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AustinWen\Documents\GitHub\AW_Homework\01-Excel\Homework\"/>
    </mc:Choice>
  </mc:AlternateContent>
  <xr:revisionPtr revIDLastSave="0" documentId="13_ncr:1_{5BB0B2B3-5DB6-4262-844A-92E50CA68E5F}" xr6:coauthVersionLast="44" xr6:coauthVersionMax="44" xr10:uidLastSave="{00000000-0000-0000-0000-000000000000}"/>
  <bookViews>
    <workbookView xWindow="-110" yWindow="-110" windowWidth="19420" windowHeight="10420" firstSheet="1" activeTab="2" xr2:uid="{00000000-000D-0000-FFFF-FFFF00000000}"/>
  </bookViews>
  <sheets>
    <sheet name="raw_data" sheetId="1" r:id="rId1"/>
    <sheet name="Instruction" sheetId="4" r:id="rId2"/>
    <sheet name="Analysis" sheetId="2" r:id="rId3"/>
    <sheet name="Category_Stats" sheetId="5" r:id="rId4"/>
    <sheet name="SubcategoryStats" sheetId="7" r:id="rId5"/>
    <sheet name="Outcomes" sheetId="8" r:id="rId6"/>
    <sheet name="Bonus" sheetId="9" r:id="rId7"/>
    <sheet name="Bonus_StatAn" sheetId="10" r:id="rId8"/>
  </sheets>
  <definedNames>
    <definedName name="_xlnm._FilterDatabase" localSheetId="2" hidden="1">Analysis!$A$1:$W$4115</definedName>
    <definedName name="backers">Analysis!$L:$L</definedName>
    <definedName name="goal">Analysis!$D:$D</definedName>
    <definedName name="state">Analysis!$F:$F</definedName>
  </definedNames>
  <calcPr calcId="191029"/>
  <pivotCaches>
    <pivotCache cacheId="20" r:id="rId9"/>
    <pivotCache cacheId="25"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4" i="10" l="1"/>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D904" i="10"/>
  <c r="D905" i="10"/>
  <c r="D906" i="10"/>
  <c r="D907" i="10"/>
  <c r="D908" i="10"/>
  <c r="D909" i="10"/>
  <c r="D910" i="10"/>
  <c r="D911" i="10"/>
  <c r="D912" i="10"/>
  <c r="D913" i="10"/>
  <c r="D914" i="10"/>
  <c r="D915" i="10"/>
  <c r="D916" i="10"/>
  <c r="D917" i="10"/>
  <c r="D918" i="10"/>
  <c r="D919" i="10"/>
  <c r="D920" i="10"/>
  <c r="D921" i="10"/>
  <c r="D922" i="10"/>
  <c r="D923" i="10"/>
  <c r="D924" i="10"/>
  <c r="D925" i="10"/>
  <c r="D926" i="10"/>
  <c r="D927" i="10"/>
  <c r="D928" i="10"/>
  <c r="D929" i="10"/>
  <c r="D930" i="10"/>
  <c r="D931" i="10"/>
  <c r="D932" i="10"/>
  <c r="D933" i="10"/>
  <c r="D934" i="10"/>
  <c r="D935" i="10"/>
  <c r="D936" i="10"/>
  <c r="D937" i="10"/>
  <c r="D938" i="10"/>
  <c r="D939" i="10"/>
  <c r="D940" i="10"/>
  <c r="D941" i="10"/>
  <c r="D942" i="10"/>
  <c r="D943" i="10"/>
  <c r="D944" i="10"/>
  <c r="D945" i="10"/>
  <c r="D946" i="10"/>
  <c r="D947" i="10"/>
  <c r="D948" i="10"/>
  <c r="D949" i="10"/>
  <c r="D950" i="10"/>
  <c r="D951" i="10"/>
  <c r="D952" i="10"/>
  <c r="D953" i="10"/>
  <c r="D954" i="10"/>
  <c r="D955" i="10"/>
  <c r="D956" i="10"/>
  <c r="D957" i="10"/>
  <c r="D958" i="10"/>
  <c r="D959" i="10"/>
  <c r="D960" i="10"/>
  <c r="D961" i="10"/>
  <c r="D962" i="10"/>
  <c r="D963" i="10"/>
  <c r="D964" i="10"/>
  <c r="D965" i="10"/>
  <c r="D966" i="10"/>
  <c r="D967" i="10"/>
  <c r="D968" i="10"/>
  <c r="D969" i="10"/>
  <c r="D970" i="10"/>
  <c r="D971" i="10"/>
  <c r="D972" i="10"/>
  <c r="D973" i="10"/>
  <c r="D974" i="10"/>
  <c r="D975" i="10"/>
  <c r="D976" i="10"/>
  <c r="D977" i="10"/>
  <c r="D978" i="10"/>
  <c r="D979" i="10"/>
  <c r="D980" i="10"/>
  <c r="D981" i="10"/>
  <c r="D982" i="10"/>
  <c r="D983" i="10"/>
  <c r="D984" i="10"/>
  <c r="D985" i="10"/>
  <c r="D986" i="10"/>
  <c r="D987" i="10"/>
  <c r="D988" i="10"/>
  <c r="D989" i="10"/>
  <c r="D990" i="10"/>
  <c r="D991" i="10"/>
  <c r="D992" i="10"/>
  <c r="D993" i="10"/>
  <c r="D994" i="10"/>
  <c r="D995" i="10"/>
  <c r="D996" i="10"/>
  <c r="D997" i="10"/>
  <c r="D998" i="10"/>
  <c r="D999" i="10"/>
  <c r="D1000" i="10"/>
  <c r="D1001" i="10"/>
  <c r="D1002" i="10"/>
  <c r="D1003" i="10"/>
  <c r="D1004" i="10"/>
  <c r="D1005" i="10"/>
  <c r="D1006" i="10"/>
  <c r="D1007" i="10"/>
  <c r="D1008" i="10"/>
  <c r="D1009" i="10"/>
  <c r="D1010" i="10"/>
  <c r="D1011" i="10"/>
  <c r="D1012" i="10"/>
  <c r="D1013" i="10"/>
  <c r="D1014" i="10"/>
  <c r="D1015" i="10"/>
  <c r="D1016" i="10"/>
  <c r="D1017" i="10"/>
  <c r="D1018" i="10"/>
  <c r="D1019" i="10"/>
  <c r="D1020" i="10"/>
  <c r="D1021" i="10"/>
  <c r="D1022" i="10"/>
  <c r="D1023" i="10"/>
  <c r="D1024" i="10"/>
  <c r="D1025" i="10"/>
  <c r="D1026" i="10"/>
  <c r="D1027" i="10"/>
  <c r="D1028" i="10"/>
  <c r="D1029" i="10"/>
  <c r="D1030" i="10"/>
  <c r="D1031" i="10"/>
  <c r="D1032" i="10"/>
  <c r="D1033" i="10"/>
  <c r="D1034" i="10"/>
  <c r="D1035" i="10"/>
  <c r="D1036" i="10"/>
  <c r="D1037" i="10"/>
  <c r="D1038" i="10"/>
  <c r="D1039" i="10"/>
  <c r="D1040" i="10"/>
  <c r="D1041" i="10"/>
  <c r="D1042" i="10"/>
  <c r="D1043" i="10"/>
  <c r="D1044" i="10"/>
  <c r="D1045" i="10"/>
  <c r="D1046" i="10"/>
  <c r="D1047" i="10"/>
  <c r="D1048" i="10"/>
  <c r="D1049" i="10"/>
  <c r="D1050" i="10"/>
  <c r="D1051" i="10"/>
  <c r="D1052" i="10"/>
  <c r="D1053" i="10"/>
  <c r="D1054" i="10"/>
  <c r="D1055" i="10"/>
  <c r="D1056" i="10"/>
  <c r="D1057" i="10"/>
  <c r="D1058" i="10"/>
  <c r="D1059" i="10"/>
  <c r="D1060" i="10"/>
  <c r="D1061" i="10"/>
  <c r="D1062" i="10"/>
  <c r="D1063" i="10"/>
  <c r="D1064" i="10"/>
  <c r="D1065" i="10"/>
  <c r="D1066" i="10"/>
  <c r="D1067" i="10"/>
  <c r="D1068" i="10"/>
  <c r="D1069" i="10"/>
  <c r="D1070" i="10"/>
  <c r="D1071" i="10"/>
  <c r="D1072" i="10"/>
  <c r="D1073" i="10"/>
  <c r="D1074" i="10"/>
  <c r="D1075" i="10"/>
  <c r="D1076" i="10"/>
  <c r="D1077" i="10"/>
  <c r="D1078" i="10"/>
  <c r="D1079" i="10"/>
  <c r="D1080" i="10"/>
  <c r="D1081" i="10"/>
  <c r="D1082" i="10"/>
  <c r="D1083" i="10"/>
  <c r="D1084" i="10"/>
  <c r="D1085" i="10"/>
  <c r="D1086" i="10"/>
  <c r="D1087" i="10"/>
  <c r="D1088" i="10"/>
  <c r="D1089" i="10"/>
  <c r="D1090" i="10"/>
  <c r="D1091" i="10"/>
  <c r="D1092" i="10"/>
  <c r="D1093" i="10"/>
  <c r="D1094" i="10"/>
  <c r="D1095" i="10"/>
  <c r="D1096" i="10"/>
  <c r="D1097" i="10"/>
  <c r="D1098" i="10"/>
  <c r="D1099" i="10"/>
  <c r="D1100" i="10"/>
  <c r="D1101" i="10"/>
  <c r="D1102" i="10"/>
  <c r="D1103" i="10"/>
  <c r="D1104" i="10"/>
  <c r="D1105" i="10"/>
  <c r="D1106" i="10"/>
  <c r="D1107" i="10"/>
  <c r="D1108" i="10"/>
  <c r="D1109" i="10"/>
  <c r="D1110" i="10"/>
  <c r="D1111" i="10"/>
  <c r="D1112" i="10"/>
  <c r="D1113" i="10"/>
  <c r="D1114" i="10"/>
  <c r="D1115" i="10"/>
  <c r="D1116" i="10"/>
  <c r="D1117" i="10"/>
  <c r="D1118" i="10"/>
  <c r="D1119" i="10"/>
  <c r="D1120" i="10"/>
  <c r="D1121" i="10"/>
  <c r="D1122" i="10"/>
  <c r="D1123" i="10"/>
  <c r="D1124" i="10"/>
  <c r="D1125" i="10"/>
  <c r="D1126" i="10"/>
  <c r="D1127" i="10"/>
  <c r="D1128" i="10"/>
  <c r="D1129" i="10"/>
  <c r="D1130" i="10"/>
  <c r="D1131" i="10"/>
  <c r="D1132" i="10"/>
  <c r="D1133" i="10"/>
  <c r="D1134" i="10"/>
  <c r="D1135" i="10"/>
  <c r="D1136" i="10"/>
  <c r="D1137" i="10"/>
  <c r="D1138" i="10"/>
  <c r="D1139" i="10"/>
  <c r="D1140" i="10"/>
  <c r="D1141" i="10"/>
  <c r="D1142" i="10"/>
  <c r="D1143" i="10"/>
  <c r="D1144" i="10"/>
  <c r="D1145" i="10"/>
  <c r="D1146" i="10"/>
  <c r="D1147" i="10"/>
  <c r="D1148" i="10"/>
  <c r="D1149" i="10"/>
  <c r="D1150" i="10"/>
  <c r="D1151" i="10"/>
  <c r="D1152" i="10"/>
  <c r="D1153" i="10"/>
  <c r="D1154" i="10"/>
  <c r="D1155" i="10"/>
  <c r="D1156" i="10"/>
  <c r="D1157" i="10"/>
  <c r="D1158" i="10"/>
  <c r="D1159" i="10"/>
  <c r="D1160" i="10"/>
  <c r="D1161" i="10"/>
  <c r="D1162" i="10"/>
  <c r="D1163" i="10"/>
  <c r="D1164" i="10"/>
  <c r="D1165" i="10"/>
  <c r="D1166" i="10"/>
  <c r="D1167" i="10"/>
  <c r="D1168" i="10"/>
  <c r="D1169" i="10"/>
  <c r="D1170" i="10"/>
  <c r="D1171" i="10"/>
  <c r="D1172" i="10"/>
  <c r="D1173" i="10"/>
  <c r="D1174" i="10"/>
  <c r="D1175" i="10"/>
  <c r="D1176" i="10"/>
  <c r="D1177" i="10"/>
  <c r="D1178" i="10"/>
  <c r="D1179" i="10"/>
  <c r="D1180" i="10"/>
  <c r="D1181" i="10"/>
  <c r="D1182" i="10"/>
  <c r="D1183" i="10"/>
  <c r="D1184" i="10"/>
  <c r="D1185" i="10"/>
  <c r="D1186" i="10"/>
  <c r="D1187" i="10"/>
  <c r="D1188" i="10"/>
  <c r="D1189" i="10"/>
  <c r="D1190" i="10"/>
  <c r="D1191" i="10"/>
  <c r="D1192" i="10"/>
  <c r="D1193" i="10"/>
  <c r="D1194" i="10"/>
  <c r="D1195" i="10"/>
  <c r="D1196" i="10"/>
  <c r="D1197" i="10"/>
  <c r="D1198" i="10"/>
  <c r="D1199" i="10"/>
  <c r="D1200" i="10"/>
  <c r="D1201" i="10"/>
  <c r="D1202" i="10"/>
  <c r="D1203" i="10"/>
  <c r="D1204" i="10"/>
  <c r="D1205" i="10"/>
  <c r="D1206" i="10"/>
  <c r="D1207" i="10"/>
  <c r="D1208" i="10"/>
  <c r="D1209" i="10"/>
  <c r="D1210" i="10"/>
  <c r="D1211" i="10"/>
  <c r="D1212" i="10"/>
  <c r="D1213" i="10"/>
  <c r="D1214" i="10"/>
  <c r="D1215" i="10"/>
  <c r="D1216" i="10"/>
  <c r="D1217" i="10"/>
  <c r="D1218" i="10"/>
  <c r="D1219" i="10"/>
  <c r="D1220" i="10"/>
  <c r="D1221" i="10"/>
  <c r="D1222" i="10"/>
  <c r="D1223" i="10"/>
  <c r="D1224" i="10"/>
  <c r="D1225" i="10"/>
  <c r="D1226" i="10"/>
  <c r="D1227" i="10"/>
  <c r="D1228" i="10"/>
  <c r="D1229" i="10"/>
  <c r="D1230" i="10"/>
  <c r="D1231" i="10"/>
  <c r="D1232" i="10"/>
  <c r="D1233" i="10"/>
  <c r="D1234" i="10"/>
  <c r="D1235" i="10"/>
  <c r="D1236" i="10"/>
  <c r="D1237" i="10"/>
  <c r="D1238" i="10"/>
  <c r="D1239" i="10"/>
  <c r="D1240" i="10"/>
  <c r="D1241" i="10"/>
  <c r="D1242" i="10"/>
  <c r="D1243" i="10"/>
  <c r="D1244" i="10"/>
  <c r="D1245" i="10"/>
  <c r="D1246" i="10"/>
  <c r="D1247" i="10"/>
  <c r="D1248" i="10"/>
  <c r="D1249" i="10"/>
  <c r="D1250" i="10"/>
  <c r="D1251" i="10"/>
  <c r="D1252" i="10"/>
  <c r="D1253" i="10"/>
  <c r="D1254" i="10"/>
  <c r="D1255" i="10"/>
  <c r="D1256" i="10"/>
  <c r="D1257" i="10"/>
  <c r="D1258" i="10"/>
  <c r="D1259" i="10"/>
  <c r="D1260" i="10"/>
  <c r="D1261" i="10"/>
  <c r="D1262" i="10"/>
  <c r="D1263" i="10"/>
  <c r="D1264" i="10"/>
  <c r="D1265" i="10"/>
  <c r="D1266" i="10"/>
  <c r="D1267" i="10"/>
  <c r="D1268" i="10"/>
  <c r="D1269" i="10"/>
  <c r="D1270" i="10"/>
  <c r="D1271" i="10"/>
  <c r="D1272" i="10"/>
  <c r="D1273" i="10"/>
  <c r="D1274" i="10"/>
  <c r="D1275" i="10"/>
  <c r="D1276" i="10"/>
  <c r="D1277" i="10"/>
  <c r="D1278" i="10"/>
  <c r="D1279" i="10"/>
  <c r="D1280" i="10"/>
  <c r="D1281" i="10"/>
  <c r="D1282" i="10"/>
  <c r="D1283" i="10"/>
  <c r="D1284" i="10"/>
  <c r="D1285" i="10"/>
  <c r="D1286" i="10"/>
  <c r="D1287" i="10"/>
  <c r="D1288" i="10"/>
  <c r="D1289" i="10"/>
  <c r="D1290" i="10"/>
  <c r="D1291" i="10"/>
  <c r="D1292" i="10"/>
  <c r="D1293" i="10"/>
  <c r="D1294" i="10"/>
  <c r="D1295" i="10"/>
  <c r="D1296" i="10"/>
  <c r="D1297" i="10"/>
  <c r="D1298" i="10"/>
  <c r="D1299" i="10"/>
  <c r="D1300" i="10"/>
  <c r="D1301" i="10"/>
  <c r="D1302" i="10"/>
  <c r="D1303" i="10"/>
  <c r="D1304" i="10"/>
  <c r="D1305" i="10"/>
  <c r="D1306" i="10"/>
  <c r="D1307" i="10"/>
  <c r="D1308" i="10"/>
  <c r="D1309" i="10"/>
  <c r="D1310" i="10"/>
  <c r="D1311" i="10"/>
  <c r="D1312" i="10"/>
  <c r="D1313" i="10"/>
  <c r="D1314" i="10"/>
  <c r="D1315" i="10"/>
  <c r="D1316" i="10"/>
  <c r="D1317" i="10"/>
  <c r="D1318" i="10"/>
  <c r="D1319" i="10"/>
  <c r="D1320" i="10"/>
  <c r="D1321" i="10"/>
  <c r="D1322" i="10"/>
  <c r="D1323" i="10"/>
  <c r="D1324" i="10"/>
  <c r="D1325" i="10"/>
  <c r="D1326" i="10"/>
  <c r="D1327" i="10"/>
  <c r="D1328" i="10"/>
  <c r="D1329" i="10"/>
  <c r="D1330" i="10"/>
  <c r="D1331" i="10"/>
  <c r="D1332" i="10"/>
  <c r="D1333" i="10"/>
  <c r="D1334" i="10"/>
  <c r="D1335" i="10"/>
  <c r="D1336" i="10"/>
  <c r="D1337" i="10"/>
  <c r="D1338" i="10"/>
  <c r="D1339" i="10"/>
  <c r="D1340" i="10"/>
  <c r="D1341" i="10"/>
  <c r="D1342" i="10"/>
  <c r="D1343" i="10"/>
  <c r="D1344" i="10"/>
  <c r="D1345" i="10"/>
  <c r="D1346" i="10"/>
  <c r="D1347" i="10"/>
  <c r="D1348" i="10"/>
  <c r="D1349" i="10"/>
  <c r="D1350" i="10"/>
  <c r="D1351" i="10"/>
  <c r="D1352" i="10"/>
  <c r="D1353" i="10"/>
  <c r="D1354" i="10"/>
  <c r="D1355" i="10"/>
  <c r="D1356" i="10"/>
  <c r="D1357" i="10"/>
  <c r="D1358" i="10"/>
  <c r="D1359" i="10"/>
  <c r="D1360" i="10"/>
  <c r="D1361" i="10"/>
  <c r="D1362" i="10"/>
  <c r="D1363" i="10"/>
  <c r="D1364" i="10"/>
  <c r="D1365" i="10"/>
  <c r="D1366" i="10"/>
  <c r="D1367" i="10"/>
  <c r="D1368" i="10"/>
  <c r="D1369" i="10"/>
  <c r="D1370" i="10"/>
  <c r="D1371" i="10"/>
  <c r="D1372" i="10"/>
  <c r="D1373" i="10"/>
  <c r="D1374" i="10"/>
  <c r="D1375" i="10"/>
  <c r="D1376" i="10"/>
  <c r="D1377" i="10"/>
  <c r="D1378" i="10"/>
  <c r="D1379" i="10"/>
  <c r="D1380" i="10"/>
  <c r="D1381" i="10"/>
  <c r="D1382" i="10"/>
  <c r="D1383" i="10"/>
  <c r="D1384" i="10"/>
  <c r="D1385" i="10"/>
  <c r="D1386" i="10"/>
  <c r="D1387" i="10"/>
  <c r="D1388" i="10"/>
  <c r="D1389" i="10"/>
  <c r="D1390" i="10"/>
  <c r="D1391" i="10"/>
  <c r="D1392" i="10"/>
  <c r="D1393" i="10"/>
  <c r="D1394" i="10"/>
  <c r="D1395" i="10"/>
  <c r="D1396" i="10"/>
  <c r="D1397" i="10"/>
  <c r="D1398" i="10"/>
  <c r="D1399" i="10"/>
  <c r="D1400" i="10"/>
  <c r="D1401" i="10"/>
  <c r="D1402" i="10"/>
  <c r="D1403" i="10"/>
  <c r="D1404" i="10"/>
  <c r="D1405" i="10"/>
  <c r="D1406" i="10"/>
  <c r="D1407" i="10"/>
  <c r="D1408" i="10"/>
  <c r="D1409" i="10"/>
  <c r="D1410" i="10"/>
  <c r="D1411" i="10"/>
  <c r="D1412" i="10"/>
  <c r="D1413" i="10"/>
  <c r="D1414" i="10"/>
  <c r="D1415" i="10"/>
  <c r="D1416" i="10"/>
  <c r="D1417" i="10"/>
  <c r="D1418" i="10"/>
  <c r="D1419" i="10"/>
  <c r="D1420" i="10"/>
  <c r="D1421" i="10"/>
  <c r="D1422" i="10"/>
  <c r="D1423" i="10"/>
  <c r="D1424" i="10"/>
  <c r="D1425" i="10"/>
  <c r="D1426" i="10"/>
  <c r="D1427" i="10"/>
  <c r="D1428" i="10"/>
  <c r="D1429" i="10"/>
  <c r="D1430" i="10"/>
  <c r="D1431" i="10"/>
  <c r="D1432" i="10"/>
  <c r="D1433" i="10"/>
  <c r="D1434" i="10"/>
  <c r="D1435" i="10"/>
  <c r="D1436" i="10"/>
  <c r="D1437" i="10"/>
  <c r="D1438" i="10"/>
  <c r="D1439" i="10"/>
  <c r="D1440" i="10"/>
  <c r="D1441" i="10"/>
  <c r="D1442" i="10"/>
  <c r="D1443" i="10"/>
  <c r="D1444" i="10"/>
  <c r="D1445" i="10"/>
  <c r="D1446" i="10"/>
  <c r="D1447" i="10"/>
  <c r="D1448" i="10"/>
  <c r="D1449" i="10"/>
  <c r="D1450" i="10"/>
  <c r="D1451" i="10"/>
  <c r="D1452" i="10"/>
  <c r="D1453" i="10"/>
  <c r="D1454" i="10"/>
  <c r="D1455" i="10"/>
  <c r="D1456" i="10"/>
  <c r="D1457" i="10"/>
  <c r="D1458" i="10"/>
  <c r="D1459" i="10"/>
  <c r="D1460" i="10"/>
  <c r="D1461" i="10"/>
  <c r="D1462" i="10"/>
  <c r="D1463" i="10"/>
  <c r="D1464" i="10"/>
  <c r="D1465" i="10"/>
  <c r="D1466" i="10"/>
  <c r="D1467" i="10"/>
  <c r="D1468" i="10"/>
  <c r="D1469" i="10"/>
  <c r="D1470" i="10"/>
  <c r="D1471" i="10"/>
  <c r="D1472" i="10"/>
  <c r="D1473" i="10"/>
  <c r="D1474" i="10"/>
  <c r="D1475" i="10"/>
  <c r="D1476" i="10"/>
  <c r="D1477" i="10"/>
  <c r="D1478" i="10"/>
  <c r="D1479" i="10"/>
  <c r="D1480" i="10"/>
  <c r="D1481" i="10"/>
  <c r="D1482" i="10"/>
  <c r="D1483" i="10"/>
  <c r="D1484" i="10"/>
  <c r="D1485" i="10"/>
  <c r="D1486" i="10"/>
  <c r="D1487" i="10"/>
  <c r="D1488" i="10"/>
  <c r="D1489" i="10"/>
  <c r="D1490" i="10"/>
  <c r="D1491" i="10"/>
  <c r="D1492" i="10"/>
  <c r="D1493" i="10"/>
  <c r="D1494" i="10"/>
  <c r="D1495" i="10"/>
  <c r="D1496" i="10"/>
  <c r="D1497" i="10"/>
  <c r="D1498" i="10"/>
  <c r="D1499" i="10"/>
  <c r="D1500" i="10"/>
  <c r="D1501" i="10"/>
  <c r="D1502" i="10"/>
  <c r="D1503" i="10"/>
  <c r="D1504" i="10"/>
  <c r="D1505" i="10"/>
  <c r="D1506" i="10"/>
  <c r="D1507" i="10"/>
  <c r="D1508" i="10"/>
  <c r="D1509" i="10"/>
  <c r="D1510" i="10"/>
  <c r="D1511" i="10"/>
  <c r="D1512" i="10"/>
  <c r="D1513" i="10"/>
  <c r="D1514" i="10"/>
  <c r="D1515" i="10"/>
  <c r="D1516" i="10"/>
  <c r="D1517" i="10"/>
  <c r="D1518" i="10"/>
  <c r="D1519" i="10"/>
  <c r="D1520" i="10"/>
  <c r="D1521" i="10"/>
  <c r="D1522" i="10"/>
  <c r="D1523" i="10"/>
  <c r="D1524" i="10"/>
  <c r="D1525" i="10"/>
  <c r="D1526" i="10"/>
  <c r="D1527" i="10"/>
  <c r="D1528" i="10"/>
  <c r="D1529" i="10"/>
  <c r="D1530" i="10"/>
  <c r="D1531" i="10"/>
  <c r="D1532" i="10"/>
  <c r="D1533" i="10"/>
  <c r="D1534" i="10"/>
  <c r="D1535" i="10"/>
  <c r="D1536" i="10"/>
  <c r="D1537" i="10"/>
  <c r="D1538" i="10"/>
  <c r="D1539" i="10"/>
  <c r="D1540" i="10"/>
  <c r="D1541" i="10"/>
  <c r="D1542" i="10"/>
  <c r="D1543" i="10"/>
  <c r="D1544" i="10"/>
  <c r="D1545" i="10"/>
  <c r="D1546" i="10"/>
  <c r="D1547" i="10"/>
  <c r="D1548" i="10"/>
  <c r="D1549" i="10"/>
  <c r="D1550" i="10"/>
  <c r="D1551" i="10"/>
  <c r="D1552" i="10"/>
  <c r="D1553" i="10"/>
  <c r="D1554" i="10"/>
  <c r="D1555" i="10"/>
  <c r="D1556" i="10"/>
  <c r="D1557" i="10"/>
  <c r="D1558" i="10"/>
  <c r="D1559" i="10"/>
  <c r="D1560" i="10"/>
  <c r="D1561" i="10"/>
  <c r="D1562" i="10"/>
  <c r="D1563" i="10"/>
  <c r="D1564" i="10"/>
  <c r="D1565" i="10"/>
  <c r="D1566" i="10"/>
  <c r="D1567" i="10"/>
  <c r="D1568" i="10"/>
  <c r="D1569" i="10"/>
  <c r="D1570" i="10"/>
  <c r="D1571" i="10"/>
  <c r="D1572" i="10"/>
  <c r="D1573" i="10"/>
  <c r="D1574" i="10"/>
  <c r="D1575" i="10"/>
  <c r="D1576" i="10"/>
  <c r="D1577" i="10"/>
  <c r="D1578" i="10"/>
  <c r="D1579" i="10"/>
  <c r="D1580" i="10"/>
  <c r="D1581" i="10"/>
  <c r="D1582" i="10"/>
  <c r="D1583" i="10"/>
  <c r="D1584" i="10"/>
  <c r="D1585" i="10"/>
  <c r="D1586" i="10"/>
  <c r="D1587" i="10"/>
  <c r="D1588" i="10"/>
  <c r="D1589" i="10"/>
  <c r="D1590" i="10"/>
  <c r="D1591" i="10"/>
  <c r="D1592" i="10"/>
  <c r="D1593" i="10"/>
  <c r="D1594" i="10"/>
  <c r="D1595" i="10"/>
  <c r="D1596" i="10"/>
  <c r="D1597" i="10"/>
  <c r="D1598" i="10"/>
  <c r="D1599" i="10"/>
  <c r="D1600" i="10"/>
  <c r="D1601" i="10"/>
  <c r="D1602" i="10"/>
  <c r="D1603" i="10"/>
  <c r="D1604" i="10"/>
  <c r="D1605" i="10"/>
  <c r="D1606" i="10"/>
  <c r="D1607" i="10"/>
  <c r="D1608" i="10"/>
  <c r="D1609" i="10"/>
  <c r="D1610" i="10"/>
  <c r="D1611" i="10"/>
  <c r="D1612" i="10"/>
  <c r="D1613" i="10"/>
  <c r="D1614" i="10"/>
  <c r="D1615" i="10"/>
  <c r="D1616" i="10"/>
  <c r="D1617" i="10"/>
  <c r="D1618" i="10"/>
  <c r="D1619" i="10"/>
  <c r="D1620" i="10"/>
  <c r="D1621" i="10"/>
  <c r="D1622" i="10"/>
  <c r="D1623" i="10"/>
  <c r="D1624" i="10"/>
  <c r="D1625" i="10"/>
  <c r="D1626" i="10"/>
  <c r="D1627" i="10"/>
  <c r="D1628" i="10"/>
  <c r="D1629" i="10"/>
  <c r="D1630" i="10"/>
  <c r="D1631" i="10"/>
  <c r="D1632" i="10"/>
  <c r="D1633" i="10"/>
  <c r="D1634" i="10"/>
  <c r="D1635" i="10"/>
  <c r="D1636" i="10"/>
  <c r="D1637" i="10"/>
  <c r="D1638" i="10"/>
  <c r="D1639" i="10"/>
  <c r="D1640" i="10"/>
  <c r="D1641" i="10"/>
  <c r="D1642" i="10"/>
  <c r="D1643" i="10"/>
  <c r="D1644" i="10"/>
  <c r="D1645" i="10"/>
  <c r="D1646" i="10"/>
  <c r="D1647" i="10"/>
  <c r="D1648" i="10"/>
  <c r="D1649" i="10"/>
  <c r="D1650" i="10"/>
  <c r="D1651" i="10"/>
  <c r="D1652" i="10"/>
  <c r="D1653" i="10"/>
  <c r="D1654" i="10"/>
  <c r="D1655" i="10"/>
  <c r="D1656" i="10"/>
  <c r="D1657" i="10"/>
  <c r="D1658" i="10"/>
  <c r="D1659" i="10"/>
  <c r="D1660" i="10"/>
  <c r="D1661" i="10"/>
  <c r="D1662" i="10"/>
  <c r="D1663" i="10"/>
  <c r="D1664" i="10"/>
  <c r="D1665" i="10"/>
  <c r="D1666" i="10"/>
  <c r="D1667" i="10"/>
  <c r="D1668" i="10"/>
  <c r="D1669" i="10"/>
  <c r="D1670" i="10"/>
  <c r="D1671" i="10"/>
  <c r="D1672" i="10"/>
  <c r="D1673" i="10"/>
  <c r="D1674" i="10"/>
  <c r="D1675" i="10"/>
  <c r="D1676" i="10"/>
  <c r="D1677" i="10"/>
  <c r="D1678" i="10"/>
  <c r="D1679" i="10"/>
  <c r="D1680" i="10"/>
  <c r="D1681" i="10"/>
  <c r="D1682" i="10"/>
  <c r="D1683" i="10"/>
  <c r="D1684" i="10"/>
  <c r="D1685" i="10"/>
  <c r="D1686" i="10"/>
  <c r="D1687" i="10"/>
  <c r="D1688" i="10"/>
  <c r="D1689" i="10"/>
  <c r="D1690" i="10"/>
  <c r="D1691" i="10"/>
  <c r="D1692" i="10"/>
  <c r="D1693" i="10"/>
  <c r="D1694" i="10"/>
  <c r="D1695" i="10"/>
  <c r="D1696" i="10"/>
  <c r="D1697" i="10"/>
  <c r="D1698" i="10"/>
  <c r="D1699" i="10"/>
  <c r="D1700" i="10"/>
  <c r="D1701" i="10"/>
  <c r="D1702" i="10"/>
  <c r="D1703" i="10"/>
  <c r="D1704" i="10"/>
  <c r="D1705" i="10"/>
  <c r="D1706" i="10"/>
  <c r="D1707" i="10"/>
  <c r="D1708" i="10"/>
  <c r="D1709" i="10"/>
  <c r="D1710" i="10"/>
  <c r="D1711" i="10"/>
  <c r="D1712" i="10"/>
  <c r="D1713" i="10"/>
  <c r="D1714" i="10"/>
  <c r="D1715" i="10"/>
  <c r="D1716" i="10"/>
  <c r="D1717" i="10"/>
  <c r="D1718" i="10"/>
  <c r="D1719" i="10"/>
  <c r="D1720" i="10"/>
  <c r="D1721" i="10"/>
  <c r="D1722" i="10"/>
  <c r="D1723" i="10"/>
  <c r="D1724" i="10"/>
  <c r="D1725" i="10"/>
  <c r="D1726" i="10"/>
  <c r="D1727" i="10"/>
  <c r="D1728" i="10"/>
  <c r="D1729" i="10"/>
  <c r="D1730" i="10"/>
  <c r="D1731" i="10"/>
  <c r="D1732" i="10"/>
  <c r="D1733" i="10"/>
  <c r="D1734" i="10"/>
  <c r="D1735" i="10"/>
  <c r="D1736" i="10"/>
  <c r="D1737" i="10"/>
  <c r="D1738" i="10"/>
  <c r="D1739" i="10"/>
  <c r="D1740" i="10"/>
  <c r="D1741" i="10"/>
  <c r="D1742" i="10"/>
  <c r="D1743" i="10"/>
  <c r="D1744" i="10"/>
  <c r="D1745" i="10"/>
  <c r="D1746" i="10"/>
  <c r="D1747" i="10"/>
  <c r="D1748" i="10"/>
  <c r="D1749" i="10"/>
  <c r="D1750" i="10"/>
  <c r="D1751" i="10"/>
  <c r="D1752" i="10"/>
  <c r="D1753" i="10"/>
  <c r="D1754" i="10"/>
  <c r="D1755" i="10"/>
  <c r="D1756" i="10"/>
  <c r="D1757" i="10"/>
  <c r="D1758" i="10"/>
  <c r="D1759" i="10"/>
  <c r="D1760" i="10"/>
  <c r="D1761" i="10"/>
  <c r="D1762" i="10"/>
  <c r="D1763" i="10"/>
  <c r="D1764" i="10"/>
  <c r="D1765" i="10"/>
  <c r="D1766" i="10"/>
  <c r="D1767" i="10"/>
  <c r="D1768" i="10"/>
  <c r="D1769" i="10"/>
  <c r="D1770" i="10"/>
  <c r="D1771" i="10"/>
  <c r="D1772" i="10"/>
  <c r="D1773" i="10"/>
  <c r="D1774" i="10"/>
  <c r="D1775" i="10"/>
  <c r="D1776" i="10"/>
  <c r="D1777" i="10"/>
  <c r="D1778" i="10"/>
  <c r="D1779" i="10"/>
  <c r="D1780" i="10"/>
  <c r="D1781" i="10"/>
  <c r="D1782" i="10"/>
  <c r="D1783" i="10"/>
  <c r="D1784" i="10"/>
  <c r="D1785" i="10"/>
  <c r="D1786" i="10"/>
  <c r="D1787" i="10"/>
  <c r="D1788" i="10"/>
  <c r="D1789" i="10"/>
  <c r="D1790" i="10"/>
  <c r="D1791" i="10"/>
  <c r="D1792" i="10"/>
  <c r="D1793" i="10"/>
  <c r="D1794" i="10"/>
  <c r="D1795" i="10"/>
  <c r="D1796" i="10"/>
  <c r="D1797" i="10"/>
  <c r="D1798" i="10"/>
  <c r="D1799" i="10"/>
  <c r="D1800" i="10"/>
  <c r="D1801" i="10"/>
  <c r="D1802" i="10"/>
  <c r="D1803" i="10"/>
  <c r="D1804" i="10"/>
  <c r="D1805" i="10"/>
  <c r="D1806" i="10"/>
  <c r="D1807" i="10"/>
  <c r="D1808" i="10"/>
  <c r="D1809" i="10"/>
  <c r="D1810" i="10"/>
  <c r="D1811" i="10"/>
  <c r="D1812" i="10"/>
  <c r="D1813" i="10"/>
  <c r="D1814" i="10"/>
  <c r="D1815" i="10"/>
  <c r="D1816" i="10"/>
  <c r="D1817" i="10"/>
  <c r="D1818" i="10"/>
  <c r="D1819" i="10"/>
  <c r="D1820" i="10"/>
  <c r="D1821" i="10"/>
  <c r="D1822" i="10"/>
  <c r="D1823" i="10"/>
  <c r="D1824" i="10"/>
  <c r="D1825" i="10"/>
  <c r="D1826" i="10"/>
  <c r="D1827" i="10"/>
  <c r="D1828" i="10"/>
  <c r="D1829" i="10"/>
  <c r="D1830" i="10"/>
  <c r="D1831" i="10"/>
  <c r="D1832" i="10"/>
  <c r="D1833" i="10"/>
  <c r="D1834" i="10"/>
  <c r="D1835" i="10"/>
  <c r="D1836" i="10"/>
  <c r="D1837" i="10"/>
  <c r="D1838" i="10"/>
  <c r="D1839" i="10"/>
  <c r="D1840" i="10"/>
  <c r="D1841" i="10"/>
  <c r="D1842" i="10"/>
  <c r="D1843" i="10"/>
  <c r="D1844" i="10"/>
  <c r="D1845" i="10"/>
  <c r="D1846" i="10"/>
  <c r="D1847" i="10"/>
  <c r="D1848" i="10"/>
  <c r="D1849" i="10"/>
  <c r="D1850" i="10"/>
  <c r="D1851" i="10"/>
  <c r="D1852" i="10"/>
  <c r="D1853" i="10"/>
  <c r="D1854" i="10"/>
  <c r="D1855" i="10"/>
  <c r="D1856" i="10"/>
  <c r="D1857" i="10"/>
  <c r="D1858" i="10"/>
  <c r="D1859" i="10"/>
  <c r="D1860" i="10"/>
  <c r="D1861" i="10"/>
  <c r="D1862" i="10"/>
  <c r="D1863" i="10"/>
  <c r="D1864" i="10"/>
  <c r="D1865" i="10"/>
  <c r="D1866" i="10"/>
  <c r="D1867" i="10"/>
  <c r="D1868" i="10"/>
  <c r="D1869" i="10"/>
  <c r="D1870" i="10"/>
  <c r="D1871" i="10"/>
  <c r="D1872" i="10"/>
  <c r="D1873" i="10"/>
  <c r="D1874" i="10"/>
  <c r="D1875" i="10"/>
  <c r="D1876" i="10"/>
  <c r="D1877" i="10"/>
  <c r="D1878" i="10"/>
  <c r="D1879" i="10"/>
  <c r="D1880" i="10"/>
  <c r="D1881" i="10"/>
  <c r="D1882" i="10"/>
  <c r="D1883" i="10"/>
  <c r="D1884" i="10"/>
  <c r="D1885" i="10"/>
  <c r="D1886" i="10"/>
  <c r="D1887" i="10"/>
  <c r="D1888" i="10"/>
  <c r="D1889" i="10"/>
  <c r="D1890" i="10"/>
  <c r="D1891" i="10"/>
  <c r="D1892" i="10"/>
  <c r="D1893" i="10"/>
  <c r="D1894" i="10"/>
  <c r="D1895" i="10"/>
  <c r="D1896" i="10"/>
  <c r="D1897" i="10"/>
  <c r="D1898" i="10"/>
  <c r="D1899" i="10"/>
  <c r="D1900" i="10"/>
  <c r="D1901" i="10"/>
  <c r="D1902" i="10"/>
  <c r="D1903" i="10"/>
  <c r="D1904" i="10"/>
  <c r="D1905" i="10"/>
  <c r="D1906" i="10"/>
  <c r="D1907" i="10"/>
  <c r="D1908" i="10"/>
  <c r="D1909" i="10"/>
  <c r="D1910" i="10"/>
  <c r="D1911" i="10"/>
  <c r="D1912" i="10"/>
  <c r="D1913" i="10"/>
  <c r="D1914" i="10"/>
  <c r="D1915" i="10"/>
  <c r="D1916" i="10"/>
  <c r="D1917" i="10"/>
  <c r="D1918" i="10"/>
  <c r="D1919" i="10"/>
  <c r="D1920" i="10"/>
  <c r="D1921" i="10"/>
  <c r="D1922" i="10"/>
  <c r="D1923" i="10"/>
  <c r="D1924" i="10"/>
  <c r="D1925" i="10"/>
  <c r="D1926" i="10"/>
  <c r="D1927" i="10"/>
  <c r="D1928" i="10"/>
  <c r="D1929" i="10"/>
  <c r="D1930" i="10"/>
  <c r="D1931" i="10"/>
  <c r="D1932" i="10"/>
  <c r="D1933" i="10"/>
  <c r="D1934" i="10"/>
  <c r="D1935" i="10"/>
  <c r="D1936" i="10"/>
  <c r="D1937" i="10"/>
  <c r="D1938" i="10"/>
  <c r="D1939" i="10"/>
  <c r="D1940" i="10"/>
  <c r="D1941" i="10"/>
  <c r="D1942" i="10"/>
  <c r="D1943" i="10"/>
  <c r="D1944" i="10"/>
  <c r="D1945" i="10"/>
  <c r="D1946" i="10"/>
  <c r="D1947" i="10"/>
  <c r="D1948" i="10"/>
  <c r="D1949" i="10"/>
  <c r="D1950" i="10"/>
  <c r="D1951" i="10"/>
  <c r="D1952" i="10"/>
  <c r="D1953" i="10"/>
  <c r="D1954" i="10"/>
  <c r="D1955" i="10"/>
  <c r="D1956" i="10"/>
  <c r="D1957" i="10"/>
  <c r="D1958" i="10"/>
  <c r="D1959" i="10"/>
  <c r="D1960" i="10"/>
  <c r="D1961" i="10"/>
  <c r="D1962" i="10"/>
  <c r="D1963" i="10"/>
  <c r="D1964" i="10"/>
  <c r="D1965" i="10"/>
  <c r="D1966" i="10"/>
  <c r="D1967" i="10"/>
  <c r="D1968" i="10"/>
  <c r="D1969" i="10"/>
  <c r="D1970" i="10"/>
  <c r="D1971" i="10"/>
  <c r="D1972" i="10"/>
  <c r="D1973" i="10"/>
  <c r="D1974" i="10"/>
  <c r="D1975" i="10"/>
  <c r="D1976" i="10"/>
  <c r="D1977" i="10"/>
  <c r="D1978" i="10"/>
  <c r="D1979" i="10"/>
  <c r="D1980" i="10"/>
  <c r="D1981" i="10"/>
  <c r="D1982" i="10"/>
  <c r="D1983" i="10"/>
  <c r="D1984" i="10"/>
  <c r="D1985" i="10"/>
  <c r="D1986" i="10"/>
  <c r="D1987" i="10"/>
  <c r="D1988" i="10"/>
  <c r="D1989" i="10"/>
  <c r="D1990" i="10"/>
  <c r="D1991" i="10"/>
  <c r="D1992" i="10"/>
  <c r="D1993" i="10"/>
  <c r="D1994" i="10"/>
  <c r="D1995" i="10"/>
  <c r="D1996" i="10"/>
  <c r="D1997" i="10"/>
  <c r="D1998" i="10"/>
  <c r="D1999" i="10"/>
  <c r="D2000" i="10"/>
  <c r="D2001" i="10"/>
  <c r="D2002" i="10"/>
  <c r="D2003" i="10"/>
  <c r="D2004" i="10"/>
  <c r="D2005" i="10"/>
  <c r="D2006" i="10"/>
  <c r="D2007" i="10"/>
  <c r="D2008" i="10"/>
  <c r="D2009" i="10"/>
  <c r="D2010" i="10"/>
  <c r="D2011" i="10"/>
  <c r="D2012" i="10"/>
  <c r="D2013" i="10"/>
  <c r="D2014" i="10"/>
  <c r="D2015" i="10"/>
  <c r="D2016" i="10"/>
  <c r="D2017" i="10"/>
  <c r="D2018" i="10"/>
  <c r="D2019" i="10"/>
  <c r="D2020" i="10"/>
  <c r="D2021" i="10"/>
  <c r="D2022" i="10"/>
  <c r="D2023" i="10"/>
  <c r="D2024" i="10"/>
  <c r="D2025" i="10"/>
  <c r="D2026" i="10"/>
  <c r="D2027" i="10"/>
  <c r="D2028" i="10"/>
  <c r="D2029" i="10"/>
  <c r="D2030" i="10"/>
  <c r="D2031" i="10"/>
  <c r="D2032" i="10"/>
  <c r="D2033" i="10"/>
  <c r="D2034" i="10"/>
  <c r="D2035" i="10"/>
  <c r="D2036" i="10"/>
  <c r="D2037" i="10"/>
  <c r="D2038" i="10"/>
  <c r="D2039" i="10"/>
  <c r="D2040" i="10"/>
  <c r="D2041" i="10"/>
  <c r="D2042" i="10"/>
  <c r="D2043" i="10"/>
  <c r="D2044" i="10"/>
  <c r="D2045" i="10"/>
  <c r="D2046" i="10"/>
  <c r="D2047" i="10"/>
  <c r="D2048" i="10"/>
  <c r="D2049" i="10"/>
  <c r="D2050" i="10"/>
  <c r="D2051" i="10"/>
  <c r="D2052" i="10"/>
  <c r="D2053" i="10"/>
  <c r="D2054" i="10"/>
  <c r="D2055" i="10"/>
  <c r="D2056" i="10"/>
  <c r="D2057" i="10"/>
  <c r="D2058" i="10"/>
  <c r="D2059" i="10"/>
  <c r="D2060" i="10"/>
  <c r="D2061" i="10"/>
  <c r="D2062" i="10"/>
  <c r="D2063" i="10"/>
  <c r="D2064" i="10"/>
  <c r="D2065" i="10"/>
  <c r="D2066" i="10"/>
  <c r="D2067" i="10"/>
  <c r="D2068" i="10"/>
  <c r="D2069" i="10"/>
  <c r="D2070" i="10"/>
  <c r="D2071" i="10"/>
  <c r="D2072" i="10"/>
  <c r="D2073" i="10"/>
  <c r="D2074" i="10"/>
  <c r="D2075" i="10"/>
  <c r="D2076" i="10"/>
  <c r="D2077" i="10"/>
  <c r="D2078" i="10"/>
  <c r="D2079" i="10"/>
  <c r="D2080" i="10"/>
  <c r="D2081" i="10"/>
  <c r="D2082" i="10"/>
  <c r="D2083" i="10"/>
  <c r="D2084" i="10"/>
  <c r="D2085" i="10"/>
  <c r="D2086" i="10"/>
  <c r="D2087" i="10"/>
  <c r="D2088" i="10"/>
  <c r="D2089" i="10"/>
  <c r="D2090" i="10"/>
  <c r="D2091" i="10"/>
  <c r="D2092" i="10"/>
  <c r="D2093" i="10"/>
  <c r="D2094" i="10"/>
  <c r="D2095" i="10"/>
  <c r="D2096" i="10"/>
  <c r="D2097" i="10"/>
  <c r="D2098" i="10"/>
  <c r="D2099" i="10"/>
  <c r="D2100" i="10"/>
  <c r="D2101" i="10"/>
  <c r="D2102" i="10"/>
  <c r="D2103" i="10"/>
  <c r="D2104" i="10"/>
  <c r="D2105" i="10"/>
  <c r="D2106" i="10"/>
  <c r="D2107" i="10"/>
  <c r="D2108" i="10"/>
  <c r="D2109" i="10"/>
  <c r="D2110" i="10"/>
  <c r="D2111" i="10"/>
  <c r="D2112" i="10"/>
  <c r="D2113" i="10"/>
  <c r="D2114" i="10"/>
  <c r="D2115" i="10"/>
  <c r="D2116" i="10"/>
  <c r="D2117" i="10"/>
  <c r="D2118" i="10"/>
  <c r="D2119" i="10"/>
  <c r="D2120" i="10"/>
  <c r="D2121" i="10"/>
  <c r="D2122" i="10"/>
  <c r="D2123" i="10"/>
  <c r="D2124" i="10"/>
  <c r="D2125" i="10"/>
  <c r="D2126" i="10"/>
  <c r="D2127" i="10"/>
  <c r="D2128" i="10"/>
  <c r="D2129" i="10"/>
  <c r="D2130" i="10"/>
  <c r="D2131" i="10"/>
  <c r="D2132" i="10"/>
  <c r="D2133" i="10"/>
  <c r="D2134" i="10"/>
  <c r="D2135" i="10"/>
  <c r="D2136" i="10"/>
  <c r="D2137" i="10"/>
  <c r="D2138" i="10"/>
  <c r="D2139" i="10"/>
  <c r="D2140" i="10"/>
  <c r="D2141" i="10"/>
  <c r="D2142" i="10"/>
  <c r="D2143" i="10"/>
  <c r="D2144" i="10"/>
  <c r="D2145" i="10"/>
  <c r="D2146" i="10"/>
  <c r="D2147" i="10"/>
  <c r="D2148" i="10"/>
  <c r="D2149" i="10"/>
  <c r="D2150" i="10"/>
  <c r="D2151" i="10"/>
  <c r="D2152" i="10"/>
  <c r="D2153" i="10"/>
  <c r="D2154" i="10"/>
  <c r="D2155" i="10"/>
  <c r="D2156" i="10"/>
  <c r="D2157" i="10"/>
  <c r="D2158" i="10"/>
  <c r="D2159" i="10"/>
  <c r="D2160" i="10"/>
  <c r="D2161" i="10"/>
  <c r="D2162" i="10"/>
  <c r="D2163" i="10"/>
  <c r="D2164" i="10"/>
  <c r="D2165" i="10"/>
  <c r="D2166" i="10"/>
  <c r="D2167" i="10"/>
  <c r="D2168" i="10"/>
  <c r="D2169" i="10"/>
  <c r="D2170" i="10"/>
  <c r="D2171" i="10"/>
  <c r="D2172" i="10"/>
  <c r="D2173" i="10"/>
  <c r="D2174" i="10"/>
  <c r="D2175" i="10"/>
  <c r="D2176" i="10"/>
  <c r="D2177" i="10"/>
  <c r="D2178" i="10"/>
  <c r="D2179" i="10"/>
  <c r="D2180" i="10"/>
  <c r="D2181" i="10"/>
  <c r="D2182" i="10"/>
  <c r="D2183" i="10"/>
  <c r="D2184" i="10"/>
  <c r="D2185" i="10"/>
  <c r="D2186" i="10"/>
  <c r="D2187" i="10"/>
  <c r="D2188" i="10"/>
  <c r="D2189" i="10"/>
  <c r="D2190" i="10"/>
  <c r="D2191" i="10"/>
  <c r="D2192" i="10"/>
  <c r="D2193" i="10"/>
  <c r="D2194" i="10"/>
  <c r="D2195" i="10"/>
  <c r="D2196" i="10"/>
  <c r="D2197" i="10"/>
  <c r="D2198" i="10"/>
  <c r="D2199" i="10"/>
  <c r="D2200" i="10"/>
  <c r="D2201" i="10"/>
  <c r="D2202" i="10"/>
  <c r="D2203" i="10"/>
  <c r="D2204" i="10"/>
  <c r="D2205" i="10"/>
  <c r="D2206" i="10"/>
  <c r="D2207" i="10"/>
  <c r="D2208" i="10"/>
  <c r="D2209" i="10"/>
  <c r="D2210" i="10"/>
  <c r="D2211" i="10"/>
  <c r="D2212" i="10"/>
  <c r="D2213" i="10"/>
  <c r="D2214" i="10"/>
  <c r="D2215" i="10"/>
  <c r="D2216" i="10"/>
  <c r="D2217" i="10"/>
  <c r="D2218" i="10"/>
  <c r="D2219" i="10"/>
  <c r="D2220" i="10"/>
  <c r="D2221" i="10"/>
  <c r="D2222" i="10"/>
  <c r="D2223" i="10"/>
  <c r="D2224" i="10"/>
  <c r="D2225" i="10"/>
  <c r="D2226" i="10"/>
  <c r="D2227" i="10"/>
  <c r="D2228" i="10"/>
  <c r="D2229" i="10"/>
  <c r="D2230" i="10"/>
  <c r="D2231" i="10"/>
  <c r="D2232" i="10"/>
  <c r="D2233" i="10"/>
  <c r="D2234" i="10"/>
  <c r="D2235" i="10"/>
  <c r="D2236" i="10"/>
  <c r="D2237" i="10"/>
  <c r="D2238" i="10"/>
  <c r="D2239" i="10"/>
  <c r="D2240" i="10"/>
  <c r="D2241" i="10"/>
  <c r="D2242" i="10"/>
  <c r="D2243" i="10"/>
  <c r="D2244" i="10"/>
  <c r="D2245" i="10"/>
  <c r="D2246" i="10"/>
  <c r="D2247" i="10"/>
  <c r="D2248" i="10"/>
  <c r="D2249" i="10"/>
  <c r="D2250" i="10"/>
  <c r="D2251" i="10"/>
  <c r="D2252" i="10"/>
  <c r="D2253" i="10"/>
  <c r="D2254" i="10"/>
  <c r="D2255" i="10"/>
  <c r="D2256" i="10"/>
  <c r="D2257" i="10"/>
  <c r="D2258" i="10"/>
  <c r="D2259" i="10"/>
  <c r="D2260" i="10"/>
  <c r="D2261" i="10"/>
  <c r="D2262" i="10"/>
  <c r="D2263" i="10"/>
  <c r="D2264" i="10"/>
  <c r="D2265" i="10"/>
  <c r="D2266" i="10"/>
  <c r="D2267" i="10"/>
  <c r="D2268" i="10"/>
  <c r="D2269" i="10"/>
  <c r="D2270" i="10"/>
  <c r="D2271" i="10"/>
  <c r="D2272" i="10"/>
  <c r="D2273" i="10"/>
  <c r="D2274" i="10"/>
  <c r="D2275" i="10"/>
  <c r="D2276" i="10"/>
  <c r="D2277" i="10"/>
  <c r="D2278" i="10"/>
  <c r="D2279" i="10"/>
  <c r="D2280" i="10"/>
  <c r="D2281" i="10"/>
  <c r="D2282" i="10"/>
  <c r="D2283" i="10"/>
  <c r="D2284" i="10"/>
  <c r="D2285" i="10"/>
  <c r="D2286" i="10"/>
  <c r="D2287" i="10"/>
  <c r="D2288" i="10"/>
  <c r="D2289" i="10"/>
  <c r="D2290" i="10"/>
  <c r="D2291" i="10"/>
  <c r="D2292" i="10"/>
  <c r="D2293" i="10"/>
  <c r="D2294" i="10"/>
  <c r="D2295" i="10"/>
  <c r="D2296" i="10"/>
  <c r="D2297" i="10"/>
  <c r="D2298" i="10"/>
  <c r="D2299" i="10"/>
  <c r="D2300" i="10"/>
  <c r="D2301" i="10"/>
  <c r="D2302" i="10"/>
  <c r="D2303" i="10"/>
  <c r="D2304" i="10"/>
  <c r="D2305" i="10"/>
  <c r="D2306" i="10"/>
  <c r="D2307" i="10"/>
  <c r="D2308" i="10"/>
  <c r="D2309" i="10"/>
  <c r="D2310" i="10"/>
  <c r="D2311" i="10"/>
  <c r="D2312" i="10"/>
  <c r="D2313" i="10"/>
  <c r="D2314" i="10"/>
  <c r="D2315" i="10"/>
  <c r="D2316" i="10"/>
  <c r="D2317" i="10"/>
  <c r="D2318" i="10"/>
  <c r="D2319" i="10"/>
  <c r="D2320" i="10"/>
  <c r="D2321" i="10"/>
  <c r="D2322" i="10"/>
  <c r="D2323" i="10"/>
  <c r="D2324" i="10"/>
  <c r="D2325" i="10"/>
  <c r="D2326" i="10"/>
  <c r="D2327" i="10"/>
  <c r="D2328" i="10"/>
  <c r="D2329" i="10"/>
  <c r="D2330" i="10"/>
  <c r="D2331" i="10"/>
  <c r="D2332" i="10"/>
  <c r="D2333" i="10"/>
  <c r="D2334" i="10"/>
  <c r="D2335" i="10"/>
  <c r="D2336" i="10"/>
  <c r="D2337" i="10"/>
  <c r="D2338" i="10"/>
  <c r="D2339" i="10"/>
  <c r="D2340" i="10"/>
  <c r="D2341" i="10"/>
  <c r="D2342" i="10"/>
  <c r="D2343" i="10"/>
  <c r="D2344" i="10"/>
  <c r="D2345" i="10"/>
  <c r="D2346" i="10"/>
  <c r="D2347" i="10"/>
  <c r="D2348" i="10"/>
  <c r="D2349" i="10"/>
  <c r="D2350" i="10"/>
  <c r="D2351" i="10"/>
  <c r="D2352" i="10"/>
  <c r="D2353" i="10"/>
  <c r="D2354" i="10"/>
  <c r="D2355" i="10"/>
  <c r="D2356" i="10"/>
  <c r="D2357" i="10"/>
  <c r="D2358" i="10"/>
  <c r="D2359" i="10"/>
  <c r="D2360" i="10"/>
  <c r="D2361" i="10"/>
  <c r="D2362" i="10"/>
  <c r="D2363" i="10"/>
  <c r="D2364" i="10"/>
  <c r="D2365" i="10"/>
  <c r="D2366" i="10"/>
  <c r="D2367" i="10"/>
  <c r="D2368" i="10"/>
  <c r="D2369" i="10"/>
  <c r="D2370" i="10"/>
  <c r="D2371" i="10"/>
  <c r="D2372" i="10"/>
  <c r="D2373" i="10"/>
  <c r="D2374" i="10"/>
  <c r="D2375" i="10"/>
  <c r="D2376" i="10"/>
  <c r="D2377" i="10"/>
  <c r="D2378" i="10"/>
  <c r="D2379" i="10"/>
  <c r="D2380" i="10"/>
  <c r="D2381" i="10"/>
  <c r="D2382" i="10"/>
  <c r="D2383" i="10"/>
  <c r="D2384" i="10"/>
  <c r="D2385" i="10"/>
  <c r="D2386" i="10"/>
  <c r="D2387" i="10"/>
  <c r="D2388" i="10"/>
  <c r="D2389" i="10"/>
  <c r="D2390" i="10"/>
  <c r="D2391" i="10"/>
  <c r="D2392" i="10"/>
  <c r="D2393" i="10"/>
  <c r="D2394" i="10"/>
  <c r="D2395" i="10"/>
  <c r="D2396" i="10"/>
  <c r="D2397" i="10"/>
  <c r="D2398" i="10"/>
  <c r="D2399" i="10"/>
  <c r="D2400" i="10"/>
  <c r="D2401" i="10"/>
  <c r="D2402" i="10"/>
  <c r="D2403" i="10"/>
  <c r="D2404" i="10"/>
  <c r="D2405" i="10"/>
  <c r="D2406" i="10"/>
  <c r="D2407" i="10"/>
  <c r="D2408" i="10"/>
  <c r="D2409" i="10"/>
  <c r="D2410" i="10"/>
  <c r="D2411" i="10"/>
  <c r="D2412" i="10"/>
  <c r="D2413" i="10"/>
  <c r="D2414" i="10"/>
  <c r="D2415" i="10"/>
  <c r="D2416" i="10"/>
  <c r="D2417" i="10"/>
  <c r="D2418" i="10"/>
  <c r="D2419" i="10"/>
  <c r="D2420" i="10"/>
  <c r="D2421" i="10"/>
  <c r="D2422" i="10"/>
  <c r="D2423" i="10"/>
  <c r="D2424" i="10"/>
  <c r="D2425" i="10"/>
  <c r="D2426" i="10"/>
  <c r="D2427" i="10"/>
  <c r="D2428" i="10"/>
  <c r="D2429" i="10"/>
  <c r="D2430" i="10"/>
  <c r="D2431" i="10"/>
  <c r="D2432" i="10"/>
  <c r="D2433" i="10"/>
  <c r="D2434" i="10"/>
  <c r="D2435" i="10"/>
  <c r="D2436" i="10"/>
  <c r="D2437" i="10"/>
  <c r="D2438" i="10"/>
  <c r="D2439" i="10"/>
  <c r="D2440" i="10"/>
  <c r="D2441" i="10"/>
  <c r="D2442" i="10"/>
  <c r="D2443" i="10"/>
  <c r="D2444" i="10"/>
  <c r="D2445" i="10"/>
  <c r="D2446" i="10"/>
  <c r="D2447" i="10"/>
  <c r="D2448" i="10"/>
  <c r="D2449" i="10"/>
  <c r="D2450" i="10"/>
  <c r="D2451" i="10"/>
  <c r="D2452" i="10"/>
  <c r="D2453" i="10"/>
  <c r="D2454" i="10"/>
  <c r="D2455" i="10"/>
  <c r="D2456" i="10"/>
  <c r="D2457" i="10"/>
  <c r="D2458" i="10"/>
  <c r="D2459" i="10"/>
  <c r="D2460" i="10"/>
  <c r="D2461" i="10"/>
  <c r="D2462" i="10"/>
  <c r="D2463" i="10"/>
  <c r="D2464" i="10"/>
  <c r="D2465" i="10"/>
  <c r="D2466" i="10"/>
  <c r="D2467" i="10"/>
  <c r="D2468" i="10"/>
  <c r="D2469" i="10"/>
  <c r="D2470" i="10"/>
  <c r="D2471" i="10"/>
  <c r="D2472" i="10"/>
  <c r="D2473" i="10"/>
  <c r="D2474" i="10"/>
  <c r="D2475" i="10"/>
  <c r="D2476" i="10"/>
  <c r="D2477" i="10"/>
  <c r="D2478" i="10"/>
  <c r="D2479" i="10"/>
  <c r="D2480" i="10"/>
  <c r="D2481" i="10"/>
  <c r="D2482" i="10"/>
  <c r="D2483" i="10"/>
  <c r="D2484" i="10"/>
  <c r="D2485" i="10"/>
  <c r="D2486" i="10"/>
  <c r="D2487" i="10"/>
  <c r="D2488" i="10"/>
  <c r="D2489" i="10"/>
  <c r="D2490" i="10"/>
  <c r="D2491" i="10"/>
  <c r="D2492" i="10"/>
  <c r="D2493" i="10"/>
  <c r="D2494" i="10"/>
  <c r="D2495" i="10"/>
  <c r="D2496" i="10"/>
  <c r="D2497" i="10"/>
  <c r="D2498" i="10"/>
  <c r="D2499" i="10"/>
  <c r="D2500" i="10"/>
  <c r="D2501" i="10"/>
  <c r="D2502" i="10"/>
  <c r="D2503" i="10"/>
  <c r="D2504" i="10"/>
  <c r="D2505" i="10"/>
  <c r="D2506" i="10"/>
  <c r="D2507" i="10"/>
  <c r="D2508" i="10"/>
  <c r="D2509" i="10"/>
  <c r="D2510" i="10"/>
  <c r="D2511" i="10"/>
  <c r="D2512" i="10"/>
  <c r="D2513" i="10"/>
  <c r="D2514" i="10"/>
  <c r="D2515" i="10"/>
  <c r="D2516" i="10"/>
  <c r="D2517" i="10"/>
  <c r="D2518" i="10"/>
  <c r="D2519" i="10"/>
  <c r="D2520" i="10"/>
  <c r="D2521" i="10"/>
  <c r="D2522" i="10"/>
  <c r="D2523" i="10"/>
  <c r="D2524" i="10"/>
  <c r="D2525" i="10"/>
  <c r="D2526" i="10"/>
  <c r="D2527" i="10"/>
  <c r="D2528" i="10"/>
  <c r="D2529" i="10"/>
  <c r="D2530" i="10"/>
  <c r="D2531" i="10"/>
  <c r="D2532" i="10"/>
  <c r="D2533" i="10"/>
  <c r="D2534" i="10"/>
  <c r="D2535" i="10"/>
  <c r="D2536" i="10"/>
  <c r="D2537" i="10"/>
  <c r="D2538" i="10"/>
  <c r="D2539" i="10"/>
  <c r="D2540" i="10"/>
  <c r="D2541" i="10"/>
  <c r="D2542" i="10"/>
  <c r="D2543" i="10"/>
  <c r="D2544" i="10"/>
  <c r="D2545" i="10"/>
  <c r="D2546" i="10"/>
  <c r="D2547" i="10"/>
  <c r="D2548" i="10"/>
  <c r="D2549" i="10"/>
  <c r="D2550" i="10"/>
  <c r="D2551" i="10"/>
  <c r="D2552" i="10"/>
  <c r="D2553" i="10"/>
  <c r="D2554" i="10"/>
  <c r="D2555" i="10"/>
  <c r="D2556" i="10"/>
  <c r="D2557" i="10"/>
  <c r="D2558" i="10"/>
  <c r="D2559" i="10"/>
  <c r="D2560" i="10"/>
  <c r="D2561" i="10"/>
  <c r="D2562" i="10"/>
  <c r="D2563" i="10"/>
  <c r="D2564" i="10"/>
  <c r="D2565" i="10"/>
  <c r="D2566" i="10"/>
  <c r="D2567" i="10"/>
  <c r="D2568" i="10"/>
  <c r="D2569" i="10"/>
  <c r="D2570" i="10"/>
  <c r="D2571" i="10"/>
  <c r="D2572" i="10"/>
  <c r="D2573" i="10"/>
  <c r="D2574" i="10"/>
  <c r="D2575" i="10"/>
  <c r="D2576" i="10"/>
  <c r="D2577" i="10"/>
  <c r="D2578" i="10"/>
  <c r="D2579" i="10"/>
  <c r="D2580" i="10"/>
  <c r="D2581" i="10"/>
  <c r="D2582" i="10"/>
  <c r="D2583" i="10"/>
  <c r="D2584" i="10"/>
  <c r="D2585" i="10"/>
  <c r="D2586" i="10"/>
  <c r="D2587" i="10"/>
  <c r="D2588" i="10"/>
  <c r="D2589" i="10"/>
  <c r="D2590" i="10"/>
  <c r="D2591" i="10"/>
  <c r="D2592" i="10"/>
  <c r="D2593" i="10"/>
  <c r="D2594" i="10"/>
  <c r="D2595" i="10"/>
  <c r="D2596" i="10"/>
  <c r="D2597" i="10"/>
  <c r="D2598" i="10"/>
  <c r="D2599" i="10"/>
  <c r="D2600" i="10"/>
  <c r="D2601" i="10"/>
  <c r="D2602" i="10"/>
  <c r="D2603" i="10"/>
  <c r="D2604" i="10"/>
  <c r="D2605" i="10"/>
  <c r="D2606" i="10"/>
  <c r="D2607" i="10"/>
  <c r="D2608" i="10"/>
  <c r="D2609" i="10"/>
  <c r="D2610" i="10"/>
  <c r="D2611" i="10"/>
  <c r="D2612" i="10"/>
  <c r="D2613" i="10"/>
  <c r="D2614" i="10"/>
  <c r="D2615" i="10"/>
  <c r="D2616" i="10"/>
  <c r="D2617" i="10"/>
  <c r="D2618" i="10"/>
  <c r="D2619" i="10"/>
  <c r="D2620" i="10"/>
  <c r="D2621" i="10"/>
  <c r="D2622" i="10"/>
  <c r="D2623" i="10"/>
  <c r="D2624" i="10"/>
  <c r="D2625" i="10"/>
  <c r="D2626" i="10"/>
  <c r="D2627" i="10"/>
  <c r="D2628" i="10"/>
  <c r="D2629" i="10"/>
  <c r="D2630" i="10"/>
  <c r="D2631" i="10"/>
  <c r="D2632" i="10"/>
  <c r="D2633" i="10"/>
  <c r="D2634" i="10"/>
  <c r="D2635" i="10"/>
  <c r="D2636" i="10"/>
  <c r="D2637" i="10"/>
  <c r="D2638" i="10"/>
  <c r="D2639" i="10"/>
  <c r="D2640" i="10"/>
  <c r="D2641" i="10"/>
  <c r="D2642" i="10"/>
  <c r="D2643" i="10"/>
  <c r="D2644" i="10"/>
  <c r="D2645" i="10"/>
  <c r="D2646" i="10"/>
  <c r="D2647" i="10"/>
  <c r="D2648" i="10"/>
  <c r="D2649" i="10"/>
  <c r="D2650" i="10"/>
  <c r="D2651" i="10"/>
  <c r="D2652" i="10"/>
  <c r="D2653" i="10"/>
  <c r="D2654" i="10"/>
  <c r="D2655" i="10"/>
  <c r="D2656" i="10"/>
  <c r="D2657" i="10"/>
  <c r="D2658" i="10"/>
  <c r="D2659" i="10"/>
  <c r="D2660" i="10"/>
  <c r="D2661" i="10"/>
  <c r="D2662" i="10"/>
  <c r="D2663" i="10"/>
  <c r="D2664" i="10"/>
  <c r="D2665" i="10"/>
  <c r="D2666" i="10"/>
  <c r="D2667" i="10"/>
  <c r="D2668" i="10"/>
  <c r="D2669" i="10"/>
  <c r="D2670" i="10"/>
  <c r="D2671" i="10"/>
  <c r="D2672" i="10"/>
  <c r="D2673" i="10"/>
  <c r="D2674" i="10"/>
  <c r="D2675" i="10"/>
  <c r="D2676" i="10"/>
  <c r="D2677" i="10"/>
  <c r="D2678" i="10"/>
  <c r="D2679" i="10"/>
  <c r="D2680" i="10"/>
  <c r="D2681" i="10"/>
  <c r="D2682" i="10"/>
  <c r="D2683" i="10"/>
  <c r="D2684" i="10"/>
  <c r="D2685" i="10"/>
  <c r="D2686" i="10"/>
  <c r="D2687" i="10"/>
  <c r="D2688" i="10"/>
  <c r="D2689" i="10"/>
  <c r="D2690" i="10"/>
  <c r="D2691" i="10"/>
  <c r="D2692" i="10"/>
  <c r="D2693" i="10"/>
  <c r="D2694" i="10"/>
  <c r="D2695" i="10"/>
  <c r="D2696" i="10"/>
  <c r="D2697" i="10"/>
  <c r="D2698" i="10"/>
  <c r="D2699" i="10"/>
  <c r="D2700" i="10"/>
  <c r="D2701" i="10"/>
  <c r="D2702" i="10"/>
  <c r="D2703" i="10"/>
  <c r="D2704" i="10"/>
  <c r="D2705" i="10"/>
  <c r="D2706" i="10"/>
  <c r="D2707" i="10"/>
  <c r="D2708" i="10"/>
  <c r="D2709" i="10"/>
  <c r="D2710" i="10"/>
  <c r="D2711" i="10"/>
  <c r="D2712" i="10"/>
  <c r="D2713" i="10"/>
  <c r="D2714" i="10"/>
  <c r="D2715" i="10"/>
  <c r="D2716" i="10"/>
  <c r="D2717" i="10"/>
  <c r="D2718" i="10"/>
  <c r="D2719" i="10"/>
  <c r="D2720" i="10"/>
  <c r="D2721" i="10"/>
  <c r="D2722" i="10"/>
  <c r="D2723" i="10"/>
  <c r="D2724" i="10"/>
  <c r="D2725" i="10"/>
  <c r="D2726" i="10"/>
  <c r="D2727" i="10"/>
  <c r="D2728" i="10"/>
  <c r="D2729" i="10"/>
  <c r="D2730" i="10"/>
  <c r="D2731" i="10"/>
  <c r="D2732" i="10"/>
  <c r="D2733" i="10"/>
  <c r="D2734" i="10"/>
  <c r="D2735" i="10"/>
  <c r="D2736" i="10"/>
  <c r="D2737" i="10"/>
  <c r="D2738" i="10"/>
  <c r="D2739" i="10"/>
  <c r="D2740" i="10"/>
  <c r="D2741" i="10"/>
  <c r="D2742" i="10"/>
  <c r="D2743" i="10"/>
  <c r="D2744" i="10"/>
  <c r="D2745" i="10"/>
  <c r="D2746" i="10"/>
  <c r="D2747" i="10"/>
  <c r="D2748" i="10"/>
  <c r="D2749" i="10"/>
  <c r="D2750" i="10"/>
  <c r="D2751" i="10"/>
  <c r="D2752" i="10"/>
  <c r="D2753" i="10"/>
  <c r="D2754" i="10"/>
  <c r="D2755" i="10"/>
  <c r="D2756" i="10"/>
  <c r="D2757" i="10"/>
  <c r="D2758" i="10"/>
  <c r="D2759" i="10"/>
  <c r="D2760" i="10"/>
  <c r="D2761" i="10"/>
  <c r="D2762" i="10"/>
  <c r="D2763" i="10"/>
  <c r="D2764" i="10"/>
  <c r="D2765" i="10"/>
  <c r="D2766" i="10"/>
  <c r="D2767" i="10"/>
  <c r="D2768" i="10"/>
  <c r="D2769" i="10"/>
  <c r="D2770" i="10"/>
  <c r="D2771" i="10"/>
  <c r="D2772" i="10"/>
  <c r="D2773" i="10"/>
  <c r="D2774" i="10"/>
  <c r="D2775" i="10"/>
  <c r="D2776" i="10"/>
  <c r="D2777" i="10"/>
  <c r="D2778" i="10"/>
  <c r="D2779" i="10"/>
  <c r="D2780" i="10"/>
  <c r="D2781" i="10"/>
  <c r="D2782" i="10"/>
  <c r="D2783" i="10"/>
  <c r="D2784" i="10"/>
  <c r="D2785" i="10"/>
  <c r="D2786" i="10"/>
  <c r="D2787" i="10"/>
  <c r="D2788" i="10"/>
  <c r="D2789" i="10"/>
  <c r="D2790" i="10"/>
  <c r="D2791" i="10"/>
  <c r="D2792" i="10"/>
  <c r="D2793" i="10"/>
  <c r="D2794" i="10"/>
  <c r="D2795" i="10"/>
  <c r="D2796" i="10"/>
  <c r="D2797" i="10"/>
  <c r="D2798" i="10"/>
  <c r="D2799" i="10"/>
  <c r="D2800" i="10"/>
  <c r="D2801" i="10"/>
  <c r="D2802" i="10"/>
  <c r="D2803" i="10"/>
  <c r="D2804" i="10"/>
  <c r="D2805" i="10"/>
  <c r="D2806" i="10"/>
  <c r="D2807" i="10"/>
  <c r="D2808" i="10"/>
  <c r="D2809" i="10"/>
  <c r="D2810" i="10"/>
  <c r="D2811" i="10"/>
  <c r="D2812" i="10"/>
  <c r="D2813" i="10"/>
  <c r="D2814" i="10"/>
  <c r="D2815" i="10"/>
  <c r="D2816" i="10"/>
  <c r="D2817" i="10"/>
  <c r="D2818" i="10"/>
  <c r="D2819" i="10"/>
  <c r="D2820" i="10"/>
  <c r="D2821" i="10"/>
  <c r="D2822" i="10"/>
  <c r="D2823" i="10"/>
  <c r="D2824" i="10"/>
  <c r="D2825" i="10"/>
  <c r="D2826" i="10"/>
  <c r="D2827" i="10"/>
  <c r="D2828" i="10"/>
  <c r="D2829" i="10"/>
  <c r="D2830" i="10"/>
  <c r="D2831" i="10"/>
  <c r="D2832" i="10"/>
  <c r="D2833" i="10"/>
  <c r="D2834" i="10"/>
  <c r="D2835" i="10"/>
  <c r="D2836" i="10"/>
  <c r="D2837" i="10"/>
  <c r="D2838" i="10"/>
  <c r="D2839" i="10"/>
  <c r="D2840" i="10"/>
  <c r="D2841" i="10"/>
  <c r="D2842" i="10"/>
  <c r="D2843" i="10"/>
  <c r="D2844" i="10"/>
  <c r="D2845" i="10"/>
  <c r="D2846" i="10"/>
  <c r="D2847" i="10"/>
  <c r="D2848" i="10"/>
  <c r="D2849" i="10"/>
  <c r="D2850" i="10"/>
  <c r="D2851" i="10"/>
  <c r="D2852" i="10"/>
  <c r="D2853" i="10"/>
  <c r="D2854" i="10"/>
  <c r="D2855" i="10"/>
  <c r="D2856" i="10"/>
  <c r="D2857" i="10"/>
  <c r="D2858" i="10"/>
  <c r="D2859" i="10"/>
  <c r="D2860" i="10"/>
  <c r="D2861" i="10"/>
  <c r="D2862" i="10"/>
  <c r="D2863" i="10"/>
  <c r="D2864" i="10"/>
  <c r="D2865" i="10"/>
  <c r="D2866" i="10"/>
  <c r="D2867" i="10"/>
  <c r="D2868" i="10"/>
  <c r="D2869" i="10"/>
  <c r="D2870" i="10"/>
  <c r="D2871" i="10"/>
  <c r="D2872" i="10"/>
  <c r="D2873" i="10"/>
  <c r="D2874" i="10"/>
  <c r="D2875" i="10"/>
  <c r="D2876" i="10"/>
  <c r="D2877" i="10"/>
  <c r="D2878" i="10"/>
  <c r="D2879" i="10"/>
  <c r="D2880" i="10"/>
  <c r="D2881" i="10"/>
  <c r="D2882" i="10"/>
  <c r="D2883" i="10"/>
  <c r="D2884" i="10"/>
  <c r="D2885" i="10"/>
  <c r="D2886" i="10"/>
  <c r="D2887" i="10"/>
  <c r="D2888" i="10"/>
  <c r="D2889" i="10"/>
  <c r="D2890" i="10"/>
  <c r="D2891" i="10"/>
  <c r="D2892" i="10"/>
  <c r="D2893" i="10"/>
  <c r="D2894" i="10"/>
  <c r="D2895" i="10"/>
  <c r="D2896" i="10"/>
  <c r="D2897" i="10"/>
  <c r="D2898" i="10"/>
  <c r="D2899" i="10"/>
  <c r="D2900" i="10"/>
  <c r="D2901" i="10"/>
  <c r="D2902" i="10"/>
  <c r="D2903" i="10"/>
  <c r="D2904" i="10"/>
  <c r="D2905" i="10"/>
  <c r="D2906" i="10"/>
  <c r="D2907" i="10"/>
  <c r="D2908" i="10"/>
  <c r="D2909" i="10"/>
  <c r="D2910" i="10"/>
  <c r="D2911" i="10"/>
  <c r="D2912" i="10"/>
  <c r="D2913" i="10"/>
  <c r="D2914" i="10"/>
  <c r="D2915" i="10"/>
  <c r="D2916" i="10"/>
  <c r="D2917" i="10"/>
  <c r="D2918" i="10"/>
  <c r="D2919" i="10"/>
  <c r="D2920" i="10"/>
  <c r="D2921" i="10"/>
  <c r="D2922" i="10"/>
  <c r="D2923" i="10"/>
  <c r="D2924" i="10"/>
  <c r="D2925" i="10"/>
  <c r="D2926" i="10"/>
  <c r="D2927" i="10"/>
  <c r="D2928" i="10"/>
  <c r="D2929" i="10"/>
  <c r="D2930" i="10"/>
  <c r="D2931" i="10"/>
  <c r="D2932" i="10"/>
  <c r="D2933" i="10"/>
  <c r="D2934" i="10"/>
  <c r="D2935" i="10"/>
  <c r="D2936" i="10"/>
  <c r="D2937" i="10"/>
  <c r="D2938" i="10"/>
  <c r="D2939" i="10"/>
  <c r="D2940" i="10"/>
  <c r="D2941" i="10"/>
  <c r="D2942" i="10"/>
  <c r="D2943" i="10"/>
  <c r="D2944" i="10"/>
  <c r="D2945" i="10"/>
  <c r="D2946" i="10"/>
  <c r="D2947" i="10"/>
  <c r="D2948" i="10"/>
  <c r="D2949" i="10"/>
  <c r="D2950" i="10"/>
  <c r="D2951" i="10"/>
  <c r="D2952" i="10"/>
  <c r="D2953" i="10"/>
  <c r="D2954" i="10"/>
  <c r="D2955" i="10"/>
  <c r="D2956" i="10"/>
  <c r="D2957" i="10"/>
  <c r="D2958" i="10"/>
  <c r="D2959" i="10"/>
  <c r="D2960" i="10"/>
  <c r="D2961" i="10"/>
  <c r="D2962" i="10"/>
  <c r="D2963" i="10"/>
  <c r="D2964" i="10"/>
  <c r="D2965" i="10"/>
  <c r="D2966" i="10"/>
  <c r="D2967" i="10"/>
  <c r="D2968" i="10"/>
  <c r="D2969" i="10"/>
  <c r="D2970" i="10"/>
  <c r="D2971" i="10"/>
  <c r="D2972" i="10"/>
  <c r="D2973" i="10"/>
  <c r="D2974" i="10"/>
  <c r="D2975" i="10"/>
  <c r="D2976" i="10"/>
  <c r="D2977" i="10"/>
  <c r="D2978" i="10"/>
  <c r="D2979" i="10"/>
  <c r="D2980" i="10"/>
  <c r="D2981" i="10"/>
  <c r="D2982" i="10"/>
  <c r="D2983" i="10"/>
  <c r="D2984" i="10"/>
  <c r="D2985" i="10"/>
  <c r="D2986" i="10"/>
  <c r="D2987" i="10"/>
  <c r="D2988" i="10"/>
  <c r="D2989" i="10"/>
  <c r="D2990" i="10"/>
  <c r="D2991" i="10"/>
  <c r="D2992" i="10"/>
  <c r="D2993" i="10"/>
  <c r="D2994" i="10"/>
  <c r="D2995" i="10"/>
  <c r="D2996" i="10"/>
  <c r="D2997" i="10"/>
  <c r="D2998" i="10"/>
  <c r="D2999" i="10"/>
  <c r="D3000" i="10"/>
  <c r="D3001" i="10"/>
  <c r="D3002" i="10"/>
  <c r="D3003" i="10"/>
  <c r="D3004" i="10"/>
  <c r="D3005" i="10"/>
  <c r="D3006" i="10"/>
  <c r="D3007" i="10"/>
  <c r="D3008" i="10"/>
  <c r="D3009" i="10"/>
  <c r="D3010" i="10"/>
  <c r="D3011" i="10"/>
  <c r="D3012" i="10"/>
  <c r="D3013" i="10"/>
  <c r="D3014" i="10"/>
  <c r="D3015" i="10"/>
  <c r="D3016" i="10"/>
  <c r="D3017" i="10"/>
  <c r="D3018" i="10"/>
  <c r="D3019" i="10"/>
  <c r="D3020" i="10"/>
  <c r="D3021" i="10"/>
  <c r="D3022" i="10"/>
  <c r="D3023" i="10"/>
  <c r="D3024" i="10"/>
  <c r="D3025" i="10"/>
  <c r="D3026" i="10"/>
  <c r="D3027" i="10"/>
  <c r="D3028" i="10"/>
  <c r="D3029" i="10"/>
  <c r="D3030" i="10"/>
  <c r="D3031" i="10"/>
  <c r="D3032" i="10"/>
  <c r="D3033" i="10"/>
  <c r="D3034" i="10"/>
  <c r="D3035" i="10"/>
  <c r="D3036" i="10"/>
  <c r="D3037" i="10"/>
  <c r="D3038" i="10"/>
  <c r="D3039" i="10"/>
  <c r="D3040" i="10"/>
  <c r="D3041" i="10"/>
  <c r="D3042" i="10"/>
  <c r="D3043" i="10"/>
  <c r="D3044" i="10"/>
  <c r="D3045" i="10"/>
  <c r="D3046" i="10"/>
  <c r="D3047" i="10"/>
  <c r="D3048" i="10"/>
  <c r="D3049" i="10"/>
  <c r="D3050" i="10"/>
  <c r="D3051" i="10"/>
  <c r="D3052" i="10"/>
  <c r="D3053" i="10"/>
  <c r="D3054" i="10"/>
  <c r="D3055" i="10"/>
  <c r="D3056" i="10"/>
  <c r="D3057" i="10"/>
  <c r="D3058" i="10"/>
  <c r="D3059" i="10"/>
  <c r="D3060" i="10"/>
  <c r="D3061" i="10"/>
  <c r="D3062" i="10"/>
  <c r="D3063" i="10"/>
  <c r="D3064" i="10"/>
  <c r="D3065" i="10"/>
  <c r="D3066" i="10"/>
  <c r="D3067" i="10"/>
  <c r="D3068" i="10"/>
  <c r="D3069" i="10"/>
  <c r="D3070" i="10"/>
  <c r="D3071" i="10"/>
  <c r="D3072" i="10"/>
  <c r="D3073" i="10"/>
  <c r="D3074" i="10"/>
  <c r="D3075" i="10"/>
  <c r="D3076" i="10"/>
  <c r="D3077" i="10"/>
  <c r="D3078" i="10"/>
  <c r="D3079" i="10"/>
  <c r="D3080" i="10"/>
  <c r="D3081" i="10"/>
  <c r="D3082" i="10"/>
  <c r="D3083" i="10"/>
  <c r="D3084" i="10"/>
  <c r="D3085" i="10"/>
  <c r="D3086" i="10"/>
  <c r="D3087" i="10"/>
  <c r="D3088" i="10"/>
  <c r="D3089" i="10"/>
  <c r="D3090" i="10"/>
  <c r="D3091" i="10"/>
  <c r="D3092" i="10"/>
  <c r="D3093" i="10"/>
  <c r="D3094" i="10"/>
  <c r="D3095" i="10"/>
  <c r="D3096" i="10"/>
  <c r="D3097" i="10"/>
  <c r="D3098" i="10"/>
  <c r="D3099" i="10"/>
  <c r="D3100" i="10"/>
  <c r="D3101" i="10"/>
  <c r="D3102" i="10"/>
  <c r="D3103" i="10"/>
  <c r="D3104" i="10"/>
  <c r="D3105" i="10"/>
  <c r="D3106" i="10"/>
  <c r="D3107" i="10"/>
  <c r="D3108" i="10"/>
  <c r="D3109" i="10"/>
  <c r="D3110" i="10"/>
  <c r="D3111" i="10"/>
  <c r="D3112" i="10"/>
  <c r="D3113" i="10"/>
  <c r="D3114" i="10"/>
  <c r="D3115" i="10"/>
  <c r="D3116" i="10"/>
  <c r="D3117" i="10"/>
  <c r="D3118" i="10"/>
  <c r="D3119" i="10"/>
  <c r="D3120" i="10"/>
  <c r="D3121" i="10"/>
  <c r="D3122" i="10"/>
  <c r="D3123" i="10"/>
  <c r="D3124" i="10"/>
  <c r="D3125" i="10"/>
  <c r="D3126" i="10"/>
  <c r="D3127" i="10"/>
  <c r="D3128" i="10"/>
  <c r="D3129" i="10"/>
  <c r="D3130" i="10"/>
  <c r="D3131" i="10"/>
  <c r="D3132" i="10"/>
  <c r="D3133" i="10"/>
  <c r="D3134" i="10"/>
  <c r="D3135" i="10"/>
  <c r="D3136" i="10"/>
  <c r="D3137" i="10"/>
  <c r="D3138" i="10"/>
  <c r="D3139" i="10"/>
  <c r="D3140" i="10"/>
  <c r="D3141" i="10"/>
  <c r="D3142" i="10"/>
  <c r="D3143" i="10"/>
  <c r="D3144" i="10"/>
  <c r="D3145" i="10"/>
  <c r="D3146" i="10"/>
  <c r="D3147" i="10"/>
  <c r="D3148" i="10"/>
  <c r="D3149" i="10"/>
  <c r="D3150" i="10"/>
  <c r="D3151" i="10"/>
  <c r="D3152" i="10"/>
  <c r="D3153" i="10"/>
  <c r="D3154" i="10"/>
  <c r="D3155" i="10"/>
  <c r="D3156" i="10"/>
  <c r="D3157" i="10"/>
  <c r="D3158" i="10"/>
  <c r="D3159" i="10"/>
  <c r="D3160" i="10"/>
  <c r="D3161" i="10"/>
  <c r="D3162" i="10"/>
  <c r="D3163" i="10"/>
  <c r="D3164" i="10"/>
  <c r="D3165" i="10"/>
  <c r="D3166" i="10"/>
  <c r="D3167" i="10"/>
  <c r="D3168" i="10"/>
  <c r="D3169" i="10"/>
  <c r="D3170" i="10"/>
  <c r="D3171" i="10"/>
  <c r="D3172" i="10"/>
  <c r="D3173" i="10"/>
  <c r="D3174" i="10"/>
  <c r="D3175" i="10"/>
  <c r="D3176" i="10"/>
  <c r="D3177" i="10"/>
  <c r="D3178" i="10"/>
  <c r="D3179" i="10"/>
  <c r="D3180" i="10"/>
  <c r="D3181" i="10"/>
  <c r="D3182" i="10"/>
  <c r="D3183" i="10"/>
  <c r="D3184" i="10"/>
  <c r="D3185" i="10"/>
  <c r="D3186" i="10"/>
  <c r="D3187" i="10"/>
  <c r="D3188" i="10"/>
  <c r="D3189" i="10"/>
  <c r="D3190" i="10"/>
  <c r="D3191" i="10"/>
  <c r="D3192" i="10"/>
  <c r="D3193" i="10"/>
  <c r="D3194" i="10"/>
  <c r="D3195" i="10"/>
  <c r="D3196" i="10"/>
  <c r="D3197" i="10"/>
  <c r="D3198" i="10"/>
  <c r="D3199" i="10"/>
  <c r="D3200" i="10"/>
  <c r="D3201" i="10"/>
  <c r="D3202" i="10"/>
  <c r="D3203" i="10"/>
  <c r="D3204" i="10"/>
  <c r="D3205" i="10"/>
  <c r="D3206" i="10"/>
  <c r="D3207" i="10"/>
  <c r="D3208" i="10"/>
  <c r="D3209" i="10"/>
  <c r="D3210" i="10"/>
  <c r="D3211" i="10"/>
  <c r="D3212" i="10"/>
  <c r="D3213" i="10"/>
  <c r="D3214" i="10"/>
  <c r="D3215" i="10"/>
  <c r="D3216" i="10"/>
  <c r="D3217" i="10"/>
  <c r="D3218" i="10"/>
  <c r="D3219" i="10"/>
  <c r="D3220" i="10"/>
  <c r="D3221" i="10"/>
  <c r="D3222" i="10"/>
  <c r="D3223" i="10"/>
  <c r="D3224" i="10"/>
  <c r="D3225" i="10"/>
  <c r="D3226" i="10"/>
  <c r="D3227" i="10"/>
  <c r="D3228" i="10"/>
  <c r="D3229" i="10"/>
  <c r="D3230" i="10"/>
  <c r="D3231" i="10"/>
  <c r="D3232" i="10"/>
  <c r="D3233" i="10"/>
  <c r="D3234" i="10"/>
  <c r="D3235" i="10"/>
  <c r="D3236" i="10"/>
  <c r="D3237" i="10"/>
  <c r="D3238" i="10"/>
  <c r="D3239" i="10"/>
  <c r="D3240" i="10"/>
  <c r="D3241" i="10"/>
  <c r="D3242" i="10"/>
  <c r="D3243" i="10"/>
  <c r="D3244" i="10"/>
  <c r="D3245" i="10"/>
  <c r="D3246" i="10"/>
  <c r="D3247" i="10"/>
  <c r="D3248" i="10"/>
  <c r="D3249" i="10"/>
  <c r="D3250" i="10"/>
  <c r="D3251" i="10"/>
  <c r="D3252" i="10"/>
  <c r="D3253" i="10"/>
  <c r="D3254" i="10"/>
  <c r="D3255" i="10"/>
  <c r="D3256" i="10"/>
  <c r="D3257" i="10"/>
  <c r="D3258" i="10"/>
  <c r="D3259" i="10"/>
  <c r="D3260" i="10"/>
  <c r="D3261" i="10"/>
  <c r="D3262" i="10"/>
  <c r="D3263" i="10"/>
  <c r="D3264" i="10"/>
  <c r="D3265" i="10"/>
  <c r="D3266" i="10"/>
  <c r="D3267" i="10"/>
  <c r="D3268" i="10"/>
  <c r="D3269" i="10"/>
  <c r="D3270" i="10"/>
  <c r="D3271" i="10"/>
  <c r="D3272" i="10"/>
  <c r="D3273" i="10"/>
  <c r="D3274" i="10"/>
  <c r="D3275" i="10"/>
  <c r="D3276" i="10"/>
  <c r="D3277" i="10"/>
  <c r="D3278" i="10"/>
  <c r="D3279" i="10"/>
  <c r="D3280" i="10"/>
  <c r="D3281" i="10"/>
  <c r="D3282" i="10"/>
  <c r="D3283" i="10"/>
  <c r="D3284" i="10"/>
  <c r="D3285" i="10"/>
  <c r="D3286" i="10"/>
  <c r="D3287" i="10"/>
  <c r="D3288" i="10"/>
  <c r="D3289" i="10"/>
  <c r="D3290" i="10"/>
  <c r="D3291" i="10"/>
  <c r="D3292" i="10"/>
  <c r="D3293" i="10"/>
  <c r="D3294" i="10"/>
  <c r="D3295" i="10"/>
  <c r="D3296" i="10"/>
  <c r="D3297" i="10"/>
  <c r="D3298" i="10"/>
  <c r="D3299" i="10"/>
  <c r="D3300" i="10"/>
  <c r="D3301" i="10"/>
  <c r="D3302" i="10"/>
  <c r="D3303" i="10"/>
  <c r="D3304" i="10"/>
  <c r="D3305" i="10"/>
  <c r="D3306" i="10"/>
  <c r="D3307" i="10"/>
  <c r="D3308" i="10"/>
  <c r="D3309" i="10"/>
  <c r="D3310" i="10"/>
  <c r="D3311" i="10"/>
  <c r="D3312" i="10"/>
  <c r="D3313" i="10"/>
  <c r="D3314" i="10"/>
  <c r="D3315" i="10"/>
  <c r="D3316" i="10"/>
  <c r="D3317" i="10"/>
  <c r="D3318" i="10"/>
  <c r="D3319" i="10"/>
  <c r="D3320" i="10"/>
  <c r="D3321" i="10"/>
  <c r="D3322" i="10"/>
  <c r="D3323" i="10"/>
  <c r="D3324" i="10"/>
  <c r="D3325" i="10"/>
  <c r="D3326" i="10"/>
  <c r="D3327" i="10"/>
  <c r="D3328" i="10"/>
  <c r="D3329" i="10"/>
  <c r="D3330" i="10"/>
  <c r="D3331" i="10"/>
  <c r="D3332" i="10"/>
  <c r="D3333" i="10"/>
  <c r="D3334" i="10"/>
  <c r="D3335" i="10"/>
  <c r="D3336" i="10"/>
  <c r="D3337" i="10"/>
  <c r="D3338" i="10"/>
  <c r="D3339" i="10"/>
  <c r="D3340" i="10"/>
  <c r="D3341" i="10"/>
  <c r="D3342" i="10"/>
  <c r="D3343" i="10"/>
  <c r="D3344" i="10"/>
  <c r="D3345" i="10"/>
  <c r="D3346" i="10"/>
  <c r="D3347" i="10"/>
  <c r="D3348" i="10"/>
  <c r="D3349" i="10"/>
  <c r="D3350" i="10"/>
  <c r="D3351" i="10"/>
  <c r="D3352" i="10"/>
  <c r="D3353" i="10"/>
  <c r="D3354" i="10"/>
  <c r="D3355" i="10"/>
  <c r="D3356" i="10"/>
  <c r="D3357" i="10"/>
  <c r="D3358" i="10"/>
  <c r="D3359" i="10"/>
  <c r="D3360" i="10"/>
  <c r="D3361" i="10"/>
  <c r="D3362" i="10"/>
  <c r="D3363" i="10"/>
  <c r="D3364" i="10"/>
  <c r="D3365" i="10"/>
  <c r="D3366" i="10"/>
  <c r="D3367" i="10"/>
  <c r="D3368" i="10"/>
  <c r="D3369" i="10"/>
  <c r="D3370" i="10"/>
  <c r="D3371" i="10"/>
  <c r="D3372" i="10"/>
  <c r="D3373" i="10"/>
  <c r="D3374" i="10"/>
  <c r="D3375" i="10"/>
  <c r="D3376" i="10"/>
  <c r="D3377" i="10"/>
  <c r="D3378" i="10"/>
  <c r="D3379" i="10"/>
  <c r="D3380" i="10"/>
  <c r="D3381" i="10"/>
  <c r="D3382" i="10"/>
  <c r="D3383" i="10"/>
  <c r="D3384" i="10"/>
  <c r="D3385" i="10"/>
  <c r="D3386" i="10"/>
  <c r="D3387" i="10"/>
  <c r="D3388" i="10"/>
  <c r="D3389" i="10"/>
  <c r="D3390" i="10"/>
  <c r="D3391" i="10"/>
  <c r="D3392" i="10"/>
  <c r="D3393" i="10"/>
  <c r="D3394" i="10"/>
  <c r="D3395" i="10"/>
  <c r="D3396" i="10"/>
  <c r="D3397" i="10"/>
  <c r="D3398" i="10"/>
  <c r="D3399" i="10"/>
  <c r="D3400" i="10"/>
  <c r="D3401" i="10"/>
  <c r="D3402" i="10"/>
  <c r="D3403" i="10"/>
  <c r="D3404" i="10"/>
  <c r="D3405" i="10"/>
  <c r="D3406" i="10"/>
  <c r="D3407" i="10"/>
  <c r="D3408" i="10"/>
  <c r="D3409" i="10"/>
  <c r="D3410" i="10"/>
  <c r="D3411" i="10"/>
  <c r="D3412" i="10"/>
  <c r="D3413" i="10"/>
  <c r="D3414" i="10"/>
  <c r="D3415" i="10"/>
  <c r="D3416" i="10"/>
  <c r="D3417" i="10"/>
  <c r="D3418" i="10"/>
  <c r="D3419" i="10"/>
  <c r="D3420" i="10"/>
  <c r="D3421" i="10"/>
  <c r="D3422" i="10"/>
  <c r="D3423" i="10"/>
  <c r="D3424" i="10"/>
  <c r="D3425" i="10"/>
  <c r="D3426" i="10"/>
  <c r="D3427" i="10"/>
  <c r="D3428" i="10"/>
  <c r="D3429" i="10"/>
  <c r="D3430" i="10"/>
  <c r="D3431" i="10"/>
  <c r="D3432" i="10"/>
  <c r="D3433" i="10"/>
  <c r="D3434" i="10"/>
  <c r="D3435" i="10"/>
  <c r="D3436" i="10"/>
  <c r="D3437" i="10"/>
  <c r="D3438" i="10"/>
  <c r="D3439" i="10"/>
  <c r="D3440" i="10"/>
  <c r="D3441" i="10"/>
  <c r="D3442" i="10"/>
  <c r="D3443" i="10"/>
  <c r="D3444" i="10"/>
  <c r="D3445" i="10"/>
  <c r="D3446" i="10"/>
  <c r="D3447" i="10"/>
  <c r="D3448" i="10"/>
  <c r="D3449" i="10"/>
  <c r="D3450" i="10"/>
  <c r="D3451" i="10"/>
  <c r="D3452" i="10"/>
  <c r="D3453" i="10"/>
  <c r="D3454" i="10"/>
  <c r="D3455" i="10"/>
  <c r="D3456" i="10"/>
  <c r="D3457" i="10"/>
  <c r="D3458" i="10"/>
  <c r="D3459" i="10"/>
  <c r="D3460" i="10"/>
  <c r="D3461" i="10"/>
  <c r="D3462" i="10"/>
  <c r="D3463" i="10"/>
  <c r="D3464" i="10"/>
  <c r="D3465" i="10"/>
  <c r="D3466" i="10"/>
  <c r="D3467" i="10"/>
  <c r="D3468" i="10"/>
  <c r="D3469" i="10"/>
  <c r="D3470" i="10"/>
  <c r="D3471" i="10"/>
  <c r="D3472" i="10"/>
  <c r="D3473" i="10"/>
  <c r="D3474" i="10"/>
  <c r="D3475" i="10"/>
  <c r="D3476" i="10"/>
  <c r="D3477" i="10"/>
  <c r="D3478" i="10"/>
  <c r="D3479" i="10"/>
  <c r="D3480" i="10"/>
  <c r="D3481" i="10"/>
  <c r="D3482" i="10"/>
  <c r="D3483" i="10"/>
  <c r="D3484" i="10"/>
  <c r="D3485" i="10"/>
  <c r="D3486" i="10"/>
  <c r="D3487" i="10"/>
  <c r="D3488" i="10"/>
  <c r="D3489" i="10"/>
  <c r="D3490" i="10"/>
  <c r="D3491" i="10"/>
  <c r="D3492" i="10"/>
  <c r="D3493" i="10"/>
  <c r="D3494" i="10"/>
  <c r="D3495" i="10"/>
  <c r="D3496" i="10"/>
  <c r="D3497" i="10"/>
  <c r="D3498" i="10"/>
  <c r="D3499" i="10"/>
  <c r="D3500" i="10"/>
  <c r="D3501" i="10"/>
  <c r="D3502" i="10"/>
  <c r="D3503" i="10"/>
  <c r="D3504" i="10"/>
  <c r="D3505" i="10"/>
  <c r="D3506" i="10"/>
  <c r="D3507" i="10"/>
  <c r="D3508" i="10"/>
  <c r="D3509" i="10"/>
  <c r="D3510" i="10"/>
  <c r="D3511" i="10"/>
  <c r="D3512" i="10"/>
  <c r="D3513" i="10"/>
  <c r="D3514" i="10"/>
  <c r="D3515" i="10"/>
  <c r="D3516" i="10"/>
  <c r="D3517" i="10"/>
  <c r="D3518" i="10"/>
  <c r="D3519" i="10"/>
  <c r="D3520" i="10"/>
  <c r="D3521" i="10"/>
  <c r="D3522" i="10"/>
  <c r="D3523" i="10"/>
  <c r="D3524" i="10"/>
  <c r="D3525" i="10"/>
  <c r="D3526" i="10"/>
  <c r="D3527" i="10"/>
  <c r="D3528" i="10"/>
  <c r="D3529" i="10"/>
  <c r="D3530" i="10"/>
  <c r="D3531" i="10"/>
  <c r="D3532" i="10"/>
  <c r="D3533" i="10"/>
  <c r="D3534" i="10"/>
  <c r="D3535" i="10"/>
  <c r="D3536" i="10"/>
  <c r="D3537" i="10"/>
  <c r="D3538" i="10"/>
  <c r="D3539" i="10"/>
  <c r="D3540" i="10"/>
  <c r="D3541" i="10"/>
  <c r="D3542" i="10"/>
  <c r="D3543" i="10"/>
  <c r="D3544" i="10"/>
  <c r="D3545" i="10"/>
  <c r="D3546" i="10"/>
  <c r="D3547" i="10"/>
  <c r="D3548" i="10"/>
  <c r="D3549" i="10"/>
  <c r="D3550" i="10"/>
  <c r="D3551" i="10"/>
  <c r="D3552" i="10"/>
  <c r="D3553" i="10"/>
  <c r="D3554" i="10"/>
  <c r="D3555" i="10"/>
  <c r="D3556" i="10"/>
  <c r="D3557" i="10"/>
  <c r="D3558" i="10"/>
  <c r="D3559" i="10"/>
  <c r="D3560" i="10"/>
  <c r="D3561" i="10"/>
  <c r="D3562" i="10"/>
  <c r="D3563" i="10"/>
  <c r="D3564" i="10"/>
  <c r="D3565" i="10"/>
  <c r="D3566" i="10"/>
  <c r="D3567" i="10"/>
  <c r="D3568" i="10"/>
  <c r="D3569" i="10"/>
  <c r="D3570" i="10"/>
  <c r="D3571" i="10"/>
  <c r="D3572" i="10"/>
  <c r="D3573" i="10"/>
  <c r="D3574" i="10"/>
  <c r="D3575" i="10"/>
  <c r="D3576" i="10"/>
  <c r="D3577" i="10"/>
  <c r="D3578" i="10"/>
  <c r="D3579" i="10"/>
  <c r="D3580" i="10"/>
  <c r="D3581" i="10"/>
  <c r="D3582" i="10"/>
  <c r="D3583" i="10"/>
  <c r="D3584" i="10"/>
  <c r="D3585" i="10"/>
  <c r="D3586" i="10"/>
  <c r="D3587" i="10"/>
  <c r="D3588" i="10"/>
  <c r="D3589" i="10"/>
  <c r="D3590" i="10"/>
  <c r="D3591" i="10"/>
  <c r="D3592" i="10"/>
  <c r="D3593" i="10"/>
  <c r="D3594" i="10"/>
  <c r="D3595" i="10"/>
  <c r="D3596" i="10"/>
  <c r="D3597" i="10"/>
  <c r="D3598" i="10"/>
  <c r="D3599" i="10"/>
  <c r="D3600" i="10"/>
  <c r="D3601" i="10"/>
  <c r="D3602" i="10"/>
  <c r="D3603" i="10"/>
  <c r="D3604" i="10"/>
  <c r="D3605" i="10"/>
  <c r="D3606" i="10"/>
  <c r="D3607" i="10"/>
  <c r="D3608" i="10"/>
  <c r="D3609" i="10"/>
  <c r="D3610" i="10"/>
  <c r="D3611" i="10"/>
  <c r="D3612" i="10"/>
  <c r="D3613" i="10"/>
  <c r="D3614" i="10"/>
  <c r="D3615" i="10"/>
  <c r="D3616" i="10"/>
  <c r="D3617" i="10"/>
  <c r="D3618" i="10"/>
  <c r="D3619" i="10"/>
  <c r="D3620" i="10"/>
  <c r="D3621" i="10"/>
  <c r="D3622" i="10"/>
  <c r="D3623" i="10"/>
  <c r="D3624" i="10"/>
  <c r="D3625" i="10"/>
  <c r="D3626" i="10"/>
  <c r="D3627" i="10"/>
  <c r="D3628" i="10"/>
  <c r="D3629" i="10"/>
  <c r="D3630" i="10"/>
  <c r="D3631" i="10"/>
  <c r="D3632" i="10"/>
  <c r="D3633" i="10"/>
  <c r="D3634" i="10"/>
  <c r="D3635" i="10"/>
  <c r="D3636" i="10"/>
  <c r="D3637" i="10"/>
  <c r="D3638" i="10"/>
  <c r="D3639" i="10"/>
  <c r="D3640" i="10"/>
  <c r="D3641" i="10"/>
  <c r="D3642" i="10"/>
  <c r="D3643" i="10"/>
  <c r="D3644" i="10"/>
  <c r="D3645" i="10"/>
  <c r="D3646" i="10"/>
  <c r="D3647" i="10"/>
  <c r="D3648" i="10"/>
  <c r="D3649" i="10"/>
  <c r="D3650" i="10"/>
  <c r="D3651" i="10"/>
  <c r="D3652" i="10"/>
  <c r="D3653" i="10"/>
  <c r="D3654" i="10"/>
  <c r="D3655" i="10"/>
  <c r="D3656" i="10"/>
  <c r="D3657" i="10"/>
  <c r="D3658" i="10"/>
  <c r="D3659" i="10"/>
  <c r="D3660" i="10"/>
  <c r="D3661" i="10"/>
  <c r="D3662" i="10"/>
  <c r="D3663" i="10"/>
  <c r="D3664" i="10"/>
  <c r="D3665" i="10"/>
  <c r="D3666" i="10"/>
  <c r="D3667" i="10"/>
  <c r="D3668" i="10"/>
  <c r="D3669" i="10"/>
  <c r="D3670" i="10"/>
  <c r="D3671" i="10"/>
  <c r="D3672" i="10"/>
  <c r="D3673" i="10"/>
  <c r="D3674" i="10"/>
  <c r="D3675" i="10"/>
  <c r="D3676" i="10"/>
  <c r="D3677" i="10"/>
  <c r="D3678" i="10"/>
  <c r="D3679" i="10"/>
  <c r="D3680" i="10"/>
  <c r="D3681" i="10"/>
  <c r="D3682" i="10"/>
  <c r="D3683" i="10"/>
  <c r="D3684" i="10"/>
  <c r="D3685" i="10"/>
  <c r="D3686" i="10"/>
  <c r="D3687" i="10"/>
  <c r="D3688" i="10"/>
  <c r="D3689" i="10"/>
  <c r="D3690" i="10"/>
  <c r="D3691" i="10"/>
  <c r="D3692" i="10"/>
  <c r="D3693" i="10"/>
  <c r="D3694" i="10"/>
  <c r="D3695" i="10"/>
  <c r="D3696" i="10"/>
  <c r="D3697" i="10"/>
  <c r="D3698" i="10"/>
  <c r="D3699" i="10"/>
  <c r="D3700" i="10"/>
  <c r="D3701" i="10"/>
  <c r="D3702" i="10"/>
  <c r="D3703" i="10"/>
  <c r="D3704" i="10"/>
  <c r="D3705" i="10"/>
  <c r="D3706" i="10"/>
  <c r="D3707" i="10"/>
  <c r="D3708" i="10"/>
  <c r="D3709" i="10"/>
  <c r="D3710" i="10"/>
  <c r="D3711" i="10"/>
  <c r="D3712" i="10"/>
  <c r="D3713" i="10"/>
  <c r="D3714" i="10"/>
  <c r="D3715" i="10"/>
  <c r="D3716" i="10"/>
  <c r="D3717" i="10"/>
  <c r="D3718" i="10"/>
  <c r="D3719" i="10"/>
  <c r="D3720" i="10"/>
  <c r="D3721" i="10"/>
  <c r="D3722" i="10"/>
  <c r="D3723" i="10"/>
  <c r="D3724" i="10"/>
  <c r="D3725" i="10"/>
  <c r="D3726" i="10"/>
  <c r="D3727" i="10"/>
  <c r="D3728" i="10"/>
  <c r="D3729" i="10"/>
  <c r="D3730" i="10"/>
  <c r="D3731" i="10"/>
  <c r="D3732" i="10"/>
  <c r="D3733" i="10"/>
  <c r="D3734" i="10"/>
  <c r="D3735" i="10"/>
  <c r="D3736" i="10"/>
  <c r="D3737" i="10"/>
  <c r="D3738" i="10"/>
  <c r="D3739" i="10"/>
  <c r="D3740" i="10"/>
  <c r="D3741" i="10"/>
  <c r="D3742" i="10"/>
  <c r="D3743" i="10"/>
  <c r="D3744" i="10"/>
  <c r="D3745" i="10"/>
  <c r="D3746" i="10"/>
  <c r="D3747" i="10"/>
  <c r="D3748" i="10"/>
  <c r="D3749" i="10"/>
  <c r="D3750" i="10"/>
  <c r="D3751" i="10"/>
  <c r="D3752" i="10"/>
  <c r="D3753" i="10"/>
  <c r="D3754" i="10"/>
  <c r="D3755" i="10"/>
  <c r="D3756" i="10"/>
  <c r="D3757" i="10"/>
  <c r="D3758" i="10"/>
  <c r="D3759" i="10"/>
  <c r="D3760" i="10"/>
  <c r="D3761" i="10"/>
  <c r="D3762" i="10"/>
  <c r="D3763" i="10"/>
  <c r="D3764" i="10"/>
  <c r="D3765" i="10"/>
  <c r="D3766" i="10"/>
  <c r="D3767" i="10"/>
  <c r="D3768" i="10"/>
  <c r="D3769" i="10"/>
  <c r="D3770" i="10"/>
  <c r="D3771" i="10"/>
  <c r="D3772" i="10"/>
  <c r="D3773" i="10"/>
  <c r="D3774" i="10"/>
  <c r="D3775" i="10"/>
  <c r="D3776" i="10"/>
  <c r="D3777" i="10"/>
  <c r="D3778" i="10"/>
  <c r="D3779" i="10"/>
  <c r="D3780" i="10"/>
  <c r="D3781" i="10"/>
  <c r="D3782" i="10"/>
  <c r="D3783" i="10"/>
  <c r="D3784" i="10"/>
  <c r="D3785" i="10"/>
  <c r="D3786" i="10"/>
  <c r="D3787" i="10"/>
  <c r="D3788" i="10"/>
  <c r="D3789" i="10"/>
  <c r="D3790" i="10"/>
  <c r="D3791" i="10"/>
  <c r="D3792" i="10"/>
  <c r="D3793" i="10"/>
  <c r="D3794" i="10"/>
  <c r="D3795" i="10"/>
  <c r="D3796" i="10"/>
  <c r="D3797" i="10"/>
  <c r="D3798" i="10"/>
  <c r="D3799" i="10"/>
  <c r="D3800" i="10"/>
  <c r="D3801" i="10"/>
  <c r="D3802" i="10"/>
  <c r="D3803" i="10"/>
  <c r="D3804" i="10"/>
  <c r="D3805" i="10"/>
  <c r="D3806" i="10"/>
  <c r="D3807" i="10"/>
  <c r="D3808" i="10"/>
  <c r="D3809" i="10"/>
  <c r="D3810" i="10"/>
  <c r="D3811" i="10"/>
  <c r="D3812" i="10"/>
  <c r="D3813" i="10"/>
  <c r="D3814" i="10"/>
  <c r="D3815" i="10"/>
  <c r="D3816" i="10"/>
  <c r="D3817" i="10"/>
  <c r="D3818" i="10"/>
  <c r="D3819" i="10"/>
  <c r="D3820" i="10"/>
  <c r="D3821" i="10"/>
  <c r="D3822" i="10"/>
  <c r="D3823" i="10"/>
  <c r="D3824" i="10"/>
  <c r="D3825" i="10"/>
  <c r="D3826" i="10"/>
  <c r="D3827" i="10"/>
  <c r="D3828" i="10"/>
  <c r="D3829" i="10"/>
  <c r="D3830" i="10"/>
  <c r="D3831" i="10"/>
  <c r="D3832" i="10"/>
  <c r="D3833" i="10"/>
  <c r="D3834" i="10"/>
  <c r="D3835" i="10"/>
  <c r="D3836" i="10"/>
  <c r="D3837" i="10"/>
  <c r="D3838" i="10"/>
  <c r="D3839" i="10"/>
  <c r="D3840" i="10"/>
  <c r="D3841" i="10"/>
  <c r="D3842" i="10"/>
  <c r="D3843" i="10"/>
  <c r="D3844" i="10"/>
  <c r="D3845" i="10"/>
  <c r="D3846" i="10"/>
  <c r="D3847" i="10"/>
  <c r="D3848" i="10"/>
  <c r="D3849" i="10"/>
  <c r="D3850" i="10"/>
  <c r="D3851" i="10"/>
  <c r="D3852" i="10"/>
  <c r="D3853" i="10"/>
  <c r="D3854" i="10"/>
  <c r="D3855" i="10"/>
  <c r="D3856" i="10"/>
  <c r="D3857" i="10"/>
  <c r="D3858" i="10"/>
  <c r="D3859" i="10"/>
  <c r="D3860" i="10"/>
  <c r="D3861" i="10"/>
  <c r="D3862" i="10"/>
  <c r="D3863" i="10"/>
  <c r="D3864" i="10"/>
  <c r="D3865" i="10"/>
  <c r="D3866" i="10"/>
  <c r="D3867" i="10"/>
  <c r="D3868" i="10"/>
  <c r="D3869" i="10"/>
  <c r="D3870" i="10"/>
  <c r="D3871" i="10"/>
  <c r="D3872" i="10"/>
  <c r="D3873" i="10"/>
  <c r="D3874" i="10"/>
  <c r="D3875" i="10"/>
  <c r="D3876" i="10"/>
  <c r="D3877" i="10"/>
  <c r="D3878" i="10"/>
  <c r="D3879" i="10"/>
  <c r="D3880" i="10"/>
  <c r="D3881" i="10"/>
  <c r="D3882" i="10"/>
  <c r="D3883" i="10"/>
  <c r="D3884" i="10"/>
  <c r="D3885" i="10"/>
  <c r="D3886" i="10"/>
  <c r="D3887" i="10"/>
  <c r="D3888" i="10"/>
  <c r="D3889" i="10"/>
  <c r="D3890" i="10"/>
  <c r="D3891" i="10"/>
  <c r="D3892" i="10"/>
  <c r="D3893" i="10"/>
  <c r="D3894" i="10"/>
  <c r="D3895" i="10"/>
  <c r="D3896" i="10"/>
  <c r="D3897" i="10"/>
  <c r="D3898" i="10"/>
  <c r="D3899" i="10"/>
  <c r="D3900" i="10"/>
  <c r="D3901" i="10"/>
  <c r="D3902" i="10"/>
  <c r="D3903" i="10"/>
  <c r="D3904" i="10"/>
  <c r="D3905" i="10"/>
  <c r="D3906" i="10"/>
  <c r="D3907" i="10"/>
  <c r="D3908" i="10"/>
  <c r="D3909" i="10"/>
  <c r="D3910" i="10"/>
  <c r="D3911" i="10"/>
  <c r="D3912" i="10"/>
  <c r="D3913" i="10"/>
  <c r="D3914" i="10"/>
  <c r="D3915" i="10"/>
  <c r="D3916" i="10"/>
  <c r="D3917" i="10"/>
  <c r="D3918" i="10"/>
  <c r="D3919" i="10"/>
  <c r="D3920" i="10"/>
  <c r="D3921" i="10"/>
  <c r="D3922" i="10"/>
  <c r="D3923" i="10"/>
  <c r="D3924" i="10"/>
  <c r="D3925" i="10"/>
  <c r="D3926" i="10"/>
  <c r="D3927" i="10"/>
  <c r="D3928" i="10"/>
  <c r="D3929" i="10"/>
  <c r="D3930" i="10"/>
  <c r="D3931" i="10"/>
  <c r="D3932" i="10"/>
  <c r="D3933" i="10"/>
  <c r="D3934" i="10"/>
  <c r="D3935" i="10"/>
  <c r="D3936" i="10"/>
  <c r="D3937" i="10"/>
  <c r="D3938" i="10"/>
  <c r="D3939" i="10"/>
  <c r="D3940" i="10"/>
  <c r="D3941" i="10"/>
  <c r="D3942" i="10"/>
  <c r="D3943" i="10"/>
  <c r="D3944" i="10"/>
  <c r="D3945" i="10"/>
  <c r="D3946" i="10"/>
  <c r="D3947" i="10"/>
  <c r="D3948" i="10"/>
  <c r="D3949" i="10"/>
  <c r="D3950" i="10"/>
  <c r="D3951" i="10"/>
  <c r="D3952" i="10"/>
  <c r="D3953" i="10"/>
  <c r="D3954" i="10"/>
  <c r="D3955" i="10"/>
  <c r="D3956" i="10"/>
  <c r="D3957" i="10"/>
  <c r="D3958" i="10"/>
  <c r="D3959" i="10"/>
  <c r="D3960" i="10"/>
  <c r="D3961" i="10"/>
  <c r="D3962" i="10"/>
  <c r="D3963" i="10"/>
  <c r="D3964" i="10"/>
  <c r="D3965" i="10"/>
  <c r="D3966" i="10"/>
  <c r="D3967" i="10"/>
  <c r="D3968" i="10"/>
  <c r="D3969" i="10"/>
  <c r="D3970" i="10"/>
  <c r="D3971" i="10"/>
  <c r="D3972" i="10"/>
  <c r="D3973" i="10"/>
  <c r="D3974" i="10"/>
  <c r="D3975" i="10"/>
  <c r="D3976" i="10"/>
  <c r="D3977" i="10"/>
  <c r="D3978" i="10"/>
  <c r="D3979" i="10"/>
  <c r="D3980" i="10"/>
  <c r="D3981" i="10"/>
  <c r="D3982" i="10"/>
  <c r="D3983" i="10"/>
  <c r="D3984" i="10"/>
  <c r="D3985" i="10"/>
  <c r="D3986" i="10"/>
  <c r="D3987" i="10"/>
  <c r="D3988" i="10"/>
  <c r="D3989" i="10"/>
  <c r="D3990" i="10"/>
  <c r="D3991" i="10"/>
  <c r="D3992" i="10"/>
  <c r="D3993" i="10"/>
  <c r="D3994" i="10"/>
  <c r="D3995" i="10"/>
  <c r="D3996" i="10"/>
  <c r="D3997" i="10"/>
  <c r="D3998" i="10"/>
  <c r="D3999" i="10"/>
  <c r="D4000" i="10"/>
  <c r="D4001" i="10"/>
  <c r="D4002" i="10"/>
  <c r="D4003" i="10"/>
  <c r="D4004" i="10"/>
  <c r="D4005" i="10"/>
  <c r="D4006" i="10"/>
  <c r="D4007" i="10"/>
  <c r="D4008" i="10"/>
  <c r="D4009" i="10"/>
  <c r="D4010" i="10"/>
  <c r="D4011" i="10"/>
  <c r="D4012" i="10"/>
  <c r="D4013" i="10"/>
  <c r="D4014" i="10"/>
  <c r="D4015" i="10"/>
  <c r="D4016" i="10"/>
  <c r="D4017" i="10"/>
  <c r="D4018" i="10"/>
  <c r="D4019" i="10"/>
  <c r="D4020" i="10"/>
  <c r="D4021" i="10"/>
  <c r="D4022" i="10"/>
  <c r="D4023" i="10"/>
  <c r="D4024" i="10"/>
  <c r="D4025" i="10"/>
  <c r="D4026" i="10"/>
  <c r="D4027" i="10"/>
  <c r="D4028" i="10"/>
  <c r="D4029" i="10"/>
  <c r="D4030" i="10"/>
  <c r="D4031" i="10"/>
  <c r="D4032" i="10"/>
  <c r="D4033" i="10"/>
  <c r="D4034" i="10"/>
  <c r="D4035" i="10"/>
  <c r="D4036" i="10"/>
  <c r="D4037" i="10"/>
  <c r="D4038" i="10"/>
  <c r="D4039" i="10"/>
  <c r="D4040" i="10"/>
  <c r="D4041" i="10"/>
  <c r="D4042" i="10"/>
  <c r="D4043" i="10"/>
  <c r="D4044" i="10"/>
  <c r="D4045" i="10"/>
  <c r="D4046" i="10"/>
  <c r="D4047" i="10"/>
  <c r="D4048" i="10"/>
  <c r="D4049" i="10"/>
  <c r="D4050" i="10"/>
  <c r="D4051" i="10"/>
  <c r="D4052" i="10"/>
  <c r="D4053" i="10"/>
  <c r="D4054" i="10"/>
  <c r="D4055" i="10"/>
  <c r="D4056" i="10"/>
  <c r="D4057" i="10"/>
  <c r="D4058" i="10"/>
  <c r="D4059" i="10"/>
  <c r="D4060" i="10"/>
  <c r="D4061" i="10"/>
  <c r="D4062" i="10"/>
  <c r="D4063" i="10"/>
  <c r="D4064" i="10"/>
  <c r="D4065" i="10"/>
  <c r="D4066" i="10"/>
  <c r="D4067" i="10"/>
  <c r="D4068" i="10"/>
  <c r="D4069" i="10"/>
  <c r="D4070" i="10"/>
  <c r="D4071" i="10"/>
  <c r="D4072" i="10"/>
  <c r="D4073" i="10"/>
  <c r="D4074" i="10"/>
  <c r="D4075" i="10"/>
  <c r="D4076" i="10"/>
  <c r="D4077" i="10"/>
  <c r="D4078" i="10"/>
  <c r="D4079" i="10"/>
  <c r="D4080" i="10"/>
  <c r="D4081" i="10"/>
  <c r="D4082" i="10"/>
  <c r="D4083" i="10"/>
  <c r="D4084" i="10"/>
  <c r="D4085" i="10"/>
  <c r="D4086" i="10"/>
  <c r="D4087" i="10"/>
  <c r="D4088" i="10"/>
  <c r="D4089" i="10"/>
  <c r="D4090" i="10"/>
  <c r="D4091" i="10"/>
  <c r="D4092" i="10"/>
  <c r="D4093" i="10"/>
  <c r="D4094" i="10"/>
  <c r="D4095" i="10"/>
  <c r="D4096" i="10"/>
  <c r="D4097" i="10"/>
  <c r="D4098" i="10"/>
  <c r="D4099" i="10"/>
  <c r="D4100" i="10"/>
  <c r="D4101" i="10"/>
  <c r="D4102" i="10"/>
  <c r="D4103" i="10"/>
  <c r="D4104" i="10"/>
  <c r="D4105" i="10"/>
  <c r="D4106" i="10"/>
  <c r="D4107" i="10"/>
  <c r="D4108" i="10"/>
  <c r="D4109" i="10"/>
  <c r="D4110" i="10"/>
  <c r="D4111" i="10"/>
  <c r="D4112" i="10"/>
  <c r="D4113" i="10"/>
  <c r="D4114" i="10"/>
  <c r="D4115" i="10"/>
  <c r="D4116" i="10"/>
  <c r="D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4"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29" i="10"/>
  <c r="C730" i="10"/>
  <c r="C731" i="10"/>
  <c r="C732" i="10"/>
  <c r="C733" i="10"/>
  <c r="C734" i="10"/>
  <c r="C735" i="10"/>
  <c r="C736" i="10"/>
  <c r="C737" i="10"/>
  <c r="C738" i="10"/>
  <c r="C739" i="10"/>
  <c r="C740" i="10"/>
  <c r="C741" i="10"/>
  <c r="C742" i="10"/>
  <c r="C743" i="10"/>
  <c r="C744" i="10"/>
  <c r="C745" i="10"/>
  <c r="C746" i="10"/>
  <c r="C747" i="10"/>
  <c r="C748" i="10"/>
  <c r="C749" i="10"/>
  <c r="C750" i="10"/>
  <c r="C751" i="10"/>
  <c r="C752" i="10"/>
  <c r="C753" i="10"/>
  <c r="C754" i="10"/>
  <c r="C755" i="10"/>
  <c r="C756" i="10"/>
  <c r="C757" i="10"/>
  <c r="C758" i="10"/>
  <c r="C759" i="10"/>
  <c r="C760" i="10"/>
  <c r="C761" i="10"/>
  <c r="C762" i="10"/>
  <c r="C763" i="10"/>
  <c r="C764" i="10"/>
  <c r="C765" i="10"/>
  <c r="C766" i="10"/>
  <c r="C767" i="10"/>
  <c r="C768" i="10"/>
  <c r="C769" i="10"/>
  <c r="C770" i="10"/>
  <c r="C771" i="10"/>
  <c r="C772" i="10"/>
  <c r="C773" i="10"/>
  <c r="C774" i="10"/>
  <c r="C775" i="10"/>
  <c r="C776" i="10"/>
  <c r="C777" i="10"/>
  <c r="C778" i="10"/>
  <c r="C779" i="10"/>
  <c r="C780" i="10"/>
  <c r="C781" i="10"/>
  <c r="C782" i="10"/>
  <c r="C783" i="10"/>
  <c r="C784" i="10"/>
  <c r="C785" i="10"/>
  <c r="C786" i="10"/>
  <c r="C787" i="10"/>
  <c r="C788" i="10"/>
  <c r="C789" i="10"/>
  <c r="C790" i="10"/>
  <c r="C791" i="10"/>
  <c r="C792" i="10"/>
  <c r="C793" i="10"/>
  <c r="C794" i="10"/>
  <c r="C795" i="10"/>
  <c r="C796" i="10"/>
  <c r="C797" i="10"/>
  <c r="C798" i="10"/>
  <c r="C799" i="10"/>
  <c r="C800" i="10"/>
  <c r="C801" i="10"/>
  <c r="C802" i="10"/>
  <c r="C803" i="10"/>
  <c r="C804" i="10"/>
  <c r="C805" i="10"/>
  <c r="C806" i="10"/>
  <c r="C807" i="10"/>
  <c r="C808" i="10"/>
  <c r="C809" i="10"/>
  <c r="C810" i="10"/>
  <c r="C811" i="10"/>
  <c r="C812" i="10"/>
  <c r="C813" i="10"/>
  <c r="C814" i="10"/>
  <c r="C815" i="10"/>
  <c r="C816" i="10"/>
  <c r="C817" i="10"/>
  <c r="C818" i="10"/>
  <c r="C819" i="10"/>
  <c r="C820" i="10"/>
  <c r="C821" i="10"/>
  <c r="C822" i="10"/>
  <c r="C823" i="10"/>
  <c r="C824" i="10"/>
  <c r="C825" i="10"/>
  <c r="C826" i="10"/>
  <c r="C827" i="10"/>
  <c r="C828" i="10"/>
  <c r="C829" i="10"/>
  <c r="C830" i="10"/>
  <c r="C831" i="10"/>
  <c r="C832" i="10"/>
  <c r="C833" i="10"/>
  <c r="C834" i="10"/>
  <c r="C835" i="10"/>
  <c r="C836" i="10"/>
  <c r="C837" i="10"/>
  <c r="C838" i="10"/>
  <c r="C839" i="10"/>
  <c r="C840" i="10"/>
  <c r="C841" i="10"/>
  <c r="C842" i="10"/>
  <c r="C843" i="10"/>
  <c r="C844" i="10"/>
  <c r="C845" i="10"/>
  <c r="C846" i="10"/>
  <c r="C847" i="10"/>
  <c r="C848" i="10"/>
  <c r="C849" i="10"/>
  <c r="C850" i="10"/>
  <c r="C851" i="10"/>
  <c r="C852" i="10"/>
  <c r="C853" i="10"/>
  <c r="C854" i="10"/>
  <c r="C855" i="10"/>
  <c r="C856" i="10"/>
  <c r="C857" i="10"/>
  <c r="C858" i="10"/>
  <c r="C859" i="10"/>
  <c r="C860" i="10"/>
  <c r="C861" i="10"/>
  <c r="C862" i="10"/>
  <c r="C863" i="10"/>
  <c r="C864" i="10"/>
  <c r="C865" i="10"/>
  <c r="C866" i="10"/>
  <c r="C867" i="10"/>
  <c r="C868" i="10"/>
  <c r="C869" i="10"/>
  <c r="C870" i="10"/>
  <c r="C871" i="10"/>
  <c r="C872" i="10"/>
  <c r="C873" i="10"/>
  <c r="C874" i="10"/>
  <c r="C875" i="10"/>
  <c r="C876" i="10"/>
  <c r="C877" i="10"/>
  <c r="C878" i="10"/>
  <c r="C879" i="10"/>
  <c r="C880" i="10"/>
  <c r="C881" i="10"/>
  <c r="C882" i="10"/>
  <c r="C883" i="10"/>
  <c r="C884" i="10"/>
  <c r="C885" i="10"/>
  <c r="C886" i="10"/>
  <c r="C887" i="10"/>
  <c r="C888" i="10"/>
  <c r="C889" i="10"/>
  <c r="C890" i="10"/>
  <c r="C891" i="10"/>
  <c r="C892" i="10"/>
  <c r="C893" i="10"/>
  <c r="C894" i="10"/>
  <c r="C895" i="10"/>
  <c r="C896" i="10"/>
  <c r="C897" i="10"/>
  <c r="C898" i="10"/>
  <c r="C899" i="10"/>
  <c r="C900" i="10"/>
  <c r="C901" i="10"/>
  <c r="C902" i="10"/>
  <c r="C903" i="10"/>
  <c r="C904" i="10"/>
  <c r="C905" i="10"/>
  <c r="C906" i="10"/>
  <c r="C907" i="10"/>
  <c r="C908" i="10"/>
  <c r="C909" i="10"/>
  <c r="C910" i="10"/>
  <c r="C911" i="10"/>
  <c r="C912" i="10"/>
  <c r="C913" i="10"/>
  <c r="C914" i="10"/>
  <c r="C915" i="10"/>
  <c r="C916" i="10"/>
  <c r="C917" i="10"/>
  <c r="C918" i="10"/>
  <c r="C919" i="10"/>
  <c r="C920" i="10"/>
  <c r="C921" i="10"/>
  <c r="C922" i="10"/>
  <c r="C923" i="10"/>
  <c r="C924" i="10"/>
  <c r="C925" i="10"/>
  <c r="C926" i="10"/>
  <c r="C927" i="10"/>
  <c r="C928" i="10"/>
  <c r="C929" i="10"/>
  <c r="C930" i="10"/>
  <c r="C931" i="10"/>
  <c r="C932" i="10"/>
  <c r="C933" i="10"/>
  <c r="C934" i="10"/>
  <c r="C935" i="10"/>
  <c r="C936" i="10"/>
  <c r="C937" i="10"/>
  <c r="C938" i="10"/>
  <c r="C939" i="10"/>
  <c r="C940" i="10"/>
  <c r="C941" i="10"/>
  <c r="C942" i="10"/>
  <c r="C943" i="10"/>
  <c r="C944" i="10"/>
  <c r="C945" i="10"/>
  <c r="C946" i="10"/>
  <c r="C947" i="10"/>
  <c r="C948" i="10"/>
  <c r="C949" i="10"/>
  <c r="C950" i="10"/>
  <c r="C951" i="10"/>
  <c r="C952" i="10"/>
  <c r="C953" i="10"/>
  <c r="C954" i="10"/>
  <c r="C955" i="10"/>
  <c r="C956" i="10"/>
  <c r="C957" i="10"/>
  <c r="C958" i="10"/>
  <c r="C959" i="10"/>
  <c r="C960" i="10"/>
  <c r="C961" i="10"/>
  <c r="C962" i="10"/>
  <c r="C963" i="10"/>
  <c r="C964" i="10"/>
  <c r="C965" i="10"/>
  <c r="C966" i="10"/>
  <c r="C967" i="10"/>
  <c r="C968" i="10"/>
  <c r="C969" i="10"/>
  <c r="C970" i="10"/>
  <c r="C971" i="10"/>
  <c r="C972" i="10"/>
  <c r="C973" i="10"/>
  <c r="C974" i="10"/>
  <c r="C975" i="10"/>
  <c r="C976" i="10"/>
  <c r="C977" i="10"/>
  <c r="C978" i="10"/>
  <c r="C979" i="10"/>
  <c r="C980" i="10"/>
  <c r="C981" i="10"/>
  <c r="C982" i="10"/>
  <c r="C983" i="10"/>
  <c r="C984" i="10"/>
  <c r="C985" i="10"/>
  <c r="C986" i="10"/>
  <c r="C987" i="10"/>
  <c r="C988" i="10"/>
  <c r="C989" i="10"/>
  <c r="C990" i="10"/>
  <c r="C991" i="10"/>
  <c r="C992" i="10"/>
  <c r="C993" i="10"/>
  <c r="C994" i="10"/>
  <c r="C995" i="10"/>
  <c r="C996" i="10"/>
  <c r="C997" i="10"/>
  <c r="C998" i="10"/>
  <c r="C999" i="10"/>
  <c r="C1000" i="10"/>
  <c r="C1001" i="10"/>
  <c r="C1002" i="10"/>
  <c r="C1003" i="10"/>
  <c r="C1004" i="10"/>
  <c r="C1005" i="10"/>
  <c r="C1006" i="10"/>
  <c r="C1007" i="10"/>
  <c r="C1008" i="10"/>
  <c r="C1009" i="10"/>
  <c r="C1010" i="10"/>
  <c r="C1011" i="10"/>
  <c r="C1012" i="10"/>
  <c r="C1013" i="10"/>
  <c r="C1014" i="10"/>
  <c r="C1015" i="10"/>
  <c r="C1016" i="10"/>
  <c r="C1017" i="10"/>
  <c r="C1018" i="10"/>
  <c r="C1019" i="10"/>
  <c r="C1020" i="10"/>
  <c r="C1021" i="10"/>
  <c r="C1022" i="10"/>
  <c r="C1023" i="10"/>
  <c r="C1024" i="10"/>
  <c r="C1025" i="10"/>
  <c r="C1026" i="10"/>
  <c r="C1027" i="10"/>
  <c r="C1028" i="10"/>
  <c r="C1029" i="10"/>
  <c r="C1030" i="10"/>
  <c r="C1031" i="10"/>
  <c r="C1032" i="10"/>
  <c r="C1033" i="10"/>
  <c r="C1034" i="10"/>
  <c r="C1035" i="10"/>
  <c r="C1036" i="10"/>
  <c r="C1037" i="10"/>
  <c r="C1038" i="10"/>
  <c r="C1039" i="10"/>
  <c r="C1040" i="10"/>
  <c r="C1041" i="10"/>
  <c r="C1042" i="10"/>
  <c r="C1043" i="10"/>
  <c r="C1044" i="10"/>
  <c r="C1045" i="10"/>
  <c r="C1046" i="10"/>
  <c r="C1047" i="10"/>
  <c r="C1048" i="10"/>
  <c r="C1049" i="10"/>
  <c r="C1050" i="10"/>
  <c r="C1051" i="10"/>
  <c r="C1052" i="10"/>
  <c r="C1053" i="10"/>
  <c r="C1054" i="10"/>
  <c r="C1055" i="10"/>
  <c r="C1056" i="10"/>
  <c r="C1057" i="10"/>
  <c r="C1058" i="10"/>
  <c r="C1059" i="10"/>
  <c r="C1060" i="10"/>
  <c r="C1061" i="10"/>
  <c r="C1062" i="10"/>
  <c r="C1063" i="10"/>
  <c r="C1064" i="10"/>
  <c r="C1065" i="10"/>
  <c r="C1066" i="10"/>
  <c r="C1067" i="10"/>
  <c r="C1068" i="10"/>
  <c r="C1069" i="10"/>
  <c r="C1070" i="10"/>
  <c r="C1071" i="10"/>
  <c r="C1072" i="10"/>
  <c r="C1073" i="10"/>
  <c r="C1074" i="10"/>
  <c r="C1075" i="10"/>
  <c r="C1076" i="10"/>
  <c r="C1077" i="10"/>
  <c r="C1078" i="10"/>
  <c r="C1079" i="10"/>
  <c r="C1080" i="10"/>
  <c r="C1081" i="10"/>
  <c r="C1082" i="10"/>
  <c r="C1083" i="10"/>
  <c r="C1084" i="10"/>
  <c r="C1085" i="10"/>
  <c r="C1086" i="10"/>
  <c r="C1087" i="10"/>
  <c r="C1088" i="10"/>
  <c r="C1089" i="10"/>
  <c r="C1090" i="10"/>
  <c r="C1091" i="10"/>
  <c r="C1092" i="10"/>
  <c r="C1093" i="10"/>
  <c r="C1094" i="10"/>
  <c r="C1095" i="10"/>
  <c r="C1096" i="10"/>
  <c r="C1097" i="10"/>
  <c r="C1098" i="10"/>
  <c r="C1099" i="10"/>
  <c r="C1100" i="10"/>
  <c r="C1101" i="10"/>
  <c r="C1102" i="10"/>
  <c r="C1103" i="10"/>
  <c r="C1104" i="10"/>
  <c r="C1105" i="10"/>
  <c r="C1106" i="10"/>
  <c r="C1107" i="10"/>
  <c r="C1108" i="10"/>
  <c r="C1109" i="10"/>
  <c r="C1110" i="10"/>
  <c r="C1111" i="10"/>
  <c r="C1112" i="10"/>
  <c r="C1113" i="10"/>
  <c r="C1114" i="10"/>
  <c r="C1115" i="10"/>
  <c r="C1116" i="10"/>
  <c r="C1117" i="10"/>
  <c r="C1118" i="10"/>
  <c r="C1119" i="10"/>
  <c r="C1120" i="10"/>
  <c r="C1121" i="10"/>
  <c r="C1122" i="10"/>
  <c r="C1123" i="10"/>
  <c r="C1124" i="10"/>
  <c r="C1125" i="10"/>
  <c r="C1126" i="10"/>
  <c r="C1127" i="10"/>
  <c r="C1128" i="10"/>
  <c r="C1129" i="10"/>
  <c r="C1130" i="10"/>
  <c r="C1131" i="10"/>
  <c r="C1132" i="10"/>
  <c r="C1133" i="10"/>
  <c r="C1134" i="10"/>
  <c r="C1135" i="10"/>
  <c r="C1136" i="10"/>
  <c r="C1137" i="10"/>
  <c r="C1138" i="10"/>
  <c r="C1139" i="10"/>
  <c r="C1140" i="10"/>
  <c r="C1141" i="10"/>
  <c r="C1142" i="10"/>
  <c r="C1143" i="10"/>
  <c r="C1144" i="10"/>
  <c r="C1145" i="10"/>
  <c r="C1146" i="10"/>
  <c r="C1147" i="10"/>
  <c r="C1148" i="10"/>
  <c r="C1149" i="10"/>
  <c r="C1150" i="10"/>
  <c r="C1151" i="10"/>
  <c r="C1152" i="10"/>
  <c r="C1153" i="10"/>
  <c r="C1154" i="10"/>
  <c r="C1155" i="10"/>
  <c r="C1156" i="10"/>
  <c r="C1157" i="10"/>
  <c r="C1158" i="10"/>
  <c r="C1159" i="10"/>
  <c r="C1160" i="10"/>
  <c r="C1161" i="10"/>
  <c r="C1162" i="10"/>
  <c r="C1163" i="10"/>
  <c r="C1164" i="10"/>
  <c r="C1165" i="10"/>
  <c r="C1166" i="10"/>
  <c r="C1167" i="10"/>
  <c r="C1168" i="10"/>
  <c r="C1169" i="10"/>
  <c r="C1170" i="10"/>
  <c r="C1171" i="10"/>
  <c r="C1172" i="10"/>
  <c r="C1173" i="10"/>
  <c r="C1174" i="10"/>
  <c r="C1175" i="10"/>
  <c r="C1176" i="10"/>
  <c r="C1177" i="10"/>
  <c r="C1178" i="10"/>
  <c r="C1179" i="10"/>
  <c r="C1180" i="10"/>
  <c r="C1181" i="10"/>
  <c r="C1182" i="10"/>
  <c r="C1183" i="10"/>
  <c r="C1184" i="10"/>
  <c r="C1185" i="10"/>
  <c r="C1186" i="10"/>
  <c r="C1187" i="10"/>
  <c r="C1188" i="10"/>
  <c r="C1189" i="10"/>
  <c r="C1190" i="10"/>
  <c r="C1191" i="10"/>
  <c r="C1192" i="10"/>
  <c r="C1193" i="10"/>
  <c r="C1194" i="10"/>
  <c r="C1195" i="10"/>
  <c r="C1196" i="10"/>
  <c r="C1197" i="10"/>
  <c r="C1198" i="10"/>
  <c r="C1199" i="10"/>
  <c r="C1200" i="10"/>
  <c r="C1201" i="10"/>
  <c r="C1202" i="10"/>
  <c r="C1203" i="10"/>
  <c r="C1204" i="10"/>
  <c r="C1205" i="10"/>
  <c r="C1206" i="10"/>
  <c r="C1207" i="10"/>
  <c r="C1208" i="10"/>
  <c r="C1209" i="10"/>
  <c r="C1210" i="10"/>
  <c r="C1211" i="10"/>
  <c r="C1212" i="10"/>
  <c r="C1213" i="10"/>
  <c r="C1214" i="10"/>
  <c r="C1215" i="10"/>
  <c r="C1216" i="10"/>
  <c r="C1217" i="10"/>
  <c r="C1218" i="10"/>
  <c r="C1219" i="10"/>
  <c r="C1220" i="10"/>
  <c r="C1221" i="10"/>
  <c r="C1222" i="10"/>
  <c r="C1223" i="10"/>
  <c r="C1224" i="10"/>
  <c r="C1225" i="10"/>
  <c r="C1226" i="10"/>
  <c r="C1227" i="10"/>
  <c r="C1228" i="10"/>
  <c r="C1229" i="10"/>
  <c r="C1230" i="10"/>
  <c r="C1231" i="10"/>
  <c r="C1232" i="10"/>
  <c r="C1233" i="10"/>
  <c r="C1234" i="10"/>
  <c r="C1235" i="10"/>
  <c r="C1236" i="10"/>
  <c r="C1237" i="10"/>
  <c r="C1238" i="10"/>
  <c r="C1239" i="10"/>
  <c r="C1240" i="10"/>
  <c r="C1241" i="10"/>
  <c r="C1242" i="10"/>
  <c r="C1243" i="10"/>
  <c r="C1244" i="10"/>
  <c r="C1245" i="10"/>
  <c r="C1246" i="10"/>
  <c r="C1247" i="10"/>
  <c r="C1248" i="10"/>
  <c r="C1249" i="10"/>
  <c r="C1250" i="10"/>
  <c r="C1251" i="10"/>
  <c r="C1252" i="10"/>
  <c r="C1253" i="10"/>
  <c r="C1254" i="10"/>
  <c r="C1255" i="10"/>
  <c r="C1256" i="10"/>
  <c r="C1257" i="10"/>
  <c r="C1258" i="10"/>
  <c r="C1259" i="10"/>
  <c r="C1260" i="10"/>
  <c r="C1261" i="10"/>
  <c r="C1262" i="10"/>
  <c r="C1263" i="10"/>
  <c r="C1264" i="10"/>
  <c r="C1265" i="10"/>
  <c r="C1266" i="10"/>
  <c r="C1267" i="10"/>
  <c r="C1268" i="10"/>
  <c r="C1269" i="10"/>
  <c r="C1270" i="10"/>
  <c r="C1271" i="10"/>
  <c r="C1272" i="10"/>
  <c r="C1273" i="10"/>
  <c r="C1274" i="10"/>
  <c r="C1275" i="10"/>
  <c r="C1276" i="10"/>
  <c r="C1277" i="10"/>
  <c r="C1278" i="10"/>
  <c r="C1279" i="10"/>
  <c r="C1280" i="10"/>
  <c r="C1281" i="10"/>
  <c r="C1282" i="10"/>
  <c r="C1283" i="10"/>
  <c r="C1284" i="10"/>
  <c r="C1285" i="10"/>
  <c r="C1286" i="10"/>
  <c r="C1287" i="10"/>
  <c r="C1288" i="10"/>
  <c r="C1289" i="10"/>
  <c r="C1290" i="10"/>
  <c r="C1291" i="10"/>
  <c r="C1292" i="10"/>
  <c r="C1293" i="10"/>
  <c r="C1294" i="10"/>
  <c r="C1295" i="10"/>
  <c r="C1296" i="10"/>
  <c r="C1297" i="10"/>
  <c r="C1298" i="10"/>
  <c r="C1299" i="10"/>
  <c r="C1300" i="10"/>
  <c r="C1301" i="10"/>
  <c r="C1302" i="10"/>
  <c r="C1303" i="10"/>
  <c r="C1304" i="10"/>
  <c r="C1305" i="10"/>
  <c r="C1306" i="10"/>
  <c r="C1307" i="10"/>
  <c r="C1308" i="10"/>
  <c r="C1309" i="10"/>
  <c r="C1310" i="10"/>
  <c r="C1311" i="10"/>
  <c r="C1312" i="10"/>
  <c r="C1313" i="10"/>
  <c r="C1314" i="10"/>
  <c r="C1315" i="10"/>
  <c r="C1316" i="10"/>
  <c r="C1317" i="10"/>
  <c r="C1318" i="10"/>
  <c r="C1319" i="10"/>
  <c r="C1320" i="10"/>
  <c r="C1321" i="10"/>
  <c r="C1322" i="10"/>
  <c r="C1323" i="10"/>
  <c r="C1324" i="10"/>
  <c r="C1325" i="10"/>
  <c r="C1326" i="10"/>
  <c r="C1327" i="10"/>
  <c r="C1328" i="10"/>
  <c r="C1329" i="10"/>
  <c r="C1330" i="10"/>
  <c r="C1331" i="10"/>
  <c r="C1332" i="10"/>
  <c r="C1333" i="10"/>
  <c r="C1334" i="10"/>
  <c r="C1335" i="10"/>
  <c r="C1336" i="10"/>
  <c r="C1337" i="10"/>
  <c r="C1338" i="10"/>
  <c r="C1339" i="10"/>
  <c r="C1340" i="10"/>
  <c r="C1341" i="10"/>
  <c r="C1342" i="10"/>
  <c r="C1343" i="10"/>
  <c r="C1344" i="10"/>
  <c r="C1345" i="10"/>
  <c r="C1346" i="10"/>
  <c r="C1347" i="10"/>
  <c r="C1348" i="10"/>
  <c r="C1349" i="10"/>
  <c r="C1350" i="10"/>
  <c r="C1351" i="10"/>
  <c r="C1352" i="10"/>
  <c r="C1353" i="10"/>
  <c r="C1354" i="10"/>
  <c r="C1355" i="10"/>
  <c r="C1356" i="10"/>
  <c r="C1357" i="10"/>
  <c r="C1358" i="10"/>
  <c r="C1359" i="10"/>
  <c r="C1360" i="10"/>
  <c r="C1361" i="10"/>
  <c r="C1362" i="10"/>
  <c r="C1363" i="10"/>
  <c r="C1364" i="10"/>
  <c r="C1365" i="10"/>
  <c r="C1366" i="10"/>
  <c r="C1367" i="10"/>
  <c r="C1368" i="10"/>
  <c r="C1369" i="10"/>
  <c r="C1370" i="10"/>
  <c r="C1371" i="10"/>
  <c r="C1372" i="10"/>
  <c r="C1373" i="10"/>
  <c r="C1374" i="10"/>
  <c r="C1375" i="10"/>
  <c r="C1376" i="10"/>
  <c r="C1377" i="10"/>
  <c r="C1378" i="10"/>
  <c r="C1379" i="10"/>
  <c r="C1380" i="10"/>
  <c r="C1381" i="10"/>
  <c r="C1382" i="10"/>
  <c r="C1383" i="10"/>
  <c r="C1384" i="10"/>
  <c r="C1385" i="10"/>
  <c r="C1386" i="10"/>
  <c r="C1387" i="10"/>
  <c r="C1388" i="10"/>
  <c r="C1389" i="10"/>
  <c r="C1390" i="10"/>
  <c r="C1391" i="10"/>
  <c r="C1392" i="10"/>
  <c r="C1393" i="10"/>
  <c r="C1394" i="10"/>
  <c r="C1395" i="10"/>
  <c r="C1396" i="10"/>
  <c r="C1397" i="10"/>
  <c r="C1398" i="10"/>
  <c r="C1399" i="10"/>
  <c r="C1400" i="10"/>
  <c r="C1401" i="10"/>
  <c r="C1402" i="10"/>
  <c r="C1403" i="10"/>
  <c r="C1404" i="10"/>
  <c r="C1405" i="10"/>
  <c r="C1406" i="10"/>
  <c r="C1407" i="10"/>
  <c r="C1408" i="10"/>
  <c r="C1409" i="10"/>
  <c r="C1410" i="10"/>
  <c r="C1411" i="10"/>
  <c r="C1412" i="10"/>
  <c r="C1413" i="10"/>
  <c r="C1414" i="10"/>
  <c r="C1415" i="10"/>
  <c r="C1416" i="10"/>
  <c r="C1417" i="10"/>
  <c r="C1418" i="10"/>
  <c r="C1419" i="10"/>
  <c r="C1420" i="10"/>
  <c r="C1421" i="10"/>
  <c r="C1422" i="10"/>
  <c r="C1423" i="10"/>
  <c r="C1424" i="10"/>
  <c r="C1425" i="10"/>
  <c r="C1426" i="10"/>
  <c r="C1427" i="10"/>
  <c r="C1428" i="10"/>
  <c r="C1429" i="10"/>
  <c r="C1430" i="10"/>
  <c r="C1431" i="10"/>
  <c r="C1432" i="10"/>
  <c r="C1433" i="10"/>
  <c r="C1434" i="10"/>
  <c r="C1435" i="10"/>
  <c r="C1436" i="10"/>
  <c r="C1437" i="10"/>
  <c r="C1438" i="10"/>
  <c r="C1439" i="10"/>
  <c r="C1440" i="10"/>
  <c r="C1441" i="10"/>
  <c r="C1442" i="10"/>
  <c r="C1443" i="10"/>
  <c r="C1444" i="10"/>
  <c r="C1445" i="10"/>
  <c r="C1446" i="10"/>
  <c r="C1447" i="10"/>
  <c r="C1448" i="10"/>
  <c r="C1449" i="10"/>
  <c r="C1450" i="10"/>
  <c r="C1451" i="10"/>
  <c r="C1452" i="10"/>
  <c r="C1453" i="10"/>
  <c r="C1454" i="10"/>
  <c r="C1455" i="10"/>
  <c r="C1456" i="10"/>
  <c r="C1457" i="10"/>
  <c r="C1458" i="10"/>
  <c r="C1459" i="10"/>
  <c r="C1460" i="10"/>
  <c r="C1461" i="10"/>
  <c r="C1462" i="10"/>
  <c r="C1463" i="10"/>
  <c r="C1464" i="10"/>
  <c r="C1465" i="10"/>
  <c r="C1466" i="10"/>
  <c r="C1467" i="10"/>
  <c r="C1468" i="10"/>
  <c r="C1469" i="10"/>
  <c r="C1470" i="10"/>
  <c r="C1471" i="10"/>
  <c r="C1472" i="10"/>
  <c r="C1473" i="10"/>
  <c r="C1474" i="10"/>
  <c r="C1475" i="10"/>
  <c r="C1476" i="10"/>
  <c r="C1477" i="10"/>
  <c r="C1478" i="10"/>
  <c r="C1479" i="10"/>
  <c r="C1480" i="10"/>
  <c r="C1481" i="10"/>
  <c r="C1482" i="10"/>
  <c r="C1483" i="10"/>
  <c r="C1484" i="10"/>
  <c r="C1485" i="10"/>
  <c r="C1486" i="10"/>
  <c r="C1487" i="10"/>
  <c r="C1488" i="10"/>
  <c r="C1489" i="10"/>
  <c r="C1490" i="10"/>
  <c r="C1491" i="10"/>
  <c r="C1492" i="10"/>
  <c r="C1493" i="10"/>
  <c r="C1494" i="10"/>
  <c r="C1495" i="10"/>
  <c r="C1496" i="10"/>
  <c r="C1497" i="10"/>
  <c r="C1498" i="10"/>
  <c r="C1499" i="10"/>
  <c r="C1500" i="10"/>
  <c r="C1501" i="10"/>
  <c r="C1502" i="10"/>
  <c r="C1503" i="10"/>
  <c r="C1504" i="10"/>
  <c r="C1505" i="10"/>
  <c r="C1506" i="10"/>
  <c r="C1507" i="10"/>
  <c r="C1508" i="10"/>
  <c r="C1509" i="10"/>
  <c r="C1510" i="10"/>
  <c r="C1511" i="10"/>
  <c r="C1512" i="10"/>
  <c r="C1513" i="10"/>
  <c r="C1514" i="10"/>
  <c r="C1515" i="10"/>
  <c r="C1516" i="10"/>
  <c r="C1517" i="10"/>
  <c r="C1518" i="10"/>
  <c r="C1519" i="10"/>
  <c r="C1520" i="10"/>
  <c r="C1521" i="10"/>
  <c r="C1522" i="10"/>
  <c r="C1523" i="10"/>
  <c r="C1524" i="10"/>
  <c r="C1525" i="10"/>
  <c r="C1526" i="10"/>
  <c r="C1527" i="10"/>
  <c r="C1528" i="10"/>
  <c r="C1529" i="10"/>
  <c r="C1530" i="10"/>
  <c r="C1531" i="10"/>
  <c r="C1532" i="10"/>
  <c r="C1533" i="10"/>
  <c r="C1534" i="10"/>
  <c r="C1535" i="10"/>
  <c r="C1536" i="10"/>
  <c r="C1537" i="10"/>
  <c r="C1538" i="10"/>
  <c r="C1539" i="10"/>
  <c r="C1540" i="10"/>
  <c r="C1541" i="10"/>
  <c r="C1542" i="10"/>
  <c r="C1543" i="10"/>
  <c r="C1544" i="10"/>
  <c r="C1545" i="10"/>
  <c r="C1546" i="10"/>
  <c r="C1547" i="10"/>
  <c r="C1548" i="10"/>
  <c r="C1549" i="10"/>
  <c r="C1550" i="10"/>
  <c r="C1551" i="10"/>
  <c r="C1552" i="10"/>
  <c r="C1553" i="10"/>
  <c r="C1554" i="10"/>
  <c r="C1555" i="10"/>
  <c r="C1556" i="10"/>
  <c r="C1557" i="10"/>
  <c r="C1558" i="10"/>
  <c r="C1559" i="10"/>
  <c r="C1560" i="10"/>
  <c r="C1561" i="10"/>
  <c r="C1562" i="10"/>
  <c r="C1563" i="10"/>
  <c r="C1564" i="10"/>
  <c r="C1565" i="10"/>
  <c r="C1566" i="10"/>
  <c r="C1567" i="10"/>
  <c r="C1568" i="10"/>
  <c r="C1569" i="10"/>
  <c r="C1570" i="10"/>
  <c r="C1571" i="10"/>
  <c r="C1572" i="10"/>
  <c r="C1573" i="10"/>
  <c r="C1574" i="10"/>
  <c r="C1575" i="10"/>
  <c r="C1576" i="10"/>
  <c r="C1577" i="10"/>
  <c r="C1578" i="10"/>
  <c r="C1579" i="10"/>
  <c r="C1580" i="10"/>
  <c r="C1581" i="10"/>
  <c r="C1582" i="10"/>
  <c r="C1583" i="10"/>
  <c r="C1584" i="10"/>
  <c r="C1585" i="10"/>
  <c r="C1586" i="10"/>
  <c r="C1587" i="10"/>
  <c r="C1588" i="10"/>
  <c r="C1589" i="10"/>
  <c r="C1590" i="10"/>
  <c r="C1591" i="10"/>
  <c r="C1592" i="10"/>
  <c r="C1593" i="10"/>
  <c r="C1594" i="10"/>
  <c r="C1595" i="10"/>
  <c r="C1596" i="10"/>
  <c r="C1597" i="10"/>
  <c r="C1598" i="10"/>
  <c r="C1599" i="10"/>
  <c r="C1600" i="10"/>
  <c r="C1601" i="10"/>
  <c r="C1602" i="10"/>
  <c r="C1603" i="10"/>
  <c r="C1604" i="10"/>
  <c r="C1605" i="10"/>
  <c r="C1606" i="10"/>
  <c r="C1607" i="10"/>
  <c r="C1608" i="10"/>
  <c r="C1609" i="10"/>
  <c r="C1610" i="10"/>
  <c r="C1611" i="10"/>
  <c r="C1612" i="10"/>
  <c r="C1613" i="10"/>
  <c r="C1614" i="10"/>
  <c r="C1615" i="10"/>
  <c r="C1616" i="10"/>
  <c r="C1617" i="10"/>
  <c r="C1618" i="10"/>
  <c r="C1619" i="10"/>
  <c r="C1620" i="10"/>
  <c r="C1621" i="10"/>
  <c r="C1622" i="10"/>
  <c r="C1623" i="10"/>
  <c r="C1624" i="10"/>
  <c r="C1625" i="10"/>
  <c r="C1626" i="10"/>
  <c r="C1627" i="10"/>
  <c r="C1628" i="10"/>
  <c r="C1629" i="10"/>
  <c r="C1630" i="10"/>
  <c r="C1631" i="10"/>
  <c r="C1632" i="10"/>
  <c r="C1633" i="10"/>
  <c r="C1634" i="10"/>
  <c r="C1635" i="10"/>
  <c r="C1636" i="10"/>
  <c r="C1637" i="10"/>
  <c r="C1638" i="10"/>
  <c r="C1639" i="10"/>
  <c r="C1640" i="10"/>
  <c r="C1641" i="10"/>
  <c r="C1642" i="10"/>
  <c r="C1643" i="10"/>
  <c r="C1644" i="10"/>
  <c r="C1645" i="10"/>
  <c r="C1646" i="10"/>
  <c r="C1647" i="10"/>
  <c r="C1648" i="10"/>
  <c r="C1649" i="10"/>
  <c r="C1650" i="10"/>
  <c r="C1651" i="10"/>
  <c r="C1652" i="10"/>
  <c r="C1653" i="10"/>
  <c r="C1654" i="10"/>
  <c r="C1655" i="10"/>
  <c r="C1656" i="10"/>
  <c r="C1657" i="10"/>
  <c r="C1658" i="10"/>
  <c r="C1659" i="10"/>
  <c r="C1660" i="10"/>
  <c r="C1661" i="10"/>
  <c r="C1662" i="10"/>
  <c r="C1663" i="10"/>
  <c r="C1664" i="10"/>
  <c r="C1665" i="10"/>
  <c r="C1666" i="10"/>
  <c r="C1667" i="10"/>
  <c r="C1668" i="10"/>
  <c r="C1669" i="10"/>
  <c r="C1670" i="10"/>
  <c r="C1671" i="10"/>
  <c r="C1672" i="10"/>
  <c r="C1673" i="10"/>
  <c r="C1674" i="10"/>
  <c r="C1675" i="10"/>
  <c r="C1676" i="10"/>
  <c r="C1677" i="10"/>
  <c r="C1678" i="10"/>
  <c r="C1679" i="10"/>
  <c r="C1680" i="10"/>
  <c r="C1681" i="10"/>
  <c r="C1682" i="10"/>
  <c r="C1683" i="10"/>
  <c r="C1684" i="10"/>
  <c r="C1685" i="10"/>
  <c r="C1686" i="10"/>
  <c r="C1687" i="10"/>
  <c r="C1688" i="10"/>
  <c r="C1689" i="10"/>
  <c r="C1690" i="10"/>
  <c r="C1691" i="10"/>
  <c r="C1692" i="10"/>
  <c r="C1693" i="10"/>
  <c r="C1694" i="10"/>
  <c r="C1695" i="10"/>
  <c r="C1696" i="10"/>
  <c r="C1697" i="10"/>
  <c r="C1698" i="10"/>
  <c r="C1699" i="10"/>
  <c r="C1700" i="10"/>
  <c r="C1701" i="10"/>
  <c r="C1702" i="10"/>
  <c r="C1703" i="10"/>
  <c r="C1704" i="10"/>
  <c r="C1705" i="10"/>
  <c r="C1706" i="10"/>
  <c r="C1707" i="10"/>
  <c r="C1708" i="10"/>
  <c r="C1709" i="10"/>
  <c r="C1710" i="10"/>
  <c r="C1711" i="10"/>
  <c r="C1712" i="10"/>
  <c r="C1713" i="10"/>
  <c r="C1714" i="10"/>
  <c r="C1715" i="10"/>
  <c r="C1716" i="10"/>
  <c r="C1717" i="10"/>
  <c r="C1718" i="10"/>
  <c r="C1719" i="10"/>
  <c r="C1720" i="10"/>
  <c r="C1721" i="10"/>
  <c r="C1722" i="10"/>
  <c r="C1723" i="10"/>
  <c r="C1724" i="10"/>
  <c r="C1725" i="10"/>
  <c r="C1726" i="10"/>
  <c r="C1727" i="10"/>
  <c r="C1728" i="10"/>
  <c r="C1729" i="10"/>
  <c r="C1730" i="10"/>
  <c r="C1731" i="10"/>
  <c r="C1732" i="10"/>
  <c r="C1733" i="10"/>
  <c r="C1734" i="10"/>
  <c r="C1735" i="10"/>
  <c r="C1736" i="10"/>
  <c r="C1737" i="10"/>
  <c r="C1738" i="10"/>
  <c r="C1739" i="10"/>
  <c r="C1740" i="10"/>
  <c r="C1741" i="10"/>
  <c r="C1742" i="10"/>
  <c r="C1743" i="10"/>
  <c r="C1744" i="10"/>
  <c r="C1745" i="10"/>
  <c r="C1746" i="10"/>
  <c r="C1747" i="10"/>
  <c r="C1748" i="10"/>
  <c r="C1749" i="10"/>
  <c r="C1750" i="10"/>
  <c r="C1751" i="10"/>
  <c r="C1752" i="10"/>
  <c r="C1753" i="10"/>
  <c r="C1754" i="10"/>
  <c r="C1755" i="10"/>
  <c r="C1756" i="10"/>
  <c r="C1757" i="10"/>
  <c r="C1758" i="10"/>
  <c r="C1759" i="10"/>
  <c r="C1760" i="10"/>
  <c r="C1761" i="10"/>
  <c r="C1762" i="10"/>
  <c r="C1763" i="10"/>
  <c r="C1764" i="10"/>
  <c r="C1765" i="10"/>
  <c r="C1766" i="10"/>
  <c r="C1767" i="10"/>
  <c r="C1768" i="10"/>
  <c r="C1769" i="10"/>
  <c r="C1770" i="10"/>
  <c r="C1771" i="10"/>
  <c r="C1772" i="10"/>
  <c r="C1773" i="10"/>
  <c r="C1774" i="10"/>
  <c r="C1775" i="10"/>
  <c r="C1776" i="10"/>
  <c r="C1777" i="10"/>
  <c r="C1778" i="10"/>
  <c r="C1779" i="10"/>
  <c r="C1780" i="10"/>
  <c r="C1781" i="10"/>
  <c r="C1782" i="10"/>
  <c r="C1783" i="10"/>
  <c r="C1784" i="10"/>
  <c r="C1785" i="10"/>
  <c r="C1786" i="10"/>
  <c r="C1787" i="10"/>
  <c r="C1788" i="10"/>
  <c r="C1789" i="10"/>
  <c r="C1790" i="10"/>
  <c r="C1791" i="10"/>
  <c r="C1792" i="10"/>
  <c r="C1793" i="10"/>
  <c r="C1794" i="10"/>
  <c r="C1795" i="10"/>
  <c r="C1796" i="10"/>
  <c r="C1797" i="10"/>
  <c r="C1798" i="10"/>
  <c r="C1799" i="10"/>
  <c r="C1800" i="10"/>
  <c r="C1801" i="10"/>
  <c r="C1802" i="10"/>
  <c r="C1803" i="10"/>
  <c r="C1804" i="10"/>
  <c r="C1805" i="10"/>
  <c r="C1806" i="10"/>
  <c r="C1807" i="10"/>
  <c r="C1808" i="10"/>
  <c r="C1809" i="10"/>
  <c r="C1810" i="10"/>
  <c r="C1811" i="10"/>
  <c r="C1812" i="10"/>
  <c r="C1813" i="10"/>
  <c r="C1814" i="10"/>
  <c r="C1815" i="10"/>
  <c r="C1816" i="10"/>
  <c r="C1817" i="10"/>
  <c r="C1818" i="10"/>
  <c r="C1819" i="10"/>
  <c r="C1820" i="10"/>
  <c r="C1821" i="10"/>
  <c r="C1822" i="10"/>
  <c r="C1823" i="10"/>
  <c r="C1824" i="10"/>
  <c r="C1825" i="10"/>
  <c r="C1826" i="10"/>
  <c r="C1827" i="10"/>
  <c r="C1828" i="10"/>
  <c r="C1829" i="10"/>
  <c r="C1830" i="10"/>
  <c r="C1831" i="10"/>
  <c r="C1832" i="10"/>
  <c r="C1833" i="10"/>
  <c r="C1834" i="10"/>
  <c r="C1835" i="10"/>
  <c r="C1836" i="10"/>
  <c r="C1837" i="10"/>
  <c r="C1838" i="10"/>
  <c r="C1839" i="10"/>
  <c r="C1840" i="10"/>
  <c r="C1841" i="10"/>
  <c r="C1842" i="10"/>
  <c r="C1843" i="10"/>
  <c r="C1844" i="10"/>
  <c r="C1845" i="10"/>
  <c r="C1846" i="10"/>
  <c r="C1847" i="10"/>
  <c r="C1848" i="10"/>
  <c r="C1849" i="10"/>
  <c r="C1850" i="10"/>
  <c r="C1851" i="10"/>
  <c r="C1852" i="10"/>
  <c r="C1853" i="10"/>
  <c r="C1854" i="10"/>
  <c r="C1855" i="10"/>
  <c r="C1856" i="10"/>
  <c r="C1857" i="10"/>
  <c r="C1858" i="10"/>
  <c r="C1859" i="10"/>
  <c r="C1860" i="10"/>
  <c r="C1861" i="10"/>
  <c r="C1862" i="10"/>
  <c r="C1863" i="10"/>
  <c r="C1864" i="10"/>
  <c r="C1865" i="10"/>
  <c r="C1866" i="10"/>
  <c r="C1867" i="10"/>
  <c r="C1868" i="10"/>
  <c r="C1869" i="10"/>
  <c r="C1870" i="10"/>
  <c r="C1871" i="10"/>
  <c r="C1872" i="10"/>
  <c r="C1873" i="10"/>
  <c r="C1874" i="10"/>
  <c r="C1875" i="10"/>
  <c r="C1876" i="10"/>
  <c r="C1877" i="10"/>
  <c r="C1878" i="10"/>
  <c r="C1879" i="10"/>
  <c r="C1880" i="10"/>
  <c r="C1881" i="10"/>
  <c r="C1882" i="10"/>
  <c r="C1883" i="10"/>
  <c r="C1884" i="10"/>
  <c r="C1885" i="10"/>
  <c r="C1886" i="10"/>
  <c r="C1887" i="10"/>
  <c r="C1888" i="10"/>
  <c r="C1889" i="10"/>
  <c r="C1890" i="10"/>
  <c r="C1891" i="10"/>
  <c r="C1892" i="10"/>
  <c r="C1893" i="10"/>
  <c r="C1894" i="10"/>
  <c r="C1895" i="10"/>
  <c r="C1896" i="10"/>
  <c r="C1897" i="10"/>
  <c r="C1898" i="10"/>
  <c r="C1899" i="10"/>
  <c r="C1900" i="10"/>
  <c r="C1901" i="10"/>
  <c r="C1902" i="10"/>
  <c r="C1903" i="10"/>
  <c r="C1904" i="10"/>
  <c r="C1905" i="10"/>
  <c r="C1906" i="10"/>
  <c r="C1907" i="10"/>
  <c r="C1908" i="10"/>
  <c r="C1909" i="10"/>
  <c r="C1910" i="10"/>
  <c r="C1911" i="10"/>
  <c r="C1912" i="10"/>
  <c r="C1913" i="10"/>
  <c r="C1914" i="10"/>
  <c r="C1915" i="10"/>
  <c r="C1916" i="10"/>
  <c r="C1917" i="10"/>
  <c r="C1918" i="10"/>
  <c r="C1919" i="10"/>
  <c r="C1920" i="10"/>
  <c r="C1921" i="10"/>
  <c r="C1922" i="10"/>
  <c r="C1923" i="10"/>
  <c r="C1924" i="10"/>
  <c r="C1925" i="10"/>
  <c r="C1926" i="10"/>
  <c r="C1927" i="10"/>
  <c r="C1928" i="10"/>
  <c r="C1929" i="10"/>
  <c r="C1930" i="10"/>
  <c r="C1931" i="10"/>
  <c r="C1932" i="10"/>
  <c r="C1933" i="10"/>
  <c r="C1934" i="10"/>
  <c r="C1935" i="10"/>
  <c r="C1936" i="10"/>
  <c r="C1937" i="10"/>
  <c r="C1938" i="10"/>
  <c r="C1939" i="10"/>
  <c r="C1940" i="10"/>
  <c r="C1941" i="10"/>
  <c r="C1942" i="10"/>
  <c r="C1943" i="10"/>
  <c r="C1944" i="10"/>
  <c r="C1945" i="10"/>
  <c r="C1946" i="10"/>
  <c r="C1947" i="10"/>
  <c r="C1948" i="10"/>
  <c r="C1949" i="10"/>
  <c r="C1950" i="10"/>
  <c r="C1951" i="10"/>
  <c r="C1952" i="10"/>
  <c r="C1953" i="10"/>
  <c r="C1954" i="10"/>
  <c r="C1955" i="10"/>
  <c r="C1956" i="10"/>
  <c r="C1957" i="10"/>
  <c r="C1958" i="10"/>
  <c r="C1959" i="10"/>
  <c r="C1960" i="10"/>
  <c r="C1961" i="10"/>
  <c r="C1962" i="10"/>
  <c r="C1963" i="10"/>
  <c r="C1964" i="10"/>
  <c r="C1965" i="10"/>
  <c r="C1966" i="10"/>
  <c r="C1967" i="10"/>
  <c r="C1968" i="10"/>
  <c r="C1969" i="10"/>
  <c r="C1970" i="10"/>
  <c r="C1971" i="10"/>
  <c r="C1972" i="10"/>
  <c r="C1973" i="10"/>
  <c r="C1974" i="10"/>
  <c r="C1975" i="10"/>
  <c r="C1976" i="10"/>
  <c r="C1977" i="10"/>
  <c r="C1978" i="10"/>
  <c r="C1979" i="10"/>
  <c r="C1980" i="10"/>
  <c r="C1981" i="10"/>
  <c r="C1982" i="10"/>
  <c r="C1983" i="10"/>
  <c r="C1984" i="10"/>
  <c r="C1985" i="10"/>
  <c r="C1986" i="10"/>
  <c r="C1987" i="10"/>
  <c r="C1988" i="10"/>
  <c r="C1989" i="10"/>
  <c r="C1990" i="10"/>
  <c r="C1991" i="10"/>
  <c r="C1992" i="10"/>
  <c r="C1993" i="10"/>
  <c r="C1994" i="10"/>
  <c r="C1995" i="10"/>
  <c r="C1996" i="10"/>
  <c r="C1997" i="10"/>
  <c r="C1998" i="10"/>
  <c r="C1999" i="10"/>
  <c r="C2000" i="10"/>
  <c r="C2001" i="10"/>
  <c r="C2002" i="10"/>
  <c r="C2003" i="10"/>
  <c r="C2004" i="10"/>
  <c r="C2005" i="10"/>
  <c r="C2006" i="10"/>
  <c r="C2007" i="10"/>
  <c r="C2008" i="10"/>
  <c r="C2009" i="10"/>
  <c r="C2010" i="10"/>
  <c r="C2011" i="10"/>
  <c r="C2012" i="10"/>
  <c r="C2013" i="10"/>
  <c r="C2014" i="10"/>
  <c r="C2015" i="10"/>
  <c r="C2016" i="10"/>
  <c r="C2017" i="10"/>
  <c r="C2018" i="10"/>
  <c r="C2019" i="10"/>
  <c r="C2020" i="10"/>
  <c r="C2021" i="10"/>
  <c r="C2022" i="10"/>
  <c r="C2023" i="10"/>
  <c r="C2024" i="10"/>
  <c r="C2025" i="10"/>
  <c r="C2026" i="10"/>
  <c r="C2027" i="10"/>
  <c r="C2028" i="10"/>
  <c r="C2029" i="10"/>
  <c r="C2030" i="10"/>
  <c r="C2031" i="10"/>
  <c r="C2032" i="10"/>
  <c r="C2033" i="10"/>
  <c r="C2034" i="10"/>
  <c r="C2035" i="10"/>
  <c r="C2036" i="10"/>
  <c r="C2037" i="10"/>
  <c r="C2038" i="10"/>
  <c r="C2039" i="10"/>
  <c r="C2040" i="10"/>
  <c r="C2041" i="10"/>
  <c r="C2042" i="10"/>
  <c r="C2043" i="10"/>
  <c r="C2044" i="10"/>
  <c r="C2045" i="10"/>
  <c r="C2046" i="10"/>
  <c r="C2047" i="10"/>
  <c r="C2048" i="10"/>
  <c r="C2049" i="10"/>
  <c r="C2050" i="10"/>
  <c r="C2051" i="10"/>
  <c r="C2052" i="10"/>
  <c r="C2053" i="10"/>
  <c r="C2054" i="10"/>
  <c r="C2055" i="10"/>
  <c r="C2056" i="10"/>
  <c r="C2057" i="10"/>
  <c r="C2058" i="10"/>
  <c r="C2059" i="10"/>
  <c r="C2060" i="10"/>
  <c r="C2061" i="10"/>
  <c r="C2062" i="10"/>
  <c r="C2063" i="10"/>
  <c r="C2064" i="10"/>
  <c r="C2065" i="10"/>
  <c r="C2066" i="10"/>
  <c r="C2067" i="10"/>
  <c r="C2068" i="10"/>
  <c r="C2069" i="10"/>
  <c r="C2070" i="10"/>
  <c r="C2071" i="10"/>
  <c r="C2072" i="10"/>
  <c r="C2073" i="10"/>
  <c r="C2074" i="10"/>
  <c r="C2075" i="10"/>
  <c r="C2076" i="10"/>
  <c r="C2077" i="10"/>
  <c r="C2078" i="10"/>
  <c r="C2079" i="10"/>
  <c r="C2080" i="10"/>
  <c r="C2081" i="10"/>
  <c r="C2082" i="10"/>
  <c r="C2083" i="10"/>
  <c r="C2084" i="10"/>
  <c r="C2085" i="10"/>
  <c r="C2086" i="10"/>
  <c r="C2087" i="10"/>
  <c r="C2088" i="10"/>
  <c r="C2089" i="10"/>
  <c r="C2090" i="10"/>
  <c r="C2091" i="10"/>
  <c r="C2092" i="10"/>
  <c r="C2093" i="10"/>
  <c r="C2094" i="10"/>
  <c r="C2095" i="10"/>
  <c r="C2096" i="10"/>
  <c r="C2097" i="10"/>
  <c r="C2098" i="10"/>
  <c r="C2099" i="10"/>
  <c r="C2100" i="10"/>
  <c r="C2101" i="10"/>
  <c r="C2102" i="10"/>
  <c r="C2103" i="10"/>
  <c r="C2104" i="10"/>
  <c r="C2105" i="10"/>
  <c r="C2106" i="10"/>
  <c r="C2107" i="10"/>
  <c r="C2108" i="10"/>
  <c r="C2109" i="10"/>
  <c r="C2110" i="10"/>
  <c r="C2111" i="10"/>
  <c r="C2112" i="10"/>
  <c r="C2113" i="10"/>
  <c r="C2114" i="10"/>
  <c r="C2115" i="10"/>
  <c r="C2116" i="10"/>
  <c r="C2117" i="10"/>
  <c r="C2118" i="10"/>
  <c r="C2119" i="10"/>
  <c r="C2120" i="10"/>
  <c r="C2121" i="10"/>
  <c r="C2122" i="10"/>
  <c r="C2123" i="10"/>
  <c r="C2124" i="10"/>
  <c r="C2125" i="10"/>
  <c r="C2126" i="10"/>
  <c r="C2127" i="10"/>
  <c r="C2128" i="10"/>
  <c r="C2129" i="10"/>
  <c r="C2130" i="10"/>
  <c r="C2131" i="10"/>
  <c r="C2132" i="10"/>
  <c r="C2133" i="10"/>
  <c r="C2134" i="10"/>
  <c r="C2135" i="10"/>
  <c r="C2136" i="10"/>
  <c r="C2137" i="10"/>
  <c r="C2138" i="10"/>
  <c r="C2139" i="10"/>
  <c r="C2140" i="10"/>
  <c r="C2141" i="10"/>
  <c r="C2142" i="10"/>
  <c r="C2143" i="10"/>
  <c r="C2144" i="10"/>
  <c r="C2145" i="10"/>
  <c r="C2146" i="10"/>
  <c r="C2147" i="10"/>
  <c r="C2148" i="10"/>
  <c r="C2149" i="10"/>
  <c r="C2150" i="10"/>
  <c r="C2151" i="10"/>
  <c r="C2152" i="10"/>
  <c r="C2153" i="10"/>
  <c r="C2154" i="10"/>
  <c r="C2155" i="10"/>
  <c r="C2156" i="10"/>
  <c r="C2157" i="10"/>
  <c r="C2158" i="10"/>
  <c r="C2159" i="10"/>
  <c r="C2160" i="10"/>
  <c r="C2161" i="10"/>
  <c r="C2162" i="10"/>
  <c r="C2163" i="10"/>
  <c r="C2164" i="10"/>
  <c r="C2165" i="10"/>
  <c r="C2166" i="10"/>
  <c r="C2167" i="10"/>
  <c r="C2168" i="10"/>
  <c r="C2169" i="10"/>
  <c r="C2170" i="10"/>
  <c r="C2171" i="10"/>
  <c r="C2172" i="10"/>
  <c r="C2173" i="10"/>
  <c r="C2174" i="10"/>
  <c r="C2175" i="10"/>
  <c r="C2176" i="10"/>
  <c r="C2177" i="10"/>
  <c r="C2178" i="10"/>
  <c r="C2179" i="10"/>
  <c r="C2180" i="10"/>
  <c r="C2181" i="10"/>
  <c r="C2182" i="10"/>
  <c r="C2183" i="10"/>
  <c r="C2184" i="10"/>
  <c r="C2185" i="10"/>
  <c r="C2186" i="10"/>
  <c r="C2187" i="10"/>
  <c r="C2188" i="10"/>
  <c r="C2189" i="10"/>
  <c r="C2190" i="10"/>
  <c r="C2191" i="10"/>
  <c r="C2192" i="10"/>
  <c r="C2193" i="10"/>
  <c r="C2194" i="10"/>
  <c r="C2195" i="10"/>
  <c r="C2196" i="10"/>
  <c r="C2197" i="10"/>
  <c r="C2198" i="10"/>
  <c r="C2199" i="10"/>
  <c r="C2200" i="10"/>
  <c r="C2201" i="10"/>
  <c r="C2202" i="10"/>
  <c r="C2203" i="10"/>
  <c r="C2204" i="10"/>
  <c r="C2205" i="10"/>
  <c r="C2206" i="10"/>
  <c r="C2207" i="10"/>
  <c r="C2208" i="10"/>
  <c r="C2209" i="10"/>
  <c r="C2210" i="10"/>
  <c r="C2211" i="10"/>
  <c r="C2212" i="10"/>
  <c r="C2213" i="10"/>
  <c r="C2214" i="10"/>
  <c r="C2215" i="10"/>
  <c r="C2216" i="10"/>
  <c r="C2217" i="10"/>
  <c r="C2218" i="10"/>
  <c r="C2219" i="10"/>
  <c r="C2220" i="10"/>
  <c r="C2221" i="10"/>
  <c r="C2222" i="10"/>
  <c r="C2223" i="10"/>
  <c r="C2224" i="10"/>
  <c r="C2225" i="10"/>
  <c r="C2226" i="10"/>
  <c r="C2227" i="10"/>
  <c r="C2228" i="10"/>
  <c r="C2229" i="10"/>
  <c r="C2230" i="10"/>
  <c r="C2231" i="10"/>
  <c r="C2232" i="10"/>
  <c r="C2233" i="10"/>
  <c r="C2234" i="10"/>
  <c r="C2235" i="10"/>
  <c r="C2236" i="10"/>
  <c r="C2237" i="10"/>
  <c r="C2238" i="10"/>
  <c r="C2239" i="10"/>
  <c r="C2240" i="10"/>
  <c r="C2241" i="10"/>
  <c r="C2242" i="10"/>
  <c r="C2243" i="10"/>
  <c r="C2244" i="10"/>
  <c r="C2245" i="10"/>
  <c r="C2246" i="10"/>
  <c r="C2247" i="10"/>
  <c r="C2248" i="10"/>
  <c r="C2249" i="10"/>
  <c r="C2250" i="10"/>
  <c r="C2251" i="10"/>
  <c r="C2252" i="10"/>
  <c r="C2253" i="10"/>
  <c r="C2254" i="10"/>
  <c r="C2255" i="10"/>
  <c r="C2256" i="10"/>
  <c r="C2257" i="10"/>
  <c r="C2258" i="10"/>
  <c r="C2259" i="10"/>
  <c r="C2260" i="10"/>
  <c r="C2261" i="10"/>
  <c r="C2262" i="10"/>
  <c r="C2263" i="10"/>
  <c r="C2264" i="10"/>
  <c r="C2265" i="10"/>
  <c r="C2266" i="10"/>
  <c r="C2267" i="10"/>
  <c r="C2268" i="10"/>
  <c r="C2269" i="10"/>
  <c r="C2270" i="10"/>
  <c r="C2271" i="10"/>
  <c r="C2272" i="10"/>
  <c r="C2273" i="10"/>
  <c r="C2274" i="10"/>
  <c r="C2275" i="10"/>
  <c r="C2276" i="10"/>
  <c r="C2277" i="10"/>
  <c r="C2278" i="10"/>
  <c r="C2279" i="10"/>
  <c r="C2280" i="10"/>
  <c r="C2281" i="10"/>
  <c r="C2282" i="10"/>
  <c r="C2283" i="10"/>
  <c r="C2284" i="10"/>
  <c r="C2285" i="10"/>
  <c r="C2286" i="10"/>
  <c r="C2287" i="10"/>
  <c r="C2288" i="10"/>
  <c r="C2289" i="10"/>
  <c r="C2290" i="10"/>
  <c r="C2291" i="10"/>
  <c r="C2292" i="10"/>
  <c r="C2293" i="10"/>
  <c r="C2294" i="10"/>
  <c r="C2295" i="10"/>
  <c r="C2296" i="10"/>
  <c r="C2297" i="10"/>
  <c r="C2298" i="10"/>
  <c r="C2299" i="10"/>
  <c r="C2300" i="10"/>
  <c r="C2301" i="10"/>
  <c r="C2302" i="10"/>
  <c r="C2303" i="10"/>
  <c r="C2304" i="10"/>
  <c r="C2305" i="10"/>
  <c r="C2306" i="10"/>
  <c r="C2307" i="10"/>
  <c r="C2308" i="10"/>
  <c r="C2309" i="10"/>
  <c r="C2310" i="10"/>
  <c r="C2311" i="10"/>
  <c r="C2312" i="10"/>
  <c r="C2313" i="10"/>
  <c r="C2314" i="10"/>
  <c r="C2315" i="10"/>
  <c r="C2316" i="10"/>
  <c r="C2317" i="10"/>
  <c r="C2318" i="10"/>
  <c r="C2319" i="10"/>
  <c r="C2320" i="10"/>
  <c r="C2321" i="10"/>
  <c r="C2322" i="10"/>
  <c r="C2323" i="10"/>
  <c r="C2324" i="10"/>
  <c r="C2325" i="10"/>
  <c r="C2326" i="10"/>
  <c r="C2327" i="10"/>
  <c r="C2328" i="10"/>
  <c r="C2329" i="10"/>
  <c r="C2330" i="10"/>
  <c r="C2331" i="10"/>
  <c r="C2332" i="10"/>
  <c r="C2333" i="10"/>
  <c r="C2334" i="10"/>
  <c r="C2335" i="10"/>
  <c r="C2336" i="10"/>
  <c r="C2337" i="10"/>
  <c r="C2338" i="10"/>
  <c r="C2339" i="10"/>
  <c r="C2340" i="10"/>
  <c r="C2341" i="10"/>
  <c r="C2342" i="10"/>
  <c r="C2343" i="10"/>
  <c r="C2344" i="10"/>
  <c r="C2345" i="10"/>
  <c r="C2346" i="10"/>
  <c r="C2347" i="10"/>
  <c r="C2348" i="10"/>
  <c r="C2349" i="10"/>
  <c r="C2350" i="10"/>
  <c r="C2351" i="10"/>
  <c r="C2352" i="10"/>
  <c r="C2353" i="10"/>
  <c r="C2354" i="10"/>
  <c r="C2355" i="10"/>
  <c r="C2356" i="10"/>
  <c r="C2357" i="10"/>
  <c r="C2358" i="10"/>
  <c r="C2359" i="10"/>
  <c r="C2360" i="10"/>
  <c r="C2361" i="10"/>
  <c r="C2362" i="10"/>
  <c r="C2363" i="10"/>
  <c r="C2364" i="10"/>
  <c r="C2365" i="10"/>
  <c r="C2366" i="10"/>
  <c r="C2367" i="10"/>
  <c r="C2368" i="10"/>
  <c r="C2369" i="10"/>
  <c r="C2370" i="10"/>
  <c r="C2371" i="10"/>
  <c r="C2372" i="10"/>
  <c r="C2373" i="10"/>
  <c r="C2374" i="10"/>
  <c r="C2375" i="10"/>
  <c r="C2376" i="10"/>
  <c r="C2377" i="10"/>
  <c r="C2378" i="10"/>
  <c r="C2379" i="10"/>
  <c r="C2380" i="10"/>
  <c r="C2381" i="10"/>
  <c r="C2382" i="10"/>
  <c r="C2383" i="10"/>
  <c r="C2384" i="10"/>
  <c r="C2385" i="10"/>
  <c r="C2386" i="10"/>
  <c r="C2387" i="10"/>
  <c r="C2388" i="10"/>
  <c r="C2389" i="10"/>
  <c r="C2390" i="10"/>
  <c r="C2391" i="10"/>
  <c r="C2392" i="10"/>
  <c r="C2393" i="10"/>
  <c r="C2394" i="10"/>
  <c r="C2395" i="10"/>
  <c r="C2396" i="10"/>
  <c r="C2397" i="10"/>
  <c r="C2398" i="10"/>
  <c r="C2399" i="10"/>
  <c r="C2400" i="10"/>
  <c r="C2401" i="10"/>
  <c r="C2402" i="10"/>
  <c r="C2403" i="10"/>
  <c r="C2404" i="10"/>
  <c r="C2405" i="10"/>
  <c r="C2406" i="10"/>
  <c r="C2407" i="10"/>
  <c r="C2408" i="10"/>
  <c r="C2409" i="10"/>
  <c r="C2410" i="10"/>
  <c r="C2411" i="10"/>
  <c r="C2412" i="10"/>
  <c r="C2413" i="10"/>
  <c r="C2414" i="10"/>
  <c r="C2415" i="10"/>
  <c r="C2416" i="10"/>
  <c r="C2417" i="10"/>
  <c r="C2418" i="10"/>
  <c r="C2419" i="10"/>
  <c r="C2420" i="10"/>
  <c r="C2421" i="10"/>
  <c r="C2422" i="10"/>
  <c r="C2423" i="10"/>
  <c r="C2424" i="10"/>
  <c r="C2425" i="10"/>
  <c r="C2426" i="10"/>
  <c r="C2427" i="10"/>
  <c r="C2428" i="10"/>
  <c r="C2429" i="10"/>
  <c r="C2430" i="10"/>
  <c r="C2431" i="10"/>
  <c r="C2432" i="10"/>
  <c r="C2433" i="10"/>
  <c r="C2434" i="10"/>
  <c r="C2435" i="10"/>
  <c r="C2436" i="10"/>
  <c r="C2437" i="10"/>
  <c r="C2438" i="10"/>
  <c r="C2439" i="10"/>
  <c r="C2440" i="10"/>
  <c r="C2441" i="10"/>
  <c r="C2442" i="10"/>
  <c r="C2443" i="10"/>
  <c r="C2444" i="10"/>
  <c r="C2445" i="10"/>
  <c r="C2446" i="10"/>
  <c r="C2447" i="10"/>
  <c r="C2448" i="10"/>
  <c r="C2449" i="10"/>
  <c r="C2450" i="10"/>
  <c r="C2451" i="10"/>
  <c r="C2452" i="10"/>
  <c r="C2453" i="10"/>
  <c r="C2454" i="10"/>
  <c r="C2455" i="10"/>
  <c r="C2456" i="10"/>
  <c r="C2457" i="10"/>
  <c r="C2458" i="10"/>
  <c r="C2459" i="10"/>
  <c r="C2460" i="10"/>
  <c r="C2461" i="10"/>
  <c r="C2462" i="10"/>
  <c r="C2463" i="10"/>
  <c r="C2464" i="10"/>
  <c r="C2465" i="10"/>
  <c r="C2466" i="10"/>
  <c r="C2467" i="10"/>
  <c r="C2468" i="10"/>
  <c r="C2469" i="10"/>
  <c r="C2470" i="10"/>
  <c r="C2471" i="10"/>
  <c r="C2472" i="10"/>
  <c r="C2473" i="10"/>
  <c r="C2474" i="10"/>
  <c r="C2475" i="10"/>
  <c r="C2476" i="10"/>
  <c r="C2477" i="10"/>
  <c r="C2478" i="10"/>
  <c r="C2479" i="10"/>
  <c r="C2480" i="10"/>
  <c r="C2481" i="10"/>
  <c r="C2482" i="10"/>
  <c r="C2483" i="10"/>
  <c r="C2484" i="10"/>
  <c r="C2485" i="10"/>
  <c r="C2486" i="10"/>
  <c r="C2487" i="10"/>
  <c r="C2488" i="10"/>
  <c r="C2489" i="10"/>
  <c r="C2490" i="10"/>
  <c r="C2491" i="10"/>
  <c r="C2492" i="10"/>
  <c r="C2493" i="10"/>
  <c r="C2494" i="10"/>
  <c r="C2495" i="10"/>
  <c r="C2496" i="10"/>
  <c r="C2497" i="10"/>
  <c r="C2498" i="10"/>
  <c r="C2499" i="10"/>
  <c r="C2500" i="10"/>
  <c r="C2501" i="10"/>
  <c r="C2502" i="10"/>
  <c r="C2503" i="10"/>
  <c r="C2504" i="10"/>
  <c r="C2505" i="10"/>
  <c r="C2506" i="10"/>
  <c r="C2507" i="10"/>
  <c r="C2508" i="10"/>
  <c r="C2509" i="10"/>
  <c r="C2510" i="10"/>
  <c r="C2511" i="10"/>
  <c r="C2512" i="10"/>
  <c r="C2513" i="10"/>
  <c r="C2514" i="10"/>
  <c r="C2515" i="10"/>
  <c r="C2516" i="10"/>
  <c r="C2517" i="10"/>
  <c r="C2518" i="10"/>
  <c r="C2519" i="10"/>
  <c r="C2520" i="10"/>
  <c r="C2521" i="10"/>
  <c r="C2522" i="10"/>
  <c r="C2523" i="10"/>
  <c r="C2524" i="10"/>
  <c r="C2525" i="10"/>
  <c r="C2526" i="10"/>
  <c r="C2527" i="10"/>
  <c r="C2528" i="10"/>
  <c r="C2529" i="10"/>
  <c r="C2530" i="10"/>
  <c r="C2531" i="10"/>
  <c r="C2532" i="10"/>
  <c r="C2533" i="10"/>
  <c r="C2534" i="10"/>
  <c r="C2535" i="10"/>
  <c r="C2536" i="10"/>
  <c r="C2537" i="10"/>
  <c r="C2538" i="10"/>
  <c r="C2539" i="10"/>
  <c r="C2540" i="10"/>
  <c r="C2541" i="10"/>
  <c r="C2542" i="10"/>
  <c r="C2543" i="10"/>
  <c r="C2544" i="10"/>
  <c r="C2545" i="10"/>
  <c r="C2546" i="10"/>
  <c r="C2547" i="10"/>
  <c r="C2548" i="10"/>
  <c r="C2549" i="10"/>
  <c r="C2550" i="10"/>
  <c r="C2551" i="10"/>
  <c r="C2552" i="10"/>
  <c r="C2553" i="10"/>
  <c r="C2554" i="10"/>
  <c r="C2555" i="10"/>
  <c r="C2556" i="10"/>
  <c r="C2557" i="10"/>
  <c r="C2558" i="10"/>
  <c r="C2559" i="10"/>
  <c r="C2560" i="10"/>
  <c r="C2561" i="10"/>
  <c r="C2562" i="10"/>
  <c r="C2563" i="10"/>
  <c r="C2564" i="10"/>
  <c r="C2565" i="10"/>
  <c r="C2566" i="10"/>
  <c r="C2567" i="10"/>
  <c r="C2568" i="10"/>
  <c r="C2569" i="10"/>
  <c r="C2570" i="10"/>
  <c r="C2571" i="10"/>
  <c r="C2572" i="10"/>
  <c r="C2573" i="10"/>
  <c r="C2574" i="10"/>
  <c r="C2575" i="10"/>
  <c r="C2576" i="10"/>
  <c r="C2577" i="10"/>
  <c r="C2578" i="10"/>
  <c r="C2579" i="10"/>
  <c r="C2580" i="10"/>
  <c r="C2581" i="10"/>
  <c r="C2582" i="10"/>
  <c r="C2583" i="10"/>
  <c r="C2584" i="10"/>
  <c r="C2585" i="10"/>
  <c r="C2586" i="10"/>
  <c r="C2587" i="10"/>
  <c r="C2588" i="10"/>
  <c r="C2589" i="10"/>
  <c r="C2590" i="10"/>
  <c r="C2591" i="10"/>
  <c r="C2592" i="10"/>
  <c r="C2593" i="10"/>
  <c r="C2594" i="10"/>
  <c r="C2595" i="10"/>
  <c r="C2596" i="10"/>
  <c r="C2597" i="10"/>
  <c r="C2598" i="10"/>
  <c r="C2599" i="10"/>
  <c r="C2600" i="10"/>
  <c r="C2601" i="10"/>
  <c r="C2602" i="10"/>
  <c r="C2603" i="10"/>
  <c r="C2604" i="10"/>
  <c r="C2605" i="10"/>
  <c r="C2606" i="10"/>
  <c r="C2607" i="10"/>
  <c r="C2608" i="10"/>
  <c r="C2609" i="10"/>
  <c r="C2610" i="10"/>
  <c r="C2611" i="10"/>
  <c r="C2612" i="10"/>
  <c r="C2613" i="10"/>
  <c r="C2614" i="10"/>
  <c r="C2615" i="10"/>
  <c r="C2616" i="10"/>
  <c r="C2617" i="10"/>
  <c r="C2618" i="10"/>
  <c r="C2619" i="10"/>
  <c r="C2620" i="10"/>
  <c r="C2621" i="10"/>
  <c r="C2622" i="10"/>
  <c r="C2623" i="10"/>
  <c r="C2624" i="10"/>
  <c r="C2625" i="10"/>
  <c r="C2626" i="10"/>
  <c r="C2627" i="10"/>
  <c r="C2628" i="10"/>
  <c r="C2629" i="10"/>
  <c r="C2630" i="10"/>
  <c r="C2631" i="10"/>
  <c r="C2632" i="10"/>
  <c r="C2633" i="10"/>
  <c r="C2634" i="10"/>
  <c r="C2635" i="10"/>
  <c r="C2636" i="10"/>
  <c r="C2637" i="10"/>
  <c r="C2638" i="10"/>
  <c r="C2639" i="10"/>
  <c r="C2640" i="10"/>
  <c r="C2641" i="10"/>
  <c r="C2642" i="10"/>
  <c r="C2643" i="10"/>
  <c r="C2644" i="10"/>
  <c r="C2645" i="10"/>
  <c r="C2646" i="10"/>
  <c r="C2647" i="10"/>
  <c r="C2648" i="10"/>
  <c r="C2649" i="10"/>
  <c r="C2650" i="10"/>
  <c r="C2651" i="10"/>
  <c r="C2652" i="10"/>
  <c r="C2653" i="10"/>
  <c r="C2654" i="10"/>
  <c r="C2655" i="10"/>
  <c r="C2656" i="10"/>
  <c r="C2657" i="10"/>
  <c r="C2658" i="10"/>
  <c r="C2659" i="10"/>
  <c r="C2660" i="10"/>
  <c r="C2661" i="10"/>
  <c r="C2662" i="10"/>
  <c r="C2663" i="10"/>
  <c r="C2664" i="10"/>
  <c r="C2665" i="10"/>
  <c r="C2666" i="10"/>
  <c r="C2667" i="10"/>
  <c r="C2668" i="10"/>
  <c r="C2669" i="10"/>
  <c r="C2670" i="10"/>
  <c r="C2671" i="10"/>
  <c r="C2672" i="10"/>
  <c r="C2673" i="10"/>
  <c r="C2674" i="10"/>
  <c r="C2675" i="10"/>
  <c r="C2676" i="10"/>
  <c r="C2677" i="10"/>
  <c r="C2678" i="10"/>
  <c r="C2679" i="10"/>
  <c r="C2680" i="10"/>
  <c r="C2681" i="10"/>
  <c r="C2682" i="10"/>
  <c r="C2683" i="10"/>
  <c r="C2684" i="10"/>
  <c r="C2685" i="10"/>
  <c r="C2686" i="10"/>
  <c r="C2687" i="10"/>
  <c r="C2688" i="10"/>
  <c r="C2689" i="10"/>
  <c r="C2690" i="10"/>
  <c r="C2691" i="10"/>
  <c r="C2692" i="10"/>
  <c r="C2693" i="10"/>
  <c r="C2694" i="10"/>
  <c r="C2695" i="10"/>
  <c r="C2696" i="10"/>
  <c r="C2697" i="10"/>
  <c r="C2698" i="10"/>
  <c r="C2699" i="10"/>
  <c r="C2700" i="10"/>
  <c r="C2701" i="10"/>
  <c r="C2702" i="10"/>
  <c r="C2703" i="10"/>
  <c r="C2704" i="10"/>
  <c r="C2705" i="10"/>
  <c r="C2706" i="10"/>
  <c r="C2707" i="10"/>
  <c r="C2708" i="10"/>
  <c r="C2709" i="10"/>
  <c r="C2710" i="10"/>
  <c r="C2711" i="10"/>
  <c r="C2712" i="10"/>
  <c r="C2713" i="10"/>
  <c r="C2714" i="10"/>
  <c r="C2715" i="10"/>
  <c r="C2716" i="10"/>
  <c r="C2717" i="10"/>
  <c r="C2718" i="10"/>
  <c r="C2719" i="10"/>
  <c r="C2720" i="10"/>
  <c r="C2721" i="10"/>
  <c r="C2722" i="10"/>
  <c r="C2723" i="10"/>
  <c r="C2724" i="10"/>
  <c r="C2725" i="10"/>
  <c r="C2726" i="10"/>
  <c r="C2727" i="10"/>
  <c r="C2728" i="10"/>
  <c r="C2729" i="10"/>
  <c r="C2730" i="10"/>
  <c r="C2731" i="10"/>
  <c r="C2732" i="10"/>
  <c r="C2733" i="10"/>
  <c r="C2734" i="10"/>
  <c r="C2735" i="10"/>
  <c r="C2736" i="10"/>
  <c r="C2737" i="10"/>
  <c r="C2738" i="10"/>
  <c r="C2739" i="10"/>
  <c r="C2740" i="10"/>
  <c r="C2741" i="10"/>
  <c r="C2742" i="10"/>
  <c r="C2743" i="10"/>
  <c r="C2744" i="10"/>
  <c r="C2745" i="10"/>
  <c r="C2746" i="10"/>
  <c r="C2747" i="10"/>
  <c r="C2748" i="10"/>
  <c r="C2749" i="10"/>
  <c r="C2750" i="10"/>
  <c r="C2751" i="10"/>
  <c r="C2752" i="10"/>
  <c r="C2753" i="10"/>
  <c r="C2754" i="10"/>
  <c r="C2755" i="10"/>
  <c r="C2756" i="10"/>
  <c r="C2757" i="10"/>
  <c r="C2758" i="10"/>
  <c r="C2759" i="10"/>
  <c r="C2760" i="10"/>
  <c r="C2761" i="10"/>
  <c r="C2762" i="10"/>
  <c r="C2763" i="10"/>
  <c r="C2764" i="10"/>
  <c r="C2765" i="10"/>
  <c r="C2766" i="10"/>
  <c r="C2767" i="10"/>
  <c r="C2768" i="10"/>
  <c r="C2769" i="10"/>
  <c r="C2770" i="10"/>
  <c r="C2771" i="10"/>
  <c r="C2772" i="10"/>
  <c r="C2773" i="10"/>
  <c r="C2774" i="10"/>
  <c r="C2775" i="10"/>
  <c r="C2776" i="10"/>
  <c r="C2777" i="10"/>
  <c r="C2778" i="10"/>
  <c r="C2779" i="10"/>
  <c r="C2780" i="10"/>
  <c r="C2781" i="10"/>
  <c r="C2782" i="10"/>
  <c r="C2783" i="10"/>
  <c r="C2784" i="10"/>
  <c r="C2785" i="10"/>
  <c r="C2786" i="10"/>
  <c r="C2787" i="10"/>
  <c r="C2788" i="10"/>
  <c r="C2789" i="10"/>
  <c r="C2790" i="10"/>
  <c r="C2791" i="10"/>
  <c r="C2792" i="10"/>
  <c r="C2793" i="10"/>
  <c r="C2794" i="10"/>
  <c r="C2795" i="10"/>
  <c r="C2796" i="10"/>
  <c r="C2797" i="10"/>
  <c r="C2798" i="10"/>
  <c r="C2799" i="10"/>
  <c r="C2800" i="10"/>
  <c r="C2801" i="10"/>
  <c r="C2802" i="10"/>
  <c r="C2803" i="10"/>
  <c r="C2804" i="10"/>
  <c r="C2805" i="10"/>
  <c r="C2806" i="10"/>
  <c r="C2807" i="10"/>
  <c r="C2808" i="10"/>
  <c r="C2809" i="10"/>
  <c r="C2810" i="10"/>
  <c r="C2811" i="10"/>
  <c r="C2812" i="10"/>
  <c r="C2813" i="10"/>
  <c r="C2814" i="10"/>
  <c r="C2815" i="10"/>
  <c r="C2816" i="10"/>
  <c r="C2817" i="10"/>
  <c r="C2818" i="10"/>
  <c r="C2819" i="10"/>
  <c r="C2820" i="10"/>
  <c r="C2821" i="10"/>
  <c r="C2822" i="10"/>
  <c r="C2823" i="10"/>
  <c r="C2824" i="10"/>
  <c r="C2825" i="10"/>
  <c r="C2826" i="10"/>
  <c r="C2827" i="10"/>
  <c r="C2828" i="10"/>
  <c r="C2829" i="10"/>
  <c r="C2830" i="10"/>
  <c r="C2831" i="10"/>
  <c r="C2832" i="10"/>
  <c r="C2833" i="10"/>
  <c r="C2834" i="10"/>
  <c r="C2835" i="10"/>
  <c r="C2836" i="10"/>
  <c r="C2837" i="10"/>
  <c r="C2838" i="10"/>
  <c r="C2839" i="10"/>
  <c r="C2840" i="10"/>
  <c r="C2841" i="10"/>
  <c r="C2842" i="10"/>
  <c r="C2843" i="10"/>
  <c r="C2844" i="10"/>
  <c r="C2845" i="10"/>
  <c r="C2846" i="10"/>
  <c r="C2847" i="10"/>
  <c r="C2848" i="10"/>
  <c r="C2849" i="10"/>
  <c r="C2850" i="10"/>
  <c r="C2851" i="10"/>
  <c r="C2852" i="10"/>
  <c r="C2853" i="10"/>
  <c r="C2854" i="10"/>
  <c r="C2855" i="10"/>
  <c r="C2856" i="10"/>
  <c r="C2857" i="10"/>
  <c r="C2858" i="10"/>
  <c r="C2859" i="10"/>
  <c r="C2860" i="10"/>
  <c r="C2861" i="10"/>
  <c r="C2862" i="10"/>
  <c r="C2863" i="10"/>
  <c r="C2864" i="10"/>
  <c r="C2865" i="10"/>
  <c r="C2866" i="10"/>
  <c r="C2867" i="10"/>
  <c r="C2868" i="10"/>
  <c r="C2869" i="10"/>
  <c r="C2870" i="10"/>
  <c r="C2871" i="10"/>
  <c r="C2872" i="10"/>
  <c r="C2873" i="10"/>
  <c r="C2874" i="10"/>
  <c r="C2875" i="10"/>
  <c r="C2876" i="10"/>
  <c r="C2877" i="10"/>
  <c r="C2878" i="10"/>
  <c r="C2879" i="10"/>
  <c r="C2880" i="10"/>
  <c r="C2881" i="10"/>
  <c r="C2882" i="10"/>
  <c r="C2883" i="10"/>
  <c r="C2884" i="10"/>
  <c r="C2885" i="10"/>
  <c r="C2886" i="10"/>
  <c r="C2887" i="10"/>
  <c r="C2888" i="10"/>
  <c r="C2889" i="10"/>
  <c r="C2890" i="10"/>
  <c r="C2891" i="10"/>
  <c r="C2892" i="10"/>
  <c r="C2893" i="10"/>
  <c r="C2894" i="10"/>
  <c r="C2895" i="10"/>
  <c r="C2896" i="10"/>
  <c r="C2897" i="10"/>
  <c r="C2898" i="10"/>
  <c r="C2899" i="10"/>
  <c r="C2900" i="10"/>
  <c r="C2901" i="10"/>
  <c r="C2902" i="10"/>
  <c r="C2903" i="10"/>
  <c r="C2904" i="10"/>
  <c r="C2905" i="10"/>
  <c r="C2906" i="10"/>
  <c r="C2907" i="10"/>
  <c r="C2908" i="10"/>
  <c r="C2909" i="10"/>
  <c r="C2910" i="10"/>
  <c r="C2911" i="10"/>
  <c r="C2912" i="10"/>
  <c r="C2913" i="10"/>
  <c r="C2914" i="10"/>
  <c r="C2915" i="10"/>
  <c r="C2916" i="10"/>
  <c r="C2917" i="10"/>
  <c r="C2918" i="10"/>
  <c r="C2919" i="10"/>
  <c r="C2920" i="10"/>
  <c r="C2921" i="10"/>
  <c r="C2922" i="10"/>
  <c r="C2923" i="10"/>
  <c r="C2924" i="10"/>
  <c r="C2925" i="10"/>
  <c r="C2926" i="10"/>
  <c r="C2927" i="10"/>
  <c r="C2928" i="10"/>
  <c r="C2929" i="10"/>
  <c r="C2930" i="10"/>
  <c r="C2931" i="10"/>
  <c r="C2932" i="10"/>
  <c r="C2933" i="10"/>
  <c r="C2934" i="10"/>
  <c r="C2935" i="10"/>
  <c r="C2936" i="10"/>
  <c r="C2937" i="10"/>
  <c r="C2938" i="10"/>
  <c r="C2939" i="10"/>
  <c r="C2940" i="10"/>
  <c r="C2941" i="10"/>
  <c r="C2942" i="10"/>
  <c r="C2943" i="10"/>
  <c r="C2944" i="10"/>
  <c r="C2945" i="10"/>
  <c r="C2946" i="10"/>
  <c r="C2947" i="10"/>
  <c r="C2948" i="10"/>
  <c r="C2949" i="10"/>
  <c r="C2950" i="10"/>
  <c r="C2951" i="10"/>
  <c r="C2952" i="10"/>
  <c r="C2953" i="10"/>
  <c r="C2954" i="10"/>
  <c r="C2955" i="10"/>
  <c r="C2956" i="10"/>
  <c r="C2957" i="10"/>
  <c r="C2958" i="10"/>
  <c r="C2959" i="10"/>
  <c r="C2960" i="10"/>
  <c r="C2961" i="10"/>
  <c r="C2962" i="10"/>
  <c r="C2963" i="10"/>
  <c r="C2964" i="10"/>
  <c r="C2965" i="10"/>
  <c r="C2966" i="10"/>
  <c r="C2967" i="10"/>
  <c r="C2968" i="10"/>
  <c r="C2969" i="10"/>
  <c r="C2970" i="10"/>
  <c r="C2971" i="10"/>
  <c r="C2972" i="10"/>
  <c r="C2973" i="10"/>
  <c r="C2974" i="10"/>
  <c r="C2975" i="10"/>
  <c r="C2976" i="10"/>
  <c r="C2977" i="10"/>
  <c r="C2978" i="10"/>
  <c r="C2979" i="10"/>
  <c r="C2980" i="10"/>
  <c r="C2981" i="10"/>
  <c r="C2982" i="10"/>
  <c r="C2983" i="10"/>
  <c r="C2984" i="10"/>
  <c r="C2985" i="10"/>
  <c r="C2986" i="10"/>
  <c r="C2987" i="10"/>
  <c r="C2988" i="10"/>
  <c r="C2989" i="10"/>
  <c r="C2990" i="10"/>
  <c r="C2991" i="10"/>
  <c r="C2992" i="10"/>
  <c r="C2993" i="10"/>
  <c r="C2994" i="10"/>
  <c r="C2995" i="10"/>
  <c r="C2996" i="10"/>
  <c r="C2997" i="10"/>
  <c r="C2998" i="10"/>
  <c r="C2999" i="10"/>
  <c r="C3000" i="10"/>
  <c r="C3001" i="10"/>
  <c r="C3002" i="10"/>
  <c r="C3003" i="10"/>
  <c r="C3004" i="10"/>
  <c r="C3005" i="10"/>
  <c r="C3006" i="10"/>
  <c r="C3007" i="10"/>
  <c r="C3008" i="10"/>
  <c r="C3009" i="10"/>
  <c r="C3010" i="10"/>
  <c r="C3011" i="10"/>
  <c r="C3012" i="10"/>
  <c r="C3013" i="10"/>
  <c r="C3014" i="10"/>
  <c r="C3015" i="10"/>
  <c r="C3016" i="10"/>
  <c r="C3017" i="10"/>
  <c r="C3018" i="10"/>
  <c r="C3019" i="10"/>
  <c r="C3020" i="10"/>
  <c r="C3021" i="10"/>
  <c r="C3022" i="10"/>
  <c r="C3023" i="10"/>
  <c r="C3024" i="10"/>
  <c r="C3025" i="10"/>
  <c r="C3026" i="10"/>
  <c r="C3027" i="10"/>
  <c r="C3028" i="10"/>
  <c r="C3029" i="10"/>
  <c r="C3030" i="10"/>
  <c r="C3031" i="10"/>
  <c r="C3032" i="10"/>
  <c r="C3033" i="10"/>
  <c r="C3034" i="10"/>
  <c r="C3035" i="10"/>
  <c r="C3036" i="10"/>
  <c r="C3037" i="10"/>
  <c r="C3038" i="10"/>
  <c r="C3039" i="10"/>
  <c r="C3040" i="10"/>
  <c r="C3041" i="10"/>
  <c r="C3042" i="10"/>
  <c r="C3043" i="10"/>
  <c r="C3044" i="10"/>
  <c r="C3045" i="10"/>
  <c r="C3046" i="10"/>
  <c r="C3047" i="10"/>
  <c r="C3048" i="10"/>
  <c r="C3049" i="10"/>
  <c r="C3050" i="10"/>
  <c r="C3051" i="10"/>
  <c r="C3052" i="10"/>
  <c r="C3053" i="10"/>
  <c r="C3054" i="10"/>
  <c r="C3055" i="10"/>
  <c r="C3056" i="10"/>
  <c r="C3057" i="10"/>
  <c r="C3058" i="10"/>
  <c r="C3059" i="10"/>
  <c r="C3060" i="10"/>
  <c r="C3061" i="10"/>
  <c r="C3062" i="10"/>
  <c r="C3063" i="10"/>
  <c r="C3064" i="10"/>
  <c r="C3065" i="10"/>
  <c r="C3066" i="10"/>
  <c r="C3067" i="10"/>
  <c r="C3068" i="10"/>
  <c r="C3069" i="10"/>
  <c r="C3070" i="10"/>
  <c r="C3071" i="10"/>
  <c r="C3072" i="10"/>
  <c r="C3073" i="10"/>
  <c r="C3074" i="10"/>
  <c r="C3075" i="10"/>
  <c r="C3076" i="10"/>
  <c r="C3077" i="10"/>
  <c r="C3078" i="10"/>
  <c r="C3079" i="10"/>
  <c r="C3080" i="10"/>
  <c r="C3081" i="10"/>
  <c r="C3082" i="10"/>
  <c r="C3083" i="10"/>
  <c r="C3084" i="10"/>
  <c r="C3085" i="10"/>
  <c r="C3086" i="10"/>
  <c r="C3087" i="10"/>
  <c r="C3088" i="10"/>
  <c r="C3089" i="10"/>
  <c r="C3090" i="10"/>
  <c r="C3091" i="10"/>
  <c r="C3092" i="10"/>
  <c r="C3093" i="10"/>
  <c r="C3094" i="10"/>
  <c r="C3095" i="10"/>
  <c r="C3096" i="10"/>
  <c r="C3097" i="10"/>
  <c r="C3098" i="10"/>
  <c r="C3099" i="10"/>
  <c r="C3100" i="10"/>
  <c r="C3101" i="10"/>
  <c r="C3102" i="10"/>
  <c r="C3103" i="10"/>
  <c r="C3104" i="10"/>
  <c r="C3105" i="10"/>
  <c r="C3106" i="10"/>
  <c r="C3107" i="10"/>
  <c r="C3108" i="10"/>
  <c r="C3109" i="10"/>
  <c r="C3110" i="10"/>
  <c r="C3111" i="10"/>
  <c r="C3112" i="10"/>
  <c r="C3113" i="10"/>
  <c r="C3114" i="10"/>
  <c r="C3115" i="10"/>
  <c r="C3116" i="10"/>
  <c r="C3117" i="10"/>
  <c r="C3118" i="10"/>
  <c r="C3119" i="10"/>
  <c r="C3120" i="10"/>
  <c r="C3121" i="10"/>
  <c r="C3122" i="10"/>
  <c r="C3123" i="10"/>
  <c r="C3124" i="10"/>
  <c r="C3125" i="10"/>
  <c r="C3126" i="10"/>
  <c r="C3127" i="10"/>
  <c r="C3128" i="10"/>
  <c r="C3129" i="10"/>
  <c r="C3130" i="10"/>
  <c r="C3131" i="10"/>
  <c r="C3132" i="10"/>
  <c r="C3133" i="10"/>
  <c r="C3134" i="10"/>
  <c r="C3135" i="10"/>
  <c r="C3136" i="10"/>
  <c r="C3137" i="10"/>
  <c r="C3138" i="10"/>
  <c r="C3139" i="10"/>
  <c r="C3140" i="10"/>
  <c r="C3141" i="10"/>
  <c r="C3142" i="10"/>
  <c r="C3143" i="10"/>
  <c r="C3144" i="10"/>
  <c r="C3145" i="10"/>
  <c r="C3146" i="10"/>
  <c r="C3147" i="10"/>
  <c r="C3148" i="10"/>
  <c r="C3149" i="10"/>
  <c r="C3150" i="10"/>
  <c r="C3151" i="10"/>
  <c r="C3152" i="10"/>
  <c r="C3153" i="10"/>
  <c r="C3154" i="10"/>
  <c r="C3155" i="10"/>
  <c r="C3156" i="10"/>
  <c r="C3157" i="10"/>
  <c r="C3158" i="10"/>
  <c r="C3159" i="10"/>
  <c r="C3160" i="10"/>
  <c r="C3161" i="10"/>
  <c r="C3162" i="10"/>
  <c r="C3163" i="10"/>
  <c r="C3164" i="10"/>
  <c r="C3165" i="10"/>
  <c r="C3166" i="10"/>
  <c r="C3167" i="10"/>
  <c r="C3168" i="10"/>
  <c r="C3169" i="10"/>
  <c r="C3170" i="10"/>
  <c r="C3171" i="10"/>
  <c r="C3172" i="10"/>
  <c r="C3173" i="10"/>
  <c r="C3174" i="10"/>
  <c r="C3175" i="10"/>
  <c r="C3176" i="10"/>
  <c r="C3177" i="10"/>
  <c r="C3178" i="10"/>
  <c r="C3179" i="10"/>
  <c r="C3180" i="10"/>
  <c r="C3181" i="10"/>
  <c r="C3182" i="10"/>
  <c r="C3183" i="10"/>
  <c r="C3184" i="10"/>
  <c r="C3185" i="10"/>
  <c r="C3186" i="10"/>
  <c r="C3187" i="10"/>
  <c r="C3188" i="10"/>
  <c r="C3189" i="10"/>
  <c r="C3190" i="10"/>
  <c r="C3191" i="10"/>
  <c r="C3192" i="10"/>
  <c r="C3193" i="10"/>
  <c r="C3194" i="10"/>
  <c r="C3195" i="10"/>
  <c r="C3196" i="10"/>
  <c r="C3197" i="10"/>
  <c r="C3198" i="10"/>
  <c r="C3199" i="10"/>
  <c r="C3200" i="10"/>
  <c r="C3201" i="10"/>
  <c r="C3202" i="10"/>
  <c r="C3203" i="10"/>
  <c r="C3204" i="10"/>
  <c r="C3205" i="10"/>
  <c r="C3206" i="10"/>
  <c r="C3207" i="10"/>
  <c r="C3208" i="10"/>
  <c r="C3209" i="10"/>
  <c r="C3210" i="10"/>
  <c r="C3211" i="10"/>
  <c r="C3212" i="10"/>
  <c r="C3213" i="10"/>
  <c r="C3214" i="10"/>
  <c r="C3215" i="10"/>
  <c r="C3216" i="10"/>
  <c r="C3217" i="10"/>
  <c r="C3218" i="10"/>
  <c r="C3219" i="10"/>
  <c r="C3220" i="10"/>
  <c r="C3221" i="10"/>
  <c r="C3222" i="10"/>
  <c r="C3223" i="10"/>
  <c r="C3224" i="10"/>
  <c r="C3225" i="10"/>
  <c r="C3226" i="10"/>
  <c r="C3227" i="10"/>
  <c r="C3228" i="10"/>
  <c r="C3229" i="10"/>
  <c r="C3230" i="10"/>
  <c r="C3231" i="10"/>
  <c r="C3232" i="10"/>
  <c r="C3233" i="10"/>
  <c r="C3234" i="10"/>
  <c r="C3235" i="10"/>
  <c r="C3236" i="10"/>
  <c r="C3237" i="10"/>
  <c r="C3238" i="10"/>
  <c r="C3239" i="10"/>
  <c r="C3240" i="10"/>
  <c r="C3241" i="10"/>
  <c r="C3242" i="10"/>
  <c r="C3243" i="10"/>
  <c r="C3244" i="10"/>
  <c r="C3245" i="10"/>
  <c r="C3246" i="10"/>
  <c r="C3247" i="10"/>
  <c r="C3248" i="10"/>
  <c r="C3249" i="10"/>
  <c r="C3250" i="10"/>
  <c r="C3251" i="10"/>
  <c r="C3252" i="10"/>
  <c r="C3253" i="10"/>
  <c r="C3254" i="10"/>
  <c r="C3255" i="10"/>
  <c r="C3256" i="10"/>
  <c r="C3257" i="10"/>
  <c r="C3258" i="10"/>
  <c r="C3259" i="10"/>
  <c r="C3260" i="10"/>
  <c r="C3261" i="10"/>
  <c r="C3262" i="10"/>
  <c r="C3263" i="10"/>
  <c r="C3264" i="10"/>
  <c r="C3265" i="10"/>
  <c r="C3266" i="10"/>
  <c r="C3267" i="10"/>
  <c r="C3268" i="10"/>
  <c r="C3269" i="10"/>
  <c r="C3270" i="10"/>
  <c r="C3271" i="10"/>
  <c r="C3272" i="10"/>
  <c r="C3273" i="10"/>
  <c r="C3274" i="10"/>
  <c r="C3275" i="10"/>
  <c r="C3276" i="10"/>
  <c r="C3277" i="10"/>
  <c r="C3278" i="10"/>
  <c r="C3279" i="10"/>
  <c r="C3280" i="10"/>
  <c r="C3281" i="10"/>
  <c r="C3282" i="10"/>
  <c r="C3283" i="10"/>
  <c r="C3284" i="10"/>
  <c r="C3285" i="10"/>
  <c r="C3286" i="10"/>
  <c r="C3287" i="10"/>
  <c r="C3288" i="10"/>
  <c r="C3289" i="10"/>
  <c r="C3290" i="10"/>
  <c r="C3291" i="10"/>
  <c r="C3292" i="10"/>
  <c r="C3293" i="10"/>
  <c r="C3294" i="10"/>
  <c r="C3295" i="10"/>
  <c r="C3296" i="10"/>
  <c r="C3297" i="10"/>
  <c r="C3298" i="10"/>
  <c r="C3299" i="10"/>
  <c r="C3300" i="10"/>
  <c r="C3301" i="10"/>
  <c r="C3302" i="10"/>
  <c r="C3303" i="10"/>
  <c r="C3304" i="10"/>
  <c r="C3305" i="10"/>
  <c r="C3306" i="10"/>
  <c r="C3307" i="10"/>
  <c r="C3308" i="10"/>
  <c r="C3309" i="10"/>
  <c r="C3310" i="10"/>
  <c r="C3311" i="10"/>
  <c r="C3312" i="10"/>
  <c r="F3312" i="10" s="1"/>
  <c r="H3312" i="10" s="1"/>
  <c r="C3313" i="10"/>
  <c r="F3313" i="10" s="1"/>
  <c r="H3313" i="10" s="1"/>
  <c r="C3314" i="10"/>
  <c r="C3315" i="10"/>
  <c r="C3316" i="10"/>
  <c r="F3316" i="10" s="1"/>
  <c r="H3316" i="10" s="1"/>
  <c r="C3317" i="10"/>
  <c r="F3317" i="10" s="1"/>
  <c r="H3317" i="10" s="1"/>
  <c r="C3318" i="10"/>
  <c r="C3319" i="10"/>
  <c r="C3320" i="10"/>
  <c r="F3320" i="10" s="1"/>
  <c r="H3320" i="10" s="1"/>
  <c r="C3321" i="10"/>
  <c r="F3321" i="10" s="1"/>
  <c r="H3321" i="10" s="1"/>
  <c r="C3322" i="10"/>
  <c r="C3323" i="10"/>
  <c r="C3324" i="10"/>
  <c r="F3324" i="10" s="1"/>
  <c r="H3324" i="10" s="1"/>
  <c r="C3325" i="10"/>
  <c r="F3325" i="10" s="1"/>
  <c r="H3325" i="10" s="1"/>
  <c r="C3326" i="10"/>
  <c r="C3327" i="10"/>
  <c r="C3328" i="10"/>
  <c r="F3328" i="10" s="1"/>
  <c r="H3328" i="10" s="1"/>
  <c r="C3329" i="10"/>
  <c r="F3329" i="10" s="1"/>
  <c r="H3329" i="10" s="1"/>
  <c r="C3330" i="10"/>
  <c r="C3331" i="10"/>
  <c r="C3332" i="10"/>
  <c r="F3332" i="10" s="1"/>
  <c r="H3332" i="10" s="1"/>
  <c r="C3333" i="10"/>
  <c r="F3333" i="10" s="1"/>
  <c r="H3333" i="10" s="1"/>
  <c r="C3334" i="10"/>
  <c r="C3335" i="10"/>
  <c r="C3336" i="10"/>
  <c r="F3336" i="10" s="1"/>
  <c r="H3336" i="10" s="1"/>
  <c r="C3337" i="10"/>
  <c r="F3337" i="10" s="1"/>
  <c r="H3337" i="10" s="1"/>
  <c r="C3338" i="10"/>
  <c r="C3339" i="10"/>
  <c r="C3340" i="10"/>
  <c r="F3340" i="10" s="1"/>
  <c r="H3340" i="10" s="1"/>
  <c r="C3341" i="10"/>
  <c r="F3341" i="10" s="1"/>
  <c r="H3341" i="10" s="1"/>
  <c r="C3342" i="10"/>
  <c r="C3343" i="10"/>
  <c r="C3344" i="10"/>
  <c r="F3344" i="10" s="1"/>
  <c r="H3344" i="10" s="1"/>
  <c r="C3345" i="10"/>
  <c r="F3345" i="10" s="1"/>
  <c r="H3345" i="10" s="1"/>
  <c r="C3346" i="10"/>
  <c r="C3347" i="10"/>
  <c r="C3348" i="10"/>
  <c r="F3348" i="10" s="1"/>
  <c r="H3348" i="10" s="1"/>
  <c r="C3349" i="10"/>
  <c r="F3349" i="10" s="1"/>
  <c r="H3349" i="10" s="1"/>
  <c r="C3350" i="10"/>
  <c r="C3351" i="10"/>
  <c r="C3352" i="10"/>
  <c r="F3352" i="10" s="1"/>
  <c r="H3352" i="10" s="1"/>
  <c r="C3353" i="10"/>
  <c r="F3353" i="10" s="1"/>
  <c r="H3353" i="10" s="1"/>
  <c r="C3354" i="10"/>
  <c r="C3355" i="10"/>
  <c r="C3356" i="10"/>
  <c r="F3356" i="10" s="1"/>
  <c r="H3356" i="10" s="1"/>
  <c r="C3357" i="10"/>
  <c r="F3357" i="10" s="1"/>
  <c r="H3357" i="10" s="1"/>
  <c r="C3358" i="10"/>
  <c r="C3359" i="10"/>
  <c r="C3360" i="10"/>
  <c r="F3360" i="10" s="1"/>
  <c r="H3360" i="10" s="1"/>
  <c r="C3361" i="10"/>
  <c r="F3361" i="10" s="1"/>
  <c r="H3361" i="10" s="1"/>
  <c r="C3362" i="10"/>
  <c r="C3363" i="10"/>
  <c r="C3364" i="10"/>
  <c r="F3364" i="10" s="1"/>
  <c r="H3364" i="10" s="1"/>
  <c r="C3365" i="10"/>
  <c r="F3365" i="10" s="1"/>
  <c r="H3365" i="10" s="1"/>
  <c r="C3366" i="10"/>
  <c r="C3367" i="10"/>
  <c r="C3368" i="10"/>
  <c r="F3368" i="10" s="1"/>
  <c r="H3368" i="10" s="1"/>
  <c r="C3369" i="10"/>
  <c r="F3369" i="10" s="1"/>
  <c r="H3369" i="10" s="1"/>
  <c r="C3370" i="10"/>
  <c r="C3371" i="10"/>
  <c r="C3372" i="10"/>
  <c r="F3372" i="10" s="1"/>
  <c r="H3372" i="10" s="1"/>
  <c r="C3373" i="10"/>
  <c r="F3373" i="10" s="1"/>
  <c r="H3373" i="10" s="1"/>
  <c r="C3374" i="10"/>
  <c r="C3375" i="10"/>
  <c r="C3376" i="10"/>
  <c r="F3376" i="10" s="1"/>
  <c r="H3376" i="10" s="1"/>
  <c r="C3377" i="10"/>
  <c r="F3377" i="10" s="1"/>
  <c r="H3377" i="10" s="1"/>
  <c r="C3378" i="10"/>
  <c r="C3379" i="10"/>
  <c r="C3380" i="10"/>
  <c r="F3380" i="10" s="1"/>
  <c r="H3380" i="10" s="1"/>
  <c r="C3381" i="10"/>
  <c r="F3381" i="10" s="1"/>
  <c r="H3381" i="10" s="1"/>
  <c r="C3382" i="10"/>
  <c r="C3383" i="10"/>
  <c r="C3384" i="10"/>
  <c r="F3384" i="10" s="1"/>
  <c r="H3384" i="10" s="1"/>
  <c r="C3385" i="10"/>
  <c r="F3385" i="10" s="1"/>
  <c r="H3385" i="10" s="1"/>
  <c r="C3386" i="10"/>
  <c r="C3387" i="10"/>
  <c r="C3388" i="10"/>
  <c r="F3388" i="10" s="1"/>
  <c r="H3388" i="10" s="1"/>
  <c r="C3389" i="10"/>
  <c r="F3389" i="10" s="1"/>
  <c r="H3389" i="10" s="1"/>
  <c r="C3390" i="10"/>
  <c r="C3391" i="10"/>
  <c r="C3392" i="10"/>
  <c r="F3392" i="10" s="1"/>
  <c r="H3392" i="10" s="1"/>
  <c r="C3393" i="10"/>
  <c r="F3393" i="10" s="1"/>
  <c r="H3393" i="10" s="1"/>
  <c r="C3394" i="10"/>
  <c r="C3395" i="10"/>
  <c r="C3396" i="10"/>
  <c r="F3396" i="10" s="1"/>
  <c r="H3396" i="10" s="1"/>
  <c r="C3397" i="10"/>
  <c r="F3397" i="10" s="1"/>
  <c r="H3397" i="10" s="1"/>
  <c r="C3398" i="10"/>
  <c r="C3399" i="10"/>
  <c r="C3400" i="10"/>
  <c r="F3400" i="10" s="1"/>
  <c r="H3400" i="10" s="1"/>
  <c r="C3401" i="10"/>
  <c r="F3401" i="10" s="1"/>
  <c r="H3401" i="10" s="1"/>
  <c r="C3402" i="10"/>
  <c r="C3403" i="10"/>
  <c r="C3404" i="10"/>
  <c r="F3404" i="10" s="1"/>
  <c r="H3404" i="10" s="1"/>
  <c r="C3405" i="10"/>
  <c r="F3405" i="10" s="1"/>
  <c r="H3405" i="10" s="1"/>
  <c r="C3406" i="10"/>
  <c r="C3407" i="10"/>
  <c r="C3408" i="10"/>
  <c r="F3408" i="10" s="1"/>
  <c r="H3408" i="10" s="1"/>
  <c r="C3409" i="10"/>
  <c r="F3409" i="10" s="1"/>
  <c r="H3409" i="10" s="1"/>
  <c r="C3410" i="10"/>
  <c r="C3411" i="10"/>
  <c r="C3412" i="10"/>
  <c r="F3412" i="10" s="1"/>
  <c r="H3412" i="10" s="1"/>
  <c r="C3413" i="10"/>
  <c r="F3413" i="10" s="1"/>
  <c r="H3413" i="10" s="1"/>
  <c r="C3414" i="10"/>
  <c r="C3415" i="10"/>
  <c r="C3416" i="10"/>
  <c r="F3416" i="10" s="1"/>
  <c r="H3416" i="10" s="1"/>
  <c r="C3417" i="10"/>
  <c r="F3417" i="10" s="1"/>
  <c r="H3417" i="10" s="1"/>
  <c r="C3418" i="10"/>
  <c r="C3419" i="10"/>
  <c r="C3420" i="10"/>
  <c r="F3420" i="10" s="1"/>
  <c r="H3420" i="10" s="1"/>
  <c r="C3421" i="10"/>
  <c r="F3421" i="10" s="1"/>
  <c r="H3421" i="10" s="1"/>
  <c r="C3422" i="10"/>
  <c r="C3423" i="10"/>
  <c r="C3424" i="10"/>
  <c r="F3424" i="10" s="1"/>
  <c r="H3424" i="10" s="1"/>
  <c r="C3425" i="10"/>
  <c r="F3425" i="10" s="1"/>
  <c r="H3425" i="10" s="1"/>
  <c r="C3426" i="10"/>
  <c r="C3427" i="10"/>
  <c r="C3428" i="10"/>
  <c r="F3428" i="10" s="1"/>
  <c r="H3428" i="10" s="1"/>
  <c r="C3429" i="10"/>
  <c r="F3429" i="10" s="1"/>
  <c r="H3429" i="10" s="1"/>
  <c r="C3430" i="10"/>
  <c r="C3431" i="10"/>
  <c r="C3432" i="10"/>
  <c r="F3432" i="10" s="1"/>
  <c r="H3432" i="10" s="1"/>
  <c r="C3433" i="10"/>
  <c r="F3433" i="10" s="1"/>
  <c r="H3433" i="10" s="1"/>
  <c r="C3434" i="10"/>
  <c r="C3435" i="10"/>
  <c r="C3436" i="10"/>
  <c r="F3436" i="10" s="1"/>
  <c r="H3436" i="10" s="1"/>
  <c r="C3437" i="10"/>
  <c r="F3437" i="10" s="1"/>
  <c r="H3437" i="10" s="1"/>
  <c r="C3438" i="10"/>
  <c r="C3439" i="10"/>
  <c r="C3440" i="10"/>
  <c r="F3440" i="10" s="1"/>
  <c r="H3440" i="10" s="1"/>
  <c r="C3441" i="10"/>
  <c r="F3441" i="10" s="1"/>
  <c r="H3441" i="10" s="1"/>
  <c r="C3442" i="10"/>
  <c r="C3443" i="10"/>
  <c r="C3444" i="10"/>
  <c r="F3444" i="10" s="1"/>
  <c r="H3444" i="10" s="1"/>
  <c r="C3445" i="10"/>
  <c r="F3445" i="10" s="1"/>
  <c r="H3445" i="10" s="1"/>
  <c r="C3446" i="10"/>
  <c r="C3447" i="10"/>
  <c r="C3448" i="10"/>
  <c r="F3448" i="10" s="1"/>
  <c r="H3448" i="10" s="1"/>
  <c r="C3449" i="10"/>
  <c r="F3449" i="10" s="1"/>
  <c r="H3449" i="10" s="1"/>
  <c r="C3450" i="10"/>
  <c r="C3451" i="10"/>
  <c r="C3452" i="10"/>
  <c r="F3452" i="10" s="1"/>
  <c r="H3452" i="10" s="1"/>
  <c r="C3453" i="10"/>
  <c r="F3453" i="10" s="1"/>
  <c r="H3453" i="10" s="1"/>
  <c r="C3454" i="10"/>
  <c r="C3455" i="10"/>
  <c r="C3456" i="10"/>
  <c r="F3456" i="10" s="1"/>
  <c r="H3456" i="10" s="1"/>
  <c r="C3457" i="10"/>
  <c r="F3457" i="10" s="1"/>
  <c r="H3457" i="10" s="1"/>
  <c r="C3458" i="10"/>
  <c r="C3459" i="10"/>
  <c r="C3460" i="10"/>
  <c r="F3460" i="10" s="1"/>
  <c r="H3460" i="10" s="1"/>
  <c r="C3461" i="10"/>
  <c r="F3461" i="10" s="1"/>
  <c r="H3461" i="10" s="1"/>
  <c r="C3462" i="10"/>
  <c r="C3463" i="10"/>
  <c r="C3464" i="10"/>
  <c r="F3464" i="10" s="1"/>
  <c r="H3464" i="10" s="1"/>
  <c r="C3465" i="10"/>
  <c r="F3465" i="10" s="1"/>
  <c r="H3465" i="10" s="1"/>
  <c r="C3466" i="10"/>
  <c r="C3467" i="10"/>
  <c r="C3468" i="10"/>
  <c r="F3468" i="10" s="1"/>
  <c r="H3468" i="10" s="1"/>
  <c r="C3469" i="10"/>
  <c r="F3469" i="10" s="1"/>
  <c r="H3469" i="10" s="1"/>
  <c r="C3470" i="10"/>
  <c r="C3471" i="10"/>
  <c r="C3472" i="10"/>
  <c r="F3472" i="10" s="1"/>
  <c r="H3472" i="10" s="1"/>
  <c r="C3473" i="10"/>
  <c r="F3473" i="10" s="1"/>
  <c r="H3473" i="10" s="1"/>
  <c r="C3474" i="10"/>
  <c r="C3475" i="10"/>
  <c r="C3476" i="10"/>
  <c r="F3476" i="10" s="1"/>
  <c r="H3476" i="10" s="1"/>
  <c r="C3477" i="10"/>
  <c r="F3477" i="10" s="1"/>
  <c r="H3477" i="10" s="1"/>
  <c r="C3478" i="10"/>
  <c r="C3479" i="10"/>
  <c r="C3480" i="10"/>
  <c r="F3480" i="10" s="1"/>
  <c r="H3480" i="10" s="1"/>
  <c r="C3481" i="10"/>
  <c r="F3481" i="10" s="1"/>
  <c r="H3481" i="10" s="1"/>
  <c r="C3482" i="10"/>
  <c r="C3483" i="10"/>
  <c r="C3484" i="10"/>
  <c r="F3484" i="10" s="1"/>
  <c r="H3484" i="10" s="1"/>
  <c r="C3485" i="10"/>
  <c r="F3485" i="10" s="1"/>
  <c r="H3485" i="10" s="1"/>
  <c r="C3486" i="10"/>
  <c r="C3487" i="10"/>
  <c r="C3488" i="10"/>
  <c r="F3488" i="10" s="1"/>
  <c r="H3488" i="10" s="1"/>
  <c r="C3489" i="10"/>
  <c r="F3489" i="10" s="1"/>
  <c r="H3489" i="10" s="1"/>
  <c r="C3490" i="10"/>
  <c r="C3491" i="10"/>
  <c r="C3492" i="10"/>
  <c r="F3492" i="10" s="1"/>
  <c r="H3492" i="10" s="1"/>
  <c r="C3493" i="10"/>
  <c r="F3493" i="10" s="1"/>
  <c r="H3493" i="10" s="1"/>
  <c r="C3494" i="10"/>
  <c r="C3495" i="10"/>
  <c r="C3496" i="10"/>
  <c r="F3496" i="10" s="1"/>
  <c r="H3496" i="10" s="1"/>
  <c r="C3497" i="10"/>
  <c r="F3497" i="10" s="1"/>
  <c r="H3497" i="10" s="1"/>
  <c r="C3498" i="10"/>
  <c r="C3499" i="10"/>
  <c r="C3500" i="10"/>
  <c r="F3500" i="10" s="1"/>
  <c r="H3500" i="10" s="1"/>
  <c r="C3501" i="10"/>
  <c r="F3501" i="10" s="1"/>
  <c r="H3501" i="10" s="1"/>
  <c r="C3502" i="10"/>
  <c r="C3503" i="10"/>
  <c r="C3504" i="10"/>
  <c r="F3504" i="10" s="1"/>
  <c r="H3504" i="10" s="1"/>
  <c r="C3505" i="10"/>
  <c r="F3505" i="10" s="1"/>
  <c r="H3505" i="10" s="1"/>
  <c r="C3506" i="10"/>
  <c r="C3507" i="10"/>
  <c r="C3508" i="10"/>
  <c r="F3508" i="10" s="1"/>
  <c r="H3508" i="10" s="1"/>
  <c r="C3509" i="10"/>
  <c r="F3509" i="10" s="1"/>
  <c r="H3509" i="10" s="1"/>
  <c r="C3510" i="10"/>
  <c r="C3511" i="10"/>
  <c r="C3512" i="10"/>
  <c r="F3512" i="10" s="1"/>
  <c r="H3512" i="10" s="1"/>
  <c r="C3513" i="10"/>
  <c r="F3513" i="10" s="1"/>
  <c r="H3513" i="10" s="1"/>
  <c r="C3514" i="10"/>
  <c r="C3515" i="10"/>
  <c r="C3516" i="10"/>
  <c r="F3516" i="10" s="1"/>
  <c r="H3516" i="10" s="1"/>
  <c r="C3517" i="10"/>
  <c r="F3517" i="10" s="1"/>
  <c r="H3517" i="10" s="1"/>
  <c r="C3518" i="10"/>
  <c r="C3519" i="10"/>
  <c r="C3520" i="10"/>
  <c r="F3520" i="10" s="1"/>
  <c r="H3520" i="10" s="1"/>
  <c r="C3521" i="10"/>
  <c r="F3521" i="10" s="1"/>
  <c r="H3521" i="10" s="1"/>
  <c r="C3522" i="10"/>
  <c r="C3523" i="10"/>
  <c r="C3524" i="10"/>
  <c r="F3524" i="10" s="1"/>
  <c r="H3524" i="10" s="1"/>
  <c r="C3525" i="10"/>
  <c r="F3525" i="10" s="1"/>
  <c r="H3525" i="10" s="1"/>
  <c r="C3526" i="10"/>
  <c r="C3527" i="10"/>
  <c r="C3528" i="10"/>
  <c r="F3528" i="10" s="1"/>
  <c r="H3528" i="10" s="1"/>
  <c r="C3529" i="10"/>
  <c r="F3529" i="10" s="1"/>
  <c r="H3529" i="10" s="1"/>
  <c r="C3530" i="10"/>
  <c r="C3531" i="10"/>
  <c r="C3532" i="10"/>
  <c r="F3532" i="10" s="1"/>
  <c r="H3532" i="10" s="1"/>
  <c r="C3533" i="10"/>
  <c r="F3533" i="10" s="1"/>
  <c r="H3533" i="10" s="1"/>
  <c r="C3534" i="10"/>
  <c r="C3535" i="10"/>
  <c r="C3536" i="10"/>
  <c r="F3536" i="10" s="1"/>
  <c r="H3536" i="10" s="1"/>
  <c r="C3537" i="10"/>
  <c r="F3537" i="10" s="1"/>
  <c r="H3537" i="10" s="1"/>
  <c r="C3538" i="10"/>
  <c r="C3539" i="10"/>
  <c r="C3540" i="10"/>
  <c r="F3540" i="10" s="1"/>
  <c r="H3540" i="10" s="1"/>
  <c r="C3541" i="10"/>
  <c r="F3541" i="10" s="1"/>
  <c r="H3541" i="10" s="1"/>
  <c r="C3542" i="10"/>
  <c r="C3543" i="10"/>
  <c r="C3544" i="10"/>
  <c r="F3544" i="10" s="1"/>
  <c r="H3544" i="10" s="1"/>
  <c r="C3545" i="10"/>
  <c r="F3545" i="10" s="1"/>
  <c r="H3545" i="10" s="1"/>
  <c r="C3546" i="10"/>
  <c r="C3547" i="10"/>
  <c r="C3548" i="10"/>
  <c r="F3548" i="10" s="1"/>
  <c r="H3548" i="10" s="1"/>
  <c r="C3549" i="10"/>
  <c r="F3549" i="10" s="1"/>
  <c r="H3549" i="10" s="1"/>
  <c r="C3550" i="10"/>
  <c r="C3551" i="10"/>
  <c r="C3552" i="10"/>
  <c r="F3552" i="10" s="1"/>
  <c r="H3552" i="10" s="1"/>
  <c r="C3553" i="10"/>
  <c r="F3553" i="10" s="1"/>
  <c r="H3553" i="10" s="1"/>
  <c r="C3554" i="10"/>
  <c r="C3555" i="10"/>
  <c r="C3556" i="10"/>
  <c r="F3556" i="10" s="1"/>
  <c r="H3556" i="10" s="1"/>
  <c r="C3557" i="10"/>
  <c r="F3557" i="10" s="1"/>
  <c r="H3557" i="10" s="1"/>
  <c r="C3558" i="10"/>
  <c r="C3559" i="10"/>
  <c r="C3560" i="10"/>
  <c r="F3560" i="10" s="1"/>
  <c r="H3560" i="10" s="1"/>
  <c r="C3561" i="10"/>
  <c r="F3561" i="10" s="1"/>
  <c r="H3561" i="10" s="1"/>
  <c r="C3562" i="10"/>
  <c r="C3563" i="10"/>
  <c r="C3564" i="10"/>
  <c r="F3564" i="10" s="1"/>
  <c r="H3564" i="10" s="1"/>
  <c r="C3565" i="10"/>
  <c r="F3565" i="10" s="1"/>
  <c r="H3565" i="10" s="1"/>
  <c r="C3566" i="10"/>
  <c r="C3567" i="10"/>
  <c r="C3568" i="10"/>
  <c r="F3568" i="10" s="1"/>
  <c r="H3568" i="10" s="1"/>
  <c r="C3569" i="10"/>
  <c r="F3569" i="10" s="1"/>
  <c r="H3569" i="10" s="1"/>
  <c r="C3570" i="10"/>
  <c r="C3571" i="10"/>
  <c r="C3572" i="10"/>
  <c r="F3572" i="10" s="1"/>
  <c r="H3572" i="10" s="1"/>
  <c r="C3573" i="10"/>
  <c r="F3573" i="10" s="1"/>
  <c r="H3573" i="10" s="1"/>
  <c r="C3574" i="10"/>
  <c r="C3575" i="10"/>
  <c r="C3576" i="10"/>
  <c r="F3576" i="10" s="1"/>
  <c r="H3576" i="10" s="1"/>
  <c r="C3577" i="10"/>
  <c r="F3577" i="10" s="1"/>
  <c r="H3577" i="10" s="1"/>
  <c r="C3578" i="10"/>
  <c r="C3579" i="10"/>
  <c r="C3580" i="10"/>
  <c r="F3580" i="10" s="1"/>
  <c r="H3580" i="10" s="1"/>
  <c r="C3581" i="10"/>
  <c r="F3581" i="10" s="1"/>
  <c r="H3581" i="10" s="1"/>
  <c r="C3582" i="10"/>
  <c r="C3583" i="10"/>
  <c r="C3584" i="10"/>
  <c r="F3584" i="10" s="1"/>
  <c r="H3584" i="10" s="1"/>
  <c r="C3585" i="10"/>
  <c r="F3585" i="10" s="1"/>
  <c r="H3585" i="10" s="1"/>
  <c r="C3586" i="10"/>
  <c r="C3587" i="10"/>
  <c r="C3588" i="10"/>
  <c r="F3588" i="10" s="1"/>
  <c r="H3588" i="10" s="1"/>
  <c r="C3589" i="10"/>
  <c r="F3589" i="10" s="1"/>
  <c r="H3589" i="10" s="1"/>
  <c r="C3590" i="10"/>
  <c r="C3591" i="10"/>
  <c r="C3592" i="10"/>
  <c r="F3592" i="10" s="1"/>
  <c r="H3592" i="10" s="1"/>
  <c r="C3593" i="10"/>
  <c r="F3593" i="10" s="1"/>
  <c r="H3593" i="10" s="1"/>
  <c r="C3594" i="10"/>
  <c r="C3595" i="10"/>
  <c r="C3596" i="10"/>
  <c r="F3596" i="10" s="1"/>
  <c r="H3596" i="10" s="1"/>
  <c r="C3597" i="10"/>
  <c r="F3597" i="10" s="1"/>
  <c r="H3597" i="10" s="1"/>
  <c r="C3598" i="10"/>
  <c r="C3599" i="10"/>
  <c r="C3600" i="10"/>
  <c r="F3600" i="10" s="1"/>
  <c r="H3600" i="10" s="1"/>
  <c r="C3601" i="10"/>
  <c r="F3601" i="10" s="1"/>
  <c r="H3601" i="10" s="1"/>
  <c r="C3602" i="10"/>
  <c r="C3603" i="10"/>
  <c r="C3604" i="10"/>
  <c r="F3604" i="10" s="1"/>
  <c r="H3604" i="10" s="1"/>
  <c r="C3605" i="10"/>
  <c r="F3605" i="10" s="1"/>
  <c r="H3605" i="10" s="1"/>
  <c r="C3606" i="10"/>
  <c r="C3607" i="10"/>
  <c r="C3608" i="10"/>
  <c r="F3608" i="10" s="1"/>
  <c r="H3608" i="10" s="1"/>
  <c r="C3609" i="10"/>
  <c r="F3609" i="10" s="1"/>
  <c r="H3609" i="10" s="1"/>
  <c r="C3610" i="10"/>
  <c r="C3611" i="10"/>
  <c r="C3612" i="10"/>
  <c r="F3612" i="10" s="1"/>
  <c r="H3612" i="10" s="1"/>
  <c r="C3613" i="10"/>
  <c r="F3613" i="10" s="1"/>
  <c r="H3613" i="10" s="1"/>
  <c r="C3614" i="10"/>
  <c r="C3615" i="10"/>
  <c r="C3616" i="10"/>
  <c r="F3616" i="10" s="1"/>
  <c r="H3616" i="10" s="1"/>
  <c r="C3617" i="10"/>
  <c r="F3617" i="10" s="1"/>
  <c r="H3617" i="10" s="1"/>
  <c r="C3618" i="10"/>
  <c r="C3619" i="10"/>
  <c r="C3620" i="10"/>
  <c r="F3620" i="10" s="1"/>
  <c r="H3620" i="10" s="1"/>
  <c r="C3621" i="10"/>
  <c r="F3621" i="10" s="1"/>
  <c r="H3621" i="10" s="1"/>
  <c r="C3622" i="10"/>
  <c r="C3623" i="10"/>
  <c r="C3624" i="10"/>
  <c r="F3624" i="10" s="1"/>
  <c r="H3624" i="10" s="1"/>
  <c r="C3625" i="10"/>
  <c r="F3625" i="10" s="1"/>
  <c r="H3625" i="10" s="1"/>
  <c r="C3626" i="10"/>
  <c r="C3627" i="10"/>
  <c r="C3628" i="10"/>
  <c r="F3628" i="10" s="1"/>
  <c r="H3628" i="10" s="1"/>
  <c r="C3629" i="10"/>
  <c r="F3629" i="10" s="1"/>
  <c r="H3629" i="10" s="1"/>
  <c r="C3630" i="10"/>
  <c r="C3631" i="10"/>
  <c r="C3632" i="10"/>
  <c r="F3632" i="10" s="1"/>
  <c r="H3632" i="10" s="1"/>
  <c r="C3633" i="10"/>
  <c r="F3633" i="10" s="1"/>
  <c r="H3633" i="10" s="1"/>
  <c r="C3634" i="10"/>
  <c r="C3635" i="10"/>
  <c r="C3636" i="10"/>
  <c r="F3636" i="10" s="1"/>
  <c r="H3636" i="10" s="1"/>
  <c r="C3637" i="10"/>
  <c r="F3637" i="10" s="1"/>
  <c r="H3637" i="10" s="1"/>
  <c r="C3638" i="10"/>
  <c r="C3639" i="10"/>
  <c r="C3640" i="10"/>
  <c r="F3640" i="10" s="1"/>
  <c r="H3640" i="10" s="1"/>
  <c r="C3641" i="10"/>
  <c r="F3641" i="10" s="1"/>
  <c r="H3641" i="10" s="1"/>
  <c r="C3642" i="10"/>
  <c r="C3643" i="10"/>
  <c r="C3644" i="10"/>
  <c r="F3644" i="10" s="1"/>
  <c r="H3644" i="10" s="1"/>
  <c r="C3645" i="10"/>
  <c r="F3645" i="10" s="1"/>
  <c r="H3645" i="10" s="1"/>
  <c r="C3646" i="10"/>
  <c r="C3647" i="10"/>
  <c r="C3648" i="10"/>
  <c r="F3648" i="10" s="1"/>
  <c r="H3648" i="10" s="1"/>
  <c r="C3649" i="10"/>
  <c r="F3649" i="10" s="1"/>
  <c r="H3649" i="10" s="1"/>
  <c r="C3650" i="10"/>
  <c r="C3651" i="10"/>
  <c r="C3652" i="10"/>
  <c r="F3652" i="10" s="1"/>
  <c r="H3652" i="10" s="1"/>
  <c r="C3653" i="10"/>
  <c r="F3653" i="10" s="1"/>
  <c r="H3653" i="10" s="1"/>
  <c r="C3654" i="10"/>
  <c r="C3655" i="10"/>
  <c r="C3656" i="10"/>
  <c r="F3656" i="10" s="1"/>
  <c r="H3656" i="10" s="1"/>
  <c r="C3657" i="10"/>
  <c r="F3657" i="10" s="1"/>
  <c r="H3657" i="10" s="1"/>
  <c r="C3658" i="10"/>
  <c r="C3659" i="10"/>
  <c r="C3660" i="10"/>
  <c r="F3660" i="10" s="1"/>
  <c r="H3660" i="10" s="1"/>
  <c r="C3661" i="10"/>
  <c r="F3661" i="10" s="1"/>
  <c r="H3661" i="10" s="1"/>
  <c r="C3662" i="10"/>
  <c r="C3663" i="10"/>
  <c r="C3664" i="10"/>
  <c r="F3664" i="10" s="1"/>
  <c r="H3664" i="10" s="1"/>
  <c r="C3665" i="10"/>
  <c r="F3665" i="10" s="1"/>
  <c r="H3665" i="10" s="1"/>
  <c r="C3666" i="10"/>
  <c r="C3667" i="10"/>
  <c r="C3668" i="10"/>
  <c r="F3668" i="10" s="1"/>
  <c r="H3668" i="10" s="1"/>
  <c r="C3669" i="10"/>
  <c r="F3669" i="10" s="1"/>
  <c r="H3669" i="10" s="1"/>
  <c r="C3670" i="10"/>
  <c r="C3671" i="10"/>
  <c r="C3672" i="10"/>
  <c r="F3672" i="10" s="1"/>
  <c r="H3672" i="10" s="1"/>
  <c r="C3673" i="10"/>
  <c r="F3673" i="10" s="1"/>
  <c r="H3673" i="10" s="1"/>
  <c r="C3674" i="10"/>
  <c r="C3675" i="10"/>
  <c r="C3676" i="10"/>
  <c r="F3676" i="10" s="1"/>
  <c r="H3676" i="10" s="1"/>
  <c r="C3677" i="10"/>
  <c r="F3677" i="10" s="1"/>
  <c r="H3677" i="10" s="1"/>
  <c r="C3678" i="10"/>
  <c r="C3679" i="10"/>
  <c r="C3680" i="10"/>
  <c r="F3680" i="10" s="1"/>
  <c r="H3680" i="10" s="1"/>
  <c r="C3681" i="10"/>
  <c r="F3681" i="10" s="1"/>
  <c r="H3681" i="10" s="1"/>
  <c r="C3682" i="10"/>
  <c r="C3683" i="10"/>
  <c r="C3684" i="10"/>
  <c r="F3684" i="10" s="1"/>
  <c r="H3684" i="10" s="1"/>
  <c r="C3685" i="10"/>
  <c r="F3685" i="10" s="1"/>
  <c r="H3685" i="10" s="1"/>
  <c r="C3686" i="10"/>
  <c r="C3687" i="10"/>
  <c r="C3688" i="10"/>
  <c r="F3688" i="10" s="1"/>
  <c r="H3688" i="10" s="1"/>
  <c r="C3689" i="10"/>
  <c r="F3689" i="10" s="1"/>
  <c r="H3689" i="10" s="1"/>
  <c r="C3690" i="10"/>
  <c r="C3691" i="10"/>
  <c r="C3692" i="10"/>
  <c r="F3692" i="10" s="1"/>
  <c r="H3692" i="10" s="1"/>
  <c r="C3693" i="10"/>
  <c r="F3693" i="10" s="1"/>
  <c r="H3693" i="10" s="1"/>
  <c r="C3694" i="10"/>
  <c r="C3695" i="10"/>
  <c r="C3696" i="10"/>
  <c r="F3696" i="10" s="1"/>
  <c r="H3696" i="10" s="1"/>
  <c r="C3697" i="10"/>
  <c r="F3697" i="10" s="1"/>
  <c r="H3697" i="10" s="1"/>
  <c r="C3698" i="10"/>
  <c r="C3699" i="10"/>
  <c r="C3700" i="10"/>
  <c r="F3700" i="10" s="1"/>
  <c r="H3700" i="10" s="1"/>
  <c r="C3701" i="10"/>
  <c r="F3701" i="10" s="1"/>
  <c r="H3701" i="10" s="1"/>
  <c r="C3702" i="10"/>
  <c r="C3703" i="10"/>
  <c r="C3704" i="10"/>
  <c r="F3704" i="10" s="1"/>
  <c r="H3704" i="10" s="1"/>
  <c r="C3705" i="10"/>
  <c r="F3705" i="10" s="1"/>
  <c r="H3705" i="10" s="1"/>
  <c r="C3706" i="10"/>
  <c r="C3707" i="10"/>
  <c r="C3708" i="10"/>
  <c r="F3708" i="10" s="1"/>
  <c r="H3708" i="10" s="1"/>
  <c r="C3709" i="10"/>
  <c r="F3709" i="10" s="1"/>
  <c r="H3709" i="10" s="1"/>
  <c r="C3710" i="10"/>
  <c r="C3711" i="10"/>
  <c r="C3712" i="10"/>
  <c r="F3712" i="10" s="1"/>
  <c r="H3712" i="10" s="1"/>
  <c r="C3713" i="10"/>
  <c r="F3713" i="10" s="1"/>
  <c r="H3713" i="10" s="1"/>
  <c r="C3714" i="10"/>
  <c r="C3715" i="10"/>
  <c r="C3716" i="10"/>
  <c r="F3716" i="10" s="1"/>
  <c r="H3716" i="10" s="1"/>
  <c r="C3717" i="10"/>
  <c r="F3717" i="10" s="1"/>
  <c r="H3717" i="10" s="1"/>
  <c r="C3718" i="10"/>
  <c r="C3719" i="10"/>
  <c r="C3720" i="10"/>
  <c r="F3720" i="10" s="1"/>
  <c r="H3720" i="10" s="1"/>
  <c r="C3721" i="10"/>
  <c r="F3721" i="10" s="1"/>
  <c r="H3721" i="10" s="1"/>
  <c r="C3722" i="10"/>
  <c r="C3723" i="10"/>
  <c r="C3724" i="10"/>
  <c r="F3724" i="10" s="1"/>
  <c r="H3724" i="10" s="1"/>
  <c r="C3725" i="10"/>
  <c r="F3725" i="10" s="1"/>
  <c r="H3725" i="10" s="1"/>
  <c r="C3726" i="10"/>
  <c r="C3727" i="10"/>
  <c r="C3728" i="10"/>
  <c r="F3728" i="10" s="1"/>
  <c r="H3728" i="10" s="1"/>
  <c r="C3729" i="10"/>
  <c r="F3729" i="10" s="1"/>
  <c r="H3729" i="10" s="1"/>
  <c r="C3730" i="10"/>
  <c r="C3731" i="10"/>
  <c r="C3732" i="10"/>
  <c r="F3732" i="10" s="1"/>
  <c r="H3732" i="10" s="1"/>
  <c r="C3733" i="10"/>
  <c r="F3733" i="10" s="1"/>
  <c r="H3733" i="10" s="1"/>
  <c r="C3734" i="10"/>
  <c r="C3735" i="10"/>
  <c r="C3736" i="10"/>
  <c r="F3736" i="10" s="1"/>
  <c r="H3736" i="10" s="1"/>
  <c r="C3737" i="10"/>
  <c r="F3737" i="10" s="1"/>
  <c r="H3737" i="10" s="1"/>
  <c r="C3738" i="10"/>
  <c r="C3739" i="10"/>
  <c r="C3740" i="10"/>
  <c r="F3740" i="10" s="1"/>
  <c r="H3740" i="10" s="1"/>
  <c r="C3741" i="10"/>
  <c r="F3741" i="10" s="1"/>
  <c r="H3741" i="10" s="1"/>
  <c r="C3742" i="10"/>
  <c r="C3743" i="10"/>
  <c r="C3744" i="10"/>
  <c r="F3744" i="10" s="1"/>
  <c r="H3744" i="10" s="1"/>
  <c r="C3745" i="10"/>
  <c r="F3745" i="10" s="1"/>
  <c r="H3745" i="10" s="1"/>
  <c r="C3746" i="10"/>
  <c r="C3747" i="10"/>
  <c r="C3748" i="10"/>
  <c r="F3748" i="10" s="1"/>
  <c r="H3748" i="10" s="1"/>
  <c r="C3749" i="10"/>
  <c r="F3749" i="10" s="1"/>
  <c r="H3749" i="10" s="1"/>
  <c r="C3750" i="10"/>
  <c r="C3751" i="10"/>
  <c r="C3752" i="10"/>
  <c r="F3752" i="10" s="1"/>
  <c r="H3752" i="10" s="1"/>
  <c r="C3753" i="10"/>
  <c r="F3753" i="10" s="1"/>
  <c r="H3753" i="10" s="1"/>
  <c r="C3754" i="10"/>
  <c r="C3755" i="10"/>
  <c r="C3756" i="10"/>
  <c r="F3756" i="10" s="1"/>
  <c r="H3756" i="10" s="1"/>
  <c r="C3757" i="10"/>
  <c r="F3757" i="10" s="1"/>
  <c r="H3757" i="10" s="1"/>
  <c r="C3758" i="10"/>
  <c r="C3759" i="10"/>
  <c r="C3760" i="10"/>
  <c r="F3760" i="10" s="1"/>
  <c r="H3760" i="10" s="1"/>
  <c r="C3761" i="10"/>
  <c r="F3761" i="10" s="1"/>
  <c r="H3761" i="10" s="1"/>
  <c r="C3762" i="10"/>
  <c r="C3763" i="10"/>
  <c r="C3764" i="10"/>
  <c r="F3764" i="10" s="1"/>
  <c r="H3764" i="10" s="1"/>
  <c r="C3765" i="10"/>
  <c r="F3765" i="10" s="1"/>
  <c r="H3765" i="10" s="1"/>
  <c r="C3766" i="10"/>
  <c r="C3767" i="10"/>
  <c r="C3768" i="10"/>
  <c r="F3768" i="10" s="1"/>
  <c r="H3768" i="10" s="1"/>
  <c r="C3769" i="10"/>
  <c r="F3769" i="10" s="1"/>
  <c r="H3769" i="10" s="1"/>
  <c r="C3770" i="10"/>
  <c r="C3771" i="10"/>
  <c r="C3772" i="10"/>
  <c r="F3772" i="10" s="1"/>
  <c r="H3772" i="10" s="1"/>
  <c r="C3773" i="10"/>
  <c r="F3773" i="10" s="1"/>
  <c r="H3773" i="10" s="1"/>
  <c r="C3774" i="10"/>
  <c r="C3775" i="10"/>
  <c r="C3776" i="10"/>
  <c r="F3776" i="10" s="1"/>
  <c r="H3776" i="10" s="1"/>
  <c r="C3777" i="10"/>
  <c r="F3777" i="10" s="1"/>
  <c r="H3777" i="10" s="1"/>
  <c r="C3778" i="10"/>
  <c r="C3779" i="10"/>
  <c r="C3780" i="10"/>
  <c r="F3780" i="10" s="1"/>
  <c r="H3780" i="10" s="1"/>
  <c r="C3781" i="10"/>
  <c r="F3781" i="10" s="1"/>
  <c r="H3781" i="10" s="1"/>
  <c r="C3782" i="10"/>
  <c r="C3783" i="10"/>
  <c r="C3784" i="10"/>
  <c r="F3784" i="10" s="1"/>
  <c r="H3784" i="10" s="1"/>
  <c r="C3785" i="10"/>
  <c r="F3785" i="10" s="1"/>
  <c r="H3785" i="10" s="1"/>
  <c r="C3786" i="10"/>
  <c r="C3787" i="10"/>
  <c r="C3788" i="10"/>
  <c r="F3788" i="10" s="1"/>
  <c r="H3788" i="10" s="1"/>
  <c r="C3789" i="10"/>
  <c r="F3789" i="10" s="1"/>
  <c r="H3789" i="10" s="1"/>
  <c r="C3790" i="10"/>
  <c r="C3791" i="10"/>
  <c r="C3792" i="10"/>
  <c r="F3792" i="10" s="1"/>
  <c r="H3792" i="10" s="1"/>
  <c r="C3793" i="10"/>
  <c r="F3793" i="10" s="1"/>
  <c r="H3793" i="10" s="1"/>
  <c r="C3794" i="10"/>
  <c r="C3795" i="10"/>
  <c r="C3796" i="10"/>
  <c r="F3796" i="10" s="1"/>
  <c r="H3796" i="10" s="1"/>
  <c r="C3797" i="10"/>
  <c r="F3797" i="10" s="1"/>
  <c r="H3797" i="10" s="1"/>
  <c r="C3798" i="10"/>
  <c r="C3799" i="10"/>
  <c r="C3800" i="10"/>
  <c r="F3800" i="10" s="1"/>
  <c r="H3800" i="10" s="1"/>
  <c r="C3801" i="10"/>
  <c r="F3801" i="10" s="1"/>
  <c r="H3801" i="10" s="1"/>
  <c r="C3802" i="10"/>
  <c r="C3803" i="10"/>
  <c r="C3804" i="10"/>
  <c r="F3804" i="10" s="1"/>
  <c r="H3804" i="10" s="1"/>
  <c r="C3805" i="10"/>
  <c r="F3805" i="10" s="1"/>
  <c r="H3805" i="10" s="1"/>
  <c r="C3806" i="10"/>
  <c r="C3807" i="10"/>
  <c r="C3808" i="10"/>
  <c r="F3808" i="10" s="1"/>
  <c r="H3808" i="10" s="1"/>
  <c r="C3809" i="10"/>
  <c r="F3809" i="10" s="1"/>
  <c r="H3809" i="10" s="1"/>
  <c r="C3810" i="10"/>
  <c r="C3811" i="10"/>
  <c r="C3812" i="10"/>
  <c r="F3812" i="10" s="1"/>
  <c r="H3812" i="10" s="1"/>
  <c r="C3813" i="10"/>
  <c r="F3813" i="10" s="1"/>
  <c r="H3813" i="10" s="1"/>
  <c r="C3814" i="10"/>
  <c r="C3815" i="10"/>
  <c r="C3816" i="10"/>
  <c r="F3816" i="10" s="1"/>
  <c r="H3816" i="10" s="1"/>
  <c r="C3817" i="10"/>
  <c r="F3817" i="10" s="1"/>
  <c r="H3817" i="10" s="1"/>
  <c r="C3818" i="10"/>
  <c r="C3819" i="10"/>
  <c r="C3820" i="10"/>
  <c r="F3820" i="10" s="1"/>
  <c r="H3820" i="10" s="1"/>
  <c r="C3821" i="10"/>
  <c r="F3821" i="10" s="1"/>
  <c r="H3821" i="10" s="1"/>
  <c r="C3822" i="10"/>
  <c r="C3823" i="10"/>
  <c r="C3824" i="10"/>
  <c r="F3824" i="10" s="1"/>
  <c r="H3824" i="10" s="1"/>
  <c r="C3825" i="10"/>
  <c r="F3825" i="10" s="1"/>
  <c r="H3825" i="10" s="1"/>
  <c r="C3826" i="10"/>
  <c r="C3827" i="10"/>
  <c r="C3828" i="10"/>
  <c r="F3828" i="10" s="1"/>
  <c r="H3828" i="10" s="1"/>
  <c r="C3829" i="10"/>
  <c r="F3829" i="10" s="1"/>
  <c r="H3829" i="10" s="1"/>
  <c r="C3830" i="10"/>
  <c r="C3831" i="10"/>
  <c r="C3832" i="10"/>
  <c r="F3832" i="10" s="1"/>
  <c r="H3832" i="10" s="1"/>
  <c r="C3833" i="10"/>
  <c r="F3833" i="10" s="1"/>
  <c r="H3833" i="10" s="1"/>
  <c r="C3834" i="10"/>
  <c r="C3835" i="10"/>
  <c r="C3836" i="10"/>
  <c r="F3836" i="10" s="1"/>
  <c r="H3836" i="10" s="1"/>
  <c r="C3837" i="10"/>
  <c r="F3837" i="10" s="1"/>
  <c r="H3837" i="10" s="1"/>
  <c r="C3838" i="10"/>
  <c r="C3839" i="10"/>
  <c r="C3840" i="10"/>
  <c r="F3840" i="10" s="1"/>
  <c r="H3840" i="10" s="1"/>
  <c r="C3841" i="10"/>
  <c r="F3841" i="10" s="1"/>
  <c r="H3841" i="10" s="1"/>
  <c r="C3842" i="10"/>
  <c r="C3843" i="10"/>
  <c r="C3844" i="10"/>
  <c r="F3844" i="10" s="1"/>
  <c r="H3844" i="10" s="1"/>
  <c r="C3845" i="10"/>
  <c r="F3845" i="10" s="1"/>
  <c r="H3845" i="10" s="1"/>
  <c r="C3846" i="10"/>
  <c r="C3847" i="10"/>
  <c r="C3848" i="10"/>
  <c r="F3848" i="10" s="1"/>
  <c r="H3848" i="10" s="1"/>
  <c r="C3849" i="10"/>
  <c r="F3849" i="10" s="1"/>
  <c r="H3849" i="10" s="1"/>
  <c r="C3850" i="10"/>
  <c r="C3851" i="10"/>
  <c r="C3852" i="10"/>
  <c r="F3852" i="10" s="1"/>
  <c r="H3852" i="10" s="1"/>
  <c r="C3853" i="10"/>
  <c r="F3853" i="10" s="1"/>
  <c r="H3853" i="10" s="1"/>
  <c r="C3854" i="10"/>
  <c r="C3855" i="10"/>
  <c r="C3856" i="10"/>
  <c r="F3856" i="10" s="1"/>
  <c r="H3856" i="10" s="1"/>
  <c r="C3857" i="10"/>
  <c r="F3857" i="10" s="1"/>
  <c r="H3857" i="10" s="1"/>
  <c r="C3858" i="10"/>
  <c r="C3859" i="10"/>
  <c r="C3860" i="10"/>
  <c r="F3860" i="10" s="1"/>
  <c r="H3860" i="10" s="1"/>
  <c r="C3861" i="10"/>
  <c r="F3861" i="10" s="1"/>
  <c r="H3861" i="10" s="1"/>
  <c r="C3862" i="10"/>
  <c r="C3863" i="10"/>
  <c r="C3864" i="10"/>
  <c r="F3864" i="10" s="1"/>
  <c r="H3864" i="10" s="1"/>
  <c r="C3865" i="10"/>
  <c r="F3865" i="10" s="1"/>
  <c r="H3865" i="10" s="1"/>
  <c r="C3866" i="10"/>
  <c r="C3867" i="10"/>
  <c r="C3868" i="10"/>
  <c r="F3868" i="10" s="1"/>
  <c r="H3868" i="10" s="1"/>
  <c r="C3869" i="10"/>
  <c r="F3869" i="10" s="1"/>
  <c r="H3869" i="10" s="1"/>
  <c r="C3870" i="10"/>
  <c r="C3871" i="10"/>
  <c r="C3872" i="10"/>
  <c r="F3872" i="10" s="1"/>
  <c r="H3872" i="10" s="1"/>
  <c r="C3873" i="10"/>
  <c r="F3873" i="10" s="1"/>
  <c r="H3873" i="10" s="1"/>
  <c r="C3874" i="10"/>
  <c r="C3875" i="10"/>
  <c r="C3876" i="10"/>
  <c r="F3876" i="10" s="1"/>
  <c r="H3876" i="10" s="1"/>
  <c r="C3877" i="10"/>
  <c r="F3877" i="10" s="1"/>
  <c r="H3877" i="10" s="1"/>
  <c r="C3878" i="10"/>
  <c r="C3879" i="10"/>
  <c r="C3880" i="10"/>
  <c r="F3880" i="10" s="1"/>
  <c r="H3880" i="10" s="1"/>
  <c r="C3881" i="10"/>
  <c r="F3881" i="10" s="1"/>
  <c r="H3881" i="10" s="1"/>
  <c r="C3882" i="10"/>
  <c r="C3883" i="10"/>
  <c r="C3884" i="10"/>
  <c r="F3884" i="10" s="1"/>
  <c r="H3884" i="10" s="1"/>
  <c r="C3885" i="10"/>
  <c r="F3885" i="10" s="1"/>
  <c r="H3885" i="10" s="1"/>
  <c r="C3886" i="10"/>
  <c r="C3887" i="10"/>
  <c r="C3888" i="10"/>
  <c r="F3888" i="10" s="1"/>
  <c r="H3888" i="10" s="1"/>
  <c r="C3889" i="10"/>
  <c r="F3889" i="10" s="1"/>
  <c r="H3889" i="10" s="1"/>
  <c r="C3890" i="10"/>
  <c r="C3891" i="10"/>
  <c r="C3892" i="10"/>
  <c r="F3892" i="10" s="1"/>
  <c r="H3892" i="10" s="1"/>
  <c r="C3893" i="10"/>
  <c r="F3893" i="10" s="1"/>
  <c r="H3893" i="10" s="1"/>
  <c r="C3894" i="10"/>
  <c r="C3895" i="10"/>
  <c r="C3896" i="10"/>
  <c r="F3896" i="10" s="1"/>
  <c r="H3896" i="10" s="1"/>
  <c r="C3897" i="10"/>
  <c r="F3897" i="10" s="1"/>
  <c r="H3897" i="10" s="1"/>
  <c r="C3898" i="10"/>
  <c r="C3899" i="10"/>
  <c r="C3900" i="10"/>
  <c r="F3900" i="10" s="1"/>
  <c r="H3900" i="10" s="1"/>
  <c r="C3901" i="10"/>
  <c r="F3901" i="10" s="1"/>
  <c r="H3901" i="10" s="1"/>
  <c r="C3902" i="10"/>
  <c r="C3903" i="10"/>
  <c r="C3904" i="10"/>
  <c r="F3904" i="10" s="1"/>
  <c r="H3904" i="10" s="1"/>
  <c r="C3905" i="10"/>
  <c r="F3905" i="10" s="1"/>
  <c r="H3905" i="10" s="1"/>
  <c r="C3906" i="10"/>
  <c r="C3907" i="10"/>
  <c r="C3908" i="10"/>
  <c r="F3908" i="10" s="1"/>
  <c r="H3908" i="10" s="1"/>
  <c r="C3909" i="10"/>
  <c r="F3909" i="10" s="1"/>
  <c r="H3909" i="10" s="1"/>
  <c r="C3910" i="10"/>
  <c r="C3911" i="10"/>
  <c r="C3912" i="10"/>
  <c r="F3912" i="10" s="1"/>
  <c r="H3912" i="10" s="1"/>
  <c r="C3913" i="10"/>
  <c r="F3913" i="10" s="1"/>
  <c r="H3913" i="10" s="1"/>
  <c r="C3914" i="10"/>
  <c r="C3915" i="10"/>
  <c r="C3916" i="10"/>
  <c r="F3916" i="10" s="1"/>
  <c r="H3916" i="10" s="1"/>
  <c r="C3917" i="10"/>
  <c r="F3917" i="10" s="1"/>
  <c r="H3917" i="10" s="1"/>
  <c r="C3918" i="10"/>
  <c r="C3919" i="10"/>
  <c r="C3920" i="10"/>
  <c r="F3920" i="10" s="1"/>
  <c r="H3920" i="10" s="1"/>
  <c r="C3921" i="10"/>
  <c r="F3921" i="10" s="1"/>
  <c r="H3921" i="10" s="1"/>
  <c r="C3922" i="10"/>
  <c r="C3923" i="10"/>
  <c r="C3924" i="10"/>
  <c r="F3924" i="10" s="1"/>
  <c r="H3924" i="10" s="1"/>
  <c r="C3925" i="10"/>
  <c r="F3925" i="10" s="1"/>
  <c r="H3925" i="10" s="1"/>
  <c r="C3926" i="10"/>
  <c r="C3927" i="10"/>
  <c r="C3928" i="10"/>
  <c r="F3928" i="10" s="1"/>
  <c r="H3928" i="10" s="1"/>
  <c r="C3929" i="10"/>
  <c r="F3929" i="10" s="1"/>
  <c r="H3929" i="10" s="1"/>
  <c r="C3930" i="10"/>
  <c r="C3931" i="10"/>
  <c r="C3932" i="10"/>
  <c r="F3932" i="10" s="1"/>
  <c r="H3932" i="10" s="1"/>
  <c r="C3933" i="10"/>
  <c r="F3933" i="10" s="1"/>
  <c r="H3933" i="10" s="1"/>
  <c r="C3934" i="10"/>
  <c r="C3935" i="10"/>
  <c r="C3936" i="10"/>
  <c r="F3936" i="10" s="1"/>
  <c r="H3936" i="10" s="1"/>
  <c r="C3937" i="10"/>
  <c r="F3937" i="10" s="1"/>
  <c r="H3937" i="10" s="1"/>
  <c r="C3938" i="10"/>
  <c r="C3939" i="10"/>
  <c r="C3940" i="10"/>
  <c r="F3940" i="10" s="1"/>
  <c r="H3940" i="10" s="1"/>
  <c r="C3941" i="10"/>
  <c r="F3941" i="10" s="1"/>
  <c r="H3941" i="10" s="1"/>
  <c r="C3942" i="10"/>
  <c r="C3943" i="10"/>
  <c r="C3944" i="10"/>
  <c r="F3944" i="10" s="1"/>
  <c r="H3944" i="10" s="1"/>
  <c r="C3945" i="10"/>
  <c r="F3945" i="10" s="1"/>
  <c r="H3945" i="10" s="1"/>
  <c r="C3946" i="10"/>
  <c r="C3947" i="10"/>
  <c r="C3948" i="10"/>
  <c r="F3948" i="10" s="1"/>
  <c r="H3948" i="10" s="1"/>
  <c r="C3949" i="10"/>
  <c r="F3949" i="10" s="1"/>
  <c r="H3949" i="10" s="1"/>
  <c r="C3950" i="10"/>
  <c r="C3951" i="10"/>
  <c r="C3952" i="10"/>
  <c r="F3952" i="10" s="1"/>
  <c r="H3952" i="10" s="1"/>
  <c r="C3953" i="10"/>
  <c r="F3953" i="10" s="1"/>
  <c r="H3953" i="10" s="1"/>
  <c r="C3954" i="10"/>
  <c r="F3954" i="10" s="1"/>
  <c r="H3954" i="10" s="1"/>
  <c r="C3955" i="10"/>
  <c r="F3955" i="10" s="1"/>
  <c r="H3955" i="10" s="1"/>
  <c r="C3956" i="10"/>
  <c r="F3956" i="10" s="1"/>
  <c r="H3956" i="10" s="1"/>
  <c r="C3957" i="10"/>
  <c r="F3957" i="10" s="1"/>
  <c r="H3957" i="10" s="1"/>
  <c r="C3958" i="10"/>
  <c r="F3958" i="10" s="1"/>
  <c r="H3958" i="10" s="1"/>
  <c r="C3959" i="10"/>
  <c r="F3959" i="10" s="1"/>
  <c r="H3959" i="10" s="1"/>
  <c r="C3960" i="10"/>
  <c r="F3960" i="10" s="1"/>
  <c r="H3960" i="10" s="1"/>
  <c r="C3961" i="10"/>
  <c r="F3961" i="10" s="1"/>
  <c r="H3961" i="10" s="1"/>
  <c r="C3962" i="10"/>
  <c r="F3962" i="10" s="1"/>
  <c r="H3962" i="10" s="1"/>
  <c r="C3963" i="10"/>
  <c r="F3963" i="10" s="1"/>
  <c r="H3963" i="10" s="1"/>
  <c r="C3964" i="10"/>
  <c r="F3964" i="10" s="1"/>
  <c r="H3964" i="10" s="1"/>
  <c r="C3965" i="10"/>
  <c r="F3965" i="10" s="1"/>
  <c r="H3965" i="10" s="1"/>
  <c r="C3966" i="10"/>
  <c r="F3966" i="10" s="1"/>
  <c r="H3966" i="10" s="1"/>
  <c r="C3967" i="10"/>
  <c r="F3967" i="10" s="1"/>
  <c r="H3967" i="10" s="1"/>
  <c r="C3968" i="10"/>
  <c r="F3968" i="10" s="1"/>
  <c r="H3968" i="10" s="1"/>
  <c r="C3969" i="10"/>
  <c r="F3969" i="10" s="1"/>
  <c r="H3969" i="10" s="1"/>
  <c r="C3970" i="10"/>
  <c r="F3970" i="10" s="1"/>
  <c r="H3970" i="10" s="1"/>
  <c r="C3971" i="10"/>
  <c r="F3971" i="10" s="1"/>
  <c r="H3971" i="10" s="1"/>
  <c r="C3972" i="10"/>
  <c r="F3972" i="10" s="1"/>
  <c r="H3972" i="10" s="1"/>
  <c r="C3973" i="10"/>
  <c r="F3973" i="10" s="1"/>
  <c r="H3973" i="10" s="1"/>
  <c r="C3974" i="10"/>
  <c r="F3974" i="10" s="1"/>
  <c r="H3974" i="10" s="1"/>
  <c r="C3975" i="10"/>
  <c r="F3975" i="10" s="1"/>
  <c r="H3975" i="10" s="1"/>
  <c r="C3976" i="10"/>
  <c r="F3976" i="10" s="1"/>
  <c r="H3976" i="10" s="1"/>
  <c r="C3977" i="10"/>
  <c r="F3977" i="10" s="1"/>
  <c r="H3977" i="10" s="1"/>
  <c r="C3978" i="10"/>
  <c r="F3978" i="10" s="1"/>
  <c r="H3978" i="10" s="1"/>
  <c r="C3979" i="10"/>
  <c r="F3979" i="10" s="1"/>
  <c r="H3979" i="10" s="1"/>
  <c r="C3980" i="10"/>
  <c r="F3980" i="10" s="1"/>
  <c r="H3980" i="10" s="1"/>
  <c r="C3981" i="10"/>
  <c r="F3981" i="10" s="1"/>
  <c r="H3981" i="10" s="1"/>
  <c r="C3982" i="10"/>
  <c r="F3982" i="10" s="1"/>
  <c r="H3982" i="10" s="1"/>
  <c r="C3983" i="10"/>
  <c r="F3983" i="10" s="1"/>
  <c r="H3983" i="10" s="1"/>
  <c r="C3984" i="10"/>
  <c r="F3984" i="10" s="1"/>
  <c r="H3984" i="10" s="1"/>
  <c r="C3985" i="10"/>
  <c r="F3985" i="10" s="1"/>
  <c r="H3985" i="10" s="1"/>
  <c r="C3986" i="10"/>
  <c r="F3986" i="10" s="1"/>
  <c r="H3986" i="10" s="1"/>
  <c r="C3987" i="10"/>
  <c r="F3987" i="10" s="1"/>
  <c r="H3987" i="10" s="1"/>
  <c r="C3988" i="10"/>
  <c r="F3988" i="10" s="1"/>
  <c r="H3988" i="10" s="1"/>
  <c r="C3989" i="10"/>
  <c r="F3989" i="10" s="1"/>
  <c r="H3989" i="10" s="1"/>
  <c r="C3990" i="10"/>
  <c r="F3990" i="10" s="1"/>
  <c r="H3990" i="10" s="1"/>
  <c r="C3991" i="10"/>
  <c r="F3991" i="10" s="1"/>
  <c r="H3991" i="10" s="1"/>
  <c r="C3992" i="10"/>
  <c r="F3992" i="10" s="1"/>
  <c r="H3992" i="10" s="1"/>
  <c r="C3993" i="10"/>
  <c r="F3993" i="10" s="1"/>
  <c r="H3993" i="10" s="1"/>
  <c r="C3994" i="10"/>
  <c r="F3994" i="10" s="1"/>
  <c r="H3994" i="10" s="1"/>
  <c r="C3995" i="10"/>
  <c r="F3995" i="10" s="1"/>
  <c r="H3995" i="10" s="1"/>
  <c r="C3996" i="10"/>
  <c r="F3996" i="10" s="1"/>
  <c r="H3996" i="10" s="1"/>
  <c r="C3997" i="10"/>
  <c r="F3997" i="10" s="1"/>
  <c r="H3997" i="10" s="1"/>
  <c r="C3998" i="10"/>
  <c r="F3998" i="10" s="1"/>
  <c r="H3998" i="10" s="1"/>
  <c r="C3999" i="10"/>
  <c r="F3999" i="10" s="1"/>
  <c r="H3999" i="10" s="1"/>
  <c r="C4000" i="10"/>
  <c r="F4000" i="10" s="1"/>
  <c r="H4000" i="10" s="1"/>
  <c r="C4001" i="10"/>
  <c r="F4001" i="10" s="1"/>
  <c r="H4001" i="10" s="1"/>
  <c r="C4002" i="10"/>
  <c r="F4002" i="10" s="1"/>
  <c r="H4002" i="10" s="1"/>
  <c r="C4003" i="10"/>
  <c r="F4003" i="10" s="1"/>
  <c r="H4003" i="10" s="1"/>
  <c r="C4004" i="10"/>
  <c r="F4004" i="10" s="1"/>
  <c r="H4004" i="10" s="1"/>
  <c r="C4005" i="10"/>
  <c r="F4005" i="10" s="1"/>
  <c r="H4005" i="10" s="1"/>
  <c r="C4006" i="10"/>
  <c r="F4006" i="10" s="1"/>
  <c r="H4006" i="10" s="1"/>
  <c r="C4007" i="10"/>
  <c r="F4007" i="10" s="1"/>
  <c r="H4007" i="10" s="1"/>
  <c r="C4008" i="10"/>
  <c r="F4008" i="10" s="1"/>
  <c r="H4008" i="10" s="1"/>
  <c r="C4009" i="10"/>
  <c r="F4009" i="10" s="1"/>
  <c r="H4009" i="10" s="1"/>
  <c r="C4010" i="10"/>
  <c r="F4010" i="10" s="1"/>
  <c r="H4010" i="10" s="1"/>
  <c r="C4011" i="10"/>
  <c r="F4011" i="10" s="1"/>
  <c r="H4011" i="10" s="1"/>
  <c r="C4012" i="10"/>
  <c r="F4012" i="10" s="1"/>
  <c r="H4012" i="10" s="1"/>
  <c r="C4013" i="10"/>
  <c r="F4013" i="10" s="1"/>
  <c r="H4013" i="10" s="1"/>
  <c r="C4014" i="10"/>
  <c r="F4014" i="10" s="1"/>
  <c r="H4014" i="10" s="1"/>
  <c r="C4015" i="10"/>
  <c r="F4015" i="10" s="1"/>
  <c r="H4015" i="10" s="1"/>
  <c r="C4016" i="10"/>
  <c r="F4016" i="10" s="1"/>
  <c r="H4016" i="10" s="1"/>
  <c r="C4017" i="10"/>
  <c r="F4017" i="10" s="1"/>
  <c r="H4017" i="10" s="1"/>
  <c r="C4018" i="10"/>
  <c r="F4018" i="10" s="1"/>
  <c r="H4018" i="10" s="1"/>
  <c r="C4019" i="10"/>
  <c r="F4019" i="10" s="1"/>
  <c r="H4019" i="10" s="1"/>
  <c r="C4020" i="10"/>
  <c r="F4020" i="10" s="1"/>
  <c r="H4020" i="10" s="1"/>
  <c r="C4021" i="10"/>
  <c r="F4021" i="10" s="1"/>
  <c r="H4021" i="10" s="1"/>
  <c r="C4022" i="10"/>
  <c r="F4022" i="10" s="1"/>
  <c r="H4022" i="10" s="1"/>
  <c r="C4023" i="10"/>
  <c r="F4023" i="10" s="1"/>
  <c r="H4023" i="10" s="1"/>
  <c r="C4024" i="10"/>
  <c r="F4024" i="10" s="1"/>
  <c r="H4024" i="10" s="1"/>
  <c r="C4025" i="10"/>
  <c r="F4025" i="10" s="1"/>
  <c r="H4025" i="10" s="1"/>
  <c r="C4026" i="10"/>
  <c r="F4026" i="10" s="1"/>
  <c r="H4026" i="10" s="1"/>
  <c r="C4027" i="10"/>
  <c r="F4027" i="10" s="1"/>
  <c r="H4027" i="10" s="1"/>
  <c r="C4028" i="10"/>
  <c r="F4028" i="10" s="1"/>
  <c r="H4028" i="10" s="1"/>
  <c r="C4029" i="10"/>
  <c r="F4029" i="10" s="1"/>
  <c r="H4029" i="10" s="1"/>
  <c r="C4030" i="10"/>
  <c r="F4030" i="10" s="1"/>
  <c r="H4030" i="10" s="1"/>
  <c r="C4031" i="10"/>
  <c r="F4031" i="10" s="1"/>
  <c r="H4031" i="10" s="1"/>
  <c r="C4032" i="10"/>
  <c r="F4032" i="10" s="1"/>
  <c r="H4032" i="10" s="1"/>
  <c r="C4033" i="10"/>
  <c r="F4033" i="10" s="1"/>
  <c r="H4033" i="10" s="1"/>
  <c r="C4034" i="10"/>
  <c r="F4034" i="10" s="1"/>
  <c r="H4034" i="10" s="1"/>
  <c r="C4035" i="10"/>
  <c r="F4035" i="10" s="1"/>
  <c r="H4035" i="10" s="1"/>
  <c r="C4036" i="10"/>
  <c r="F4036" i="10" s="1"/>
  <c r="H4036" i="10" s="1"/>
  <c r="C4037" i="10"/>
  <c r="F4037" i="10" s="1"/>
  <c r="H4037" i="10" s="1"/>
  <c r="C4038" i="10"/>
  <c r="F4038" i="10" s="1"/>
  <c r="H4038" i="10" s="1"/>
  <c r="C4039" i="10"/>
  <c r="F4039" i="10" s="1"/>
  <c r="H4039" i="10" s="1"/>
  <c r="C4040" i="10"/>
  <c r="F4040" i="10" s="1"/>
  <c r="H4040" i="10" s="1"/>
  <c r="C4041" i="10"/>
  <c r="F4041" i="10" s="1"/>
  <c r="H4041" i="10" s="1"/>
  <c r="C4042" i="10"/>
  <c r="F4042" i="10" s="1"/>
  <c r="H4042" i="10" s="1"/>
  <c r="C4043" i="10"/>
  <c r="F4043" i="10" s="1"/>
  <c r="H4043" i="10" s="1"/>
  <c r="C4044" i="10"/>
  <c r="F4044" i="10" s="1"/>
  <c r="H4044" i="10" s="1"/>
  <c r="C4045" i="10"/>
  <c r="F4045" i="10" s="1"/>
  <c r="H4045" i="10" s="1"/>
  <c r="C4046" i="10"/>
  <c r="F4046" i="10" s="1"/>
  <c r="H4046" i="10" s="1"/>
  <c r="C4047" i="10"/>
  <c r="F4047" i="10" s="1"/>
  <c r="H4047" i="10" s="1"/>
  <c r="C4048" i="10"/>
  <c r="F4048" i="10" s="1"/>
  <c r="H4048" i="10" s="1"/>
  <c r="C4049" i="10"/>
  <c r="F4049" i="10" s="1"/>
  <c r="H4049" i="10" s="1"/>
  <c r="C4050" i="10"/>
  <c r="F4050" i="10" s="1"/>
  <c r="H4050" i="10" s="1"/>
  <c r="C4051" i="10"/>
  <c r="F4051" i="10" s="1"/>
  <c r="H4051" i="10" s="1"/>
  <c r="C4052" i="10"/>
  <c r="F4052" i="10" s="1"/>
  <c r="H4052" i="10" s="1"/>
  <c r="C4053" i="10"/>
  <c r="F4053" i="10" s="1"/>
  <c r="H4053" i="10" s="1"/>
  <c r="C4054" i="10"/>
  <c r="F4054" i="10" s="1"/>
  <c r="H4054" i="10" s="1"/>
  <c r="C4055" i="10"/>
  <c r="F4055" i="10" s="1"/>
  <c r="H4055" i="10" s="1"/>
  <c r="C4056" i="10"/>
  <c r="F4056" i="10" s="1"/>
  <c r="H4056" i="10" s="1"/>
  <c r="C4057" i="10"/>
  <c r="F4057" i="10" s="1"/>
  <c r="H4057" i="10" s="1"/>
  <c r="C4058" i="10"/>
  <c r="F4058" i="10" s="1"/>
  <c r="H4058" i="10" s="1"/>
  <c r="C4059" i="10"/>
  <c r="F4059" i="10" s="1"/>
  <c r="H4059" i="10" s="1"/>
  <c r="C4060" i="10"/>
  <c r="F4060" i="10" s="1"/>
  <c r="H4060" i="10" s="1"/>
  <c r="C4061" i="10"/>
  <c r="F4061" i="10" s="1"/>
  <c r="H4061" i="10" s="1"/>
  <c r="C4062" i="10"/>
  <c r="F4062" i="10" s="1"/>
  <c r="H4062" i="10" s="1"/>
  <c r="C4063" i="10"/>
  <c r="F4063" i="10" s="1"/>
  <c r="H4063" i="10" s="1"/>
  <c r="C4064" i="10"/>
  <c r="F4064" i="10" s="1"/>
  <c r="H4064" i="10" s="1"/>
  <c r="C4065" i="10"/>
  <c r="F4065" i="10" s="1"/>
  <c r="H4065" i="10" s="1"/>
  <c r="C4066" i="10"/>
  <c r="F4066" i="10" s="1"/>
  <c r="H4066" i="10" s="1"/>
  <c r="C4067" i="10"/>
  <c r="F4067" i="10" s="1"/>
  <c r="H4067" i="10" s="1"/>
  <c r="C4068" i="10"/>
  <c r="F4068" i="10" s="1"/>
  <c r="H4068" i="10" s="1"/>
  <c r="C4069" i="10"/>
  <c r="F4069" i="10" s="1"/>
  <c r="H4069" i="10" s="1"/>
  <c r="C4070" i="10"/>
  <c r="F4070" i="10" s="1"/>
  <c r="H4070" i="10" s="1"/>
  <c r="C4071" i="10"/>
  <c r="F4071" i="10" s="1"/>
  <c r="H4071" i="10" s="1"/>
  <c r="C4072" i="10"/>
  <c r="F4072" i="10" s="1"/>
  <c r="H4072" i="10" s="1"/>
  <c r="C4073" i="10"/>
  <c r="F4073" i="10" s="1"/>
  <c r="H4073" i="10" s="1"/>
  <c r="C4074" i="10"/>
  <c r="F4074" i="10" s="1"/>
  <c r="H4074" i="10" s="1"/>
  <c r="C4075" i="10"/>
  <c r="F4075" i="10" s="1"/>
  <c r="H4075" i="10" s="1"/>
  <c r="C4076" i="10"/>
  <c r="F4076" i="10" s="1"/>
  <c r="H4076" i="10" s="1"/>
  <c r="C4077" i="10"/>
  <c r="F4077" i="10" s="1"/>
  <c r="H4077" i="10" s="1"/>
  <c r="C4078" i="10"/>
  <c r="F4078" i="10" s="1"/>
  <c r="H4078" i="10" s="1"/>
  <c r="C4079" i="10"/>
  <c r="F4079" i="10" s="1"/>
  <c r="H4079" i="10" s="1"/>
  <c r="C4080" i="10"/>
  <c r="F4080" i="10" s="1"/>
  <c r="H4080" i="10" s="1"/>
  <c r="C4081" i="10"/>
  <c r="F4081" i="10" s="1"/>
  <c r="H4081" i="10" s="1"/>
  <c r="C4082" i="10"/>
  <c r="F4082" i="10" s="1"/>
  <c r="H4082" i="10" s="1"/>
  <c r="C4083" i="10"/>
  <c r="F4083" i="10" s="1"/>
  <c r="H4083" i="10" s="1"/>
  <c r="C4084" i="10"/>
  <c r="F4084" i="10" s="1"/>
  <c r="H4084" i="10" s="1"/>
  <c r="C4085" i="10"/>
  <c r="F4085" i="10" s="1"/>
  <c r="H4085" i="10" s="1"/>
  <c r="C4086" i="10"/>
  <c r="F4086" i="10" s="1"/>
  <c r="H4086" i="10" s="1"/>
  <c r="C4087" i="10"/>
  <c r="F4087" i="10" s="1"/>
  <c r="H4087" i="10" s="1"/>
  <c r="C4088" i="10"/>
  <c r="F4088" i="10" s="1"/>
  <c r="H4088" i="10" s="1"/>
  <c r="C4089" i="10"/>
  <c r="F4089" i="10" s="1"/>
  <c r="H4089" i="10" s="1"/>
  <c r="C4090" i="10"/>
  <c r="F4090" i="10" s="1"/>
  <c r="H4090" i="10" s="1"/>
  <c r="C4091" i="10"/>
  <c r="F4091" i="10" s="1"/>
  <c r="H4091" i="10" s="1"/>
  <c r="C4092" i="10"/>
  <c r="F4092" i="10" s="1"/>
  <c r="H4092" i="10" s="1"/>
  <c r="C4093" i="10"/>
  <c r="F4093" i="10" s="1"/>
  <c r="H4093" i="10" s="1"/>
  <c r="C4094" i="10"/>
  <c r="F4094" i="10" s="1"/>
  <c r="H4094" i="10" s="1"/>
  <c r="C4095" i="10"/>
  <c r="F4095" i="10" s="1"/>
  <c r="H4095" i="10" s="1"/>
  <c r="C4096" i="10"/>
  <c r="F4096" i="10" s="1"/>
  <c r="H4096" i="10" s="1"/>
  <c r="C4097" i="10"/>
  <c r="F4097" i="10" s="1"/>
  <c r="H4097" i="10" s="1"/>
  <c r="C4098" i="10"/>
  <c r="F4098" i="10" s="1"/>
  <c r="H4098" i="10" s="1"/>
  <c r="C4099" i="10"/>
  <c r="F4099" i="10" s="1"/>
  <c r="H4099" i="10" s="1"/>
  <c r="C4100" i="10"/>
  <c r="F4100" i="10" s="1"/>
  <c r="H4100" i="10" s="1"/>
  <c r="C4101" i="10"/>
  <c r="F4101" i="10" s="1"/>
  <c r="H4101" i="10" s="1"/>
  <c r="C4102" i="10"/>
  <c r="F4102" i="10" s="1"/>
  <c r="H4102" i="10" s="1"/>
  <c r="C4103" i="10"/>
  <c r="F4103" i="10" s="1"/>
  <c r="H4103" i="10" s="1"/>
  <c r="C4104" i="10"/>
  <c r="F4104" i="10" s="1"/>
  <c r="H4104" i="10" s="1"/>
  <c r="C4105" i="10"/>
  <c r="F4105" i="10" s="1"/>
  <c r="H4105" i="10" s="1"/>
  <c r="C4106" i="10"/>
  <c r="F4106" i="10" s="1"/>
  <c r="H4106" i="10" s="1"/>
  <c r="C4107" i="10"/>
  <c r="F4107" i="10" s="1"/>
  <c r="H4107" i="10" s="1"/>
  <c r="C4108" i="10"/>
  <c r="F4108" i="10" s="1"/>
  <c r="H4108" i="10" s="1"/>
  <c r="C4109" i="10"/>
  <c r="F4109" i="10" s="1"/>
  <c r="H4109" i="10" s="1"/>
  <c r="C4110" i="10"/>
  <c r="F4110" i="10" s="1"/>
  <c r="H4110" i="10" s="1"/>
  <c r="C4111" i="10"/>
  <c r="F4111" i="10" s="1"/>
  <c r="H4111" i="10" s="1"/>
  <c r="C4112" i="10"/>
  <c r="F4112" i="10" s="1"/>
  <c r="H4112" i="10" s="1"/>
  <c r="C4113" i="10"/>
  <c r="F4113" i="10" s="1"/>
  <c r="H4113" i="10" s="1"/>
  <c r="C4114" i="10"/>
  <c r="F4114" i="10" s="1"/>
  <c r="H4114" i="10" s="1"/>
  <c r="C4115" i="10"/>
  <c r="F4115" i="10" s="1"/>
  <c r="H4115" i="10" s="1"/>
  <c r="C4116" i="10"/>
  <c r="F4116" i="10" s="1"/>
  <c r="H4116" i="10" s="1"/>
  <c r="C3" i="10"/>
  <c r="F3" i="10" s="1"/>
  <c r="H3" i="10" s="1"/>
  <c r="B5" i="9"/>
  <c r="E5" i="9" s="1"/>
  <c r="C5" i="9"/>
  <c r="B6" i="9"/>
  <c r="C6" i="9"/>
  <c r="B7" i="9"/>
  <c r="G7" i="9" s="1"/>
  <c r="C7" i="9"/>
  <c r="B8" i="9"/>
  <c r="E8" i="9" s="1"/>
  <c r="C8" i="9"/>
  <c r="G8" i="9" s="1"/>
  <c r="B9" i="9"/>
  <c r="F9" i="9" s="1"/>
  <c r="C9" i="9"/>
  <c r="B10" i="9"/>
  <c r="C10" i="9"/>
  <c r="E10" i="9" s="1"/>
  <c r="B11" i="9"/>
  <c r="E11" i="9" s="1"/>
  <c r="C11" i="9"/>
  <c r="B12" i="9"/>
  <c r="C12" i="9"/>
  <c r="E12" i="9" s="1"/>
  <c r="B13" i="9"/>
  <c r="E13" i="9" s="1"/>
  <c r="C13" i="9"/>
  <c r="F7" i="9"/>
  <c r="G12" i="9"/>
  <c r="G13" i="9"/>
  <c r="E7" i="9"/>
  <c r="G14" i="9"/>
  <c r="F4" i="9"/>
  <c r="E6" i="9"/>
  <c r="H6" i="9" s="1"/>
  <c r="F6" i="9"/>
  <c r="G6" i="9"/>
  <c r="E9" i="9"/>
  <c r="F10" i="9"/>
  <c r="G10" i="9"/>
  <c r="F12" i="9"/>
  <c r="E14" i="9"/>
  <c r="F14" i="9"/>
  <c r="E3" i="9"/>
  <c r="B4" i="9"/>
  <c r="E4" i="9" s="1"/>
  <c r="C4" i="9"/>
  <c r="F3" i="9"/>
  <c r="G3" i="9"/>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2" i="2"/>
  <c r="Q3" i="2"/>
  <c r="R3" i="2" s="1"/>
  <c r="Q4" i="2"/>
  <c r="R4" i="2" s="1"/>
  <c r="Q5" i="2"/>
  <c r="R5" i="2" s="1"/>
  <c r="Q6" i="2"/>
  <c r="R6" i="2" s="1"/>
  <c r="Q7" i="2"/>
  <c r="R7" i="2" s="1"/>
  <c r="Q8" i="2"/>
  <c r="R8" i="2" s="1"/>
  <c r="Q9" i="2"/>
  <c r="R9" i="2" s="1"/>
  <c r="Q10" i="2"/>
  <c r="R10" i="2" s="1"/>
  <c r="Q11" i="2"/>
  <c r="R11" i="2" s="1"/>
  <c r="Q12" i="2"/>
  <c r="R12" i="2" s="1"/>
  <c r="Q13" i="2"/>
  <c r="R13" i="2" s="1"/>
  <c r="Q14" i="2"/>
  <c r="R14" i="2" s="1"/>
  <c r="Q15" i="2"/>
  <c r="R15" i="2" s="1"/>
  <c r="Q16" i="2"/>
  <c r="R16" i="2" s="1"/>
  <c r="Q17" i="2"/>
  <c r="R17" i="2" s="1"/>
  <c r="Q18" i="2"/>
  <c r="R18" i="2" s="1"/>
  <c r="Q19" i="2"/>
  <c r="R19" i="2" s="1"/>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3" i="2"/>
  <c r="R33" i="2" s="1"/>
  <c r="Q34" i="2"/>
  <c r="R34" i="2" s="1"/>
  <c r="Q35" i="2"/>
  <c r="R35" i="2" s="1"/>
  <c r="Q36" i="2"/>
  <c r="R36" i="2" s="1"/>
  <c r="Q37" i="2"/>
  <c r="R37" i="2" s="1"/>
  <c r="Q38" i="2"/>
  <c r="R38" i="2" s="1"/>
  <c r="Q39" i="2"/>
  <c r="R39" i="2" s="1"/>
  <c r="Q40" i="2"/>
  <c r="R40" i="2" s="1"/>
  <c r="Q41" i="2"/>
  <c r="R41" i="2" s="1"/>
  <c r="Q42" i="2"/>
  <c r="R42" i="2" s="1"/>
  <c r="Q43" i="2"/>
  <c r="R43" i="2" s="1"/>
  <c r="Q44" i="2"/>
  <c r="R44" i="2" s="1"/>
  <c r="Q45" i="2"/>
  <c r="R45" i="2" s="1"/>
  <c r="Q46" i="2"/>
  <c r="R46" i="2" s="1"/>
  <c r="Q47" i="2"/>
  <c r="R47" i="2" s="1"/>
  <c r="Q48" i="2"/>
  <c r="R48" i="2" s="1"/>
  <c r="Q49" i="2"/>
  <c r="R49" i="2" s="1"/>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5" i="2"/>
  <c r="R65" i="2" s="1"/>
  <c r="Q66" i="2"/>
  <c r="R66" i="2" s="1"/>
  <c r="Q67" i="2"/>
  <c r="R67" i="2" s="1"/>
  <c r="Q68" i="2"/>
  <c r="R68" i="2" s="1"/>
  <c r="Q69" i="2"/>
  <c r="R69" i="2" s="1"/>
  <c r="Q70" i="2"/>
  <c r="R70" i="2" s="1"/>
  <c r="Q71" i="2"/>
  <c r="R71" i="2" s="1"/>
  <c r="Q72" i="2"/>
  <c r="R72" i="2" s="1"/>
  <c r="Q73" i="2"/>
  <c r="R73" i="2" s="1"/>
  <c r="Q74" i="2"/>
  <c r="R74" i="2" s="1"/>
  <c r="Q75" i="2"/>
  <c r="R75" i="2" s="1"/>
  <c r="Q76" i="2"/>
  <c r="R76" i="2" s="1"/>
  <c r="Q77" i="2"/>
  <c r="R77" i="2" s="1"/>
  <c r="Q78" i="2"/>
  <c r="R78" i="2" s="1"/>
  <c r="Q79" i="2"/>
  <c r="R79" i="2" s="1"/>
  <c r="Q80" i="2"/>
  <c r="R80" i="2" s="1"/>
  <c r="Q81" i="2"/>
  <c r="R81" i="2" s="1"/>
  <c r="Q82" i="2"/>
  <c r="R82" i="2" s="1"/>
  <c r="Q83" i="2"/>
  <c r="R83" i="2" s="1"/>
  <c r="Q84" i="2"/>
  <c r="R84" i="2" s="1"/>
  <c r="Q85" i="2"/>
  <c r="R85" i="2" s="1"/>
  <c r="Q86" i="2"/>
  <c r="R86" i="2" s="1"/>
  <c r="Q87" i="2"/>
  <c r="R87" i="2" s="1"/>
  <c r="Q88" i="2"/>
  <c r="R88" i="2" s="1"/>
  <c r="Q89" i="2"/>
  <c r="R89" i="2" s="1"/>
  <c r="Q90" i="2"/>
  <c r="R90" i="2" s="1"/>
  <c r="Q91" i="2"/>
  <c r="R91" i="2" s="1"/>
  <c r="Q92" i="2"/>
  <c r="R92" i="2" s="1"/>
  <c r="Q93" i="2"/>
  <c r="R93" i="2" s="1"/>
  <c r="Q94" i="2"/>
  <c r="R94" i="2" s="1"/>
  <c r="Q95" i="2"/>
  <c r="R95" i="2" s="1"/>
  <c r="Q96" i="2"/>
  <c r="R96" i="2" s="1"/>
  <c r="Q97" i="2"/>
  <c r="R97" i="2" s="1"/>
  <c r="Q98" i="2"/>
  <c r="R98" i="2" s="1"/>
  <c r="Q99" i="2"/>
  <c r="R99" i="2" s="1"/>
  <c r="Q100" i="2"/>
  <c r="R100" i="2" s="1"/>
  <c r="Q101" i="2"/>
  <c r="R101" i="2" s="1"/>
  <c r="Q102" i="2"/>
  <c r="R102" i="2" s="1"/>
  <c r="Q103" i="2"/>
  <c r="R103" i="2" s="1"/>
  <c r="Q104" i="2"/>
  <c r="R104" i="2" s="1"/>
  <c r="Q105" i="2"/>
  <c r="R105" i="2" s="1"/>
  <c r="Q106" i="2"/>
  <c r="R106" i="2" s="1"/>
  <c r="Q107" i="2"/>
  <c r="R107" i="2" s="1"/>
  <c r="Q108" i="2"/>
  <c r="R108" i="2" s="1"/>
  <c r="Q109" i="2"/>
  <c r="R109" i="2" s="1"/>
  <c r="Q110" i="2"/>
  <c r="R110" i="2" s="1"/>
  <c r="Q111" i="2"/>
  <c r="R111" i="2" s="1"/>
  <c r="Q112" i="2"/>
  <c r="R112" i="2" s="1"/>
  <c r="Q113" i="2"/>
  <c r="R113" i="2" s="1"/>
  <c r="Q114" i="2"/>
  <c r="R114" i="2" s="1"/>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29" i="2"/>
  <c r="R129" i="2" s="1"/>
  <c r="Q130" i="2"/>
  <c r="R130" i="2" s="1"/>
  <c r="Q131" i="2"/>
  <c r="R131" i="2" s="1"/>
  <c r="Q132" i="2"/>
  <c r="R132" i="2" s="1"/>
  <c r="Q133" i="2"/>
  <c r="R133" i="2" s="1"/>
  <c r="Q134" i="2"/>
  <c r="R134" i="2" s="1"/>
  <c r="Q135" i="2"/>
  <c r="R135" i="2" s="1"/>
  <c r="Q136" i="2"/>
  <c r="R136" i="2" s="1"/>
  <c r="Q137" i="2"/>
  <c r="R137" i="2" s="1"/>
  <c r="Q138" i="2"/>
  <c r="R138" i="2" s="1"/>
  <c r="Q139" i="2"/>
  <c r="R139" i="2" s="1"/>
  <c r="Q140" i="2"/>
  <c r="R140" i="2" s="1"/>
  <c r="Q141" i="2"/>
  <c r="R141" i="2" s="1"/>
  <c r="Q142" i="2"/>
  <c r="R142" i="2" s="1"/>
  <c r="Q143" i="2"/>
  <c r="R143" i="2" s="1"/>
  <c r="Q144" i="2"/>
  <c r="R144" i="2" s="1"/>
  <c r="Q145" i="2"/>
  <c r="R145" i="2" s="1"/>
  <c r="Q146" i="2"/>
  <c r="R146" i="2" s="1"/>
  <c r="Q147" i="2"/>
  <c r="R147" i="2" s="1"/>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1" i="2"/>
  <c r="R161" i="2" s="1"/>
  <c r="Q162" i="2"/>
  <c r="R162" i="2" s="1"/>
  <c r="Q163" i="2"/>
  <c r="R163" i="2" s="1"/>
  <c r="Q164" i="2"/>
  <c r="R164" i="2" s="1"/>
  <c r="Q165" i="2"/>
  <c r="R165" i="2" s="1"/>
  <c r="Q166" i="2"/>
  <c r="R166" i="2" s="1"/>
  <c r="Q167" i="2"/>
  <c r="R167" i="2" s="1"/>
  <c r="Q168" i="2"/>
  <c r="R168" i="2" s="1"/>
  <c r="Q169" i="2"/>
  <c r="R169" i="2" s="1"/>
  <c r="Q170" i="2"/>
  <c r="R170" i="2" s="1"/>
  <c r="Q171" i="2"/>
  <c r="R171" i="2" s="1"/>
  <c r="Q172" i="2"/>
  <c r="R172" i="2" s="1"/>
  <c r="Q173" i="2"/>
  <c r="R173" i="2" s="1"/>
  <c r="Q174" i="2"/>
  <c r="R174" i="2" s="1"/>
  <c r="Q175" i="2"/>
  <c r="R175" i="2" s="1"/>
  <c r="Q176" i="2"/>
  <c r="R176" i="2" s="1"/>
  <c r="Q177" i="2"/>
  <c r="R177" i="2" s="1"/>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3" i="2"/>
  <c r="R193" i="2" s="1"/>
  <c r="Q194" i="2"/>
  <c r="R194" i="2" s="1"/>
  <c r="Q195" i="2"/>
  <c r="R195" i="2" s="1"/>
  <c r="Q196" i="2"/>
  <c r="R196" i="2" s="1"/>
  <c r="Q197" i="2"/>
  <c r="R197" i="2" s="1"/>
  <c r="Q198" i="2"/>
  <c r="R198" i="2" s="1"/>
  <c r="Q199" i="2"/>
  <c r="R199" i="2" s="1"/>
  <c r="Q200" i="2"/>
  <c r="R200" i="2" s="1"/>
  <c r="Q201" i="2"/>
  <c r="R201" i="2" s="1"/>
  <c r="Q202" i="2"/>
  <c r="R202" i="2" s="1"/>
  <c r="Q203" i="2"/>
  <c r="R203" i="2" s="1"/>
  <c r="Q204" i="2"/>
  <c r="R204" i="2" s="1"/>
  <c r="Q205" i="2"/>
  <c r="R205" i="2" s="1"/>
  <c r="Q206" i="2"/>
  <c r="R206" i="2" s="1"/>
  <c r="Q207" i="2"/>
  <c r="R207" i="2" s="1"/>
  <c r="Q208" i="2"/>
  <c r="R208" i="2" s="1"/>
  <c r="Q209" i="2"/>
  <c r="R209" i="2" s="1"/>
  <c r="Q210" i="2"/>
  <c r="R210" i="2" s="1"/>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5" i="2"/>
  <c r="R225" i="2" s="1"/>
  <c r="Q226" i="2"/>
  <c r="R226" i="2" s="1"/>
  <c r="Q227" i="2"/>
  <c r="R227" i="2" s="1"/>
  <c r="Q228" i="2"/>
  <c r="R228" i="2" s="1"/>
  <c r="Q229" i="2"/>
  <c r="R229" i="2" s="1"/>
  <c r="Q230" i="2"/>
  <c r="R230" i="2" s="1"/>
  <c r="Q231" i="2"/>
  <c r="R231" i="2" s="1"/>
  <c r="Q232" i="2"/>
  <c r="R232" i="2" s="1"/>
  <c r="Q233" i="2"/>
  <c r="R233" i="2" s="1"/>
  <c r="Q234" i="2"/>
  <c r="R234" i="2" s="1"/>
  <c r="Q235" i="2"/>
  <c r="R235" i="2" s="1"/>
  <c r="Q236" i="2"/>
  <c r="R236" i="2" s="1"/>
  <c r="Q237" i="2"/>
  <c r="R237" i="2" s="1"/>
  <c r="Q238" i="2"/>
  <c r="R238" i="2" s="1"/>
  <c r="Q239" i="2"/>
  <c r="R239" i="2" s="1"/>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7" i="2"/>
  <c r="R257" i="2" s="1"/>
  <c r="Q258" i="2"/>
  <c r="R258" i="2" s="1"/>
  <c r="Q259" i="2"/>
  <c r="R259" i="2" s="1"/>
  <c r="Q260" i="2"/>
  <c r="R260" i="2" s="1"/>
  <c r="Q261" i="2"/>
  <c r="R261" i="2" s="1"/>
  <c r="Q262" i="2"/>
  <c r="R262" i="2" s="1"/>
  <c r="Q263" i="2"/>
  <c r="R263" i="2" s="1"/>
  <c r="Q264" i="2"/>
  <c r="R264" i="2" s="1"/>
  <c r="Q265" i="2"/>
  <c r="R265" i="2" s="1"/>
  <c r="Q266" i="2"/>
  <c r="R266" i="2" s="1"/>
  <c r="Q267" i="2"/>
  <c r="R267" i="2" s="1"/>
  <c r="Q268" i="2"/>
  <c r="R268" i="2" s="1"/>
  <c r="Q269" i="2"/>
  <c r="R269" i="2" s="1"/>
  <c r="Q270" i="2"/>
  <c r="R270" i="2" s="1"/>
  <c r="Q271" i="2"/>
  <c r="R271" i="2" s="1"/>
  <c r="Q272" i="2"/>
  <c r="R272" i="2" s="1"/>
  <c r="Q273" i="2"/>
  <c r="R273" i="2" s="1"/>
  <c r="Q274" i="2"/>
  <c r="R274" i="2" s="1"/>
  <c r="Q275" i="2"/>
  <c r="R275" i="2" s="1"/>
  <c r="Q276" i="2"/>
  <c r="R276" i="2" s="1"/>
  <c r="Q277" i="2"/>
  <c r="R277" i="2" s="1"/>
  <c r="Q278" i="2"/>
  <c r="R278" i="2" s="1"/>
  <c r="Q279" i="2"/>
  <c r="R279" i="2" s="1"/>
  <c r="Q280" i="2"/>
  <c r="R280" i="2" s="1"/>
  <c r="Q281" i="2"/>
  <c r="R281" i="2" s="1"/>
  <c r="Q282" i="2"/>
  <c r="R282" i="2" s="1"/>
  <c r="Q283" i="2"/>
  <c r="R283" i="2" s="1"/>
  <c r="Q284" i="2"/>
  <c r="R284" i="2" s="1"/>
  <c r="Q285" i="2"/>
  <c r="R285" i="2" s="1"/>
  <c r="Q286" i="2"/>
  <c r="R286" i="2" s="1"/>
  <c r="Q287" i="2"/>
  <c r="R287" i="2" s="1"/>
  <c r="Q288" i="2"/>
  <c r="R288" i="2" s="1"/>
  <c r="Q289" i="2"/>
  <c r="R289" i="2" s="1"/>
  <c r="Q290" i="2"/>
  <c r="R290" i="2" s="1"/>
  <c r="Q291" i="2"/>
  <c r="R291" i="2" s="1"/>
  <c r="Q292" i="2"/>
  <c r="R292" i="2" s="1"/>
  <c r="Q293" i="2"/>
  <c r="R293" i="2" s="1"/>
  <c r="Q294" i="2"/>
  <c r="R294" i="2" s="1"/>
  <c r="Q295" i="2"/>
  <c r="R295" i="2" s="1"/>
  <c r="Q296" i="2"/>
  <c r="R296" i="2" s="1"/>
  <c r="Q297" i="2"/>
  <c r="R297" i="2" s="1"/>
  <c r="Q298" i="2"/>
  <c r="R298" i="2" s="1"/>
  <c r="Q299" i="2"/>
  <c r="R299" i="2" s="1"/>
  <c r="Q300" i="2"/>
  <c r="R300" i="2" s="1"/>
  <c r="Q301" i="2"/>
  <c r="R301" i="2" s="1"/>
  <c r="Q302" i="2"/>
  <c r="R302" i="2" s="1"/>
  <c r="Q303" i="2"/>
  <c r="R303" i="2" s="1"/>
  <c r="Q304" i="2"/>
  <c r="R304" i="2" s="1"/>
  <c r="Q305" i="2"/>
  <c r="R305" i="2" s="1"/>
  <c r="Q306" i="2"/>
  <c r="R306" i="2" s="1"/>
  <c r="Q307" i="2"/>
  <c r="R307" i="2" s="1"/>
  <c r="Q308" i="2"/>
  <c r="R308" i="2" s="1"/>
  <c r="Q309" i="2"/>
  <c r="R309" i="2" s="1"/>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1" i="2"/>
  <c r="R321" i="2" s="1"/>
  <c r="Q322" i="2"/>
  <c r="R322" i="2" s="1"/>
  <c r="Q323" i="2"/>
  <c r="R323" i="2" s="1"/>
  <c r="Q324" i="2"/>
  <c r="R324" i="2" s="1"/>
  <c r="Q325" i="2"/>
  <c r="R325" i="2" s="1"/>
  <c r="Q326" i="2"/>
  <c r="R326" i="2" s="1"/>
  <c r="Q327" i="2"/>
  <c r="R327" i="2" s="1"/>
  <c r="Q328" i="2"/>
  <c r="R328" i="2" s="1"/>
  <c r="Q329" i="2"/>
  <c r="R329" i="2" s="1"/>
  <c r="Q330" i="2"/>
  <c r="R330" i="2" s="1"/>
  <c r="Q331" i="2"/>
  <c r="R331" i="2" s="1"/>
  <c r="Q332" i="2"/>
  <c r="R332" i="2" s="1"/>
  <c r="Q333" i="2"/>
  <c r="R333" i="2" s="1"/>
  <c r="Q334" i="2"/>
  <c r="R334" i="2" s="1"/>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3" i="2"/>
  <c r="R353" i="2" s="1"/>
  <c r="Q354" i="2"/>
  <c r="R354" i="2" s="1"/>
  <c r="Q355" i="2"/>
  <c r="R355" i="2" s="1"/>
  <c r="Q356" i="2"/>
  <c r="R356" i="2" s="1"/>
  <c r="Q357" i="2"/>
  <c r="R357" i="2" s="1"/>
  <c r="Q358" i="2"/>
  <c r="R358" i="2" s="1"/>
  <c r="Q359" i="2"/>
  <c r="R359" i="2" s="1"/>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5" i="2"/>
  <c r="R385" i="2" s="1"/>
  <c r="Q386" i="2"/>
  <c r="R386" i="2" s="1"/>
  <c r="Q387" i="2"/>
  <c r="R387" i="2" s="1"/>
  <c r="Q388" i="2"/>
  <c r="R388" i="2" s="1"/>
  <c r="Q389" i="2"/>
  <c r="R389" i="2" s="1"/>
  <c r="Q390" i="2"/>
  <c r="R390" i="2" s="1"/>
  <c r="Q391" i="2"/>
  <c r="R391" i="2" s="1"/>
  <c r="Q392" i="2"/>
  <c r="R392" i="2" s="1"/>
  <c r="Q393" i="2"/>
  <c r="R393" i="2" s="1"/>
  <c r="Q394" i="2"/>
  <c r="R394" i="2" s="1"/>
  <c r="Q395" i="2"/>
  <c r="R395" i="2" s="1"/>
  <c r="Q396" i="2"/>
  <c r="R396" i="2" s="1"/>
  <c r="Q397" i="2"/>
  <c r="R397" i="2" s="1"/>
  <c r="Q398" i="2"/>
  <c r="R398" i="2" s="1"/>
  <c r="Q399" i="2"/>
  <c r="R399" i="2" s="1"/>
  <c r="Q400" i="2"/>
  <c r="R400" i="2" s="1"/>
  <c r="Q401" i="2"/>
  <c r="R401" i="2" s="1"/>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7" i="2"/>
  <c r="R417" i="2" s="1"/>
  <c r="Q418" i="2"/>
  <c r="R418" i="2" s="1"/>
  <c r="Q419" i="2"/>
  <c r="R419" i="2" s="1"/>
  <c r="Q420" i="2"/>
  <c r="R420" i="2" s="1"/>
  <c r="Q421" i="2"/>
  <c r="R421" i="2" s="1"/>
  <c r="Q422" i="2"/>
  <c r="R422" i="2" s="1"/>
  <c r="Q423" i="2"/>
  <c r="R423" i="2" s="1"/>
  <c r="Q424" i="2"/>
  <c r="R424" i="2" s="1"/>
  <c r="Q425" i="2"/>
  <c r="R425" i="2" s="1"/>
  <c r="Q426" i="2"/>
  <c r="R426" i="2" s="1"/>
  <c r="Q427" i="2"/>
  <c r="R427" i="2" s="1"/>
  <c r="Q428" i="2"/>
  <c r="R428" i="2" s="1"/>
  <c r="Q429" i="2"/>
  <c r="R429" i="2" s="1"/>
  <c r="Q430" i="2"/>
  <c r="R430" i="2" s="1"/>
  <c r="Q431" i="2"/>
  <c r="R431" i="2" s="1"/>
  <c r="Q432" i="2"/>
  <c r="R432" i="2" s="1"/>
  <c r="Q433" i="2"/>
  <c r="R433" i="2" s="1"/>
  <c r="Q434" i="2"/>
  <c r="R434" i="2" s="1"/>
  <c r="Q435" i="2"/>
  <c r="R435" i="2" s="1"/>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49" i="2"/>
  <c r="R449" i="2" s="1"/>
  <c r="Q450" i="2"/>
  <c r="R450" i="2" s="1"/>
  <c r="Q451" i="2"/>
  <c r="R451" i="2" s="1"/>
  <c r="Q452" i="2"/>
  <c r="R452" i="2" s="1"/>
  <c r="Q453" i="2"/>
  <c r="R453" i="2" s="1"/>
  <c r="Q454" i="2"/>
  <c r="R454" i="2" s="1"/>
  <c r="Q455" i="2"/>
  <c r="R455" i="2" s="1"/>
  <c r="Q456" i="2"/>
  <c r="R456" i="2" s="1"/>
  <c r="Q457" i="2"/>
  <c r="R457" i="2" s="1"/>
  <c r="Q458" i="2"/>
  <c r="R458" i="2" s="1"/>
  <c r="Q459" i="2"/>
  <c r="R459" i="2" s="1"/>
  <c r="Q460" i="2"/>
  <c r="R460" i="2" s="1"/>
  <c r="Q461" i="2"/>
  <c r="R461" i="2" s="1"/>
  <c r="Q462" i="2"/>
  <c r="R462" i="2" s="1"/>
  <c r="Q463" i="2"/>
  <c r="R463" i="2" s="1"/>
  <c r="Q464" i="2"/>
  <c r="R464" i="2" s="1"/>
  <c r="Q465" i="2"/>
  <c r="R465" i="2" s="1"/>
  <c r="Q466" i="2"/>
  <c r="R466" i="2" s="1"/>
  <c r="Q467" i="2"/>
  <c r="R467" i="2" s="1"/>
  <c r="Q468" i="2"/>
  <c r="R468" i="2" s="1"/>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1" i="2"/>
  <c r="R481" i="2" s="1"/>
  <c r="Q482" i="2"/>
  <c r="R482" i="2" s="1"/>
  <c r="Q483" i="2"/>
  <c r="R483" i="2" s="1"/>
  <c r="Q484" i="2"/>
  <c r="R484" i="2" s="1"/>
  <c r="Q485" i="2"/>
  <c r="R485" i="2" s="1"/>
  <c r="Q486" i="2"/>
  <c r="R486" i="2" s="1"/>
  <c r="Q487" i="2"/>
  <c r="R487" i="2" s="1"/>
  <c r="Q488" i="2"/>
  <c r="R488" i="2" s="1"/>
  <c r="Q489" i="2"/>
  <c r="R489" i="2" s="1"/>
  <c r="Q490" i="2"/>
  <c r="R490" i="2" s="1"/>
  <c r="Q491" i="2"/>
  <c r="R491" i="2" s="1"/>
  <c r="Q492" i="2"/>
  <c r="R492" i="2" s="1"/>
  <c r="Q493" i="2"/>
  <c r="R493" i="2" s="1"/>
  <c r="Q494" i="2"/>
  <c r="R494" i="2" s="1"/>
  <c r="Q495" i="2"/>
  <c r="R495" i="2" s="1"/>
  <c r="Q496" i="2"/>
  <c r="R496" i="2" s="1"/>
  <c r="Q497" i="2"/>
  <c r="R497" i="2" s="1"/>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3" i="2"/>
  <c r="R513" i="2" s="1"/>
  <c r="Q514" i="2"/>
  <c r="R514" i="2" s="1"/>
  <c r="Q515" i="2"/>
  <c r="R515" i="2" s="1"/>
  <c r="Q516" i="2"/>
  <c r="R516" i="2" s="1"/>
  <c r="Q517" i="2"/>
  <c r="R517" i="2" s="1"/>
  <c r="Q518" i="2"/>
  <c r="R518" i="2" s="1"/>
  <c r="Q519" i="2"/>
  <c r="R519" i="2" s="1"/>
  <c r="Q520" i="2"/>
  <c r="R520" i="2" s="1"/>
  <c r="Q521" i="2"/>
  <c r="R521" i="2" s="1"/>
  <c r="Q522" i="2"/>
  <c r="R522" i="2" s="1"/>
  <c r="Q523" i="2"/>
  <c r="R523" i="2" s="1"/>
  <c r="Q524" i="2"/>
  <c r="R524" i="2" s="1"/>
  <c r="Q525" i="2"/>
  <c r="R525" i="2" s="1"/>
  <c r="Q526" i="2"/>
  <c r="R526" i="2" s="1"/>
  <c r="Q527" i="2"/>
  <c r="R527" i="2" s="1"/>
  <c r="Q528" i="2"/>
  <c r="R528" i="2" s="1"/>
  <c r="Q529" i="2"/>
  <c r="R529" i="2" s="1"/>
  <c r="Q530" i="2"/>
  <c r="R530" i="2" s="1"/>
  <c r="Q531" i="2"/>
  <c r="R531" i="2" s="1"/>
  <c r="Q532" i="2"/>
  <c r="R532" i="2" s="1"/>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5" i="2"/>
  <c r="R545" i="2" s="1"/>
  <c r="Q546" i="2"/>
  <c r="R546" i="2" s="1"/>
  <c r="Q547" i="2"/>
  <c r="R547" i="2" s="1"/>
  <c r="Q548" i="2"/>
  <c r="R548" i="2" s="1"/>
  <c r="Q549" i="2"/>
  <c r="R549" i="2" s="1"/>
  <c r="Q550" i="2"/>
  <c r="R550" i="2" s="1"/>
  <c r="Q551" i="2"/>
  <c r="R551" i="2" s="1"/>
  <c r="Q552" i="2"/>
  <c r="R552" i="2" s="1"/>
  <c r="Q553" i="2"/>
  <c r="R553" i="2" s="1"/>
  <c r="Q554" i="2"/>
  <c r="R554" i="2" s="1"/>
  <c r="Q555" i="2"/>
  <c r="R555" i="2" s="1"/>
  <c r="Q556" i="2"/>
  <c r="R556" i="2" s="1"/>
  <c r="Q557" i="2"/>
  <c r="R557" i="2" s="1"/>
  <c r="Q558" i="2"/>
  <c r="R558" i="2" s="1"/>
  <c r="Q559" i="2"/>
  <c r="R559" i="2" s="1"/>
  <c r="Q560" i="2"/>
  <c r="R560" i="2" s="1"/>
  <c r="Q561" i="2"/>
  <c r="R561" i="2" s="1"/>
  <c r="Q562" i="2"/>
  <c r="R562" i="2" s="1"/>
  <c r="Q563" i="2"/>
  <c r="R563" i="2" s="1"/>
  <c r="Q564" i="2"/>
  <c r="R564" i="2" s="1"/>
  <c r="Q565" i="2"/>
  <c r="R565" i="2" s="1"/>
  <c r="Q566" i="2"/>
  <c r="R566" i="2" s="1"/>
  <c r="Q567" i="2"/>
  <c r="R567" i="2" s="1"/>
  <c r="Q568" i="2"/>
  <c r="R568" i="2" s="1"/>
  <c r="Q569" i="2"/>
  <c r="R569" i="2" s="1"/>
  <c r="Q570" i="2"/>
  <c r="R570" i="2" s="1"/>
  <c r="Q571" i="2"/>
  <c r="R571" i="2" s="1"/>
  <c r="Q572" i="2"/>
  <c r="R572" i="2" s="1"/>
  <c r="Q573" i="2"/>
  <c r="R573" i="2" s="1"/>
  <c r="Q574" i="2"/>
  <c r="R574" i="2" s="1"/>
  <c r="Q575" i="2"/>
  <c r="R575" i="2" s="1"/>
  <c r="Q576" i="2"/>
  <c r="R576" i="2" s="1"/>
  <c r="Q577" i="2"/>
  <c r="R577" i="2" s="1"/>
  <c r="Q578" i="2"/>
  <c r="R578" i="2" s="1"/>
  <c r="Q579" i="2"/>
  <c r="R579" i="2" s="1"/>
  <c r="Q580" i="2"/>
  <c r="R580" i="2" s="1"/>
  <c r="Q581" i="2"/>
  <c r="R581" i="2" s="1"/>
  <c r="Q582" i="2"/>
  <c r="R582" i="2" s="1"/>
  <c r="Q583" i="2"/>
  <c r="R583" i="2" s="1"/>
  <c r="Q584" i="2"/>
  <c r="R584" i="2" s="1"/>
  <c r="Q585" i="2"/>
  <c r="R585" i="2" s="1"/>
  <c r="Q586" i="2"/>
  <c r="R586" i="2" s="1"/>
  <c r="Q587" i="2"/>
  <c r="R587" i="2" s="1"/>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09" i="2"/>
  <c r="R609" i="2" s="1"/>
  <c r="Q610" i="2"/>
  <c r="R610" i="2" s="1"/>
  <c r="Q611" i="2"/>
  <c r="R611" i="2" s="1"/>
  <c r="Q612" i="2"/>
  <c r="R612" i="2" s="1"/>
  <c r="Q613" i="2"/>
  <c r="R613" i="2" s="1"/>
  <c r="Q614" i="2"/>
  <c r="R614" i="2" s="1"/>
  <c r="Q615" i="2"/>
  <c r="R615" i="2" s="1"/>
  <c r="Q616" i="2"/>
  <c r="R616" i="2" s="1"/>
  <c r="Q617" i="2"/>
  <c r="R617" i="2" s="1"/>
  <c r="Q618" i="2"/>
  <c r="R618" i="2" s="1"/>
  <c r="Q619" i="2"/>
  <c r="R619" i="2" s="1"/>
  <c r="Q620" i="2"/>
  <c r="R620" i="2" s="1"/>
  <c r="Q621" i="2"/>
  <c r="R621" i="2" s="1"/>
  <c r="Q622" i="2"/>
  <c r="R622" i="2" s="1"/>
  <c r="Q623" i="2"/>
  <c r="R623" i="2" s="1"/>
  <c r="Q624" i="2"/>
  <c r="R624" i="2" s="1"/>
  <c r="Q625" i="2"/>
  <c r="R625" i="2" s="1"/>
  <c r="Q626" i="2"/>
  <c r="R626" i="2" s="1"/>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1" i="2"/>
  <c r="R641" i="2" s="1"/>
  <c r="Q642" i="2"/>
  <c r="R642" i="2" s="1"/>
  <c r="Q643" i="2"/>
  <c r="R643" i="2" s="1"/>
  <c r="Q644" i="2"/>
  <c r="R644" i="2" s="1"/>
  <c r="Q645" i="2"/>
  <c r="R645" i="2" s="1"/>
  <c r="Q646" i="2"/>
  <c r="R646" i="2" s="1"/>
  <c r="Q647" i="2"/>
  <c r="R647" i="2" s="1"/>
  <c r="Q648" i="2"/>
  <c r="R648" i="2" s="1"/>
  <c r="Q649" i="2"/>
  <c r="R649" i="2" s="1"/>
  <c r="Q650" i="2"/>
  <c r="R650" i="2" s="1"/>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3" i="2"/>
  <c r="R673" i="2" s="1"/>
  <c r="Q674" i="2"/>
  <c r="R674" i="2" s="1"/>
  <c r="Q675" i="2"/>
  <c r="R675" i="2" s="1"/>
  <c r="Q676" i="2"/>
  <c r="R676" i="2" s="1"/>
  <c r="Q677" i="2"/>
  <c r="R677" i="2" s="1"/>
  <c r="Q678" i="2"/>
  <c r="R678" i="2" s="1"/>
  <c r="Q679" i="2"/>
  <c r="R679" i="2" s="1"/>
  <c r="Q680" i="2"/>
  <c r="R680" i="2" s="1"/>
  <c r="Q681" i="2"/>
  <c r="R681" i="2" s="1"/>
  <c r="Q682" i="2"/>
  <c r="R682" i="2" s="1"/>
  <c r="Q683" i="2"/>
  <c r="R683" i="2" s="1"/>
  <c r="Q684" i="2"/>
  <c r="R684" i="2" s="1"/>
  <c r="Q685" i="2"/>
  <c r="R685" i="2" s="1"/>
  <c r="Q686" i="2"/>
  <c r="R686" i="2" s="1"/>
  <c r="Q687" i="2"/>
  <c r="R687" i="2" s="1"/>
  <c r="Q688" i="2"/>
  <c r="R688" i="2" s="1"/>
  <c r="Q689" i="2"/>
  <c r="R689" i="2" s="1"/>
  <c r="Q690" i="2"/>
  <c r="R690" i="2" s="1"/>
  <c r="Q691" i="2"/>
  <c r="R691" i="2" s="1"/>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5" i="2"/>
  <c r="R705" i="2" s="1"/>
  <c r="Q706" i="2"/>
  <c r="R706" i="2" s="1"/>
  <c r="Q707" i="2"/>
  <c r="R707" i="2" s="1"/>
  <c r="Q708" i="2"/>
  <c r="R708" i="2" s="1"/>
  <c r="Q709" i="2"/>
  <c r="R709" i="2" s="1"/>
  <c r="Q710" i="2"/>
  <c r="R710" i="2" s="1"/>
  <c r="Q711" i="2"/>
  <c r="R711" i="2" s="1"/>
  <c r="Q712" i="2"/>
  <c r="R712" i="2" s="1"/>
  <c r="Q713" i="2"/>
  <c r="R713" i="2" s="1"/>
  <c r="Q714" i="2"/>
  <c r="R714" i="2" s="1"/>
  <c r="Q715" i="2"/>
  <c r="R715" i="2" s="1"/>
  <c r="Q716" i="2"/>
  <c r="R716" i="2" s="1"/>
  <c r="Q717" i="2"/>
  <c r="R717" i="2" s="1"/>
  <c r="Q718" i="2"/>
  <c r="R718" i="2" s="1"/>
  <c r="Q719" i="2"/>
  <c r="R719" i="2" s="1"/>
  <c r="Q720" i="2"/>
  <c r="R720" i="2" s="1"/>
  <c r="Q721" i="2"/>
  <c r="R721" i="2" s="1"/>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R734" i="2" s="1"/>
  <c r="Q735" i="2"/>
  <c r="R735" i="2" s="1"/>
  <c r="Q736" i="2"/>
  <c r="R736" i="2" s="1"/>
  <c r="Q737" i="2"/>
  <c r="R737" i="2" s="1"/>
  <c r="Q738" i="2"/>
  <c r="R738" i="2" s="1"/>
  <c r="Q739" i="2"/>
  <c r="R739" i="2" s="1"/>
  <c r="Q740" i="2"/>
  <c r="R740" i="2" s="1"/>
  <c r="Q741" i="2"/>
  <c r="R741" i="2" s="1"/>
  <c r="Q742" i="2"/>
  <c r="R742" i="2" s="1"/>
  <c r="Q743" i="2"/>
  <c r="R743" i="2" s="1"/>
  <c r="Q744" i="2"/>
  <c r="R744" i="2" s="1"/>
  <c r="Q745" i="2"/>
  <c r="R745" i="2" s="1"/>
  <c r="Q746" i="2"/>
  <c r="R746" i="2" s="1"/>
  <c r="Q747" i="2"/>
  <c r="R747" i="2" s="1"/>
  <c r="Q748" i="2"/>
  <c r="R748" i="2" s="1"/>
  <c r="Q749" i="2"/>
  <c r="R749" i="2" s="1"/>
  <c r="Q750" i="2"/>
  <c r="R750" i="2" s="1"/>
  <c r="Q751" i="2"/>
  <c r="R751" i="2" s="1"/>
  <c r="Q752" i="2"/>
  <c r="R752" i="2" s="1"/>
  <c r="Q753" i="2"/>
  <c r="R753" i="2" s="1"/>
  <c r="Q754" i="2"/>
  <c r="R754" i="2" s="1"/>
  <c r="Q755" i="2"/>
  <c r="R755" i="2" s="1"/>
  <c r="Q756" i="2"/>
  <c r="R756" i="2" s="1"/>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69" i="2"/>
  <c r="R769" i="2" s="1"/>
  <c r="Q770" i="2"/>
  <c r="R770" i="2" s="1"/>
  <c r="Q771" i="2"/>
  <c r="R771" i="2" s="1"/>
  <c r="Q772" i="2"/>
  <c r="R772" i="2" s="1"/>
  <c r="Q773" i="2"/>
  <c r="R773" i="2" s="1"/>
  <c r="Q774" i="2"/>
  <c r="R774" i="2" s="1"/>
  <c r="Q775" i="2"/>
  <c r="R775" i="2" s="1"/>
  <c r="Q776" i="2"/>
  <c r="R776" i="2" s="1"/>
  <c r="Q777" i="2"/>
  <c r="R777" i="2" s="1"/>
  <c r="Q778" i="2"/>
  <c r="R778" i="2" s="1"/>
  <c r="Q779" i="2"/>
  <c r="R779" i="2" s="1"/>
  <c r="Q780" i="2"/>
  <c r="R780" i="2" s="1"/>
  <c r="Q781" i="2"/>
  <c r="R781" i="2" s="1"/>
  <c r="Q782" i="2"/>
  <c r="R782" i="2" s="1"/>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1" i="2"/>
  <c r="R801" i="2" s="1"/>
  <c r="Q802" i="2"/>
  <c r="R802" i="2" s="1"/>
  <c r="Q803" i="2"/>
  <c r="R803" i="2" s="1"/>
  <c r="Q804" i="2"/>
  <c r="R804" i="2" s="1"/>
  <c r="Q805" i="2"/>
  <c r="R805" i="2" s="1"/>
  <c r="Q806" i="2"/>
  <c r="R806" i="2" s="1"/>
  <c r="Q807" i="2"/>
  <c r="R807" i="2" s="1"/>
  <c r="Q808" i="2"/>
  <c r="R808" i="2" s="1"/>
  <c r="Q809" i="2"/>
  <c r="R809" i="2" s="1"/>
  <c r="Q810" i="2"/>
  <c r="R810" i="2" s="1"/>
  <c r="Q811" i="2"/>
  <c r="R811" i="2" s="1"/>
  <c r="Q812" i="2"/>
  <c r="R812" i="2" s="1"/>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3" i="2"/>
  <c r="R833" i="2" s="1"/>
  <c r="Q834" i="2"/>
  <c r="R834" i="2" s="1"/>
  <c r="Q835" i="2"/>
  <c r="R835" i="2" s="1"/>
  <c r="Q836" i="2"/>
  <c r="R836" i="2" s="1"/>
  <c r="Q837" i="2"/>
  <c r="R837" i="2" s="1"/>
  <c r="Q838" i="2"/>
  <c r="R838" i="2" s="1"/>
  <c r="Q839" i="2"/>
  <c r="R839" i="2" s="1"/>
  <c r="Q840" i="2"/>
  <c r="R840" i="2" s="1"/>
  <c r="Q841" i="2"/>
  <c r="R841" i="2" s="1"/>
  <c r="Q842" i="2"/>
  <c r="R842" i="2" s="1"/>
  <c r="Q843" i="2"/>
  <c r="R843" i="2" s="1"/>
  <c r="Q844" i="2"/>
  <c r="R844" i="2" s="1"/>
  <c r="Q845" i="2"/>
  <c r="R845" i="2" s="1"/>
  <c r="Q846" i="2"/>
  <c r="R846" i="2" s="1"/>
  <c r="Q847" i="2"/>
  <c r="R847" i="2" s="1"/>
  <c r="Q848" i="2"/>
  <c r="R848" i="2" s="1"/>
  <c r="Q849" i="2"/>
  <c r="R849" i="2" s="1"/>
  <c r="Q850" i="2"/>
  <c r="R850" i="2" s="1"/>
  <c r="Q851" i="2"/>
  <c r="R851" i="2" s="1"/>
  <c r="Q852" i="2"/>
  <c r="R852" i="2" s="1"/>
  <c r="Q853" i="2"/>
  <c r="R853" i="2" s="1"/>
  <c r="Q854" i="2"/>
  <c r="R854" i="2" s="1"/>
  <c r="Q855" i="2"/>
  <c r="R855" i="2" s="1"/>
  <c r="Q856" i="2"/>
  <c r="R856" i="2" s="1"/>
  <c r="Q857" i="2"/>
  <c r="R857" i="2" s="1"/>
  <c r="Q858" i="2"/>
  <c r="R858" i="2" s="1"/>
  <c r="Q859" i="2"/>
  <c r="R859" i="2" s="1"/>
  <c r="Q860" i="2"/>
  <c r="R860" i="2" s="1"/>
  <c r="Q861" i="2"/>
  <c r="R861" i="2" s="1"/>
  <c r="Q862" i="2"/>
  <c r="R862" i="2" s="1"/>
  <c r="Q863" i="2"/>
  <c r="R863" i="2" s="1"/>
  <c r="Q864" i="2"/>
  <c r="R864" i="2" s="1"/>
  <c r="Q865" i="2"/>
  <c r="R865" i="2" s="1"/>
  <c r="Q866" i="2"/>
  <c r="R866" i="2" s="1"/>
  <c r="Q867" i="2"/>
  <c r="R867" i="2" s="1"/>
  <c r="Q868" i="2"/>
  <c r="R868" i="2" s="1"/>
  <c r="Q869" i="2"/>
  <c r="R869" i="2" s="1"/>
  <c r="Q870" i="2"/>
  <c r="R870" i="2" s="1"/>
  <c r="Q871" i="2"/>
  <c r="R871" i="2" s="1"/>
  <c r="Q872" i="2"/>
  <c r="R872" i="2" s="1"/>
  <c r="Q873" i="2"/>
  <c r="R873" i="2" s="1"/>
  <c r="Q874" i="2"/>
  <c r="R874" i="2" s="1"/>
  <c r="Q875" i="2"/>
  <c r="R875" i="2" s="1"/>
  <c r="Q876" i="2"/>
  <c r="R876" i="2" s="1"/>
  <c r="Q877" i="2"/>
  <c r="R877" i="2" s="1"/>
  <c r="Q878" i="2"/>
  <c r="R878" i="2" s="1"/>
  <c r="Q879" i="2"/>
  <c r="R879" i="2" s="1"/>
  <c r="Q880" i="2"/>
  <c r="R880" i="2" s="1"/>
  <c r="Q881" i="2"/>
  <c r="R881" i="2" s="1"/>
  <c r="Q882" i="2"/>
  <c r="R882" i="2" s="1"/>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7" i="2"/>
  <c r="R897" i="2" s="1"/>
  <c r="Q898" i="2"/>
  <c r="R898" i="2" s="1"/>
  <c r="Q899" i="2"/>
  <c r="R899" i="2" s="1"/>
  <c r="Q900" i="2"/>
  <c r="R900" i="2" s="1"/>
  <c r="Q901" i="2"/>
  <c r="R901" i="2" s="1"/>
  <c r="Q902" i="2"/>
  <c r="R902" i="2" s="1"/>
  <c r="Q903" i="2"/>
  <c r="R903" i="2" s="1"/>
  <c r="Q904" i="2"/>
  <c r="R904" i="2" s="1"/>
  <c r="Q905" i="2"/>
  <c r="R905" i="2" s="1"/>
  <c r="Q906" i="2"/>
  <c r="R906" i="2" s="1"/>
  <c r="Q907" i="2"/>
  <c r="R907" i="2" s="1"/>
  <c r="Q908" i="2"/>
  <c r="R908" i="2" s="1"/>
  <c r="Q909" i="2"/>
  <c r="R909" i="2" s="1"/>
  <c r="Q910" i="2"/>
  <c r="R910" i="2" s="1"/>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29" i="2"/>
  <c r="R929" i="2" s="1"/>
  <c r="Q930" i="2"/>
  <c r="R930" i="2" s="1"/>
  <c r="Q931" i="2"/>
  <c r="R931" i="2" s="1"/>
  <c r="Q932" i="2"/>
  <c r="R932" i="2" s="1"/>
  <c r="Q933" i="2"/>
  <c r="R933" i="2" s="1"/>
  <c r="Q934" i="2"/>
  <c r="R934" i="2" s="1"/>
  <c r="Q935" i="2"/>
  <c r="R935" i="2" s="1"/>
  <c r="Q936" i="2"/>
  <c r="R936" i="2" s="1"/>
  <c r="Q937" i="2"/>
  <c r="R937" i="2" s="1"/>
  <c r="Q938" i="2"/>
  <c r="R938" i="2" s="1"/>
  <c r="Q939" i="2"/>
  <c r="R939" i="2" s="1"/>
  <c r="Q940" i="2"/>
  <c r="R940" i="2" s="1"/>
  <c r="Q941" i="2"/>
  <c r="R941" i="2" s="1"/>
  <c r="Q942" i="2"/>
  <c r="R942" i="2" s="1"/>
  <c r="Q943" i="2"/>
  <c r="R943" i="2" s="1"/>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1" i="2"/>
  <c r="R961" i="2" s="1"/>
  <c r="Q962" i="2"/>
  <c r="R962" i="2" s="1"/>
  <c r="Q963" i="2"/>
  <c r="R963" i="2" s="1"/>
  <c r="Q964" i="2"/>
  <c r="R964" i="2" s="1"/>
  <c r="Q965" i="2"/>
  <c r="R965" i="2" s="1"/>
  <c r="Q966" i="2"/>
  <c r="R966" i="2" s="1"/>
  <c r="Q967" i="2"/>
  <c r="R967" i="2" s="1"/>
  <c r="Q968" i="2"/>
  <c r="R968" i="2" s="1"/>
  <c r="Q969" i="2"/>
  <c r="R969" i="2" s="1"/>
  <c r="Q970" i="2"/>
  <c r="R970" i="2" s="1"/>
  <c r="Q971" i="2"/>
  <c r="R971" i="2" s="1"/>
  <c r="Q972" i="2"/>
  <c r="R972" i="2" s="1"/>
  <c r="Q973" i="2"/>
  <c r="R973" i="2" s="1"/>
  <c r="Q974" i="2"/>
  <c r="R974" i="2" s="1"/>
  <c r="Q975" i="2"/>
  <c r="R975" i="2" s="1"/>
  <c r="Q976" i="2"/>
  <c r="R976" i="2" s="1"/>
  <c r="Q977" i="2"/>
  <c r="R977" i="2" s="1"/>
  <c r="Q978" i="2"/>
  <c r="R978" i="2" s="1"/>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3" i="2"/>
  <c r="R993" i="2" s="1"/>
  <c r="Q994" i="2"/>
  <c r="R994" i="2" s="1"/>
  <c r="Q995" i="2"/>
  <c r="R995" i="2" s="1"/>
  <c r="Q996" i="2"/>
  <c r="R996" i="2" s="1"/>
  <c r="Q997" i="2"/>
  <c r="R997" i="2" s="1"/>
  <c r="Q998" i="2"/>
  <c r="R998" i="2" s="1"/>
  <c r="Q999" i="2"/>
  <c r="R999" i="2" s="1"/>
  <c r="Q1000" i="2"/>
  <c r="R1000" i="2" s="1"/>
  <c r="Q1001" i="2"/>
  <c r="R1001" i="2" s="1"/>
  <c r="Q1002" i="2"/>
  <c r="R1002" i="2" s="1"/>
  <c r="Q1003" i="2"/>
  <c r="R1003" i="2" s="1"/>
  <c r="Q1004" i="2"/>
  <c r="R1004" i="2" s="1"/>
  <c r="Q1005" i="2"/>
  <c r="R1005" i="2" s="1"/>
  <c r="Q1006" i="2"/>
  <c r="R1006" i="2" s="1"/>
  <c r="Q1007" i="2"/>
  <c r="R1007" i="2" s="1"/>
  <c r="Q1008" i="2"/>
  <c r="R1008" i="2" s="1"/>
  <c r="Q1009" i="2"/>
  <c r="R1009" i="2" s="1"/>
  <c r="Q1010" i="2"/>
  <c r="R1010" i="2" s="1"/>
  <c r="Q1011" i="2"/>
  <c r="R1011" i="2" s="1"/>
  <c r="Q1012" i="2"/>
  <c r="R1012" i="2" s="1"/>
  <c r="Q1013" i="2"/>
  <c r="R1013" i="2" s="1"/>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5" i="2"/>
  <c r="R1025" i="2" s="1"/>
  <c r="Q1026" i="2"/>
  <c r="R1026" i="2" s="1"/>
  <c r="Q1027" i="2"/>
  <c r="R1027" i="2" s="1"/>
  <c r="Q1028" i="2"/>
  <c r="R1028" i="2" s="1"/>
  <c r="Q1029" i="2"/>
  <c r="R1029" i="2" s="1"/>
  <c r="Q1030" i="2"/>
  <c r="R1030" i="2" s="1"/>
  <c r="Q1031" i="2"/>
  <c r="R1031" i="2" s="1"/>
  <c r="Q1032" i="2"/>
  <c r="R1032" i="2" s="1"/>
  <c r="Q1033" i="2"/>
  <c r="R1033" i="2" s="1"/>
  <c r="Q1034" i="2"/>
  <c r="R1034" i="2" s="1"/>
  <c r="Q1035" i="2"/>
  <c r="R1035" i="2" s="1"/>
  <c r="Q1036" i="2"/>
  <c r="R1036" i="2" s="1"/>
  <c r="Q1037" i="2"/>
  <c r="R1037" i="2" s="1"/>
  <c r="Q1038" i="2"/>
  <c r="R1038" i="2" s="1"/>
  <c r="Q1039" i="2"/>
  <c r="R1039" i="2" s="1"/>
  <c r="Q1040" i="2"/>
  <c r="R1040" i="2" s="1"/>
  <c r="Q1041" i="2"/>
  <c r="R1041" i="2" s="1"/>
  <c r="Q1042" i="2"/>
  <c r="R1042" i="2" s="1"/>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7" i="2"/>
  <c r="R1057" i="2" s="1"/>
  <c r="Q1058" i="2"/>
  <c r="R1058" i="2" s="1"/>
  <c r="Q1059" i="2"/>
  <c r="R1059" i="2" s="1"/>
  <c r="Q1060" i="2"/>
  <c r="R1060" i="2" s="1"/>
  <c r="Q1061" i="2"/>
  <c r="R1061" i="2" s="1"/>
  <c r="Q1062" i="2"/>
  <c r="R1062" i="2" s="1"/>
  <c r="Q1063" i="2"/>
  <c r="R1063" i="2" s="1"/>
  <c r="Q1064" i="2"/>
  <c r="R1064" i="2" s="1"/>
  <c r="Q1065" i="2"/>
  <c r="R1065" i="2" s="1"/>
  <c r="Q1066" i="2"/>
  <c r="R1066" i="2" s="1"/>
  <c r="Q1067" i="2"/>
  <c r="R1067" i="2" s="1"/>
  <c r="Q1068" i="2"/>
  <c r="R1068" i="2" s="1"/>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89" i="2"/>
  <c r="R1089" i="2" s="1"/>
  <c r="Q1090" i="2"/>
  <c r="R1090" i="2" s="1"/>
  <c r="Q1091" i="2"/>
  <c r="R1091" i="2" s="1"/>
  <c r="Q1092" i="2"/>
  <c r="R1092" i="2" s="1"/>
  <c r="Q1093" i="2"/>
  <c r="R1093" i="2" s="1"/>
  <c r="Q1094" i="2"/>
  <c r="R1094" i="2" s="1"/>
  <c r="Q1095" i="2"/>
  <c r="R1095" i="2" s="1"/>
  <c r="Q1096" i="2"/>
  <c r="R1096" i="2" s="1"/>
  <c r="Q1097" i="2"/>
  <c r="R1097" i="2" s="1"/>
  <c r="Q1098" i="2"/>
  <c r="R1098" i="2" s="1"/>
  <c r="Q1099" i="2"/>
  <c r="R1099" i="2" s="1"/>
  <c r="Q1100" i="2"/>
  <c r="R1100" i="2" s="1"/>
  <c r="Q1101" i="2"/>
  <c r="R1101" i="2" s="1"/>
  <c r="Q1102" i="2"/>
  <c r="R1102" i="2" s="1"/>
  <c r="Q1103" i="2"/>
  <c r="R1103" i="2" s="1"/>
  <c r="Q1104" i="2"/>
  <c r="R1104" i="2" s="1"/>
  <c r="Q1105" i="2"/>
  <c r="R1105" i="2" s="1"/>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1" i="2"/>
  <c r="R1121" i="2" s="1"/>
  <c r="Q1122" i="2"/>
  <c r="R1122" i="2" s="1"/>
  <c r="Q1123" i="2"/>
  <c r="R1123" i="2" s="1"/>
  <c r="Q1124" i="2"/>
  <c r="R1124" i="2" s="1"/>
  <c r="Q1125" i="2"/>
  <c r="R1125" i="2" s="1"/>
  <c r="Q1126" i="2"/>
  <c r="R1126" i="2" s="1"/>
  <c r="Q1127" i="2"/>
  <c r="R1127" i="2" s="1"/>
  <c r="Q1128" i="2"/>
  <c r="R1128" i="2" s="1"/>
  <c r="Q1129" i="2"/>
  <c r="R1129" i="2" s="1"/>
  <c r="Q1130" i="2"/>
  <c r="R1130" i="2" s="1"/>
  <c r="Q1131" i="2"/>
  <c r="R1131" i="2" s="1"/>
  <c r="Q1132" i="2"/>
  <c r="R1132" i="2" s="1"/>
  <c r="Q1133" i="2"/>
  <c r="R1133" i="2" s="1"/>
  <c r="Q1134" i="2"/>
  <c r="R1134" i="2" s="1"/>
  <c r="Q1135" i="2"/>
  <c r="R1135" i="2" s="1"/>
  <c r="Q1136" i="2"/>
  <c r="R1136" i="2" s="1"/>
  <c r="Q1137" i="2"/>
  <c r="R1137" i="2" s="1"/>
  <c r="Q1138" i="2"/>
  <c r="R1138" i="2" s="1"/>
  <c r="Q1139" i="2"/>
  <c r="R1139" i="2" s="1"/>
  <c r="Q1140" i="2"/>
  <c r="R1140" i="2" s="1"/>
  <c r="Q1141" i="2"/>
  <c r="R1141" i="2" s="1"/>
  <c r="Q1142" i="2"/>
  <c r="R1142" i="2" s="1"/>
  <c r="Q1143" i="2"/>
  <c r="R1143" i="2" s="1"/>
  <c r="Q1144" i="2"/>
  <c r="R1144" i="2" s="1"/>
  <c r="Q1145" i="2"/>
  <c r="R1145" i="2" s="1"/>
  <c r="Q1146" i="2"/>
  <c r="R1146" i="2" s="1"/>
  <c r="Q1147" i="2"/>
  <c r="R1147" i="2" s="1"/>
  <c r="Q1148" i="2"/>
  <c r="R1148" i="2" s="1"/>
  <c r="Q1149" i="2"/>
  <c r="R1149" i="2" s="1"/>
  <c r="Q1150" i="2"/>
  <c r="R1150" i="2" s="1"/>
  <c r="Q1151" i="2"/>
  <c r="R1151" i="2" s="1"/>
  <c r="Q1152" i="2"/>
  <c r="R1152" i="2" s="1"/>
  <c r="Q1153" i="2"/>
  <c r="R1153" i="2" s="1"/>
  <c r="Q1154" i="2"/>
  <c r="R1154" i="2" s="1"/>
  <c r="Q1155" i="2"/>
  <c r="R1155" i="2" s="1"/>
  <c r="Q1156" i="2"/>
  <c r="R1156" i="2" s="1"/>
  <c r="Q1157" i="2"/>
  <c r="R1157" i="2" s="1"/>
  <c r="Q1158" i="2"/>
  <c r="R1158" i="2" s="1"/>
  <c r="Q1159" i="2"/>
  <c r="R1159" i="2" s="1"/>
  <c r="Q1160" i="2"/>
  <c r="R1160" i="2" s="1"/>
  <c r="Q1161" i="2"/>
  <c r="R1161" i="2" s="1"/>
  <c r="Q1162" i="2"/>
  <c r="R1162" i="2" s="1"/>
  <c r="Q1163" i="2"/>
  <c r="R1163" i="2" s="1"/>
  <c r="Q1164" i="2"/>
  <c r="R1164" i="2" s="1"/>
  <c r="Q1165" i="2"/>
  <c r="R1165" i="2" s="1"/>
  <c r="Q1166" i="2"/>
  <c r="R1166" i="2" s="1"/>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5" i="2"/>
  <c r="R1185" i="2" s="1"/>
  <c r="Q1186" i="2"/>
  <c r="R1186" i="2" s="1"/>
  <c r="Q1187" i="2"/>
  <c r="R1187" i="2" s="1"/>
  <c r="Q1188" i="2"/>
  <c r="R1188" i="2" s="1"/>
  <c r="Q1189" i="2"/>
  <c r="R1189" i="2" s="1"/>
  <c r="Q1190" i="2"/>
  <c r="R1190" i="2" s="1"/>
  <c r="Q1191" i="2"/>
  <c r="R1191" i="2" s="1"/>
  <c r="Q1192" i="2"/>
  <c r="R1192" i="2" s="1"/>
  <c r="Q1193" i="2"/>
  <c r="R1193" i="2" s="1"/>
  <c r="Q1194" i="2"/>
  <c r="R1194" i="2" s="1"/>
  <c r="Q1195" i="2"/>
  <c r="R1195" i="2" s="1"/>
  <c r="Q1196" i="2"/>
  <c r="R1196" i="2" s="1"/>
  <c r="Q1197" i="2"/>
  <c r="R1197" i="2" s="1"/>
  <c r="Q1198" i="2"/>
  <c r="R1198" i="2" s="1"/>
  <c r="Q1199" i="2"/>
  <c r="R1199" i="2" s="1"/>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7" i="2"/>
  <c r="R1217"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R1228" i="2" s="1"/>
  <c r="Q1229" i="2"/>
  <c r="R1229" i="2" s="1"/>
  <c r="Q1230" i="2"/>
  <c r="R1230" i="2" s="1"/>
  <c r="Q1231" i="2"/>
  <c r="R1231" i="2" s="1"/>
  <c r="Q1232" i="2"/>
  <c r="R1232" i="2" s="1"/>
  <c r="Q1233" i="2"/>
  <c r="R1233" i="2" s="1"/>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49" i="2"/>
  <c r="R1249" i="2" s="1"/>
  <c r="Q1250" i="2"/>
  <c r="R1250" i="2" s="1"/>
  <c r="Q1251" i="2"/>
  <c r="R1251" i="2" s="1"/>
  <c r="Q1252" i="2"/>
  <c r="R1252" i="2" s="1"/>
  <c r="Q1253" i="2"/>
  <c r="R1253" i="2" s="1"/>
  <c r="Q1254" i="2"/>
  <c r="R1254" i="2" s="1"/>
  <c r="Q1255" i="2"/>
  <c r="R1255" i="2" s="1"/>
  <c r="Q1256" i="2"/>
  <c r="R1256" i="2" s="1"/>
  <c r="Q1257" i="2"/>
  <c r="R1257" i="2" s="1"/>
  <c r="Q1258" i="2"/>
  <c r="R1258" i="2" s="1"/>
  <c r="Q1259" i="2"/>
  <c r="R1259" i="2" s="1"/>
  <c r="Q1260" i="2"/>
  <c r="R1260" i="2" s="1"/>
  <c r="Q1261" i="2"/>
  <c r="R1261" i="2" s="1"/>
  <c r="Q1262" i="2"/>
  <c r="R1262" i="2" s="1"/>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1" i="2"/>
  <c r="R1281" i="2" s="1"/>
  <c r="Q1282" i="2"/>
  <c r="R1282" i="2" s="1"/>
  <c r="Q1283" i="2"/>
  <c r="R1283" i="2" s="1"/>
  <c r="Q1284" i="2"/>
  <c r="R1284" i="2" s="1"/>
  <c r="Q1285" i="2"/>
  <c r="R1285" i="2" s="1"/>
  <c r="Q1286" i="2"/>
  <c r="R1286" i="2" s="1"/>
  <c r="Q1287" i="2"/>
  <c r="R1287" i="2" s="1"/>
  <c r="Q1288" i="2"/>
  <c r="R1288" i="2" s="1"/>
  <c r="Q1289" i="2"/>
  <c r="R1289" i="2" s="1"/>
  <c r="Q1290" i="2"/>
  <c r="R1290" i="2" s="1"/>
  <c r="Q1291" i="2"/>
  <c r="R1291" i="2" s="1"/>
  <c r="Q1292" i="2"/>
  <c r="R1292" i="2" s="1"/>
  <c r="Q1293" i="2"/>
  <c r="R1293" i="2" s="1"/>
  <c r="Q1294" i="2"/>
  <c r="R1294" i="2" s="1"/>
  <c r="Q1295" i="2"/>
  <c r="R1295" i="2" s="1"/>
  <c r="Q1296" i="2"/>
  <c r="R1296" i="2" s="1"/>
  <c r="Q1297" i="2"/>
  <c r="R1297" i="2" s="1"/>
  <c r="Q1298" i="2"/>
  <c r="R1298" i="2" s="1"/>
  <c r="Q1299" i="2"/>
  <c r="R1299" i="2" s="1"/>
  <c r="Q1300" i="2"/>
  <c r="R1300" i="2" s="1"/>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3" i="2"/>
  <c r="R1313"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R1326" i="2" s="1"/>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5" i="2"/>
  <c r="R1345"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R1356" i="2" s="1"/>
  <c r="Q1357" i="2"/>
  <c r="R1357" i="2" s="1"/>
  <c r="Q1358" i="2"/>
  <c r="R1358" i="2" s="1"/>
  <c r="Q1359" i="2"/>
  <c r="R1359" i="2" s="1"/>
  <c r="Q1360" i="2"/>
  <c r="R1360" i="2" s="1"/>
  <c r="Q1361" i="2"/>
  <c r="R1361" i="2" s="1"/>
  <c r="Q1362" i="2"/>
  <c r="R1362" i="2" s="1"/>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7" i="2"/>
  <c r="R1377" i="2" s="1"/>
  <c r="Q1378" i="2"/>
  <c r="R1378" i="2" s="1"/>
  <c r="Q1379" i="2"/>
  <c r="R1379" i="2" s="1"/>
  <c r="Q1380" i="2"/>
  <c r="R1380" i="2" s="1"/>
  <c r="Q1381" i="2"/>
  <c r="R1381" i="2" s="1"/>
  <c r="Q1382" i="2"/>
  <c r="R1382" i="2" s="1"/>
  <c r="Q1383" i="2"/>
  <c r="R1383" i="2" s="1"/>
  <c r="Q1384" i="2"/>
  <c r="R1384" i="2" s="1"/>
  <c r="Q1385" i="2"/>
  <c r="R1385" i="2" s="1"/>
  <c r="Q1386" i="2"/>
  <c r="R1386" i="2" s="1"/>
  <c r="Q1387" i="2"/>
  <c r="R1387" i="2" s="1"/>
  <c r="Q1388" i="2"/>
  <c r="R1388" i="2" s="1"/>
  <c r="Q1389" i="2"/>
  <c r="R1389" i="2" s="1"/>
  <c r="Q1390" i="2"/>
  <c r="R1390" i="2" s="1"/>
  <c r="Q1391" i="2"/>
  <c r="R1391" i="2" s="1"/>
  <c r="Q1392" i="2"/>
  <c r="R1392" i="2" s="1"/>
  <c r="Q1393" i="2"/>
  <c r="R1393" i="2" s="1"/>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09" i="2"/>
  <c r="R1409" i="2" s="1"/>
  <c r="Q1410" i="2"/>
  <c r="R1410" i="2" s="1"/>
  <c r="Q1411" i="2"/>
  <c r="R1411" i="2" s="1"/>
  <c r="Q1412" i="2"/>
  <c r="R1412" i="2" s="1"/>
  <c r="Q1413" i="2"/>
  <c r="R1413" i="2" s="1"/>
  <c r="Q1414" i="2"/>
  <c r="R1414" i="2" s="1"/>
  <c r="Q1415" i="2"/>
  <c r="R1415" i="2" s="1"/>
  <c r="Q1416" i="2"/>
  <c r="R1416" i="2" s="1"/>
  <c r="Q1417" i="2"/>
  <c r="R1417" i="2" s="1"/>
  <c r="Q1418" i="2"/>
  <c r="R1418" i="2" s="1"/>
  <c r="Q1419" i="2"/>
  <c r="R1419" i="2" s="1"/>
  <c r="Q1420" i="2"/>
  <c r="R1420" i="2" s="1"/>
  <c r="Q1421" i="2"/>
  <c r="R1421" i="2" s="1"/>
  <c r="Q1422" i="2"/>
  <c r="R1422" i="2" s="1"/>
  <c r="Q1423" i="2"/>
  <c r="R1423" i="2" s="1"/>
  <c r="Q1424" i="2"/>
  <c r="R1424" i="2" s="1"/>
  <c r="Q1425" i="2"/>
  <c r="R1425" i="2" s="1"/>
  <c r="Q1426" i="2"/>
  <c r="R1426" i="2" s="1"/>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1" i="2"/>
  <c r="R1441" i="2" s="1"/>
  <c r="Q1442" i="2"/>
  <c r="R1442" i="2" s="1"/>
  <c r="Q1443" i="2"/>
  <c r="R1443" i="2" s="1"/>
  <c r="Q1444" i="2"/>
  <c r="R1444" i="2" s="1"/>
  <c r="Q1445" i="2"/>
  <c r="R1445" i="2" s="1"/>
  <c r="Q1446" i="2"/>
  <c r="R1446" i="2" s="1"/>
  <c r="Q1447" i="2"/>
  <c r="R1447" i="2" s="1"/>
  <c r="Q1448" i="2"/>
  <c r="R1448" i="2" s="1"/>
  <c r="Q1449" i="2"/>
  <c r="R1449" i="2" s="1"/>
  <c r="Q1450" i="2"/>
  <c r="R1450" i="2" s="1"/>
  <c r="Q1451" i="2"/>
  <c r="R1451" i="2" s="1"/>
  <c r="Q1452" i="2"/>
  <c r="R1452" i="2" s="1"/>
  <c r="Q1453" i="2"/>
  <c r="R1453" i="2" s="1"/>
  <c r="Q1454" i="2"/>
  <c r="R1454" i="2" s="1"/>
  <c r="Q1455" i="2"/>
  <c r="R1455" i="2" s="1"/>
  <c r="Q1456" i="2"/>
  <c r="R1456" i="2" s="1"/>
  <c r="Q1457" i="2"/>
  <c r="R1457" i="2" s="1"/>
  <c r="Q1458" i="2"/>
  <c r="R1458" i="2" s="1"/>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3" i="2"/>
  <c r="R1473" i="2" s="1"/>
  <c r="Q1474" i="2"/>
  <c r="R1474" i="2" s="1"/>
  <c r="Q1475" i="2"/>
  <c r="R1475" i="2" s="1"/>
  <c r="Q1476" i="2"/>
  <c r="R1476" i="2" s="1"/>
  <c r="Q1477" i="2"/>
  <c r="R1477" i="2" s="1"/>
  <c r="Q1478" i="2"/>
  <c r="R1478" i="2" s="1"/>
  <c r="Q1479" i="2"/>
  <c r="R1479" i="2" s="1"/>
  <c r="Q1480" i="2"/>
  <c r="R1480" i="2" s="1"/>
  <c r="Q1481" i="2"/>
  <c r="R1481" i="2" s="1"/>
  <c r="Q1482" i="2"/>
  <c r="R1482" i="2" s="1"/>
  <c r="Q1483" i="2"/>
  <c r="R1483" i="2" s="1"/>
  <c r="Q1484" i="2"/>
  <c r="R1484" i="2" s="1"/>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5" i="2"/>
  <c r="R1505" i="2" s="1"/>
  <c r="Q1506" i="2"/>
  <c r="R1506" i="2" s="1"/>
  <c r="Q1507" i="2"/>
  <c r="R1507" i="2" s="1"/>
  <c r="Q1508" i="2"/>
  <c r="R1508" i="2" s="1"/>
  <c r="Q1509" i="2"/>
  <c r="R1509" i="2" s="1"/>
  <c r="Q1510" i="2"/>
  <c r="R1510" i="2" s="1"/>
  <c r="Q1511" i="2"/>
  <c r="R1511" i="2" s="1"/>
  <c r="Q1512" i="2"/>
  <c r="R1512" i="2" s="1"/>
  <c r="Q1513" i="2"/>
  <c r="R1513" i="2" s="1"/>
  <c r="Q1514" i="2"/>
  <c r="R1514" i="2" s="1"/>
  <c r="Q1515" i="2"/>
  <c r="R1515" i="2" s="1"/>
  <c r="Q1516" i="2"/>
  <c r="R1516" i="2" s="1"/>
  <c r="Q1517" i="2"/>
  <c r="R1517" i="2" s="1"/>
  <c r="Q1518" i="2"/>
  <c r="R1518" i="2" s="1"/>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7" i="2"/>
  <c r="R1537" i="2" s="1"/>
  <c r="Q1538" i="2"/>
  <c r="R1538" i="2" s="1"/>
  <c r="Q1539" i="2"/>
  <c r="R1539" i="2" s="1"/>
  <c r="Q1540" i="2"/>
  <c r="R1540" i="2" s="1"/>
  <c r="Q1541" i="2"/>
  <c r="R1541" i="2" s="1"/>
  <c r="Q1542" i="2"/>
  <c r="R1542" i="2" s="1"/>
  <c r="Q1543" i="2"/>
  <c r="R1543" i="2" s="1"/>
  <c r="Q1544" i="2"/>
  <c r="R1544" i="2" s="1"/>
  <c r="Q1545" i="2"/>
  <c r="R1545" i="2" s="1"/>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69" i="2"/>
  <c r="R1569" i="2" s="1"/>
  <c r="Q1570" i="2"/>
  <c r="R1570" i="2" s="1"/>
  <c r="Q1571" i="2"/>
  <c r="R1571" i="2" s="1"/>
  <c r="Q1572" i="2"/>
  <c r="R1572" i="2" s="1"/>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R1586" i="2" s="1"/>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1" i="2"/>
  <c r="R1601" i="2" s="1"/>
  <c r="Q1602" i="2"/>
  <c r="R1602" i="2" s="1"/>
  <c r="Q1603" i="2"/>
  <c r="R1603" i="2" s="1"/>
  <c r="Q1604" i="2"/>
  <c r="R1604" i="2" s="1"/>
  <c r="Q1605" i="2"/>
  <c r="R1605" i="2" s="1"/>
  <c r="Q1606" i="2"/>
  <c r="R1606" i="2" s="1"/>
  <c r="Q1607" i="2"/>
  <c r="R1607" i="2" s="1"/>
  <c r="Q1608" i="2"/>
  <c r="R1608" i="2" s="1"/>
  <c r="Q1609" i="2"/>
  <c r="R1609" i="2" s="1"/>
  <c r="Q1610" i="2"/>
  <c r="R1610" i="2" s="1"/>
  <c r="Q1611" i="2"/>
  <c r="R1611" i="2" s="1"/>
  <c r="Q1612" i="2"/>
  <c r="R1612" i="2" s="1"/>
  <c r="Q1613" i="2"/>
  <c r="R1613" i="2" s="1"/>
  <c r="Q1614" i="2"/>
  <c r="R1614" i="2" s="1"/>
  <c r="Q1615" i="2"/>
  <c r="R1615" i="2" s="1"/>
  <c r="Q1616" i="2"/>
  <c r="R1616" i="2" s="1"/>
  <c r="Q1617" i="2"/>
  <c r="R1617" i="2" s="1"/>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3" i="2"/>
  <c r="R1633" i="2" s="1"/>
  <c r="Q1634" i="2"/>
  <c r="R1634" i="2" s="1"/>
  <c r="Q1635" i="2"/>
  <c r="R1635" i="2" s="1"/>
  <c r="Q1636" i="2"/>
  <c r="R1636" i="2" s="1"/>
  <c r="Q1637" i="2"/>
  <c r="R1637" i="2" s="1"/>
  <c r="Q1638" i="2"/>
  <c r="R1638" i="2" s="1"/>
  <c r="Q1639" i="2"/>
  <c r="R1639" i="2" s="1"/>
  <c r="Q1640" i="2"/>
  <c r="R1640" i="2" s="1"/>
  <c r="Q1641" i="2"/>
  <c r="R1641" i="2" s="1"/>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R1654" i="2" s="1"/>
  <c r="Q1655" i="2"/>
  <c r="R1655" i="2" s="1"/>
  <c r="Q1656" i="2"/>
  <c r="R1656" i="2" s="1"/>
  <c r="Q1657" i="2"/>
  <c r="R1657" i="2" s="1"/>
  <c r="Q1658" i="2"/>
  <c r="R1658" i="2" s="1"/>
  <c r="Q1659" i="2"/>
  <c r="R1659" i="2" s="1"/>
  <c r="Q1660" i="2"/>
  <c r="R1660" i="2" s="1"/>
  <c r="Q1661" i="2"/>
  <c r="R1661" i="2" s="1"/>
  <c r="Q1662" i="2"/>
  <c r="R1662" i="2" s="1"/>
  <c r="Q1663" i="2"/>
  <c r="R1663" i="2" s="1"/>
  <c r="Q1664" i="2"/>
  <c r="R1664" i="2" s="1"/>
  <c r="Q1665" i="2"/>
  <c r="R1665" i="2" s="1"/>
  <c r="Q1666" i="2"/>
  <c r="R1666" i="2" s="1"/>
  <c r="Q1667" i="2"/>
  <c r="R1667" i="2" s="1"/>
  <c r="Q1668" i="2"/>
  <c r="R1668" i="2" s="1"/>
  <c r="Q1669" i="2"/>
  <c r="R1669" i="2" s="1"/>
  <c r="Q1670" i="2"/>
  <c r="R1670" i="2" s="1"/>
  <c r="Q1671" i="2"/>
  <c r="R1671" i="2" s="1"/>
  <c r="Q1672" i="2"/>
  <c r="R1672" i="2" s="1"/>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7" i="2"/>
  <c r="R1697" i="2" s="1"/>
  <c r="Q1698" i="2"/>
  <c r="R1698" i="2" s="1"/>
  <c r="Q1699" i="2"/>
  <c r="R1699" i="2" s="1"/>
  <c r="Q1700" i="2"/>
  <c r="R1700" i="2" s="1"/>
  <c r="Q1701" i="2"/>
  <c r="R1701" i="2" s="1"/>
  <c r="Q1702" i="2"/>
  <c r="R1702" i="2" s="1"/>
  <c r="Q1703" i="2"/>
  <c r="R1703" i="2" s="1"/>
  <c r="Q1704" i="2"/>
  <c r="R1704" i="2" s="1"/>
  <c r="Q1705" i="2"/>
  <c r="R1705" i="2" s="1"/>
  <c r="Q1706" i="2"/>
  <c r="R1706" i="2" s="1"/>
  <c r="Q1707" i="2"/>
  <c r="R1707" i="2" s="1"/>
  <c r="Q1708" i="2"/>
  <c r="R1708" i="2" s="1"/>
  <c r="Q1709" i="2"/>
  <c r="R1709" i="2" s="1"/>
  <c r="Q1710" i="2"/>
  <c r="R1710" i="2" s="1"/>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Q1727" i="2"/>
  <c r="R1727" i="2" s="1"/>
  <c r="Q1728" i="2"/>
  <c r="R1728" i="2" s="1"/>
  <c r="Q1729" i="2"/>
  <c r="R1729" i="2" s="1"/>
  <c r="Q1730" i="2"/>
  <c r="R1730" i="2" s="1"/>
  <c r="Q1731" i="2"/>
  <c r="R1731" i="2" s="1"/>
  <c r="Q1732" i="2"/>
  <c r="R1732" i="2" s="1"/>
  <c r="Q1733" i="2"/>
  <c r="R1733" i="2" s="1"/>
  <c r="Q1734" i="2"/>
  <c r="R1734" i="2" s="1"/>
  <c r="Q1735" i="2"/>
  <c r="R1735" i="2" s="1"/>
  <c r="Q1736" i="2"/>
  <c r="R1736" i="2" s="1"/>
  <c r="Q1737" i="2"/>
  <c r="R1737" i="2" s="1"/>
  <c r="Q1738" i="2"/>
  <c r="R1738" i="2" s="1"/>
  <c r="Q1739" i="2"/>
  <c r="R1739" i="2" s="1"/>
  <c r="Q1740" i="2"/>
  <c r="R1740" i="2" s="1"/>
  <c r="Q1741" i="2"/>
  <c r="R1741" i="2" s="1"/>
  <c r="Q1742" i="2"/>
  <c r="R1742" i="2" s="1"/>
  <c r="Q1743" i="2"/>
  <c r="R1743" i="2" s="1"/>
  <c r="Q1744" i="2"/>
  <c r="R1744" i="2" s="1"/>
  <c r="Q1745" i="2"/>
  <c r="R1745" i="2" s="1"/>
  <c r="Q1746" i="2"/>
  <c r="R1746" i="2" s="1"/>
  <c r="Q1747" i="2"/>
  <c r="R1747" i="2" s="1"/>
  <c r="Q1748" i="2"/>
  <c r="R1748" i="2" s="1"/>
  <c r="Q1749" i="2"/>
  <c r="R1749" i="2" s="1"/>
  <c r="Q1750" i="2"/>
  <c r="R1750" i="2" s="1"/>
  <c r="Q1751" i="2"/>
  <c r="R1751" i="2" s="1"/>
  <c r="Q1752" i="2"/>
  <c r="R1752" i="2" s="1"/>
  <c r="Q1753" i="2"/>
  <c r="R1753" i="2" s="1"/>
  <c r="Q1754" i="2"/>
  <c r="R1754" i="2" s="1"/>
  <c r="Q1755" i="2"/>
  <c r="R1755" i="2" s="1"/>
  <c r="Q1756" i="2"/>
  <c r="R1756" i="2" s="1"/>
  <c r="Q1757" i="2"/>
  <c r="R1757" i="2" s="1"/>
  <c r="Q1758" i="2"/>
  <c r="R1758" i="2" s="1"/>
  <c r="Q1759" i="2"/>
  <c r="R1759" i="2" s="1"/>
  <c r="Q1760" i="2"/>
  <c r="R1760" i="2" s="1"/>
  <c r="Q1761" i="2"/>
  <c r="R1761" i="2" s="1"/>
  <c r="Q1762" i="2"/>
  <c r="R1762" i="2" s="1"/>
  <c r="Q1763" i="2"/>
  <c r="R1763" i="2" s="1"/>
  <c r="Q1764" i="2"/>
  <c r="R1764" i="2" s="1"/>
  <c r="Q1765" i="2"/>
  <c r="R1765" i="2" s="1"/>
  <c r="Q1766" i="2"/>
  <c r="R1766" i="2" s="1"/>
  <c r="Q1767" i="2"/>
  <c r="R1767" i="2" s="1"/>
  <c r="Q1768" i="2"/>
  <c r="R1768" i="2" s="1"/>
  <c r="Q1769" i="2"/>
  <c r="R1769" i="2" s="1"/>
  <c r="Q1770" i="2"/>
  <c r="R1770" i="2" s="1"/>
  <c r="Q1771" i="2"/>
  <c r="R1771" i="2" s="1"/>
  <c r="Q1772" i="2"/>
  <c r="R1772" i="2" s="1"/>
  <c r="Q1773" i="2"/>
  <c r="R1773" i="2" s="1"/>
  <c r="Q1774" i="2"/>
  <c r="R1774" i="2" s="1"/>
  <c r="Q1775" i="2"/>
  <c r="R1775" i="2" s="1"/>
  <c r="Q1776" i="2"/>
  <c r="R1776" i="2" s="1"/>
  <c r="Q1777" i="2"/>
  <c r="R1777" i="2" s="1"/>
  <c r="Q1778" i="2"/>
  <c r="R1778" i="2" s="1"/>
  <c r="Q1779" i="2"/>
  <c r="R1779" i="2" s="1"/>
  <c r="Q1780" i="2"/>
  <c r="R1780" i="2" s="1"/>
  <c r="Q1781" i="2"/>
  <c r="R1781" i="2" s="1"/>
  <c r="Q1782" i="2"/>
  <c r="R1782" i="2" s="1"/>
  <c r="Q1783" i="2"/>
  <c r="R1783" i="2" s="1"/>
  <c r="Q1784" i="2"/>
  <c r="R1784" i="2" s="1"/>
  <c r="Q1785" i="2"/>
  <c r="R1785" i="2" s="1"/>
  <c r="Q1786" i="2"/>
  <c r="R1786" i="2" s="1"/>
  <c r="Q1787" i="2"/>
  <c r="R1787" i="2" s="1"/>
  <c r="Q1788" i="2"/>
  <c r="R1788" i="2" s="1"/>
  <c r="Q1789" i="2"/>
  <c r="R1789" i="2" s="1"/>
  <c r="Q1790" i="2"/>
  <c r="R1790" i="2" s="1"/>
  <c r="Q1791" i="2"/>
  <c r="R1791" i="2" s="1"/>
  <c r="Q1792" i="2"/>
  <c r="R1792" i="2" s="1"/>
  <c r="Q1793" i="2"/>
  <c r="R1793" i="2" s="1"/>
  <c r="Q1794" i="2"/>
  <c r="R1794" i="2" s="1"/>
  <c r="Q1795" i="2"/>
  <c r="R1795" i="2" s="1"/>
  <c r="Q1796" i="2"/>
  <c r="R1796" i="2" s="1"/>
  <c r="Q1797" i="2"/>
  <c r="R1797" i="2" s="1"/>
  <c r="Q1798" i="2"/>
  <c r="R1798" i="2" s="1"/>
  <c r="Q1799" i="2"/>
  <c r="R1799" i="2" s="1"/>
  <c r="Q1800" i="2"/>
  <c r="R1800" i="2" s="1"/>
  <c r="Q1801" i="2"/>
  <c r="R1801" i="2" s="1"/>
  <c r="Q1802" i="2"/>
  <c r="R1802" i="2" s="1"/>
  <c r="Q1803" i="2"/>
  <c r="R1803" i="2" s="1"/>
  <c r="Q1804" i="2"/>
  <c r="R1804" i="2" s="1"/>
  <c r="Q1805" i="2"/>
  <c r="R1805" i="2" s="1"/>
  <c r="Q1806" i="2"/>
  <c r="R1806" i="2" s="1"/>
  <c r="Q1807" i="2"/>
  <c r="R1807" i="2" s="1"/>
  <c r="Q1808" i="2"/>
  <c r="R1808" i="2" s="1"/>
  <c r="Q1809" i="2"/>
  <c r="R1809" i="2" s="1"/>
  <c r="Q1810" i="2"/>
  <c r="R1810" i="2" s="1"/>
  <c r="Q1811" i="2"/>
  <c r="R1811" i="2" s="1"/>
  <c r="Q1812" i="2"/>
  <c r="R1812" i="2" s="1"/>
  <c r="Q1813" i="2"/>
  <c r="R1813" i="2" s="1"/>
  <c r="Q1814" i="2"/>
  <c r="R1814" i="2" s="1"/>
  <c r="Q1815" i="2"/>
  <c r="R1815" i="2" s="1"/>
  <c r="Q1816" i="2"/>
  <c r="R1816" i="2" s="1"/>
  <c r="Q1817" i="2"/>
  <c r="R1817" i="2" s="1"/>
  <c r="Q1818" i="2"/>
  <c r="R1818" i="2" s="1"/>
  <c r="Q1819" i="2"/>
  <c r="R1819" i="2" s="1"/>
  <c r="Q1820" i="2"/>
  <c r="R1820" i="2" s="1"/>
  <c r="Q1821" i="2"/>
  <c r="R1821" i="2" s="1"/>
  <c r="Q1822" i="2"/>
  <c r="R1822" i="2" s="1"/>
  <c r="Q1823" i="2"/>
  <c r="R1823" i="2" s="1"/>
  <c r="Q1824" i="2"/>
  <c r="R1824" i="2" s="1"/>
  <c r="Q1825" i="2"/>
  <c r="R1825" i="2" s="1"/>
  <c r="Q1826" i="2"/>
  <c r="R1826" i="2" s="1"/>
  <c r="Q1827" i="2"/>
  <c r="R1827" i="2" s="1"/>
  <c r="Q1828" i="2"/>
  <c r="R1828" i="2" s="1"/>
  <c r="Q1829" i="2"/>
  <c r="R1829" i="2" s="1"/>
  <c r="Q1830" i="2"/>
  <c r="R1830" i="2" s="1"/>
  <c r="Q1831" i="2"/>
  <c r="R1831" i="2" s="1"/>
  <c r="Q1832" i="2"/>
  <c r="R1832" i="2" s="1"/>
  <c r="Q1833" i="2"/>
  <c r="R1833" i="2" s="1"/>
  <c r="Q1834" i="2"/>
  <c r="R1834" i="2" s="1"/>
  <c r="Q1835" i="2"/>
  <c r="R1835" i="2" s="1"/>
  <c r="Q1836" i="2"/>
  <c r="R1836" i="2" s="1"/>
  <c r="Q1837" i="2"/>
  <c r="R1837" i="2" s="1"/>
  <c r="Q1838" i="2"/>
  <c r="R1838" i="2" s="1"/>
  <c r="Q1839" i="2"/>
  <c r="R1839" i="2" s="1"/>
  <c r="Q1840" i="2"/>
  <c r="R1840" i="2" s="1"/>
  <c r="Q1841" i="2"/>
  <c r="R1841" i="2" s="1"/>
  <c r="Q1842" i="2"/>
  <c r="R1842" i="2" s="1"/>
  <c r="Q1843" i="2"/>
  <c r="R1843" i="2" s="1"/>
  <c r="Q1844" i="2"/>
  <c r="R1844" i="2" s="1"/>
  <c r="Q1845" i="2"/>
  <c r="R1845" i="2" s="1"/>
  <c r="Q1846" i="2"/>
  <c r="R1846" i="2" s="1"/>
  <c r="Q1847" i="2"/>
  <c r="R1847" i="2" s="1"/>
  <c r="Q1848" i="2"/>
  <c r="R1848" i="2" s="1"/>
  <c r="Q1849" i="2"/>
  <c r="R1849" i="2" s="1"/>
  <c r="Q1850" i="2"/>
  <c r="R1850" i="2" s="1"/>
  <c r="Q1851" i="2"/>
  <c r="R1851" i="2" s="1"/>
  <c r="Q1852" i="2"/>
  <c r="R1852" i="2" s="1"/>
  <c r="Q1853" i="2"/>
  <c r="R1853" i="2" s="1"/>
  <c r="Q1854" i="2"/>
  <c r="R1854" i="2" s="1"/>
  <c r="Q1855" i="2"/>
  <c r="R1855" i="2" s="1"/>
  <c r="Q1856" i="2"/>
  <c r="R1856" i="2" s="1"/>
  <c r="Q1857" i="2"/>
  <c r="R1857" i="2" s="1"/>
  <c r="Q1858" i="2"/>
  <c r="R1858" i="2" s="1"/>
  <c r="Q1859" i="2"/>
  <c r="R1859" i="2" s="1"/>
  <c r="Q1860" i="2"/>
  <c r="R1860" i="2" s="1"/>
  <c r="Q1861" i="2"/>
  <c r="R1861" i="2" s="1"/>
  <c r="Q1862" i="2"/>
  <c r="R1862" i="2" s="1"/>
  <c r="Q1863" i="2"/>
  <c r="R1863" i="2" s="1"/>
  <c r="Q1864" i="2"/>
  <c r="R1864" i="2" s="1"/>
  <c r="Q1865" i="2"/>
  <c r="R1865" i="2" s="1"/>
  <c r="Q1866" i="2"/>
  <c r="R1866" i="2" s="1"/>
  <c r="Q1867" i="2"/>
  <c r="R1867" i="2" s="1"/>
  <c r="Q1868" i="2"/>
  <c r="R1868" i="2" s="1"/>
  <c r="Q1869" i="2"/>
  <c r="R1869" i="2" s="1"/>
  <c r="Q1870" i="2"/>
  <c r="R1870" i="2" s="1"/>
  <c r="Q1871" i="2"/>
  <c r="R1871" i="2" s="1"/>
  <c r="Q1872" i="2"/>
  <c r="R1872" i="2" s="1"/>
  <c r="Q1873" i="2"/>
  <c r="R1873" i="2" s="1"/>
  <c r="Q1874" i="2"/>
  <c r="R1874" i="2" s="1"/>
  <c r="Q1875" i="2"/>
  <c r="R1875" i="2" s="1"/>
  <c r="Q1876" i="2"/>
  <c r="R1876" i="2" s="1"/>
  <c r="Q1877" i="2"/>
  <c r="R1877" i="2" s="1"/>
  <c r="Q1878" i="2"/>
  <c r="R1878" i="2" s="1"/>
  <c r="Q1879" i="2"/>
  <c r="R1879" i="2" s="1"/>
  <c r="Q1880" i="2"/>
  <c r="R1880" i="2" s="1"/>
  <c r="Q1881" i="2"/>
  <c r="R1881" i="2" s="1"/>
  <c r="Q1882" i="2"/>
  <c r="R1882" i="2" s="1"/>
  <c r="Q1883" i="2"/>
  <c r="R1883" i="2" s="1"/>
  <c r="Q1884" i="2"/>
  <c r="R1884" i="2" s="1"/>
  <c r="Q1885" i="2"/>
  <c r="R1885" i="2" s="1"/>
  <c r="Q1886" i="2"/>
  <c r="R1886" i="2" s="1"/>
  <c r="Q1887" i="2"/>
  <c r="R1887" i="2" s="1"/>
  <c r="Q1888" i="2"/>
  <c r="R1888" i="2" s="1"/>
  <c r="Q1889" i="2"/>
  <c r="R1889" i="2" s="1"/>
  <c r="Q1890" i="2"/>
  <c r="R1890" i="2" s="1"/>
  <c r="Q1891" i="2"/>
  <c r="R1891" i="2" s="1"/>
  <c r="Q1892" i="2"/>
  <c r="R1892" i="2" s="1"/>
  <c r="Q1893" i="2"/>
  <c r="R1893" i="2" s="1"/>
  <c r="Q1894" i="2"/>
  <c r="R1894" i="2" s="1"/>
  <c r="Q1895" i="2"/>
  <c r="R1895" i="2" s="1"/>
  <c r="Q1896" i="2"/>
  <c r="R1896" i="2" s="1"/>
  <c r="Q1897" i="2"/>
  <c r="R1897" i="2" s="1"/>
  <c r="Q1898" i="2"/>
  <c r="R1898" i="2" s="1"/>
  <c r="Q1899" i="2"/>
  <c r="R1899" i="2" s="1"/>
  <c r="Q1900" i="2"/>
  <c r="R1900" i="2" s="1"/>
  <c r="Q1901" i="2"/>
  <c r="R1901" i="2" s="1"/>
  <c r="Q1902" i="2"/>
  <c r="R1902" i="2" s="1"/>
  <c r="Q1903" i="2"/>
  <c r="R1903" i="2" s="1"/>
  <c r="Q1904" i="2"/>
  <c r="R1904" i="2" s="1"/>
  <c r="Q1905" i="2"/>
  <c r="R1905" i="2" s="1"/>
  <c r="Q1906" i="2"/>
  <c r="R1906" i="2" s="1"/>
  <c r="Q1907" i="2"/>
  <c r="R1907" i="2" s="1"/>
  <c r="Q1908" i="2"/>
  <c r="R1908" i="2" s="1"/>
  <c r="Q1909" i="2"/>
  <c r="R1909" i="2" s="1"/>
  <c r="Q1910" i="2"/>
  <c r="R1910" i="2" s="1"/>
  <c r="Q1911" i="2"/>
  <c r="R1911" i="2" s="1"/>
  <c r="Q1912" i="2"/>
  <c r="R1912" i="2" s="1"/>
  <c r="Q1913" i="2"/>
  <c r="R1913" i="2" s="1"/>
  <c r="Q1914" i="2"/>
  <c r="R1914" i="2" s="1"/>
  <c r="Q1915" i="2"/>
  <c r="R1915" i="2" s="1"/>
  <c r="Q1916" i="2"/>
  <c r="R1916" i="2" s="1"/>
  <c r="Q1917" i="2"/>
  <c r="R1917" i="2" s="1"/>
  <c r="Q1918" i="2"/>
  <c r="R1918" i="2" s="1"/>
  <c r="Q1919" i="2"/>
  <c r="R1919" i="2" s="1"/>
  <c r="Q1920" i="2"/>
  <c r="R1920" i="2" s="1"/>
  <c r="Q1921" i="2"/>
  <c r="R1921" i="2" s="1"/>
  <c r="Q1922" i="2"/>
  <c r="R1922" i="2" s="1"/>
  <c r="Q1923" i="2"/>
  <c r="R1923" i="2" s="1"/>
  <c r="Q1924" i="2"/>
  <c r="R1924" i="2" s="1"/>
  <c r="Q1925" i="2"/>
  <c r="R1925" i="2" s="1"/>
  <c r="Q1926" i="2"/>
  <c r="R1926" i="2" s="1"/>
  <c r="Q1927" i="2"/>
  <c r="R1927" i="2" s="1"/>
  <c r="Q1928" i="2"/>
  <c r="R1928" i="2" s="1"/>
  <c r="Q1929" i="2"/>
  <c r="R1929" i="2" s="1"/>
  <c r="Q1930" i="2"/>
  <c r="R1930" i="2" s="1"/>
  <c r="Q1931" i="2"/>
  <c r="R1931" i="2" s="1"/>
  <c r="Q1932" i="2"/>
  <c r="R1932" i="2" s="1"/>
  <c r="Q1933" i="2"/>
  <c r="R1933" i="2" s="1"/>
  <c r="Q1934" i="2"/>
  <c r="R1934" i="2" s="1"/>
  <c r="Q1935" i="2"/>
  <c r="R1935" i="2" s="1"/>
  <c r="Q1936" i="2"/>
  <c r="R1936" i="2" s="1"/>
  <c r="Q1937" i="2"/>
  <c r="R1937" i="2" s="1"/>
  <c r="Q1938" i="2"/>
  <c r="R1938" i="2" s="1"/>
  <c r="Q1939" i="2"/>
  <c r="R1939" i="2" s="1"/>
  <c r="Q1940" i="2"/>
  <c r="R1940" i="2" s="1"/>
  <c r="Q1941" i="2"/>
  <c r="R1941" i="2" s="1"/>
  <c r="Q1942" i="2"/>
  <c r="R1942" i="2" s="1"/>
  <c r="Q1943" i="2"/>
  <c r="R1943" i="2" s="1"/>
  <c r="Q1944" i="2"/>
  <c r="R1944" i="2" s="1"/>
  <c r="Q1945" i="2"/>
  <c r="R1945" i="2" s="1"/>
  <c r="Q1946" i="2"/>
  <c r="R1946" i="2" s="1"/>
  <c r="Q1947" i="2"/>
  <c r="R1947" i="2" s="1"/>
  <c r="Q1948" i="2"/>
  <c r="R1948" i="2" s="1"/>
  <c r="Q1949" i="2"/>
  <c r="R1949" i="2" s="1"/>
  <c r="Q1950" i="2"/>
  <c r="R1950" i="2" s="1"/>
  <c r="Q1951" i="2"/>
  <c r="R1951" i="2" s="1"/>
  <c r="Q1952" i="2"/>
  <c r="R1952" i="2" s="1"/>
  <c r="Q1953" i="2"/>
  <c r="R1953" i="2" s="1"/>
  <c r="Q1954" i="2"/>
  <c r="R1954" i="2" s="1"/>
  <c r="Q1955" i="2"/>
  <c r="R1955" i="2" s="1"/>
  <c r="Q1956" i="2"/>
  <c r="R1956" i="2" s="1"/>
  <c r="Q1957" i="2"/>
  <c r="R1957" i="2" s="1"/>
  <c r="Q1958" i="2"/>
  <c r="R1958" i="2" s="1"/>
  <c r="Q1959" i="2"/>
  <c r="R1959" i="2" s="1"/>
  <c r="Q1960" i="2"/>
  <c r="R1960" i="2" s="1"/>
  <c r="Q1961" i="2"/>
  <c r="R1961" i="2" s="1"/>
  <c r="Q1962" i="2"/>
  <c r="R1962" i="2" s="1"/>
  <c r="Q1963" i="2"/>
  <c r="R1963" i="2" s="1"/>
  <c r="Q1964" i="2"/>
  <c r="R1964" i="2" s="1"/>
  <c r="Q1965" i="2"/>
  <c r="R1965" i="2" s="1"/>
  <c r="Q1966" i="2"/>
  <c r="R1966" i="2" s="1"/>
  <c r="Q1967" i="2"/>
  <c r="R1967" i="2" s="1"/>
  <c r="Q1968" i="2"/>
  <c r="R1968" i="2" s="1"/>
  <c r="Q1969" i="2"/>
  <c r="R1969" i="2" s="1"/>
  <c r="Q1970" i="2"/>
  <c r="R1970" i="2" s="1"/>
  <c r="Q1971" i="2"/>
  <c r="R1971" i="2" s="1"/>
  <c r="Q1972" i="2"/>
  <c r="R1972" i="2" s="1"/>
  <c r="Q1973" i="2"/>
  <c r="R1973" i="2" s="1"/>
  <c r="Q1974" i="2"/>
  <c r="R1974" i="2" s="1"/>
  <c r="Q1975" i="2"/>
  <c r="R1975" i="2" s="1"/>
  <c r="Q1976" i="2"/>
  <c r="R1976" i="2" s="1"/>
  <c r="Q1977" i="2"/>
  <c r="R1977" i="2" s="1"/>
  <c r="Q1978" i="2"/>
  <c r="R1978" i="2" s="1"/>
  <c r="Q1979" i="2"/>
  <c r="R1979" i="2" s="1"/>
  <c r="Q1980" i="2"/>
  <c r="R1980" i="2" s="1"/>
  <c r="Q1981" i="2"/>
  <c r="R1981" i="2" s="1"/>
  <c r="Q1982" i="2"/>
  <c r="R1982" i="2" s="1"/>
  <c r="Q1983" i="2"/>
  <c r="R1983" i="2" s="1"/>
  <c r="Q1984" i="2"/>
  <c r="R1984" i="2" s="1"/>
  <c r="Q1985" i="2"/>
  <c r="R1985" i="2" s="1"/>
  <c r="Q1986" i="2"/>
  <c r="R1986" i="2" s="1"/>
  <c r="Q1987" i="2"/>
  <c r="R1987" i="2" s="1"/>
  <c r="Q1988" i="2"/>
  <c r="R1988" i="2" s="1"/>
  <c r="Q1989" i="2"/>
  <c r="R1989" i="2" s="1"/>
  <c r="Q1990" i="2"/>
  <c r="R1990" i="2" s="1"/>
  <c r="Q1991" i="2"/>
  <c r="R1991" i="2" s="1"/>
  <c r="Q1992" i="2"/>
  <c r="R1992" i="2" s="1"/>
  <c r="Q1993" i="2"/>
  <c r="R1993" i="2" s="1"/>
  <c r="Q1994" i="2"/>
  <c r="R1994" i="2" s="1"/>
  <c r="Q1995" i="2"/>
  <c r="R1995" i="2" s="1"/>
  <c r="Q1996" i="2"/>
  <c r="R1996" i="2" s="1"/>
  <c r="Q1997" i="2"/>
  <c r="R1997" i="2" s="1"/>
  <c r="Q1998" i="2"/>
  <c r="R1998" i="2" s="1"/>
  <c r="Q1999" i="2"/>
  <c r="R1999" i="2" s="1"/>
  <c r="Q2000" i="2"/>
  <c r="R2000" i="2" s="1"/>
  <c r="Q2001" i="2"/>
  <c r="R2001" i="2" s="1"/>
  <c r="Q2002" i="2"/>
  <c r="R2002" i="2" s="1"/>
  <c r="Q2003" i="2"/>
  <c r="R2003" i="2" s="1"/>
  <c r="Q2004" i="2"/>
  <c r="R2004" i="2" s="1"/>
  <c r="Q2005" i="2"/>
  <c r="R2005" i="2" s="1"/>
  <c r="Q2006" i="2"/>
  <c r="R2006" i="2" s="1"/>
  <c r="Q2007" i="2"/>
  <c r="R2007" i="2" s="1"/>
  <c r="Q2008" i="2"/>
  <c r="R2008" i="2" s="1"/>
  <c r="Q2009" i="2"/>
  <c r="R2009" i="2" s="1"/>
  <c r="Q2010" i="2"/>
  <c r="R2010" i="2" s="1"/>
  <c r="Q2011" i="2"/>
  <c r="R2011" i="2" s="1"/>
  <c r="Q2012" i="2"/>
  <c r="R2012" i="2" s="1"/>
  <c r="Q2013" i="2"/>
  <c r="R2013" i="2" s="1"/>
  <c r="Q2014" i="2"/>
  <c r="R2014" i="2" s="1"/>
  <c r="Q2015" i="2"/>
  <c r="R2015" i="2" s="1"/>
  <c r="Q2016" i="2"/>
  <c r="R2016" i="2" s="1"/>
  <c r="Q2017" i="2"/>
  <c r="R2017" i="2" s="1"/>
  <c r="Q2018" i="2"/>
  <c r="R2018" i="2" s="1"/>
  <c r="Q2019" i="2"/>
  <c r="R2019" i="2" s="1"/>
  <c r="Q2020" i="2"/>
  <c r="R2020" i="2" s="1"/>
  <c r="Q2021" i="2"/>
  <c r="R2021" i="2" s="1"/>
  <c r="Q2022" i="2"/>
  <c r="R2022" i="2" s="1"/>
  <c r="Q2023" i="2"/>
  <c r="R2023" i="2" s="1"/>
  <c r="Q2024" i="2"/>
  <c r="R2024" i="2" s="1"/>
  <c r="Q2025" i="2"/>
  <c r="R2025" i="2" s="1"/>
  <c r="Q2026" i="2"/>
  <c r="R2026" i="2" s="1"/>
  <c r="Q2027" i="2"/>
  <c r="R2027" i="2" s="1"/>
  <c r="Q2028" i="2"/>
  <c r="R2028" i="2" s="1"/>
  <c r="Q2029" i="2"/>
  <c r="R2029" i="2" s="1"/>
  <c r="Q2030" i="2"/>
  <c r="R2030" i="2" s="1"/>
  <c r="Q2031" i="2"/>
  <c r="R2031" i="2" s="1"/>
  <c r="Q2032" i="2"/>
  <c r="R2032" i="2" s="1"/>
  <c r="Q2033" i="2"/>
  <c r="R2033" i="2" s="1"/>
  <c r="Q2034" i="2"/>
  <c r="R2034" i="2" s="1"/>
  <c r="Q2035" i="2"/>
  <c r="R2035" i="2" s="1"/>
  <c r="Q2036" i="2"/>
  <c r="R2036" i="2" s="1"/>
  <c r="Q2037" i="2"/>
  <c r="R2037" i="2" s="1"/>
  <c r="Q2038" i="2"/>
  <c r="R2038" i="2" s="1"/>
  <c r="Q2039" i="2"/>
  <c r="R2039" i="2" s="1"/>
  <c r="Q2040" i="2"/>
  <c r="R2040" i="2" s="1"/>
  <c r="Q2041" i="2"/>
  <c r="R2041" i="2" s="1"/>
  <c r="Q2042" i="2"/>
  <c r="R2042" i="2" s="1"/>
  <c r="Q2043" i="2"/>
  <c r="R2043" i="2" s="1"/>
  <c r="Q2044" i="2"/>
  <c r="R2044" i="2" s="1"/>
  <c r="Q2045" i="2"/>
  <c r="R2045" i="2" s="1"/>
  <c r="Q2046" i="2"/>
  <c r="R2046" i="2" s="1"/>
  <c r="Q2047" i="2"/>
  <c r="R2047" i="2" s="1"/>
  <c r="Q2048" i="2"/>
  <c r="R2048" i="2" s="1"/>
  <c r="Q2049" i="2"/>
  <c r="R2049" i="2" s="1"/>
  <c r="Q2050" i="2"/>
  <c r="R2050" i="2" s="1"/>
  <c r="Q2051" i="2"/>
  <c r="R2051" i="2" s="1"/>
  <c r="Q2052" i="2"/>
  <c r="R2052" i="2" s="1"/>
  <c r="Q2053" i="2"/>
  <c r="R2053" i="2" s="1"/>
  <c r="Q2054" i="2"/>
  <c r="R2054" i="2" s="1"/>
  <c r="Q2055" i="2"/>
  <c r="R2055" i="2" s="1"/>
  <c r="Q2056" i="2"/>
  <c r="R2056" i="2" s="1"/>
  <c r="Q2057" i="2"/>
  <c r="R2057" i="2" s="1"/>
  <c r="Q2058" i="2"/>
  <c r="R2058" i="2" s="1"/>
  <c r="Q2059" i="2"/>
  <c r="R2059" i="2" s="1"/>
  <c r="Q2060" i="2"/>
  <c r="R2060" i="2" s="1"/>
  <c r="Q2061" i="2"/>
  <c r="R2061" i="2" s="1"/>
  <c r="Q2062" i="2"/>
  <c r="R2062" i="2" s="1"/>
  <c r="Q2063" i="2"/>
  <c r="R2063" i="2" s="1"/>
  <c r="Q2064" i="2"/>
  <c r="R2064" i="2" s="1"/>
  <c r="Q2065" i="2"/>
  <c r="R2065" i="2" s="1"/>
  <c r="Q2066" i="2"/>
  <c r="R2066" i="2" s="1"/>
  <c r="Q2067" i="2"/>
  <c r="R2067" i="2" s="1"/>
  <c r="Q2068" i="2"/>
  <c r="R2068" i="2" s="1"/>
  <c r="Q2069" i="2"/>
  <c r="R2069" i="2" s="1"/>
  <c r="Q2070" i="2"/>
  <c r="R2070" i="2" s="1"/>
  <c r="Q2071" i="2"/>
  <c r="R2071" i="2" s="1"/>
  <c r="Q2072" i="2"/>
  <c r="R2072" i="2" s="1"/>
  <c r="Q2073" i="2"/>
  <c r="R2073" i="2" s="1"/>
  <c r="Q2074" i="2"/>
  <c r="R2074" i="2" s="1"/>
  <c r="Q2075" i="2"/>
  <c r="R2075" i="2" s="1"/>
  <c r="Q2076" i="2"/>
  <c r="R2076" i="2" s="1"/>
  <c r="Q2077" i="2"/>
  <c r="R2077" i="2" s="1"/>
  <c r="Q2078" i="2"/>
  <c r="R2078" i="2" s="1"/>
  <c r="Q2079" i="2"/>
  <c r="R2079" i="2" s="1"/>
  <c r="Q2080" i="2"/>
  <c r="R2080" i="2" s="1"/>
  <c r="Q2081" i="2"/>
  <c r="R2081" i="2" s="1"/>
  <c r="Q2082" i="2"/>
  <c r="R2082" i="2" s="1"/>
  <c r="Q2083" i="2"/>
  <c r="R2083" i="2" s="1"/>
  <c r="Q2084" i="2"/>
  <c r="R2084" i="2" s="1"/>
  <c r="Q2085" i="2"/>
  <c r="R2085" i="2" s="1"/>
  <c r="Q2086" i="2"/>
  <c r="R2086" i="2" s="1"/>
  <c r="Q2087" i="2"/>
  <c r="R2087" i="2" s="1"/>
  <c r="Q2088" i="2"/>
  <c r="R2088" i="2" s="1"/>
  <c r="Q2089" i="2"/>
  <c r="R2089" i="2" s="1"/>
  <c r="Q2090" i="2"/>
  <c r="R2090" i="2" s="1"/>
  <c r="Q2091" i="2"/>
  <c r="R2091" i="2" s="1"/>
  <c r="Q2092" i="2"/>
  <c r="R2092" i="2" s="1"/>
  <c r="Q2093" i="2"/>
  <c r="R2093" i="2" s="1"/>
  <c r="Q2094" i="2"/>
  <c r="R2094" i="2" s="1"/>
  <c r="Q2095" i="2"/>
  <c r="R2095" i="2" s="1"/>
  <c r="Q2096" i="2"/>
  <c r="R2096" i="2" s="1"/>
  <c r="Q2097" i="2"/>
  <c r="R2097" i="2" s="1"/>
  <c r="Q2098" i="2"/>
  <c r="R2098" i="2" s="1"/>
  <c r="Q2099" i="2"/>
  <c r="R2099" i="2" s="1"/>
  <c r="Q2100" i="2"/>
  <c r="R2100" i="2" s="1"/>
  <c r="Q2101" i="2"/>
  <c r="R2101" i="2" s="1"/>
  <c r="Q2102" i="2"/>
  <c r="R2102" i="2" s="1"/>
  <c r="Q2103" i="2"/>
  <c r="R2103" i="2" s="1"/>
  <c r="Q2104" i="2"/>
  <c r="R2104" i="2" s="1"/>
  <c r="Q2105" i="2"/>
  <c r="R2105" i="2" s="1"/>
  <c r="Q2106" i="2"/>
  <c r="R2106" i="2" s="1"/>
  <c r="Q2107" i="2"/>
  <c r="R2107" i="2" s="1"/>
  <c r="Q2108" i="2"/>
  <c r="R2108" i="2" s="1"/>
  <c r="Q2109" i="2"/>
  <c r="R2109" i="2" s="1"/>
  <c r="Q2110" i="2"/>
  <c r="R2110" i="2" s="1"/>
  <c r="Q2111" i="2"/>
  <c r="R2111" i="2" s="1"/>
  <c r="Q2112" i="2"/>
  <c r="R2112" i="2" s="1"/>
  <c r="Q2113" i="2"/>
  <c r="R2113" i="2" s="1"/>
  <c r="Q2114" i="2"/>
  <c r="R2114" i="2" s="1"/>
  <c r="Q2115" i="2"/>
  <c r="R2115" i="2" s="1"/>
  <c r="Q2116" i="2"/>
  <c r="R2116" i="2" s="1"/>
  <c r="Q2117" i="2"/>
  <c r="R2117" i="2" s="1"/>
  <c r="Q2118" i="2"/>
  <c r="R2118" i="2" s="1"/>
  <c r="Q2119" i="2"/>
  <c r="R2119" i="2" s="1"/>
  <c r="Q2120" i="2"/>
  <c r="R2120" i="2" s="1"/>
  <c r="Q2121" i="2"/>
  <c r="R2121" i="2" s="1"/>
  <c r="Q2122" i="2"/>
  <c r="R2122" i="2" s="1"/>
  <c r="Q2123" i="2"/>
  <c r="R2123" i="2" s="1"/>
  <c r="Q2124" i="2"/>
  <c r="R2124" i="2" s="1"/>
  <c r="Q2125" i="2"/>
  <c r="R2125" i="2" s="1"/>
  <c r="Q2126" i="2"/>
  <c r="R2126" i="2" s="1"/>
  <c r="Q2127" i="2"/>
  <c r="R2127" i="2" s="1"/>
  <c r="Q2128" i="2"/>
  <c r="R2128" i="2" s="1"/>
  <c r="Q2129" i="2"/>
  <c r="R2129" i="2" s="1"/>
  <c r="Q2130" i="2"/>
  <c r="R2130" i="2" s="1"/>
  <c r="Q2131" i="2"/>
  <c r="R2131" i="2" s="1"/>
  <c r="Q2132" i="2"/>
  <c r="R2132" i="2" s="1"/>
  <c r="Q2133" i="2"/>
  <c r="R2133" i="2" s="1"/>
  <c r="Q2134" i="2"/>
  <c r="R2134" i="2" s="1"/>
  <c r="Q2135" i="2"/>
  <c r="R2135" i="2" s="1"/>
  <c r="Q2136" i="2"/>
  <c r="R2136" i="2" s="1"/>
  <c r="Q2137" i="2"/>
  <c r="R2137" i="2" s="1"/>
  <c r="Q2138" i="2"/>
  <c r="R2138" i="2" s="1"/>
  <c r="Q2139" i="2"/>
  <c r="R2139" i="2" s="1"/>
  <c r="Q2140" i="2"/>
  <c r="R2140" i="2" s="1"/>
  <c r="Q2141" i="2"/>
  <c r="R2141" i="2" s="1"/>
  <c r="Q2142" i="2"/>
  <c r="R2142" i="2" s="1"/>
  <c r="Q2143" i="2"/>
  <c r="R2143" i="2" s="1"/>
  <c r="Q2144" i="2"/>
  <c r="R2144" i="2" s="1"/>
  <c r="Q2145" i="2"/>
  <c r="R2145" i="2" s="1"/>
  <c r="Q2146" i="2"/>
  <c r="R2146" i="2" s="1"/>
  <c r="Q2147" i="2"/>
  <c r="R2147" i="2" s="1"/>
  <c r="Q2148" i="2"/>
  <c r="R2148" i="2" s="1"/>
  <c r="Q2149" i="2"/>
  <c r="R2149" i="2" s="1"/>
  <c r="Q2150" i="2"/>
  <c r="R2150" i="2" s="1"/>
  <c r="Q2151" i="2"/>
  <c r="R2151" i="2" s="1"/>
  <c r="Q2152" i="2"/>
  <c r="R2152" i="2" s="1"/>
  <c r="Q2153" i="2"/>
  <c r="R2153" i="2" s="1"/>
  <c r="Q2154" i="2"/>
  <c r="R2154" i="2" s="1"/>
  <c r="Q2155" i="2"/>
  <c r="R2155" i="2" s="1"/>
  <c r="Q2156" i="2"/>
  <c r="R2156" i="2" s="1"/>
  <c r="Q2157" i="2"/>
  <c r="R2157" i="2" s="1"/>
  <c r="Q2158" i="2"/>
  <c r="R2158" i="2" s="1"/>
  <c r="Q2159" i="2"/>
  <c r="R2159" i="2" s="1"/>
  <c r="Q2160" i="2"/>
  <c r="R2160" i="2" s="1"/>
  <c r="Q2161" i="2"/>
  <c r="R2161" i="2" s="1"/>
  <c r="Q2162" i="2"/>
  <c r="R2162" i="2" s="1"/>
  <c r="Q2163" i="2"/>
  <c r="R2163" i="2" s="1"/>
  <c r="Q2164" i="2"/>
  <c r="R2164" i="2" s="1"/>
  <c r="Q2165" i="2"/>
  <c r="R2165" i="2" s="1"/>
  <c r="Q2166" i="2"/>
  <c r="R2166" i="2" s="1"/>
  <c r="Q2167" i="2"/>
  <c r="R2167" i="2" s="1"/>
  <c r="Q2168" i="2"/>
  <c r="R2168" i="2" s="1"/>
  <c r="Q2169" i="2"/>
  <c r="R2169" i="2" s="1"/>
  <c r="Q2170" i="2"/>
  <c r="R2170" i="2" s="1"/>
  <c r="Q2171" i="2"/>
  <c r="R2171" i="2" s="1"/>
  <c r="Q2172" i="2"/>
  <c r="R2172" i="2" s="1"/>
  <c r="Q2173" i="2"/>
  <c r="R2173" i="2" s="1"/>
  <c r="Q2174" i="2"/>
  <c r="R2174" i="2" s="1"/>
  <c r="Q2175" i="2"/>
  <c r="R2175" i="2" s="1"/>
  <c r="Q2176" i="2"/>
  <c r="R2176" i="2" s="1"/>
  <c r="Q2177" i="2"/>
  <c r="R2177" i="2" s="1"/>
  <c r="Q2178" i="2"/>
  <c r="R2178" i="2" s="1"/>
  <c r="Q2179" i="2"/>
  <c r="R2179" i="2" s="1"/>
  <c r="Q2180" i="2"/>
  <c r="R2180" i="2" s="1"/>
  <c r="Q2181" i="2"/>
  <c r="R2181" i="2" s="1"/>
  <c r="Q2182" i="2"/>
  <c r="R2182" i="2" s="1"/>
  <c r="Q2183" i="2"/>
  <c r="R2183" i="2" s="1"/>
  <c r="Q2184" i="2"/>
  <c r="R2184" i="2" s="1"/>
  <c r="Q2185" i="2"/>
  <c r="R2185" i="2" s="1"/>
  <c r="Q2186" i="2"/>
  <c r="R2186" i="2" s="1"/>
  <c r="Q2187" i="2"/>
  <c r="R2187" i="2" s="1"/>
  <c r="Q2188" i="2"/>
  <c r="R2188" i="2" s="1"/>
  <c r="Q2189" i="2"/>
  <c r="R2189" i="2" s="1"/>
  <c r="Q2190" i="2"/>
  <c r="R2190" i="2" s="1"/>
  <c r="Q2191" i="2"/>
  <c r="R2191" i="2" s="1"/>
  <c r="Q2192" i="2"/>
  <c r="R2192" i="2" s="1"/>
  <c r="Q2193" i="2"/>
  <c r="R2193" i="2" s="1"/>
  <c r="Q2194" i="2"/>
  <c r="R2194" i="2" s="1"/>
  <c r="Q2195" i="2"/>
  <c r="R2195" i="2" s="1"/>
  <c r="Q2196" i="2"/>
  <c r="R2196" i="2" s="1"/>
  <c r="Q2197" i="2"/>
  <c r="R2197" i="2" s="1"/>
  <c r="Q2198" i="2"/>
  <c r="R2198" i="2" s="1"/>
  <c r="Q2199" i="2"/>
  <c r="R2199" i="2" s="1"/>
  <c r="Q2200" i="2"/>
  <c r="R2200" i="2" s="1"/>
  <c r="Q2201" i="2"/>
  <c r="R2201" i="2" s="1"/>
  <c r="Q2202" i="2"/>
  <c r="R2202" i="2" s="1"/>
  <c r="Q2203" i="2"/>
  <c r="R2203" i="2" s="1"/>
  <c r="Q2204" i="2"/>
  <c r="R2204" i="2" s="1"/>
  <c r="Q2205" i="2"/>
  <c r="R2205" i="2" s="1"/>
  <c r="Q2206" i="2"/>
  <c r="R2206" i="2" s="1"/>
  <c r="Q2207" i="2"/>
  <c r="R2207" i="2" s="1"/>
  <c r="Q2208" i="2"/>
  <c r="R2208" i="2" s="1"/>
  <c r="Q2209" i="2"/>
  <c r="R2209" i="2" s="1"/>
  <c r="Q2210" i="2"/>
  <c r="R2210" i="2" s="1"/>
  <c r="Q2211" i="2"/>
  <c r="R2211" i="2" s="1"/>
  <c r="Q2212" i="2"/>
  <c r="R2212" i="2" s="1"/>
  <c r="Q2213" i="2"/>
  <c r="R2213" i="2" s="1"/>
  <c r="Q2214" i="2"/>
  <c r="R2214" i="2" s="1"/>
  <c r="Q2215" i="2"/>
  <c r="R2215" i="2" s="1"/>
  <c r="Q2216" i="2"/>
  <c r="R2216" i="2" s="1"/>
  <c r="Q2217" i="2"/>
  <c r="R2217" i="2" s="1"/>
  <c r="Q2218" i="2"/>
  <c r="R2218" i="2" s="1"/>
  <c r="Q2219" i="2"/>
  <c r="R2219" i="2" s="1"/>
  <c r="Q2220" i="2"/>
  <c r="R2220" i="2" s="1"/>
  <c r="Q2221" i="2"/>
  <c r="R2221" i="2" s="1"/>
  <c r="Q2222" i="2"/>
  <c r="R2222" i="2" s="1"/>
  <c r="Q2223" i="2"/>
  <c r="R2223" i="2" s="1"/>
  <c r="Q2224" i="2"/>
  <c r="R2224" i="2" s="1"/>
  <c r="Q2225" i="2"/>
  <c r="R2225" i="2" s="1"/>
  <c r="Q2226" i="2"/>
  <c r="R2226" i="2" s="1"/>
  <c r="Q2227" i="2"/>
  <c r="R2227" i="2" s="1"/>
  <c r="Q2228" i="2"/>
  <c r="R2228" i="2" s="1"/>
  <c r="Q2229" i="2"/>
  <c r="R2229" i="2" s="1"/>
  <c r="Q2230" i="2"/>
  <c r="R2230" i="2" s="1"/>
  <c r="Q2231" i="2"/>
  <c r="R2231" i="2" s="1"/>
  <c r="Q2232" i="2"/>
  <c r="R2232" i="2" s="1"/>
  <c r="Q2233" i="2"/>
  <c r="R2233" i="2" s="1"/>
  <c r="Q2234" i="2"/>
  <c r="R2234" i="2" s="1"/>
  <c r="Q2235" i="2"/>
  <c r="R2235" i="2" s="1"/>
  <c r="Q2236" i="2"/>
  <c r="R2236" i="2" s="1"/>
  <c r="Q2237" i="2"/>
  <c r="R2237" i="2" s="1"/>
  <c r="Q2238" i="2"/>
  <c r="R2238" i="2" s="1"/>
  <c r="Q2239" i="2"/>
  <c r="R2239" i="2" s="1"/>
  <c r="Q2240" i="2"/>
  <c r="R2240" i="2" s="1"/>
  <c r="Q2241" i="2"/>
  <c r="R2241" i="2" s="1"/>
  <c r="Q2242" i="2"/>
  <c r="R2242" i="2" s="1"/>
  <c r="Q2243" i="2"/>
  <c r="R2243" i="2" s="1"/>
  <c r="Q2244" i="2"/>
  <c r="R2244" i="2" s="1"/>
  <c r="Q2245" i="2"/>
  <c r="R2245" i="2" s="1"/>
  <c r="Q2246" i="2"/>
  <c r="R2246" i="2" s="1"/>
  <c r="Q2247" i="2"/>
  <c r="R2247" i="2" s="1"/>
  <c r="Q2248" i="2"/>
  <c r="R2248" i="2" s="1"/>
  <c r="Q2249" i="2"/>
  <c r="R2249" i="2" s="1"/>
  <c r="Q2250" i="2"/>
  <c r="R2250" i="2" s="1"/>
  <c r="Q2251" i="2"/>
  <c r="R2251" i="2" s="1"/>
  <c r="Q2252" i="2"/>
  <c r="R2252" i="2" s="1"/>
  <c r="Q2253" i="2"/>
  <c r="R2253" i="2" s="1"/>
  <c r="Q2254" i="2"/>
  <c r="R2254" i="2" s="1"/>
  <c r="Q2255" i="2"/>
  <c r="R2255" i="2" s="1"/>
  <c r="Q2256" i="2"/>
  <c r="R2256" i="2" s="1"/>
  <c r="Q2257" i="2"/>
  <c r="R2257" i="2" s="1"/>
  <c r="Q2258" i="2"/>
  <c r="R2258" i="2" s="1"/>
  <c r="Q2259" i="2"/>
  <c r="R2259" i="2" s="1"/>
  <c r="Q2260" i="2"/>
  <c r="R2260" i="2" s="1"/>
  <c r="Q2261" i="2"/>
  <c r="R2261" i="2" s="1"/>
  <c r="Q2262" i="2"/>
  <c r="R2262" i="2" s="1"/>
  <c r="Q2263" i="2"/>
  <c r="R2263" i="2" s="1"/>
  <c r="Q2264" i="2"/>
  <c r="R2264" i="2" s="1"/>
  <c r="Q2265" i="2"/>
  <c r="R2265" i="2" s="1"/>
  <c r="Q2266" i="2"/>
  <c r="R2266" i="2" s="1"/>
  <c r="Q2267" i="2"/>
  <c r="R2267" i="2" s="1"/>
  <c r="Q2268" i="2"/>
  <c r="R2268" i="2" s="1"/>
  <c r="Q2269" i="2"/>
  <c r="R2269" i="2" s="1"/>
  <c r="Q2270" i="2"/>
  <c r="R2270" i="2" s="1"/>
  <c r="Q2271" i="2"/>
  <c r="R2271" i="2" s="1"/>
  <c r="Q2272" i="2"/>
  <c r="R2272" i="2" s="1"/>
  <c r="Q2273" i="2"/>
  <c r="R2273" i="2" s="1"/>
  <c r="Q2274" i="2"/>
  <c r="R2274" i="2" s="1"/>
  <c r="Q2275" i="2"/>
  <c r="R2275" i="2" s="1"/>
  <c r="Q2276" i="2"/>
  <c r="R2276" i="2" s="1"/>
  <c r="Q2277" i="2"/>
  <c r="R2277" i="2" s="1"/>
  <c r="Q2278" i="2"/>
  <c r="R2278" i="2" s="1"/>
  <c r="Q2279" i="2"/>
  <c r="R2279" i="2" s="1"/>
  <c r="Q2280" i="2"/>
  <c r="R2280" i="2" s="1"/>
  <c r="Q2281" i="2"/>
  <c r="R2281" i="2" s="1"/>
  <c r="Q2282" i="2"/>
  <c r="R2282" i="2" s="1"/>
  <c r="Q2283" i="2"/>
  <c r="R2283" i="2" s="1"/>
  <c r="Q2284" i="2"/>
  <c r="R2284" i="2" s="1"/>
  <c r="Q2285" i="2"/>
  <c r="R2285" i="2" s="1"/>
  <c r="Q2286" i="2"/>
  <c r="R2286" i="2" s="1"/>
  <c r="Q2287" i="2"/>
  <c r="R2287" i="2" s="1"/>
  <c r="Q2288" i="2"/>
  <c r="R2288" i="2" s="1"/>
  <c r="Q2289" i="2"/>
  <c r="R2289" i="2" s="1"/>
  <c r="Q2290" i="2"/>
  <c r="R2290" i="2" s="1"/>
  <c r="Q2291" i="2"/>
  <c r="R2291" i="2" s="1"/>
  <c r="Q2292" i="2"/>
  <c r="R2292" i="2" s="1"/>
  <c r="Q2293" i="2"/>
  <c r="R2293" i="2" s="1"/>
  <c r="Q2294" i="2"/>
  <c r="R2294" i="2" s="1"/>
  <c r="Q2295" i="2"/>
  <c r="R2295" i="2" s="1"/>
  <c r="Q2296" i="2"/>
  <c r="R2296" i="2" s="1"/>
  <c r="Q2297" i="2"/>
  <c r="R2297" i="2" s="1"/>
  <c r="Q2298" i="2"/>
  <c r="R2298" i="2" s="1"/>
  <c r="Q2299" i="2"/>
  <c r="R2299" i="2" s="1"/>
  <c r="Q2300" i="2"/>
  <c r="R2300" i="2" s="1"/>
  <c r="Q2301" i="2"/>
  <c r="R2301" i="2" s="1"/>
  <c r="Q2302" i="2"/>
  <c r="R2302" i="2" s="1"/>
  <c r="Q2303" i="2"/>
  <c r="R2303" i="2" s="1"/>
  <c r="Q2304" i="2"/>
  <c r="R2304" i="2" s="1"/>
  <c r="Q2305" i="2"/>
  <c r="R2305" i="2" s="1"/>
  <c r="Q2306" i="2"/>
  <c r="R2306" i="2" s="1"/>
  <c r="Q2307" i="2"/>
  <c r="R2307" i="2" s="1"/>
  <c r="Q2308" i="2"/>
  <c r="R2308" i="2" s="1"/>
  <c r="Q2309" i="2"/>
  <c r="R2309" i="2" s="1"/>
  <c r="Q2310" i="2"/>
  <c r="R2310" i="2" s="1"/>
  <c r="Q2311" i="2"/>
  <c r="R2311" i="2" s="1"/>
  <c r="Q2312" i="2"/>
  <c r="R2312" i="2" s="1"/>
  <c r="Q2313" i="2"/>
  <c r="R2313" i="2" s="1"/>
  <c r="Q2314" i="2"/>
  <c r="R2314" i="2" s="1"/>
  <c r="Q2315" i="2"/>
  <c r="R2315" i="2" s="1"/>
  <c r="Q2316" i="2"/>
  <c r="R2316" i="2" s="1"/>
  <c r="Q2317" i="2"/>
  <c r="R2317" i="2" s="1"/>
  <c r="Q2318" i="2"/>
  <c r="R2318" i="2" s="1"/>
  <c r="Q2319" i="2"/>
  <c r="R2319" i="2" s="1"/>
  <c r="Q2320" i="2"/>
  <c r="R2320" i="2" s="1"/>
  <c r="Q2321" i="2"/>
  <c r="R2321" i="2" s="1"/>
  <c r="Q2322" i="2"/>
  <c r="R2322" i="2" s="1"/>
  <c r="Q2323" i="2"/>
  <c r="R2323" i="2" s="1"/>
  <c r="Q2324" i="2"/>
  <c r="R2324" i="2" s="1"/>
  <c r="Q2325" i="2"/>
  <c r="R2325" i="2" s="1"/>
  <c r="Q2326" i="2"/>
  <c r="R2326" i="2" s="1"/>
  <c r="Q2327" i="2"/>
  <c r="R2327" i="2" s="1"/>
  <c r="Q2328" i="2"/>
  <c r="R2328" i="2" s="1"/>
  <c r="Q2329" i="2"/>
  <c r="R2329" i="2" s="1"/>
  <c r="Q2330" i="2"/>
  <c r="R2330" i="2" s="1"/>
  <c r="Q2331" i="2"/>
  <c r="R2331" i="2" s="1"/>
  <c r="Q2332" i="2"/>
  <c r="R2332" i="2" s="1"/>
  <c r="Q2333" i="2"/>
  <c r="R2333" i="2" s="1"/>
  <c r="Q2334" i="2"/>
  <c r="R2334" i="2" s="1"/>
  <c r="Q2335" i="2"/>
  <c r="R2335" i="2" s="1"/>
  <c r="Q2336" i="2"/>
  <c r="R2336" i="2" s="1"/>
  <c r="Q2337" i="2"/>
  <c r="R2337" i="2" s="1"/>
  <c r="Q2338" i="2"/>
  <c r="R2338" i="2" s="1"/>
  <c r="Q2339" i="2"/>
  <c r="R2339" i="2" s="1"/>
  <c r="Q2340" i="2"/>
  <c r="R2340" i="2" s="1"/>
  <c r="Q2341" i="2"/>
  <c r="R2341" i="2" s="1"/>
  <c r="Q2342" i="2"/>
  <c r="R2342" i="2" s="1"/>
  <c r="Q2343" i="2"/>
  <c r="R2343" i="2" s="1"/>
  <c r="Q2344" i="2"/>
  <c r="R2344" i="2" s="1"/>
  <c r="Q2345" i="2"/>
  <c r="R2345" i="2" s="1"/>
  <c r="Q2346" i="2"/>
  <c r="R2346" i="2" s="1"/>
  <c r="Q2347" i="2"/>
  <c r="R2347" i="2" s="1"/>
  <c r="Q2348" i="2"/>
  <c r="R2348" i="2" s="1"/>
  <c r="Q2349" i="2"/>
  <c r="R2349" i="2" s="1"/>
  <c r="Q2350" i="2"/>
  <c r="R2350" i="2" s="1"/>
  <c r="Q2351" i="2"/>
  <c r="R2351" i="2" s="1"/>
  <c r="Q2352" i="2"/>
  <c r="R2352" i="2" s="1"/>
  <c r="Q2353" i="2"/>
  <c r="R2353" i="2" s="1"/>
  <c r="Q2354" i="2"/>
  <c r="R2354" i="2" s="1"/>
  <c r="Q2355" i="2"/>
  <c r="R2355" i="2" s="1"/>
  <c r="Q2356" i="2"/>
  <c r="R2356" i="2" s="1"/>
  <c r="Q2357" i="2"/>
  <c r="R2357" i="2" s="1"/>
  <c r="Q2358" i="2"/>
  <c r="R2358" i="2" s="1"/>
  <c r="Q2359" i="2"/>
  <c r="R2359" i="2" s="1"/>
  <c r="Q2360" i="2"/>
  <c r="R2360" i="2" s="1"/>
  <c r="Q2361" i="2"/>
  <c r="R2361" i="2" s="1"/>
  <c r="Q2362" i="2"/>
  <c r="R2362" i="2" s="1"/>
  <c r="Q2363" i="2"/>
  <c r="R2363" i="2" s="1"/>
  <c r="Q2364" i="2"/>
  <c r="R2364" i="2" s="1"/>
  <c r="Q2365" i="2"/>
  <c r="R2365" i="2" s="1"/>
  <c r="Q2366" i="2"/>
  <c r="R2366" i="2" s="1"/>
  <c r="Q2367" i="2"/>
  <c r="R2367" i="2" s="1"/>
  <c r="Q2368" i="2"/>
  <c r="R2368" i="2" s="1"/>
  <c r="Q2369" i="2"/>
  <c r="R2369" i="2" s="1"/>
  <c r="Q2370" i="2"/>
  <c r="R2370" i="2" s="1"/>
  <c r="Q2371" i="2"/>
  <c r="R2371" i="2" s="1"/>
  <c r="Q2372" i="2"/>
  <c r="R2372" i="2" s="1"/>
  <c r="Q2373" i="2"/>
  <c r="R2373" i="2" s="1"/>
  <c r="Q2374" i="2"/>
  <c r="R2374" i="2" s="1"/>
  <c r="Q2375" i="2"/>
  <c r="R2375" i="2" s="1"/>
  <c r="Q2376" i="2"/>
  <c r="R2376" i="2" s="1"/>
  <c r="Q2377" i="2"/>
  <c r="R2377" i="2" s="1"/>
  <c r="Q2378" i="2"/>
  <c r="R2378" i="2" s="1"/>
  <c r="Q2379" i="2"/>
  <c r="R2379" i="2" s="1"/>
  <c r="Q2380" i="2"/>
  <c r="R2380" i="2" s="1"/>
  <c r="Q2381" i="2"/>
  <c r="R2381" i="2" s="1"/>
  <c r="Q2382" i="2"/>
  <c r="R2382" i="2" s="1"/>
  <c r="Q2383" i="2"/>
  <c r="R2383" i="2" s="1"/>
  <c r="Q2384" i="2"/>
  <c r="R2384" i="2" s="1"/>
  <c r="Q2385" i="2"/>
  <c r="R2385" i="2" s="1"/>
  <c r="Q2386" i="2"/>
  <c r="R2386" i="2" s="1"/>
  <c r="Q2387" i="2"/>
  <c r="R2387" i="2" s="1"/>
  <c r="Q2388" i="2"/>
  <c r="R2388" i="2" s="1"/>
  <c r="Q2389" i="2"/>
  <c r="R2389" i="2" s="1"/>
  <c r="Q2390" i="2"/>
  <c r="R2390" i="2" s="1"/>
  <c r="Q2391" i="2"/>
  <c r="R2391" i="2" s="1"/>
  <c r="Q2392" i="2"/>
  <c r="R2392" i="2" s="1"/>
  <c r="Q2393" i="2"/>
  <c r="R2393" i="2" s="1"/>
  <c r="Q2394" i="2"/>
  <c r="R2394" i="2" s="1"/>
  <c r="Q2395" i="2"/>
  <c r="R2395" i="2" s="1"/>
  <c r="Q2396" i="2"/>
  <c r="R2396" i="2" s="1"/>
  <c r="Q2397" i="2"/>
  <c r="R2397" i="2" s="1"/>
  <c r="Q2398" i="2"/>
  <c r="R2398" i="2" s="1"/>
  <c r="Q2399" i="2"/>
  <c r="R2399" i="2" s="1"/>
  <c r="Q2400" i="2"/>
  <c r="R2400" i="2" s="1"/>
  <c r="Q2401" i="2"/>
  <c r="R2401" i="2" s="1"/>
  <c r="Q2402" i="2"/>
  <c r="R2402" i="2" s="1"/>
  <c r="Q2403" i="2"/>
  <c r="R2403" i="2" s="1"/>
  <c r="Q2404" i="2"/>
  <c r="R2404" i="2" s="1"/>
  <c r="Q2405" i="2"/>
  <c r="R2405" i="2" s="1"/>
  <c r="Q2406" i="2"/>
  <c r="R2406" i="2" s="1"/>
  <c r="Q2407" i="2"/>
  <c r="R2407" i="2" s="1"/>
  <c r="Q2408" i="2"/>
  <c r="R2408" i="2" s="1"/>
  <c r="Q2409" i="2"/>
  <c r="R2409" i="2" s="1"/>
  <c r="Q2410" i="2"/>
  <c r="R2410" i="2" s="1"/>
  <c r="Q2411" i="2"/>
  <c r="R2411" i="2" s="1"/>
  <c r="Q2412" i="2"/>
  <c r="R2412" i="2" s="1"/>
  <c r="Q2413" i="2"/>
  <c r="R2413" i="2" s="1"/>
  <c r="Q2414" i="2"/>
  <c r="R2414" i="2" s="1"/>
  <c r="Q2415" i="2"/>
  <c r="R2415" i="2" s="1"/>
  <c r="Q2416" i="2"/>
  <c r="R2416" i="2" s="1"/>
  <c r="Q2417" i="2"/>
  <c r="R2417" i="2" s="1"/>
  <c r="Q2418" i="2"/>
  <c r="R2418" i="2" s="1"/>
  <c r="Q2419" i="2"/>
  <c r="R2419" i="2" s="1"/>
  <c r="Q2420" i="2"/>
  <c r="R2420" i="2" s="1"/>
  <c r="Q2421" i="2"/>
  <c r="R2421" i="2" s="1"/>
  <c r="Q2422" i="2"/>
  <c r="R2422" i="2" s="1"/>
  <c r="Q2423" i="2"/>
  <c r="R2423" i="2" s="1"/>
  <c r="Q2424" i="2"/>
  <c r="R2424" i="2" s="1"/>
  <c r="Q2425" i="2"/>
  <c r="R2425" i="2" s="1"/>
  <c r="Q2426" i="2"/>
  <c r="R2426" i="2" s="1"/>
  <c r="Q2427" i="2"/>
  <c r="R2427" i="2" s="1"/>
  <c r="Q2428" i="2"/>
  <c r="R2428" i="2" s="1"/>
  <c r="Q2429" i="2"/>
  <c r="R2429" i="2" s="1"/>
  <c r="Q2430" i="2"/>
  <c r="R2430" i="2" s="1"/>
  <c r="Q2431" i="2"/>
  <c r="R2431" i="2" s="1"/>
  <c r="Q2432" i="2"/>
  <c r="R2432" i="2" s="1"/>
  <c r="Q2433" i="2"/>
  <c r="R2433" i="2" s="1"/>
  <c r="Q2434" i="2"/>
  <c r="R2434" i="2" s="1"/>
  <c r="Q2435" i="2"/>
  <c r="R2435" i="2" s="1"/>
  <c r="Q2436" i="2"/>
  <c r="R2436" i="2" s="1"/>
  <c r="Q2437" i="2"/>
  <c r="R2437" i="2" s="1"/>
  <c r="Q2438" i="2"/>
  <c r="R2438" i="2" s="1"/>
  <c r="Q2439" i="2"/>
  <c r="R2439" i="2" s="1"/>
  <c r="Q2440" i="2"/>
  <c r="R2440" i="2" s="1"/>
  <c r="Q2441" i="2"/>
  <c r="R2441" i="2" s="1"/>
  <c r="Q2442" i="2"/>
  <c r="R2442" i="2" s="1"/>
  <c r="Q2443" i="2"/>
  <c r="R2443" i="2" s="1"/>
  <c r="Q2444" i="2"/>
  <c r="R2444" i="2" s="1"/>
  <c r="Q2445" i="2"/>
  <c r="R2445" i="2" s="1"/>
  <c r="Q2446" i="2"/>
  <c r="R2446" i="2" s="1"/>
  <c r="Q2447" i="2"/>
  <c r="R2447" i="2" s="1"/>
  <c r="Q2448" i="2"/>
  <c r="R2448" i="2" s="1"/>
  <c r="Q2449" i="2"/>
  <c r="R2449" i="2" s="1"/>
  <c r="Q2450" i="2"/>
  <c r="R2450" i="2" s="1"/>
  <c r="Q2451" i="2"/>
  <c r="R2451" i="2" s="1"/>
  <c r="Q2452" i="2"/>
  <c r="R2452" i="2" s="1"/>
  <c r="Q2453" i="2"/>
  <c r="R2453" i="2" s="1"/>
  <c r="Q2454" i="2"/>
  <c r="R2454" i="2" s="1"/>
  <c r="Q2455" i="2"/>
  <c r="R2455" i="2" s="1"/>
  <c r="Q2456" i="2"/>
  <c r="R2456" i="2" s="1"/>
  <c r="Q2457" i="2"/>
  <c r="R2457" i="2" s="1"/>
  <c r="Q2458" i="2"/>
  <c r="R2458" i="2" s="1"/>
  <c r="Q2459" i="2"/>
  <c r="R2459" i="2" s="1"/>
  <c r="Q2460" i="2"/>
  <c r="R2460" i="2" s="1"/>
  <c r="Q2461" i="2"/>
  <c r="R2461" i="2" s="1"/>
  <c r="Q2462" i="2"/>
  <c r="R2462" i="2" s="1"/>
  <c r="Q2463" i="2"/>
  <c r="R2463" i="2" s="1"/>
  <c r="Q2464" i="2"/>
  <c r="R2464" i="2" s="1"/>
  <c r="Q2465" i="2"/>
  <c r="R2465" i="2" s="1"/>
  <c r="Q2466" i="2"/>
  <c r="R2466" i="2" s="1"/>
  <c r="Q2467" i="2"/>
  <c r="R2467" i="2" s="1"/>
  <c r="Q2468" i="2"/>
  <c r="R2468" i="2" s="1"/>
  <c r="Q2469" i="2"/>
  <c r="R2469" i="2" s="1"/>
  <c r="Q2470" i="2"/>
  <c r="R2470" i="2" s="1"/>
  <c r="Q2471" i="2"/>
  <c r="R2471" i="2" s="1"/>
  <c r="Q2472" i="2"/>
  <c r="R2472" i="2" s="1"/>
  <c r="Q2473" i="2"/>
  <c r="R2473" i="2" s="1"/>
  <c r="Q2474" i="2"/>
  <c r="R2474" i="2" s="1"/>
  <c r="Q2475" i="2"/>
  <c r="R2475" i="2" s="1"/>
  <c r="Q2476" i="2"/>
  <c r="R2476" i="2" s="1"/>
  <c r="Q2477" i="2"/>
  <c r="R2477" i="2" s="1"/>
  <c r="Q2478" i="2"/>
  <c r="R2478" i="2" s="1"/>
  <c r="Q2479" i="2"/>
  <c r="R2479" i="2" s="1"/>
  <c r="Q2480" i="2"/>
  <c r="R2480" i="2" s="1"/>
  <c r="Q2481" i="2"/>
  <c r="R2481" i="2" s="1"/>
  <c r="Q2482" i="2"/>
  <c r="R2482" i="2" s="1"/>
  <c r="Q2483" i="2"/>
  <c r="R2483" i="2" s="1"/>
  <c r="Q2484" i="2"/>
  <c r="R2484" i="2" s="1"/>
  <c r="Q2485" i="2"/>
  <c r="R2485" i="2" s="1"/>
  <c r="Q2486" i="2"/>
  <c r="R2486" i="2" s="1"/>
  <c r="Q2487" i="2"/>
  <c r="R2487" i="2" s="1"/>
  <c r="Q2488" i="2"/>
  <c r="R2488" i="2" s="1"/>
  <c r="Q2489" i="2"/>
  <c r="R2489" i="2" s="1"/>
  <c r="Q2490" i="2"/>
  <c r="R2490" i="2" s="1"/>
  <c r="Q2491" i="2"/>
  <c r="R2491" i="2" s="1"/>
  <c r="Q2492" i="2"/>
  <c r="R2492" i="2" s="1"/>
  <c r="Q2493" i="2"/>
  <c r="R2493" i="2" s="1"/>
  <c r="Q2494" i="2"/>
  <c r="R2494" i="2" s="1"/>
  <c r="Q2495" i="2"/>
  <c r="R2495" i="2" s="1"/>
  <c r="Q2496" i="2"/>
  <c r="R2496" i="2" s="1"/>
  <c r="Q2497" i="2"/>
  <c r="R2497" i="2" s="1"/>
  <c r="Q2498" i="2"/>
  <c r="R2498" i="2" s="1"/>
  <c r="Q2499" i="2"/>
  <c r="R2499" i="2" s="1"/>
  <c r="Q2500" i="2"/>
  <c r="R2500" i="2" s="1"/>
  <c r="Q2501" i="2"/>
  <c r="R2501" i="2" s="1"/>
  <c r="Q2502" i="2"/>
  <c r="R2502" i="2" s="1"/>
  <c r="Q2503" i="2"/>
  <c r="R2503" i="2" s="1"/>
  <c r="Q2504" i="2"/>
  <c r="R2504" i="2" s="1"/>
  <c r="Q2505" i="2"/>
  <c r="R2505" i="2" s="1"/>
  <c r="Q2506" i="2"/>
  <c r="R2506" i="2" s="1"/>
  <c r="Q2507" i="2"/>
  <c r="R2507" i="2" s="1"/>
  <c r="Q2508" i="2"/>
  <c r="R2508" i="2" s="1"/>
  <c r="Q2509" i="2"/>
  <c r="R2509" i="2" s="1"/>
  <c r="Q2510" i="2"/>
  <c r="R2510" i="2" s="1"/>
  <c r="Q2511" i="2"/>
  <c r="R2511" i="2" s="1"/>
  <c r="Q2512" i="2"/>
  <c r="R2512" i="2" s="1"/>
  <c r="Q2513" i="2"/>
  <c r="R2513" i="2" s="1"/>
  <c r="Q2514" i="2"/>
  <c r="R2514" i="2" s="1"/>
  <c r="Q2515" i="2"/>
  <c r="R2515" i="2" s="1"/>
  <c r="Q2516" i="2"/>
  <c r="R2516" i="2" s="1"/>
  <c r="Q2517" i="2"/>
  <c r="R2517" i="2" s="1"/>
  <c r="Q2518" i="2"/>
  <c r="R2518" i="2" s="1"/>
  <c r="Q2519" i="2"/>
  <c r="R2519" i="2" s="1"/>
  <c r="Q2520" i="2"/>
  <c r="R2520" i="2" s="1"/>
  <c r="Q2521" i="2"/>
  <c r="R2521" i="2" s="1"/>
  <c r="Q2522" i="2"/>
  <c r="R2522" i="2" s="1"/>
  <c r="Q2523" i="2"/>
  <c r="R2523" i="2" s="1"/>
  <c r="Q2524" i="2"/>
  <c r="R2524" i="2" s="1"/>
  <c r="Q2525" i="2"/>
  <c r="R2525" i="2" s="1"/>
  <c r="Q2526" i="2"/>
  <c r="R2526" i="2" s="1"/>
  <c r="Q2527" i="2"/>
  <c r="R2527" i="2" s="1"/>
  <c r="Q2528" i="2"/>
  <c r="R2528" i="2" s="1"/>
  <c r="Q2529" i="2"/>
  <c r="R2529" i="2" s="1"/>
  <c r="Q2530" i="2"/>
  <c r="R2530" i="2" s="1"/>
  <c r="Q2531" i="2"/>
  <c r="R2531" i="2" s="1"/>
  <c r="Q2532" i="2"/>
  <c r="R2532" i="2" s="1"/>
  <c r="Q2533" i="2"/>
  <c r="R2533" i="2" s="1"/>
  <c r="Q2534" i="2"/>
  <c r="R2534" i="2" s="1"/>
  <c r="Q2535" i="2"/>
  <c r="R2535" i="2" s="1"/>
  <c r="Q2536" i="2"/>
  <c r="R2536" i="2" s="1"/>
  <c r="Q2537" i="2"/>
  <c r="R2537" i="2" s="1"/>
  <c r="Q2538" i="2"/>
  <c r="R2538" i="2" s="1"/>
  <c r="Q2539" i="2"/>
  <c r="R2539" i="2" s="1"/>
  <c r="Q2540" i="2"/>
  <c r="R2540" i="2" s="1"/>
  <c r="Q2541" i="2"/>
  <c r="R2541" i="2" s="1"/>
  <c r="Q2542" i="2"/>
  <c r="R2542" i="2" s="1"/>
  <c r="Q2543" i="2"/>
  <c r="R2543" i="2" s="1"/>
  <c r="Q2544" i="2"/>
  <c r="R2544" i="2" s="1"/>
  <c r="Q2545" i="2"/>
  <c r="R2545" i="2" s="1"/>
  <c r="Q2546" i="2"/>
  <c r="R2546" i="2" s="1"/>
  <c r="Q2547" i="2"/>
  <c r="R2547" i="2" s="1"/>
  <c r="Q2548" i="2"/>
  <c r="R2548" i="2" s="1"/>
  <c r="Q2549" i="2"/>
  <c r="R2549" i="2" s="1"/>
  <c r="Q2550" i="2"/>
  <c r="R2550" i="2" s="1"/>
  <c r="Q2551" i="2"/>
  <c r="R2551" i="2" s="1"/>
  <c r="Q2552" i="2"/>
  <c r="R2552" i="2" s="1"/>
  <c r="Q2553" i="2"/>
  <c r="R2553" i="2" s="1"/>
  <c r="Q2554" i="2"/>
  <c r="R2554" i="2" s="1"/>
  <c r="Q2555" i="2"/>
  <c r="R2555" i="2" s="1"/>
  <c r="Q2556" i="2"/>
  <c r="R2556" i="2" s="1"/>
  <c r="Q2557" i="2"/>
  <c r="R2557" i="2" s="1"/>
  <c r="Q2558" i="2"/>
  <c r="R2558" i="2" s="1"/>
  <c r="Q2559" i="2"/>
  <c r="R2559" i="2" s="1"/>
  <c r="Q2560" i="2"/>
  <c r="R2560" i="2" s="1"/>
  <c r="Q2561" i="2"/>
  <c r="R2561" i="2" s="1"/>
  <c r="Q2562" i="2"/>
  <c r="R2562" i="2" s="1"/>
  <c r="Q2563" i="2"/>
  <c r="R2563" i="2" s="1"/>
  <c r="Q2564" i="2"/>
  <c r="R2564" i="2" s="1"/>
  <c r="Q2565" i="2"/>
  <c r="R2565" i="2" s="1"/>
  <c r="Q2566" i="2"/>
  <c r="R2566" i="2" s="1"/>
  <c r="Q2567" i="2"/>
  <c r="R2567" i="2" s="1"/>
  <c r="Q2568" i="2"/>
  <c r="R2568" i="2" s="1"/>
  <c r="Q2569" i="2"/>
  <c r="R2569" i="2" s="1"/>
  <c r="Q2570" i="2"/>
  <c r="R2570" i="2" s="1"/>
  <c r="Q2571" i="2"/>
  <c r="R2571" i="2" s="1"/>
  <c r="Q2572" i="2"/>
  <c r="R2572" i="2" s="1"/>
  <c r="Q2573" i="2"/>
  <c r="R2573" i="2" s="1"/>
  <c r="Q2574" i="2"/>
  <c r="R2574" i="2" s="1"/>
  <c r="Q2575" i="2"/>
  <c r="R2575" i="2" s="1"/>
  <c r="Q2576" i="2"/>
  <c r="R2576" i="2" s="1"/>
  <c r="Q2577" i="2"/>
  <c r="R2577" i="2" s="1"/>
  <c r="Q2578" i="2"/>
  <c r="R2578" i="2" s="1"/>
  <c r="Q2579" i="2"/>
  <c r="R2579" i="2" s="1"/>
  <c r="Q2580" i="2"/>
  <c r="R2580" i="2" s="1"/>
  <c r="Q2581" i="2"/>
  <c r="R2581" i="2" s="1"/>
  <c r="Q2582" i="2"/>
  <c r="R2582" i="2" s="1"/>
  <c r="Q2583" i="2"/>
  <c r="R2583" i="2" s="1"/>
  <c r="Q2584" i="2"/>
  <c r="R2584" i="2" s="1"/>
  <c r="Q2585" i="2"/>
  <c r="R2585" i="2" s="1"/>
  <c r="Q2586" i="2"/>
  <c r="R2586" i="2" s="1"/>
  <c r="Q2587" i="2"/>
  <c r="R2587" i="2" s="1"/>
  <c r="Q2588" i="2"/>
  <c r="R2588" i="2" s="1"/>
  <c r="Q2589" i="2"/>
  <c r="R2589" i="2" s="1"/>
  <c r="Q2590" i="2"/>
  <c r="R2590" i="2" s="1"/>
  <c r="Q2591" i="2"/>
  <c r="R2591" i="2" s="1"/>
  <c r="Q2592" i="2"/>
  <c r="R2592" i="2" s="1"/>
  <c r="Q2593" i="2"/>
  <c r="R2593" i="2" s="1"/>
  <c r="Q2594" i="2"/>
  <c r="R2594" i="2" s="1"/>
  <c r="Q2595" i="2"/>
  <c r="R2595" i="2" s="1"/>
  <c r="Q2596" i="2"/>
  <c r="R2596" i="2" s="1"/>
  <c r="Q2597" i="2"/>
  <c r="R2597" i="2" s="1"/>
  <c r="Q2598" i="2"/>
  <c r="R2598" i="2" s="1"/>
  <c r="Q2599" i="2"/>
  <c r="R2599" i="2" s="1"/>
  <c r="Q2600" i="2"/>
  <c r="R2600" i="2" s="1"/>
  <c r="Q2601" i="2"/>
  <c r="R2601" i="2" s="1"/>
  <c r="Q2602" i="2"/>
  <c r="R2602" i="2" s="1"/>
  <c r="Q2603" i="2"/>
  <c r="R2603" i="2" s="1"/>
  <c r="Q2604" i="2"/>
  <c r="R2604" i="2" s="1"/>
  <c r="Q2605" i="2"/>
  <c r="R2605" i="2" s="1"/>
  <c r="Q2606" i="2"/>
  <c r="R2606" i="2" s="1"/>
  <c r="Q2607" i="2"/>
  <c r="R2607" i="2" s="1"/>
  <c r="Q2608" i="2"/>
  <c r="R2608" i="2" s="1"/>
  <c r="Q2609" i="2"/>
  <c r="R2609" i="2" s="1"/>
  <c r="Q2610" i="2"/>
  <c r="R2610" i="2" s="1"/>
  <c r="Q2611" i="2"/>
  <c r="R2611" i="2" s="1"/>
  <c r="Q2612" i="2"/>
  <c r="R2612" i="2" s="1"/>
  <c r="Q2613" i="2"/>
  <c r="R2613" i="2" s="1"/>
  <c r="Q2614" i="2"/>
  <c r="R2614" i="2" s="1"/>
  <c r="Q2615" i="2"/>
  <c r="R2615" i="2" s="1"/>
  <c r="Q2616" i="2"/>
  <c r="R2616" i="2" s="1"/>
  <c r="Q2617" i="2"/>
  <c r="R2617" i="2" s="1"/>
  <c r="Q2618" i="2"/>
  <c r="R2618" i="2" s="1"/>
  <c r="Q2619" i="2"/>
  <c r="R2619" i="2" s="1"/>
  <c r="Q2620" i="2"/>
  <c r="R2620" i="2" s="1"/>
  <c r="Q2621" i="2"/>
  <c r="R2621" i="2" s="1"/>
  <c r="Q2622" i="2"/>
  <c r="R2622" i="2" s="1"/>
  <c r="Q2623" i="2"/>
  <c r="R2623" i="2" s="1"/>
  <c r="Q2624" i="2"/>
  <c r="R2624" i="2" s="1"/>
  <c r="Q2625" i="2"/>
  <c r="R2625" i="2" s="1"/>
  <c r="Q2626" i="2"/>
  <c r="R2626" i="2" s="1"/>
  <c r="Q2627" i="2"/>
  <c r="R2627" i="2" s="1"/>
  <c r="Q2628" i="2"/>
  <c r="R2628" i="2" s="1"/>
  <c r="Q2629" i="2"/>
  <c r="R2629" i="2" s="1"/>
  <c r="Q2630" i="2"/>
  <c r="R2630" i="2" s="1"/>
  <c r="Q2631" i="2"/>
  <c r="R2631" i="2" s="1"/>
  <c r="Q2632" i="2"/>
  <c r="R2632" i="2" s="1"/>
  <c r="Q2633" i="2"/>
  <c r="R2633" i="2" s="1"/>
  <c r="Q2634" i="2"/>
  <c r="R2634" i="2" s="1"/>
  <c r="Q2635" i="2"/>
  <c r="R2635" i="2" s="1"/>
  <c r="Q2636" i="2"/>
  <c r="R2636" i="2" s="1"/>
  <c r="Q2637" i="2"/>
  <c r="R2637" i="2" s="1"/>
  <c r="Q2638" i="2"/>
  <c r="R2638" i="2" s="1"/>
  <c r="Q2639" i="2"/>
  <c r="R2639" i="2" s="1"/>
  <c r="Q2640" i="2"/>
  <c r="R2640" i="2" s="1"/>
  <c r="Q2641" i="2"/>
  <c r="R2641" i="2" s="1"/>
  <c r="Q2642" i="2"/>
  <c r="R2642" i="2" s="1"/>
  <c r="Q2643" i="2"/>
  <c r="R2643" i="2" s="1"/>
  <c r="Q2644" i="2"/>
  <c r="R2644" i="2" s="1"/>
  <c r="Q2645" i="2"/>
  <c r="R2645" i="2" s="1"/>
  <c r="Q2646" i="2"/>
  <c r="R2646" i="2" s="1"/>
  <c r="Q2647" i="2"/>
  <c r="R2647" i="2" s="1"/>
  <c r="Q2648" i="2"/>
  <c r="R2648" i="2" s="1"/>
  <c r="Q2649" i="2"/>
  <c r="R2649" i="2" s="1"/>
  <c r="Q2650" i="2"/>
  <c r="R2650" i="2" s="1"/>
  <c r="Q2651" i="2"/>
  <c r="R2651" i="2" s="1"/>
  <c r="Q2652" i="2"/>
  <c r="R2652" i="2" s="1"/>
  <c r="Q2653" i="2"/>
  <c r="R2653" i="2" s="1"/>
  <c r="Q2654" i="2"/>
  <c r="R2654" i="2" s="1"/>
  <c r="Q2655" i="2"/>
  <c r="R2655" i="2" s="1"/>
  <c r="Q2656" i="2"/>
  <c r="R2656" i="2" s="1"/>
  <c r="Q2657" i="2"/>
  <c r="R2657" i="2" s="1"/>
  <c r="Q2658" i="2"/>
  <c r="R2658" i="2" s="1"/>
  <c r="Q2659" i="2"/>
  <c r="R2659" i="2" s="1"/>
  <c r="Q2660" i="2"/>
  <c r="R2660" i="2" s="1"/>
  <c r="Q2661" i="2"/>
  <c r="R2661" i="2" s="1"/>
  <c r="Q2662" i="2"/>
  <c r="R2662" i="2" s="1"/>
  <c r="Q2663" i="2"/>
  <c r="R2663" i="2" s="1"/>
  <c r="Q2664" i="2"/>
  <c r="R2664" i="2" s="1"/>
  <c r="Q2665" i="2"/>
  <c r="R2665" i="2" s="1"/>
  <c r="Q2666" i="2"/>
  <c r="R2666" i="2" s="1"/>
  <c r="Q2667" i="2"/>
  <c r="R2667" i="2" s="1"/>
  <c r="Q2668" i="2"/>
  <c r="R2668" i="2" s="1"/>
  <c r="Q2669" i="2"/>
  <c r="R2669" i="2" s="1"/>
  <c r="Q2670" i="2"/>
  <c r="R2670" i="2" s="1"/>
  <c r="Q2671" i="2"/>
  <c r="R2671" i="2" s="1"/>
  <c r="Q2672" i="2"/>
  <c r="R2672" i="2" s="1"/>
  <c r="Q2673" i="2"/>
  <c r="R2673" i="2" s="1"/>
  <c r="Q2674" i="2"/>
  <c r="R2674" i="2" s="1"/>
  <c r="Q2675" i="2"/>
  <c r="R2675" i="2" s="1"/>
  <c r="Q2676" i="2"/>
  <c r="R2676" i="2" s="1"/>
  <c r="Q2677" i="2"/>
  <c r="R2677" i="2" s="1"/>
  <c r="Q2678" i="2"/>
  <c r="R2678" i="2" s="1"/>
  <c r="Q2679" i="2"/>
  <c r="R2679" i="2" s="1"/>
  <c r="Q2680" i="2"/>
  <c r="R2680" i="2" s="1"/>
  <c r="Q2681" i="2"/>
  <c r="R2681" i="2" s="1"/>
  <c r="Q2682" i="2"/>
  <c r="R2682" i="2" s="1"/>
  <c r="Q2683" i="2"/>
  <c r="R2683" i="2" s="1"/>
  <c r="Q2684" i="2"/>
  <c r="R2684" i="2" s="1"/>
  <c r="Q2685" i="2"/>
  <c r="R2685" i="2" s="1"/>
  <c r="Q2686" i="2"/>
  <c r="R2686" i="2" s="1"/>
  <c r="Q2687" i="2"/>
  <c r="R2687" i="2" s="1"/>
  <c r="Q2688" i="2"/>
  <c r="R2688" i="2" s="1"/>
  <c r="Q2689" i="2"/>
  <c r="R2689" i="2" s="1"/>
  <c r="Q2690" i="2"/>
  <c r="R2690" i="2" s="1"/>
  <c r="Q2691" i="2"/>
  <c r="R2691" i="2" s="1"/>
  <c r="Q2692" i="2"/>
  <c r="R2692" i="2" s="1"/>
  <c r="Q2693" i="2"/>
  <c r="R2693" i="2" s="1"/>
  <c r="Q2694" i="2"/>
  <c r="R2694" i="2" s="1"/>
  <c r="Q2695" i="2"/>
  <c r="R2695" i="2" s="1"/>
  <c r="Q2696" i="2"/>
  <c r="R2696" i="2" s="1"/>
  <c r="Q2697" i="2"/>
  <c r="R2697" i="2" s="1"/>
  <c r="Q2698" i="2"/>
  <c r="R2698" i="2" s="1"/>
  <c r="Q2699" i="2"/>
  <c r="R2699" i="2" s="1"/>
  <c r="Q2700" i="2"/>
  <c r="R2700" i="2" s="1"/>
  <c r="Q2701" i="2"/>
  <c r="R2701" i="2" s="1"/>
  <c r="Q2702" i="2"/>
  <c r="R2702" i="2" s="1"/>
  <c r="Q2703" i="2"/>
  <c r="R2703" i="2" s="1"/>
  <c r="Q2704" i="2"/>
  <c r="R2704" i="2" s="1"/>
  <c r="Q2705" i="2"/>
  <c r="R2705" i="2" s="1"/>
  <c r="Q2706" i="2"/>
  <c r="R2706" i="2" s="1"/>
  <c r="Q2707" i="2"/>
  <c r="R2707" i="2" s="1"/>
  <c r="Q2708" i="2"/>
  <c r="R2708" i="2" s="1"/>
  <c r="Q2709" i="2"/>
  <c r="R2709" i="2" s="1"/>
  <c r="Q2710" i="2"/>
  <c r="R2710" i="2" s="1"/>
  <c r="Q2711" i="2"/>
  <c r="R2711" i="2" s="1"/>
  <c r="Q2712" i="2"/>
  <c r="R2712" i="2" s="1"/>
  <c r="Q2713" i="2"/>
  <c r="R2713" i="2" s="1"/>
  <c r="Q2714" i="2"/>
  <c r="R2714" i="2" s="1"/>
  <c r="Q2715" i="2"/>
  <c r="R2715" i="2" s="1"/>
  <c r="Q2716" i="2"/>
  <c r="R2716" i="2" s="1"/>
  <c r="Q2717" i="2"/>
  <c r="R2717" i="2" s="1"/>
  <c r="Q2718" i="2"/>
  <c r="R2718" i="2" s="1"/>
  <c r="Q2719" i="2"/>
  <c r="R2719" i="2" s="1"/>
  <c r="Q2720" i="2"/>
  <c r="R2720" i="2" s="1"/>
  <c r="Q2721" i="2"/>
  <c r="R2721" i="2" s="1"/>
  <c r="Q2722" i="2"/>
  <c r="R2722" i="2" s="1"/>
  <c r="Q2723" i="2"/>
  <c r="R2723" i="2" s="1"/>
  <c r="Q2724" i="2"/>
  <c r="R2724" i="2" s="1"/>
  <c r="Q2725" i="2"/>
  <c r="R2725" i="2" s="1"/>
  <c r="Q2726" i="2"/>
  <c r="R2726" i="2" s="1"/>
  <c r="Q2727" i="2"/>
  <c r="R2727" i="2" s="1"/>
  <c r="Q2728" i="2"/>
  <c r="R2728" i="2" s="1"/>
  <c r="Q2729" i="2"/>
  <c r="R2729" i="2" s="1"/>
  <c r="Q2730" i="2"/>
  <c r="R2730" i="2" s="1"/>
  <c r="Q2731" i="2"/>
  <c r="R2731" i="2" s="1"/>
  <c r="Q2732" i="2"/>
  <c r="R2732" i="2" s="1"/>
  <c r="Q2733" i="2"/>
  <c r="R2733" i="2" s="1"/>
  <c r="Q2734" i="2"/>
  <c r="R2734" i="2" s="1"/>
  <c r="Q2735" i="2"/>
  <c r="R2735" i="2" s="1"/>
  <c r="Q2736" i="2"/>
  <c r="R2736" i="2" s="1"/>
  <c r="Q2737" i="2"/>
  <c r="R2737" i="2" s="1"/>
  <c r="Q2738" i="2"/>
  <c r="R2738" i="2" s="1"/>
  <c r="Q2739" i="2"/>
  <c r="R2739" i="2" s="1"/>
  <c r="Q2740" i="2"/>
  <c r="R2740" i="2" s="1"/>
  <c r="Q2741" i="2"/>
  <c r="R2741" i="2" s="1"/>
  <c r="Q2742" i="2"/>
  <c r="R2742" i="2" s="1"/>
  <c r="Q2743" i="2"/>
  <c r="R2743" i="2" s="1"/>
  <c r="Q2744" i="2"/>
  <c r="R2744" i="2" s="1"/>
  <c r="Q2745" i="2"/>
  <c r="R2745" i="2" s="1"/>
  <c r="Q2746" i="2"/>
  <c r="R2746" i="2" s="1"/>
  <c r="Q2747" i="2"/>
  <c r="R2747" i="2" s="1"/>
  <c r="Q2748" i="2"/>
  <c r="R2748" i="2" s="1"/>
  <c r="Q2749" i="2"/>
  <c r="R2749" i="2" s="1"/>
  <c r="Q2750" i="2"/>
  <c r="R2750" i="2" s="1"/>
  <c r="Q2751" i="2"/>
  <c r="R2751" i="2" s="1"/>
  <c r="Q2752" i="2"/>
  <c r="R2752" i="2" s="1"/>
  <c r="Q2753" i="2"/>
  <c r="R2753" i="2" s="1"/>
  <c r="Q2754" i="2"/>
  <c r="R2754" i="2" s="1"/>
  <c r="Q2755" i="2"/>
  <c r="R2755" i="2" s="1"/>
  <c r="Q2756" i="2"/>
  <c r="R2756" i="2" s="1"/>
  <c r="Q2757" i="2"/>
  <c r="R2757" i="2" s="1"/>
  <c r="Q2758" i="2"/>
  <c r="R2758" i="2" s="1"/>
  <c r="Q2759" i="2"/>
  <c r="R2759" i="2" s="1"/>
  <c r="Q2760" i="2"/>
  <c r="R2760" i="2" s="1"/>
  <c r="Q2761" i="2"/>
  <c r="R2761" i="2" s="1"/>
  <c r="Q2762" i="2"/>
  <c r="R2762" i="2" s="1"/>
  <c r="Q2763" i="2"/>
  <c r="R2763" i="2" s="1"/>
  <c r="Q2764" i="2"/>
  <c r="R2764" i="2" s="1"/>
  <c r="Q2765" i="2"/>
  <c r="R2765" i="2" s="1"/>
  <c r="Q2766" i="2"/>
  <c r="R2766" i="2" s="1"/>
  <c r="Q2767" i="2"/>
  <c r="R2767" i="2" s="1"/>
  <c r="Q2768" i="2"/>
  <c r="R2768" i="2" s="1"/>
  <c r="Q2769" i="2"/>
  <c r="R2769" i="2" s="1"/>
  <c r="Q2770" i="2"/>
  <c r="R2770" i="2" s="1"/>
  <c r="Q2771" i="2"/>
  <c r="R2771" i="2" s="1"/>
  <c r="Q2772" i="2"/>
  <c r="R2772" i="2" s="1"/>
  <c r="Q2773" i="2"/>
  <c r="R2773" i="2" s="1"/>
  <c r="Q2774" i="2"/>
  <c r="R2774" i="2" s="1"/>
  <c r="Q2775" i="2"/>
  <c r="R2775" i="2" s="1"/>
  <c r="Q2776" i="2"/>
  <c r="R2776" i="2" s="1"/>
  <c r="Q2777" i="2"/>
  <c r="R2777" i="2" s="1"/>
  <c r="Q2778" i="2"/>
  <c r="R2778" i="2" s="1"/>
  <c r="Q2779" i="2"/>
  <c r="R2779" i="2" s="1"/>
  <c r="Q2780" i="2"/>
  <c r="R2780" i="2" s="1"/>
  <c r="Q2781" i="2"/>
  <c r="R2781" i="2" s="1"/>
  <c r="Q2782" i="2"/>
  <c r="R2782" i="2" s="1"/>
  <c r="Q2783" i="2"/>
  <c r="R2783" i="2" s="1"/>
  <c r="Q2784" i="2"/>
  <c r="R2784" i="2" s="1"/>
  <c r="Q2785" i="2"/>
  <c r="R2785" i="2" s="1"/>
  <c r="Q2786" i="2"/>
  <c r="R2786" i="2" s="1"/>
  <c r="Q2787" i="2"/>
  <c r="R2787" i="2" s="1"/>
  <c r="Q2788" i="2"/>
  <c r="R2788" i="2" s="1"/>
  <c r="Q2789" i="2"/>
  <c r="R2789" i="2" s="1"/>
  <c r="Q2790" i="2"/>
  <c r="R2790" i="2" s="1"/>
  <c r="Q2791" i="2"/>
  <c r="R2791" i="2" s="1"/>
  <c r="Q2792" i="2"/>
  <c r="R2792" i="2" s="1"/>
  <c r="Q2793" i="2"/>
  <c r="R2793" i="2" s="1"/>
  <c r="Q2794" i="2"/>
  <c r="R2794" i="2" s="1"/>
  <c r="Q2795" i="2"/>
  <c r="R2795" i="2" s="1"/>
  <c r="Q2796" i="2"/>
  <c r="R2796" i="2" s="1"/>
  <c r="Q2797" i="2"/>
  <c r="R2797" i="2" s="1"/>
  <c r="Q2798" i="2"/>
  <c r="R2798" i="2" s="1"/>
  <c r="Q2799" i="2"/>
  <c r="R2799" i="2" s="1"/>
  <c r="Q2800" i="2"/>
  <c r="R2800" i="2" s="1"/>
  <c r="Q2801" i="2"/>
  <c r="R2801" i="2" s="1"/>
  <c r="Q2802" i="2"/>
  <c r="R2802" i="2" s="1"/>
  <c r="Q2803" i="2"/>
  <c r="R2803" i="2" s="1"/>
  <c r="Q2804" i="2"/>
  <c r="R2804" i="2" s="1"/>
  <c r="Q2805" i="2"/>
  <c r="R2805" i="2" s="1"/>
  <c r="Q2806" i="2"/>
  <c r="R2806" i="2" s="1"/>
  <c r="Q2807" i="2"/>
  <c r="R2807" i="2" s="1"/>
  <c r="Q2808" i="2"/>
  <c r="R2808" i="2" s="1"/>
  <c r="Q2809" i="2"/>
  <c r="R2809" i="2" s="1"/>
  <c r="Q2810" i="2"/>
  <c r="R2810" i="2" s="1"/>
  <c r="Q2811" i="2"/>
  <c r="R2811" i="2" s="1"/>
  <c r="Q2812" i="2"/>
  <c r="R2812" i="2" s="1"/>
  <c r="Q2813" i="2"/>
  <c r="R2813" i="2" s="1"/>
  <c r="Q2814" i="2"/>
  <c r="R2814" i="2" s="1"/>
  <c r="Q2815" i="2"/>
  <c r="R2815" i="2" s="1"/>
  <c r="Q2816" i="2"/>
  <c r="R2816" i="2" s="1"/>
  <c r="Q2817" i="2"/>
  <c r="R2817" i="2" s="1"/>
  <c r="Q2818" i="2"/>
  <c r="R2818" i="2" s="1"/>
  <c r="Q2819" i="2"/>
  <c r="R2819" i="2" s="1"/>
  <c r="Q2820" i="2"/>
  <c r="R2820" i="2" s="1"/>
  <c r="Q2821" i="2"/>
  <c r="R2821" i="2" s="1"/>
  <c r="Q2822" i="2"/>
  <c r="R2822" i="2" s="1"/>
  <c r="Q2823" i="2"/>
  <c r="R2823" i="2" s="1"/>
  <c r="Q2824" i="2"/>
  <c r="R2824" i="2" s="1"/>
  <c r="Q2825" i="2"/>
  <c r="R2825" i="2" s="1"/>
  <c r="Q2826" i="2"/>
  <c r="R2826" i="2" s="1"/>
  <c r="Q2827" i="2"/>
  <c r="R2827" i="2" s="1"/>
  <c r="Q2828" i="2"/>
  <c r="R2828" i="2" s="1"/>
  <c r="Q2829" i="2"/>
  <c r="R2829" i="2" s="1"/>
  <c r="Q2830" i="2"/>
  <c r="R2830" i="2" s="1"/>
  <c r="Q2831" i="2"/>
  <c r="R2831" i="2" s="1"/>
  <c r="Q2832" i="2"/>
  <c r="R2832" i="2" s="1"/>
  <c r="Q2833" i="2"/>
  <c r="R2833" i="2" s="1"/>
  <c r="Q2834" i="2"/>
  <c r="R2834" i="2" s="1"/>
  <c r="Q2835" i="2"/>
  <c r="R2835" i="2" s="1"/>
  <c r="Q2836" i="2"/>
  <c r="R2836" i="2" s="1"/>
  <c r="Q2837" i="2"/>
  <c r="R2837" i="2" s="1"/>
  <c r="Q2838" i="2"/>
  <c r="R2838" i="2" s="1"/>
  <c r="Q2839" i="2"/>
  <c r="R2839" i="2" s="1"/>
  <c r="Q2840" i="2"/>
  <c r="R2840" i="2" s="1"/>
  <c r="Q2841" i="2"/>
  <c r="R2841" i="2" s="1"/>
  <c r="Q2842" i="2"/>
  <c r="R2842" i="2" s="1"/>
  <c r="Q2843" i="2"/>
  <c r="R2843" i="2" s="1"/>
  <c r="Q2844" i="2"/>
  <c r="R2844" i="2" s="1"/>
  <c r="Q2845" i="2"/>
  <c r="R2845" i="2" s="1"/>
  <c r="Q2846" i="2"/>
  <c r="R2846" i="2" s="1"/>
  <c r="Q2847" i="2"/>
  <c r="R2847" i="2" s="1"/>
  <c r="Q2848" i="2"/>
  <c r="R2848" i="2" s="1"/>
  <c r="Q2849" i="2"/>
  <c r="R2849" i="2" s="1"/>
  <c r="Q2850" i="2"/>
  <c r="R2850" i="2" s="1"/>
  <c r="Q2851" i="2"/>
  <c r="R2851" i="2" s="1"/>
  <c r="Q2852" i="2"/>
  <c r="R2852" i="2" s="1"/>
  <c r="Q2853" i="2"/>
  <c r="R2853" i="2" s="1"/>
  <c r="Q2854" i="2"/>
  <c r="R2854" i="2" s="1"/>
  <c r="Q2855" i="2"/>
  <c r="R2855" i="2" s="1"/>
  <c r="Q2856" i="2"/>
  <c r="R2856" i="2" s="1"/>
  <c r="Q2857" i="2"/>
  <c r="R2857" i="2" s="1"/>
  <c r="Q2858" i="2"/>
  <c r="R2858" i="2" s="1"/>
  <c r="Q2859" i="2"/>
  <c r="R2859" i="2" s="1"/>
  <c r="Q2860" i="2"/>
  <c r="R2860" i="2" s="1"/>
  <c r="Q2861" i="2"/>
  <c r="R2861" i="2" s="1"/>
  <c r="Q2862" i="2"/>
  <c r="R2862" i="2" s="1"/>
  <c r="Q2863" i="2"/>
  <c r="R2863" i="2" s="1"/>
  <c r="Q2864" i="2"/>
  <c r="R2864" i="2" s="1"/>
  <c r="Q2865" i="2"/>
  <c r="R2865" i="2" s="1"/>
  <c r="Q2866" i="2"/>
  <c r="R2866" i="2" s="1"/>
  <c r="Q2867" i="2"/>
  <c r="R2867" i="2" s="1"/>
  <c r="Q2868" i="2"/>
  <c r="R2868" i="2" s="1"/>
  <c r="Q2869" i="2"/>
  <c r="R2869" i="2" s="1"/>
  <c r="Q2870" i="2"/>
  <c r="R2870" i="2" s="1"/>
  <c r="Q2871" i="2"/>
  <c r="R2871" i="2" s="1"/>
  <c r="Q2872" i="2"/>
  <c r="R2872" i="2" s="1"/>
  <c r="Q2873" i="2"/>
  <c r="R2873" i="2" s="1"/>
  <c r="Q2874" i="2"/>
  <c r="R2874" i="2" s="1"/>
  <c r="Q2875" i="2"/>
  <c r="R2875" i="2" s="1"/>
  <c r="Q2876" i="2"/>
  <c r="R2876" i="2" s="1"/>
  <c r="Q2877" i="2"/>
  <c r="R2877" i="2" s="1"/>
  <c r="Q2878" i="2"/>
  <c r="R2878" i="2" s="1"/>
  <c r="Q2879" i="2"/>
  <c r="R2879" i="2" s="1"/>
  <c r="Q2880" i="2"/>
  <c r="R2880" i="2" s="1"/>
  <c r="Q2881" i="2"/>
  <c r="R2881" i="2" s="1"/>
  <c r="Q2882" i="2"/>
  <c r="R2882" i="2" s="1"/>
  <c r="Q2883" i="2"/>
  <c r="R2883" i="2" s="1"/>
  <c r="Q2884" i="2"/>
  <c r="R2884" i="2" s="1"/>
  <c r="Q2885" i="2"/>
  <c r="R2885" i="2" s="1"/>
  <c r="Q2886" i="2"/>
  <c r="R2886" i="2" s="1"/>
  <c r="Q2887" i="2"/>
  <c r="R2887" i="2" s="1"/>
  <c r="Q2888" i="2"/>
  <c r="R2888" i="2" s="1"/>
  <c r="Q2889" i="2"/>
  <c r="R2889" i="2" s="1"/>
  <c r="Q2890" i="2"/>
  <c r="R2890" i="2" s="1"/>
  <c r="Q2891" i="2"/>
  <c r="R2891" i="2" s="1"/>
  <c r="Q2892" i="2"/>
  <c r="R2892" i="2" s="1"/>
  <c r="Q2893" i="2"/>
  <c r="R2893" i="2" s="1"/>
  <c r="Q2894" i="2"/>
  <c r="R2894" i="2" s="1"/>
  <c r="Q2895" i="2"/>
  <c r="R2895" i="2" s="1"/>
  <c r="Q2896" i="2"/>
  <c r="R2896" i="2" s="1"/>
  <c r="Q2897" i="2"/>
  <c r="R2897" i="2" s="1"/>
  <c r="Q2898" i="2"/>
  <c r="R2898" i="2" s="1"/>
  <c r="Q2899" i="2"/>
  <c r="R2899" i="2" s="1"/>
  <c r="Q2900" i="2"/>
  <c r="R2900" i="2" s="1"/>
  <c r="Q2901" i="2"/>
  <c r="R2901" i="2" s="1"/>
  <c r="Q2902" i="2"/>
  <c r="R2902" i="2" s="1"/>
  <c r="Q2903" i="2"/>
  <c r="R2903" i="2" s="1"/>
  <c r="Q2904" i="2"/>
  <c r="R2904" i="2" s="1"/>
  <c r="Q2905" i="2"/>
  <c r="R2905" i="2" s="1"/>
  <c r="Q2906" i="2"/>
  <c r="R2906" i="2" s="1"/>
  <c r="Q2907" i="2"/>
  <c r="R2907" i="2" s="1"/>
  <c r="Q2908" i="2"/>
  <c r="R2908" i="2" s="1"/>
  <c r="Q2909" i="2"/>
  <c r="R2909" i="2" s="1"/>
  <c r="Q2910" i="2"/>
  <c r="R2910" i="2" s="1"/>
  <c r="Q2911" i="2"/>
  <c r="R2911" i="2" s="1"/>
  <c r="Q2912" i="2"/>
  <c r="R2912" i="2" s="1"/>
  <c r="Q2913" i="2"/>
  <c r="R2913" i="2" s="1"/>
  <c r="Q2914" i="2"/>
  <c r="R2914" i="2" s="1"/>
  <c r="Q2915" i="2"/>
  <c r="R2915" i="2" s="1"/>
  <c r="Q2916" i="2"/>
  <c r="R2916" i="2" s="1"/>
  <c r="Q2917" i="2"/>
  <c r="R2917" i="2" s="1"/>
  <c r="Q2918" i="2"/>
  <c r="R2918" i="2" s="1"/>
  <c r="Q2919" i="2"/>
  <c r="R2919" i="2" s="1"/>
  <c r="Q2920" i="2"/>
  <c r="R2920" i="2" s="1"/>
  <c r="Q2921" i="2"/>
  <c r="R2921" i="2" s="1"/>
  <c r="Q2922" i="2"/>
  <c r="R2922" i="2" s="1"/>
  <c r="Q2923" i="2"/>
  <c r="R2923" i="2" s="1"/>
  <c r="Q2924" i="2"/>
  <c r="R2924" i="2" s="1"/>
  <c r="Q2925" i="2"/>
  <c r="R2925" i="2" s="1"/>
  <c r="Q2926" i="2"/>
  <c r="R2926" i="2" s="1"/>
  <c r="Q2927" i="2"/>
  <c r="R2927" i="2" s="1"/>
  <c r="Q2928" i="2"/>
  <c r="R2928" i="2" s="1"/>
  <c r="Q2929" i="2"/>
  <c r="R2929" i="2" s="1"/>
  <c r="Q2930" i="2"/>
  <c r="R2930" i="2" s="1"/>
  <c r="Q2931" i="2"/>
  <c r="R2931" i="2" s="1"/>
  <c r="Q2932" i="2"/>
  <c r="R2932" i="2" s="1"/>
  <c r="Q2933" i="2"/>
  <c r="R2933" i="2" s="1"/>
  <c r="Q2934" i="2"/>
  <c r="R2934" i="2" s="1"/>
  <c r="Q2935" i="2"/>
  <c r="R2935" i="2" s="1"/>
  <c r="Q2936" i="2"/>
  <c r="R2936" i="2" s="1"/>
  <c r="Q2937" i="2"/>
  <c r="R2937" i="2" s="1"/>
  <c r="Q2938" i="2"/>
  <c r="R2938" i="2" s="1"/>
  <c r="Q2939" i="2"/>
  <c r="R2939" i="2" s="1"/>
  <c r="Q2940" i="2"/>
  <c r="R2940" i="2" s="1"/>
  <c r="Q2941" i="2"/>
  <c r="R2941" i="2" s="1"/>
  <c r="Q2942" i="2"/>
  <c r="R2942" i="2" s="1"/>
  <c r="Q2943" i="2"/>
  <c r="R2943" i="2" s="1"/>
  <c r="Q2944" i="2"/>
  <c r="R2944" i="2" s="1"/>
  <c r="Q2945" i="2"/>
  <c r="R2945" i="2" s="1"/>
  <c r="Q2946" i="2"/>
  <c r="R2946" i="2" s="1"/>
  <c r="Q2947" i="2"/>
  <c r="R2947" i="2" s="1"/>
  <c r="Q2948" i="2"/>
  <c r="R2948" i="2" s="1"/>
  <c r="Q2949" i="2"/>
  <c r="R2949" i="2" s="1"/>
  <c r="Q2950" i="2"/>
  <c r="R2950" i="2" s="1"/>
  <c r="Q2951" i="2"/>
  <c r="R2951" i="2" s="1"/>
  <c r="Q2952" i="2"/>
  <c r="R2952" i="2" s="1"/>
  <c r="Q2953" i="2"/>
  <c r="R2953" i="2" s="1"/>
  <c r="Q2954" i="2"/>
  <c r="R2954" i="2" s="1"/>
  <c r="Q2955" i="2"/>
  <c r="R2955" i="2" s="1"/>
  <c r="Q2956" i="2"/>
  <c r="R2956" i="2" s="1"/>
  <c r="Q2957" i="2"/>
  <c r="R2957" i="2" s="1"/>
  <c r="Q2958" i="2"/>
  <c r="R2958" i="2" s="1"/>
  <c r="Q2959" i="2"/>
  <c r="R2959" i="2" s="1"/>
  <c r="Q2960" i="2"/>
  <c r="R2960" i="2" s="1"/>
  <c r="Q2961" i="2"/>
  <c r="R2961" i="2" s="1"/>
  <c r="Q2962" i="2"/>
  <c r="R2962" i="2" s="1"/>
  <c r="Q2963" i="2"/>
  <c r="R2963" i="2" s="1"/>
  <c r="Q2964" i="2"/>
  <c r="R2964" i="2" s="1"/>
  <c r="Q2965" i="2"/>
  <c r="R2965" i="2" s="1"/>
  <c r="Q2966" i="2"/>
  <c r="R2966" i="2" s="1"/>
  <c r="Q2967" i="2"/>
  <c r="R2967" i="2" s="1"/>
  <c r="Q2968" i="2"/>
  <c r="R2968" i="2" s="1"/>
  <c r="Q2969" i="2"/>
  <c r="R2969" i="2" s="1"/>
  <c r="Q2970" i="2"/>
  <c r="R2970" i="2" s="1"/>
  <c r="Q2971" i="2"/>
  <c r="R2971" i="2" s="1"/>
  <c r="Q2972" i="2"/>
  <c r="R2972" i="2" s="1"/>
  <c r="Q2973" i="2"/>
  <c r="R2973" i="2" s="1"/>
  <c r="Q2974" i="2"/>
  <c r="R2974" i="2" s="1"/>
  <c r="Q2975" i="2"/>
  <c r="R2975" i="2" s="1"/>
  <c r="Q2976" i="2"/>
  <c r="R2976" i="2" s="1"/>
  <c r="Q2977" i="2"/>
  <c r="R2977" i="2" s="1"/>
  <c r="Q2978" i="2"/>
  <c r="R2978" i="2" s="1"/>
  <c r="Q2979" i="2"/>
  <c r="R2979" i="2" s="1"/>
  <c r="Q2980" i="2"/>
  <c r="R2980" i="2" s="1"/>
  <c r="Q2981" i="2"/>
  <c r="R2981" i="2" s="1"/>
  <c r="Q2982" i="2"/>
  <c r="R2982" i="2" s="1"/>
  <c r="Q2983" i="2"/>
  <c r="R2983" i="2" s="1"/>
  <c r="Q2984" i="2"/>
  <c r="R2984" i="2" s="1"/>
  <c r="Q2985" i="2"/>
  <c r="R2985" i="2" s="1"/>
  <c r="Q2986" i="2"/>
  <c r="R2986" i="2" s="1"/>
  <c r="Q2987" i="2"/>
  <c r="R2987" i="2" s="1"/>
  <c r="Q2988" i="2"/>
  <c r="R2988" i="2" s="1"/>
  <c r="Q2989" i="2"/>
  <c r="R2989" i="2" s="1"/>
  <c r="Q2990" i="2"/>
  <c r="R2990" i="2" s="1"/>
  <c r="Q2991" i="2"/>
  <c r="R2991" i="2" s="1"/>
  <c r="Q2992" i="2"/>
  <c r="R2992" i="2" s="1"/>
  <c r="Q2993" i="2"/>
  <c r="R2993" i="2" s="1"/>
  <c r="Q2994" i="2"/>
  <c r="R2994" i="2" s="1"/>
  <c r="Q2995" i="2"/>
  <c r="R2995" i="2" s="1"/>
  <c r="Q2996" i="2"/>
  <c r="R2996" i="2" s="1"/>
  <c r="Q2997" i="2"/>
  <c r="R2997" i="2" s="1"/>
  <c r="Q2998" i="2"/>
  <c r="R2998" i="2" s="1"/>
  <c r="Q2999" i="2"/>
  <c r="R2999" i="2" s="1"/>
  <c r="Q3000" i="2"/>
  <c r="R3000" i="2" s="1"/>
  <c r="Q3001" i="2"/>
  <c r="R3001" i="2" s="1"/>
  <c r="Q3002" i="2"/>
  <c r="R3002" i="2" s="1"/>
  <c r="Q3003" i="2"/>
  <c r="R3003" i="2" s="1"/>
  <c r="Q3004" i="2"/>
  <c r="R3004" i="2" s="1"/>
  <c r="Q3005" i="2"/>
  <c r="R3005" i="2" s="1"/>
  <c r="Q3006" i="2"/>
  <c r="R3006" i="2" s="1"/>
  <c r="Q3007" i="2"/>
  <c r="R3007" i="2" s="1"/>
  <c r="Q3008" i="2"/>
  <c r="R3008" i="2" s="1"/>
  <c r="Q3009" i="2"/>
  <c r="R3009" i="2" s="1"/>
  <c r="Q3010" i="2"/>
  <c r="R3010" i="2" s="1"/>
  <c r="Q3011" i="2"/>
  <c r="R3011" i="2" s="1"/>
  <c r="Q3012" i="2"/>
  <c r="R3012" i="2" s="1"/>
  <c r="Q3013" i="2"/>
  <c r="R3013" i="2" s="1"/>
  <c r="Q3014" i="2"/>
  <c r="R3014" i="2" s="1"/>
  <c r="Q3015" i="2"/>
  <c r="R3015" i="2" s="1"/>
  <c r="Q3016" i="2"/>
  <c r="R3016" i="2" s="1"/>
  <c r="Q3017" i="2"/>
  <c r="R3017" i="2" s="1"/>
  <c r="Q3018" i="2"/>
  <c r="R3018" i="2" s="1"/>
  <c r="Q3019" i="2"/>
  <c r="R3019" i="2" s="1"/>
  <c r="Q3020" i="2"/>
  <c r="R3020" i="2" s="1"/>
  <c r="Q3021" i="2"/>
  <c r="R3021" i="2" s="1"/>
  <c r="Q3022" i="2"/>
  <c r="R3022" i="2" s="1"/>
  <c r="Q3023" i="2"/>
  <c r="R3023" i="2" s="1"/>
  <c r="Q3024" i="2"/>
  <c r="R3024" i="2" s="1"/>
  <c r="Q3025" i="2"/>
  <c r="R3025" i="2" s="1"/>
  <c r="Q3026" i="2"/>
  <c r="R3026" i="2" s="1"/>
  <c r="Q3027" i="2"/>
  <c r="R3027" i="2" s="1"/>
  <c r="Q3028" i="2"/>
  <c r="R3028" i="2" s="1"/>
  <c r="Q3029" i="2"/>
  <c r="R3029" i="2" s="1"/>
  <c r="Q3030" i="2"/>
  <c r="R3030" i="2" s="1"/>
  <c r="Q3031" i="2"/>
  <c r="R3031" i="2" s="1"/>
  <c r="Q3032" i="2"/>
  <c r="R3032" i="2" s="1"/>
  <c r="Q3033" i="2"/>
  <c r="R3033" i="2" s="1"/>
  <c r="Q3034" i="2"/>
  <c r="R3034" i="2" s="1"/>
  <c r="Q3035" i="2"/>
  <c r="R3035" i="2" s="1"/>
  <c r="Q3036" i="2"/>
  <c r="R3036" i="2" s="1"/>
  <c r="Q3037" i="2"/>
  <c r="R3037" i="2" s="1"/>
  <c r="Q3038" i="2"/>
  <c r="R3038" i="2" s="1"/>
  <c r="Q3039" i="2"/>
  <c r="R3039" i="2" s="1"/>
  <c r="Q3040" i="2"/>
  <c r="R3040" i="2" s="1"/>
  <c r="Q3041" i="2"/>
  <c r="R3041" i="2" s="1"/>
  <c r="Q3042" i="2"/>
  <c r="R3042" i="2" s="1"/>
  <c r="Q3043" i="2"/>
  <c r="R3043" i="2" s="1"/>
  <c r="Q3044" i="2"/>
  <c r="R3044" i="2" s="1"/>
  <c r="Q3045" i="2"/>
  <c r="R3045" i="2" s="1"/>
  <c r="Q3046" i="2"/>
  <c r="R3046" i="2" s="1"/>
  <c r="Q3047" i="2"/>
  <c r="R3047" i="2" s="1"/>
  <c r="Q3048" i="2"/>
  <c r="R3048" i="2" s="1"/>
  <c r="Q3049" i="2"/>
  <c r="R3049" i="2" s="1"/>
  <c r="Q3050" i="2"/>
  <c r="R3050" i="2" s="1"/>
  <c r="Q3051" i="2"/>
  <c r="R3051" i="2" s="1"/>
  <c r="Q3052" i="2"/>
  <c r="R3052" i="2" s="1"/>
  <c r="Q3053" i="2"/>
  <c r="R3053" i="2" s="1"/>
  <c r="Q3054" i="2"/>
  <c r="R3054" i="2" s="1"/>
  <c r="Q3055" i="2"/>
  <c r="R3055" i="2" s="1"/>
  <c r="Q3056" i="2"/>
  <c r="R3056" i="2" s="1"/>
  <c r="Q3057" i="2"/>
  <c r="R3057" i="2" s="1"/>
  <c r="Q3058" i="2"/>
  <c r="R3058" i="2" s="1"/>
  <c r="Q3059" i="2"/>
  <c r="R3059" i="2" s="1"/>
  <c r="Q3060" i="2"/>
  <c r="R3060" i="2" s="1"/>
  <c r="Q3061" i="2"/>
  <c r="R3061" i="2" s="1"/>
  <c r="Q3062" i="2"/>
  <c r="R3062" i="2" s="1"/>
  <c r="Q3063" i="2"/>
  <c r="R3063" i="2" s="1"/>
  <c r="Q3064" i="2"/>
  <c r="R3064" i="2" s="1"/>
  <c r="Q3065" i="2"/>
  <c r="R3065" i="2" s="1"/>
  <c r="Q3066" i="2"/>
  <c r="R3066" i="2" s="1"/>
  <c r="Q3067" i="2"/>
  <c r="R3067" i="2" s="1"/>
  <c r="Q3068" i="2"/>
  <c r="R3068" i="2" s="1"/>
  <c r="Q3069" i="2"/>
  <c r="R3069" i="2" s="1"/>
  <c r="Q3070" i="2"/>
  <c r="R3070" i="2" s="1"/>
  <c r="Q3071" i="2"/>
  <c r="R3071" i="2" s="1"/>
  <c r="Q3072" i="2"/>
  <c r="R3072" i="2" s="1"/>
  <c r="Q3073" i="2"/>
  <c r="R3073" i="2" s="1"/>
  <c r="Q3074" i="2"/>
  <c r="R3074" i="2" s="1"/>
  <c r="Q3075" i="2"/>
  <c r="R3075" i="2" s="1"/>
  <c r="Q3076" i="2"/>
  <c r="R3076" i="2" s="1"/>
  <c r="Q3077" i="2"/>
  <c r="R3077" i="2" s="1"/>
  <c r="Q3078" i="2"/>
  <c r="R3078" i="2" s="1"/>
  <c r="Q3079" i="2"/>
  <c r="R3079" i="2" s="1"/>
  <c r="Q3080" i="2"/>
  <c r="R3080" i="2" s="1"/>
  <c r="Q3081" i="2"/>
  <c r="R3081" i="2" s="1"/>
  <c r="Q3082" i="2"/>
  <c r="R3082" i="2" s="1"/>
  <c r="Q3083" i="2"/>
  <c r="R3083" i="2" s="1"/>
  <c r="Q3084" i="2"/>
  <c r="R3084" i="2" s="1"/>
  <c r="Q3085" i="2"/>
  <c r="R3085" i="2" s="1"/>
  <c r="Q3086" i="2"/>
  <c r="R3086" i="2" s="1"/>
  <c r="Q3087" i="2"/>
  <c r="R3087" i="2" s="1"/>
  <c r="Q3088" i="2"/>
  <c r="R3088" i="2" s="1"/>
  <c r="Q3089" i="2"/>
  <c r="R3089" i="2" s="1"/>
  <c r="Q3090" i="2"/>
  <c r="R3090" i="2" s="1"/>
  <c r="Q3091" i="2"/>
  <c r="R3091" i="2" s="1"/>
  <c r="Q3092" i="2"/>
  <c r="R3092" i="2" s="1"/>
  <c r="Q3093" i="2"/>
  <c r="R3093" i="2" s="1"/>
  <c r="Q3094" i="2"/>
  <c r="R3094" i="2" s="1"/>
  <c r="Q3095" i="2"/>
  <c r="R3095" i="2" s="1"/>
  <c r="Q3096" i="2"/>
  <c r="R3096" i="2" s="1"/>
  <c r="Q3097" i="2"/>
  <c r="R3097" i="2" s="1"/>
  <c r="Q3098" i="2"/>
  <c r="R3098" i="2" s="1"/>
  <c r="Q3099" i="2"/>
  <c r="R3099" i="2" s="1"/>
  <c r="Q3100" i="2"/>
  <c r="R3100" i="2" s="1"/>
  <c r="Q3101" i="2"/>
  <c r="R3101" i="2" s="1"/>
  <c r="Q3102" i="2"/>
  <c r="R3102" i="2" s="1"/>
  <c r="Q3103" i="2"/>
  <c r="R3103" i="2" s="1"/>
  <c r="Q3104" i="2"/>
  <c r="R3104" i="2" s="1"/>
  <c r="Q3105" i="2"/>
  <c r="R3105" i="2" s="1"/>
  <c r="Q3106" i="2"/>
  <c r="R3106" i="2" s="1"/>
  <c r="Q3107" i="2"/>
  <c r="R3107" i="2" s="1"/>
  <c r="Q3108" i="2"/>
  <c r="R3108" i="2" s="1"/>
  <c r="Q3109" i="2"/>
  <c r="R3109" i="2" s="1"/>
  <c r="Q3110" i="2"/>
  <c r="R3110" i="2" s="1"/>
  <c r="Q3111" i="2"/>
  <c r="R3111" i="2" s="1"/>
  <c r="Q3112" i="2"/>
  <c r="R3112" i="2" s="1"/>
  <c r="Q3113" i="2"/>
  <c r="R3113" i="2" s="1"/>
  <c r="Q3114" i="2"/>
  <c r="R3114" i="2" s="1"/>
  <c r="Q3115" i="2"/>
  <c r="R3115" i="2" s="1"/>
  <c r="Q3116" i="2"/>
  <c r="R3116" i="2" s="1"/>
  <c r="Q3117" i="2"/>
  <c r="R3117" i="2" s="1"/>
  <c r="Q3118" i="2"/>
  <c r="R3118" i="2" s="1"/>
  <c r="Q3119" i="2"/>
  <c r="R3119" i="2" s="1"/>
  <c r="Q3120" i="2"/>
  <c r="R3120" i="2" s="1"/>
  <c r="Q3121" i="2"/>
  <c r="R3121" i="2" s="1"/>
  <c r="Q3122" i="2"/>
  <c r="R3122" i="2" s="1"/>
  <c r="Q3123" i="2"/>
  <c r="R3123" i="2" s="1"/>
  <c r="Q3124" i="2"/>
  <c r="R3124" i="2" s="1"/>
  <c r="Q3125" i="2"/>
  <c r="R3125" i="2" s="1"/>
  <c r="Q3126" i="2"/>
  <c r="R3126" i="2" s="1"/>
  <c r="Q3127" i="2"/>
  <c r="R3127" i="2" s="1"/>
  <c r="Q3128" i="2"/>
  <c r="R3128" i="2" s="1"/>
  <c r="Q3129" i="2"/>
  <c r="R3129" i="2" s="1"/>
  <c r="Q3130" i="2"/>
  <c r="R3130" i="2" s="1"/>
  <c r="Q3131" i="2"/>
  <c r="R3131" i="2" s="1"/>
  <c r="Q3132" i="2"/>
  <c r="R3132" i="2" s="1"/>
  <c r="Q3133" i="2"/>
  <c r="R3133" i="2" s="1"/>
  <c r="Q3134" i="2"/>
  <c r="R3134" i="2" s="1"/>
  <c r="Q3135" i="2"/>
  <c r="R3135" i="2" s="1"/>
  <c r="Q3136" i="2"/>
  <c r="R3136" i="2" s="1"/>
  <c r="Q3137" i="2"/>
  <c r="R3137" i="2" s="1"/>
  <c r="Q3138" i="2"/>
  <c r="R3138" i="2" s="1"/>
  <c r="Q3139" i="2"/>
  <c r="R3139" i="2" s="1"/>
  <c r="Q3140" i="2"/>
  <c r="R3140" i="2" s="1"/>
  <c r="Q3141" i="2"/>
  <c r="R3141" i="2" s="1"/>
  <c r="Q3142" i="2"/>
  <c r="R3142" i="2" s="1"/>
  <c r="Q3143" i="2"/>
  <c r="R3143" i="2" s="1"/>
  <c r="Q3144" i="2"/>
  <c r="R3144" i="2" s="1"/>
  <c r="Q3145" i="2"/>
  <c r="R3145" i="2" s="1"/>
  <c r="Q3146" i="2"/>
  <c r="R3146" i="2" s="1"/>
  <c r="Q3147" i="2"/>
  <c r="R3147" i="2" s="1"/>
  <c r="Q3148" i="2"/>
  <c r="R3148" i="2" s="1"/>
  <c r="Q3149" i="2"/>
  <c r="R3149" i="2" s="1"/>
  <c r="Q3150" i="2"/>
  <c r="R3150" i="2" s="1"/>
  <c r="Q3151" i="2"/>
  <c r="R3151" i="2" s="1"/>
  <c r="Q3152" i="2"/>
  <c r="R3152" i="2" s="1"/>
  <c r="Q3153" i="2"/>
  <c r="R3153" i="2" s="1"/>
  <c r="Q3154" i="2"/>
  <c r="R3154" i="2" s="1"/>
  <c r="Q3155" i="2"/>
  <c r="R3155" i="2" s="1"/>
  <c r="Q3156" i="2"/>
  <c r="R3156" i="2" s="1"/>
  <c r="Q3157" i="2"/>
  <c r="R3157" i="2" s="1"/>
  <c r="Q3158" i="2"/>
  <c r="R3158" i="2" s="1"/>
  <c r="Q3159" i="2"/>
  <c r="R3159" i="2" s="1"/>
  <c r="Q3160" i="2"/>
  <c r="R3160" i="2" s="1"/>
  <c r="Q3161" i="2"/>
  <c r="R3161" i="2" s="1"/>
  <c r="Q3162" i="2"/>
  <c r="R3162" i="2" s="1"/>
  <c r="Q3163" i="2"/>
  <c r="R3163" i="2" s="1"/>
  <c r="Q3164" i="2"/>
  <c r="R3164" i="2" s="1"/>
  <c r="Q3165" i="2"/>
  <c r="R3165" i="2" s="1"/>
  <c r="Q3166" i="2"/>
  <c r="R3166" i="2" s="1"/>
  <c r="Q3167" i="2"/>
  <c r="R3167" i="2" s="1"/>
  <c r="Q3168" i="2"/>
  <c r="R3168" i="2" s="1"/>
  <c r="Q3169" i="2"/>
  <c r="R3169" i="2" s="1"/>
  <c r="Q3170" i="2"/>
  <c r="R3170" i="2" s="1"/>
  <c r="Q3171" i="2"/>
  <c r="R3171" i="2" s="1"/>
  <c r="Q3172" i="2"/>
  <c r="R3172" i="2" s="1"/>
  <c r="Q3173" i="2"/>
  <c r="R3173" i="2" s="1"/>
  <c r="Q3174" i="2"/>
  <c r="R3174" i="2" s="1"/>
  <c r="Q3175" i="2"/>
  <c r="R3175" i="2" s="1"/>
  <c r="Q3176" i="2"/>
  <c r="R3176" i="2" s="1"/>
  <c r="Q3177" i="2"/>
  <c r="R3177" i="2" s="1"/>
  <c r="Q3178" i="2"/>
  <c r="R3178" i="2" s="1"/>
  <c r="Q3179" i="2"/>
  <c r="R3179" i="2" s="1"/>
  <c r="Q3180" i="2"/>
  <c r="R3180" i="2" s="1"/>
  <c r="Q3181" i="2"/>
  <c r="R3181" i="2" s="1"/>
  <c r="Q3182" i="2"/>
  <c r="R3182" i="2" s="1"/>
  <c r="Q3183" i="2"/>
  <c r="R3183" i="2" s="1"/>
  <c r="Q3184" i="2"/>
  <c r="R3184" i="2" s="1"/>
  <c r="Q3185" i="2"/>
  <c r="R3185" i="2" s="1"/>
  <c r="Q3186" i="2"/>
  <c r="R3186" i="2" s="1"/>
  <c r="Q3187" i="2"/>
  <c r="R3187" i="2" s="1"/>
  <c r="Q3188" i="2"/>
  <c r="R3188" i="2" s="1"/>
  <c r="Q3189" i="2"/>
  <c r="R3189" i="2" s="1"/>
  <c r="Q3190" i="2"/>
  <c r="R3190" i="2" s="1"/>
  <c r="Q3191" i="2"/>
  <c r="R3191" i="2" s="1"/>
  <c r="Q3192" i="2"/>
  <c r="R3192" i="2" s="1"/>
  <c r="Q3193" i="2"/>
  <c r="R3193" i="2" s="1"/>
  <c r="Q3194" i="2"/>
  <c r="R3194" i="2" s="1"/>
  <c r="Q3195" i="2"/>
  <c r="R3195" i="2" s="1"/>
  <c r="Q3196" i="2"/>
  <c r="R3196" i="2" s="1"/>
  <c r="Q3197" i="2"/>
  <c r="R3197" i="2" s="1"/>
  <c r="Q3198" i="2"/>
  <c r="R3198" i="2" s="1"/>
  <c r="Q3199" i="2"/>
  <c r="R3199" i="2" s="1"/>
  <c r="Q3200" i="2"/>
  <c r="R3200" i="2" s="1"/>
  <c r="Q3201" i="2"/>
  <c r="R3201" i="2" s="1"/>
  <c r="Q3202" i="2"/>
  <c r="R3202" i="2" s="1"/>
  <c r="Q3203" i="2"/>
  <c r="R3203" i="2" s="1"/>
  <c r="Q3204" i="2"/>
  <c r="R3204" i="2" s="1"/>
  <c r="Q3205" i="2"/>
  <c r="R3205" i="2" s="1"/>
  <c r="Q3206" i="2"/>
  <c r="R3206" i="2" s="1"/>
  <c r="Q3207" i="2"/>
  <c r="R3207" i="2" s="1"/>
  <c r="Q3208" i="2"/>
  <c r="R3208" i="2" s="1"/>
  <c r="Q3209" i="2"/>
  <c r="R3209" i="2" s="1"/>
  <c r="Q3210" i="2"/>
  <c r="R3210" i="2" s="1"/>
  <c r="Q3211" i="2"/>
  <c r="R3211" i="2" s="1"/>
  <c r="Q3212" i="2"/>
  <c r="R3212" i="2" s="1"/>
  <c r="Q3213" i="2"/>
  <c r="R3213" i="2" s="1"/>
  <c r="Q3214" i="2"/>
  <c r="R3214" i="2" s="1"/>
  <c r="Q3215" i="2"/>
  <c r="R3215" i="2" s="1"/>
  <c r="Q3216" i="2"/>
  <c r="R3216" i="2" s="1"/>
  <c r="Q3217" i="2"/>
  <c r="R3217" i="2" s="1"/>
  <c r="Q3218" i="2"/>
  <c r="R3218" i="2" s="1"/>
  <c r="Q3219" i="2"/>
  <c r="R3219" i="2" s="1"/>
  <c r="Q3220" i="2"/>
  <c r="R3220" i="2" s="1"/>
  <c r="Q3221" i="2"/>
  <c r="R3221" i="2" s="1"/>
  <c r="Q3222" i="2"/>
  <c r="R3222" i="2" s="1"/>
  <c r="Q3223" i="2"/>
  <c r="R3223" i="2" s="1"/>
  <c r="Q3224" i="2"/>
  <c r="R3224" i="2" s="1"/>
  <c r="Q3225" i="2"/>
  <c r="R3225" i="2" s="1"/>
  <c r="Q3226" i="2"/>
  <c r="R3226" i="2" s="1"/>
  <c r="Q3227" i="2"/>
  <c r="R3227" i="2" s="1"/>
  <c r="Q3228" i="2"/>
  <c r="R3228" i="2" s="1"/>
  <c r="Q3229" i="2"/>
  <c r="R3229" i="2" s="1"/>
  <c r="Q3230" i="2"/>
  <c r="R3230" i="2" s="1"/>
  <c r="Q3231" i="2"/>
  <c r="R3231" i="2" s="1"/>
  <c r="Q3232" i="2"/>
  <c r="R3232" i="2" s="1"/>
  <c r="Q3233" i="2"/>
  <c r="R3233" i="2" s="1"/>
  <c r="Q3234" i="2"/>
  <c r="R3234" i="2" s="1"/>
  <c r="Q3235" i="2"/>
  <c r="R3235" i="2" s="1"/>
  <c r="Q3236" i="2"/>
  <c r="R3236" i="2" s="1"/>
  <c r="Q3237" i="2"/>
  <c r="R3237" i="2" s="1"/>
  <c r="Q3238" i="2"/>
  <c r="R3238" i="2" s="1"/>
  <c r="Q3239" i="2"/>
  <c r="R3239" i="2" s="1"/>
  <c r="Q3240" i="2"/>
  <c r="R3240" i="2" s="1"/>
  <c r="Q3241" i="2"/>
  <c r="R3241" i="2" s="1"/>
  <c r="Q3242" i="2"/>
  <c r="R3242" i="2" s="1"/>
  <c r="Q3243" i="2"/>
  <c r="R3243" i="2" s="1"/>
  <c r="Q3244" i="2"/>
  <c r="R3244" i="2" s="1"/>
  <c r="Q3245" i="2"/>
  <c r="R3245" i="2" s="1"/>
  <c r="Q3246" i="2"/>
  <c r="R3246" i="2" s="1"/>
  <c r="Q3247" i="2"/>
  <c r="R3247" i="2" s="1"/>
  <c r="Q3248" i="2"/>
  <c r="R3248" i="2" s="1"/>
  <c r="Q3249" i="2"/>
  <c r="R3249" i="2" s="1"/>
  <c r="Q3250" i="2"/>
  <c r="R3250" i="2" s="1"/>
  <c r="Q3251" i="2"/>
  <c r="R3251" i="2" s="1"/>
  <c r="Q3252" i="2"/>
  <c r="R3252" i="2" s="1"/>
  <c r="Q3253" i="2"/>
  <c r="R3253" i="2" s="1"/>
  <c r="Q3254" i="2"/>
  <c r="R3254" i="2" s="1"/>
  <c r="Q3255" i="2"/>
  <c r="R3255" i="2" s="1"/>
  <c r="Q3256" i="2"/>
  <c r="R3256" i="2" s="1"/>
  <c r="Q3257" i="2"/>
  <c r="R3257" i="2" s="1"/>
  <c r="Q3258" i="2"/>
  <c r="R3258" i="2" s="1"/>
  <c r="Q3259" i="2"/>
  <c r="R3259" i="2" s="1"/>
  <c r="Q3260" i="2"/>
  <c r="R3260" i="2" s="1"/>
  <c r="Q3261" i="2"/>
  <c r="R3261" i="2" s="1"/>
  <c r="Q3262" i="2"/>
  <c r="R3262" i="2" s="1"/>
  <c r="Q3263" i="2"/>
  <c r="R3263" i="2" s="1"/>
  <c r="Q3264" i="2"/>
  <c r="R3264" i="2" s="1"/>
  <c r="Q3265" i="2"/>
  <c r="R3265" i="2" s="1"/>
  <c r="Q3266" i="2"/>
  <c r="R3266" i="2" s="1"/>
  <c r="Q3267" i="2"/>
  <c r="R3267" i="2" s="1"/>
  <c r="Q3268" i="2"/>
  <c r="R3268" i="2" s="1"/>
  <c r="Q3269" i="2"/>
  <c r="R3269" i="2" s="1"/>
  <c r="Q3270" i="2"/>
  <c r="R3270" i="2" s="1"/>
  <c r="Q3271" i="2"/>
  <c r="R3271" i="2" s="1"/>
  <c r="Q3272" i="2"/>
  <c r="R3272" i="2" s="1"/>
  <c r="Q3273" i="2"/>
  <c r="R3273" i="2" s="1"/>
  <c r="Q3274" i="2"/>
  <c r="R3274" i="2" s="1"/>
  <c r="Q3275" i="2"/>
  <c r="R3275" i="2" s="1"/>
  <c r="Q3276" i="2"/>
  <c r="R3276" i="2" s="1"/>
  <c r="Q3277" i="2"/>
  <c r="R3277" i="2" s="1"/>
  <c r="Q3278" i="2"/>
  <c r="R3278" i="2" s="1"/>
  <c r="Q3279" i="2"/>
  <c r="R3279" i="2" s="1"/>
  <c r="Q3280" i="2"/>
  <c r="R3280" i="2" s="1"/>
  <c r="Q3281" i="2"/>
  <c r="R3281" i="2" s="1"/>
  <c r="Q3282" i="2"/>
  <c r="R3282" i="2" s="1"/>
  <c r="Q3283" i="2"/>
  <c r="R3283" i="2" s="1"/>
  <c r="Q3284" i="2"/>
  <c r="R3284" i="2" s="1"/>
  <c r="Q3285" i="2"/>
  <c r="R3285" i="2" s="1"/>
  <c r="Q3286" i="2"/>
  <c r="R3286" i="2" s="1"/>
  <c r="Q3287" i="2"/>
  <c r="R3287" i="2" s="1"/>
  <c r="Q3288" i="2"/>
  <c r="R3288" i="2" s="1"/>
  <c r="Q3289" i="2"/>
  <c r="R3289" i="2" s="1"/>
  <c r="Q3290" i="2"/>
  <c r="R3290" i="2" s="1"/>
  <c r="Q3291" i="2"/>
  <c r="R3291" i="2" s="1"/>
  <c r="Q3292" i="2"/>
  <c r="R3292" i="2" s="1"/>
  <c r="Q3293" i="2"/>
  <c r="R3293" i="2" s="1"/>
  <c r="Q3294" i="2"/>
  <c r="R3294" i="2" s="1"/>
  <c r="Q3295" i="2"/>
  <c r="R3295" i="2" s="1"/>
  <c r="Q3296" i="2"/>
  <c r="R3296" i="2" s="1"/>
  <c r="Q3297" i="2"/>
  <c r="R3297" i="2" s="1"/>
  <c r="Q3298" i="2"/>
  <c r="R3298" i="2" s="1"/>
  <c r="Q3299" i="2"/>
  <c r="R3299" i="2" s="1"/>
  <c r="Q3300" i="2"/>
  <c r="R3300" i="2" s="1"/>
  <c r="Q3301" i="2"/>
  <c r="R3301" i="2" s="1"/>
  <c r="Q3302" i="2"/>
  <c r="R3302" i="2" s="1"/>
  <c r="Q3303" i="2"/>
  <c r="R3303" i="2" s="1"/>
  <c r="Q3304" i="2"/>
  <c r="R3304" i="2" s="1"/>
  <c r="Q3305" i="2"/>
  <c r="R3305" i="2" s="1"/>
  <c r="Q3306" i="2"/>
  <c r="R3306" i="2" s="1"/>
  <c r="Q3307" i="2"/>
  <c r="R3307" i="2" s="1"/>
  <c r="Q3308" i="2"/>
  <c r="R3308" i="2" s="1"/>
  <c r="Q3309" i="2"/>
  <c r="R3309" i="2" s="1"/>
  <c r="Q3310" i="2"/>
  <c r="R3310" i="2" s="1"/>
  <c r="Q3311" i="2"/>
  <c r="R3311" i="2" s="1"/>
  <c r="Q3312" i="2"/>
  <c r="R3312" i="2" s="1"/>
  <c r="Q3313" i="2"/>
  <c r="R3313" i="2" s="1"/>
  <c r="Q3314" i="2"/>
  <c r="R3314" i="2" s="1"/>
  <c r="Q3315" i="2"/>
  <c r="R3315" i="2" s="1"/>
  <c r="Q3316" i="2"/>
  <c r="R3316" i="2" s="1"/>
  <c r="Q3317" i="2"/>
  <c r="R3317" i="2" s="1"/>
  <c r="Q3318" i="2"/>
  <c r="R3318" i="2" s="1"/>
  <c r="Q3319" i="2"/>
  <c r="R3319" i="2" s="1"/>
  <c r="Q3320" i="2"/>
  <c r="R3320" i="2" s="1"/>
  <c r="Q3321" i="2"/>
  <c r="R3321" i="2" s="1"/>
  <c r="Q3322" i="2"/>
  <c r="R3322" i="2" s="1"/>
  <c r="Q3323" i="2"/>
  <c r="R3323" i="2" s="1"/>
  <c r="Q3324" i="2"/>
  <c r="R3324" i="2" s="1"/>
  <c r="Q3325" i="2"/>
  <c r="R3325" i="2" s="1"/>
  <c r="Q3326" i="2"/>
  <c r="R3326" i="2" s="1"/>
  <c r="Q3327" i="2"/>
  <c r="R3327" i="2" s="1"/>
  <c r="Q3328" i="2"/>
  <c r="R3328" i="2" s="1"/>
  <c r="Q3329" i="2"/>
  <c r="R3329" i="2" s="1"/>
  <c r="Q3330" i="2"/>
  <c r="R3330" i="2" s="1"/>
  <c r="Q3331" i="2"/>
  <c r="R3331" i="2" s="1"/>
  <c r="Q3332" i="2"/>
  <c r="R3332" i="2" s="1"/>
  <c r="Q3333" i="2"/>
  <c r="R3333" i="2" s="1"/>
  <c r="Q3334" i="2"/>
  <c r="R3334" i="2" s="1"/>
  <c r="Q3335" i="2"/>
  <c r="R3335" i="2" s="1"/>
  <c r="Q3336" i="2"/>
  <c r="R3336" i="2" s="1"/>
  <c r="Q3337" i="2"/>
  <c r="R3337" i="2" s="1"/>
  <c r="Q3338" i="2"/>
  <c r="R3338" i="2" s="1"/>
  <c r="Q3339" i="2"/>
  <c r="R3339" i="2" s="1"/>
  <c r="Q3340" i="2"/>
  <c r="R3340" i="2" s="1"/>
  <c r="Q3341" i="2"/>
  <c r="R3341" i="2" s="1"/>
  <c r="Q3342" i="2"/>
  <c r="R3342" i="2" s="1"/>
  <c r="Q3343" i="2"/>
  <c r="R3343" i="2" s="1"/>
  <c r="Q3344" i="2"/>
  <c r="R3344" i="2" s="1"/>
  <c r="Q3345" i="2"/>
  <c r="R3345" i="2" s="1"/>
  <c r="Q3346" i="2"/>
  <c r="R3346" i="2" s="1"/>
  <c r="Q3347" i="2"/>
  <c r="R3347" i="2" s="1"/>
  <c r="Q3348" i="2"/>
  <c r="R3348" i="2" s="1"/>
  <c r="Q3349" i="2"/>
  <c r="R3349" i="2" s="1"/>
  <c r="Q3350" i="2"/>
  <c r="R3350" i="2" s="1"/>
  <c r="Q3351" i="2"/>
  <c r="R3351" i="2" s="1"/>
  <c r="Q3352" i="2"/>
  <c r="R3352" i="2" s="1"/>
  <c r="Q3353" i="2"/>
  <c r="R3353" i="2" s="1"/>
  <c r="Q3354" i="2"/>
  <c r="R3354" i="2" s="1"/>
  <c r="Q3355" i="2"/>
  <c r="R3355" i="2" s="1"/>
  <c r="Q3356" i="2"/>
  <c r="R3356" i="2" s="1"/>
  <c r="Q3357" i="2"/>
  <c r="R3357" i="2" s="1"/>
  <c r="Q3358" i="2"/>
  <c r="R3358" i="2" s="1"/>
  <c r="Q3359" i="2"/>
  <c r="R3359" i="2" s="1"/>
  <c r="Q3360" i="2"/>
  <c r="R3360" i="2" s="1"/>
  <c r="Q3361" i="2"/>
  <c r="R3361" i="2" s="1"/>
  <c r="Q3362" i="2"/>
  <c r="R3362" i="2" s="1"/>
  <c r="Q3363" i="2"/>
  <c r="R3363" i="2" s="1"/>
  <c r="Q3364" i="2"/>
  <c r="R3364" i="2" s="1"/>
  <c r="Q3365" i="2"/>
  <c r="R3365" i="2" s="1"/>
  <c r="Q3366" i="2"/>
  <c r="R3366" i="2" s="1"/>
  <c r="Q3367" i="2"/>
  <c r="R3367" i="2" s="1"/>
  <c r="Q3368" i="2"/>
  <c r="R3368" i="2" s="1"/>
  <c r="Q3369" i="2"/>
  <c r="R3369" i="2" s="1"/>
  <c r="Q3370" i="2"/>
  <c r="R3370" i="2" s="1"/>
  <c r="Q3371" i="2"/>
  <c r="R3371" i="2" s="1"/>
  <c r="Q3372" i="2"/>
  <c r="R3372" i="2" s="1"/>
  <c r="Q3373" i="2"/>
  <c r="R3373" i="2" s="1"/>
  <c r="Q3374" i="2"/>
  <c r="R3374" i="2" s="1"/>
  <c r="Q3375" i="2"/>
  <c r="R3375" i="2" s="1"/>
  <c r="Q3376" i="2"/>
  <c r="R3376" i="2" s="1"/>
  <c r="Q3377" i="2"/>
  <c r="R3377" i="2" s="1"/>
  <c r="Q3378" i="2"/>
  <c r="R3378" i="2" s="1"/>
  <c r="Q3379" i="2"/>
  <c r="R3379" i="2" s="1"/>
  <c r="Q3380" i="2"/>
  <c r="R3380" i="2" s="1"/>
  <c r="Q3381" i="2"/>
  <c r="R3381" i="2" s="1"/>
  <c r="Q3382" i="2"/>
  <c r="R3382" i="2" s="1"/>
  <c r="Q3383" i="2"/>
  <c r="R3383" i="2" s="1"/>
  <c r="Q3384" i="2"/>
  <c r="R3384" i="2" s="1"/>
  <c r="Q3385" i="2"/>
  <c r="R3385" i="2" s="1"/>
  <c r="Q3386" i="2"/>
  <c r="R3386" i="2" s="1"/>
  <c r="Q3387" i="2"/>
  <c r="R3387" i="2" s="1"/>
  <c r="Q3388" i="2"/>
  <c r="R3388" i="2" s="1"/>
  <c r="Q3389" i="2"/>
  <c r="R3389" i="2" s="1"/>
  <c r="Q3390" i="2"/>
  <c r="R3390" i="2" s="1"/>
  <c r="Q3391" i="2"/>
  <c r="R3391" i="2" s="1"/>
  <c r="Q3392" i="2"/>
  <c r="R3392" i="2" s="1"/>
  <c r="Q3393" i="2"/>
  <c r="R3393" i="2" s="1"/>
  <c r="Q3394" i="2"/>
  <c r="R3394" i="2" s="1"/>
  <c r="Q3395" i="2"/>
  <c r="R3395" i="2" s="1"/>
  <c r="Q3396" i="2"/>
  <c r="R3396" i="2" s="1"/>
  <c r="Q3397" i="2"/>
  <c r="R3397" i="2" s="1"/>
  <c r="Q3398" i="2"/>
  <c r="R3398" i="2" s="1"/>
  <c r="Q3399" i="2"/>
  <c r="R3399" i="2" s="1"/>
  <c r="Q3400" i="2"/>
  <c r="R3400" i="2" s="1"/>
  <c r="Q3401" i="2"/>
  <c r="R3401" i="2" s="1"/>
  <c r="Q3402" i="2"/>
  <c r="R3402" i="2" s="1"/>
  <c r="Q3403" i="2"/>
  <c r="R3403" i="2" s="1"/>
  <c r="Q3404" i="2"/>
  <c r="R3404" i="2" s="1"/>
  <c r="Q3405" i="2"/>
  <c r="R3405" i="2" s="1"/>
  <c r="Q3406" i="2"/>
  <c r="R3406" i="2" s="1"/>
  <c r="Q3407" i="2"/>
  <c r="R3407" i="2" s="1"/>
  <c r="Q3408" i="2"/>
  <c r="R3408" i="2" s="1"/>
  <c r="Q3409" i="2"/>
  <c r="R3409" i="2" s="1"/>
  <c r="Q3410" i="2"/>
  <c r="R3410" i="2" s="1"/>
  <c r="Q3411" i="2"/>
  <c r="R3411" i="2" s="1"/>
  <c r="Q3412" i="2"/>
  <c r="R3412" i="2" s="1"/>
  <c r="Q3413" i="2"/>
  <c r="R3413" i="2" s="1"/>
  <c r="Q3414" i="2"/>
  <c r="R3414" i="2" s="1"/>
  <c r="Q3415" i="2"/>
  <c r="R3415" i="2" s="1"/>
  <c r="Q3416" i="2"/>
  <c r="R3416" i="2" s="1"/>
  <c r="Q3417" i="2"/>
  <c r="R3417" i="2" s="1"/>
  <c r="Q3418" i="2"/>
  <c r="R3418" i="2" s="1"/>
  <c r="Q3419" i="2"/>
  <c r="R3419" i="2" s="1"/>
  <c r="Q3420" i="2"/>
  <c r="R3420" i="2" s="1"/>
  <c r="Q3421" i="2"/>
  <c r="R3421" i="2" s="1"/>
  <c r="Q3422" i="2"/>
  <c r="R3422" i="2" s="1"/>
  <c r="Q3423" i="2"/>
  <c r="R3423" i="2" s="1"/>
  <c r="Q3424" i="2"/>
  <c r="R3424" i="2" s="1"/>
  <c r="Q3425" i="2"/>
  <c r="R3425" i="2" s="1"/>
  <c r="Q3426" i="2"/>
  <c r="R3426" i="2" s="1"/>
  <c r="Q3427" i="2"/>
  <c r="R3427" i="2" s="1"/>
  <c r="Q3428" i="2"/>
  <c r="R3428" i="2" s="1"/>
  <c r="Q3429" i="2"/>
  <c r="R3429" i="2" s="1"/>
  <c r="Q3430" i="2"/>
  <c r="R3430" i="2" s="1"/>
  <c r="Q3431" i="2"/>
  <c r="R3431" i="2" s="1"/>
  <c r="Q3432" i="2"/>
  <c r="R3432" i="2" s="1"/>
  <c r="Q3433" i="2"/>
  <c r="R3433" i="2" s="1"/>
  <c r="Q3434" i="2"/>
  <c r="R3434" i="2" s="1"/>
  <c r="Q3435" i="2"/>
  <c r="R3435" i="2" s="1"/>
  <c r="Q3436" i="2"/>
  <c r="R3436" i="2" s="1"/>
  <c r="Q3437" i="2"/>
  <c r="R3437" i="2" s="1"/>
  <c r="Q3438" i="2"/>
  <c r="R3438" i="2" s="1"/>
  <c r="Q3439" i="2"/>
  <c r="R3439" i="2" s="1"/>
  <c r="Q3440" i="2"/>
  <c r="R3440" i="2" s="1"/>
  <c r="Q3441" i="2"/>
  <c r="R3441" i="2" s="1"/>
  <c r="Q3442" i="2"/>
  <c r="R3442" i="2" s="1"/>
  <c r="Q3443" i="2"/>
  <c r="R3443" i="2" s="1"/>
  <c r="Q3444" i="2"/>
  <c r="R3444" i="2" s="1"/>
  <c r="Q3445" i="2"/>
  <c r="R3445" i="2" s="1"/>
  <c r="Q3446" i="2"/>
  <c r="R3446" i="2" s="1"/>
  <c r="Q3447" i="2"/>
  <c r="R3447" i="2" s="1"/>
  <c r="Q3448" i="2"/>
  <c r="R3448" i="2" s="1"/>
  <c r="Q3449" i="2"/>
  <c r="R3449" i="2" s="1"/>
  <c r="Q3450" i="2"/>
  <c r="R3450" i="2" s="1"/>
  <c r="Q3451" i="2"/>
  <c r="R3451" i="2" s="1"/>
  <c r="Q3452" i="2"/>
  <c r="R3452" i="2" s="1"/>
  <c r="Q3453" i="2"/>
  <c r="R3453" i="2" s="1"/>
  <c r="Q3454" i="2"/>
  <c r="R3454" i="2" s="1"/>
  <c r="Q3455" i="2"/>
  <c r="R3455" i="2" s="1"/>
  <c r="Q3456" i="2"/>
  <c r="R3456" i="2" s="1"/>
  <c r="Q3457" i="2"/>
  <c r="R3457" i="2" s="1"/>
  <c r="Q3458" i="2"/>
  <c r="R3458" i="2" s="1"/>
  <c r="Q3459" i="2"/>
  <c r="R3459" i="2" s="1"/>
  <c r="Q3460" i="2"/>
  <c r="R3460" i="2" s="1"/>
  <c r="Q3461" i="2"/>
  <c r="R3461" i="2" s="1"/>
  <c r="Q3462" i="2"/>
  <c r="R3462" i="2" s="1"/>
  <c r="Q3463" i="2"/>
  <c r="R3463" i="2" s="1"/>
  <c r="Q3464" i="2"/>
  <c r="R3464" i="2" s="1"/>
  <c r="Q3465" i="2"/>
  <c r="R3465" i="2" s="1"/>
  <c r="Q3466" i="2"/>
  <c r="R3466" i="2" s="1"/>
  <c r="Q3467" i="2"/>
  <c r="R3467" i="2" s="1"/>
  <c r="Q3468" i="2"/>
  <c r="R3468" i="2" s="1"/>
  <c r="Q3469" i="2"/>
  <c r="R3469" i="2" s="1"/>
  <c r="Q3470" i="2"/>
  <c r="R3470" i="2" s="1"/>
  <c r="Q3471" i="2"/>
  <c r="R3471" i="2" s="1"/>
  <c r="Q3472" i="2"/>
  <c r="R3472" i="2" s="1"/>
  <c r="Q3473" i="2"/>
  <c r="R3473" i="2" s="1"/>
  <c r="Q3474" i="2"/>
  <c r="R3474" i="2" s="1"/>
  <c r="Q3475" i="2"/>
  <c r="R3475" i="2" s="1"/>
  <c r="Q3476" i="2"/>
  <c r="R3476" i="2" s="1"/>
  <c r="Q3477" i="2"/>
  <c r="R3477" i="2" s="1"/>
  <c r="Q3478" i="2"/>
  <c r="R3478" i="2" s="1"/>
  <c r="Q3479" i="2"/>
  <c r="R3479" i="2" s="1"/>
  <c r="Q3480" i="2"/>
  <c r="R3480" i="2" s="1"/>
  <c r="Q3481" i="2"/>
  <c r="R3481" i="2" s="1"/>
  <c r="Q3482" i="2"/>
  <c r="R3482" i="2" s="1"/>
  <c r="Q3483" i="2"/>
  <c r="R3483" i="2" s="1"/>
  <c r="Q3484" i="2"/>
  <c r="R3484" i="2" s="1"/>
  <c r="Q3485" i="2"/>
  <c r="R3485" i="2" s="1"/>
  <c r="Q3486" i="2"/>
  <c r="R3486" i="2" s="1"/>
  <c r="Q3487" i="2"/>
  <c r="R3487" i="2" s="1"/>
  <c r="Q3488" i="2"/>
  <c r="R3488" i="2" s="1"/>
  <c r="Q3489" i="2"/>
  <c r="R3489" i="2" s="1"/>
  <c r="Q3490" i="2"/>
  <c r="R3490" i="2" s="1"/>
  <c r="Q3491" i="2"/>
  <c r="R3491" i="2" s="1"/>
  <c r="Q3492" i="2"/>
  <c r="R3492" i="2" s="1"/>
  <c r="Q3493" i="2"/>
  <c r="R3493" i="2" s="1"/>
  <c r="Q3494" i="2"/>
  <c r="R3494" i="2" s="1"/>
  <c r="Q3495" i="2"/>
  <c r="R3495" i="2" s="1"/>
  <c r="Q3496" i="2"/>
  <c r="R3496" i="2" s="1"/>
  <c r="Q3497" i="2"/>
  <c r="R3497" i="2" s="1"/>
  <c r="Q3498" i="2"/>
  <c r="R3498" i="2" s="1"/>
  <c r="Q3499" i="2"/>
  <c r="R3499" i="2" s="1"/>
  <c r="Q3500" i="2"/>
  <c r="R3500" i="2" s="1"/>
  <c r="Q3501" i="2"/>
  <c r="R3501" i="2" s="1"/>
  <c r="Q3502" i="2"/>
  <c r="R3502" i="2" s="1"/>
  <c r="Q3503" i="2"/>
  <c r="R3503" i="2" s="1"/>
  <c r="Q3504" i="2"/>
  <c r="R3504" i="2" s="1"/>
  <c r="Q3505" i="2"/>
  <c r="R3505" i="2" s="1"/>
  <c r="Q3506" i="2"/>
  <c r="R3506" i="2" s="1"/>
  <c r="Q3507" i="2"/>
  <c r="R3507" i="2" s="1"/>
  <c r="Q3508" i="2"/>
  <c r="R3508" i="2" s="1"/>
  <c r="Q3509" i="2"/>
  <c r="R3509" i="2" s="1"/>
  <c r="Q3510" i="2"/>
  <c r="R3510" i="2" s="1"/>
  <c r="Q3511" i="2"/>
  <c r="R3511" i="2" s="1"/>
  <c r="Q3512" i="2"/>
  <c r="R3512" i="2" s="1"/>
  <c r="Q3513" i="2"/>
  <c r="R3513" i="2" s="1"/>
  <c r="Q3514" i="2"/>
  <c r="R3514" i="2" s="1"/>
  <c r="Q3515" i="2"/>
  <c r="R3515" i="2" s="1"/>
  <c r="Q3516" i="2"/>
  <c r="R3516" i="2" s="1"/>
  <c r="Q3517" i="2"/>
  <c r="R3517" i="2" s="1"/>
  <c r="Q3518" i="2"/>
  <c r="R3518" i="2" s="1"/>
  <c r="Q3519" i="2"/>
  <c r="R3519" i="2" s="1"/>
  <c r="Q3520" i="2"/>
  <c r="R3520" i="2" s="1"/>
  <c r="Q3521" i="2"/>
  <c r="R3521" i="2" s="1"/>
  <c r="Q3522" i="2"/>
  <c r="R3522" i="2" s="1"/>
  <c r="Q3523" i="2"/>
  <c r="R3523" i="2" s="1"/>
  <c r="Q3524" i="2"/>
  <c r="R3524" i="2" s="1"/>
  <c r="Q3525" i="2"/>
  <c r="R3525" i="2" s="1"/>
  <c r="Q3526" i="2"/>
  <c r="R3526" i="2" s="1"/>
  <c r="Q3527" i="2"/>
  <c r="R3527" i="2" s="1"/>
  <c r="Q3528" i="2"/>
  <c r="R3528" i="2" s="1"/>
  <c r="Q3529" i="2"/>
  <c r="R3529" i="2" s="1"/>
  <c r="Q3530" i="2"/>
  <c r="R3530" i="2" s="1"/>
  <c r="Q3531" i="2"/>
  <c r="R3531" i="2" s="1"/>
  <c r="Q3532" i="2"/>
  <c r="R3532" i="2" s="1"/>
  <c r="Q3533" i="2"/>
  <c r="R3533" i="2" s="1"/>
  <c r="Q3534" i="2"/>
  <c r="R3534" i="2" s="1"/>
  <c r="Q3535" i="2"/>
  <c r="R3535" i="2" s="1"/>
  <c r="Q3536" i="2"/>
  <c r="R3536" i="2" s="1"/>
  <c r="Q3537" i="2"/>
  <c r="R3537" i="2" s="1"/>
  <c r="Q3538" i="2"/>
  <c r="R3538" i="2" s="1"/>
  <c r="Q3539" i="2"/>
  <c r="R3539" i="2" s="1"/>
  <c r="Q3540" i="2"/>
  <c r="R3540" i="2" s="1"/>
  <c r="Q3541" i="2"/>
  <c r="R3541" i="2" s="1"/>
  <c r="Q3542" i="2"/>
  <c r="R3542" i="2" s="1"/>
  <c r="Q3543" i="2"/>
  <c r="R3543" i="2" s="1"/>
  <c r="Q3544" i="2"/>
  <c r="R3544" i="2" s="1"/>
  <c r="Q3545" i="2"/>
  <c r="R3545" i="2" s="1"/>
  <c r="Q3546" i="2"/>
  <c r="R3546" i="2" s="1"/>
  <c r="Q3547" i="2"/>
  <c r="R3547" i="2" s="1"/>
  <c r="Q3548" i="2"/>
  <c r="R3548" i="2" s="1"/>
  <c r="Q3549" i="2"/>
  <c r="R3549" i="2" s="1"/>
  <c r="Q3550" i="2"/>
  <c r="R3550" i="2" s="1"/>
  <c r="Q3551" i="2"/>
  <c r="R3551" i="2" s="1"/>
  <c r="Q3552" i="2"/>
  <c r="R3552" i="2" s="1"/>
  <c r="Q3553" i="2"/>
  <c r="R3553" i="2" s="1"/>
  <c r="Q3554" i="2"/>
  <c r="R3554" i="2" s="1"/>
  <c r="Q3555" i="2"/>
  <c r="R3555" i="2" s="1"/>
  <c r="Q3556" i="2"/>
  <c r="R3556" i="2" s="1"/>
  <c r="Q3557" i="2"/>
  <c r="R3557" i="2" s="1"/>
  <c r="Q3558" i="2"/>
  <c r="R3558" i="2" s="1"/>
  <c r="Q3559" i="2"/>
  <c r="R3559" i="2" s="1"/>
  <c r="Q3560" i="2"/>
  <c r="R3560" i="2" s="1"/>
  <c r="Q3561" i="2"/>
  <c r="R3561" i="2" s="1"/>
  <c r="Q3562" i="2"/>
  <c r="R3562" i="2" s="1"/>
  <c r="Q3563" i="2"/>
  <c r="R3563" i="2" s="1"/>
  <c r="Q3564" i="2"/>
  <c r="R3564" i="2" s="1"/>
  <c r="Q3565" i="2"/>
  <c r="R3565" i="2" s="1"/>
  <c r="Q3566" i="2"/>
  <c r="R3566" i="2" s="1"/>
  <c r="Q3567" i="2"/>
  <c r="R3567" i="2" s="1"/>
  <c r="Q3568" i="2"/>
  <c r="R3568" i="2" s="1"/>
  <c r="Q3569" i="2"/>
  <c r="R3569" i="2" s="1"/>
  <c r="Q3570" i="2"/>
  <c r="R3570" i="2" s="1"/>
  <c r="Q3571" i="2"/>
  <c r="R3571" i="2" s="1"/>
  <c r="Q3572" i="2"/>
  <c r="R3572" i="2" s="1"/>
  <c r="Q3573" i="2"/>
  <c r="R3573" i="2" s="1"/>
  <c r="Q3574" i="2"/>
  <c r="R3574" i="2" s="1"/>
  <c r="Q3575" i="2"/>
  <c r="R3575" i="2" s="1"/>
  <c r="Q3576" i="2"/>
  <c r="R3576" i="2" s="1"/>
  <c r="Q3577" i="2"/>
  <c r="R3577" i="2" s="1"/>
  <c r="Q3578" i="2"/>
  <c r="R3578" i="2" s="1"/>
  <c r="Q3579" i="2"/>
  <c r="R3579" i="2" s="1"/>
  <c r="Q3580" i="2"/>
  <c r="R3580" i="2" s="1"/>
  <c r="Q3581" i="2"/>
  <c r="R3581" i="2" s="1"/>
  <c r="Q3582" i="2"/>
  <c r="R3582" i="2" s="1"/>
  <c r="Q3583" i="2"/>
  <c r="R3583" i="2" s="1"/>
  <c r="Q3584" i="2"/>
  <c r="R3584" i="2" s="1"/>
  <c r="Q3585" i="2"/>
  <c r="R3585" i="2" s="1"/>
  <c r="Q3586" i="2"/>
  <c r="R3586" i="2" s="1"/>
  <c r="Q3587" i="2"/>
  <c r="R3587" i="2" s="1"/>
  <c r="Q3588" i="2"/>
  <c r="R3588" i="2" s="1"/>
  <c r="Q3589" i="2"/>
  <c r="R3589" i="2" s="1"/>
  <c r="Q3590" i="2"/>
  <c r="R3590" i="2" s="1"/>
  <c r="Q3591" i="2"/>
  <c r="R3591" i="2" s="1"/>
  <c r="Q3592" i="2"/>
  <c r="R3592" i="2" s="1"/>
  <c r="Q3593" i="2"/>
  <c r="R3593" i="2" s="1"/>
  <c r="Q3594" i="2"/>
  <c r="R3594" i="2" s="1"/>
  <c r="Q3595" i="2"/>
  <c r="R3595" i="2" s="1"/>
  <c r="Q3596" i="2"/>
  <c r="R3596" i="2" s="1"/>
  <c r="Q3597" i="2"/>
  <c r="R3597" i="2" s="1"/>
  <c r="Q3598" i="2"/>
  <c r="R3598" i="2" s="1"/>
  <c r="Q3599" i="2"/>
  <c r="R3599" i="2" s="1"/>
  <c r="Q3600" i="2"/>
  <c r="R3600" i="2" s="1"/>
  <c r="Q3601" i="2"/>
  <c r="R3601" i="2" s="1"/>
  <c r="Q3602" i="2"/>
  <c r="R3602" i="2" s="1"/>
  <c r="Q3603" i="2"/>
  <c r="R3603" i="2" s="1"/>
  <c r="Q3604" i="2"/>
  <c r="R3604" i="2" s="1"/>
  <c r="Q3605" i="2"/>
  <c r="R3605" i="2" s="1"/>
  <c r="Q3606" i="2"/>
  <c r="R3606" i="2" s="1"/>
  <c r="Q3607" i="2"/>
  <c r="R3607" i="2" s="1"/>
  <c r="Q3608" i="2"/>
  <c r="R3608" i="2" s="1"/>
  <c r="Q3609" i="2"/>
  <c r="R3609" i="2" s="1"/>
  <c r="Q3610" i="2"/>
  <c r="R3610" i="2" s="1"/>
  <c r="Q3611" i="2"/>
  <c r="R3611" i="2" s="1"/>
  <c r="Q3612" i="2"/>
  <c r="R3612" i="2" s="1"/>
  <c r="Q3613" i="2"/>
  <c r="R3613" i="2" s="1"/>
  <c r="Q3614" i="2"/>
  <c r="R3614" i="2" s="1"/>
  <c r="Q3615" i="2"/>
  <c r="R3615" i="2" s="1"/>
  <c r="Q3616" i="2"/>
  <c r="R3616" i="2" s="1"/>
  <c r="Q3617" i="2"/>
  <c r="R3617" i="2" s="1"/>
  <c r="Q3618" i="2"/>
  <c r="R3618" i="2" s="1"/>
  <c r="Q3619" i="2"/>
  <c r="R3619" i="2" s="1"/>
  <c r="Q3620" i="2"/>
  <c r="R3620" i="2" s="1"/>
  <c r="Q3621" i="2"/>
  <c r="R3621" i="2" s="1"/>
  <c r="Q3622" i="2"/>
  <c r="R3622" i="2" s="1"/>
  <c r="Q3623" i="2"/>
  <c r="R3623" i="2" s="1"/>
  <c r="Q3624" i="2"/>
  <c r="R3624" i="2" s="1"/>
  <c r="Q3625" i="2"/>
  <c r="R3625" i="2" s="1"/>
  <c r="Q3626" i="2"/>
  <c r="R3626" i="2" s="1"/>
  <c r="Q3627" i="2"/>
  <c r="R3627" i="2" s="1"/>
  <c r="Q3628" i="2"/>
  <c r="R3628" i="2" s="1"/>
  <c r="Q3629" i="2"/>
  <c r="R3629" i="2" s="1"/>
  <c r="Q3630" i="2"/>
  <c r="R3630" i="2" s="1"/>
  <c r="Q3631" i="2"/>
  <c r="R3631" i="2" s="1"/>
  <c r="Q3632" i="2"/>
  <c r="R3632" i="2" s="1"/>
  <c r="Q3633" i="2"/>
  <c r="R3633" i="2" s="1"/>
  <c r="Q3634" i="2"/>
  <c r="R3634" i="2" s="1"/>
  <c r="Q3635" i="2"/>
  <c r="R3635" i="2" s="1"/>
  <c r="Q3636" i="2"/>
  <c r="R3636" i="2" s="1"/>
  <c r="Q3637" i="2"/>
  <c r="R3637" i="2" s="1"/>
  <c r="Q3638" i="2"/>
  <c r="R3638" i="2" s="1"/>
  <c r="Q3639" i="2"/>
  <c r="R3639" i="2" s="1"/>
  <c r="Q3640" i="2"/>
  <c r="R3640" i="2" s="1"/>
  <c r="Q3641" i="2"/>
  <c r="R3641" i="2" s="1"/>
  <c r="Q3642" i="2"/>
  <c r="R3642" i="2" s="1"/>
  <c r="Q3643" i="2"/>
  <c r="R3643" i="2" s="1"/>
  <c r="Q3644" i="2"/>
  <c r="R3644" i="2" s="1"/>
  <c r="Q3645" i="2"/>
  <c r="R3645" i="2" s="1"/>
  <c r="Q3646" i="2"/>
  <c r="R3646" i="2" s="1"/>
  <c r="Q3647" i="2"/>
  <c r="R3647" i="2" s="1"/>
  <c r="Q3648" i="2"/>
  <c r="R3648" i="2" s="1"/>
  <c r="Q3649" i="2"/>
  <c r="R3649" i="2" s="1"/>
  <c r="Q3650" i="2"/>
  <c r="R3650" i="2" s="1"/>
  <c r="Q3651" i="2"/>
  <c r="R3651" i="2" s="1"/>
  <c r="Q3652" i="2"/>
  <c r="R3652" i="2" s="1"/>
  <c r="Q3653" i="2"/>
  <c r="R3653" i="2" s="1"/>
  <c r="Q3654" i="2"/>
  <c r="R3654" i="2" s="1"/>
  <c r="Q3655" i="2"/>
  <c r="R3655" i="2" s="1"/>
  <c r="Q3656" i="2"/>
  <c r="R3656" i="2" s="1"/>
  <c r="Q3657" i="2"/>
  <c r="R3657" i="2" s="1"/>
  <c r="Q3658" i="2"/>
  <c r="R3658" i="2" s="1"/>
  <c r="Q3659" i="2"/>
  <c r="R3659" i="2" s="1"/>
  <c r="Q3660" i="2"/>
  <c r="R3660" i="2" s="1"/>
  <c r="Q3661" i="2"/>
  <c r="R3661" i="2" s="1"/>
  <c r="Q3662" i="2"/>
  <c r="R3662" i="2" s="1"/>
  <c r="Q3663" i="2"/>
  <c r="R3663" i="2" s="1"/>
  <c r="Q3664" i="2"/>
  <c r="R3664" i="2" s="1"/>
  <c r="Q3665" i="2"/>
  <c r="R3665" i="2" s="1"/>
  <c r="Q3666" i="2"/>
  <c r="R3666" i="2" s="1"/>
  <c r="Q3667" i="2"/>
  <c r="R3667" i="2" s="1"/>
  <c r="Q3668" i="2"/>
  <c r="R3668" i="2" s="1"/>
  <c r="Q3669" i="2"/>
  <c r="R3669" i="2" s="1"/>
  <c r="Q3670" i="2"/>
  <c r="R3670" i="2" s="1"/>
  <c r="Q3671" i="2"/>
  <c r="R3671" i="2" s="1"/>
  <c r="Q3672" i="2"/>
  <c r="R3672" i="2" s="1"/>
  <c r="Q3673" i="2"/>
  <c r="R3673" i="2" s="1"/>
  <c r="Q3674" i="2"/>
  <c r="R3674" i="2" s="1"/>
  <c r="Q3675" i="2"/>
  <c r="R3675" i="2" s="1"/>
  <c r="Q3676" i="2"/>
  <c r="R3676" i="2" s="1"/>
  <c r="Q3677" i="2"/>
  <c r="R3677" i="2" s="1"/>
  <c r="Q3678" i="2"/>
  <c r="R3678" i="2" s="1"/>
  <c r="Q3679" i="2"/>
  <c r="R3679" i="2" s="1"/>
  <c r="Q3680" i="2"/>
  <c r="R3680" i="2" s="1"/>
  <c r="Q3681" i="2"/>
  <c r="R3681" i="2" s="1"/>
  <c r="Q3682" i="2"/>
  <c r="R3682" i="2" s="1"/>
  <c r="Q3683" i="2"/>
  <c r="R3683" i="2" s="1"/>
  <c r="Q3684" i="2"/>
  <c r="R3684" i="2" s="1"/>
  <c r="Q3685" i="2"/>
  <c r="R3685" i="2" s="1"/>
  <c r="Q3686" i="2"/>
  <c r="R3686" i="2" s="1"/>
  <c r="Q3687" i="2"/>
  <c r="R3687" i="2" s="1"/>
  <c r="Q3688" i="2"/>
  <c r="R3688" i="2" s="1"/>
  <c r="Q3689" i="2"/>
  <c r="R3689" i="2" s="1"/>
  <c r="Q3690" i="2"/>
  <c r="R3690" i="2" s="1"/>
  <c r="Q3691" i="2"/>
  <c r="R3691" i="2" s="1"/>
  <c r="Q3692" i="2"/>
  <c r="R3692" i="2" s="1"/>
  <c r="Q3693" i="2"/>
  <c r="R3693" i="2" s="1"/>
  <c r="Q3694" i="2"/>
  <c r="R3694" i="2" s="1"/>
  <c r="Q3695" i="2"/>
  <c r="R3695" i="2" s="1"/>
  <c r="Q3696" i="2"/>
  <c r="R3696" i="2" s="1"/>
  <c r="Q3697" i="2"/>
  <c r="R3697" i="2" s="1"/>
  <c r="Q3698" i="2"/>
  <c r="R3698" i="2" s="1"/>
  <c r="Q3699" i="2"/>
  <c r="R3699" i="2" s="1"/>
  <c r="Q3700" i="2"/>
  <c r="R3700" i="2" s="1"/>
  <c r="Q3701" i="2"/>
  <c r="R3701" i="2" s="1"/>
  <c r="Q3702" i="2"/>
  <c r="R3702" i="2" s="1"/>
  <c r="Q3703" i="2"/>
  <c r="R3703" i="2" s="1"/>
  <c r="Q3704" i="2"/>
  <c r="R3704" i="2" s="1"/>
  <c r="Q3705" i="2"/>
  <c r="R3705" i="2" s="1"/>
  <c r="Q3706" i="2"/>
  <c r="R3706" i="2" s="1"/>
  <c r="Q3707" i="2"/>
  <c r="R3707" i="2" s="1"/>
  <c r="Q3708" i="2"/>
  <c r="R3708" i="2" s="1"/>
  <c r="Q3709" i="2"/>
  <c r="R3709" i="2" s="1"/>
  <c r="Q3710" i="2"/>
  <c r="R3710" i="2" s="1"/>
  <c r="Q3711" i="2"/>
  <c r="R3711" i="2" s="1"/>
  <c r="Q3712" i="2"/>
  <c r="R3712" i="2" s="1"/>
  <c r="Q3713" i="2"/>
  <c r="R3713" i="2" s="1"/>
  <c r="Q3714" i="2"/>
  <c r="R3714" i="2" s="1"/>
  <c r="Q3715" i="2"/>
  <c r="R3715" i="2" s="1"/>
  <c r="Q3716" i="2"/>
  <c r="R3716" i="2" s="1"/>
  <c r="Q3717" i="2"/>
  <c r="R3717" i="2" s="1"/>
  <c r="Q3718" i="2"/>
  <c r="R3718" i="2" s="1"/>
  <c r="Q3719" i="2"/>
  <c r="R3719" i="2" s="1"/>
  <c r="Q3720" i="2"/>
  <c r="R3720" i="2" s="1"/>
  <c r="Q3721" i="2"/>
  <c r="R3721" i="2" s="1"/>
  <c r="Q3722" i="2"/>
  <c r="R3722" i="2" s="1"/>
  <c r="Q3723" i="2"/>
  <c r="R3723" i="2" s="1"/>
  <c r="Q3724" i="2"/>
  <c r="R3724" i="2" s="1"/>
  <c r="Q3725" i="2"/>
  <c r="R3725" i="2" s="1"/>
  <c r="Q3726" i="2"/>
  <c r="R3726" i="2" s="1"/>
  <c r="Q3727" i="2"/>
  <c r="R3727" i="2" s="1"/>
  <c r="Q3728" i="2"/>
  <c r="R3728" i="2" s="1"/>
  <c r="Q3729" i="2"/>
  <c r="R3729" i="2" s="1"/>
  <c r="Q3730" i="2"/>
  <c r="R3730" i="2" s="1"/>
  <c r="Q3731" i="2"/>
  <c r="R3731" i="2" s="1"/>
  <c r="Q3732" i="2"/>
  <c r="R3732" i="2" s="1"/>
  <c r="Q3733" i="2"/>
  <c r="R3733" i="2" s="1"/>
  <c r="Q3734" i="2"/>
  <c r="R3734" i="2" s="1"/>
  <c r="Q3735" i="2"/>
  <c r="R3735" i="2" s="1"/>
  <c r="Q3736" i="2"/>
  <c r="R3736" i="2" s="1"/>
  <c r="Q3737" i="2"/>
  <c r="R3737" i="2" s="1"/>
  <c r="Q3738" i="2"/>
  <c r="R3738" i="2" s="1"/>
  <c r="Q3739" i="2"/>
  <c r="R3739" i="2" s="1"/>
  <c r="Q3740" i="2"/>
  <c r="R3740" i="2" s="1"/>
  <c r="Q3741" i="2"/>
  <c r="R3741" i="2" s="1"/>
  <c r="Q3742" i="2"/>
  <c r="R3742" i="2" s="1"/>
  <c r="Q3743" i="2"/>
  <c r="R3743" i="2" s="1"/>
  <c r="Q3744" i="2"/>
  <c r="R3744" i="2" s="1"/>
  <c r="Q3745" i="2"/>
  <c r="R3745" i="2" s="1"/>
  <c r="Q3746" i="2"/>
  <c r="R3746" i="2" s="1"/>
  <c r="Q3747" i="2"/>
  <c r="R3747" i="2" s="1"/>
  <c r="Q3748" i="2"/>
  <c r="R3748" i="2" s="1"/>
  <c r="Q3749" i="2"/>
  <c r="R3749" i="2" s="1"/>
  <c r="Q3750" i="2"/>
  <c r="R3750" i="2" s="1"/>
  <c r="Q3751" i="2"/>
  <c r="R3751" i="2" s="1"/>
  <c r="Q3752" i="2"/>
  <c r="R3752" i="2" s="1"/>
  <c r="Q3753" i="2"/>
  <c r="R3753" i="2" s="1"/>
  <c r="Q3754" i="2"/>
  <c r="R3754" i="2" s="1"/>
  <c r="Q3755" i="2"/>
  <c r="R3755" i="2" s="1"/>
  <c r="Q3756" i="2"/>
  <c r="R3756" i="2" s="1"/>
  <c r="Q3757" i="2"/>
  <c r="R3757" i="2" s="1"/>
  <c r="Q3758" i="2"/>
  <c r="R3758" i="2" s="1"/>
  <c r="Q3759" i="2"/>
  <c r="R3759" i="2" s="1"/>
  <c r="Q3760" i="2"/>
  <c r="R3760" i="2" s="1"/>
  <c r="Q3761" i="2"/>
  <c r="R3761" i="2" s="1"/>
  <c r="Q3762" i="2"/>
  <c r="R3762" i="2" s="1"/>
  <c r="Q3763" i="2"/>
  <c r="R3763" i="2" s="1"/>
  <c r="Q3764" i="2"/>
  <c r="R3764" i="2" s="1"/>
  <c r="Q3765" i="2"/>
  <c r="R3765" i="2" s="1"/>
  <c r="Q3766" i="2"/>
  <c r="R3766" i="2" s="1"/>
  <c r="Q3767" i="2"/>
  <c r="R3767" i="2" s="1"/>
  <c r="Q3768" i="2"/>
  <c r="R3768" i="2" s="1"/>
  <c r="Q3769" i="2"/>
  <c r="R3769" i="2" s="1"/>
  <c r="Q3770" i="2"/>
  <c r="R3770" i="2" s="1"/>
  <c r="Q3771" i="2"/>
  <c r="R3771" i="2" s="1"/>
  <c r="Q3772" i="2"/>
  <c r="R3772" i="2" s="1"/>
  <c r="Q3773" i="2"/>
  <c r="R3773" i="2" s="1"/>
  <c r="Q3774" i="2"/>
  <c r="R3774" i="2" s="1"/>
  <c r="Q3775" i="2"/>
  <c r="R3775" i="2" s="1"/>
  <c r="Q3776" i="2"/>
  <c r="R3776" i="2" s="1"/>
  <c r="Q3777" i="2"/>
  <c r="R3777" i="2" s="1"/>
  <c r="Q3778" i="2"/>
  <c r="R3778" i="2" s="1"/>
  <c r="Q3779" i="2"/>
  <c r="R3779" i="2" s="1"/>
  <c r="Q3780" i="2"/>
  <c r="R3780" i="2" s="1"/>
  <c r="Q3781" i="2"/>
  <c r="R3781" i="2" s="1"/>
  <c r="Q3782" i="2"/>
  <c r="R3782" i="2" s="1"/>
  <c r="Q3783" i="2"/>
  <c r="R3783" i="2" s="1"/>
  <c r="Q3784" i="2"/>
  <c r="R3784" i="2" s="1"/>
  <c r="Q3785" i="2"/>
  <c r="R3785" i="2" s="1"/>
  <c r="Q3786" i="2"/>
  <c r="R3786" i="2" s="1"/>
  <c r="Q3787" i="2"/>
  <c r="R3787" i="2" s="1"/>
  <c r="Q3788" i="2"/>
  <c r="R3788" i="2" s="1"/>
  <c r="Q3789" i="2"/>
  <c r="R3789" i="2" s="1"/>
  <c r="Q3790" i="2"/>
  <c r="R3790" i="2" s="1"/>
  <c r="Q3791" i="2"/>
  <c r="R3791" i="2" s="1"/>
  <c r="Q3792" i="2"/>
  <c r="R3792" i="2" s="1"/>
  <c r="Q3793" i="2"/>
  <c r="R3793" i="2" s="1"/>
  <c r="Q3794" i="2"/>
  <c r="R3794" i="2" s="1"/>
  <c r="Q3795" i="2"/>
  <c r="R3795" i="2" s="1"/>
  <c r="Q3796" i="2"/>
  <c r="R3796" i="2" s="1"/>
  <c r="Q3797" i="2"/>
  <c r="R3797" i="2" s="1"/>
  <c r="Q3798" i="2"/>
  <c r="R3798" i="2" s="1"/>
  <c r="Q3799" i="2"/>
  <c r="R3799" i="2" s="1"/>
  <c r="Q3800" i="2"/>
  <c r="R3800" i="2" s="1"/>
  <c r="Q3801" i="2"/>
  <c r="R3801" i="2" s="1"/>
  <c r="Q3802" i="2"/>
  <c r="R3802" i="2" s="1"/>
  <c r="Q3803" i="2"/>
  <c r="R3803" i="2" s="1"/>
  <c r="Q3804" i="2"/>
  <c r="R3804" i="2" s="1"/>
  <c r="Q3805" i="2"/>
  <c r="R3805" i="2" s="1"/>
  <c r="Q3806" i="2"/>
  <c r="R3806" i="2" s="1"/>
  <c r="Q3807" i="2"/>
  <c r="R3807" i="2" s="1"/>
  <c r="Q3808" i="2"/>
  <c r="R3808" i="2" s="1"/>
  <c r="Q3809" i="2"/>
  <c r="R3809" i="2" s="1"/>
  <c r="Q3810" i="2"/>
  <c r="R3810" i="2" s="1"/>
  <c r="Q3811" i="2"/>
  <c r="R3811" i="2" s="1"/>
  <c r="Q3812" i="2"/>
  <c r="R3812" i="2" s="1"/>
  <c r="Q3813" i="2"/>
  <c r="R3813" i="2" s="1"/>
  <c r="Q3814" i="2"/>
  <c r="R3814" i="2" s="1"/>
  <c r="Q3815" i="2"/>
  <c r="R3815" i="2" s="1"/>
  <c r="Q3816" i="2"/>
  <c r="R3816" i="2" s="1"/>
  <c r="Q3817" i="2"/>
  <c r="R3817" i="2" s="1"/>
  <c r="Q3818" i="2"/>
  <c r="R3818" i="2" s="1"/>
  <c r="Q3819" i="2"/>
  <c r="R3819" i="2" s="1"/>
  <c r="Q3820" i="2"/>
  <c r="R3820" i="2" s="1"/>
  <c r="Q3821" i="2"/>
  <c r="R3821" i="2" s="1"/>
  <c r="Q3822" i="2"/>
  <c r="R3822" i="2" s="1"/>
  <c r="Q3823" i="2"/>
  <c r="R3823" i="2" s="1"/>
  <c r="Q3824" i="2"/>
  <c r="R3824" i="2" s="1"/>
  <c r="Q3825" i="2"/>
  <c r="R3825" i="2" s="1"/>
  <c r="Q3826" i="2"/>
  <c r="R3826" i="2" s="1"/>
  <c r="Q3827" i="2"/>
  <c r="R3827" i="2" s="1"/>
  <c r="Q3828" i="2"/>
  <c r="R3828" i="2" s="1"/>
  <c r="Q3829" i="2"/>
  <c r="R3829" i="2" s="1"/>
  <c r="Q3830" i="2"/>
  <c r="R3830" i="2" s="1"/>
  <c r="Q3831" i="2"/>
  <c r="R3831" i="2" s="1"/>
  <c r="Q3832" i="2"/>
  <c r="R3832" i="2" s="1"/>
  <c r="Q3833" i="2"/>
  <c r="R3833" i="2" s="1"/>
  <c r="Q3834" i="2"/>
  <c r="R3834" i="2" s="1"/>
  <c r="Q3835" i="2"/>
  <c r="R3835" i="2" s="1"/>
  <c r="Q3836" i="2"/>
  <c r="R3836" i="2" s="1"/>
  <c r="Q3837" i="2"/>
  <c r="R3837" i="2" s="1"/>
  <c r="Q3838" i="2"/>
  <c r="R3838" i="2" s="1"/>
  <c r="Q3839" i="2"/>
  <c r="R3839" i="2" s="1"/>
  <c r="Q3840" i="2"/>
  <c r="R3840" i="2" s="1"/>
  <c r="Q3841" i="2"/>
  <c r="R3841" i="2" s="1"/>
  <c r="Q3842" i="2"/>
  <c r="R3842" i="2" s="1"/>
  <c r="Q3843" i="2"/>
  <c r="R3843" i="2" s="1"/>
  <c r="Q3844" i="2"/>
  <c r="R3844" i="2" s="1"/>
  <c r="Q3845" i="2"/>
  <c r="R3845" i="2" s="1"/>
  <c r="Q3846" i="2"/>
  <c r="R3846" i="2" s="1"/>
  <c r="Q3847" i="2"/>
  <c r="R3847" i="2" s="1"/>
  <c r="Q3848" i="2"/>
  <c r="R3848" i="2" s="1"/>
  <c r="Q3849" i="2"/>
  <c r="R3849" i="2" s="1"/>
  <c r="Q3850" i="2"/>
  <c r="R3850" i="2" s="1"/>
  <c r="Q3851" i="2"/>
  <c r="R3851" i="2" s="1"/>
  <c r="Q3852" i="2"/>
  <c r="R3852" i="2" s="1"/>
  <c r="Q3853" i="2"/>
  <c r="R3853" i="2" s="1"/>
  <c r="Q3854" i="2"/>
  <c r="R3854" i="2" s="1"/>
  <c r="Q3855" i="2"/>
  <c r="R3855" i="2" s="1"/>
  <c r="Q3856" i="2"/>
  <c r="R3856" i="2" s="1"/>
  <c r="Q3857" i="2"/>
  <c r="R3857" i="2" s="1"/>
  <c r="Q3858" i="2"/>
  <c r="R3858" i="2" s="1"/>
  <c r="Q3859" i="2"/>
  <c r="R3859" i="2" s="1"/>
  <c r="Q3860" i="2"/>
  <c r="R3860" i="2" s="1"/>
  <c r="Q3861" i="2"/>
  <c r="R3861" i="2" s="1"/>
  <c r="Q3862" i="2"/>
  <c r="R3862" i="2" s="1"/>
  <c r="Q3863" i="2"/>
  <c r="R3863" i="2" s="1"/>
  <c r="Q3864" i="2"/>
  <c r="R3864" i="2" s="1"/>
  <c r="Q3865" i="2"/>
  <c r="R3865" i="2" s="1"/>
  <c r="Q3866" i="2"/>
  <c r="R3866" i="2" s="1"/>
  <c r="Q3867" i="2"/>
  <c r="R3867" i="2" s="1"/>
  <c r="Q3868" i="2"/>
  <c r="R3868" i="2" s="1"/>
  <c r="Q3869" i="2"/>
  <c r="R3869" i="2" s="1"/>
  <c r="Q3870" i="2"/>
  <c r="R3870" i="2" s="1"/>
  <c r="Q3871" i="2"/>
  <c r="R3871" i="2" s="1"/>
  <c r="Q3872" i="2"/>
  <c r="R3872" i="2" s="1"/>
  <c r="Q3873" i="2"/>
  <c r="R3873" i="2" s="1"/>
  <c r="Q3874" i="2"/>
  <c r="R3874" i="2" s="1"/>
  <c r="Q3875" i="2"/>
  <c r="R3875" i="2" s="1"/>
  <c r="Q3876" i="2"/>
  <c r="R3876" i="2" s="1"/>
  <c r="Q3877" i="2"/>
  <c r="R3877" i="2" s="1"/>
  <c r="Q3878" i="2"/>
  <c r="R3878" i="2" s="1"/>
  <c r="Q3879" i="2"/>
  <c r="R3879" i="2" s="1"/>
  <c r="Q3880" i="2"/>
  <c r="R3880" i="2" s="1"/>
  <c r="Q3881" i="2"/>
  <c r="R3881" i="2" s="1"/>
  <c r="Q3882" i="2"/>
  <c r="R3882" i="2" s="1"/>
  <c r="Q3883" i="2"/>
  <c r="R3883" i="2" s="1"/>
  <c r="Q3884" i="2"/>
  <c r="R3884" i="2" s="1"/>
  <c r="Q3885" i="2"/>
  <c r="R3885" i="2" s="1"/>
  <c r="Q3886" i="2"/>
  <c r="R3886" i="2" s="1"/>
  <c r="Q3887" i="2"/>
  <c r="R3887" i="2" s="1"/>
  <c r="Q3888" i="2"/>
  <c r="R3888" i="2" s="1"/>
  <c r="Q3889" i="2"/>
  <c r="R3889" i="2" s="1"/>
  <c r="Q3890" i="2"/>
  <c r="R3890" i="2" s="1"/>
  <c r="Q3891" i="2"/>
  <c r="R3891" i="2" s="1"/>
  <c r="Q3892" i="2"/>
  <c r="R3892" i="2" s="1"/>
  <c r="Q3893" i="2"/>
  <c r="R3893" i="2" s="1"/>
  <c r="Q3894" i="2"/>
  <c r="R3894" i="2" s="1"/>
  <c r="Q3895" i="2"/>
  <c r="R3895" i="2" s="1"/>
  <c r="Q3896" i="2"/>
  <c r="R3896" i="2" s="1"/>
  <c r="Q3897" i="2"/>
  <c r="R3897" i="2" s="1"/>
  <c r="Q3898" i="2"/>
  <c r="R3898" i="2" s="1"/>
  <c r="Q3899" i="2"/>
  <c r="R3899" i="2" s="1"/>
  <c r="Q3900" i="2"/>
  <c r="R3900" i="2" s="1"/>
  <c r="Q3901" i="2"/>
  <c r="R3901" i="2" s="1"/>
  <c r="Q3902" i="2"/>
  <c r="R3902" i="2" s="1"/>
  <c r="Q3903" i="2"/>
  <c r="R3903" i="2" s="1"/>
  <c r="Q3904" i="2"/>
  <c r="R3904" i="2" s="1"/>
  <c r="Q3905" i="2"/>
  <c r="R3905" i="2" s="1"/>
  <c r="Q3906" i="2"/>
  <c r="R3906" i="2" s="1"/>
  <c r="Q3907" i="2"/>
  <c r="R3907" i="2" s="1"/>
  <c r="Q3908" i="2"/>
  <c r="R3908" i="2" s="1"/>
  <c r="Q3909" i="2"/>
  <c r="R3909" i="2" s="1"/>
  <c r="Q3910" i="2"/>
  <c r="R3910" i="2" s="1"/>
  <c r="Q3911" i="2"/>
  <c r="R3911" i="2" s="1"/>
  <c r="Q3912" i="2"/>
  <c r="R3912" i="2" s="1"/>
  <c r="Q3913" i="2"/>
  <c r="R3913" i="2" s="1"/>
  <c r="Q3914" i="2"/>
  <c r="R3914" i="2" s="1"/>
  <c r="Q3915" i="2"/>
  <c r="R3915" i="2" s="1"/>
  <c r="Q3916" i="2"/>
  <c r="R3916" i="2" s="1"/>
  <c r="Q3917" i="2"/>
  <c r="R3917" i="2" s="1"/>
  <c r="Q3918" i="2"/>
  <c r="R3918" i="2" s="1"/>
  <c r="Q3919" i="2"/>
  <c r="R3919" i="2" s="1"/>
  <c r="Q3920" i="2"/>
  <c r="R3920" i="2" s="1"/>
  <c r="Q3921" i="2"/>
  <c r="R3921" i="2" s="1"/>
  <c r="Q3922" i="2"/>
  <c r="R3922" i="2" s="1"/>
  <c r="Q3923" i="2"/>
  <c r="R3923" i="2" s="1"/>
  <c r="Q3924" i="2"/>
  <c r="R3924" i="2" s="1"/>
  <c r="Q3925" i="2"/>
  <c r="R3925" i="2" s="1"/>
  <c r="Q3926" i="2"/>
  <c r="R3926" i="2" s="1"/>
  <c r="Q3927" i="2"/>
  <c r="R3927" i="2" s="1"/>
  <c r="Q3928" i="2"/>
  <c r="R3928" i="2" s="1"/>
  <c r="Q3929" i="2"/>
  <c r="R3929" i="2" s="1"/>
  <c r="Q3930" i="2"/>
  <c r="R3930" i="2" s="1"/>
  <c r="Q3931" i="2"/>
  <c r="R3931" i="2" s="1"/>
  <c r="Q3932" i="2"/>
  <c r="R3932" i="2" s="1"/>
  <c r="Q3933" i="2"/>
  <c r="R3933" i="2" s="1"/>
  <c r="Q3934" i="2"/>
  <c r="R3934" i="2" s="1"/>
  <c r="Q3935" i="2"/>
  <c r="R3935" i="2" s="1"/>
  <c r="Q3936" i="2"/>
  <c r="R3936" i="2" s="1"/>
  <c r="Q3937" i="2"/>
  <c r="R3937" i="2" s="1"/>
  <c r="Q3938" i="2"/>
  <c r="R3938" i="2" s="1"/>
  <c r="Q3939" i="2"/>
  <c r="R3939" i="2" s="1"/>
  <c r="Q3940" i="2"/>
  <c r="R3940" i="2" s="1"/>
  <c r="Q3941" i="2"/>
  <c r="R3941" i="2" s="1"/>
  <c r="Q3942" i="2"/>
  <c r="R3942" i="2" s="1"/>
  <c r="Q3943" i="2"/>
  <c r="R3943" i="2" s="1"/>
  <c r="Q3944" i="2"/>
  <c r="R3944" i="2" s="1"/>
  <c r="Q3945" i="2"/>
  <c r="R3945" i="2" s="1"/>
  <c r="Q3946" i="2"/>
  <c r="R3946" i="2" s="1"/>
  <c r="Q3947" i="2"/>
  <c r="R3947" i="2" s="1"/>
  <c r="Q3948" i="2"/>
  <c r="R3948" i="2" s="1"/>
  <c r="Q3949" i="2"/>
  <c r="R3949" i="2" s="1"/>
  <c r="Q3950" i="2"/>
  <c r="R3950" i="2" s="1"/>
  <c r="Q3951" i="2"/>
  <c r="R3951" i="2" s="1"/>
  <c r="Q3952" i="2"/>
  <c r="R3952" i="2" s="1"/>
  <c r="Q3953" i="2"/>
  <c r="R3953" i="2" s="1"/>
  <c r="Q3954" i="2"/>
  <c r="R3954" i="2" s="1"/>
  <c r="Q3955" i="2"/>
  <c r="R3955" i="2" s="1"/>
  <c r="Q3956" i="2"/>
  <c r="R3956" i="2" s="1"/>
  <c r="Q3957" i="2"/>
  <c r="R3957" i="2" s="1"/>
  <c r="Q3958" i="2"/>
  <c r="R3958" i="2" s="1"/>
  <c r="Q3959" i="2"/>
  <c r="R3959" i="2" s="1"/>
  <c r="Q3960" i="2"/>
  <c r="R3960" i="2" s="1"/>
  <c r="Q3961" i="2"/>
  <c r="R3961" i="2" s="1"/>
  <c r="Q3962" i="2"/>
  <c r="R3962" i="2" s="1"/>
  <c r="Q3963" i="2"/>
  <c r="R3963" i="2" s="1"/>
  <c r="Q3964" i="2"/>
  <c r="R3964" i="2" s="1"/>
  <c r="Q3965" i="2"/>
  <c r="R3965" i="2" s="1"/>
  <c r="Q3966" i="2"/>
  <c r="R3966" i="2" s="1"/>
  <c r="Q3967" i="2"/>
  <c r="R3967" i="2" s="1"/>
  <c r="Q3968" i="2"/>
  <c r="R3968" i="2" s="1"/>
  <c r="Q3969" i="2"/>
  <c r="R3969" i="2" s="1"/>
  <c r="Q3970" i="2"/>
  <c r="R3970" i="2" s="1"/>
  <c r="Q3971" i="2"/>
  <c r="R3971" i="2" s="1"/>
  <c r="Q3972" i="2"/>
  <c r="R3972" i="2" s="1"/>
  <c r="Q3973" i="2"/>
  <c r="R3973" i="2" s="1"/>
  <c r="Q3974" i="2"/>
  <c r="R3974" i="2" s="1"/>
  <c r="Q3975" i="2"/>
  <c r="R3975" i="2" s="1"/>
  <c r="Q3976" i="2"/>
  <c r="R3976" i="2" s="1"/>
  <c r="Q3977" i="2"/>
  <c r="R3977" i="2" s="1"/>
  <c r="Q3978" i="2"/>
  <c r="R3978" i="2" s="1"/>
  <c r="Q3979" i="2"/>
  <c r="R3979" i="2" s="1"/>
  <c r="Q3980" i="2"/>
  <c r="R3980" i="2" s="1"/>
  <c r="Q3981" i="2"/>
  <c r="R3981" i="2" s="1"/>
  <c r="Q3982" i="2"/>
  <c r="R3982" i="2" s="1"/>
  <c r="Q3983" i="2"/>
  <c r="R3983" i="2" s="1"/>
  <c r="Q3984" i="2"/>
  <c r="R3984" i="2" s="1"/>
  <c r="Q3985" i="2"/>
  <c r="R3985" i="2" s="1"/>
  <c r="Q3986" i="2"/>
  <c r="R3986" i="2" s="1"/>
  <c r="Q3987" i="2"/>
  <c r="R3987" i="2" s="1"/>
  <c r="Q3988" i="2"/>
  <c r="R3988" i="2" s="1"/>
  <c r="Q3989" i="2"/>
  <c r="R3989" i="2" s="1"/>
  <c r="Q3990" i="2"/>
  <c r="R3990" i="2" s="1"/>
  <c r="Q3991" i="2"/>
  <c r="R3991" i="2" s="1"/>
  <c r="Q3992" i="2"/>
  <c r="R3992" i="2" s="1"/>
  <c r="Q3993" i="2"/>
  <c r="R3993" i="2" s="1"/>
  <c r="Q3994" i="2"/>
  <c r="R3994" i="2" s="1"/>
  <c r="Q3995" i="2"/>
  <c r="R3995" i="2" s="1"/>
  <c r="Q3996" i="2"/>
  <c r="R3996" i="2" s="1"/>
  <c r="Q3997" i="2"/>
  <c r="R3997" i="2" s="1"/>
  <c r="Q3998" i="2"/>
  <c r="R3998" i="2" s="1"/>
  <c r="Q3999" i="2"/>
  <c r="R3999" i="2" s="1"/>
  <c r="Q4000" i="2"/>
  <c r="R4000" i="2" s="1"/>
  <c r="Q4001" i="2"/>
  <c r="R4001" i="2" s="1"/>
  <c r="Q4002" i="2"/>
  <c r="R4002" i="2" s="1"/>
  <c r="Q4003" i="2"/>
  <c r="R4003" i="2" s="1"/>
  <c r="Q4004" i="2"/>
  <c r="R4004" i="2" s="1"/>
  <c r="Q4005" i="2"/>
  <c r="R4005" i="2" s="1"/>
  <c r="Q4006" i="2"/>
  <c r="R4006" i="2" s="1"/>
  <c r="Q4007" i="2"/>
  <c r="R4007" i="2" s="1"/>
  <c r="Q4008" i="2"/>
  <c r="R4008" i="2" s="1"/>
  <c r="Q4009" i="2"/>
  <c r="R4009" i="2" s="1"/>
  <c r="Q4010" i="2"/>
  <c r="R4010" i="2" s="1"/>
  <c r="Q4011" i="2"/>
  <c r="R4011" i="2" s="1"/>
  <c r="Q4012" i="2"/>
  <c r="R4012" i="2" s="1"/>
  <c r="Q4013" i="2"/>
  <c r="R4013" i="2" s="1"/>
  <c r="Q4014" i="2"/>
  <c r="R4014" i="2" s="1"/>
  <c r="Q4015" i="2"/>
  <c r="R4015" i="2" s="1"/>
  <c r="Q4016" i="2"/>
  <c r="R4016" i="2" s="1"/>
  <c r="Q4017" i="2"/>
  <c r="R4017" i="2" s="1"/>
  <c r="Q4018" i="2"/>
  <c r="R4018" i="2" s="1"/>
  <c r="Q4019" i="2"/>
  <c r="R4019" i="2" s="1"/>
  <c r="Q4020" i="2"/>
  <c r="R4020" i="2" s="1"/>
  <c r="Q4021" i="2"/>
  <c r="R4021" i="2" s="1"/>
  <c r="Q4022" i="2"/>
  <c r="R4022" i="2" s="1"/>
  <c r="Q4023" i="2"/>
  <c r="R4023" i="2" s="1"/>
  <c r="Q4024" i="2"/>
  <c r="R4024" i="2" s="1"/>
  <c r="Q4025" i="2"/>
  <c r="R4025" i="2" s="1"/>
  <c r="Q4026" i="2"/>
  <c r="R4026" i="2" s="1"/>
  <c r="Q4027" i="2"/>
  <c r="R4027" i="2" s="1"/>
  <c r="Q4028" i="2"/>
  <c r="R4028" i="2" s="1"/>
  <c r="Q4029" i="2"/>
  <c r="R4029" i="2" s="1"/>
  <c r="Q4030" i="2"/>
  <c r="R4030" i="2" s="1"/>
  <c r="Q4031" i="2"/>
  <c r="R4031" i="2" s="1"/>
  <c r="Q4032" i="2"/>
  <c r="R4032" i="2" s="1"/>
  <c r="Q4033" i="2"/>
  <c r="R4033" i="2" s="1"/>
  <c r="Q4034" i="2"/>
  <c r="R4034" i="2" s="1"/>
  <c r="Q4035" i="2"/>
  <c r="R4035" i="2" s="1"/>
  <c r="Q4036" i="2"/>
  <c r="R4036" i="2" s="1"/>
  <c r="Q4037" i="2"/>
  <c r="R4037" i="2" s="1"/>
  <c r="Q4038" i="2"/>
  <c r="R4038" i="2" s="1"/>
  <c r="Q4039" i="2"/>
  <c r="R4039" i="2" s="1"/>
  <c r="Q4040" i="2"/>
  <c r="R4040" i="2" s="1"/>
  <c r="Q4041" i="2"/>
  <c r="R4041" i="2" s="1"/>
  <c r="Q4042" i="2"/>
  <c r="R4042" i="2" s="1"/>
  <c r="Q4043" i="2"/>
  <c r="R4043" i="2" s="1"/>
  <c r="Q4044" i="2"/>
  <c r="R4044" i="2" s="1"/>
  <c r="Q4045" i="2"/>
  <c r="R4045" i="2" s="1"/>
  <c r="Q4046" i="2"/>
  <c r="R4046" i="2" s="1"/>
  <c r="Q4047" i="2"/>
  <c r="R4047" i="2" s="1"/>
  <c r="Q4048" i="2"/>
  <c r="R4048" i="2" s="1"/>
  <c r="Q4049" i="2"/>
  <c r="R4049" i="2" s="1"/>
  <c r="Q4050" i="2"/>
  <c r="R4050" i="2" s="1"/>
  <c r="Q4051" i="2"/>
  <c r="R4051" i="2" s="1"/>
  <c r="Q4052" i="2"/>
  <c r="R4052" i="2" s="1"/>
  <c r="Q4053" i="2"/>
  <c r="R4053" i="2" s="1"/>
  <c r="Q4054" i="2"/>
  <c r="R4054" i="2" s="1"/>
  <c r="Q4055" i="2"/>
  <c r="R4055" i="2" s="1"/>
  <c r="Q4056" i="2"/>
  <c r="R4056" i="2" s="1"/>
  <c r="Q4057" i="2"/>
  <c r="R4057" i="2" s="1"/>
  <c r="Q4058" i="2"/>
  <c r="R4058" i="2" s="1"/>
  <c r="Q4059" i="2"/>
  <c r="R4059" i="2" s="1"/>
  <c r="Q4060" i="2"/>
  <c r="R4060" i="2" s="1"/>
  <c r="Q4061" i="2"/>
  <c r="R4061" i="2" s="1"/>
  <c r="Q4062" i="2"/>
  <c r="R4062" i="2" s="1"/>
  <c r="Q4063" i="2"/>
  <c r="R4063" i="2" s="1"/>
  <c r="Q4064" i="2"/>
  <c r="R4064" i="2" s="1"/>
  <c r="Q4065" i="2"/>
  <c r="R4065" i="2" s="1"/>
  <c r="Q4066" i="2"/>
  <c r="R4066" i="2" s="1"/>
  <c r="Q4067" i="2"/>
  <c r="R4067" i="2" s="1"/>
  <c r="Q4068" i="2"/>
  <c r="R4068" i="2" s="1"/>
  <c r="Q4069" i="2"/>
  <c r="R4069" i="2" s="1"/>
  <c r="Q4070" i="2"/>
  <c r="R4070" i="2" s="1"/>
  <c r="Q4071" i="2"/>
  <c r="R4071" i="2" s="1"/>
  <c r="Q4072" i="2"/>
  <c r="R4072" i="2" s="1"/>
  <c r="Q4073" i="2"/>
  <c r="R4073" i="2" s="1"/>
  <c r="Q4074" i="2"/>
  <c r="R4074" i="2" s="1"/>
  <c r="Q4075" i="2"/>
  <c r="R4075" i="2" s="1"/>
  <c r="Q4076" i="2"/>
  <c r="R4076" i="2" s="1"/>
  <c r="Q4077" i="2"/>
  <c r="R4077" i="2" s="1"/>
  <c r="Q4078" i="2"/>
  <c r="R4078" i="2" s="1"/>
  <c r="Q4079" i="2"/>
  <c r="R4079" i="2" s="1"/>
  <c r="Q4080" i="2"/>
  <c r="R4080" i="2" s="1"/>
  <c r="Q4081" i="2"/>
  <c r="R4081" i="2" s="1"/>
  <c r="Q4082" i="2"/>
  <c r="R4082" i="2" s="1"/>
  <c r="Q4083" i="2"/>
  <c r="R4083" i="2" s="1"/>
  <c r="Q4084" i="2"/>
  <c r="R4084" i="2" s="1"/>
  <c r="Q4085" i="2"/>
  <c r="R4085" i="2" s="1"/>
  <c r="Q4086" i="2"/>
  <c r="R4086" i="2" s="1"/>
  <c r="Q4087" i="2"/>
  <c r="R4087" i="2" s="1"/>
  <c r="Q4088" i="2"/>
  <c r="R4088" i="2" s="1"/>
  <c r="Q4089" i="2"/>
  <c r="R4089" i="2" s="1"/>
  <c r="Q4090" i="2"/>
  <c r="R4090" i="2" s="1"/>
  <c r="Q4091" i="2"/>
  <c r="R4091" i="2" s="1"/>
  <c r="Q4092" i="2"/>
  <c r="R4092" i="2" s="1"/>
  <c r="Q4093" i="2"/>
  <c r="R4093" i="2" s="1"/>
  <c r="Q4094" i="2"/>
  <c r="R4094" i="2" s="1"/>
  <c r="Q4095" i="2"/>
  <c r="R4095" i="2" s="1"/>
  <c r="Q4096" i="2"/>
  <c r="R4096" i="2" s="1"/>
  <c r="Q4097" i="2"/>
  <c r="R4097" i="2" s="1"/>
  <c r="Q4098" i="2"/>
  <c r="R4098" i="2" s="1"/>
  <c r="Q4099" i="2"/>
  <c r="R4099" i="2" s="1"/>
  <c r="Q4100" i="2"/>
  <c r="R4100" i="2" s="1"/>
  <c r="Q4101" i="2"/>
  <c r="R4101" i="2" s="1"/>
  <c r="Q4102" i="2"/>
  <c r="R4102" i="2" s="1"/>
  <c r="Q4103" i="2"/>
  <c r="R4103" i="2" s="1"/>
  <c r="Q4104" i="2"/>
  <c r="R4104" i="2" s="1"/>
  <c r="Q4105" i="2"/>
  <c r="R4105" i="2" s="1"/>
  <c r="Q4106" i="2"/>
  <c r="R4106" i="2" s="1"/>
  <c r="Q4107" i="2"/>
  <c r="R4107" i="2" s="1"/>
  <c r="Q4108" i="2"/>
  <c r="R4108" i="2" s="1"/>
  <c r="Q4109" i="2"/>
  <c r="R4109" i="2" s="1"/>
  <c r="Q4110" i="2"/>
  <c r="R4110" i="2" s="1"/>
  <c r="Q4111" i="2"/>
  <c r="R4111" i="2" s="1"/>
  <c r="Q4112" i="2"/>
  <c r="R4112" i="2" s="1"/>
  <c r="Q4113" i="2"/>
  <c r="R4113" i="2" s="1"/>
  <c r="Q4114" i="2"/>
  <c r="R4114" i="2" s="1"/>
  <c r="Q4115" i="2"/>
  <c r="R4115" i="2" s="1"/>
  <c r="Q2" i="2"/>
  <c r="R2" i="2" s="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2" i="2"/>
  <c r="O4115" i="2"/>
  <c r="O4114" i="2"/>
  <c r="O4113" i="2"/>
  <c r="O4112" i="2"/>
  <c r="O4111" i="2"/>
  <c r="O4110" i="2"/>
  <c r="O4109" i="2"/>
  <c r="O4108" i="2"/>
  <c r="O4107" i="2"/>
  <c r="O4106" i="2"/>
  <c r="O4105" i="2"/>
  <c r="O4104" i="2"/>
  <c r="O4103" i="2"/>
  <c r="O4102" i="2"/>
  <c r="O4101" i="2"/>
  <c r="O4100" i="2"/>
  <c r="O4099" i="2"/>
  <c r="O4098" i="2"/>
  <c r="O4097" i="2"/>
  <c r="O4096" i="2"/>
  <c r="O4095" i="2"/>
  <c r="O4094" i="2"/>
  <c r="O4093" i="2"/>
  <c r="O4092" i="2"/>
  <c r="O4091" i="2"/>
  <c r="O4090" i="2"/>
  <c r="O4089" i="2"/>
  <c r="O4088" i="2"/>
  <c r="O4087" i="2"/>
  <c r="O4086" i="2"/>
  <c r="O4085" i="2"/>
  <c r="O4084" i="2"/>
  <c r="O4083" i="2"/>
  <c r="O4082" i="2"/>
  <c r="O4081" i="2"/>
  <c r="O4080" i="2"/>
  <c r="O4079" i="2"/>
  <c r="O4078" i="2"/>
  <c r="O4077" i="2"/>
  <c r="O4076" i="2"/>
  <c r="O4075" i="2"/>
  <c r="O4074" i="2"/>
  <c r="O4073" i="2"/>
  <c r="O4072" i="2"/>
  <c r="O4071" i="2"/>
  <c r="O4070" i="2"/>
  <c r="O4069" i="2"/>
  <c r="O4068" i="2"/>
  <c r="O4067" i="2"/>
  <c r="O4066" i="2"/>
  <c r="O4065" i="2"/>
  <c r="O4064" i="2"/>
  <c r="O4063" i="2"/>
  <c r="O4062" i="2"/>
  <c r="O4061" i="2"/>
  <c r="O4060" i="2"/>
  <c r="O4059" i="2"/>
  <c r="O4058" i="2"/>
  <c r="O4057" i="2"/>
  <c r="O4056" i="2"/>
  <c r="O4055" i="2"/>
  <c r="O4054" i="2"/>
  <c r="O4053" i="2"/>
  <c r="O4052" i="2"/>
  <c r="O4051" i="2"/>
  <c r="O4050" i="2"/>
  <c r="O4049" i="2"/>
  <c r="O4048" i="2"/>
  <c r="O4047" i="2"/>
  <c r="O4046" i="2"/>
  <c r="O4045" i="2"/>
  <c r="O4044" i="2"/>
  <c r="O4043" i="2"/>
  <c r="O4042" i="2"/>
  <c r="O4041" i="2"/>
  <c r="O4040" i="2"/>
  <c r="O4039" i="2"/>
  <c r="O4038" i="2"/>
  <c r="O4037" i="2"/>
  <c r="O4036" i="2"/>
  <c r="O4035" i="2"/>
  <c r="O4034" i="2"/>
  <c r="O4033" i="2"/>
  <c r="O4032" i="2"/>
  <c r="O4031" i="2"/>
  <c r="O4030" i="2"/>
  <c r="O4029" i="2"/>
  <c r="O4028" i="2"/>
  <c r="O4027" i="2"/>
  <c r="O4026" i="2"/>
  <c r="O4025" i="2"/>
  <c r="O4024" i="2"/>
  <c r="O4023" i="2"/>
  <c r="O4022" i="2"/>
  <c r="O4021" i="2"/>
  <c r="O4020" i="2"/>
  <c r="O4019" i="2"/>
  <c r="O4018" i="2"/>
  <c r="O4017" i="2"/>
  <c r="O4016" i="2"/>
  <c r="O4015" i="2"/>
  <c r="O4014" i="2"/>
  <c r="O4013" i="2"/>
  <c r="O4012" i="2"/>
  <c r="O4011" i="2"/>
  <c r="O4010" i="2"/>
  <c r="O4009" i="2"/>
  <c r="O4008" i="2"/>
  <c r="O4007" i="2"/>
  <c r="O4006" i="2"/>
  <c r="O4005" i="2"/>
  <c r="O4004" i="2"/>
  <c r="O4003" i="2"/>
  <c r="O4002" i="2"/>
  <c r="O4001" i="2"/>
  <c r="O4000" i="2"/>
  <c r="O3999" i="2"/>
  <c r="O3998" i="2"/>
  <c r="O3997" i="2"/>
  <c r="O3996" i="2"/>
  <c r="O3995" i="2"/>
  <c r="O3994" i="2"/>
  <c r="O3993" i="2"/>
  <c r="O3992" i="2"/>
  <c r="O3991" i="2"/>
  <c r="O3990" i="2"/>
  <c r="O3989" i="2"/>
  <c r="O3988" i="2"/>
  <c r="O3987" i="2"/>
  <c r="O3986" i="2"/>
  <c r="O3985" i="2"/>
  <c r="O3984" i="2"/>
  <c r="O3983" i="2"/>
  <c r="O3982" i="2"/>
  <c r="O3981" i="2"/>
  <c r="O3980" i="2"/>
  <c r="O3979" i="2"/>
  <c r="O3978" i="2"/>
  <c r="O3977" i="2"/>
  <c r="O3976" i="2"/>
  <c r="O3975" i="2"/>
  <c r="O3974" i="2"/>
  <c r="O3973" i="2"/>
  <c r="O3972" i="2"/>
  <c r="O3971" i="2"/>
  <c r="O3970" i="2"/>
  <c r="O3969" i="2"/>
  <c r="O3968" i="2"/>
  <c r="O3967" i="2"/>
  <c r="O3966" i="2"/>
  <c r="O3965" i="2"/>
  <c r="O3964" i="2"/>
  <c r="O3963" i="2"/>
  <c r="O3962" i="2"/>
  <c r="O3961" i="2"/>
  <c r="O3960" i="2"/>
  <c r="O3959" i="2"/>
  <c r="O3958" i="2"/>
  <c r="O3957" i="2"/>
  <c r="O3956" i="2"/>
  <c r="O3955" i="2"/>
  <c r="O3954" i="2"/>
  <c r="O3953" i="2"/>
  <c r="O3952" i="2"/>
  <c r="O3951" i="2"/>
  <c r="O3950" i="2"/>
  <c r="O3949" i="2"/>
  <c r="O3948" i="2"/>
  <c r="O3947" i="2"/>
  <c r="O3946" i="2"/>
  <c r="O3945" i="2"/>
  <c r="O3944" i="2"/>
  <c r="O3943" i="2"/>
  <c r="O3942" i="2"/>
  <c r="O3941" i="2"/>
  <c r="O3940" i="2"/>
  <c r="O3939" i="2"/>
  <c r="O3938" i="2"/>
  <c r="O3937" i="2"/>
  <c r="O3936" i="2"/>
  <c r="O3935" i="2"/>
  <c r="O3934" i="2"/>
  <c r="O3933" i="2"/>
  <c r="O3932" i="2"/>
  <c r="O3931" i="2"/>
  <c r="O3930" i="2"/>
  <c r="O3929" i="2"/>
  <c r="O3928" i="2"/>
  <c r="O3927" i="2"/>
  <c r="O3926" i="2"/>
  <c r="O3925" i="2"/>
  <c r="O3924" i="2"/>
  <c r="O3923" i="2"/>
  <c r="O3922" i="2"/>
  <c r="O3921" i="2"/>
  <c r="O3920" i="2"/>
  <c r="O3919" i="2"/>
  <c r="O3918" i="2"/>
  <c r="O3917" i="2"/>
  <c r="O3916" i="2"/>
  <c r="O3915" i="2"/>
  <c r="O3914" i="2"/>
  <c r="O3913" i="2"/>
  <c r="O3912" i="2"/>
  <c r="O3911" i="2"/>
  <c r="O3910" i="2"/>
  <c r="O3909" i="2"/>
  <c r="O3908" i="2"/>
  <c r="O3907" i="2"/>
  <c r="O3906" i="2"/>
  <c r="O3905" i="2"/>
  <c r="O3904" i="2"/>
  <c r="O3903" i="2"/>
  <c r="O3902" i="2"/>
  <c r="O3901" i="2"/>
  <c r="O3900" i="2"/>
  <c r="O3899" i="2"/>
  <c r="O3898" i="2"/>
  <c r="O3897" i="2"/>
  <c r="O3896" i="2"/>
  <c r="O3895" i="2"/>
  <c r="O3894" i="2"/>
  <c r="O3893" i="2"/>
  <c r="O3892" i="2"/>
  <c r="O3891" i="2"/>
  <c r="O3890" i="2"/>
  <c r="O3889" i="2"/>
  <c r="O3888" i="2"/>
  <c r="O3887" i="2"/>
  <c r="O3886" i="2"/>
  <c r="O3885" i="2"/>
  <c r="O3884" i="2"/>
  <c r="O3883" i="2"/>
  <c r="O3882" i="2"/>
  <c r="O3881" i="2"/>
  <c r="O3880" i="2"/>
  <c r="O3879" i="2"/>
  <c r="O3878" i="2"/>
  <c r="O3877" i="2"/>
  <c r="O3876" i="2"/>
  <c r="O3875" i="2"/>
  <c r="O3874" i="2"/>
  <c r="O3873" i="2"/>
  <c r="O3872" i="2"/>
  <c r="O3871" i="2"/>
  <c r="O3870" i="2"/>
  <c r="O3869" i="2"/>
  <c r="O3868" i="2"/>
  <c r="O3867" i="2"/>
  <c r="O3866" i="2"/>
  <c r="O3865" i="2"/>
  <c r="O3864" i="2"/>
  <c r="O3863" i="2"/>
  <c r="O3862" i="2"/>
  <c r="O3861" i="2"/>
  <c r="O3860" i="2"/>
  <c r="O3859" i="2"/>
  <c r="O3858" i="2"/>
  <c r="O3857" i="2"/>
  <c r="O3856" i="2"/>
  <c r="O3855" i="2"/>
  <c r="O3854" i="2"/>
  <c r="O3853" i="2"/>
  <c r="O3852" i="2"/>
  <c r="O3851" i="2"/>
  <c r="O3850" i="2"/>
  <c r="O3849" i="2"/>
  <c r="O3848" i="2"/>
  <c r="O3847" i="2"/>
  <c r="O3846" i="2"/>
  <c r="O3845" i="2"/>
  <c r="O3844" i="2"/>
  <c r="O3843" i="2"/>
  <c r="O3842" i="2"/>
  <c r="O3841" i="2"/>
  <c r="O3840" i="2"/>
  <c r="O3839" i="2"/>
  <c r="O3838" i="2"/>
  <c r="O3837" i="2"/>
  <c r="O3836" i="2"/>
  <c r="O3835" i="2"/>
  <c r="O3834" i="2"/>
  <c r="O3833" i="2"/>
  <c r="O3832" i="2"/>
  <c r="O3831" i="2"/>
  <c r="O3830" i="2"/>
  <c r="O3829" i="2"/>
  <c r="O3828" i="2"/>
  <c r="O3827" i="2"/>
  <c r="O3826" i="2"/>
  <c r="O3825" i="2"/>
  <c r="O3824" i="2"/>
  <c r="O3823" i="2"/>
  <c r="O3822" i="2"/>
  <c r="O3821" i="2"/>
  <c r="O3820" i="2"/>
  <c r="O3819" i="2"/>
  <c r="O3818" i="2"/>
  <c r="O3817" i="2"/>
  <c r="O3816" i="2"/>
  <c r="O3815" i="2"/>
  <c r="O3814" i="2"/>
  <c r="O3813" i="2"/>
  <c r="O3812" i="2"/>
  <c r="O3811" i="2"/>
  <c r="O3810" i="2"/>
  <c r="O3809" i="2"/>
  <c r="O3808" i="2"/>
  <c r="O3807" i="2"/>
  <c r="O3806" i="2"/>
  <c r="O3805" i="2"/>
  <c r="O3804" i="2"/>
  <c r="O3803" i="2"/>
  <c r="O3802" i="2"/>
  <c r="O3801" i="2"/>
  <c r="O3800" i="2"/>
  <c r="O3799" i="2"/>
  <c r="O3798" i="2"/>
  <c r="O3797" i="2"/>
  <c r="O3796" i="2"/>
  <c r="O3795" i="2"/>
  <c r="O3794" i="2"/>
  <c r="O3793" i="2"/>
  <c r="O3792" i="2"/>
  <c r="O3791" i="2"/>
  <c r="O3790" i="2"/>
  <c r="O3789" i="2"/>
  <c r="O3788" i="2"/>
  <c r="O3787" i="2"/>
  <c r="O3786" i="2"/>
  <c r="O3785" i="2"/>
  <c r="O3784" i="2"/>
  <c r="O3783" i="2"/>
  <c r="O3782" i="2"/>
  <c r="O3781" i="2"/>
  <c r="O3780" i="2"/>
  <c r="O3779" i="2"/>
  <c r="O3778" i="2"/>
  <c r="O3777" i="2"/>
  <c r="O3776" i="2"/>
  <c r="O3775" i="2"/>
  <c r="O3774" i="2"/>
  <c r="O3773" i="2"/>
  <c r="O3772" i="2"/>
  <c r="O3771" i="2"/>
  <c r="O3770" i="2"/>
  <c r="O3769" i="2"/>
  <c r="O3768" i="2"/>
  <c r="O3767" i="2"/>
  <c r="O3766" i="2"/>
  <c r="O3765" i="2"/>
  <c r="O3764" i="2"/>
  <c r="O3763" i="2"/>
  <c r="O3762" i="2"/>
  <c r="O3761" i="2"/>
  <c r="O3760" i="2"/>
  <c r="O3759" i="2"/>
  <c r="O3758" i="2"/>
  <c r="O3757" i="2"/>
  <c r="O3756" i="2"/>
  <c r="O3755" i="2"/>
  <c r="O3754" i="2"/>
  <c r="O3753" i="2"/>
  <c r="O3752" i="2"/>
  <c r="O3751" i="2"/>
  <c r="O3750" i="2"/>
  <c r="O3749" i="2"/>
  <c r="O3748" i="2"/>
  <c r="O3747" i="2"/>
  <c r="O3746" i="2"/>
  <c r="O3745" i="2"/>
  <c r="O3744" i="2"/>
  <c r="O3743" i="2"/>
  <c r="O3742" i="2"/>
  <c r="O3741" i="2"/>
  <c r="O3740" i="2"/>
  <c r="O3739" i="2"/>
  <c r="O3738" i="2"/>
  <c r="O3737" i="2"/>
  <c r="O3736" i="2"/>
  <c r="O3735" i="2"/>
  <c r="O3734" i="2"/>
  <c r="O3733" i="2"/>
  <c r="O3732" i="2"/>
  <c r="O3731" i="2"/>
  <c r="O3730" i="2"/>
  <c r="O3729" i="2"/>
  <c r="O3728" i="2"/>
  <c r="O3727" i="2"/>
  <c r="O3726" i="2"/>
  <c r="O3725" i="2"/>
  <c r="O3724" i="2"/>
  <c r="O3723" i="2"/>
  <c r="O3722" i="2"/>
  <c r="O3721" i="2"/>
  <c r="O3720" i="2"/>
  <c r="O3719" i="2"/>
  <c r="O3718" i="2"/>
  <c r="O3717" i="2"/>
  <c r="O3716" i="2"/>
  <c r="O3715" i="2"/>
  <c r="O3714" i="2"/>
  <c r="O3713" i="2"/>
  <c r="O3712" i="2"/>
  <c r="O3711" i="2"/>
  <c r="O3710" i="2"/>
  <c r="O3709" i="2"/>
  <c r="O3708" i="2"/>
  <c r="O3707" i="2"/>
  <c r="O3706" i="2"/>
  <c r="O3705" i="2"/>
  <c r="O3704" i="2"/>
  <c r="O3703" i="2"/>
  <c r="O3702" i="2"/>
  <c r="O3701" i="2"/>
  <c r="O3700" i="2"/>
  <c r="O3699" i="2"/>
  <c r="O3698" i="2"/>
  <c r="O3697" i="2"/>
  <c r="O3696" i="2"/>
  <c r="O3695" i="2"/>
  <c r="O3694" i="2"/>
  <c r="O3693" i="2"/>
  <c r="O3692" i="2"/>
  <c r="O3691" i="2"/>
  <c r="O3690" i="2"/>
  <c r="O3689" i="2"/>
  <c r="O3688" i="2"/>
  <c r="O3687" i="2"/>
  <c r="O3686" i="2"/>
  <c r="O3685" i="2"/>
  <c r="O3684" i="2"/>
  <c r="O3683" i="2"/>
  <c r="O3682" i="2"/>
  <c r="O3681" i="2"/>
  <c r="O3680" i="2"/>
  <c r="O3679" i="2"/>
  <c r="O3678" i="2"/>
  <c r="O3677" i="2"/>
  <c r="O3676" i="2"/>
  <c r="O3675" i="2"/>
  <c r="O3674" i="2"/>
  <c r="O3673" i="2"/>
  <c r="O3672" i="2"/>
  <c r="O3671" i="2"/>
  <c r="O3670" i="2"/>
  <c r="O3669" i="2"/>
  <c r="O3668" i="2"/>
  <c r="O3667" i="2"/>
  <c r="O3666" i="2"/>
  <c r="O3665" i="2"/>
  <c r="O3664" i="2"/>
  <c r="O3663" i="2"/>
  <c r="O3662" i="2"/>
  <c r="O3661" i="2"/>
  <c r="O3660" i="2"/>
  <c r="O3659" i="2"/>
  <c r="O3658" i="2"/>
  <c r="O3657" i="2"/>
  <c r="O3656" i="2"/>
  <c r="O3655" i="2"/>
  <c r="O3654" i="2"/>
  <c r="O3653" i="2"/>
  <c r="O3652" i="2"/>
  <c r="O3651" i="2"/>
  <c r="O3650" i="2"/>
  <c r="O3649" i="2"/>
  <c r="O3648" i="2"/>
  <c r="O3647" i="2"/>
  <c r="O3646" i="2"/>
  <c r="O3645" i="2"/>
  <c r="O3644" i="2"/>
  <c r="O3643" i="2"/>
  <c r="O3642" i="2"/>
  <c r="O3641" i="2"/>
  <c r="O3640" i="2"/>
  <c r="O3639" i="2"/>
  <c r="O3638" i="2"/>
  <c r="O3637" i="2"/>
  <c r="O3636" i="2"/>
  <c r="O3635" i="2"/>
  <c r="O3634" i="2"/>
  <c r="O3633" i="2"/>
  <c r="O3632" i="2"/>
  <c r="O3631" i="2"/>
  <c r="O3630" i="2"/>
  <c r="O3629" i="2"/>
  <c r="O3628" i="2"/>
  <c r="O3627" i="2"/>
  <c r="O3626" i="2"/>
  <c r="O3625" i="2"/>
  <c r="O3624" i="2"/>
  <c r="O3623" i="2"/>
  <c r="O3622" i="2"/>
  <c r="O3621" i="2"/>
  <c r="O3620" i="2"/>
  <c r="O3619" i="2"/>
  <c r="O3618" i="2"/>
  <c r="O3617" i="2"/>
  <c r="O3616" i="2"/>
  <c r="O3615" i="2"/>
  <c r="O3614" i="2"/>
  <c r="O3613" i="2"/>
  <c r="O3612" i="2"/>
  <c r="O3611" i="2"/>
  <c r="O3610" i="2"/>
  <c r="O3609" i="2"/>
  <c r="O3608" i="2"/>
  <c r="O3607" i="2"/>
  <c r="O3606" i="2"/>
  <c r="O3605" i="2"/>
  <c r="O3604" i="2"/>
  <c r="O3603" i="2"/>
  <c r="O3602" i="2"/>
  <c r="O3601" i="2"/>
  <c r="O3600" i="2"/>
  <c r="O3599" i="2"/>
  <c r="O3598" i="2"/>
  <c r="O3597" i="2"/>
  <c r="O3596" i="2"/>
  <c r="O3595" i="2"/>
  <c r="O3594" i="2"/>
  <c r="O3593" i="2"/>
  <c r="O3592" i="2"/>
  <c r="O3591" i="2"/>
  <c r="O3590" i="2"/>
  <c r="O3589" i="2"/>
  <c r="O3588" i="2"/>
  <c r="O3587" i="2"/>
  <c r="O3586" i="2"/>
  <c r="O3585" i="2"/>
  <c r="O3584" i="2"/>
  <c r="O3583" i="2"/>
  <c r="O3582" i="2"/>
  <c r="O3581" i="2"/>
  <c r="O3580" i="2"/>
  <c r="O3579" i="2"/>
  <c r="O3578" i="2"/>
  <c r="O3577" i="2"/>
  <c r="O3576" i="2"/>
  <c r="O3575" i="2"/>
  <c r="O3574" i="2"/>
  <c r="O3573" i="2"/>
  <c r="O3572" i="2"/>
  <c r="O3571" i="2"/>
  <c r="O3570" i="2"/>
  <c r="O3569" i="2"/>
  <c r="O3568" i="2"/>
  <c r="O3567" i="2"/>
  <c r="O3566" i="2"/>
  <c r="O3565" i="2"/>
  <c r="O3564" i="2"/>
  <c r="O3563" i="2"/>
  <c r="O3562" i="2"/>
  <c r="O3561" i="2"/>
  <c r="O3560" i="2"/>
  <c r="O3559" i="2"/>
  <c r="O3558" i="2"/>
  <c r="O3557" i="2"/>
  <c r="O3556" i="2"/>
  <c r="O3555" i="2"/>
  <c r="O3554" i="2"/>
  <c r="O3553" i="2"/>
  <c r="O3552" i="2"/>
  <c r="O3551" i="2"/>
  <c r="O3550" i="2"/>
  <c r="O3549" i="2"/>
  <c r="O3548" i="2"/>
  <c r="O3547" i="2"/>
  <c r="O3546" i="2"/>
  <c r="O3545" i="2"/>
  <c r="O3544" i="2"/>
  <c r="O3543" i="2"/>
  <c r="O3542" i="2"/>
  <c r="O3541" i="2"/>
  <c r="O3540" i="2"/>
  <c r="O3539" i="2"/>
  <c r="O3538" i="2"/>
  <c r="O3537" i="2"/>
  <c r="O3536" i="2"/>
  <c r="O3535" i="2"/>
  <c r="O3534" i="2"/>
  <c r="O3533" i="2"/>
  <c r="O3532" i="2"/>
  <c r="O3531" i="2"/>
  <c r="O3530" i="2"/>
  <c r="O3529" i="2"/>
  <c r="O3528" i="2"/>
  <c r="O3527" i="2"/>
  <c r="O3526" i="2"/>
  <c r="O3525" i="2"/>
  <c r="O3524" i="2"/>
  <c r="O3523" i="2"/>
  <c r="O3522" i="2"/>
  <c r="O3521" i="2"/>
  <c r="O3520" i="2"/>
  <c r="O3519" i="2"/>
  <c r="O3518" i="2"/>
  <c r="O3517" i="2"/>
  <c r="O3516" i="2"/>
  <c r="O3515" i="2"/>
  <c r="O3514" i="2"/>
  <c r="O3513" i="2"/>
  <c r="O3512" i="2"/>
  <c r="O3511" i="2"/>
  <c r="O3510" i="2"/>
  <c r="O3509" i="2"/>
  <c r="O3508" i="2"/>
  <c r="O3507" i="2"/>
  <c r="O3506" i="2"/>
  <c r="O3505" i="2"/>
  <c r="O3504" i="2"/>
  <c r="O3503" i="2"/>
  <c r="O3502" i="2"/>
  <c r="O3501" i="2"/>
  <c r="O3500" i="2"/>
  <c r="O3499" i="2"/>
  <c r="O3498" i="2"/>
  <c r="O3497" i="2"/>
  <c r="O3496" i="2"/>
  <c r="O3495" i="2"/>
  <c r="O3494" i="2"/>
  <c r="O3493" i="2"/>
  <c r="O3492" i="2"/>
  <c r="O3491" i="2"/>
  <c r="O3490" i="2"/>
  <c r="O3489" i="2"/>
  <c r="O3488" i="2"/>
  <c r="O3487" i="2"/>
  <c r="O3486" i="2"/>
  <c r="O3485" i="2"/>
  <c r="O3484" i="2"/>
  <c r="O3483" i="2"/>
  <c r="O3482" i="2"/>
  <c r="O3481" i="2"/>
  <c r="O3480" i="2"/>
  <c r="O3479" i="2"/>
  <c r="O3478" i="2"/>
  <c r="O3477" i="2"/>
  <c r="O3476" i="2"/>
  <c r="O3475" i="2"/>
  <c r="O3474" i="2"/>
  <c r="O3473" i="2"/>
  <c r="O3472" i="2"/>
  <c r="O3471" i="2"/>
  <c r="O3470" i="2"/>
  <c r="O3469" i="2"/>
  <c r="O3468" i="2"/>
  <c r="O3467" i="2"/>
  <c r="O3466" i="2"/>
  <c r="O3465" i="2"/>
  <c r="O3464" i="2"/>
  <c r="O3463" i="2"/>
  <c r="O3462" i="2"/>
  <c r="O3461" i="2"/>
  <c r="O3460" i="2"/>
  <c r="O3459" i="2"/>
  <c r="O3458" i="2"/>
  <c r="O3457" i="2"/>
  <c r="O3456" i="2"/>
  <c r="O3455" i="2"/>
  <c r="O3454" i="2"/>
  <c r="O3453" i="2"/>
  <c r="O3452" i="2"/>
  <c r="O3451" i="2"/>
  <c r="O3450" i="2"/>
  <c r="O3449" i="2"/>
  <c r="O3448" i="2"/>
  <c r="O3447" i="2"/>
  <c r="O3446" i="2"/>
  <c r="O3445" i="2"/>
  <c r="O3444" i="2"/>
  <c r="O3443" i="2"/>
  <c r="O3442" i="2"/>
  <c r="O3441" i="2"/>
  <c r="O3440" i="2"/>
  <c r="O3439" i="2"/>
  <c r="O3438" i="2"/>
  <c r="O3437" i="2"/>
  <c r="O3436" i="2"/>
  <c r="O3435" i="2"/>
  <c r="O3434" i="2"/>
  <c r="O3433" i="2"/>
  <c r="O3432" i="2"/>
  <c r="O3431" i="2"/>
  <c r="O3430" i="2"/>
  <c r="O3429" i="2"/>
  <c r="O3428" i="2"/>
  <c r="O3427" i="2"/>
  <c r="O3426" i="2"/>
  <c r="O3425" i="2"/>
  <c r="O3424" i="2"/>
  <c r="O3423" i="2"/>
  <c r="O3422" i="2"/>
  <c r="O3421" i="2"/>
  <c r="O3420" i="2"/>
  <c r="O3419" i="2"/>
  <c r="O3418" i="2"/>
  <c r="O3417" i="2"/>
  <c r="O3416" i="2"/>
  <c r="O3415" i="2"/>
  <c r="O3414" i="2"/>
  <c r="O3413" i="2"/>
  <c r="O3412" i="2"/>
  <c r="O3411" i="2"/>
  <c r="O3410" i="2"/>
  <c r="O3409" i="2"/>
  <c r="O3408" i="2"/>
  <c r="O3407" i="2"/>
  <c r="O3406" i="2"/>
  <c r="O3405" i="2"/>
  <c r="O3404" i="2"/>
  <c r="O3403" i="2"/>
  <c r="O3402" i="2"/>
  <c r="O3401" i="2"/>
  <c r="O3400" i="2"/>
  <c r="O3399" i="2"/>
  <c r="O3398" i="2"/>
  <c r="O3397" i="2"/>
  <c r="O3396" i="2"/>
  <c r="O3395" i="2"/>
  <c r="O3394" i="2"/>
  <c r="O3393" i="2"/>
  <c r="O3392" i="2"/>
  <c r="O3391" i="2"/>
  <c r="O3390" i="2"/>
  <c r="O3389" i="2"/>
  <c r="O3388" i="2"/>
  <c r="O3387" i="2"/>
  <c r="O3386" i="2"/>
  <c r="O3385" i="2"/>
  <c r="O3384" i="2"/>
  <c r="O3383" i="2"/>
  <c r="O3382" i="2"/>
  <c r="O3381" i="2"/>
  <c r="O3380" i="2"/>
  <c r="O3379" i="2"/>
  <c r="O3378" i="2"/>
  <c r="O3377" i="2"/>
  <c r="O3376" i="2"/>
  <c r="O3375" i="2"/>
  <c r="O3374" i="2"/>
  <c r="O3373" i="2"/>
  <c r="O3372" i="2"/>
  <c r="O3371" i="2"/>
  <c r="O3370" i="2"/>
  <c r="O3369" i="2"/>
  <c r="O3368" i="2"/>
  <c r="O3367" i="2"/>
  <c r="O3366" i="2"/>
  <c r="O3365" i="2"/>
  <c r="O3364" i="2"/>
  <c r="O3363" i="2"/>
  <c r="O3362" i="2"/>
  <c r="O3361" i="2"/>
  <c r="O3360" i="2"/>
  <c r="O3359" i="2"/>
  <c r="O3358" i="2"/>
  <c r="O3357" i="2"/>
  <c r="O3356" i="2"/>
  <c r="O3355" i="2"/>
  <c r="O3354" i="2"/>
  <c r="O3353" i="2"/>
  <c r="O3352" i="2"/>
  <c r="O3351" i="2"/>
  <c r="O3350" i="2"/>
  <c r="O3349" i="2"/>
  <c r="O3348" i="2"/>
  <c r="O3347" i="2"/>
  <c r="O3346" i="2"/>
  <c r="O3345" i="2"/>
  <c r="O3344" i="2"/>
  <c r="O3343" i="2"/>
  <c r="O3342" i="2"/>
  <c r="O3341" i="2"/>
  <c r="O3340" i="2"/>
  <c r="O3339" i="2"/>
  <c r="O3338" i="2"/>
  <c r="O3337" i="2"/>
  <c r="O3336" i="2"/>
  <c r="O3335" i="2"/>
  <c r="O3334" i="2"/>
  <c r="O3333" i="2"/>
  <c r="O3332" i="2"/>
  <c r="O3331" i="2"/>
  <c r="O3330" i="2"/>
  <c r="O3329" i="2"/>
  <c r="O3328" i="2"/>
  <c r="O3327" i="2"/>
  <c r="O3326" i="2"/>
  <c r="O3325" i="2"/>
  <c r="O3324" i="2"/>
  <c r="O3323" i="2"/>
  <c r="O3322" i="2"/>
  <c r="O3321" i="2"/>
  <c r="O3320" i="2"/>
  <c r="O3319" i="2"/>
  <c r="O3318" i="2"/>
  <c r="O3317" i="2"/>
  <c r="O3316" i="2"/>
  <c r="O3315" i="2"/>
  <c r="O3314" i="2"/>
  <c r="O3313" i="2"/>
  <c r="O3312" i="2"/>
  <c r="O3311" i="2"/>
  <c r="O3310" i="2"/>
  <c r="O3309" i="2"/>
  <c r="O3308" i="2"/>
  <c r="O3307" i="2"/>
  <c r="O3306" i="2"/>
  <c r="O3305" i="2"/>
  <c r="O3304" i="2"/>
  <c r="O3303" i="2"/>
  <c r="O3302" i="2"/>
  <c r="O3301" i="2"/>
  <c r="O3300" i="2"/>
  <c r="O3299" i="2"/>
  <c r="O3298" i="2"/>
  <c r="O3297" i="2"/>
  <c r="O3296" i="2"/>
  <c r="O3295" i="2"/>
  <c r="O3294" i="2"/>
  <c r="O3293" i="2"/>
  <c r="O3292" i="2"/>
  <c r="O3291" i="2"/>
  <c r="O3290" i="2"/>
  <c r="O3289" i="2"/>
  <c r="O3288" i="2"/>
  <c r="O3287" i="2"/>
  <c r="O3286" i="2"/>
  <c r="O3285" i="2"/>
  <c r="O3284" i="2"/>
  <c r="O3283" i="2"/>
  <c r="O3282" i="2"/>
  <c r="O3281" i="2"/>
  <c r="O3280" i="2"/>
  <c r="O3279" i="2"/>
  <c r="O3278" i="2"/>
  <c r="O3277" i="2"/>
  <c r="O3276" i="2"/>
  <c r="O3275" i="2"/>
  <c r="O3274" i="2"/>
  <c r="O3273" i="2"/>
  <c r="O3272" i="2"/>
  <c r="O3271" i="2"/>
  <c r="O3270" i="2"/>
  <c r="O3269" i="2"/>
  <c r="O3268" i="2"/>
  <c r="O3267" i="2"/>
  <c r="O3266" i="2"/>
  <c r="O3265" i="2"/>
  <c r="O3264" i="2"/>
  <c r="O3263" i="2"/>
  <c r="O3262" i="2"/>
  <c r="O3261" i="2"/>
  <c r="O3260" i="2"/>
  <c r="O3259" i="2"/>
  <c r="O3258" i="2"/>
  <c r="O3257" i="2"/>
  <c r="O3256" i="2"/>
  <c r="O3255" i="2"/>
  <c r="O3254" i="2"/>
  <c r="O3253" i="2"/>
  <c r="O3252" i="2"/>
  <c r="O3251" i="2"/>
  <c r="O3250" i="2"/>
  <c r="O3249" i="2"/>
  <c r="O3248" i="2"/>
  <c r="O3247" i="2"/>
  <c r="O3246" i="2"/>
  <c r="O3245" i="2"/>
  <c r="O3244" i="2"/>
  <c r="O3243" i="2"/>
  <c r="O3242" i="2"/>
  <c r="O3241" i="2"/>
  <c r="O3240" i="2"/>
  <c r="O3239" i="2"/>
  <c r="O3238" i="2"/>
  <c r="O3237" i="2"/>
  <c r="O3236" i="2"/>
  <c r="O3235" i="2"/>
  <c r="O3234" i="2"/>
  <c r="O3233" i="2"/>
  <c r="O3232" i="2"/>
  <c r="O3231" i="2"/>
  <c r="O3230" i="2"/>
  <c r="O3229" i="2"/>
  <c r="O3228" i="2"/>
  <c r="O3227" i="2"/>
  <c r="O3226" i="2"/>
  <c r="O3225" i="2"/>
  <c r="O3224" i="2"/>
  <c r="O3223" i="2"/>
  <c r="O3222" i="2"/>
  <c r="O3221" i="2"/>
  <c r="O3220" i="2"/>
  <c r="O3219" i="2"/>
  <c r="O3218" i="2"/>
  <c r="O3217" i="2"/>
  <c r="O3216" i="2"/>
  <c r="O3215" i="2"/>
  <c r="O3214" i="2"/>
  <c r="O3213" i="2"/>
  <c r="O3212" i="2"/>
  <c r="O3211" i="2"/>
  <c r="O3210" i="2"/>
  <c r="O3209" i="2"/>
  <c r="O3208" i="2"/>
  <c r="O3207" i="2"/>
  <c r="O3206" i="2"/>
  <c r="O3205" i="2"/>
  <c r="O3204" i="2"/>
  <c r="O3203" i="2"/>
  <c r="O3202" i="2"/>
  <c r="O3201" i="2"/>
  <c r="O3200" i="2"/>
  <c r="O3199" i="2"/>
  <c r="O3198" i="2"/>
  <c r="O3197" i="2"/>
  <c r="O3196" i="2"/>
  <c r="O3195" i="2"/>
  <c r="O3194" i="2"/>
  <c r="O3193" i="2"/>
  <c r="O3192" i="2"/>
  <c r="O3191" i="2"/>
  <c r="O3190" i="2"/>
  <c r="O3189" i="2"/>
  <c r="O3188" i="2"/>
  <c r="O3187" i="2"/>
  <c r="O3186" i="2"/>
  <c r="O3185" i="2"/>
  <c r="O3184" i="2"/>
  <c r="O3183" i="2"/>
  <c r="O3182" i="2"/>
  <c r="O3181" i="2"/>
  <c r="O3180" i="2"/>
  <c r="O3179" i="2"/>
  <c r="O3178" i="2"/>
  <c r="O3177" i="2"/>
  <c r="O3176" i="2"/>
  <c r="O3175" i="2"/>
  <c r="O3174" i="2"/>
  <c r="O3173" i="2"/>
  <c r="O3172" i="2"/>
  <c r="O3171" i="2"/>
  <c r="O3170" i="2"/>
  <c r="O3169" i="2"/>
  <c r="O3168" i="2"/>
  <c r="O3167" i="2"/>
  <c r="O3166" i="2"/>
  <c r="O3165" i="2"/>
  <c r="O3164" i="2"/>
  <c r="O3163" i="2"/>
  <c r="O3162" i="2"/>
  <c r="O3161" i="2"/>
  <c r="O3160" i="2"/>
  <c r="O3159" i="2"/>
  <c r="O3158" i="2"/>
  <c r="O3157" i="2"/>
  <c r="O3156" i="2"/>
  <c r="O3155" i="2"/>
  <c r="O3154" i="2"/>
  <c r="O3153" i="2"/>
  <c r="O3152" i="2"/>
  <c r="O3151" i="2"/>
  <c r="O3150" i="2"/>
  <c r="O3149" i="2"/>
  <c r="O3148" i="2"/>
  <c r="O3147" i="2"/>
  <c r="O3146" i="2"/>
  <c r="O3145" i="2"/>
  <c r="O3144" i="2"/>
  <c r="O3143" i="2"/>
  <c r="O3142" i="2"/>
  <c r="O3141" i="2"/>
  <c r="O3140" i="2"/>
  <c r="O3139" i="2"/>
  <c r="O3138" i="2"/>
  <c r="O3137" i="2"/>
  <c r="O3136" i="2"/>
  <c r="O3135" i="2"/>
  <c r="O3134" i="2"/>
  <c r="O3133" i="2"/>
  <c r="O3132" i="2"/>
  <c r="O3131" i="2"/>
  <c r="O3130" i="2"/>
  <c r="O3129" i="2"/>
  <c r="O3128" i="2"/>
  <c r="O3127" i="2"/>
  <c r="O3126" i="2"/>
  <c r="O3125" i="2"/>
  <c r="O3124" i="2"/>
  <c r="O3123" i="2"/>
  <c r="O3122" i="2"/>
  <c r="O3121" i="2"/>
  <c r="O3120" i="2"/>
  <c r="O3119" i="2"/>
  <c r="O3118" i="2"/>
  <c r="O3117" i="2"/>
  <c r="O3116" i="2"/>
  <c r="O3115" i="2"/>
  <c r="O3114" i="2"/>
  <c r="O3113" i="2"/>
  <c r="O3112" i="2"/>
  <c r="O3111" i="2"/>
  <c r="O3110" i="2"/>
  <c r="O3109" i="2"/>
  <c r="O3108" i="2"/>
  <c r="O3107" i="2"/>
  <c r="O3106" i="2"/>
  <c r="O3105" i="2"/>
  <c r="O3104" i="2"/>
  <c r="O3103" i="2"/>
  <c r="O3102" i="2"/>
  <c r="O3101" i="2"/>
  <c r="O3100" i="2"/>
  <c r="O3099" i="2"/>
  <c r="O3098" i="2"/>
  <c r="O3097" i="2"/>
  <c r="O3096" i="2"/>
  <c r="O3095" i="2"/>
  <c r="O3094" i="2"/>
  <c r="O3093" i="2"/>
  <c r="O3092" i="2"/>
  <c r="O3091" i="2"/>
  <c r="O3090" i="2"/>
  <c r="O3089" i="2"/>
  <c r="O3088" i="2"/>
  <c r="O3087" i="2"/>
  <c r="O3086" i="2"/>
  <c r="O3085" i="2"/>
  <c r="O3084" i="2"/>
  <c r="O3083" i="2"/>
  <c r="O3082" i="2"/>
  <c r="O3081" i="2"/>
  <c r="O3080" i="2"/>
  <c r="O3079" i="2"/>
  <c r="O3078" i="2"/>
  <c r="O3077" i="2"/>
  <c r="O3076" i="2"/>
  <c r="O3075" i="2"/>
  <c r="O3074" i="2"/>
  <c r="O3073" i="2"/>
  <c r="O3072" i="2"/>
  <c r="O3071" i="2"/>
  <c r="O3070" i="2"/>
  <c r="O3069" i="2"/>
  <c r="O3068" i="2"/>
  <c r="O3067" i="2"/>
  <c r="O3066" i="2"/>
  <c r="O3065" i="2"/>
  <c r="O3064" i="2"/>
  <c r="O3063" i="2"/>
  <c r="O3062" i="2"/>
  <c r="O3061" i="2"/>
  <c r="O3060" i="2"/>
  <c r="O3059" i="2"/>
  <c r="O3058" i="2"/>
  <c r="O3057" i="2"/>
  <c r="O3056" i="2"/>
  <c r="O3055" i="2"/>
  <c r="O3054" i="2"/>
  <c r="O3053" i="2"/>
  <c r="O3052" i="2"/>
  <c r="O3051" i="2"/>
  <c r="O3050" i="2"/>
  <c r="O3049" i="2"/>
  <c r="O3048" i="2"/>
  <c r="O3047" i="2"/>
  <c r="O3046" i="2"/>
  <c r="O3045" i="2"/>
  <c r="O3044" i="2"/>
  <c r="O3043" i="2"/>
  <c r="O3042" i="2"/>
  <c r="O3041" i="2"/>
  <c r="O3040" i="2"/>
  <c r="O3039" i="2"/>
  <c r="O3038" i="2"/>
  <c r="O3037" i="2"/>
  <c r="O3036" i="2"/>
  <c r="O3035" i="2"/>
  <c r="O3034" i="2"/>
  <c r="O3033" i="2"/>
  <c r="O3032" i="2"/>
  <c r="O3031" i="2"/>
  <c r="O3030" i="2"/>
  <c r="O3029" i="2"/>
  <c r="O3028" i="2"/>
  <c r="O3027" i="2"/>
  <c r="O3026" i="2"/>
  <c r="O3025" i="2"/>
  <c r="O3024" i="2"/>
  <c r="O3023" i="2"/>
  <c r="O3022" i="2"/>
  <c r="O3021" i="2"/>
  <c r="O3020" i="2"/>
  <c r="O3019" i="2"/>
  <c r="O3018" i="2"/>
  <c r="O3017" i="2"/>
  <c r="O3016" i="2"/>
  <c r="O3015" i="2"/>
  <c r="O3014" i="2"/>
  <c r="O3013" i="2"/>
  <c r="O3012" i="2"/>
  <c r="O3011" i="2"/>
  <c r="O3010" i="2"/>
  <c r="O3009" i="2"/>
  <c r="O3008" i="2"/>
  <c r="O3007" i="2"/>
  <c r="O3006" i="2"/>
  <c r="O3005" i="2"/>
  <c r="O3004" i="2"/>
  <c r="O3003" i="2"/>
  <c r="O3002" i="2"/>
  <c r="O3001" i="2"/>
  <c r="O3000" i="2"/>
  <c r="O2999" i="2"/>
  <c r="O2998" i="2"/>
  <c r="O2997" i="2"/>
  <c r="O2996" i="2"/>
  <c r="O2995" i="2"/>
  <c r="O2994" i="2"/>
  <c r="O2993" i="2"/>
  <c r="O2992" i="2"/>
  <c r="O2991" i="2"/>
  <c r="O2990" i="2"/>
  <c r="O2989" i="2"/>
  <c r="O2988" i="2"/>
  <c r="O2987" i="2"/>
  <c r="O2986" i="2"/>
  <c r="O2985" i="2"/>
  <c r="O2984" i="2"/>
  <c r="O2983" i="2"/>
  <c r="O2982" i="2"/>
  <c r="O2981" i="2"/>
  <c r="O2980" i="2"/>
  <c r="O2979" i="2"/>
  <c r="O2978" i="2"/>
  <c r="O2977" i="2"/>
  <c r="O2976" i="2"/>
  <c r="O2975" i="2"/>
  <c r="O2974" i="2"/>
  <c r="O2973" i="2"/>
  <c r="O2972" i="2"/>
  <c r="O2971" i="2"/>
  <c r="O2970" i="2"/>
  <c r="O2969" i="2"/>
  <c r="O2968" i="2"/>
  <c r="O2967" i="2"/>
  <c r="O2966" i="2"/>
  <c r="O2965" i="2"/>
  <c r="O2964" i="2"/>
  <c r="O2963" i="2"/>
  <c r="O2962" i="2"/>
  <c r="O2961" i="2"/>
  <c r="O2960" i="2"/>
  <c r="O2959" i="2"/>
  <c r="O2958" i="2"/>
  <c r="O2957" i="2"/>
  <c r="O2956" i="2"/>
  <c r="O2955" i="2"/>
  <c r="O2954" i="2"/>
  <c r="O2953" i="2"/>
  <c r="O2952" i="2"/>
  <c r="O2951" i="2"/>
  <c r="O2950" i="2"/>
  <c r="O2949" i="2"/>
  <c r="O2948" i="2"/>
  <c r="O2947" i="2"/>
  <c r="O2946" i="2"/>
  <c r="O2945" i="2"/>
  <c r="O2944" i="2"/>
  <c r="O2943" i="2"/>
  <c r="O2942" i="2"/>
  <c r="O2941" i="2"/>
  <c r="O2940" i="2"/>
  <c r="O2939" i="2"/>
  <c r="O2938" i="2"/>
  <c r="O2937" i="2"/>
  <c r="O2936" i="2"/>
  <c r="O2935" i="2"/>
  <c r="O2934" i="2"/>
  <c r="O2933" i="2"/>
  <c r="O2932" i="2"/>
  <c r="O2931" i="2"/>
  <c r="O2930" i="2"/>
  <c r="O2929" i="2"/>
  <c r="O2928" i="2"/>
  <c r="O2927" i="2"/>
  <c r="O2926" i="2"/>
  <c r="O2925" i="2"/>
  <c r="O2924" i="2"/>
  <c r="O2923" i="2"/>
  <c r="O2922" i="2"/>
  <c r="O2921" i="2"/>
  <c r="O2920" i="2"/>
  <c r="O2919" i="2"/>
  <c r="O2918" i="2"/>
  <c r="O2917" i="2"/>
  <c r="O2916" i="2"/>
  <c r="O2915" i="2"/>
  <c r="O2914" i="2"/>
  <c r="O2913" i="2"/>
  <c r="O2912" i="2"/>
  <c r="O2911" i="2"/>
  <c r="O2910" i="2"/>
  <c r="O2909" i="2"/>
  <c r="O2908" i="2"/>
  <c r="O2907" i="2"/>
  <c r="O2906" i="2"/>
  <c r="O2905" i="2"/>
  <c r="O2904" i="2"/>
  <c r="O2903" i="2"/>
  <c r="O2902" i="2"/>
  <c r="O2901" i="2"/>
  <c r="O2900" i="2"/>
  <c r="O2899" i="2"/>
  <c r="O2898" i="2"/>
  <c r="O2897" i="2"/>
  <c r="O2896" i="2"/>
  <c r="O2895" i="2"/>
  <c r="O2894" i="2"/>
  <c r="O2893" i="2"/>
  <c r="O2892" i="2"/>
  <c r="O2891" i="2"/>
  <c r="O2890" i="2"/>
  <c r="O2889" i="2"/>
  <c r="O2888" i="2"/>
  <c r="O2887" i="2"/>
  <c r="O2886" i="2"/>
  <c r="O2885" i="2"/>
  <c r="O2884" i="2"/>
  <c r="O2883" i="2"/>
  <c r="O2882" i="2"/>
  <c r="O2881" i="2"/>
  <c r="O2880" i="2"/>
  <c r="O2879" i="2"/>
  <c r="O2878" i="2"/>
  <c r="O2877" i="2"/>
  <c r="O2876" i="2"/>
  <c r="O2875" i="2"/>
  <c r="O2874" i="2"/>
  <c r="O2873" i="2"/>
  <c r="O2872" i="2"/>
  <c r="O2871" i="2"/>
  <c r="O2870" i="2"/>
  <c r="O2869" i="2"/>
  <c r="O2868" i="2"/>
  <c r="O2867" i="2"/>
  <c r="O2866" i="2"/>
  <c r="O2865" i="2"/>
  <c r="O2864" i="2"/>
  <c r="O2863" i="2"/>
  <c r="O2862" i="2"/>
  <c r="O2861" i="2"/>
  <c r="O2860" i="2"/>
  <c r="O2859" i="2"/>
  <c r="O2858" i="2"/>
  <c r="O2857" i="2"/>
  <c r="O2856" i="2"/>
  <c r="O2855" i="2"/>
  <c r="O2854" i="2"/>
  <c r="O2853" i="2"/>
  <c r="O2852" i="2"/>
  <c r="O2851" i="2"/>
  <c r="O2850" i="2"/>
  <c r="O2849" i="2"/>
  <c r="O2848" i="2"/>
  <c r="O2847" i="2"/>
  <c r="O2846" i="2"/>
  <c r="O2845" i="2"/>
  <c r="O2844" i="2"/>
  <c r="O2843" i="2"/>
  <c r="O2842" i="2"/>
  <c r="O2841" i="2"/>
  <c r="O2840" i="2"/>
  <c r="O2839" i="2"/>
  <c r="O2838" i="2"/>
  <c r="O2837" i="2"/>
  <c r="O2836" i="2"/>
  <c r="O2835" i="2"/>
  <c r="O2834" i="2"/>
  <c r="O2833" i="2"/>
  <c r="O2832" i="2"/>
  <c r="O2831" i="2"/>
  <c r="O2830" i="2"/>
  <c r="O2829" i="2"/>
  <c r="O2828" i="2"/>
  <c r="O2827" i="2"/>
  <c r="O2826" i="2"/>
  <c r="O2825" i="2"/>
  <c r="O2824" i="2"/>
  <c r="O2823" i="2"/>
  <c r="O2822" i="2"/>
  <c r="O2821" i="2"/>
  <c r="O2820" i="2"/>
  <c r="O2819" i="2"/>
  <c r="O2818" i="2"/>
  <c r="O2817" i="2"/>
  <c r="O2816" i="2"/>
  <c r="O2815" i="2"/>
  <c r="O2814" i="2"/>
  <c r="O2813" i="2"/>
  <c r="O2812" i="2"/>
  <c r="O2811" i="2"/>
  <c r="O2810" i="2"/>
  <c r="O2809" i="2"/>
  <c r="O2808" i="2"/>
  <c r="O2807" i="2"/>
  <c r="O2806" i="2"/>
  <c r="O2805" i="2"/>
  <c r="O2804" i="2"/>
  <c r="O2803" i="2"/>
  <c r="O2802" i="2"/>
  <c r="O2801" i="2"/>
  <c r="O2800" i="2"/>
  <c r="O2799" i="2"/>
  <c r="O2798" i="2"/>
  <c r="O2797" i="2"/>
  <c r="O2796" i="2"/>
  <c r="O2795" i="2"/>
  <c r="O2794" i="2"/>
  <c r="O2793" i="2"/>
  <c r="O2792" i="2"/>
  <c r="O2791" i="2"/>
  <c r="O2790" i="2"/>
  <c r="O2789" i="2"/>
  <c r="O2788" i="2"/>
  <c r="O2787" i="2"/>
  <c r="O2786" i="2"/>
  <c r="O2785" i="2"/>
  <c r="O2784" i="2"/>
  <c r="O2783" i="2"/>
  <c r="O2782" i="2"/>
  <c r="O2781" i="2"/>
  <c r="O2780" i="2"/>
  <c r="O2779" i="2"/>
  <c r="O2778" i="2"/>
  <c r="O2777" i="2"/>
  <c r="O2776" i="2"/>
  <c r="O2775" i="2"/>
  <c r="O2774" i="2"/>
  <c r="O2773" i="2"/>
  <c r="O2772" i="2"/>
  <c r="O2771" i="2"/>
  <c r="O2770" i="2"/>
  <c r="O2769" i="2"/>
  <c r="O2768" i="2"/>
  <c r="O2767" i="2"/>
  <c r="O2766" i="2"/>
  <c r="O2765" i="2"/>
  <c r="O2764" i="2"/>
  <c r="O2763" i="2"/>
  <c r="O2762" i="2"/>
  <c r="O2761" i="2"/>
  <c r="O2760" i="2"/>
  <c r="O2759" i="2"/>
  <c r="O2758" i="2"/>
  <c r="O2757" i="2"/>
  <c r="O2756" i="2"/>
  <c r="O2755" i="2"/>
  <c r="O2754" i="2"/>
  <c r="O2753" i="2"/>
  <c r="O2752" i="2"/>
  <c r="O2751" i="2"/>
  <c r="O2750" i="2"/>
  <c r="O2749" i="2"/>
  <c r="O2748" i="2"/>
  <c r="O2747" i="2"/>
  <c r="O2746" i="2"/>
  <c r="O2745" i="2"/>
  <c r="O2744" i="2"/>
  <c r="O2743" i="2"/>
  <c r="O2742" i="2"/>
  <c r="O2741" i="2"/>
  <c r="O2740" i="2"/>
  <c r="O2739" i="2"/>
  <c r="O2738" i="2"/>
  <c r="O2737" i="2"/>
  <c r="O2736" i="2"/>
  <c r="O2735" i="2"/>
  <c r="O2734" i="2"/>
  <c r="O2733" i="2"/>
  <c r="O2732" i="2"/>
  <c r="O2731" i="2"/>
  <c r="O2730" i="2"/>
  <c r="O2729" i="2"/>
  <c r="O2728" i="2"/>
  <c r="O2727" i="2"/>
  <c r="O2726" i="2"/>
  <c r="O2725" i="2"/>
  <c r="O2724" i="2"/>
  <c r="O2723" i="2"/>
  <c r="O2722" i="2"/>
  <c r="O2721" i="2"/>
  <c r="O2720" i="2"/>
  <c r="O2719" i="2"/>
  <c r="O2718" i="2"/>
  <c r="O2717" i="2"/>
  <c r="O2716" i="2"/>
  <c r="O2715" i="2"/>
  <c r="O2714" i="2"/>
  <c r="O2713" i="2"/>
  <c r="O2712" i="2"/>
  <c r="O2711" i="2"/>
  <c r="O2710" i="2"/>
  <c r="O2709" i="2"/>
  <c r="O2708" i="2"/>
  <c r="O2707" i="2"/>
  <c r="O2706" i="2"/>
  <c r="O2705" i="2"/>
  <c r="O2704" i="2"/>
  <c r="O2703" i="2"/>
  <c r="O2702" i="2"/>
  <c r="O2701" i="2"/>
  <c r="O2700" i="2"/>
  <c r="O2699" i="2"/>
  <c r="O2698" i="2"/>
  <c r="O2697" i="2"/>
  <c r="O2696" i="2"/>
  <c r="O2695" i="2"/>
  <c r="O2694" i="2"/>
  <c r="O2693" i="2"/>
  <c r="O2692" i="2"/>
  <c r="O2691" i="2"/>
  <c r="O2690" i="2"/>
  <c r="O2689" i="2"/>
  <c r="O2688" i="2"/>
  <c r="O2687" i="2"/>
  <c r="O2686" i="2"/>
  <c r="O2685" i="2"/>
  <c r="O2684" i="2"/>
  <c r="O2683" i="2"/>
  <c r="O2682" i="2"/>
  <c r="O2681" i="2"/>
  <c r="O2680" i="2"/>
  <c r="O2679" i="2"/>
  <c r="O2678" i="2"/>
  <c r="O2677" i="2"/>
  <c r="O2676" i="2"/>
  <c r="O2675" i="2"/>
  <c r="O2674" i="2"/>
  <c r="O2673" i="2"/>
  <c r="O2672" i="2"/>
  <c r="O2671" i="2"/>
  <c r="O2670" i="2"/>
  <c r="O2669" i="2"/>
  <c r="O2668" i="2"/>
  <c r="O2667" i="2"/>
  <c r="O2666" i="2"/>
  <c r="O2665" i="2"/>
  <c r="O2664" i="2"/>
  <c r="O2663" i="2"/>
  <c r="O2662" i="2"/>
  <c r="O2661" i="2"/>
  <c r="O2660" i="2"/>
  <c r="O2659" i="2"/>
  <c r="O2658" i="2"/>
  <c r="O2657" i="2"/>
  <c r="O2656" i="2"/>
  <c r="O2655" i="2"/>
  <c r="O2654" i="2"/>
  <c r="O2653" i="2"/>
  <c r="O2652" i="2"/>
  <c r="O2651" i="2"/>
  <c r="O2650" i="2"/>
  <c r="O2649" i="2"/>
  <c r="O2648" i="2"/>
  <c r="O2647" i="2"/>
  <c r="O2646" i="2"/>
  <c r="O2645" i="2"/>
  <c r="O2644" i="2"/>
  <c r="O2643" i="2"/>
  <c r="O2642" i="2"/>
  <c r="O2641" i="2"/>
  <c r="O2640" i="2"/>
  <c r="O2639" i="2"/>
  <c r="O2638" i="2"/>
  <c r="O2637" i="2"/>
  <c r="O2636" i="2"/>
  <c r="O2635" i="2"/>
  <c r="O2634" i="2"/>
  <c r="O2633" i="2"/>
  <c r="O2632" i="2"/>
  <c r="O2631" i="2"/>
  <c r="O2630" i="2"/>
  <c r="O2629" i="2"/>
  <c r="O2628" i="2"/>
  <c r="O2627" i="2"/>
  <c r="O2626" i="2"/>
  <c r="O2625" i="2"/>
  <c r="O2624" i="2"/>
  <c r="O2623" i="2"/>
  <c r="O2622" i="2"/>
  <c r="O2621" i="2"/>
  <c r="O2620" i="2"/>
  <c r="O2619" i="2"/>
  <c r="O2618" i="2"/>
  <c r="O2617" i="2"/>
  <c r="O2616" i="2"/>
  <c r="O2615" i="2"/>
  <c r="O2614" i="2"/>
  <c r="O2613" i="2"/>
  <c r="O2612" i="2"/>
  <c r="O2611" i="2"/>
  <c r="O2610" i="2"/>
  <c r="O2609" i="2"/>
  <c r="O2608" i="2"/>
  <c r="O2607" i="2"/>
  <c r="O2606" i="2"/>
  <c r="O2605" i="2"/>
  <c r="O2604" i="2"/>
  <c r="O2603" i="2"/>
  <c r="O2602" i="2"/>
  <c r="O2601" i="2"/>
  <c r="O2600" i="2"/>
  <c r="O2599" i="2"/>
  <c r="O2598" i="2"/>
  <c r="O2597" i="2"/>
  <c r="O2596" i="2"/>
  <c r="O2595" i="2"/>
  <c r="O2594" i="2"/>
  <c r="O2593" i="2"/>
  <c r="O2592" i="2"/>
  <c r="O2591" i="2"/>
  <c r="O2590" i="2"/>
  <c r="O2589" i="2"/>
  <c r="O2588" i="2"/>
  <c r="O2587" i="2"/>
  <c r="O2586" i="2"/>
  <c r="O2585" i="2"/>
  <c r="O2584" i="2"/>
  <c r="O2583" i="2"/>
  <c r="O2582" i="2"/>
  <c r="O2581" i="2"/>
  <c r="O2580" i="2"/>
  <c r="O2579" i="2"/>
  <c r="O2578" i="2"/>
  <c r="O2577" i="2"/>
  <c r="O2576" i="2"/>
  <c r="O2575" i="2"/>
  <c r="O2574" i="2"/>
  <c r="O2573" i="2"/>
  <c r="O2572" i="2"/>
  <c r="O2571" i="2"/>
  <c r="O2570" i="2"/>
  <c r="O2569" i="2"/>
  <c r="O2568" i="2"/>
  <c r="O2567" i="2"/>
  <c r="O2566" i="2"/>
  <c r="O2565" i="2"/>
  <c r="O2564" i="2"/>
  <c r="O2563" i="2"/>
  <c r="O2562" i="2"/>
  <c r="O2561" i="2"/>
  <c r="O2560" i="2"/>
  <c r="O2559" i="2"/>
  <c r="O2558" i="2"/>
  <c r="O2557" i="2"/>
  <c r="O2556" i="2"/>
  <c r="O2555" i="2"/>
  <c r="O2554" i="2"/>
  <c r="O2553" i="2"/>
  <c r="O2552" i="2"/>
  <c r="O2551" i="2"/>
  <c r="O2550" i="2"/>
  <c r="O2549" i="2"/>
  <c r="O2548" i="2"/>
  <c r="O2547" i="2"/>
  <c r="O2546" i="2"/>
  <c r="O2545" i="2"/>
  <c r="O2544" i="2"/>
  <c r="O2543" i="2"/>
  <c r="O2542" i="2"/>
  <c r="O2541" i="2"/>
  <c r="O2540" i="2"/>
  <c r="O2539" i="2"/>
  <c r="O2538" i="2"/>
  <c r="O2537" i="2"/>
  <c r="O2536" i="2"/>
  <c r="O2535" i="2"/>
  <c r="O2534" i="2"/>
  <c r="O2533" i="2"/>
  <c r="O2532" i="2"/>
  <c r="O2531" i="2"/>
  <c r="O2530" i="2"/>
  <c r="O2529" i="2"/>
  <c r="O2528" i="2"/>
  <c r="O2527" i="2"/>
  <c r="O2526" i="2"/>
  <c r="O2525" i="2"/>
  <c r="O2524" i="2"/>
  <c r="O2523" i="2"/>
  <c r="O2522" i="2"/>
  <c r="O2521" i="2"/>
  <c r="O2520" i="2"/>
  <c r="O2519" i="2"/>
  <c r="O2518" i="2"/>
  <c r="O2517" i="2"/>
  <c r="O2516" i="2"/>
  <c r="O2515" i="2"/>
  <c r="O2514" i="2"/>
  <c r="O2513" i="2"/>
  <c r="O2512" i="2"/>
  <c r="O2511" i="2"/>
  <c r="O2510" i="2"/>
  <c r="O2509" i="2"/>
  <c r="O2508" i="2"/>
  <c r="O2507" i="2"/>
  <c r="O2506" i="2"/>
  <c r="O2505" i="2"/>
  <c r="O2504" i="2"/>
  <c r="O2503" i="2"/>
  <c r="O2502" i="2"/>
  <c r="O2501" i="2"/>
  <c r="O2500" i="2"/>
  <c r="O2499" i="2"/>
  <c r="O2498" i="2"/>
  <c r="O2497" i="2"/>
  <c r="O2496" i="2"/>
  <c r="O2495" i="2"/>
  <c r="O2494" i="2"/>
  <c r="O2493" i="2"/>
  <c r="O2492" i="2"/>
  <c r="O2491" i="2"/>
  <c r="O2490" i="2"/>
  <c r="O2489" i="2"/>
  <c r="O2488" i="2"/>
  <c r="O2487" i="2"/>
  <c r="O2486" i="2"/>
  <c r="O2485" i="2"/>
  <c r="O2484" i="2"/>
  <c r="O2483" i="2"/>
  <c r="O2482" i="2"/>
  <c r="O2481" i="2"/>
  <c r="O2480" i="2"/>
  <c r="O2479" i="2"/>
  <c r="O2478" i="2"/>
  <c r="O2477" i="2"/>
  <c r="O2476" i="2"/>
  <c r="O2475" i="2"/>
  <c r="O2474" i="2"/>
  <c r="O2473" i="2"/>
  <c r="O2472" i="2"/>
  <c r="O2471" i="2"/>
  <c r="O2470" i="2"/>
  <c r="O2469" i="2"/>
  <c r="O2468" i="2"/>
  <c r="O2467" i="2"/>
  <c r="O2466" i="2"/>
  <c r="O2465" i="2"/>
  <c r="O2464" i="2"/>
  <c r="O2463" i="2"/>
  <c r="O2462" i="2"/>
  <c r="O2461" i="2"/>
  <c r="O2460" i="2"/>
  <c r="O2459" i="2"/>
  <c r="O2458" i="2"/>
  <c r="O2457" i="2"/>
  <c r="O2456" i="2"/>
  <c r="O2455" i="2"/>
  <c r="O2454" i="2"/>
  <c r="O2453" i="2"/>
  <c r="O2452" i="2"/>
  <c r="O2451" i="2"/>
  <c r="O2450" i="2"/>
  <c r="O2449" i="2"/>
  <c r="O2448" i="2"/>
  <c r="O2447" i="2"/>
  <c r="O2446" i="2"/>
  <c r="O2445" i="2"/>
  <c r="O2444" i="2"/>
  <c r="O2443" i="2"/>
  <c r="O2442" i="2"/>
  <c r="O2441" i="2"/>
  <c r="O2440" i="2"/>
  <c r="O2439" i="2"/>
  <c r="O2438" i="2"/>
  <c r="O2437" i="2"/>
  <c r="O2436" i="2"/>
  <c r="O2435" i="2"/>
  <c r="O2434" i="2"/>
  <c r="O2433" i="2"/>
  <c r="O2432" i="2"/>
  <c r="O2431" i="2"/>
  <c r="O2430" i="2"/>
  <c r="O2429" i="2"/>
  <c r="O2428" i="2"/>
  <c r="O2427" i="2"/>
  <c r="O2426" i="2"/>
  <c r="O2425" i="2"/>
  <c r="O2424" i="2"/>
  <c r="O2423" i="2"/>
  <c r="O2422" i="2"/>
  <c r="O2421" i="2"/>
  <c r="O2420" i="2"/>
  <c r="O2419" i="2"/>
  <c r="O2418" i="2"/>
  <c r="O2417" i="2"/>
  <c r="O2416" i="2"/>
  <c r="O2415" i="2"/>
  <c r="O2414" i="2"/>
  <c r="O2413" i="2"/>
  <c r="O2412" i="2"/>
  <c r="O2411" i="2"/>
  <c r="O2410" i="2"/>
  <c r="O2409" i="2"/>
  <c r="O2408" i="2"/>
  <c r="O2407" i="2"/>
  <c r="O2406" i="2"/>
  <c r="O2405" i="2"/>
  <c r="O2404" i="2"/>
  <c r="O2403" i="2"/>
  <c r="O2402" i="2"/>
  <c r="O2401" i="2"/>
  <c r="O2400" i="2"/>
  <c r="O2399" i="2"/>
  <c r="O2398" i="2"/>
  <c r="O2397" i="2"/>
  <c r="O2396" i="2"/>
  <c r="O2395" i="2"/>
  <c r="O2394" i="2"/>
  <c r="O2393" i="2"/>
  <c r="O2392" i="2"/>
  <c r="O2391" i="2"/>
  <c r="O2390" i="2"/>
  <c r="O2389" i="2"/>
  <c r="O2388" i="2"/>
  <c r="O2387" i="2"/>
  <c r="O2386" i="2"/>
  <c r="O2385" i="2"/>
  <c r="O2384" i="2"/>
  <c r="O2383" i="2"/>
  <c r="O2382" i="2"/>
  <c r="O2381" i="2"/>
  <c r="O2380" i="2"/>
  <c r="O2379" i="2"/>
  <c r="O2378" i="2"/>
  <c r="O2377" i="2"/>
  <c r="O2376" i="2"/>
  <c r="O2375" i="2"/>
  <c r="O2374" i="2"/>
  <c r="O2373" i="2"/>
  <c r="O2372" i="2"/>
  <c r="O2371" i="2"/>
  <c r="O2370" i="2"/>
  <c r="O2369" i="2"/>
  <c r="O2368" i="2"/>
  <c r="O2367" i="2"/>
  <c r="O2366" i="2"/>
  <c r="O2365" i="2"/>
  <c r="O2364" i="2"/>
  <c r="O2363" i="2"/>
  <c r="O2362" i="2"/>
  <c r="O2361" i="2"/>
  <c r="O2360" i="2"/>
  <c r="O2359" i="2"/>
  <c r="O2358" i="2"/>
  <c r="O2357" i="2"/>
  <c r="O2356" i="2"/>
  <c r="O2355" i="2"/>
  <c r="O2354" i="2"/>
  <c r="O2353" i="2"/>
  <c r="O2352" i="2"/>
  <c r="O2351" i="2"/>
  <c r="O2350" i="2"/>
  <c r="O2349" i="2"/>
  <c r="O2348" i="2"/>
  <c r="O2347" i="2"/>
  <c r="O2346" i="2"/>
  <c r="O2345" i="2"/>
  <c r="O2344" i="2"/>
  <c r="O2343" i="2"/>
  <c r="O2342" i="2"/>
  <c r="O2341" i="2"/>
  <c r="O2340" i="2"/>
  <c r="O2339" i="2"/>
  <c r="O2338" i="2"/>
  <c r="O2337" i="2"/>
  <c r="O2336" i="2"/>
  <c r="O2335" i="2"/>
  <c r="O2334" i="2"/>
  <c r="O2333" i="2"/>
  <c r="O2332" i="2"/>
  <c r="O2331" i="2"/>
  <c r="O2330" i="2"/>
  <c r="O2329" i="2"/>
  <c r="O2328" i="2"/>
  <c r="O2327" i="2"/>
  <c r="O2326" i="2"/>
  <c r="O2325" i="2"/>
  <c r="O2324" i="2"/>
  <c r="O2323" i="2"/>
  <c r="O2322" i="2"/>
  <c r="O2321" i="2"/>
  <c r="O2320" i="2"/>
  <c r="O2319" i="2"/>
  <c r="O2318" i="2"/>
  <c r="O2317" i="2"/>
  <c r="O2316" i="2"/>
  <c r="O2315" i="2"/>
  <c r="O2314" i="2"/>
  <c r="O2313" i="2"/>
  <c r="O2312" i="2"/>
  <c r="O2311" i="2"/>
  <c r="O2310" i="2"/>
  <c r="O2309" i="2"/>
  <c r="O2308" i="2"/>
  <c r="O2307" i="2"/>
  <c r="O2306" i="2"/>
  <c r="O2305" i="2"/>
  <c r="O2304" i="2"/>
  <c r="O2303" i="2"/>
  <c r="O2302" i="2"/>
  <c r="O2301" i="2"/>
  <c r="O2300" i="2"/>
  <c r="O2299" i="2"/>
  <c r="O2298" i="2"/>
  <c r="O2297" i="2"/>
  <c r="O2296" i="2"/>
  <c r="O2295" i="2"/>
  <c r="O2294" i="2"/>
  <c r="O2293" i="2"/>
  <c r="O2292" i="2"/>
  <c r="O2291" i="2"/>
  <c r="O2290" i="2"/>
  <c r="O2289" i="2"/>
  <c r="O2288" i="2"/>
  <c r="O2287" i="2"/>
  <c r="O2286" i="2"/>
  <c r="O2285" i="2"/>
  <c r="O2284" i="2"/>
  <c r="O2283" i="2"/>
  <c r="O2282" i="2"/>
  <c r="O2281" i="2"/>
  <c r="O2280" i="2"/>
  <c r="O2279" i="2"/>
  <c r="O2278" i="2"/>
  <c r="O2277" i="2"/>
  <c r="O2276" i="2"/>
  <c r="O2275" i="2"/>
  <c r="O2274" i="2"/>
  <c r="O2273" i="2"/>
  <c r="O2272" i="2"/>
  <c r="O2271" i="2"/>
  <c r="O2270" i="2"/>
  <c r="O2269" i="2"/>
  <c r="O2268" i="2"/>
  <c r="O2267" i="2"/>
  <c r="O2266" i="2"/>
  <c r="O2265" i="2"/>
  <c r="O2264" i="2"/>
  <c r="O2263" i="2"/>
  <c r="O2262" i="2"/>
  <c r="O2261" i="2"/>
  <c r="O2260" i="2"/>
  <c r="O2259" i="2"/>
  <c r="O2258" i="2"/>
  <c r="O2257" i="2"/>
  <c r="O2256" i="2"/>
  <c r="O2255" i="2"/>
  <c r="O2254" i="2"/>
  <c r="O2253" i="2"/>
  <c r="O2252" i="2"/>
  <c r="O2251" i="2"/>
  <c r="O2250" i="2"/>
  <c r="O2249" i="2"/>
  <c r="O2248" i="2"/>
  <c r="O2247" i="2"/>
  <c r="O2246" i="2"/>
  <c r="O2245" i="2"/>
  <c r="O2244" i="2"/>
  <c r="O2243" i="2"/>
  <c r="O2242" i="2"/>
  <c r="O2241" i="2"/>
  <c r="O2240" i="2"/>
  <c r="O2239" i="2"/>
  <c r="O2238" i="2"/>
  <c r="O2237" i="2"/>
  <c r="O2236" i="2"/>
  <c r="O2235" i="2"/>
  <c r="O2234" i="2"/>
  <c r="O2233" i="2"/>
  <c r="O2232" i="2"/>
  <c r="O2231" i="2"/>
  <c r="O2230" i="2"/>
  <c r="O2229" i="2"/>
  <c r="O2228" i="2"/>
  <c r="O2227" i="2"/>
  <c r="O2226" i="2"/>
  <c r="O2225" i="2"/>
  <c r="O2224" i="2"/>
  <c r="O2223" i="2"/>
  <c r="O2222" i="2"/>
  <c r="O2221" i="2"/>
  <c r="O2220" i="2"/>
  <c r="O2219" i="2"/>
  <c r="O2218" i="2"/>
  <c r="O2217" i="2"/>
  <c r="O2216" i="2"/>
  <c r="O2215" i="2"/>
  <c r="O2214" i="2"/>
  <c r="O2213" i="2"/>
  <c r="O2212" i="2"/>
  <c r="O2211" i="2"/>
  <c r="O2210" i="2"/>
  <c r="O2209" i="2"/>
  <c r="O2208" i="2"/>
  <c r="O2207" i="2"/>
  <c r="O2206" i="2"/>
  <c r="O2205" i="2"/>
  <c r="O2204" i="2"/>
  <c r="O2203" i="2"/>
  <c r="O2202" i="2"/>
  <c r="O2201" i="2"/>
  <c r="O2200" i="2"/>
  <c r="O2199" i="2"/>
  <c r="O2198" i="2"/>
  <c r="O2197" i="2"/>
  <c r="O2196" i="2"/>
  <c r="O2195" i="2"/>
  <c r="O2194" i="2"/>
  <c r="O2193" i="2"/>
  <c r="O2192" i="2"/>
  <c r="O2191" i="2"/>
  <c r="O2190" i="2"/>
  <c r="O2189" i="2"/>
  <c r="O2188" i="2"/>
  <c r="O2187" i="2"/>
  <c r="O2186" i="2"/>
  <c r="O2185" i="2"/>
  <c r="O2184" i="2"/>
  <c r="O2183" i="2"/>
  <c r="O2182" i="2"/>
  <c r="O2181" i="2"/>
  <c r="O2180" i="2"/>
  <c r="O2179" i="2"/>
  <c r="O2178" i="2"/>
  <c r="O2177" i="2"/>
  <c r="O2176" i="2"/>
  <c r="O2175" i="2"/>
  <c r="O2174" i="2"/>
  <c r="O2173" i="2"/>
  <c r="O2172" i="2"/>
  <c r="O2171" i="2"/>
  <c r="O2170" i="2"/>
  <c r="O2169" i="2"/>
  <c r="O2168" i="2"/>
  <c r="O2167" i="2"/>
  <c r="O2166" i="2"/>
  <c r="O2165" i="2"/>
  <c r="O2164" i="2"/>
  <c r="O2163" i="2"/>
  <c r="O2162" i="2"/>
  <c r="O2161" i="2"/>
  <c r="O2160" i="2"/>
  <c r="O2159" i="2"/>
  <c r="O2158" i="2"/>
  <c r="O2157" i="2"/>
  <c r="O2156" i="2"/>
  <c r="O2155" i="2"/>
  <c r="O2154" i="2"/>
  <c r="O2153" i="2"/>
  <c r="O2152" i="2"/>
  <c r="O2151" i="2"/>
  <c r="O2150" i="2"/>
  <c r="O2149" i="2"/>
  <c r="O2148" i="2"/>
  <c r="O2147" i="2"/>
  <c r="O2146" i="2"/>
  <c r="O2145" i="2"/>
  <c r="O2144" i="2"/>
  <c r="O2143" i="2"/>
  <c r="O2142" i="2"/>
  <c r="O2141" i="2"/>
  <c r="O2140" i="2"/>
  <c r="O2139" i="2"/>
  <c r="O2138" i="2"/>
  <c r="O2137" i="2"/>
  <c r="O2136" i="2"/>
  <c r="O2135" i="2"/>
  <c r="O2134" i="2"/>
  <c r="O2133" i="2"/>
  <c r="O2132" i="2"/>
  <c r="O2131" i="2"/>
  <c r="O2130" i="2"/>
  <c r="O2129" i="2"/>
  <c r="O2128" i="2"/>
  <c r="O2127" i="2"/>
  <c r="O2126" i="2"/>
  <c r="O2125" i="2"/>
  <c r="O2124" i="2"/>
  <c r="O2123" i="2"/>
  <c r="O2122" i="2"/>
  <c r="O2121" i="2"/>
  <c r="O2120" i="2"/>
  <c r="O2119" i="2"/>
  <c r="O2118" i="2"/>
  <c r="O2117" i="2"/>
  <c r="O2116" i="2"/>
  <c r="O2115" i="2"/>
  <c r="O2114" i="2"/>
  <c r="O2113" i="2"/>
  <c r="O2112" i="2"/>
  <c r="O2111" i="2"/>
  <c r="O2110" i="2"/>
  <c r="O2109" i="2"/>
  <c r="O2108" i="2"/>
  <c r="O2107" i="2"/>
  <c r="O2106" i="2"/>
  <c r="O2105" i="2"/>
  <c r="O2104" i="2"/>
  <c r="O2103" i="2"/>
  <c r="O2102" i="2"/>
  <c r="O2101" i="2"/>
  <c r="O2100" i="2"/>
  <c r="O2099" i="2"/>
  <c r="O2098" i="2"/>
  <c r="O2097" i="2"/>
  <c r="O2096" i="2"/>
  <c r="O2095" i="2"/>
  <c r="O2094" i="2"/>
  <c r="O2093" i="2"/>
  <c r="O2092" i="2"/>
  <c r="O2091" i="2"/>
  <c r="O2090" i="2"/>
  <c r="O2089" i="2"/>
  <c r="O2088" i="2"/>
  <c r="O2087" i="2"/>
  <c r="O2086" i="2"/>
  <c r="O2085" i="2"/>
  <c r="O2084" i="2"/>
  <c r="O2083" i="2"/>
  <c r="O2082" i="2"/>
  <c r="O2081" i="2"/>
  <c r="O2080" i="2"/>
  <c r="O2079" i="2"/>
  <c r="O2078" i="2"/>
  <c r="O2077" i="2"/>
  <c r="O2076" i="2"/>
  <c r="O2075" i="2"/>
  <c r="O2074" i="2"/>
  <c r="O2073" i="2"/>
  <c r="O2072" i="2"/>
  <c r="O2071" i="2"/>
  <c r="O2070" i="2"/>
  <c r="O2069" i="2"/>
  <c r="O2068" i="2"/>
  <c r="O2067" i="2"/>
  <c r="O2066" i="2"/>
  <c r="O2065" i="2"/>
  <c r="O2064" i="2"/>
  <c r="O2063" i="2"/>
  <c r="O2062" i="2"/>
  <c r="O2061" i="2"/>
  <c r="O2060" i="2"/>
  <c r="O2059" i="2"/>
  <c r="O2058" i="2"/>
  <c r="O2057" i="2"/>
  <c r="O2056" i="2"/>
  <c r="O2055" i="2"/>
  <c r="O2054" i="2"/>
  <c r="O2053" i="2"/>
  <c r="O2052" i="2"/>
  <c r="O2051" i="2"/>
  <c r="O2050" i="2"/>
  <c r="O2049" i="2"/>
  <c r="O2048" i="2"/>
  <c r="O2047" i="2"/>
  <c r="O2046" i="2"/>
  <c r="O2045" i="2"/>
  <c r="O2044" i="2"/>
  <c r="O2043" i="2"/>
  <c r="O2042" i="2"/>
  <c r="O2041" i="2"/>
  <c r="O2040" i="2"/>
  <c r="O2039" i="2"/>
  <c r="O2038" i="2"/>
  <c r="O2037" i="2"/>
  <c r="O2036" i="2"/>
  <c r="O2035" i="2"/>
  <c r="O2034" i="2"/>
  <c r="O2033" i="2"/>
  <c r="O2032" i="2"/>
  <c r="O2031" i="2"/>
  <c r="O2030" i="2"/>
  <c r="O2029" i="2"/>
  <c r="O2028" i="2"/>
  <c r="O2027" i="2"/>
  <c r="O2026" i="2"/>
  <c r="O2025" i="2"/>
  <c r="O2024" i="2"/>
  <c r="O2023" i="2"/>
  <c r="O2022" i="2"/>
  <c r="O2021" i="2"/>
  <c r="O2020" i="2"/>
  <c r="O2019" i="2"/>
  <c r="O2018" i="2"/>
  <c r="O2017" i="2"/>
  <c r="O2016" i="2"/>
  <c r="O2015" i="2"/>
  <c r="O2014" i="2"/>
  <c r="O2013" i="2"/>
  <c r="O2012" i="2"/>
  <c r="O2011" i="2"/>
  <c r="O2010" i="2"/>
  <c r="O2009" i="2"/>
  <c r="O2008" i="2"/>
  <c r="O2007" i="2"/>
  <c r="O2006" i="2"/>
  <c r="O2005" i="2"/>
  <c r="O2004" i="2"/>
  <c r="O2003" i="2"/>
  <c r="O2002" i="2"/>
  <c r="O2001" i="2"/>
  <c r="O2000" i="2"/>
  <c r="O1999" i="2"/>
  <c r="O1998" i="2"/>
  <c r="O1997" i="2"/>
  <c r="O1996" i="2"/>
  <c r="O1995" i="2"/>
  <c r="O1994" i="2"/>
  <c r="O1993" i="2"/>
  <c r="O1992" i="2"/>
  <c r="O1991" i="2"/>
  <c r="O1990" i="2"/>
  <c r="O1989" i="2"/>
  <c r="O1988" i="2"/>
  <c r="O1987" i="2"/>
  <c r="O1986" i="2"/>
  <c r="O1985" i="2"/>
  <c r="O1984" i="2"/>
  <c r="O1983" i="2"/>
  <c r="O1982" i="2"/>
  <c r="O1981" i="2"/>
  <c r="O1980" i="2"/>
  <c r="O1979" i="2"/>
  <c r="O1978" i="2"/>
  <c r="O1977" i="2"/>
  <c r="O1976" i="2"/>
  <c r="O1975" i="2"/>
  <c r="O1974" i="2"/>
  <c r="O1973" i="2"/>
  <c r="O1972" i="2"/>
  <c r="O1971" i="2"/>
  <c r="O1970" i="2"/>
  <c r="O1969" i="2"/>
  <c r="O1968" i="2"/>
  <c r="O1967" i="2"/>
  <c r="O1966" i="2"/>
  <c r="O1965" i="2"/>
  <c r="O1964" i="2"/>
  <c r="O1963" i="2"/>
  <c r="O1962" i="2"/>
  <c r="O1961" i="2"/>
  <c r="O1960" i="2"/>
  <c r="O1959" i="2"/>
  <c r="O1958" i="2"/>
  <c r="O1957" i="2"/>
  <c r="O1956" i="2"/>
  <c r="O1955" i="2"/>
  <c r="O1954" i="2"/>
  <c r="O1953" i="2"/>
  <c r="O1952" i="2"/>
  <c r="O1951" i="2"/>
  <c r="O1950" i="2"/>
  <c r="O1949" i="2"/>
  <c r="O1948" i="2"/>
  <c r="O1947" i="2"/>
  <c r="O1946" i="2"/>
  <c r="O1945" i="2"/>
  <c r="O1944" i="2"/>
  <c r="O1943" i="2"/>
  <c r="O1942" i="2"/>
  <c r="O1941" i="2"/>
  <c r="O1940" i="2"/>
  <c r="O1939" i="2"/>
  <c r="O1938" i="2"/>
  <c r="O1937" i="2"/>
  <c r="O1936" i="2"/>
  <c r="O1935" i="2"/>
  <c r="O1934" i="2"/>
  <c r="O1933" i="2"/>
  <c r="O1932" i="2"/>
  <c r="O1931" i="2"/>
  <c r="O1930" i="2"/>
  <c r="O1929" i="2"/>
  <c r="O1928" i="2"/>
  <c r="O1927" i="2"/>
  <c r="O1926" i="2"/>
  <c r="O1925" i="2"/>
  <c r="O1924" i="2"/>
  <c r="O1923" i="2"/>
  <c r="O1922" i="2"/>
  <c r="O1921" i="2"/>
  <c r="O1920" i="2"/>
  <c r="O1919" i="2"/>
  <c r="O1918" i="2"/>
  <c r="O1917" i="2"/>
  <c r="O1916" i="2"/>
  <c r="O1915" i="2"/>
  <c r="O1914" i="2"/>
  <c r="O1913" i="2"/>
  <c r="O1912" i="2"/>
  <c r="O1911" i="2"/>
  <c r="O1910" i="2"/>
  <c r="O1909" i="2"/>
  <c r="O1908" i="2"/>
  <c r="O1907" i="2"/>
  <c r="O1906" i="2"/>
  <c r="O1905" i="2"/>
  <c r="O1904" i="2"/>
  <c r="O1903" i="2"/>
  <c r="O1902" i="2"/>
  <c r="O1901" i="2"/>
  <c r="O1900" i="2"/>
  <c r="O1899" i="2"/>
  <c r="O1898" i="2"/>
  <c r="O1897" i="2"/>
  <c r="O1896" i="2"/>
  <c r="O1895" i="2"/>
  <c r="O1894" i="2"/>
  <c r="O1893" i="2"/>
  <c r="O1892" i="2"/>
  <c r="O1891" i="2"/>
  <c r="O1890" i="2"/>
  <c r="O1889" i="2"/>
  <c r="O1888" i="2"/>
  <c r="O1887" i="2"/>
  <c r="O1886" i="2"/>
  <c r="O1885" i="2"/>
  <c r="O1884" i="2"/>
  <c r="O1883" i="2"/>
  <c r="O1882" i="2"/>
  <c r="O1881" i="2"/>
  <c r="O1880" i="2"/>
  <c r="O1879" i="2"/>
  <c r="O1878" i="2"/>
  <c r="O1877" i="2"/>
  <c r="O1876" i="2"/>
  <c r="O1875" i="2"/>
  <c r="O1874" i="2"/>
  <c r="O1873" i="2"/>
  <c r="O1872" i="2"/>
  <c r="O1871" i="2"/>
  <c r="O1870" i="2"/>
  <c r="O1869" i="2"/>
  <c r="O1868" i="2"/>
  <c r="O1867" i="2"/>
  <c r="O1866" i="2"/>
  <c r="O1865" i="2"/>
  <c r="O1864" i="2"/>
  <c r="O1863" i="2"/>
  <c r="O1862" i="2"/>
  <c r="O1861" i="2"/>
  <c r="O1860" i="2"/>
  <c r="O1859" i="2"/>
  <c r="O1858" i="2"/>
  <c r="O1857" i="2"/>
  <c r="O1856" i="2"/>
  <c r="O1855" i="2"/>
  <c r="O1854" i="2"/>
  <c r="O1853" i="2"/>
  <c r="O1852" i="2"/>
  <c r="O1851" i="2"/>
  <c r="O1850" i="2"/>
  <c r="O1849" i="2"/>
  <c r="O1848" i="2"/>
  <c r="O1847" i="2"/>
  <c r="O1846" i="2"/>
  <c r="O1845" i="2"/>
  <c r="O1844" i="2"/>
  <c r="O1843" i="2"/>
  <c r="O1842" i="2"/>
  <c r="O1841" i="2"/>
  <c r="O1840" i="2"/>
  <c r="O1839" i="2"/>
  <c r="O1838" i="2"/>
  <c r="O1837" i="2"/>
  <c r="O1836" i="2"/>
  <c r="O1835" i="2"/>
  <c r="O1834" i="2"/>
  <c r="O1833" i="2"/>
  <c r="O1832" i="2"/>
  <c r="O1831" i="2"/>
  <c r="O1830" i="2"/>
  <c r="O1829" i="2"/>
  <c r="O1828" i="2"/>
  <c r="O1827" i="2"/>
  <c r="O1826" i="2"/>
  <c r="O1825" i="2"/>
  <c r="O1824" i="2"/>
  <c r="O1823" i="2"/>
  <c r="O1822" i="2"/>
  <c r="O1821" i="2"/>
  <c r="O1820" i="2"/>
  <c r="O1819" i="2"/>
  <c r="O1818" i="2"/>
  <c r="O1817" i="2"/>
  <c r="O1816" i="2"/>
  <c r="O1815" i="2"/>
  <c r="O1814" i="2"/>
  <c r="O1813" i="2"/>
  <c r="O1812" i="2"/>
  <c r="O1811" i="2"/>
  <c r="O1810" i="2"/>
  <c r="O1809" i="2"/>
  <c r="O1808" i="2"/>
  <c r="O1807" i="2"/>
  <c r="O1806" i="2"/>
  <c r="O1805" i="2"/>
  <c r="O1804" i="2"/>
  <c r="O1803" i="2"/>
  <c r="O1802" i="2"/>
  <c r="O1801" i="2"/>
  <c r="O1800" i="2"/>
  <c r="O1799" i="2"/>
  <c r="O1798" i="2"/>
  <c r="O1797" i="2"/>
  <c r="O1796" i="2"/>
  <c r="O1795" i="2"/>
  <c r="O1794" i="2"/>
  <c r="O1793" i="2"/>
  <c r="O1792" i="2"/>
  <c r="O1791" i="2"/>
  <c r="O1790" i="2"/>
  <c r="O1789" i="2"/>
  <c r="O1788" i="2"/>
  <c r="O1787" i="2"/>
  <c r="O1786" i="2"/>
  <c r="O1785" i="2"/>
  <c r="O1784" i="2"/>
  <c r="O1783" i="2"/>
  <c r="O1782" i="2"/>
  <c r="O1781" i="2"/>
  <c r="O1780" i="2"/>
  <c r="O1779" i="2"/>
  <c r="O1778" i="2"/>
  <c r="O1777" i="2"/>
  <c r="O1776" i="2"/>
  <c r="O1775" i="2"/>
  <c r="O1774" i="2"/>
  <c r="O1773" i="2"/>
  <c r="O1772" i="2"/>
  <c r="O1771" i="2"/>
  <c r="O1770" i="2"/>
  <c r="O1769" i="2"/>
  <c r="O1768" i="2"/>
  <c r="O1767" i="2"/>
  <c r="O1766" i="2"/>
  <c r="O1765" i="2"/>
  <c r="O1764" i="2"/>
  <c r="O1763" i="2"/>
  <c r="O1762" i="2"/>
  <c r="O1761" i="2"/>
  <c r="O1760" i="2"/>
  <c r="O1759" i="2"/>
  <c r="O1758" i="2"/>
  <c r="O1757" i="2"/>
  <c r="O1756" i="2"/>
  <c r="O1755" i="2"/>
  <c r="O1754" i="2"/>
  <c r="O1753" i="2"/>
  <c r="O1752" i="2"/>
  <c r="O1751" i="2"/>
  <c r="O1750" i="2"/>
  <c r="O1749" i="2"/>
  <c r="O1748" i="2"/>
  <c r="O1747" i="2"/>
  <c r="O1746" i="2"/>
  <c r="O1745" i="2"/>
  <c r="O1744" i="2"/>
  <c r="O1743" i="2"/>
  <c r="O1742" i="2"/>
  <c r="O1741" i="2"/>
  <c r="O1740" i="2"/>
  <c r="O1739" i="2"/>
  <c r="O1738" i="2"/>
  <c r="O1737" i="2"/>
  <c r="O1736" i="2"/>
  <c r="O1735" i="2"/>
  <c r="O1734" i="2"/>
  <c r="O1733" i="2"/>
  <c r="O1732" i="2"/>
  <c r="O1731" i="2"/>
  <c r="O1730" i="2"/>
  <c r="O1729" i="2"/>
  <c r="O1728" i="2"/>
  <c r="O1727" i="2"/>
  <c r="O1726" i="2"/>
  <c r="O1725" i="2"/>
  <c r="O1724" i="2"/>
  <c r="O1723" i="2"/>
  <c r="O1722" i="2"/>
  <c r="O1721" i="2"/>
  <c r="O1720" i="2"/>
  <c r="O1719" i="2"/>
  <c r="O1718" i="2"/>
  <c r="O1717" i="2"/>
  <c r="O1716" i="2"/>
  <c r="O1715" i="2"/>
  <c r="O1714" i="2"/>
  <c r="O1713" i="2"/>
  <c r="O1712" i="2"/>
  <c r="O1711" i="2"/>
  <c r="O1710" i="2"/>
  <c r="O1709" i="2"/>
  <c r="O1708" i="2"/>
  <c r="O1707" i="2"/>
  <c r="O1706" i="2"/>
  <c r="O1705" i="2"/>
  <c r="O1704" i="2"/>
  <c r="O1703" i="2"/>
  <c r="O1702" i="2"/>
  <c r="O1701" i="2"/>
  <c r="O1700" i="2"/>
  <c r="O1699" i="2"/>
  <c r="O1698" i="2"/>
  <c r="O1697" i="2"/>
  <c r="O1696" i="2"/>
  <c r="O1695" i="2"/>
  <c r="O1694" i="2"/>
  <c r="O1693" i="2"/>
  <c r="O1692" i="2"/>
  <c r="O1691" i="2"/>
  <c r="O1690" i="2"/>
  <c r="O1689" i="2"/>
  <c r="O1688" i="2"/>
  <c r="O1687" i="2"/>
  <c r="O1686" i="2"/>
  <c r="O1685" i="2"/>
  <c r="O1684" i="2"/>
  <c r="O1683" i="2"/>
  <c r="O1682" i="2"/>
  <c r="O1681" i="2"/>
  <c r="O1680" i="2"/>
  <c r="O1679" i="2"/>
  <c r="O1678" i="2"/>
  <c r="O1677" i="2"/>
  <c r="O1676" i="2"/>
  <c r="O1675" i="2"/>
  <c r="O1674" i="2"/>
  <c r="O1673" i="2"/>
  <c r="O1672" i="2"/>
  <c r="O1671" i="2"/>
  <c r="O1670" i="2"/>
  <c r="O1669" i="2"/>
  <c r="O1668" i="2"/>
  <c r="O1667" i="2"/>
  <c r="O1666" i="2"/>
  <c r="O1665" i="2"/>
  <c r="O1664" i="2"/>
  <c r="O1663" i="2"/>
  <c r="O1662" i="2"/>
  <c r="O1661" i="2"/>
  <c r="O1660" i="2"/>
  <c r="O1659" i="2"/>
  <c r="O1658" i="2"/>
  <c r="O1657" i="2"/>
  <c r="O1656" i="2"/>
  <c r="O1655" i="2"/>
  <c r="O1654" i="2"/>
  <c r="O1653" i="2"/>
  <c r="O1652" i="2"/>
  <c r="O1651" i="2"/>
  <c r="O1650" i="2"/>
  <c r="O1649" i="2"/>
  <c r="O1648" i="2"/>
  <c r="O1647" i="2"/>
  <c r="O1646" i="2"/>
  <c r="O1645" i="2"/>
  <c r="O1644" i="2"/>
  <c r="O1643" i="2"/>
  <c r="O1642" i="2"/>
  <c r="O1641" i="2"/>
  <c r="O1640" i="2"/>
  <c r="O1639" i="2"/>
  <c r="O1638" i="2"/>
  <c r="O1637" i="2"/>
  <c r="O1636" i="2"/>
  <c r="O1635" i="2"/>
  <c r="O1634" i="2"/>
  <c r="O1633" i="2"/>
  <c r="O1632" i="2"/>
  <c r="O1631" i="2"/>
  <c r="O1630" i="2"/>
  <c r="O1629" i="2"/>
  <c r="O1628" i="2"/>
  <c r="O1627" i="2"/>
  <c r="O1626" i="2"/>
  <c r="O1625" i="2"/>
  <c r="O1624" i="2"/>
  <c r="O1623" i="2"/>
  <c r="O1622" i="2"/>
  <c r="O1621" i="2"/>
  <c r="O1620" i="2"/>
  <c r="O1619" i="2"/>
  <c r="O1618" i="2"/>
  <c r="O1617" i="2"/>
  <c r="O1616" i="2"/>
  <c r="O1615" i="2"/>
  <c r="O1614" i="2"/>
  <c r="O1613" i="2"/>
  <c r="O1612" i="2"/>
  <c r="O1611" i="2"/>
  <c r="O1610" i="2"/>
  <c r="O1609" i="2"/>
  <c r="O1608" i="2"/>
  <c r="O1607" i="2"/>
  <c r="O1606" i="2"/>
  <c r="O1605" i="2"/>
  <c r="O1604" i="2"/>
  <c r="O1603" i="2"/>
  <c r="O1602" i="2"/>
  <c r="O1601" i="2"/>
  <c r="O1600" i="2"/>
  <c r="O1599" i="2"/>
  <c r="O1598" i="2"/>
  <c r="O1597" i="2"/>
  <c r="O1596" i="2"/>
  <c r="O1595" i="2"/>
  <c r="O1594" i="2"/>
  <c r="O1593" i="2"/>
  <c r="O1592" i="2"/>
  <c r="O1591" i="2"/>
  <c r="O1590" i="2"/>
  <c r="O1589" i="2"/>
  <c r="O1588" i="2"/>
  <c r="O1587" i="2"/>
  <c r="O1586" i="2"/>
  <c r="O1585" i="2"/>
  <c r="O1584" i="2"/>
  <c r="O1583" i="2"/>
  <c r="O1582" i="2"/>
  <c r="O1581" i="2"/>
  <c r="O1580" i="2"/>
  <c r="O1579" i="2"/>
  <c r="O1578" i="2"/>
  <c r="O1577" i="2"/>
  <c r="O1576" i="2"/>
  <c r="O1575" i="2"/>
  <c r="O1574" i="2"/>
  <c r="O1573" i="2"/>
  <c r="O1572" i="2"/>
  <c r="O1571" i="2"/>
  <c r="O1570" i="2"/>
  <c r="O1569" i="2"/>
  <c r="O1568" i="2"/>
  <c r="O1567" i="2"/>
  <c r="O1566" i="2"/>
  <c r="O1565" i="2"/>
  <c r="O1564" i="2"/>
  <c r="O1563" i="2"/>
  <c r="O1562" i="2"/>
  <c r="O1561" i="2"/>
  <c r="O1560" i="2"/>
  <c r="O1559" i="2"/>
  <c r="O1558" i="2"/>
  <c r="O1557" i="2"/>
  <c r="O1556" i="2"/>
  <c r="O1555" i="2"/>
  <c r="O1554" i="2"/>
  <c r="O1553" i="2"/>
  <c r="O1552" i="2"/>
  <c r="O1551" i="2"/>
  <c r="O1550" i="2"/>
  <c r="O1549" i="2"/>
  <c r="O1548" i="2"/>
  <c r="O1547" i="2"/>
  <c r="O1546" i="2"/>
  <c r="O1545" i="2"/>
  <c r="O1544" i="2"/>
  <c r="O1543" i="2"/>
  <c r="O1542" i="2"/>
  <c r="O1541" i="2"/>
  <c r="O1540" i="2"/>
  <c r="O1539" i="2"/>
  <c r="O1538" i="2"/>
  <c r="O1537" i="2"/>
  <c r="O1536" i="2"/>
  <c r="O1535" i="2"/>
  <c r="O1534" i="2"/>
  <c r="O1533" i="2"/>
  <c r="O1532" i="2"/>
  <c r="O1531" i="2"/>
  <c r="O1530" i="2"/>
  <c r="O1529" i="2"/>
  <c r="O1528" i="2"/>
  <c r="O1527" i="2"/>
  <c r="O1526" i="2"/>
  <c r="O1525" i="2"/>
  <c r="O1524" i="2"/>
  <c r="O1523" i="2"/>
  <c r="O1522" i="2"/>
  <c r="O1521" i="2"/>
  <c r="O1520" i="2"/>
  <c r="O1519" i="2"/>
  <c r="O1518" i="2"/>
  <c r="O1517" i="2"/>
  <c r="O1516" i="2"/>
  <c r="O1515" i="2"/>
  <c r="O1514" i="2"/>
  <c r="O1513" i="2"/>
  <c r="O1512" i="2"/>
  <c r="O1511" i="2"/>
  <c r="O1510" i="2"/>
  <c r="O1509" i="2"/>
  <c r="O1508" i="2"/>
  <c r="O1507" i="2"/>
  <c r="O1506" i="2"/>
  <c r="O1505" i="2"/>
  <c r="O1504" i="2"/>
  <c r="O1503" i="2"/>
  <c r="O1502" i="2"/>
  <c r="O1501" i="2"/>
  <c r="O1500" i="2"/>
  <c r="O1499" i="2"/>
  <c r="O1498" i="2"/>
  <c r="O1497" i="2"/>
  <c r="O1496" i="2"/>
  <c r="O1495" i="2"/>
  <c r="O1494" i="2"/>
  <c r="O1493" i="2"/>
  <c r="O1492" i="2"/>
  <c r="O1491" i="2"/>
  <c r="O1490" i="2"/>
  <c r="O1489" i="2"/>
  <c r="O1488" i="2"/>
  <c r="O1487" i="2"/>
  <c r="O1486" i="2"/>
  <c r="O1485" i="2"/>
  <c r="O1484" i="2"/>
  <c r="O1483" i="2"/>
  <c r="O1482" i="2"/>
  <c r="O1481" i="2"/>
  <c r="O1480" i="2"/>
  <c r="O1479" i="2"/>
  <c r="O1478" i="2"/>
  <c r="O1477" i="2"/>
  <c r="O1476" i="2"/>
  <c r="O1475" i="2"/>
  <c r="O1474" i="2"/>
  <c r="O1473" i="2"/>
  <c r="O1472" i="2"/>
  <c r="O1471" i="2"/>
  <c r="O1470" i="2"/>
  <c r="O1469" i="2"/>
  <c r="O1468" i="2"/>
  <c r="O1467" i="2"/>
  <c r="O1466" i="2"/>
  <c r="O1465" i="2"/>
  <c r="O1464" i="2"/>
  <c r="O1463" i="2"/>
  <c r="O1462" i="2"/>
  <c r="O1461" i="2"/>
  <c r="O1460" i="2"/>
  <c r="O1459" i="2"/>
  <c r="O1458" i="2"/>
  <c r="O1457" i="2"/>
  <c r="O1456" i="2"/>
  <c r="O1455" i="2"/>
  <c r="O1454" i="2"/>
  <c r="O1453" i="2"/>
  <c r="O1452" i="2"/>
  <c r="O1451" i="2"/>
  <c r="O1450" i="2"/>
  <c r="O1449" i="2"/>
  <c r="O1448" i="2"/>
  <c r="O1447" i="2"/>
  <c r="O1446" i="2"/>
  <c r="O1445" i="2"/>
  <c r="O1444" i="2"/>
  <c r="O1443" i="2"/>
  <c r="O1442" i="2"/>
  <c r="O1441" i="2"/>
  <c r="O1440" i="2"/>
  <c r="O1439" i="2"/>
  <c r="O1438" i="2"/>
  <c r="O1437" i="2"/>
  <c r="O1436" i="2"/>
  <c r="O1435" i="2"/>
  <c r="O1434" i="2"/>
  <c r="O1433" i="2"/>
  <c r="O1432" i="2"/>
  <c r="O1431" i="2"/>
  <c r="O1430" i="2"/>
  <c r="O1429" i="2"/>
  <c r="O1428" i="2"/>
  <c r="O1427" i="2"/>
  <c r="O1426" i="2"/>
  <c r="O1425" i="2"/>
  <c r="O1424" i="2"/>
  <c r="O1423" i="2"/>
  <c r="O1422" i="2"/>
  <c r="O1421" i="2"/>
  <c r="O1420" i="2"/>
  <c r="O1419" i="2"/>
  <c r="O1418" i="2"/>
  <c r="O1417" i="2"/>
  <c r="O1416" i="2"/>
  <c r="O1415" i="2"/>
  <c r="O1414" i="2"/>
  <c r="O1413" i="2"/>
  <c r="O1412" i="2"/>
  <c r="O1411" i="2"/>
  <c r="O1410" i="2"/>
  <c r="O1409" i="2"/>
  <c r="O1408" i="2"/>
  <c r="O1407" i="2"/>
  <c r="O1406" i="2"/>
  <c r="O1405" i="2"/>
  <c r="O1404" i="2"/>
  <c r="O1403" i="2"/>
  <c r="O1402" i="2"/>
  <c r="O1401" i="2"/>
  <c r="O1400" i="2"/>
  <c r="O1399" i="2"/>
  <c r="O1398" i="2"/>
  <c r="O1397" i="2"/>
  <c r="O1396" i="2"/>
  <c r="O1395" i="2"/>
  <c r="O1394" i="2"/>
  <c r="O1393" i="2"/>
  <c r="O1392" i="2"/>
  <c r="O1391" i="2"/>
  <c r="O1390" i="2"/>
  <c r="O1389" i="2"/>
  <c r="O1388" i="2"/>
  <c r="O1387" i="2"/>
  <c r="O1386" i="2"/>
  <c r="O1385" i="2"/>
  <c r="O1384" i="2"/>
  <c r="O1383" i="2"/>
  <c r="O1382" i="2"/>
  <c r="O1381" i="2"/>
  <c r="O1380" i="2"/>
  <c r="O1379" i="2"/>
  <c r="O1378" i="2"/>
  <c r="O1377" i="2"/>
  <c r="O1376" i="2"/>
  <c r="O1375" i="2"/>
  <c r="O1374" i="2"/>
  <c r="O1373" i="2"/>
  <c r="O1372" i="2"/>
  <c r="O1371" i="2"/>
  <c r="O1370" i="2"/>
  <c r="O1369" i="2"/>
  <c r="O1368" i="2"/>
  <c r="O1367" i="2"/>
  <c r="O1366" i="2"/>
  <c r="O1365" i="2"/>
  <c r="O1364" i="2"/>
  <c r="O1363" i="2"/>
  <c r="O1362" i="2"/>
  <c r="O1361" i="2"/>
  <c r="O1360" i="2"/>
  <c r="O1359" i="2"/>
  <c r="O1358" i="2"/>
  <c r="O1357" i="2"/>
  <c r="O1356" i="2"/>
  <c r="O1355" i="2"/>
  <c r="O1354" i="2"/>
  <c r="O1353" i="2"/>
  <c r="O1352" i="2"/>
  <c r="O1351" i="2"/>
  <c r="O1350" i="2"/>
  <c r="O1349" i="2"/>
  <c r="O1348" i="2"/>
  <c r="O1347" i="2"/>
  <c r="O1346" i="2"/>
  <c r="O1345" i="2"/>
  <c r="O1344" i="2"/>
  <c r="O1343" i="2"/>
  <c r="O1342" i="2"/>
  <c r="O1341" i="2"/>
  <c r="O1340" i="2"/>
  <c r="O1339" i="2"/>
  <c r="O1338" i="2"/>
  <c r="O1337" i="2"/>
  <c r="O1336" i="2"/>
  <c r="O1335" i="2"/>
  <c r="O1334" i="2"/>
  <c r="O1333" i="2"/>
  <c r="O1332" i="2"/>
  <c r="O1331" i="2"/>
  <c r="O1330" i="2"/>
  <c r="O1329" i="2"/>
  <c r="O1328" i="2"/>
  <c r="O1327" i="2"/>
  <c r="O1326" i="2"/>
  <c r="O1325" i="2"/>
  <c r="O1324" i="2"/>
  <c r="O1323" i="2"/>
  <c r="O1322" i="2"/>
  <c r="O1321" i="2"/>
  <c r="O1320" i="2"/>
  <c r="O1319" i="2"/>
  <c r="O1318" i="2"/>
  <c r="O1317" i="2"/>
  <c r="O1316" i="2"/>
  <c r="O1315" i="2"/>
  <c r="O1314" i="2"/>
  <c r="O1313" i="2"/>
  <c r="O1312" i="2"/>
  <c r="O1311" i="2"/>
  <c r="O1310" i="2"/>
  <c r="O1309" i="2"/>
  <c r="O1308" i="2"/>
  <c r="O1307" i="2"/>
  <c r="O1306" i="2"/>
  <c r="O1305" i="2"/>
  <c r="O1304" i="2"/>
  <c r="O1303" i="2"/>
  <c r="O1302" i="2"/>
  <c r="O1301" i="2"/>
  <c r="O1300" i="2"/>
  <c r="O1299" i="2"/>
  <c r="O1298" i="2"/>
  <c r="O1297" i="2"/>
  <c r="O1296" i="2"/>
  <c r="O1295" i="2"/>
  <c r="O1294" i="2"/>
  <c r="O1293" i="2"/>
  <c r="O1292" i="2"/>
  <c r="O1291" i="2"/>
  <c r="O1290" i="2"/>
  <c r="O1289" i="2"/>
  <c r="O1288" i="2"/>
  <c r="O1287" i="2"/>
  <c r="O1286" i="2"/>
  <c r="O1285" i="2"/>
  <c r="O1284" i="2"/>
  <c r="O1283" i="2"/>
  <c r="O1282" i="2"/>
  <c r="O1281" i="2"/>
  <c r="O1280" i="2"/>
  <c r="O1279" i="2"/>
  <c r="O1278" i="2"/>
  <c r="O1277" i="2"/>
  <c r="O1276" i="2"/>
  <c r="O1275" i="2"/>
  <c r="O1274" i="2"/>
  <c r="O1273" i="2"/>
  <c r="O1272" i="2"/>
  <c r="O1271" i="2"/>
  <c r="O1270" i="2"/>
  <c r="O1269" i="2"/>
  <c r="O1268" i="2"/>
  <c r="O1267" i="2"/>
  <c r="O1266" i="2"/>
  <c r="O1265" i="2"/>
  <c r="O1264" i="2"/>
  <c r="O1263" i="2"/>
  <c r="O1262" i="2"/>
  <c r="O1261" i="2"/>
  <c r="O1260" i="2"/>
  <c r="O1259" i="2"/>
  <c r="O1258" i="2"/>
  <c r="O1257" i="2"/>
  <c r="O1256" i="2"/>
  <c r="O1255" i="2"/>
  <c r="O1254" i="2"/>
  <c r="O1253" i="2"/>
  <c r="O1252" i="2"/>
  <c r="O1251" i="2"/>
  <c r="O1250" i="2"/>
  <c r="O1249" i="2"/>
  <c r="O1248" i="2"/>
  <c r="O1247" i="2"/>
  <c r="O1246" i="2"/>
  <c r="O1245" i="2"/>
  <c r="O1244" i="2"/>
  <c r="O1243" i="2"/>
  <c r="O1242" i="2"/>
  <c r="O1241" i="2"/>
  <c r="O1240" i="2"/>
  <c r="O1239" i="2"/>
  <c r="O1238" i="2"/>
  <c r="O1237" i="2"/>
  <c r="O1236" i="2"/>
  <c r="O1235" i="2"/>
  <c r="O1234" i="2"/>
  <c r="O1233" i="2"/>
  <c r="O1232" i="2"/>
  <c r="O1231" i="2"/>
  <c r="O1230" i="2"/>
  <c r="O1229" i="2"/>
  <c r="O1228" i="2"/>
  <c r="O1227" i="2"/>
  <c r="O1226" i="2"/>
  <c r="O1225" i="2"/>
  <c r="O1224" i="2"/>
  <c r="O1223" i="2"/>
  <c r="O1222" i="2"/>
  <c r="O1221" i="2"/>
  <c r="O1220" i="2"/>
  <c r="O1219" i="2"/>
  <c r="O1218" i="2"/>
  <c r="O1217" i="2"/>
  <c r="O1216" i="2"/>
  <c r="O1215" i="2"/>
  <c r="O1214" i="2"/>
  <c r="O1213" i="2"/>
  <c r="O1212" i="2"/>
  <c r="O1211" i="2"/>
  <c r="O1210" i="2"/>
  <c r="O1209" i="2"/>
  <c r="O1208" i="2"/>
  <c r="O1207" i="2"/>
  <c r="O1206" i="2"/>
  <c r="O1205" i="2"/>
  <c r="O1204" i="2"/>
  <c r="O1203" i="2"/>
  <c r="O1202" i="2"/>
  <c r="O1201" i="2"/>
  <c r="O1200" i="2"/>
  <c r="O1199" i="2"/>
  <c r="O1198" i="2"/>
  <c r="O1197" i="2"/>
  <c r="O1196" i="2"/>
  <c r="O1195" i="2"/>
  <c r="O1194" i="2"/>
  <c r="O1193" i="2"/>
  <c r="O1192" i="2"/>
  <c r="O1191" i="2"/>
  <c r="O1190" i="2"/>
  <c r="O1189" i="2"/>
  <c r="O1188" i="2"/>
  <c r="O1187" i="2"/>
  <c r="O1186" i="2"/>
  <c r="O1185" i="2"/>
  <c r="O1184" i="2"/>
  <c r="O1183" i="2"/>
  <c r="O1182" i="2"/>
  <c r="O1181" i="2"/>
  <c r="O1180" i="2"/>
  <c r="O1179" i="2"/>
  <c r="O1178" i="2"/>
  <c r="O1177" i="2"/>
  <c r="O1176" i="2"/>
  <c r="O1175" i="2"/>
  <c r="O1174" i="2"/>
  <c r="O1173" i="2"/>
  <c r="O1172" i="2"/>
  <c r="O1171" i="2"/>
  <c r="O1170" i="2"/>
  <c r="O1169" i="2"/>
  <c r="O1168" i="2"/>
  <c r="O1167" i="2"/>
  <c r="O1166" i="2"/>
  <c r="O1165" i="2"/>
  <c r="O1164" i="2"/>
  <c r="O1163" i="2"/>
  <c r="O1162" i="2"/>
  <c r="O1161" i="2"/>
  <c r="O1160" i="2"/>
  <c r="O1159" i="2"/>
  <c r="O1158" i="2"/>
  <c r="O1157" i="2"/>
  <c r="O1156" i="2"/>
  <c r="O1155" i="2"/>
  <c r="O1154" i="2"/>
  <c r="O1153" i="2"/>
  <c r="O1152" i="2"/>
  <c r="O1151" i="2"/>
  <c r="O1150" i="2"/>
  <c r="O1149" i="2"/>
  <c r="O1148" i="2"/>
  <c r="O1147" i="2"/>
  <c r="O1146" i="2"/>
  <c r="O1145" i="2"/>
  <c r="O1144" i="2"/>
  <c r="O1143" i="2"/>
  <c r="O1142" i="2"/>
  <c r="O1141" i="2"/>
  <c r="O1140" i="2"/>
  <c r="O1139" i="2"/>
  <c r="O1138" i="2"/>
  <c r="O1137" i="2"/>
  <c r="O1136" i="2"/>
  <c r="O1135" i="2"/>
  <c r="O1134" i="2"/>
  <c r="O1133" i="2"/>
  <c r="O1132" i="2"/>
  <c r="O1131" i="2"/>
  <c r="O1130" i="2"/>
  <c r="O1129" i="2"/>
  <c r="O1128" i="2"/>
  <c r="O1127" i="2"/>
  <c r="O1126" i="2"/>
  <c r="O1125" i="2"/>
  <c r="O1124" i="2"/>
  <c r="O1123" i="2"/>
  <c r="O1122" i="2"/>
  <c r="O1121" i="2"/>
  <c r="O1120" i="2"/>
  <c r="O1119" i="2"/>
  <c r="O1118" i="2"/>
  <c r="O1117" i="2"/>
  <c r="O1116" i="2"/>
  <c r="O1115" i="2"/>
  <c r="O1114" i="2"/>
  <c r="O1113" i="2"/>
  <c r="O1112" i="2"/>
  <c r="O1111" i="2"/>
  <c r="O1110" i="2"/>
  <c r="O1109" i="2"/>
  <c r="O1108" i="2"/>
  <c r="O1107" i="2"/>
  <c r="O1106" i="2"/>
  <c r="O1105" i="2"/>
  <c r="O1104" i="2"/>
  <c r="O1103" i="2"/>
  <c r="O1102" i="2"/>
  <c r="O1101" i="2"/>
  <c r="O1100" i="2"/>
  <c r="O1099" i="2"/>
  <c r="O1098" i="2"/>
  <c r="O1097" i="2"/>
  <c r="O1096" i="2"/>
  <c r="O1095" i="2"/>
  <c r="O1094" i="2"/>
  <c r="O1093" i="2"/>
  <c r="O1092" i="2"/>
  <c r="O1091" i="2"/>
  <c r="O1090" i="2"/>
  <c r="O1089" i="2"/>
  <c r="O1088" i="2"/>
  <c r="O1087" i="2"/>
  <c r="O1086" i="2"/>
  <c r="O1085" i="2"/>
  <c r="O1084" i="2"/>
  <c r="O1083" i="2"/>
  <c r="O1082" i="2"/>
  <c r="O1081" i="2"/>
  <c r="O1080" i="2"/>
  <c r="O1079" i="2"/>
  <c r="O1078" i="2"/>
  <c r="O1077" i="2"/>
  <c r="O1076" i="2"/>
  <c r="O1075" i="2"/>
  <c r="O1074" i="2"/>
  <c r="O1073" i="2"/>
  <c r="O1072" i="2"/>
  <c r="O1071" i="2"/>
  <c r="O1070" i="2"/>
  <c r="O1069" i="2"/>
  <c r="O1068" i="2"/>
  <c r="O1067" i="2"/>
  <c r="O1066" i="2"/>
  <c r="O1065" i="2"/>
  <c r="O1064" i="2"/>
  <c r="O1063" i="2"/>
  <c r="O1062" i="2"/>
  <c r="O1061" i="2"/>
  <c r="O1060" i="2"/>
  <c r="O1059" i="2"/>
  <c r="O1058" i="2"/>
  <c r="O1057" i="2"/>
  <c r="O1056" i="2"/>
  <c r="O1055" i="2"/>
  <c r="O1054" i="2"/>
  <c r="O1053" i="2"/>
  <c r="O1052" i="2"/>
  <c r="O1051" i="2"/>
  <c r="O1050" i="2"/>
  <c r="O1049" i="2"/>
  <c r="O1048" i="2"/>
  <c r="O1047" i="2"/>
  <c r="O1046" i="2"/>
  <c r="O1045" i="2"/>
  <c r="O1044" i="2"/>
  <c r="O1043" i="2"/>
  <c r="O1042" i="2"/>
  <c r="O1041" i="2"/>
  <c r="O1040" i="2"/>
  <c r="O1039" i="2"/>
  <c r="O1038" i="2"/>
  <c r="O1037" i="2"/>
  <c r="O1036" i="2"/>
  <c r="O1035" i="2"/>
  <c r="O1034" i="2"/>
  <c r="O1033" i="2"/>
  <c r="O1032" i="2"/>
  <c r="O1031" i="2"/>
  <c r="O1030" i="2"/>
  <c r="O1029" i="2"/>
  <c r="O1028" i="2"/>
  <c r="O1027" i="2"/>
  <c r="O1026" i="2"/>
  <c r="O1025" i="2"/>
  <c r="O1024" i="2"/>
  <c r="O1023" i="2"/>
  <c r="O1022" i="2"/>
  <c r="O1021" i="2"/>
  <c r="O1020" i="2"/>
  <c r="O1019" i="2"/>
  <c r="O1018" i="2"/>
  <c r="O1017" i="2"/>
  <c r="O1016" i="2"/>
  <c r="O1015" i="2"/>
  <c r="O1014" i="2"/>
  <c r="O1013" i="2"/>
  <c r="O1012" i="2"/>
  <c r="O1011" i="2"/>
  <c r="O1010" i="2"/>
  <c r="O1009" i="2"/>
  <c r="O1008" i="2"/>
  <c r="O1007" i="2"/>
  <c r="O1006" i="2"/>
  <c r="O1005" i="2"/>
  <c r="O1004" i="2"/>
  <c r="O1003" i="2"/>
  <c r="O1002" i="2"/>
  <c r="O1001" i="2"/>
  <c r="O1000" i="2"/>
  <c r="O999" i="2"/>
  <c r="O998" i="2"/>
  <c r="O997" i="2"/>
  <c r="O996" i="2"/>
  <c r="O995" i="2"/>
  <c r="O994" i="2"/>
  <c r="O993" i="2"/>
  <c r="O992" i="2"/>
  <c r="O991" i="2"/>
  <c r="O990" i="2"/>
  <c r="O989" i="2"/>
  <c r="O988" i="2"/>
  <c r="O987" i="2"/>
  <c r="O986" i="2"/>
  <c r="O985" i="2"/>
  <c r="O984" i="2"/>
  <c r="O983" i="2"/>
  <c r="O982" i="2"/>
  <c r="O981" i="2"/>
  <c r="O980" i="2"/>
  <c r="O979" i="2"/>
  <c r="O978" i="2"/>
  <c r="O977" i="2"/>
  <c r="O976" i="2"/>
  <c r="O975" i="2"/>
  <c r="O974" i="2"/>
  <c r="O973" i="2"/>
  <c r="O972" i="2"/>
  <c r="O971" i="2"/>
  <c r="O970" i="2"/>
  <c r="O969" i="2"/>
  <c r="O968" i="2"/>
  <c r="O967" i="2"/>
  <c r="O966" i="2"/>
  <c r="O965" i="2"/>
  <c r="O964" i="2"/>
  <c r="O963" i="2"/>
  <c r="O962" i="2"/>
  <c r="O961" i="2"/>
  <c r="O960" i="2"/>
  <c r="O959" i="2"/>
  <c r="O958" i="2"/>
  <c r="O957" i="2"/>
  <c r="O956" i="2"/>
  <c r="O955" i="2"/>
  <c r="O954" i="2"/>
  <c r="O953" i="2"/>
  <c r="O952" i="2"/>
  <c r="O951" i="2"/>
  <c r="O950" i="2"/>
  <c r="O949" i="2"/>
  <c r="O948" i="2"/>
  <c r="O947" i="2"/>
  <c r="O946" i="2"/>
  <c r="O945" i="2"/>
  <c r="O944" i="2"/>
  <c r="O943" i="2"/>
  <c r="O942" i="2"/>
  <c r="O941" i="2"/>
  <c r="O940" i="2"/>
  <c r="O939" i="2"/>
  <c r="O938" i="2"/>
  <c r="O937" i="2"/>
  <c r="O936" i="2"/>
  <c r="O935" i="2"/>
  <c r="O934" i="2"/>
  <c r="O933" i="2"/>
  <c r="O932" i="2"/>
  <c r="O931" i="2"/>
  <c r="O930" i="2"/>
  <c r="O929" i="2"/>
  <c r="O928" i="2"/>
  <c r="O927" i="2"/>
  <c r="O926" i="2"/>
  <c r="O925" i="2"/>
  <c r="O924" i="2"/>
  <c r="O923" i="2"/>
  <c r="O922" i="2"/>
  <c r="O921" i="2"/>
  <c r="O920" i="2"/>
  <c r="O919" i="2"/>
  <c r="O918" i="2"/>
  <c r="O917" i="2"/>
  <c r="O916" i="2"/>
  <c r="O915" i="2"/>
  <c r="O914" i="2"/>
  <c r="O913" i="2"/>
  <c r="O912" i="2"/>
  <c r="O911" i="2"/>
  <c r="O910" i="2"/>
  <c r="O909" i="2"/>
  <c r="O908" i="2"/>
  <c r="O907" i="2"/>
  <c r="O906" i="2"/>
  <c r="O905" i="2"/>
  <c r="O904" i="2"/>
  <c r="O903" i="2"/>
  <c r="O902" i="2"/>
  <c r="O901" i="2"/>
  <c r="O900" i="2"/>
  <c r="O899" i="2"/>
  <c r="O898" i="2"/>
  <c r="O897" i="2"/>
  <c r="O896" i="2"/>
  <c r="O895" i="2"/>
  <c r="O894" i="2"/>
  <c r="O893" i="2"/>
  <c r="O892" i="2"/>
  <c r="O891" i="2"/>
  <c r="O890" i="2"/>
  <c r="O889" i="2"/>
  <c r="O888" i="2"/>
  <c r="O887" i="2"/>
  <c r="O886" i="2"/>
  <c r="O885" i="2"/>
  <c r="O884" i="2"/>
  <c r="O883" i="2"/>
  <c r="O882" i="2"/>
  <c r="O881" i="2"/>
  <c r="O880" i="2"/>
  <c r="O879" i="2"/>
  <c r="O878" i="2"/>
  <c r="O877" i="2"/>
  <c r="O876" i="2"/>
  <c r="O875" i="2"/>
  <c r="O874" i="2"/>
  <c r="O873" i="2"/>
  <c r="O872" i="2"/>
  <c r="O871" i="2"/>
  <c r="O870" i="2"/>
  <c r="O869" i="2"/>
  <c r="O868" i="2"/>
  <c r="O867" i="2"/>
  <c r="O866" i="2"/>
  <c r="O865" i="2"/>
  <c r="O864" i="2"/>
  <c r="O863" i="2"/>
  <c r="O862" i="2"/>
  <c r="O861" i="2"/>
  <c r="O860" i="2"/>
  <c r="O859" i="2"/>
  <c r="O858" i="2"/>
  <c r="O857" i="2"/>
  <c r="O856" i="2"/>
  <c r="O855" i="2"/>
  <c r="O854" i="2"/>
  <c r="O853" i="2"/>
  <c r="O852" i="2"/>
  <c r="O851" i="2"/>
  <c r="O850" i="2"/>
  <c r="O849" i="2"/>
  <c r="O848" i="2"/>
  <c r="O847" i="2"/>
  <c r="O846" i="2"/>
  <c r="O845" i="2"/>
  <c r="O844" i="2"/>
  <c r="O843" i="2"/>
  <c r="O842" i="2"/>
  <c r="O841" i="2"/>
  <c r="O840" i="2"/>
  <c r="O839" i="2"/>
  <c r="O838" i="2"/>
  <c r="O837" i="2"/>
  <c r="O836" i="2"/>
  <c r="O835" i="2"/>
  <c r="O834" i="2"/>
  <c r="O833" i="2"/>
  <c r="O832" i="2"/>
  <c r="O831" i="2"/>
  <c r="O830" i="2"/>
  <c r="O829" i="2"/>
  <c r="O828" i="2"/>
  <c r="O827" i="2"/>
  <c r="O826" i="2"/>
  <c r="O825" i="2"/>
  <c r="O824" i="2"/>
  <c r="O823" i="2"/>
  <c r="O822" i="2"/>
  <c r="O821" i="2"/>
  <c r="O820" i="2"/>
  <c r="O819" i="2"/>
  <c r="O818" i="2"/>
  <c r="O817" i="2"/>
  <c r="O816" i="2"/>
  <c r="O815" i="2"/>
  <c r="O814" i="2"/>
  <c r="O813" i="2"/>
  <c r="O812" i="2"/>
  <c r="O811" i="2"/>
  <c r="O810" i="2"/>
  <c r="O809" i="2"/>
  <c r="O808" i="2"/>
  <c r="O807" i="2"/>
  <c r="O806" i="2"/>
  <c r="O805" i="2"/>
  <c r="O804" i="2"/>
  <c r="O803" i="2"/>
  <c r="O802" i="2"/>
  <c r="O801" i="2"/>
  <c r="O800" i="2"/>
  <c r="O799" i="2"/>
  <c r="O798" i="2"/>
  <c r="O797" i="2"/>
  <c r="O796" i="2"/>
  <c r="O795" i="2"/>
  <c r="O794" i="2"/>
  <c r="O793" i="2"/>
  <c r="O792" i="2"/>
  <c r="O791" i="2"/>
  <c r="O790" i="2"/>
  <c r="O789" i="2"/>
  <c r="O788" i="2"/>
  <c r="O787" i="2"/>
  <c r="O786" i="2"/>
  <c r="O785" i="2"/>
  <c r="O784" i="2"/>
  <c r="O783" i="2"/>
  <c r="O782" i="2"/>
  <c r="O781" i="2"/>
  <c r="O780" i="2"/>
  <c r="O779" i="2"/>
  <c r="O778" i="2"/>
  <c r="O777" i="2"/>
  <c r="O776" i="2"/>
  <c r="O775" i="2"/>
  <c r="O774" i="2"/>
  <c r="O773" i="2"/>
  <c r="O772" i="2"/>
  <c r="O771" i="2"/>
  <c r="O770" i="2"/>
  <c r="O769" i="2"/>
  <c r="O768" i="2"/>
  <c r="O767" i="2"/>
  <c r="O766" i="2"/>
  <c r="O765" i="2"/>
  <c r="O764" i="2"/>
  <c r="O763" i="2"/>
  <c r="O762" i="2"/>
  <c r="O761" i="2"/>
  <c r="O760" i="2"/>
  <c r="O759" i="2"/>
  <c r="O758" i="2"/>
  <c r="O757" i="2"/>
  <c r="O756" i="2"/>
  <c r="O755" i="2"/>
  <c r="O754" i="2"/>
  <c r="O753" i="2"/>
  <c r="O752" i="2"/>
  <c r="O751" i="2"/>
  <c r="O750" i="2"/>
  <c r="O749" i="2"/>
  <c r="O748" i="2"/>
  <c r="O747" i="2"/>
  <c r="O746" i="2"/>
  <c r="O745" i="2"/>
  <c r="O744" i="2"/>
  <c r="O743" i="2"/>
  <c r="O742" i="2"/>
  <c r="O741" i="2"/>
  <c r="O740" i="2"/>
  <c r="O739" i="2"/>
  <c r="O738" i="2"/>
  <c r="O737" i="2"/>
  <c r="O736" i="2"/>
  <c r="O735" i="2"/>
  <c r="O734" i="2"/>
  <c r="O733" i="2"/>
  <c r="O732" i="2"/>
  <c r="O731" i="2"/>
  <c r="O730" i="2"/>
  <c r="O729" i="2"/>
  <c r="O728" i="2"/>
  <c r="O727" i="2"/>
  <c r="O726" i="2"/>
  <c r="O725" i="2"/>
  <c r="O724" i="2"/>
  <c r="O723" i="2"/>
  <c r="O722" i="2"/>
  <c r="O721" i="2"/>
  <c r="O720" i="2"/>
  <c r="O719" i="2"/>
  <c r="O718" i="2"/>
  <c r="O717" i="2"/>
  <c r="O716" i="2"/>
  <c r="O715" i="2"/>
  <c r="O714" i="2"/>
  <c r="O713" i="2"/>
  <c r="O712" i="2"/>
  <c r="O711" i="2"/>
  <c r="O710" i="2"/>
  <c r="O709" i="2"/>
  <c r="O708" i="2"/>
  <c r="O707" i="2"/>
  <c r="O706" i="2"/>
  <c r="O705" i="2"/>
  <c r="O704" i="2"/>
  <c r="O703" i="2"/>
  <c r="O702" i="2"/>
  <c r="O701" i="2"/>
  <c r="O700" i="2"/>
  <c r="O699" i="2"/>
  <c r="O698" i="2"/>
  <c r="O697" i="2"/>
  <c r="O696" i="2"/>
  <c r="O695" i="2"/>
  <c r="O694" i="2"/>
  <c r="O693" i="2"/>
  <c r="O692" i="2"/>
  <c r="O691" i="2"/>
  <c r="O690" i="2"/>
  <c r="O689" i="2"/>
  <c r="O688" i="2"/>
  <c r="O687" i="2"/>
  <c r="O686" i="2"/>
  <c r="O685" i="2"/>
  <c r="O684" i="2"/>
  <c r="O683" i="2"/>
  <c r="O682" i="2"/>
  <c r="O681" i="2"/>
  <c r="O680" i="2"/>
  <c r="O679" i="2"/>
  <c r="O678" i="2"/>
  <c r="O677" i="2"/>
  <c r="O676" i="2"/>
  <c r="O675" i="2"/>
  <c r="O674" i="2"/>
  <c r="O673" i="2"/>
  <c r="O672" i="2"/>
  <c r="O671" i="2"/>
  <c r="O670" i="2"/>
  <c r="O669" i="2"/>
  <c r="O668" i="2"/>
  <c r="O667" i="2"/>
  <c r="O666" i="2"/>
  <c r="O665" i="2"/>
  <c r="O664" i="2"/>
  <c r="O663" i="2"/>
  <c r="O662" i="2"/>
  <c r="O661" i="2"/>
  <c r="O660" i="2"/>
  <c r="O659" i="2"/>
  <c r="O658" i="2"/>
  <c r="O657" i="2"/>
  <c r="O656" i="2"/>
  <c r="O655" i="2"/>
  <c r="O654" i="2"/>
  <c r="O653" i="2"/>
  <c r="O652" i="2"/>
  <c r="O651" i="2"/>
  <c r="O650" i="2"/>
  <c r="O649" i="2"/>
  <c r="O648" i="2"/>
  <c r="O647" i="2"/>
  <c r="O646" i="2"/>
  <c r="O645" i="2"/>
  <c r="O644" i="2"/>
  <c r="O643" i="2"/>
  <c r="O642" i="2"/>
  <c r="O641" i="2"/>
  <c r="O640" i="2"/>
  <c r="O639" i="2"/>
  <c r="O638" i="2"/>
  <c r="O637" i="2"/>
  <c r="O636" i="2"/>
  <c r="O635" i="2"/>
  <c r="O634" i="2"/>
  <c r="O633" i="2"/>
  <c r="O632" i="2"/>
  <c r="O631" i="2"/>
  <c r="O630" i="2"/>
  <c r="O629" i="2"/>
  <c r="O628" i="2"/>
  <c r="O627" i="2"/>
  <c r="O626" i="2"/>
  <c r="O625" i="2"/>
  <c r="O624" i="2"/>
  <c r="O623" i="2"/>
  <c r="O622" i="2"/>
  <c r="O621" i="2"/>
  <c r="O620" i="2"/>
  <c r="O619" i="2"/>
  <c r="O618" i="2"/>
  <c r="O617" i="2"/>
  <c r="O616" i="2"/>
  <c r="O615" i="2"/>
  <c r="O614" i="2"/>
  <c r="O613" i="2"/>
  <c r="O612" i="2"/>
  <c r="O611" i="2"/>
  <c r="O610" i="2"/>
  <c r="O609" i="2"/>
  <c r="O608" i="2"/>
  <c r="O607" i="2"/>
  <c r="O606" i="2"/>
  <c r="O605" i="2"/>
  <c r="O604" i="2"/>
  <c r="O603" i="2"/>
  <c r="O602" i="2"/>
  <c r="O601" i="2"/>
  <c r="O600" i="2"/>
  <c r="O599" i="2"/>
  <c r="O598" i="2"/>
  <c r="O597" i="2"/>
  <c r="O596" i="2"/>
  <c r="O595" i="2"/>
  <c r="O594" i="2"/>
  <c r="O593" i="2"/>
  <c r="O592" i="2"/>
  <c r="O591" i="2"/>
  <c r="O590" i="2"/>
  <c r="O589" i="2"/>
  <c r="O588" i="2"/>
  <c r="O587" i="2"/>
  <c r="O586" i="2"/>
  <c r="O585" i="2"/>
  <c r="O584" i="2"/>
  <c r="O583" i="2"/>
  <c r="O582" i="2"/>
  <c r="O581" i="2"/>
  <c r="O580" i="2"/>
  <c r="O579" i="2"/>
  <c r="O578" i="2"/>
  <c r="O577" i="2"/>
  <c r="O576" i="2"/>
  <c r="O575" i="2"/>
  <c r="O574" i="2"/>
  <c r="O573" i="2"/>
  <c r="O572" i="2"/>
  <c r="O571" i="2"/>
  <c r="O570" i="2"/>
  <c r="O569" i="2"/>
  <c r="O568" i="2"/>
  <c r="O567" i="2"/>
  <c r="O566" i="2"/>
  <c r="O565" i="2"/>
  <c r="O564" i="2"/>
  <c r="O563" i="2"/>
  <c r="O562" i="2"/>
  <c r="O561" i="2"/>
  <c r="O560" i="2"/>
  <c r="O559" i="2"/>
  <c r="O558" i="2"/>
  <c r="O557" i="2"/>
  <c r="O556" i="2"/>
  <c r="O555" i="2"/>
  <c r="O554" i="2"/>
  <c r="O553" i="2"/>
  <c r="O552" i="2"/>
  <c r="O551" i="2"/>
  <c r="O550" i="2"/>
  <c r="O549" i="2"/>
  <c r="O548" i="2"/>
  <c r="O547" i="2"/>
  <c r="O546" i="2"/>
  <c r="O545" i="2"/>
  <c r="O544" i="2"/>
  <c r="O543" i="2"/>
  <c r="O542" i="2"/>
  <c r="O541" i="2"/>
  <c r="O540" i="2"/>
  <c r="O539" i="2"/>
  <c r="O538" i="2"/>
  <c r="O537" i="2"/>
  <c r="O536" i="2"/>
  <c r="O535" i="2"/>
  <c r="O534" i="2"/>
  <c r="O533" i="2"/>
  <c r="O532" i="2"/>
  <c r="O531" i="2"/>
  <c r="O530" i="2"/>
  <c r="O529" i="2"/>
  <c r="O528" i="2"/>
  <c r="O527" i="2"/>
  <c r="O526" i="2"/>
  <c r="O525" i="2"/>
  <c r="O524" i="2"/>
  <c r="O523" i="2"/>
  <c r="O522" i="2"/>
  <c r="O521" i="2"/>
  <c r="O520" i="2"/>
  <c r="O519" i="2"/>
  <c r="O518" i="2"/>
  <c r="O517" i="2"/>
  <c r="O516" i="2"/>
  <c r="O515" i="2"/>
  <c r="O514" i="2"/>
  <c r="O513" i="2"/>
  <c r="O512" i="2"/>
  <c r="O511" i="2"/>
  <c r="O510" i="2"/>
  <c r="O509" i="2"/>
  <c r="O508" i="2"/>
  <c r="O507" i="2"/>
  <c r="O506" i="2"/>
  <c r="O505" i="2"/>
  <c r="O504" i="2"/>
  <c r="O503" i="2"/>
  <c r="O502" i="2"/>
  <c r="O501" i="2"/>
  <c r="O500" i="2"/>
  <c r="O499" i="2"/>
  <c r="O498" i="2"/>
  <c r="O497" i="2"/>
  <c r="O496" i="2"/>
  <c r="O495" i="2"/>
  <c r="O494" i="2"/>
  <c r="O493" i="2"/>
  <c r="O492" i="2"/>
  <c r="O491" i="2"/>
  <c r="O490" i="2"/>
  <c r="O489" i="2"/>
  <c r="O488" i="2"/>
  <c r="O487" i="2"/>
  <c r="O486" i="2"/>
  <c r="O485" i="2"/>
  <c r="O484" i="2"/>
  <c r="O483" i="2"/>
  <c r="O482" i="2"/>
  <c r="O481" i="2"/>
  <c r="O480" i="2"/>
  <c r="O479" i="2"/>
  <c r="O478" i="2"/>
  <c r="O477" i="2"/>
  <c r="O476" i="2"/>
  <c r="O475" i="2"/>
  <c r="O474" i="2"/>
  <c r="O473" i="2"/>
  <c r="O472" i="2"/>
  <c r="O471" i="2"/>
  <c r="O470" i="2"/>
  <c r="O469" i="2"/>
  <c r="O468" i="2"/>
  <c r="O467" i="2"/>
  <c r="O466" i="2"/>
  <c r="O465" i="2"/>
  <c r="O464" i="2"/>
  <c r="O463" i="2"/>
  <c r="O462" i="2"/>
  <c r="O461" i="2"/>
  <c r="O460" i="2"/>
  <c r="O459" i="2"/>
  <c r="O458" i="2"/>
  <c r="O457" i="2"/>
  <c r="O456" i="2"/>
  <c r="O455" i="2"/>
  <c r="O454" i="2"/>
  <c r="O453" i="2"/>
  <c r="O452" i="2"/>
  <c r="O451" i="2"/>
  <c r="O450" i="2"/>
  <c r="O449" i="2"/>
  <c r="O448" i="2"/>
  <c r="O447" i="2"/>
  <c r="O446" i="2"/>
  <c r="O445" i="2"/>
  <c r="O444" i="2"/>
  <c r="O443" i="2"/>
  <c r="O442" i="2"/>
  <c r="O441" i="2"/>
  <c r="O440" i="2"/>
  <c r="O439" i="2"/>
  <c r="O438" i="2"/>
  <c r="O437" i="2"/>
  <c r="O436" i="2"/>
  <c r="O435" i="2"/>
  <c r="O434" i="2"/>
  <c r="O433" i="2"/>
  <c r="O432" i="2"/>
  <c r="O431" i="2"/>
  <c r="O430" i="2"/>
  <c r="O429" i="2"/>
  <c r="O428" i="2"/>
  <c r="O427" i="2"/>
  <c r="O426" i="2"/>
  <c r="O425" i="2"/>
  <c r="O424" i="2"/>
  <c r="O423" i="2"/>
  <c r="O422" i="2"/>
  <c r="O421" i="2"/>
  <c r="O420" i="2"/>
  <c r="O419" i="2"/>
  <c r="O418" i="2"/>
  <c r="O417" i="2"/>
  <c r="O416" i="2"/>
  <c r="O415" i="2"/>
  <c r="O414" i="2"/>
  <c r="O413" i="2"/>
  <c r="O412" i="2"/>
  <c r="O411" i="2"/>
  <c r="O410" i="2"/>
  <c r="O409" i="2"/>
  <c r="O408" i="2"/>
  <c r="O407" i="2"/>
  <c r="O406" i="2"/>
  <c r="O405" i="2"/>
  <c r="O404" i="2"/>
  <c r="O403" i="2"/>
  <c r="O402" i="2"/>
  <c r="O401" i="2"/>
  <c r="O400" i="2"/>
  <c r="O399" i="2"/>
  <c r="O398" i="2"/>
  <c r="O397" i="2"/>
  <c r="O396" i="2"/>
  <c r="O395" i="2"/>
  <c r="O394" i="2"/>
  <c r="O393" i="2"/>
  <c r="O392" i="2"/>
  <c r="O391" i="2"/>
  <c r="O390" i="2"/>
  <c r="O389" i="2"/>
  <c r="O388" i="2"/>
  <c r="O387" i="2"/>
  <c r="O386" i="2"/>
  <c r="O385" i="2"/>
  <c r="O384" i="2"/>
  <c r="O383" i="2"/>
  <c r="O382" i="2"/>
  <c r="O381" i="2"/>
  <c r="O380" i="2"/>
  <c r="O379" i="2"/>
  <c r="O378" i="2"/>
  <c r="O377" i="2"/>
  <c r="O376" i="2"/>
  <c r="O375" i="2"/>
  <c r="O374" i="2"/>
  <c r="O373" i="2"/>
  <c r="O372" i="2"/>
  <c r="O371" i="2"/>
  <c r="O370" i="2"/>
  <c r="O369" i="2"/>
  <c r="O368" i="2"/>
  <c r="O367" i="2"/>
  <c r="O366" i="2"/>
  <c r="O365" i="2"/>
  <c r="O364" i="2"/>
  <c r="O363" i="2"/>
  <c r="O362" i="2"/>
  <c r="O361" i="2"/>
  <c r="O360" i="2"/>
  <c r="O359" i="2"/>
  <c r="O358" i="2"/>
  <c r="O357" i="2"/>
  <c r="O356" i="2"/>
  <c r="O355" i="2"/>
  <c r="O354" i="2"/>
  <c r="O353" i="2"/>
  <c r="O352" i="2"/>
  <c r="O351" i="2"/>
  <c r="O350" i="2"/>
  <c r="O349" i="2"/>
  <c r="O348" i="2"/>
  <c r="O347" i="2"/>
  <c r="O346" i="2"/>
  <c r="O345" i="2"/>
  <c r="O344" i="2"/>
  <c r="O343" i="2"/>
  <c r="O342" i="2"/>
  <c r="O341" i="2"/>
  <c r="O340" i="2"/>
  <c r="O339" i="2"/>
  <c r="O338" i="2"/>
  <c r="O337" i="2"/>
  <c r="O336" i="2"/>
  <c r="O335" i="2"/>
  <c r="O334" i="2"/>
  <c r="O333" i="2"/>
  <c r="O332" i="2"/>
  <c r="O331" i="2"/>
  <c r="O330" i="2"/>
  <c r="O329" i="2"/>
  <c r="O328" i="2"/>
  <c r="O327" i="2"/>
  <c r="O326" i="2"/>
  <c r="O325" i="2"/>
  <c r="O324" i="2"/>
  <c r="O323" i="2"/>
  <c r="O322" i="2"/>
  <c r="O321" i="2"/>
  <c r="O320" i="2"/>
  <c r="O319" i="2"/>
  <c r="O318" i="2"/>
  <c r="O317" i="2"/>
  <c r="O316" i="2"/>
  <c r="O315" i="2"/>
  <c r="O314" i="2"/>
  <c r="O313" i="2"/>
  <c r="O312" i="2"/>
  <c r="O311" i="2"/>
  <c r="O310" i="2"/>
  <c r="O309" i="2"/>
  <c r="O308" i="2"/>
  <c r="O307" i="2"/>
  <c r="O306" i="2"/>
  <c r="O305" i="2"/>
  <c r="O304" i="2"/>
  <c r="O303" i="2"/>
  <c r="O302" i="2"/>
  <c r="O301" i="2"/>
  <c r="O300" i="2"/>
  <c r="O299" i="2"/>
  <c r="O298" i="2"/>
  <c r="O297" i="2"/>
  <c r="O296" i="2"/>
  <c r="O295" i="2"/>
  <c r="O294" i="2"/>
  <c r="O293" i="2"/>
  <c r="O292" i="2"/>
  <c r="O291" i="2"/>
  <c r="O290" i="2"/>
  <c r="O289" i="2"/>
  <c r="O288" i="2"/>
  <c r="O287" i="2"/>
  <c r="O286" i="2"/>
  <c r="O285" i="2"/>
  <c r="O284" i="2"/>
  <c r="O283" i="2"/>
  <c r="O282" i="2"/>
  <c r="O281" i="2"/>
  <c r="O280" i="2"/>
  <c r="O279" i="2"/>
  <c r="O278" i="2"/>
  <c r="O277" i="2"/>
  <c r="O276" i="2"/>
  <c r="O275" i="2"/>
  <c r="O274" i="2"/>
  <c r="O273" i="2"/>
  <c r="O272" i="2"/>
  <c r="O271" i="2"/>
  <c r="O270" i="2"/>
  <c r="O269" i="2"/>
  <c r="O268" i="2"/>
  <c r="O267" i="2"/>
  <c r="O266" i="2"/>
  <c r="O265" i="2"/>
  <c r="O264" i="2"/>
  <c r="O263" i="2"/>
  <c r="O262" i="2"/>
  <c r="O261" i="2"/>
  <c r="O260" i="2"/>
  <c r="O259" i="2"/>
  <c r="O258" i="2"/>
  <c r="O257" i="2"/>
  <c r="O256" i="2"/>
  <c r="O255" i="2"/>
  <c r="O254" i="2"/>
  <c r="O253" i="2"/>
  <c r="O252" i="2"/>
  <c r="O251" i="2"/>
  <c r="O250" i="2"/>
  <c r="O249" i="2"/>
  <c r="O248" i="2"/>
  <c r="O247" i="2"/>
  <c r="O246" i="2"/>
  <c r="O245" i="2"/>
  <c r="O244" i="2"/>
  <c r="O243" i="2"/>
  <c r="O242" i="2"/>
  <c r="O241" i="2"/>
  <c r="O240" i="2"/>
  <c r="O239" i="2"/>
  <c r="O238" i="2"/>
  <c r="O237" i="2"/>
  <c r="O236" i="2"/>
  <c r="O235" i="2"/>
  <c r="O234" i="2"/>
  <c r="O233" i="2"/>
  <c r="O232" i="2"/>
  <c r="O231" i="2"/>
  <c r="O230" i="2"/>
  <c r="O229" i="2"/>
  <c r="O228" i="2"/>
  <c r="O227" i="2"/>
  <c r="O226" i="2"/>
  <c r="O225" i="2"/>
  <c r="O224" i="2"/>
  <c r="O223" i="2"/>
  <c r="O222" i="2"/>
  <c r="O221" i="2"/>
  <c r="O220" i="2"/>
  <c r="O219" i="2"/>
  <c r="O218" i="2"/>
  <c r="O217" i="2"/>
  <c r="O216" i="2"/>
  <c r="O215" i="2"/>
  <c r="O214" i="2"/>
  <c r="O213" i="2"/>
  <c r="O212" i="2"/>
  <c r="O211" i="2"/>
  <c r="O210" i="2"/>
  <c r="O209" i="2"/>
  <c r="O208" i="2"/>
  <c r="O207" i="2"/>
  <c r="O206" i="2"/>
  <c r="O205" i="2"/>
  <c r="O204" i="2"/>
  <c r="O203" i="2"/>
  <c r="O202" i="2"/>
  <c r="O201" i="2"/>
  <c r="O200" i="2"/>
  <c r="O199" i="2"/>
  <c r="O198" i="2"/>
  <c r="O197" i="2"/>
  <c r="O196" i="2"/>
  <c r="O195" i="2"/>
  <c r="O194" i="2"/>
  <c r="O193" i="2"/>
  <c r="O192" i="2"/>
  <c r="O191" i="2"/>
  <c r="O190" i="2"/>
  <c r="O189" i="2"/>
  <c r="O188" i="2"/>
  <c r="O187" i="2"/>
  <c r="O186" i="2"/>
  <c r="O185" i="2"/>
  <c r="O184" i="2"/>
  <c r="O183" i="2"/>
  <c r="O182" i="2"/>
  <c r="O181" i="2"/>
  <c r="O180" i="2"/>
  <c r="O179" i="2"/>
  <c r="O178" i="2"/>
  <c r="O177" i="2"/>
  <c r="O176" i="2"/>
  <c r="O175" i="2"/>
  <c r="O174" i="2"/>
  <c r="O173" i="2"/>
  <c r="O172" i="2"/>
  <c r="O171" i="2"/>
  <c r="O170" i="2"/>
  <c r="O169" i="2"/>
  <c r="O168" i="2"/>
  <c r="O167" i="2"/>
  <c r="O166" i="2"/>
  <c r="O165" i="2"/>
  <c r="O164" i="2"/>
  <c r="O163" i="2"/>
  <c r="O162" i="2"/>
  <c r="O161" i="2"/>
  <c r="O160" i="2"/>
  <c r="O159" i="2"/>
  <c r="O158" i="2"/>
  <c r="O157" i="2"/>
  <c r="O156" i="2"/>
  <c r="O155" i="2"/>
  <c r="O154" i="2"/>
  <c r="O153" i="2"/>
  <c r="O152" i="2"/>
  <c r="O151" i="2"/>
  <c r="O150" i="2"/>
  <c r="O149" i="2"/>
  <c r="O148" i="2"/>
  <c r="O147" i="2"/>
  <c r="O146" i="2"/>
  <c r="O145" i="2"/>
  <c r="O144" i="2"/>
  <c r="O143" i="2"/>
  <c r="O142" i="2"/>
  <c r="O141" i="2"/>
  <c r="O140" i="2"/>
  <c r="O139" i="2"/>
  <c r="O138" i="2"/>
  <c r="O137" i="2"/>
  <c r="O136" i="2"/>
  <c r="O135" i="2"/>
  <c r="O134" i="2"/>
  <c r="O133" i="2"/>
  <c r="O132" i="2"/>
  <c r="O131" i="2"/>
  <c r="O130" i="2"/>
  <c r="O129" i="2"/>
  <c r="O128" i="2"/>
  <c r="O127" i="2"/>
  <c r="O126" i="2"/>
  <c r="O125" i="2"/>
  <c r="O124" i="2"/>
  <c r="O123" i="2"/>
  <c r="O122" i="2"/>
  <c r="O121" i="2"/>
  <c r="O120" i="2"/>
  <c r="O119" i="2"/>
  <c r="O118" i="2"/>
  <c r="O117" i="2"/>
  <c r="O116" i="2"/>
  <c r="O115" i="2"/>
  <c r="O114" i="2"/>
  <c r="O113" i="2"/>
  <c r="O112" i="2"/>
  <c r="O111" i="2"/>
  <c r="O110" i="2"/>
  <c r="O109" i="2"/>
  <c r="O108" i="2"/>
  <c r="O107" i="2"/>
  <c r="O106" i="2"/>
  <c r="O105" i="2"/>
  <c r="O104" i="2"/>
  <c r="O103" i="2"/>
  <c r="O102" i="2"/>
  <c r="O101" i="2"/>
  <c r="O100" i="2"/>
  <c r="O99" i="2"/>
  <c r="O98" i="2"/>
  <c r="O97" i="2"/>
  <c r="O96" i="2"/>
  <c r="O95" i="2"/>
  <c r="O94" i="2"/>
  <c r="O93" i="2"/>
  <c r="O92" i="2"/>
  <c r="O91" i="2"/>
  <c r="O90" i="2"/>
  <c r="O89" i="2"/>
  <c r="O88" i="2"/>
  <c r="O87" i="2"/>
  <c r="O86" i="2"/>
  <c r="O85" i="2"/>
  <c r="O84" i="2"/>
  <c r="O83" i="2"/>
  <c r="O82" i="2"/>
  <c r="O81" i="2"/>
  <c r="O80" i="2"/>
  <c r="O79" i="2"/>
  <c r="O78" i="2"/>
  <c r="O77" i="2"/>
  <c r="O76" i="2"/>
  <c r="O75" i="2"/>
  <c r="O74" i="2"/>
  <c r="O73" i="2"/>
  <c r="O72" i="2"/>
  <c r="O71" i="2"/>
  <c r="O70" i="2"/>
  <c r="O69" i="2"/>
  <c r="O68" i="2"/>
  <c r="O67" i="2"/>
  <c r="O66" i="2"/>
  <c r="O65" i="2"/>
  <c r="O64" i="2"/>
  <c r="O63" i="2"/>
  <c r="O62" i="2"/>
  <c r="O61" i="2"/>
  <c r="O60" i="2"/>
  <c r="O59" i="2"/>
  <c r="O58" i="2"/>
  <c r="O57" i="2"/>
  <c r="O56" i="2"/>
  <c r="O55" i="2"/>
  <c r="O54" i="2"/>
  <c r="O53" i="2"/>
  <c r="O52" i="2"/>
  <c r="O51" i="2"/>
  <c r="O50" i="2"/>
  <c r="O49" i="2"/>
  <c r="O48" i="2"/>
  <c r="O47" i="2"/>
  <c r="O46"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O8" i="2"/>
  <c r="O7" i="2"/>
  <c r="O6" i="2"/>
  <c r="O5" i="2"/>
  <c r="O4" i="2"/>
  <c r="O3" i="2"/>
  <c r="O2" i="2"/>
  <c r="H10" i="9" l="1"/>
  <c r="H3" i="9"/>
  <c r="J3" i="9" s="1"/>
  <c r="F3951" i="10"/>
  <c r="H3951" i="10" s="1"/>
  <c r="E3951" i="10"/>
  <c r="G3951" i="10" s="1"/>
  <c r="F3947" i="10"/>
  <c r="H3947" i="10" s="1"/>
  <c r="E3947" i="10"/>
  <c r="G3947" i="10" s="1"/>
  <c r="F3943" i="10"/>
  <c r="H3943" i="10" s="1"/>
  <c r="E3943" i="10"/>
  <c r="G3943" i="10" s="1"/>
  <c r="F3939" i="10"/>
  <c r="H3939" i="10" s="1"/>
  <c r="E3939" i="10"/>
  <c r="G3939" i="10" s="1"/>
  <c r="F3935" i="10"/>
  <c r="H3935" i="10" s="1"/>
  <c r="E3935" i="10"/>
  <c r="G3935" i="10" s="1"/>
  <c r="F3931" i="10"/>
  <c r="H3931" i="10" s="1"/>
  <c r="E3931" i="10"/>
  <c r="G3931" i="10" s="1"/>
  <c r="F3927" i="10"/>
  <c r="H3927" i="10" s="1"/>
  <c r="E3927" i="10"/>
  <c r="G3927" i="10" s="1"/>
  <c r="F3923" i="10"/>
  <c r="H3923" i="10" s="1"/>
  <c r="E3923" i="10"/>
  <c r="G3923" i="10" s="1"/>
  <c r="F3919" i="10"/>
  <c r="H3919" i="10" s="1"/>
  <c r="E3919" i="10"/>
  <c r="G3919" i="10" s="1"/>
  <c r="F3915" i="10"/>
  <c r="H3915" i="10" s="1"/>
  <c r="E3915" i="10"/>
  <c r="G3915" i="10" s="1"/>
  <c r="F3911" i="10"/>
  <c r="H3911" i="10" s="1"/>
  <c r="E3911" i="10"/>
  <c r="G3911" i="10" s="1"/>
  <c r="F3907" i="10"/>
  <c r="H3907" i="10" s="1"/>
  <c r="E3907" i="10"/>
  <c r="G3907" i="10" s="1"/>
  <c r="F3903" i="10"/>
  <c r="H3903" i="10" s="1"/>
  <c r="E3903" i="10"/>
  <c r="G3903" i="10" s="1"/>
  <c r="F3899" i="10"/>
  <c r="H3899" i="10" s="1"/>
  <c r="E3899" i="10"/>
  <c r="G3899" i="10" s="1"/>
  <c r="F3895" i="10"/>
  <c r="H3895" i="10" s="1"/>
  <c r="E3895" i="10"/>
  <c r="G3895" i="10" s="1"/>
  <c r="F3891" i="10"/>
  <c r="H3891" i="10" s="1"/>
  <c r="E3891" i="10"/>
  <c r="G3891" i="10" s="1"/>
  <c r="F3887" i="10"/>
  <c r="H3887" i="10" s="1"/>
  <c r="E3887" i="10"/>
  <c r="G3887" i="10" s="1"/>
  <c r="F3883" i="10"/>
  <c r="H3883" i="10" s="1"/>
  <c r="E3883" i="10"/>
  <c r="G3883" i="10" s="1"/>
  <c r="F3879" i="10"/>
  <c r="H3879" i="10" s="1"/>
  <c r="E3879" i="10"/>
  <c r="G3879" i="10" s="1"/>
  <c r="F3875" i="10"/>
  <c r="H3875" i="10" s="1"/>
  <c r="E3875" i="10"/>
  <c r="G3875" i="10" s="1"/>
  <c r="F3871" i="10"/>
  <c r="H3871" i="10" s="1"/>
  <c r="E3871" i="10"/>
  <c r="G3871" i="10" s="1"/>
  <c r="F3867" i="10"/>
  <c r="H3867" i="10" s="1"/>
  <c r="E3867" i="10"/>
  <c r="G3867" i="10" s="1"/>
  <c r="F3863" i="10"/>
  <c r="H3863" i="10" s="1"/>
  <c r="E3863" i="10"/>
  <c r="G3863" i="10" s="1"/>
  <c r="F3859" i="10"/>
  <c r="H3859" i="10" s="1"/>
  <c r="E3859" i="10"/>
  <c r="G3859" i="10" s="1"/>
  <c r="F3855" i="10"/>
  <c r="H3855" i="10" s="1"/>
  <c r="E3855" i="10"/>
  <c r="G3855" i="10" s="1"/>
  <c r="F3851" i="10"/>
  <c r="H3851" i="10" s="1"/>
  <c r="E3851" i="10"/>
  <c r="G3851" i="10" s="1"/>
  <c r="F3847" i="10"/>
  <c r="H3847" i="10" s="1"/>
  <c r="E3847" i="10"/>
  <c r="G3847" i="10" s="1"/>
  <c r="F3843" i="10"/>
  <c r="H3843" i="10" s="1"/>
  <c r="E3843" i="10"/>
  <c r="G3843" i="10" s="1"/>
  <c r="F3839" i="10"/>
  <c r="H3839" i="10" s="1"/>
  <c r="E3839" i="10"/>
  <c r="G3839" i="10" s="1"/>
  <c r="F3835" i="10"/>
  <c r="H3835" i="10" s="1"/>
  <c r="E3835" i="10"/>
  <c r="G3835" i="10" s="1"/>
  <c r="F3831" i="10"/>
  <c r="H3831" i="10" s="1"/>
  <c r="E3831" i="10"/>
  <c r="G3831" i="10" s="1"/>
  <c r="F3827" i="10"/>
  <c r="H3827" i="10" s="1"/>
  <c r="E3827" i="10"/>
  <c r="G3827" i="10" s="1"/>
  <c r="F3823" i="10"/>
  <c r="H3823" i="10" s="1"/>
  <c r="E3823" i="10"/>
  <c r="G3823" i="10" s="1"/>
  <c r="F3819" i="10"/>
  <c r="H3819" i="10" s="1"/>
  <c r="E3819" i="10"/>
  <c r="G3819" i="10" s="1"/>
  <c r="F3815" i="10"/>
  <c r="H3815" i="10" s="1"/>
  <c r="E3815" i="10"/>
  <c r="G3815" i="10" s="1"/>
  <c r="F3811" i="10"/>
  <c r="H3811" i="10" s="1"/>
  <c r="E3811" i="10"/>
  <c r="G3811" i="10" s="1"/>
  <c r="F3807" i="10"/>
  <c r="H3807" i="10" s="1"/>
  <c r="E3807" i="10"/>
  <c r="G3807" i="10" s="1"/>
  <c r="F3803" i="10"/>
  <c r="H3803" i="10" s="1"/>
  <c r="E3803" i="10"/>
  <c r="G3803" i="10" s="1"/>
  <c r="F3799" i="10"/>
  <c r="H3799" i="10" s="1"/>
  <c r="E3799" i="10"/>
  <c r="G3799" i="10" s="1"/>
  <c r="F3795" i="10"/>
  <c r="H3795" i="10" s="1"/>
  <c r="E3795" i="10"/>
  <c r="G3795" i="10" s="1"/>
  <c r="F3791" i="10"/>
  <c r="H3791" i="10" s="1"/>
  <c r="E3791" i="10"/>
  <c r="G3791" i="10" s="1"/>
  <c r="F3787" i="10"/>
  <c r="H3787" i="10" s="1"/>
  <c r="E3787" i="10"/>
  <c r="G3787" i="10" s="1"/>
  <c r="F3783" i="10"/>
  <c r="H3783" i="10" s="1"/>
  <c r="E3783" i="10"/>
  <c r="G3783" i="10" s="1"/>
  <c r="F3779" i="10"/>
  <c r="H3779" i="10" s="1"/>
  <c r="E3779" i="10"/>
  <c r="G3779" i="10" s="1"/>
  <c r="F3775" i="10"/>
  <c r="H3775" i="10" s="1"/>
  <c r="E3775" i="10"/>
  <c r="G3775" i="10" s="1"/>
  <c r="F3771" i="10"/>
  <c r="H3771" i="10" s="1"/>
  <c r="E3771" i="10"/>
  <c r="G3771" i="10" s="1"/>
  <c r="F3767" i="10"/>
  <c r="H3767" i="10" s="1"/>
  <c r="E3767" i="10"/>
  <c r="G3767" i="10" s="1"/>
  <c r="F3763" i="10"/>
  <c r="H3763" i="10" s="1"/>
  <c r="E3763" i="10"/>
  <c r="G3763" i="10" s="1"/>
  <c r="F3759" i="10"/>
  <c r="H3759" i="10" s="1"/>
  <c r="E3759" i="10"/>
  <c r="G3759" i="10" s="1"/>
  <c r="F3755" i="10"/>
  <c r="H3755" i="10" s="1"/>
  <c r="E3755" i="10"/>
  <c r="G3755" i="10" s="1"/>
  <c r="F3751" i="10"/>
  <c r="H3751" i="10" s="1"/>
  <c r="E3751" i="10"/>
  <c r="G3751" i="10" s="1"/>
  <c r="F3747" i="10"/>
  <c r="H3747" i="10" s="1"/>
  <c r="E3747" i="10"/>
  <c r="G3747" i="10" s="1"/>
  <c r="F3743" i="10"/>
  <c r="H3743" i="10" s="1"/>
  <c r="E3743" i="10"/>
  <c r="G3743" i="10" s="1"/>
  <c r="F3739" i="10"/>
  <c r="H3739" i="10" s="1"/>
  <c r="E3739" i="10"/>
  <c r="G3739" i="10" s="1"/>
  <c r="F3735" i="10"/>
  <c r="H3735" i="10" s="1"/>
  <c r="E3735" i="10"/>
  <c r="G3735" i="10" s="1"/>
  <c r="F3731" i="10"/>
  <c r="H3731" i="10" s="1"/>
  <c r="E3731" i="10"/>
  <c r="G3731" i="10" s="1"/>
  <c r="F3727" i="10"/>
  <c r="H3727" i="10" s="1"/>
  <c r="E3727" i="10"/>
  <c r="G3727" i="10" s="1"/>
  <c r="F3723" i="10"/>
  <c r="H3723" i="10" s="1"/>
  <c r="E3723" i="10"/>
  <c r="G3723" i="10" s="1"/>
  <c r="F3719" i="10"/>
  <c r="H3719" i="10" s="1"/>
  <c r="E3719" i="10"/>
  <c r="G3719" i="10" s="1"/>
  <c r="F3715" i="10"/>
  <c r="H3715" i="10" s="1"/>
  <c r="E3715" i="10"/>
  <c r="G3715" i="10" s="1"/>
  <c r="F3711" i="10"/>
  <c r="H3711" i="10" s="1"/>
  <c r="E3711" i="10"/>
  <c r="G3711" i="10" s="1"/>
  <c r="F3707" i="10"/>
  <c r="H3707" i="10" s="1"/>
  <c r="E3707" i="10"/>
  <c r="G3707" i="10" s="1"/>
  <c r="F3703" i="10"/>
  <c r="H3703" i="10" s="1"/>
  <c r="E3703" i="10"/>
  <c r="G3703" i="10" s="1"/>
  <c r="F3699" i="10"/>
  <c r="H3699" i="10" s="1"/>
  <c r="E3699" i="10"/>
  <c r="G3699" i="10" s="1"/>
  <c r="F3695" i="10"/>
  <c r="H3695" i="10" s="1"/>
  <c r="E3695" i="10"/>
  <c r="G3695" i="10" s="1"/>
  <c r="F3691" i="10"/>
  <c r="H3691" i="10" s="1"/>
  <c r="E3691" i="10"/>
  <c r="G3691" i="10" s="1"/>
  <c r="F3687" i="10"/>
  <c r="H3687" i="10" s="1"/>
  <c r="E3687" i="10"/>
  <c r="G3687" i="10" s="1"/>
  <c r="F3683" i="10"/>
  <c r="H3683" i="10" s="1"/>
  <c r="E3683" i="10"/>
  <c r="G3683" i="10" s="1"/>
  <c r="F3679" i="10"/>
  <c r="H3679" i="10" s="1"/>
  <c r="E3679" i="10"/>
  <c r="G3679" i="10" s="1"/>
  <c r="F3675" i="10"/>
  <c r="H3675" i="10" s="1"/>
  <c r="E3675" i="10"/>
  <c r="G3675" i="10" s="1"/>
  <c r="F3671" i="10"/>
  <c r="H3671" i="10" s="1"/>
  <c r="E3671" i="10"/>
  <c r="G3671" i="10" s="1"/>
  <c r="F3667" i="10"/>
  <c r="H3667" i="10" s="1"/>
  <c r="E3667" i="10"/>
  <c r="G3667" i="10" s="1"/>
  <c r="F3663" i="10"/>
  <c r="H3663" i="10" s="1"/>
  <c r="E3663" i="10"/>
  <c r="G3663" i="10" s="1"/>
  <c r="F3659" i="10"/>
  <c r="H3659" i="10" s="1"/>
  <c r="E3659" i="10"/>
  <c r="G3659" i="10" s="1"/>
  <c r="F3655" i="10"/>
  <c r="H3655" i="10" s="1"/>
  <c r="E3655" i="10"/>
  <c r="G3655" i="10" s="1"/>
  <c r="F3651" i="10"/>
  <c r="H3651" i="10" s="1"/>
  <c r="E3651" i="10"/>
  <c r="G3651" i="10" s="1"/>
  <c r="F3647" i="10"/>
  <c r="H3647" i="10" s="1"/>
  <c r="E3647" i="10"/>
  <c r="G3647" i="10" s="1"/>
  <c r="F3643" i="10"/>
  <c r="H3643" i="10" s="1"/>
  <c r="E3643" i="10"/>
  <c r="G3643" i="10" s="1"/>
  <c r="F3639" i="10"/>
  <c r="H3639" i="10" s="1"/>
  <c r="E3639" i="10"/>
  <c r="G3639" i="10" s="1"/>
  <c r="F3635" i="10"/>
  <c r="H3635" i="10" s="1"/>
  <c r="E3635" i="10"/>
  <c r="G3635" i="10" s="1"/>
  <c r="F3631" i="10"/>
  <c r="H3631" i="10" s="1"/>
  <c r="E3631" i="10"/>
  <c r="G3631" i="10" s="1"/>
  <c r="F3627" i="10"/>
  <c r="H3627" i="10" s="1"/>
  <c r="E3627" i="10"/>
  <c r="G3627" i="10" s="1"/>
  <c r="F3623" i="10"/>
  <c r="H3623" i="10" s="1"/>
  <c r="E3623" i="10"/>
  <c r="G3623" i="10" s="1"/>
  <c r="F3619" i="10"/>
  <c r="H3619" i="10" s="1"/>
  <c r="E3619" i="10"/>
  <c r="G3619" i="10" s="1"/>
  <c r="F3615" i="10"/>
  <c r="H3615" i="10" s="1"/>
  <c r="E3615" i="10"/>
  <c r="G3615" i="10" s="1"/>
  <c r="F3611" i="10"/>
  <c r="H3611" i="10" s="1"/>
  <c r="E3611" i="10"/>
  <c r="G3611" i="10" s="1"/>
  <c r="F3607" i="10"/>
  <c r="H3607" i="10" s="1"/>
  <c r="E3607" i="10"/>
  <c r="G3607" i="10" s="1"/>
  <c r="F3603" i="10"/>
  <c r="H3603" i="10" s="1"/>
  <c r="E3603" i="10"/>
  <c r="G3603" i="10" s="1"/>
  <c r="F3599" i="10"/>
  <c r="H3599" i="10" s="1"/>
  <c r="E3599" i="10"/>
  <c r="G3599" i="10" s="1"/>
  <c r="F3595" i="10"/>
  <c r="H3595" i="10" s="1"/>
  <c r="E3595" i="10"/>
  <c r="G3595" i="10" s="1"/>
  <c r="F3591" i="10"/>
  <c r="H3591" i="10" s="1"/>
  <c r="E3591" i="10"/>
  <c r="G3591" i="10" s="1"/>
  <c r="F3587" i="10"/>
  <c r="H3587" i="10" s="1"/>
  <c r="E3587" i="10"/>
  <c r="G3587" i="10" s="1"/>
  <c r="F3583" i="10"/>
  <c r="H3583" i="10" s="1"/>
  <c r="E3583" i="10"/>
  <c r="G3583" i="10" s="1"/>
  <c r="F3579" i="10"/>
  <c r="H3579" i="10" s="1"/>
  <c r="E3579" i="10"/>
  <c r="G3579" i="10" s="1"/>
  <c r="F3575" i="10"/>
  <c r="H3575" i="10" s="1"/>
  <c r="E3575" i="10"/>
  <c r="G3575" i="10" s="1"/>
  <c r="F3571" i="10"/>
  <c r="H3571" i="10" s="1"/>
  <c r="E3571" i="10"/>
  <c r="G3571" i="10" s="1"/>
  <c r="F3567" i="10"/>
  <c r="H3567" i="10" s="1"/>
  <c r="E3567" i="10"/>
  <c r="G3567" i="10" s="1"/>
  <c r="F3563" i="10"/>
  <c r="H3563" i="10" s="1"/>
  <c r="E3563" i="10"/>
  <c r="G3563" i="10" s="1"/>
  <c r="F3559" i="10"/>
  <c r="H3559" i="10" s="1"/>
  <c r="E3559" i="10"/>
  <c r="G3559" i="10" s="1"/>
  <c r="F3555" i="10"/>
  <c r="H3555" i="10" s="1"/>
  <c r="E3555" i="10"/>
  <c r="G3555" i="10" s="1"/>
  <c r="F3551" i="10"/>
  <c r="H3551" i="10" s="1"/>
  <c r="E3551" i="10"/>
  <c r="G3551" i="10" s="1"/>
  <c r="F3547" i="10"/>
  <c r="H3547" i="10" s="1"/>
  <c r="E3547" i="10"/>
  <c r="G3547" i="10" s="1"/>
  <c r="F3543" i="10"/>
  <c r="H3543" i="10" s="1"/>
  <c r="E3543" i="10"/>
  <c r="G3543" i="10" s="1"/>
  <c r="F3539" i="10"/>
  <c r="H3539" i="10" s="1"/>
  <c r="E3539" i="10"/>
  <c r="G3539" i="10" s="1"/>
  <c r="F3535" i="10"/>
  <c r="H3535" i="10" s="1"/>
  <c r="E3535" i="10"/>
  <c r="G3535" i="10" s="1"/>
  <c r="F3531" i="10"/>
  <c r="H3531" i="10" s="1"/>
  <c r="E3531" i="10"/>
  <c r="G3531" i="10" s="1"/>
  <c r="F3527" i="10"/>
  <c r="H3527" i="10" s="1"/>
  <c r="E3527" i="10"/>
  <c r="G3527" i="10" s="1"/>
  <c r="F3523" i="10"/>
  <c r="H3523" i="10" s="1"/>
  <c r="E3523" i="10"/>
  <c r="G3523" i="10" s="1"/>
  <c r="F3519" i="10"/>
  <c r="H3519" i="10" s="1"/>
  <c r="E3519" i="10"/>
  <c r="G3519" i="10" s="1"/>
  <c r="F3515" i="10"/>
  <c r="H3515" i="10" s="1"/>
  <c r="E3515" i="10"/>
  <c r="G3515" i="10" s="1"/>
  <c r="F3511" i="10"/>
  <c r="H3511" i="10" s="1"/>
  <c r="E3511" i="10"/>
  <c r="G3511" i="10" s="1"/>
  <c r="F3507" i="10"/>
  <c r="H3507" i="10" s="1"/>
  <c r="E3507" i="10"/>
  <c r="G3507" i="10" s="1"/>
  <c r="F3503" i="10"/>
  <c r="H3503" i="10" s="1"/>
  <c r="E3503" i="10"/>
  <c r="G3503" i="10" s="1"/>
  <c r="F3499" i="10"/>
  <c r="H3499" i="10" s="1"/>
  <c r="E3499" i="10"/>
  <c r="G3499" i="10" s="1"/>
  <c r="F3495" i="10"/>
  <c r="H3495" i="10" s="1"/>
  <c r="E3495" i="10"/>
  <c r="G3495" i="10" s="1"/>
  <c r="F3491" i="10"/>
  <c r="H3491" i="10" s="1"/>
  <c r="E3491" i="10"/>
  <c r="G3491" i="10" s="1"/>
  <c r="F3487" i="10"/>
  <c r="H3487" i="10" s="1"/>
  <c r="E3487" i="10"/>
  <c r="G3487" i="10" s="1"/>
  <c r="F3483" i="10"/>
  <c r="H3483" i="10" s="1"/>
  <c r="E3483" i="10"/>
  <c r="G3483" i="10" s="1"/>
  <c r="F3479" i="10"/>
  <c r="H3479" i="10" s="1"/>
  <c r="E3479" i="10"/>
  <c r="G3479" i="10" s="1"/>
  <c r="F3475" i="10"/>
  <c r="H3475" i="10" s="1"/>
  <c r="E3475" i="10"/>
  <c r="G3475" i="10" s="1"/>
  <c r="F3471" i="10"/>
  <c r="H3471" i="10" s="1"/>
  <c r="E3471" i="10"/>
  <c r="G3471" i="10" s="1"/>
  <c r="F3467" i="10"/>
  <c r="H3467" i="10" s="1"/>
  <c r="E3467" i="10"/>
  <c r="G3467" i="10" s="1"/>
  <c r="F3463" i="10"/>
  <c r="H3463" i="10" s="1"/>
  <c r="E3463" i="10"/>
  <c r="G3463" i="10" s="1"/>
  <c r="F3459" i="10"/>
  <c r="H3459" i="10" s="1"/>
  <c r="E3459" i="10"/>
  <c r="G3459" i="10" s="1"/>
  <c r="F3455" i="10"/>
  <c r="H3455" i="10" s="1"/>
  <c r="E3455" i="10"/>
  <c r="G3455" i="10" s="1"/>
  <c r="F3451" i="10"/>
  <c r="H3451" i="10" s="1"/>
  <c r="E3451" i="10"/>
  <c r="G3451" i="10" s="1"/>
  <c r="F3447" i="10"/>
  <c r="H3447" i="10" s="1"/>
  <c r="E3447" i="10"/>
  <c r="G3447" i="10" s="1"/>
  <c r="F3443" i="10"/>
  <c r="H3443" i="10" s="1"/>
  <c r="E3443" i="10"/>
  <c r="G3443" i="10" s="1"/>
  <c r="F3439" i="10"/>
  <c r="H3439" i="10" s="1"/>
  <c r="E3439" i="10"/>
  <c r="G3439" i="10" s="1"/>
  <c r="F3435" i="10"/>
  <c r="H3435" i="10" s="1"/>
  <c r="E3435" i="10"/>
  <c r="G3435" i="10" s="1"/>
  <c r="F3431" i="10"/>
  <c r="H3431" i="10" s="1"/>
  <c r="E3431" i="10"/>
  <c r="G3431" i="10" s="1"/>
  <c r="F3427" i="10"/>
  <c r="H3427" i="10" s="1"/>
  <c r="E3427" i="10"/>
  <c r="G3427" i="10" s="1"/>
  <c r="F3423" i="10"/>
  <c r="H3423" i="10" s="1"/>
  <c r="E3423" i="10"/>
  <c r="G3423" i="10" s="1"/>
  <c r="F3419" i="10"/>
  <c r="H3419" i="10" s="1"/>
  <c r="E3419" i="10"/>
  <c r="G3419" i="10" s="1"/>
  <c r="F3415" i="10"/>
  <c r="H3415" i="10" s="1"/>
  <c r="E3415" i="10"/>
  <c r="G3415" i="10" s="1"/>
  <c r="F3411" i="10"/>
  <c r="H3411" i="10" s="1"/>
  <c r="E3411" i="10"/>
  <c r="G3411" i="10" s="1"/>
  <c r="F3407" i="10"/>
  <c r="H3407" i="10" s="1"/>
  <c r="E3407" i="10"/>
  <c r="G3407" i="10" s="1"/>
  <c r="F3403" i="10"/>
  <c r="H3403" i="10" s="1"/>
  <c r="E3403" i="10"/>
  <c r="G3403" i="10" s="1"/>
  <c r="F3399" i="10"/>
  <c r="H3399" i="10" s="1"/>
  <c r="E3399" i="10"/>
  <c r="G3399" i="10" s="1"/>
  <c r="F3395" i="10"/>
  <c r="H3395" i="10" s="1"/>
  <c r="E3395" i="10"/>
  <c r="G3395" i="10" s="1"/>
  <c r="F3391" i="10"/>
  <c r="H3391" i="10" s="1"/>
  <c r="E3391" i="10"/>
  <c r="G3391" i="10" s="1"/>
  <c r="F3387" i="10"/>
  <c r="H3387" i="10" s="1"/>
  <c r="E3387" i="10"/>
  <c r="G3387" i="10" s="1"/>
  <c r="F3383" i="10"/>
  <c r="H3383" i="10" s="1"/>
  <c r="E3383" i="10"/>
  <c r="G3383" i="10" s="1"/>
  <c r="F3379" i="10"/>
  <c r="H3379" i="10" s="1"/>
  <c r="E3379" i="10"/>
  <c r="G3379" i="10" s="1"/>
  <c r="F3375" i="10"/>
  <c r="H3375" i="10" s="1"/>
  <c r="E3375" i="10"/>
  <c r="G3375" i="10" s="1"/>
  <c r="F3371" i="10"/>
  <c r="H3371" i="10" s="1"/>
  <c r="E3371" i="10"/>
  <c r="G3371" i="10" s="1"/>
  <c r="F3367" i="10"/>
  <c r="H3367" i="10" s="1"/>
  <c r="E3367" i="10"/>
  <c r="G3367" i="10" s="1"/>
  <c r="F3363" i="10"/>
  <c r="H3363" i="10" s="1"/>
  <c r="E3363" i="10"/>
  <c r="G3363" i="10" s="1"/>
  <c r="F3359" i="10"/>
  <c r="H3359" i="10" s="1"/>
  <c r="E3359" i="10"/>
  <c r="G3359" i="10" s="1"/>
  <c r="F3355" i="10"/>
  <c r="H3355" i="10" s="1"/>
  <c r="E3355" i="10"/>
  <c r="G3355" i="10" s="1"/>
  <c r="F3351" i="10"/>
  <c r="H3351" i="10" s="1"/>
  <c r="E3351" i="10"/>
  <c r="G3351" i="10" s="1"/>
  <c r="F3347" i="10"/>
  <c r="H3347" i="10" s="1"/>
  <c r="E3347" i="10"/>
  <c r="G3347" i="10" s="1"/>
  <c r="F3343" i="10"/>
  <c r="H3343" i="10" s="1"/>
  <c r="E3343" i="10"/>
  <c r="G3343" i="10" s="1"/>
  <c r="F3339" i="10"/>
  <c r="H3339" i="10" s="1"/>
  <c r="E3339" i="10"/>
  <c r="G3339" i="10" s="1"/>
  <c r="F3335" i="10"/>
  <c r="H3335" i="10" s="1"/>
  <c r="E3335" i="10"/>
  <c r="G3335" i="10" s="1"/>
  <c r="F3331" i="10"/>
  <c r="H3331" i="10" s="1"/>
  <c r="E3331" i="10"/>
  <c r="G3331" i="10" s="1"/>
  <c r="F3327" i="10"/>
  <c r="H3327" i="10" s="1"/>
  <c r="E3327" i="10"/>
  <c r="G3327" i="10" s="1"/>
  <c r="F3323" i="10"/>
  <c r="H3323" i="10" s="1"/>
  <c r="E3323" i="10"/>
  <c r="G3323" i="10" s="1"/>
  <c r="F3319" i="10"/>
  <c r="H3319" i="10" s="1"/>
  <c r="E3319" i="10"/>
  <c r="G3319" i="10" s="1"/>
  <c r="F3315" i="10"/>
  <c r="H3315" i="10" s="1"/>
  <c r="E3315" i="10"/>
  <c r="G3315" i="10" s="1"/>
  <c r="F3311" i="10"/>
  <c r="H3311" i="10" s="1"/>
  <c r="E3311" i="10"/>
  <c r="G3311" i="10" s="1"/>
  <c r="F3307" i="10"/>
  <c r="H3307" i="10" s="1"/>
  <c r="E3307" i="10"/>
  <c r="G3307" i="10" s="1"/>
  <c r="F3303" i="10"/>
  <c r="H3303" i="10" s="1"/>
  <c r="E3303" i="10"/>
  <c r="G3303" i="10" s="1"/>
  <c r="F3299" i="10"/>
  <c r="H3299" i="10" s="1"/>
  <c r="E3299" i="10"/>
  <c r="G3299" i="10" s="1"/>
  <c r="F3295" i="10"/>
  <c r="H3295" i="10" s="1"/>
  <c r="E3295" i="10"/>
  <c r="G3295" i="10" s="1"/>
  <c r="F3291" i="10"/>
  <c r="H3291" i="10" s="1"/>
  <c r="E3291" i="10"/>
  <c r="G3291" i="10" s="1"/>
  <c r="F3287" i="10"/>
  <c r="H3287" i="10" s="1"/>
  <c r="E3287" i="10"/>
  <c r="G3287" i="10" s="1"/>
  <c r="F3283" i="10"/>
  <c r="H3283" i="10" s="1"/>
  <c r="E3283" i="10"/>
  <c r="G3283" i="10" s="1"/>
  <c r="F3279" i="10"/>
  <c r="H3279" i="10" s="1"/>
  <c r="E3279" i="10"/>
  <c r="G3279" i="10" s="1"/>
  <c r="F3275" i="10"/>
  <c r="H3275" i="10" s="1"/>
  <c r="E3275" i="10"/>
  <c r="G3275" i="10" s="1"/>
  <c r="F3271" i="10"/>
  <c r="H3271" i="10" s="1"/>
  <c r="E3271" i="10"/>
  <c r="G3271" i="10" s="1"/>
  <c r="F3267" i="10"/>
  <c r="H3267" i="10" s="1"/>
  <c r="E3267" i="10"/>
  <c r="G3267" i="10" s="1"/>
  <c r="F3263" i="10"/>
  <c r="H3263" i="10" s="1"/>
  <c r="E3263" i="10"/>
  <c r="G3263" i="10" s="1"/>
  <c r="F3259" i="10"/>
  <c r="H3259" i="10" s="1"/>
  <c r="E3259" i="10"/>
  <c r="G3259" i="10" s="1"/>
  <c r="F3255" i="10"/>
  <c r="H3255" i="10" s="1"/>
  <c r="E3255" i="10"/>
  <c r="G3255" i="10" s="1"/>
  <c r="F3251" i="10"/>
  <c r="H3251" i="10" s="1"/>
  <c r="E3251" i="10"/>
  <c r="G3251" i="10" s="1"/>
  <c r="F3247" i="10"/>
  <c r="H3247" i="10" s="1"/>
  <c r="E3247" i="10"/>
  <c r="G3247" i="10" s="1"/>
  <c r="F3243" i="10"/>
  <c r="H3243" i="10" s="1"/>
  <c r="E3243" i="10"/>
  <c r="G3243" i="10" s="1"/>
  <c r="F3239" i="10"/>
  <c r="H3239" i="10" s="1"/>
  <c r="E3239" i="10"/>
  <c r="G3239" i="10" s="1"/>
  <c r="F3235" i="10"/>
  <c r="H3235" i="10" s="1"/>
  <c r="E3235" i="10"/>
  <c r="G3235" i="10" s="1"/>
  <c r="F3231" i="10"/>
  <c r="H3231" i="10" s="1"/>
  <c r="E3231" i="10"/>
  <c r="G3231" i="10" s="1"/>
  <c r="F3227" i="10"/>
  <c r="H3227" i="10" s="1"/>
  <c r="E3227" i="10"/>
  <c r="G3227" i="10" s="1"/>
  <c r="F3223" i="10"/>
  <c r="H3223" i="10" s="1"/>
  <c r="E3223" i="10"/>
  <c r="G3223" i="10" s="1"/>
  <c r="F3219" i="10"/>
  <c r="H3219" i="10" s="1"/>
  <c r="E3219" i="10"/>
  <c r="G3219" i="10" s="1"/>
  <c r="F3215" i="10"/>
  <c r="H3215" i="10" s="1"/>
  <c r="E3215" i="10"/>
  <c r="G3215" i="10" s="1"/>
  <c r="F3211" i="10"/>
  <c r="H3211" i="10" s="1"/>
  <c r="E3211" i="10"/>
  <c r="G3211" i="10" s="1"/>
  <c r="F3207" i="10"/>
  <c r="H3207" i="10" s="1"/>
  <c r="E3207" i="10"/>
  <c r="G3207" i="10" s="1"/>
  <c r="F3203" i="10"/>
  <c r="H3203" i="10" s="1"/>
  <c r="E3203" i="10"/>
  <c r="G3203" i="10" s="1"/>
  <c r="F3199" i="10"/>
  <c r="H3199" i="10" s="1"/>
  <c r="E3199" i="10"/>
  <c r="G3199" i="10" s="1"/>
  <c r="F3195" i="10"/>
  <c r="H3195" i="10" s="1"/>
  <c r="E3195" i="10"/>
  <c r="G3195" i="10" s="1"/>
  <c r="F3191" i="10"/>
  <c r="H3191" i="10" s="1"/>
  <c r="E3191" i="10"/>
  <c r="G3191" i="10" s="1"/>
  <c r="F3187" i="10"/>
  <c r="H3187" i="10" s="1"/>
  <c r="E3187" i="10"/>
  <c r="G3187" i="10" s="1"/>
  <c r="F3183" i="10"/>
  <c r="H3183" i="10" s="1"/>
  <c r="E3183" i="10"/>
  <c r="G3183" i="10" s="1"/>
  <c r="F3179" i="10"/>
  <c r="H3179" i="10" s="1"/>
  <c r="E3179" i="10"/>
  <c r="G3179" i="10" s="1"/>
  <c r="F3175" i="10"/>
  <c r="H3175" i="10" s="1"/>
  <c r="E3175" i="10"/>
  <c r="G3175" i="10" s="1"/>
  <c r="F3171" i="10"/>
  <c r="H3171" i="10" s="1"/>
  <c r="E3171" i="10"/>
  <c r="G3171" i="10" s="1"/>
  <c r="F3167" i="10"/>
  <c r="H3167" i="10" s="1"/>
  <c r="E3167" i="10"/>
  <c r="G3167" i="10" s="1"/>
  <c r="F3163" i="10"/>
  <c r="H3163" i="10" s="1"/>
  <c r="E3163" i="10"/>
  <c r="G3163" i="10" s="1"/>
  <c r="F3159" i="10"/>
  <c r="H3159" i="10" s="1"/>
  <c r="E3159" i="10"/>
  <c r="G3159" i="10" s="1"/>
  <c r="F3155" i="10"/>
  <c r="H3155" i="10" s="1"/>
  <c r="E3155" i="10"/>
  <c r="G3155" i="10" s="1"/>
  <c r="F3151" i="10"/>
  <c r="H3151" i="10" s="1"/>
  <c r="E3151" i="10"/>
  <c r="G3151" i="10" s="1"/>
  <c r="F3147" i="10"/>
  <c r="H3147" i="10" s="1"/>
  <c r="E3147" i="10"/>
  <c r="G3147" i="10" s="1"/>
  <c r="F3143" i="10"/>
  <c r="H3143" i="10" s="1"/>
  <c r="E3143" i="10"/>
  <c r="G3143" i="10" s="1"/>
  <c r="F3139" i="10"/>
  <c r="H3139" i="10" s="1"/>
  <c r="E3139" i="10"/>
  <c r="G3139" i="10" s="1"/>
  <c r="F3135" i="10"/>
  <c r="H3135" i="10" s="1"/>
  <c r="E3135" i="10"/>
  <c r="G3135" i="10" s="1"/>
  <c r="F3131" i="10"/>
  <c r="H3131" i="10" s="1"/>
  <c r="E3131" i="10"/>
  <c r="G3131" i="10" s="1"/>
  <c r="F3127" i="10"/>
  <c r="H3127" i="10" s="1"/>
  <c r="E3127" i="10"/>
  <c r="G3127" i="10" s="1"/>
  <c r="F3123" i="10"/>
  <c r="H3123" i="10" s="1"/>
  <c r="E3123" i="10"/>
  <c r="G3123" i="10" s="1"/>
  <c r="F3119" i="10"/>
  <c r="H3119" i="10" s="1"/>
  <c r="E3119" i="10"/>
  <c r="G3119" i="10" s="1"/>
  <c r="F3115" i="10"/>
  <c r="H3115" i="10" s="1"/>
  <c r="E3115" i="10"/>
  <c r="G3115" i="10" s="1"/>
  <c r="F3111" i="10"/>
  <c r="H3111" i="10" s="1"/>
  <c r="E3111" i="10"/>
  <c r="G3111" i="10" s="1"/>
  <c r="F3107" i="10"/>
  <c r="H3107" i="10" s="1"/>
  <c r="E3107" i="10"/>
  <c r="G3107" i="10" s="1"/>
  <c r="F3103" i="10"/>
  <c r="H3103" i="10" s="1"/>
  <c r="E3103" i="10"/>
  <c r="G3103" i="10" s="1"/>
  <c r="F3099" i="10"/>
  <c r="H3099" i="10" s="1"/>
  <c r="E3099" i="10"/>
  <c r="G3099" i="10" s="1"/>
  <c r="F3095" i="10"/>
  <c r="H3095" i="10" s="1"/>
  <c r="E3095" i="10"/>
  <c r="G3095" i="10" s="1"/>
  <c r="F3091" i="10"/>
  <c r="H3091" i="10" s="1"/>
  <c r="E3091" i="10"/>
  <c r="G3091" i="10" s="1"/>
  <c r="F3087" i="10"/>
  <c r="H3087" i="10" s="1"/>
  <c r="E3087" i="10"/>
  <c r="G3087" i="10" s="1"/>
  <c r="F3083" i="10"/>
  <c r="H3083" i="10" s="1"/>
  <c r="E3083" i="10"/>
  <c r="G3083" i="10" s="1"/>
  <c r="F3079" i="10"/>
  <c r="H3079" i="10" s="1"/>
  <c r="E3079" i="10"/>
  <c r="G3079" i="10" s="1"/>
  <c r="F3075" i="10"/>
  <c r="H3075" i="10" s="1"/>
  <c r="E3075" i="10"/>
  <c r="G3075" i="10" s="1"/>
  <c r="F3071" i="10"/>
  <c r="H3071" i="10" s="1"/>
  <c r="E3071" i="10"/>
  <c r="G3071" i="10" s="1"/>
  <c r="F3067" i="10"/>
  <c r="H3067" i="10" s="1"/>
  <c r="E3067" i="10"/>
  <c r="G3067" i="10" s="1"/>
  <c r="F3063" i="10"/>
  <c r="H3063" i="10" s="1"/>
  <c r="E3063" i="10"/>
  <c r="G3063" i="10" s="1"/>
  <c r="F3059" i="10"/>
  <c r="H3059" i="10" s="1"/>
  <c r="E3059" i="10"/>
  <c r="G3059" i="10" s="1"/>
  <c r="F3055" i="10"/>
  <c r="H3055" i="10" s="1"/>
  <c r="E3055" i="10"/>
  <c r="G3055" i="10" s="1"/>
  <c r="F3051" i="10"/>
  <c r="H3051" i="10" s="1"/>
  <c r="E3051" i="10"/>
  <c r="G3051" i="10" s="1"/>
  <c r="F3047" i="10"/>
  <c r="H3047" i="10" s="1"/>
  <c r="E3047" i="10"/>
  <c r="G3047" i="10" s="1"/>
  <c r="F3043" i="10"/>
  <c r="H3043" i="10" s="1"/>
  <c r="E3043" i="10"/>
  <c r="G3043" i="10" s="1"/>
  <c r="F3039" i="10"/>
  <c r="H3039" i="10" s="1"/>
  <c r="E3039" i="10"/>
  <c r="G3039" i="10" s="1"/>
  <c r="F3035" i="10"/>
  <c r="H3035" i="10" s="1"/>
  <c r="E3035" i="10"/>
  <c r="G3035" i="10" s="1"/>
  <c r="F3031" i="10"/>
  <c r="H3031" i="10" s="1"/>
  <c r="E3031" i="10"/>
  <c r="G3031" i="10" s="1"/>
  <c r="F3027" i="10"/>
  <c r="H3027" i="10" s="1"/>
  <c r="E3027" i="10"/>
  <c r="G3027" i="10" s="1"/>
  <c r="F3023" i="10"/>
  <c r="H3023" i="10" s="1"/>
  <c r="E3023" i="10"/>
  <c r="G3023" i="10" s="1"/>
  <c r="F3019" i="10"/>
  <c r="H3019" i="10" s="1"/>
  <c r="E3019" i="10"/>
  <c r="G3019" i="10" s="1"/>
  <c r="F3015" i="10"/>
  <c r="H3015" i="10" s="1"/>
  <c r="E3015" i="10"/>
  <c r="G3015" i="10" s="1"/>
  <c r="F3011" i="10"/>
  <c r="H3011" i="10" s="1"/>
  <c r="E3011" i="10"/>
  <c r="G3011" i="10" s="1"/>
  <c r="F3007" i="10"/>
  <c r="H3007" i="10" s="1"/>
  <c r="E3007" i="10"/>
  <c r="G3007" i="10" s="1"/>
  <c r="F3003" i="10"/>
  <c r="H3003" i="10" s="1"/>
  <c r="E3003" i="10"/>
  <c r="G3003" i="10" s="1"/>
  <c r="F2999" i="10"/>
  <c r="H2999" i="10" s="1"/>
  <c r="E2999" i="10"/>
  <c r="G2999" i="10" s="1"/>
  <c r="F2995" i="10"/>
  <c r="H2995" i="10" s="1"/>
  <c r="E2995" i="10"/>
  <c r="G2995" i="10" s="1"/>
  <c r="F2991" i="10"/>
  <c r="H2991" i="10" s="1"/>
  <c r="E2991" i="10"/>
  <c r="G2991" i="10" s="1"/>
  <c r="F2987" i="10"/>
  <c r="H2987" i="10" s="1"/>
  <c r="E2987" i="10"/>
  <c r="G2987" i="10" s="1"/>
  <c r="F2983" i="10"/>
  <c r="H2983" i="10" s="1"/>
  <c r="E2983" i="10"/>
  <c r="G2983" i="10" s="1"/>
  <c r="F2979" i="10"/>
  <c r="H2979" i="10" s="1"/>
  <c r="E2979" i="10"/>
  <c r="G2979" i="10" s="1"/>
  <c r="F2975" i="10"/>
  <c r="H2975" i="10" s="1"/>
  <c r="E2975" i="10"/>
  <c r="G2975" i="10" s="1"/>
  <c r="F2971" i="10"/>
  <c r="H2971" i="10" s="1"/>
  <c r="E2971" i="10"/>
  <c r="G2971" i="10" s="1"/>
  <c r="F2967" i="10"/>
  <c r="H2967" i="10" s="1"/>
  <c r="E2967" i="10"/>
  <c r="G2967" i="10" s="1"/>
  <c r="F2963" i="10"/>
  <c r="H2963" i="10" s="1"/>
  <c r="E2963" i="10"/>
  <c r="G2963" i="10" s="1"/>
  <c r="F2959" i="10"/>
  <c r="H2959" i="10" s="1"/>
  <c r="E2959" i="10"/>
  <c r="G2959" i="10" s="1"/>
  <c r="F2955" i="10"/>
  <c r="H2955" i="10" s="1"/>
  <c r="E2955" i="10"/>
  <c r="G2955" i="10" s="1"/>
  <c r="F2951" i="10"/>
  <c r="H2951" i="10" s="1"/>
  <c r="E2951" i="10"/>
  <c r="G2951" i="10" s="1"/>
  <c r="F2947" i="10"/>
  <c r="H2947" i="10" s="1"/>
  <c r="E2947" i="10"/>
  <c r="G2947" i="10" s="1"/>
  <c r="F2943" i="10"/>
  <c r="H2943" i="10" s="1"/>
  <c r="E2943" i="10"/>
  <c r="G2943" i="10" s="1"/>
  <c r="F2939" i="10"/>
  <c r="H2939" i="10" s="1"/>
  <c r="E2939" i="10"/>
  <c r="G2939" i="10" s="1"/>
  <c r="F2935" i="10"/>
  <c r="H2935" i="10" s="1"/>
  <c r="E2935" i="10"/>
  <c r="G2935" i="10" s="1"/>
  <c r="F2931" i="10"/>
  <c r="H2931" i="10" s="1"/>
  <c r="E2931" i="10"/>
  <c r="G2931" i="10" s="1"/>
  <c r="F2927" i="10"/>
  <c r="H2927" i="10" s="1"/>
  <c r="E2927" i="10"/>
  <c r="G2927" i="10" s="1"/>
  <c r="F2923" i="10"/>
  <c r="H2923" i="10" s="1"/>
  <c r="E2923" i="10"/>
  <c r="G2923" i="10" s="1"/>
  <c r="F2919" i="10"/>
  <c r="H2919" i="10" s="1"/>
  <c r="E2919" i="10"/>
  <c r="G2919" i="10" s="1"/>
  <c r="F2915" i="10"/>
  <c r="H2915" i="10" s="1"/>
  <c r="E2915" i="10"/>
  <c r="G2915" i="10" s="1"/>
  <c r="F2911" i="10"/>
  <c r="H2911" i="10" s="1"/>
  <c r="E2911" i="10"/>
  <c r="G2911" i="10" s="1"/>
  <c r="F2907" i="10"/>
  <c r="H2907" i="10" s="1"/>
  <c r="E2907" i="10"/>
  <c r="G2907" i="10" s="1"/>
  <c r="F2903" i="10"/>
  <c r="H2903" i="10" s="1"/>
  <c r="E2903" i="10"/>
  <c r="G2903" i="10" s="1"/>
  <c r="F2899" i="10"/>
  <c r="H2899" i="10" s="1"/>
  <c r="E2899" i="10"/>
  <c r="G2899" i="10" s="1"/>
  <c r="F2895" i="10"/>
  <c r="H2895" i="10" s="1"/>
  <c r="E2895" i="10"/>
  <c r="G2895" i="10" s="1"/>
  <c r="F2891" i="10"/>
  <c r="H2891" i="10" s="1"/>
  <c r="E2891" i="10"/>
  <c r="G2891" i="10" s="1"/>
  <c r="F2887" i="10"/>
  <c r="H2887" i="10" s="1"/>
  <c r="E2887" i="10"/>
  <c r="G2887" i="10" s="1"/>
  <c r="F2883" i="10"/>
  <c r="H2883" i="10" s="1"/>
  <c r="E2883" i="10"/>
  <c r="G2883" i="10" s="1"/>
  <c r="F2879" i="10"/>
  <c r="H2879" i="10" s="1"/>
  <c r="E2879" i="10"/>
  <c r="G2879" i="10" s="1"/>
  <c r="F2875" i="10"/>
  <c r="H2875" i="10" s="1"/>
  <c r="E2875" i="10"/>
  <c r="G2875" i="10" s="1"/>
  <c r="F2871" i="10"/>
  <c r="H2871" i="10" s="1"/>
  <c r="E2871" i="10"/>
  <c r="G2871" i="10" s="1"/>
  <c r="F2867" i="10"/>
  <c r="H2867" i="10" s="1"/>
  <c r="E2867" i="10"/>
  <c r="G2867" i="10" s="1"/>
  <c r="F2863" i="10"/>
  <c r="H2863" i="10" s="1"/>
  <c r="E2863" i="10"/>
  <c r="G2863" i="10" s="1"/>
  <c r="F2859" i="10"/>
  <c r="H2859" i="10" s="1"/>
  <c r="E2859" i="10"/>
  <c r="G2859" i="10" s="1"/>
  <c r="F2855" i="10"/>
  <c r="H2855" i="10" s="1"/>
  <c r="E2855" i="10"/>
  <c r="G2855" i="10" s="1"/>
  <c r="F2851" i="10"/>
  <c r="H2851" i="10" s="1"/>
  <c r="E2851" i="10"/>
  <c r="G2851" i="10" s="1"/>
  <c r="F2847" i="10"/>
  <c r="H2847" i="10" s="1"/>
  <c r="E2847" i="10"/>
  <c r="G2847" i="10" s="1"/>
  <c r="F2843" i="10"/>
  <c r="H2843" i="10" s="1"/>
  <c r="E2843" i="10"/>
  <c r="G2843" i="10" s="1"/>
  <c r="F2839" i="10"/>
  <c r="H2839" i="10" s="1"/>
  <c r="E2839" i="10"/>
  <c r="G2839" i="10" s="1"/>
  <c r="F2835" i="10"/>
  <c r="H2835" i="10" s="1"/>
  <c r="E2835" i="10"/>
  <c r="G2835" i="10" s="1"/>
  <c r="F2831" i="10"/>
  <c r="H2831" i="10" s="1"/>
  <c r="E2831" i="10"/>
  <c r="G2831" i="10" s="1"/>
  <c r="F2827" i="10"/>
  <c r="H2827" i="10" s="1"/>
  <c r="E2827" i="10"/>
  <c r="G2827" i="10" s="1"/>
  <c r="F2823" i="10"/>
  <c r="H2823" i="10" s="1"/>
  <c r="E2823" i="10"/>
  <c r="G2823" i="10" s="1"/>
  <c r="F2819" i="10"/>
  <c r="H2819" i="10" s="1"/>
  <c r="E2819" i="10"/>
  <c r="G2819" i="10" s="1"/>
  <c r="F2815" i="10"/>
  <c r="H2815" i="10" s="1"/>
  <c r="E2815" i="10"/>
  <c r="G2815" i="10" s="1"/>
  <c r="F2811" i="10"/>
  <c r="H2811" i="10" s="1"/>
  <c r="E2811" i="10"/>
  <c r="G2811" i="10" s="1"/>
  <c r="F2807" i="10"/>
  <c r="H2807" i="10" s="1"/>
  <c r="E2807" i="10"/>
  <c r="G2807" i="10" s="1"/>
  <c r="F2803" i="10"/>
  <c r="H2803" i="10" s="1"/>
  <c r="E2803" i="10"/>
  <c r="G2803" i="10" s="1"/>
  <c r="F2799" i="10"/>
  <c r="H2799" i="10" s="1"/>
  <c r="E2799" i="10"/>
  <c r="G2799" i="10" s="1"/>
  <c r="F2795" i="10"/>
  <c r="H2795" i="10" s="1"/>
  <c r="E2795" i="10"/>
  <c r="G2795" i="10" s="1"/>
  <c r="F2791" i="10"/>
  <c r="H2791" i="10" s="1"/>
  <c r="E2791" i="10"/>
  <c r="G2791" i="10" s="1"/>
  <c r="F2787" i="10"/>
  <c r="H2787" i="10" s="1"/>
  <c r="E2787" i="10"/>
  <c r="G2787" i="10" s="1"/>
  <c r="F2783" i="10"/>
  <c r="H2783" i="10" s="1"/>
  <c r="E2783" i="10"/>
  <c r="G2783" i="10" s="1"/>
  <c r="F2779" i="10"/>
  <c r="H2779" i="10" s="1"/>
  <c r="E2779" i="10"/>
  <c r="G2779" i="10" s="1"/>
  <c r="F2775" i="10"/>
  <c r="H2775" i="10" s="1"/>
  <c r="E2775" i="10"/>
  <c r="G2775" i="10" s="1"/>
  <c r="F2771" i="10"/>
  <c r="H2771" i="10" s="1"/>
  <c r="E2771" i="10"/>
  <c r="G2771" i="10" s="1"/>
  <c r="F2767" i="10"/>
  <c r="H2767" i="10" s="1"/>
  <c r="E2767" i="10"/>
  <c r="G2767" i="10" s="1"/>
  <c r="F2763" i="10"/>
  <c r="H2763" i="10" s="1"/>
  <c r="E2763" i="10"/>
  <c r="G2763" i="10" s="1"/>
  <c r="F2759" i="10"/>
  <c r="H2759" i="10" s="1"/>
  <c r="E2759" i="10"/>
  <c r="G2759" i="10" s="1"/>
  <c r="F2755" i="10"/>
  <c r="H2755" i="10" s="1"/>
  <c r="E2755" i="10"/>
  <c r="G2755" i="10" s="1"/>
  <c r="F2751" i="10"/>
  <c r="H2751" i="10" s="1"/>
  <c r="E2751" i="10"/>
  <c r="G2751" i="10" s="1"/>
  <c r="F2747" i="10"/>
  <c r="H2747" i="10" s="1"/>
  <c r="E2747" i="10"/>
  <c r="G2747" i="10" s="1"/>
  <c r="F2743" i="10"/>
  <c r="H2743" i="10" s="1"/>
  <c r="E2743" i="10"/>
  <c r="G2743" i="10" s="1"/>
  <c r="F2739" i="10"/>
  <c r="H2739" i="10" s="1"/>
  <c r="E2739" i="10"/>
  <c r="G2739" i="10" s="1"/>
  <c r="F2735" i="10"/>
  <c r="H2735" i="10" s="1"/>
  <c r="E2735" i="10"/>
  <c r="G2735" i="10" s="1"/>
  <c r="F2731" i="10"/>
  <c r="H2731" i="10" s="1"/>
  <c r="E2731" i="10"/>
  <c r="G2731" i="10" s="1"/>
  <c r="F2727" i="10"/>
  <c r="H2727" i="10" s="1"/>
  <c r="E2727" i="10"/>
  <c r="G2727" i="10" s="1"/>
  <c r="F2723" i="10"/>
  <c r="H2723" i="10" s="1"/>
  <c r="E2723" i="10"/>
  <c r="G2723" i="10" s="1"/>
  <c r="F2719" i="10"/>
  <c r="H2719" i="10" s="1"/>
  <c r="E2719" i="10"/>
  <c r="G2719" i="10" s="1"/>
  <c r="F2715" i="10"/>
  <c r="H2715" i="10" s="1"/>
  <c r="E2715" i="10"/>
  <c r="G2715" i="10" s="1"/>
  <c r="F2711" i="10"/>
  <c r="H2711" i="10" s="1"/>
  <c r="E2711" i="10"/>
  <c r="G2711" i="10" s="1"/>
  <c r="F2707" i="10"/>
  <c r="H2707" i="10" s="1"/>
  <c r="E2707" i="10"/>
  <c r="G2707" i="10" s="1"/>
  <c r="F2703" i="10"/>
  <c r="H2703" i="10" s="1"/>
  <c r="E2703" i="10"/>
  <c r="G2703" i="10" s="1"/>
  <c r="F2699" i="10"/>
  <c r="H2699" i="10" s="1"/>
  <c r="E2699" i="10"/>
  <c r="G2699" i="10" s="1"/>
  <c r="F2695" i="10"/>
  <c r="H2695" i="10" s="1"/>
  <c r="E2695" i="10"/>
  <c r="G2695" i="10" s="1"/>
  <c r="F2691" i="10"/>
  <c r="H2691" i="10" s="1"/>
  <c r="E2691" i="10"/>
  <c r="G2691" i="10" s="1"/>
  <c r="F2687" i="10"/>
  <c r="H2687" i="10" s="1"/>
  <c r="E2687" i="10"/>
  <c r="G2687" i="10" s="1"/>
  <c r="F2683" i="10"/>
  <c r="H2683" i="10" s="1"/>
  <c r="E2683" i="10"/>
  <c r="G2683" i="10" s="1"/>
  <c r="F2679" i="10"/>
  <c r="H2679" i="10" s="1"/>
  <c r="E2679" i="10"/>
  <c r="G2679" i="10" s="1"/>
  <c r="F2675" i="10"/>
  <c r="H2675" i="10" s="1"/>
  <c r="E2675" i="10"/>
  <c r="G2675" i="10" s="1"/>
  <c r="F2671" i="10"/>
  <c r="H2671" i="10" s="1"/>
  <c r="E2671" i="10"/>
  <c r="G2671" i="10" s="1"/>
  <c r="F2667" i="10"/>
  <c r="H2667" i="10" s="1"/>
  <c r="E2667" i="10"/>
  <c r="G2667" i="10" s="1"/>
  <c r="F2663" i="10"/>
  <c r="H2663" i="10" s="1"/>
  <c r="E2663" i="10"/>
  <c r="G2663" i="10" s="1"/>
  <c r="F2659" i="10"/>
  <c r="H2659" i="10" s="1"/>
  <c r="E2659" i="10"/>
  <c r="G2659" i="10" s="1"/>
  <c r="F2655" i="10"/>
  <c r="H2655" i="10" s="1"/>
  <c r="E2655" i="10"/>
  <c r="G2655" i="10" s="1"/>
  <c r="F2651" i="10"/>
  <c r="H2651" i="10" s="1"/>
  <c r="E2651" i="10"/>
  <c r="G2651" i="10" s="1"/>
  <c r="F2647" i="10"/>
  <c r="H2647" i="10" s="1"/>
  <c r="E2647" i="10"/>
  <c r="G2647" i="10" s="1"/>
  <c r="F2643" i="10"/>
  <c r="H2643" i="10" s="1"/>
  <c r="E2643" i="10"/>
  <c r="G2643" i="10" s="1"/>
  <c r="F2639" i="10"/>
  <c r="H2639" i="10" s="1"/>
  <c r="E2639" i="10"/>
  <c r="G2639" i="10" s="1"/>
  <c r="F2635" i="10"/>
  <c r="H2635" i="10" s="1"/>
  <c r="E2635" i="10"/>
  <c r="G2635" i="10" s="1"/>
  <c r="F2631" i="10"/>
  <c r="H2631" i="10" s="1"/>
  <c r="E2631" i="10"/>
  <c r="G2631" i="10" s="1"/>
  <c r="F2627" i="10"/>
  <c r="H2627" i="10" s="1"/>
  <c r="E2627" i="10"/>
  <c r="G2627" i="10" s="1"/>
  <c r="F2623" i="10"/>
  <c r="H2623" i="10" s="1"/>
  <c r="E2623" i="10"/>
  <c r="G2623" i="10" s="1"/>
  <c r="F2619" i="10"/>
  <c r="H2619" i="10" s="1"/>
  <c r="E2619" i="10"/>
  <c r="G2619" i="10" s="1"/>
  <c r="F2615" i="10"/>
  <c r="H2615" i="10" s="1"/>
  <c r="E2615" i="10"/>
  <c r="G2615" i="10" s="1"/>
  <c r="F2611" i="10"/>
  <c r="H2611" i="10" s="1"/>
  <c r="E2611" i="10"/>
  <c r="G2611" i="10" s="1"/>
  <c r="F2607" i="10"/>
  <c r="H2607" i="10" s="1"/>
  <c r="E2607" i="10"/>
  <c r="G2607" i="10" s="1"/>
  <c r="F2603" i="10"/>
  <c r="H2603" i="10" s="1"/>
  <c r="E2603" i="10"/>
  <c r="G2603" i="10" s="1"/>
  <c r="F2599" i="10"/>
  <c r="H2599" i="10" s="1"/>
  <c r="E2599" i="10"/>
  <c r="G2599" i="10" s="1"/>
  <c r="F2595" i="10"/>
  <c r="H2595" i="10" s="1"/>
  <c r="E2595" i="10"/>
  <c r="G2595" i="10" s="1"/>
  <c r="F2591" i="10"/>
  <c r="H2591" i="10" s="1"/>
  <c r="E2591" i="10"/>
  <c r="G2591" i="10" s="1"/>
  <c r="F2587" i="10"/>
  <c r="H2587" i="10" s="1"/>
  <c r="E2587" i="10"/>
  <c r="G2587" i="10" s="1"/>
  <c r="F2583" i="10"/>
  <c r="H2583" i="10" s="1"/>
  <c r="E2583" i="10"/>
  <c r="G2583" i="10" s="1"/>
  <c r="F2579" i="10"/>
  <c r="H2579" i="10" s="1"/>
  <c r="E2579" i="10"/>
  <c r="G2579" i="10" s="1"/>
  <c r="F2575" i="10"/>
  <c r="H2575" i="10" s="1"/>
  <c r="E2575" i="10"/>
  <c r="G2575" i="10" s="1"/>
  <c r="F2571" i="10"/>
  <c r="H2571" i="10" s="1"/>
  <c r="E2571" i="10"/>
  <c r="G2571" i="10" s="1"/>
  <c r="F2567" i="10"/>
  <c r="H2567" i="10" s="1"/>
  <c r="E2567" i="10"/>
  <c r="G2567" i="10" s="1"/>
  <c r="F2563" i="10"/>
  <c r="H2563" i="10" s="1"/>
  <c r="E2563" i="10"/>
  <c r="G2563" i="10" s="1"/>
  <c r="F2559" i="10"/>
  <c r="H2559" i="10" s="1"/>
  <c r="E2559" i="10"/>
  <c r="G2559" i="10" s="1"/>
  <c r="F2555" i="10"/>
  <c r="H2555" i="10" s="1"/>
  <c r="E2555" i="10"/>
  <c r="G2555" i="10" s="1"/>
  <c r="F2551" i="10"/>
  <c r="H2551" i="10" s="1"/>
  <c r="E2551" i="10"/>
  <c r="G2551" i="10" s="1"/>
  <c r="F2547" i="10"/>
  <c r="H2547" i="10" s="1"/>
  <c r="E2547" i="10"/>
  <c r="G2547" i="10" s="1"/>
  <c r="F2543" i="10"/>
  <c r="H2543" i="10" s="1"/>
  <c r="E2543" i="10"/>
  <c r="G2543" i="10" s="1"/>
  <c r="F2539" i="10"/>
  <c r="H2539" i="10" s="1"/>
  <c r="E2539" i="10"/>
  <c r="G2539" i="10" s="1"/>
  <c r="F2535" i="10"/>
  <c r="H2535" i="10" s="1"/>
  <c r="E2535" i="10"/>
  <c r="G2535" i="10" s="1"/>
  <c r="F2531" i="10"/>
  <c r="H2531" i="10" s="1"/>
  <c r="E2531" i="10"/>
  <c r="G2531" i="10" s="1"/>
  <c r="F2527" i="10"/>
  <c r="H2527" i="10" s="1"/>
  <c r="E2527" i="10"/>
  <c r="G2527" i="10" s="1"/>
  <c r="F2523" i="10"/>
  <c r="H2523" i="10" s="1"/>
  <c r="E2523" i="10"/>
  <c r="G2523" i="10" s="1"/>
  <c r="F2519" i="10"/>
  <c r="H2519" i="10" s="1"/>
  <c r="E2519" i="10"/>
  <c r="G2519" i="10" s="1"/>
  <c r="F2515" i="10"/>
  <c r="H2515" i="10" s="1"/>
  <c r="E2515" i="10"/>
  <c r="G2515" i="10" s="1"/>
  <c r="F2511" i="10"/>
  <c r="H2511" i="10" s="1"/>
  <c r="E2511" i="10"/>
  <c r="G2511" i="10" s="1"/>
  <c r="F2507" i="10"/>
  <c r="H2507" i="10" s="1"/>
  <c r="E2507" i="10"/>
  <c r="G2507" i="10" s="1"/>
  <c r="F2503" i="10"/>
  <c r="H2503" i="10" s="1"/>
  <c r="E2503" i="10"/>
  <c r="G2503" i="10" s="1"/>
  <c r="F2499" i="10"/>
  <c r="H2499" i="10" s="1"/>
  <c r="E2499" i="10"/>
  <c r="G2499" i="10" s="1"/>
  <c r="F2495" i="10"/>
  <c r="H2495" i="10" s="1"/>
  <c r="E2495" i="10"/>
  <c r="G2495" i="10" s="1"/>
  <c r="F2491" i="10"/>
  <c r="H2491" i="10" s="1"/>
  <c r="E2491" i="10"/>
  <c r="G2491" i="10" s="1"/>
  <c r="F2487" i="10"/>
  <c r="H2487" i="10" s="1"/>
  <c r="E2487" i="10"/>
  <c r="G2487" i="10" s="1"/>
  <c r="F2483" i="10"/>
  <c r="H2483" i="10" s="1"/>
  <c r="E2483" i="10"/>
  <c r="G2483" i="10" s="1"/>
  <c r="F2479" i="10"/>
  <c r="H2479" i="10" s="1"/>
  <c r="E2479" i="10"/>
  <c r="G2479" i="10" s="1"/>
  <c r="F2475" i="10"/>
  <c r="H2475" i="10" s="1"/>
  <c r="E2475" i="10"/>
  <c r="G2475" i="10" s="1"/>
  <c r="F2471" i="10"/>
  <c r="H2471" i="10" s="1"/>
  <c r="E2471" i="10"/>
  <c r="G2471" i="10" s="1"/>
  <c r="F2467" i="10"/>
  <c r="H2467" i="10" s="1"/>
  <c r="E2467" i="10"/>
  <c r="G2467" i="10" s="1"/>
  <c r="F2463" i="10"/>
  <c r="H2463" i="10" s="1"/>
  <c r="E2463" i="10"/>
  <c r="G2463" i="10" s="1"/>
  <c r="F2459" i="10"/>
  <c r="H2459" i="10" s="1"/>
  <c r="E2459" i="10"/>
  <c r="G2459" i="10" s="1"/>
  <c r="F2455" i="10"/>
  <c r="H2455" i="10" s="1"/>
  <c r="E2455" i="10"/>
  <c r="G2455" i="10" s="1"/>
  <c r="F2451" i="10"/>
  <c r="H2451" i="10" s="1"/>
  <c r="E2451" i="10"/>
  <c r="G2451" i="10" s="1"/>
  <c r="F2447" i="10"/>
  <c r="H2447" i="10" s="1"/>
  <c r="E2447" i="10"/>
  <c r="G2447" i="10" s="1"/>
  <c r="F2443" i="10"/>
  <c r="H2443" i="10" s="1"/>
  <c r="E2443" i="10"/>
  <c r="G2443" i="10" s="1"/>
  <c r="F2439" i="10"/>
  <c r="H2439" i="10" s="1"/>
  <c r="E2439" i="10"/>
  <c r="G2439" i="10" s="1"/>
  <c r="F2435" i="10"/>
  <c r="H2435" i="10" s="1"/>
  <c r="E2435" i="10"/>
  <c r="G2435" i="10" s="1"/>
  <c r="F2431" i="10"/>
  <c r="H2431" i="10" s="1"/>
  <c r="E2431" i="10"/>
  <c r="G2431" i="10" s="1"/>
  <c r="F2427" i="10"/>
  <c r="H2427" i="10" s="1"/>
  <c r="E2427" i="10"/>
  <c r="G2427" i="10" s="1"/>
  <c r="F2423" i="10"/>
  <c r="H2423" i="10" s="1"/>
  <c r="E2423" i="10"/>
  <c r="G2423" i="10" s="1"/>
  <c r="F2419" i="10"/>
  <c r="H2419" i="10" s="1"/>
  <c r="E2419" i="10"/>
  <c r="G2419" i="10" s="1"/>
  <c r="F2415" i="10"/>
  <c r="H2415" i="10" s="1"/>
  <c r="E2415" i="10"/>
  <c r="G2415" i="10" s="1"/>
  <c r="F2411" i="10"/>
  <c r="H2411" i="10" s="1"/>
  <c r="E2411" i="10"/>
  <c r="G2411" i="10" s="1"/>
  <c r="F2407" i="10"/>
  <c r="H2407" i="10" s="1"/>
  <c r="E2407" i="10"/>
  <c r="G2407" i="10" s="1"/>
  <c r="F2403" i="10"/>
  <c r="H2403" i="10" s="1"/>
  <c r="E2403" i="10"/>
  <c r="G2403" i="10" s="1"/>
  <c r="F2399" i="10"/>
  <c r="H2399" i="10" s="1"/>
  <c r="E2399" i="10"/>
  <c r="G2399" i="10" s="1"/>
  <c r="F2395" i="10"/>
  <c r="H2395" i="10" s="1"/>
  <c r="E2395" i="10"/>
  <c r="G2395" i="10" s="1"/>
  <c r="F2391" i="10"/>
  <c r="H2391" i="10" s="1"/>
  <c r="E2391" i="10"/>
  <c r="G2391" i="10" s="1"/>
  <c r="F2387" i="10"/>
  <c r="H2387" i="10" s="1"/>
  <c r="E2387" i="10"/>
  <c r="G2387" i="10" s="1"/>
  <c r="F2383" i="10"/>
  <c r="H2383" i="10" s="1"/>
  <c r="E2383" i="10"/>
  <c r="G2383" i="10" s="1"/>
  <c r="F2379" i="10"/>
  <c r="H2379" i="10" s="1"/>
  <c r="E2379" i="10"/>
  <c r="G2379" i="10" s="1"/>
  <c r="F2375" i="10"/>
  <c r="H2375" i="10" s="1"/>
  <c r="E2375" i="10"/>
  <c r="G2375" i="10" s="1"/>
  <c r="F2371" i="10"/>
  <c r="H2371" i="10" s="1"/>
  <c r="E2371" i="10"/>
  <c r="G2371" i="10" s="1"/>
  <c r="F2367" i="10"/>
  <c r="H2367" i="10" s="1"/>
  <c r="E2367" i="10"/>
  <c r="G2367" i="10" s="1"/>
  <c r="F2363" i="10"/>
  <c r="H2363" i="10" s="1"/>
  <c r="E2363" i="10"/>
  <c r="G2363" i="10" s="1"/>
  <c r="F2359" i="10"/>
  <c r="H2359" i="10" s="1"/>
  <c r="E2359" i="10"/>
  <c r="G2359" i="10" s="1"/>
  <c r="F2355" i="10"/>
  <c r="H2355" i="10" s="1"/>
  <c r="E2355" i="10"/>
  <c r="G2355" i="10" s="1"/>
  <c r="F2351" i="10"/>
  <c r="H2351" i="10" s="1"/>
  <c r="E2351" i="10"/>
  <c r="G2351" i="10" s="1"/>
  <c r="F2347" i="10"/>
  <c r="H2347" i="10" s="1"/>
  <c r="E2347" i="10"/>
  <c r="G2347" i="10" s="1"/>
  <c r="F2343" i="10"/>
  <c r="H2343" i="10" s="1"/>
  <c r="E2343" i="10"/>
  <c r="G2343" i="10" s="1"/>
  <c r="F2339" i="10"/>
  <c r="H2339" i="10" s="1"/>
  <c r="E2339" i="10"/>
  <c r="G2339" i="10" s="1"/>
  <c r="F2335" i="10"/>
  <c r="H2335" i="10" s="1"/>
  <c r="E2335" i="10"/>
  <c r="G2335" i="10" s="1"/>
  <c r="F2331" i="10"/>
  <c r="H2331" i="10" s="1"/>
  <c r="E2331" i="10"/>
  <c r="G2331" i="10" s="1"/>
  <c r="F2327" i="10"/>
  <c r="H2327" i="10" s="1"/>
  <c r="E2327" i="10"/>
  <c r="G2327" i="10" s="1"/>
  <c r="F2323" i="10"/>
  <c r="H2323" i="10" s="1"/>
  <c r="E2323" i="10"/>
  <c r="G2323" i="10" s="1"/>
  <c r="F2319" i="10"/>
  <c r="H2319" i="10" s="1"/>
  <c r="E2319" i="10"/>
  <c r="G2319" i="10" s="1"/>
  <c r="F2315" i="10"/>
  <c r="H2315" i="10" s="1"/>
  <c r="E2315" i="10"/>
  <c r="G2315" i="10" s="1"/>
  <c r="F2311" i="10"/>
  <c r="H2311" i="10" s="1"/>
  <c r="E2311" i="10"/>
  <c r="G2311" i="10" s="1"/>
  <c r="F2307" i="10"/>
  <c r="H2307" i="10" s="1"/>
  <c r="E2307" i="10"/>
  <c r="G2307" i="10" s="1"/>
  <c r="F2303" i="10"/>
  <c r="H2303" i="10" s="1"/>
  <c r="E2303" i="10"/>
  <c r="G2303" i="10" s="1"/>
  <c r="F2299" i="10"/>
  <c r="H2299" i="10" s="1"/>
  <c r="E2299" i="10"/>
  <c r="G2299" i="10" s="1"/>
  <c r="F2295" i="10"/>
  <c r="H2295" i="10" s="1"/>
  <c r="E2295" i="10"/>
  <c r="G2295" i="10" s="1"/>
  <c r="F2291" i="10"/>
  <c r="H2291" i="10" s="1"/>
  <c r="E2291" i="10"/>
  <c r="G2291" i="10" s="1"/>
  <c r="F2287" i="10"/>
  <c r="H2287" i="10" s="1"/>
  <c r="E2287" i="10"/>
  <c r="G2287" i="10" s="1"/>
  <c r="F2283" i="10"/>
  <c r="H2283" i="10" s="1"/>
  <c r="E2283" i="10"/>
  <c r="G2283" i="10" s="1"/>
  <c r="F2279" i="10"/>
  <c r="H2279" i="10" s="1"/>
  <c r="E2279" i="10"/>
  <c r="G2279" i="10" s="1"/>
  <c r="F2275" i="10"/>
  <c r="H2275" i="10" s="1"/>
  <c r="E2275" i="10"/>
  <c r="G2275" i="10" s="1"/>
  <c r="F2271" i="10"/>
  <c r="H2271" i="10" s="1"/>
  <c r="E2271" i="10"/>
  <c r="G2271" i="10" s="1"/>
  <c r="F2267" i="10"/>
  <c r="H2267" i="10" s="1"/>
  <c r="E2267" i="10"/>
  <c r="G2267" i="10" s="1"/>
  <c r="F2263" i="10"/>
  <c r="H2263" i="10" s="1"/>
  <c r="E2263" i="10"/>
  <c r="G2263" i="10" s="1"/>
  <c r="F2259" i="10"/>
  <c r="H2259" i="10" s="1"/>
  <c r="E2259" i="10"/>
  <c r="G2259" i="10" s="1"/>
  <c r="F2255" i="10"/>
  <c r="H2255" i="10" s="1"/>
  <c r="E2255" i="10"/>
  <c r="G2255" i="10" s="1"/>
  <c r="F2251" i="10"/>
  <c r="H2251" i="10" s="1"/>
  <c r="E2251" i="10"/>
  <c r="G2251" i="10" s="1"/>
  <c r="F2247" i="10"/>
  <c r="H2247" i="10" s="1"/>
  <c r="E2247" i="10"/>
  <c r="G2247" i="10" s="1"/>
  <c r="F2243" i="10"/>
  <c r="H2243" i="10" s="1"/>
  <c r="E2243" i="10"/>
  <c r="G2243" i="10" s="1"/>
  <c r="F2239" i="10"/>
  <c r="H2239" i="10" s="1"/>
  <c r="E2239" i="10"/>
  <c r="G2239" i="10" s="1"/>
  <c r="F2235" i="10"/>
  <c r="H2235" i="10" s="1"/>
  <c r="E2235" i="10"/>
  <c r="G2235" i="10" s="1"/>
  <c r="F2231" i="10"/>
  <c r="H2231" i="10" s="1"/>
  <c r="E2231" i="10"/>
  <c r="G2231" i="10" s="1"/>
  <c r="F2227" i="10"/>
  <c r="H2227" i="10" s="1"/>
  <c r="E2227" i="10"/>
  <c r="G2227" i="10" s="1"/>
  <c r="F2223" i="10"/>
  <c r="H2223" i="10" s="1"/>
  <c r="E2223" i="10"/>
  <c r="G2223" i="10" s="1"/>
  <c r="F2219" i="10"/>
  <c r="H2219" i="10" s="1"/>
  <c r="E2219" i="10"/>
  <c r="G2219" i="10" s="1"/>
  <c r="F2215" i="10"/>
  <c r="H2215" i="10" s="1"/>
  <c r="E2215" i="10"/>
  <c r="G2215" i="10" s="1"/>
  <c r="F2211" i="10"/>
  <c r="H2211" i="10" s="1"/>
  <c r="E2211" i="10"/>
  <c r="G2211" i="10" s="1"/>
  <c r="F2207" i="10"/>
  <c r="H2207" i="10" s="1"/>
  <c r="E2207" i="10"/>
  <c r="G2207" i="10" s="1"/>
  <c r="F2203" i="10"/>
  <c r="H2203" i="10" s="1"/>
  <c r="E2203" i="10"/>
  <c r="G2203" i="10" s="1"/>
  <c r="F2199" i="10"/>
  <c r="H2199" i="10" s="1"/>
  <c r="E2199" i="10"/>
  <c r="G2199" i="10" s="1"/>
  <c r="F2195" i="10"/>
  <c r="H2195" i="10" s="1"/>
  <c r="E2195" i="10"/>
  <c r="G2195" i="10" s="1"/>
  <c r="F2191" i="10"/>
  <c r="H2191" i="10" s="1"/>
  <c r="E2191" i="10"/>
  <c r="G2191" i="10" s="1"/>
  <c r="F2187" i="10"/>
  <c r="H2187" i="10" s="1"/>
  <c r="E2187" i="10"/>
  <c r="G2187" i="10" s="1"/>
  <c r="F2183" i="10"/>
  <c r="H2183" i="10" s="1"/>
  <c r="E2183" i="10"/>
  <c r="G2183" i="10" s="1"/>
  <c r="F2179" i="10"/>
  <c r="H2179" i="10" s="1"/>
  <c r="E2179" i="10"/>
  <c r="G2179" i="10" s="1"/>
  <c r="F2175" i="10"/>
  <c r="H2175" i="10" s="1"/>
  <c r="E2175" i="10"/>
  <c r="G2175" i="10" s="1"/>
  <c r="F2171" i="10"/>
  <c r="H2171" i="10" s="1"/>
  <c r="E2171" i="10"/>
  <c r="G2171" i="10" s="1"/>
  <c r="F2167" i="10"/>
  <c r="H2167" i="10" s="1"/>
  <c r="E2167" i="10"/>
  <c r="G2167" i="10" s="1"/>
  <c r="F2163" i="10"/>
  <c r="H2163" i="10" s="1"/>
  <c r="E2163" i="10"/>
  <c r="G2163" i="10" s="1"/>
  <c r="F2159" i="10"/>
  <c r="H2159" i="10" s="1"/>
  <c r="E2159" i="10"/>
  <c r="G2159" i="10" s="1"/>
  <c r="F2155" i="10"/>
  <c r="H2155" i="10" s="1"/>
  <c r="E2155" i="10"/>
  <c r="G2155" i="10" s="1"/>
  <c r="F2151" i="10"/>
  <c r="H2151" i="10" s="1"/>
  <c r="E2151" i="10"/>
  <c r="G2151" i="10" s="1"/>
  <c r="F2147" i="10"/>
  <c r="H2147" i="10" s="1"/>
  <c r="E2147" i="10"/>
  <c r="G2147" i="10" s="1"/>
  <c r="F2143" i="10"/>
  <c r="H2143" i="10" s="1"/>
  <c r="E2143" i="10"/>
  <c r="G2143" i="10" s="1"/>
  <c r="F2139" i="10"/>
  <c r="H2139" i="10" s="1"/>
  <c r="E2139" i="10"/>
  <c r="G2139" i="10" s="1"/>
  <c r="F2135" i="10"/>
  <c r="H2135" i="10" s="1"/>
  <c r="E2135" i="10"/>
  <c r="G2135" i="10" s="1"/>
  <c r="F2131" i="10"/>
  <c r="H2131" i="10" s="1"/>
  <c r="E2131" i="10"/>
  <c r="G2131" i="10" s="1"/>
  <c r="F2127" i="10"/>
  <c r="H2127" i="10" s="1"/>
  <c r="E2127" i="10"/>
  <c r="G2127" i="10" s="1"/>
  <c r="F2123" i="10"/>
  <c r="H2123" i="10" s="1"/>
  <c r="E2123" i="10"/>
  <c r="G2123" i="10" s="1"/>
  <c r="F2119" i="10"/>
  <c r="H2119" i="10" s="1"/>
  <c r="E2119" i="10"/>
  <c r="G2119" i="10" s="1"/>
  <c r="F2115" i="10"/>
  <c r="H2115" i="10" s="1"/>
  <c r="E2115" i="10"/>
  <c r="G2115" i="10" s="1"/>
  <c r="F2111" i="10"/>
  <c r="H2111" i="10" s="1"/>
  <c r="E2111" i="10"/>
  <c r="G2111" i="10" s="1"/>
  <c r="F2107" i="10"/>
  <c r="H2107" i="10" s="1"/>
  <c r="E2107" i="10"/>
  <c r="G2107" i="10" s="1"/>
  <c r="F2103" i="10"/>
  <c r="H2103" i="10" s="1"/>
  <c r="E2103" i="10"/>
  <c r="G2103" i="10" s="1"/>
  <c r="F2099" i="10"/>
  <c r="H2099" i="10" s="1"/>
  <c r="E2099" i="10"/>
  <c r="G2099" i="10" s="1"/>
  <c r="F2095" i="10"/>
  <c r="H2095" i="10" s="1"/>
  <c r="E2095" i="10"/>
  <c r="G2095" i="10" s="1"/>
  <c r="F2091" i="10"/>
  <c r="H2091" i="10" s="1"/>
  <c r="E2091" i="10"/>
  <c r="G2091" i="10" s="1"/>
  <c r="F2087" i="10"/>
  <c r="H2087" i="10" s="1"/>
  <c r="E2087" i="10"/>
  <c r="G2087" i="10" s="1"/>
  <c r="F2083" i="10"/>
  <c r="H2083" i="10" s="1"/>
  <c r="E2083" i="10"/>
  <c r="G2083" i="10" s="1"/>
  <c r="F2079" i="10"/>
  <c r="H2079" i="10" s="1"/>
  <c r="E2079" i="10"/>
  <c r="G2079" i="10" s="1"/>
  <c r="F2075" i="10"/>
  <c r="H2075" i="10" s="1"/>
  <c r="E2075" i="10"/>
  <c r="G2075" i="10" s="1"/>
  <c r="F2071" i="10"/>
  <c r="H2071" i="10" s="1"/>
  <c r="E2071" i="10"/>
  <c r="G2071" i="10" s="1"/>
  <c r="F2067" i="10"/>
  <c r="H2067" i="10" s="1"/>
  <c r="E2067" i="10"/>
  <c r="G2067" i="10" s="1"/>
  <c r="F2063" i="10"/>
  <c r="H2063" i="10" s="1"/>
  <c r="E2063" i="10"/>
  <c r="G2063" i="10" s="1"/>
  <c r="F2059" i="10"/>
  <c r="H2059" i="10" s="1"/>
  <c r="E2059" i="10"/>
  <c r="G2059" i="10" s="1"/>
  <c r="F2055" i="10"/>
  <c r="H2055" i="10" s="1"/>
  <c r="E2055" i="10"/>
  <c r="G2055" i="10" s="1"/>
  <c r="F2051" i="10"/>
  <c r="H2051" i="10" s="1"/>
  <c r="E2051" i="10"/>
  <c r="G2051" i="10" s="1"/>
  <c r="F2047" i="10"/>
  <c r="H2047" i="10" s="1"/>
  <c r="E2047" i="10"/>
  <c r="G2047" i="10" s="1"/>
  <c r="F2043" i="10"/>
  <c r="H2043" i="10" s="1"/>
  <c r="E2043" i="10"/>
  <c r="G2043" i="10" s="1"/>
  <c r="F2039" i="10"/>
  <c r="H2039" i="10" s="1"/>
  <c r="E2039" i="10"/>
  <c r="G2039" i="10" s="1"/>
  <c r="F2035" i="10"/>
  <c r="H2035" i="10" s="1"/>
  <c r="E2035" i="10"/>
  <c r="G2035" i="10" s="1"/>
  <c r="F2031" i="10"/>
  <c r="H2031" i="10" s="1"/>
  <c r="E2031" i="10"/>
  <c r="G2031" i="10" s="1"/>
  <c r="F2027" i="10"/>
  <c r="H2027" i="10" s="1"/>
  <c r="E2027" i="10"/>
  <c r="G2027" i="10" s="1"/>
  <c r="F2023" i="10"/>
  <c r="H2023" i="10" s="1"/>
  <c r="E2023" i="10"/>
  <c r="G2023" i="10" s="1"/>
  <c r="F2019" i="10"/>
  <c r="H2019" i="10" s="1"/>
  <c r="E2019" i="10"/>
  <c r="G2019" i="10" s="1"/>
  <c r="F2015" i="10"/>
  <c r="H2015" i="10" s="1"/>
  <c r="E2015" i="10"/>
  <c r="G2015" i="10" s="1"/>
  <c r="F2011" i="10"/>
  <c r="H2011" i="10" s="1"/>
  <c r="E2011" i="10"/>
  <c r="G2011" i="10" s="1"/>
  <c r="F2007" i="10"/>
  <c r="H2007" i="10" s="1"/>
  <c r="E2007" i="10"/>
  <c r="G2007" i="10" s="1"/>
  <c r="F2003" i="10"/>
  <c r="H2003" i="10" s="1"/>
  <c r="E2003" i="10"/>
  <c r="G2003" i="10" s="1"/>
  <c r="F1999" i="10"/>
  <c r="H1999" i="10" s="1"/>
  <c r="E1999" i="10"/>
  <c r="G1999" i="10" s="1"/>
  <c r="F1995" i="10"/>
  <c r="H1995" i="10" s="1"/>
  <c r="E1995" i="10"/>
  <c r="G1995" i="10" s="1"/>
  <c r="F1991" i="10"/>
  <c r="H1991" i="10" s="1"/>
  <c r="E1991" i="10"/>
  <c r="G1991" i="10" s="1"/>
  <c r="F1987" i="10"/>
  <c r="H1987" i="10" s="1"/>
  <c r="E1987" i="10"/>
  <c r="G1987" i="10" s="1"/>
  <c r="F1983" i="10"/>
  <c r="H1983" i="10" s="1"/>
  <c r="E1983" i="10"/>
  <c r="G1983" i="10" s="1"/>
  <c r="F1979" i="10"/>
  <c r="H1979" i="10" s="1"/>
  <c r="E1979" i="10"/>
  <c r="G1979" i="10" s="1"/>
  <c r="F1975" i="10"/>
  <c r="H1975" i="10" s="1"/>
  <c r="E1975" i="10"/>
  <c r="G1975" i="10" s="1"/>
  <c r="F1971" i="10"/>
  <c r="H1971" i="10" s="1"/>
  <c r="E1971" i="10"/>
  <c r="G1971" i="10" s="1"/>
  <c r="F1967" i="10"/>
  <c r="H1967" i="10" s="1"/>
  <c r="E1967" i="10"/>
  <c r="G1967" i="10" s="1"/>
  <c r="F1963" i="10"/>
  <c r="H1963" i="10" s="1"/>
  <c r="E1963" i="10"/>
  <c r="G1963" i="10" s="1"/>
  <c r="F1959" i="10"/>
  <c r="H1959" i="10" s="1"/>
  <c r="E1959" i="10"/>
  <c r="G1959" i="10" s="1"/>
  <c r="F1955" i="10"/>
  <c r="H1955" i="10" s="1"/>
  <c r="E1955" i="10"/>
  <c r="G1955" i="10" s="1"/>
  <c r="F1951" i="10"/>
  <c r="H1951" i="10" s="1"/>
  <c r="E1951" i="10"/>
  <c r="G1951" i="10" s="1"/>
  <c r="F1947" i="10"/>
  <c r="H1947" i="10" s="1"/>
  <c r="E1947" i="10"/>
  <c r="G1947" i="10" s="1"/>
  <c r="F1943" i="10"/>
  <c r="H1943" i="10" s="1"/>
  <c r="E1943" i="10"/>
  <c r="G1943" i="10" s="1"/>
  <c r="F1939" i="10"/>
  <c r="H1939" i="10" s="1"/>
  <c r="E1939" i="10"/>
  <c r="G1939" i="10" s="1"/>
  <c r="F1935" i="10"/>
  <c r="H1935" i="10" s="1"/>
  <c r="E1935" i="10"/>
  <c r="G1935" i="10" s="1"/>
  <c r="F1931" i="10"/>
  <c r="H1931" i="10" s="1"/>
  <c r="E1931" i="10"/>
  <c r="G1931" i="10" s="1"/>
  <c r="F1927" i="10"/>
  <c r="H1927" i="10" s="1"/>
  <c r="E1927" i="10"/>
  <c r="G1927" i="10" s="1"/>
  <c r="F1923" i="10"/>
  <c r="H1923" i="10" s="1"/>
  <c r="E1923" i="10"/>
  <c r="G1923" i="10" s="1"/>
  <c r="F1919" i="10"/>
  <c r="H1919" i="10" s="1"/>
  <c r="E1919" i="10"/>
  <c r="G1919" i="10" s="1"/>
  <c r="F1915" i="10"/>
  <c r="H1915" i="10" s="1"/>
  <c r="E1915" i="10"/>
  <c r="G1915" i="10" s="1"/>
  <c r="F1911" i="10"/>
  <c r="H1911" i="10" s="1"/>
  <c r="E1911" i="10"/>
  <c r="G1911" i="10" s="1"/>
  <c r="F1907" i="10"/>
  <c r="H1907" i="10" s="1"/>
  <c r="E1907" i="10"/>
  <c r="G1907" i="10" s="1"/>
  <c r="F1903" i="10"/>
  <c r="H1903" i="10" s="1"/>
  <c r="E1903" i="10"/>
  <c r="G1903" i="10" s="1"/>
  <c r="F1899" i="10"/>
  <c r="H1899" i="10" s="1"/>
  <c r="E1899" i="10"/>
  <c r="G1899" i="10" s="1"/>
  <c r="F1895" i="10"/>
  <c r="H1895" i="10" s="1"/>
  <c r="E1895" i="10"/>
  <c r="G1895" i="10" s="1"/>
  <c r="F1891" i="10"/>
  <c r="H1891" i="10" s="1"/>
  <c r="E1891" i="10"/>
  <c r="G1891" i="10" s="1"/>
  <c r="F1887" i="10"/>
  <c r="H1887" i="10" s="1"/>
  <c r="E1887" i="10"/>
  <c r="G1887" i="10" s="1"/>
  <c r="F1883" i="10"/>
  <c r="H1883" i="10" s="1"/>
  <c r="E1883" i="10"/>
  <c r="G1883" i="10" s="1"/>
  <c r="F1879" i="10"/>
  <c r="H1879" i="10" s="1"/>
  <c r="E1879" i="10"/>
  <c r="G1879" i="10" s="1"/>
  <c r="F1875" i="10"/>
  <c r="H1875" i="10" s="1"/>
  <c r="E1875" i="10"/>
  <c r="G1875" i="10" s="1"/>
  <c r="F1871" i="10"/>
  <c r="H1871" i="10" s="1"/>
  <c r="E1871" i="10"/>
  <c r="G1871" i="10" s="1"/>
  <c r="F1867" i="10"/>
  <c r="H1867" i="10" s="1"/>
  <c r="E1867" i="10"/>
  <c r="G1867" i="10" s="1"/>
  <c r="F1863" i="10"/>
  <c r="H1863" i="10" s="1"/>
  <c r="E1863" i="10"/>
  <c r="G1863" i="10" s="1"/>
  <c r="F1859" i="10"/>
  <c r="H1859" i="10" s="1"/>
  <c r="E1859" i="10"/>
  <c r="G1859" i="10" s="1"/>
  <c r="F1855" i="10"/>
  <c r="H1855" i="10" s="1"/>
  <c r="E1855" i="10"/>
  <c r="G1855" i="10" s="1"/>
  <c r="F1851" i="10"/>
  <c r="H1851" i="10" s="1"/>
  <c r="E1851" i="10"/>
  <c r="G1851" i="10" s="1"/>
  <c r="F1847" i="10"/>
  <c r="H1847" i="10" s="1"/>
  <c r="E1847" i="10"/>
  <c r="G1847" i="10" s="1"/>
  <c r="F1843" i="10"/>
  <c r="H1843" i="10" s="1"/>
  <c r="E1843" i="10"/>
  <c r="G1843" i="10" s="1"/>
  <c r="F1839" i="10"/>
  <c r="H1839" i="10" s="1"/>
  <c r="E1839" i="10"/>
  <c r="G1839" i="10" s="1"/>
  <c r="F1835" i="10"/>
  <c r="H1835" i="10" s="1"/>
  <c r="E1835" i="10"/>
  <c r="G1835" i="10" s="1"/>
  <c r="F1831" i="10"/>
  <c r="H1831" i="10" s="1"/>
  <c r="E1831" i="10"/>
  <c r="G1831" i="10" s="1"/>
  <c r="F1827" i="10"/>
  <c r="H1827" i="10" s="1"/>
  <c r="E1827" i="10"/>
  <c r="G1827" i="10" s="1"/>
  <c r="F1823" i="10"/>
  <c r="H1823" i="10" s="1"/>
  <c r="E1823" i="10"/>
  <c r="G1823" i="10" s="1"/>
  <c r="F1819" i="10"/>
  <c r="H1819" i="10" s="1"/>
  <c r="E1819" i="10"/>
  <c r="G1819" i="10" s="1"/>
  <c r="F1815" i="10"/>
  <c r="H1815" i="10" s="1"/>
  <c r="E1815" i="10"/>
  <c r="G1815" i="10" s="1"/>
  <c r="F1811" i="10"/>
  <c r="H1811" i="10" s="1"/>
  <c r="E1811" i="10"/>
  <c r="G1811" i="10" s="1"/>
  <c r="F1807" i="10"/>
  <c r="H1807" i="10" s="1"/>
  <c r="E1807" i="10"/>
  <c r="G1807" i="10" s="1"/>
  <c r="F1803" i="10"/>
  <c r="H1803" i="10" s="1"/>
  <c r="E1803" i="10"/>
  <c r="G1803" i="10" s="1"/>
  <c r="F1799" i="10"/>
  <c r="H1799" i="10" s="1"/>
  <c r="E1799" i="10"/>
  <c r="G1799" i="10" s="1"/>
  <c r="F1795" i="10"/>
  <c r="H1795" i="10" s="1"/>
  <c r="E1795" i="10"/>
  <c r="G1795" i="10" s="1"/>
  <c r="F1791" i="10"/>
  <c r="H1791" i="10" s="1"/>
  <c r="E1791" i="10"/>
  <c r="G1791" i="10" s="1"/>
  <c r="F1787" i="10"/>
  <c r="H1787" i="10" s="1"/>
  <c r="E1787" i="10"/>
  <c r="G1787" i="10" s="1"/>
  <c r="F1783" i="10"/>
  <c r="H1783" i="10" s="1"/>
  <c r="E1783" i="10"/>
  <c r="G1783" i="10" s="1"/>
  <c r="F1779" i="10"/>
  <c r="H1779" i="10" s="1"/>
  <c r="E1779" i="10"/>
  <c r="G1779" i="10" s="1"/>
  <c r="F1775" i="10"/>
  <c r="H1775" i="10" s="1"/>
  <c r="E1775" i="10"/>
  <c r="G1775" i="10" s="1"/>
  <c r="F1771" i="10"/>
  <c r="H1771" i="10" s="1"/>
  <c r="E1771" i="10"/>
  <c r="G1771" i="10" s="1"/>
  <c r="F1767" i="10"/>
  <c r="H1767" i="10" s="1"/>
  <c r="E1767" i="10"/>
  <c r="G1767" i="10" s="1"/>
  <c r="F1763" i="10"/>
  <c r="H1763" i="10" s="1"/>
  <c r="E1763" i="10"/>
  <c r="G1763" i="10" s="1"/>
  <c r="F1759" i="10"/>
  <c r="H1759" i="10" s="1"/>
  <c r="E1759" i="10"/>
  <c r="G1759" i="10" s="1"/>
  <c r="F1755" i="10"/>
  <c r="H1755" i="10" s="1"/>
  <c r="E1755" i="10"/>
  <c r="G1755" i="10" s="1"/>
  <c r="F1751" i="10"/>
  <c r="H1751" i="10" s="1"/>
  <c r="E1751" i="10"/>
  <c r="G1751" i="10" s="1"/>
  <c r="F1747" i="10"/>
  <c r="H1747" i="10" s="1"/>
  <c r="E1747" i="10"/>
  <c r="G1747" i="10" s="1"/>
  <c r="F1743" i="10"/>
  <c r="H1743" i="10" s="1"/>
  <c r="E1743" i="10"/>
  <c r="G1743" i="10" s="1"/>
  <c r="F1739" i="10"/>
  <c r="H1739" i="10" s="1"/>
  <c r="E1739" i="10"/>
  <c r="G1739" i="10" s="1"/>
  <c r="F1735" i="10"/>
  <c r="H1735" i="10" s="1"/>
  <c r="E1735" i="10"/>
  <c r="G1735" i="10" s="1"/>
  <c r="F1731" i="10"/>
  <c r="H1731" i="10" s="1"/>
  <c r="E1731" i="10"/>
  <c r="G1731" i="10" s="1"/>
  <c r="F1727" i="10"/>
  <c r="H1727" i="10" s="1"/>
  <c r="E1727" i="10"/>
  <c r="G1727" i="10" s="1"/>
  <c r="F1723" i="10"/>
  <c r="H1723" i="10" s="1"/>
  <c r="E1723" i="10"/>
  <c r="G1723" i="10" s="1"/>
  <c r="F1719" i="10"/>
  <c r="H1719" i="10" s="1"/>
  <c r="E1719" i="10"/>
  <c r="G1719" i="10" s="1"/>
  <c r="F1715" i="10"/>
  <c r="H1715" i="10" s="1"/>
  <c r="E1715" i="10"/>
  <c r="G1715" i="10" s="1"/>
  <c r="F1711" i="10"/>
  <c r="H1711" i="10" s="1"/>
  <c r="E1711" i="10"/>
  <c r="G1711" i="10" s="1"/>
  <c r="F1707" i="10"/>
  <c r="H1707" i="10" s="1"/>
  <c r="E1707" i="10"/>
  <c r="G1707" i="10" s="1"/>
  <c r="F1703" i="10"/>
  <c r="H1703" i="10" s="1"/>
  <c r="E1703" i="10"/>
  <c r="G1703" i="10" s="1"/>
  <c r="F1699" i="10"/>
  <c r="H1699" i="10" s="1"/>
  <c r="E1699" i="10"/>
  <c r="G1699" i="10" s="1"/>
  <c r="F1695" i="10"/>
  <c r="H1695" i="10" s="1"/>
  <c r="E1695" i="10"/>
  <c r="G1695" i="10" s="1"/>
  <c r="F1691" i="10"/>
  <c r="H1691" i="10" s="1"/>
  <c r="E1691" i="10"/>
  <c r="G1691" i="10" s="1"/>
  <c r="F1687" i="10"/>
  <c r="H1687" i="10" s="1"/>
  <c r="E1687" i="10"/>
  <c r="G1687" i="10" s="1"/>
  <c r="F1683" i="10"/>
  <c r="H1683" i="10" s="1"/>
  <c r="E1683" i="10"/>
  <c r="G1683" i="10" s="1"/>
  <c r="F1679" i="10"/>
  <c r="H1679" i="10" s="1"/>
  <c r="E1679" i="10"/>
  <c r="G1679" i="10" s="1"/>
  <c r="F1675" i="10"/>
  <c r="H1675" i="10" s="1"/>
  <c r="E1675" i="10"/>
  <c r="G1675" i="10" s="1"/>
  <c r="F1671" i="10"/>
  <c r="H1671" i="10" s="1"/>
  <c r="E1671" i="10"/>
  <c r="G1671" i="10" s="1"/>
  <c r="F1667" i="10"/>
  <c r="H1667" i="10" s="1"/>
  <c r="E1667" i="10"/>
  <c r="G1667" i="10" s="1"/>
  <c r="F1663" i="10"/>
  <c r="H1663" i="10" s="1"/>
  <c r="E1663" i="10"/>
  <c r="G1663" i="10" s="1"/>
  <c r="F1659" i="10"/>
  <c r="H1659" i="10" s="1"/>
  <c r="E1659" i="10"/>
  <c r="G1659" i="10" s="1"/>
  <c r="F1655" i="10"/>
  <c r="H1655" i="10" s="1"/>
  <c r="E1655" i="10"/>
  <c r="G1655" i="10" s="1"/>
  <c r="F1651" i="10"/>
  <c r="H1651" i="10" s="1"/>
  <c r="E1651" i="10"/>
  <c r="G1651" i="10" s="1"/>
  <c r="F1647" i="10"/>
  <c r="H1647" i="10" s="1"/>
  <c r="E1647" i="10"/>
  <c r="G1647" i="10" s="1"/>
  <c r="F1643" i="10"/>
  <c r="H1643" i="10" s="1"/>
  <c r="E1643" i="10"/>
  <c r="G1643" i="10" s="1"/>
  <c r="F1639" i="10"/>
  <c r="H1639" i="10" s="1"/>
  <c r="E1639" i="10"/>
  <c r="G1639" i="10" s="1"/>
  <c r="F1635" i="10"/>
  <c r="H1635" i="10" s="1"/>
  <c r="E1635" i="10"/>
  <c r="G1635" i="10" s="1"/>
  <c r="F1631" i="10"/>
  <c r="H1631" i="10" s="1"/>
  <c r="E1631" i="10"/>
  <c r="G1631" i="10" s="1"/>
  <c r="F1627" i="10"/>
  <c r="H1627" i="10" s="1"/>
  <c r="E1627" i="10"/>
  <c r="G1627" i="10" s="1"/>
  <c r="F1623" i="10"/>
  <c r="H1623" i="10" s="1"/>
  <c r="E1623" i="10"/>
  <c r="G1623" i="10" s="1"/>
  <c r="F1619" i="10"/>
  <c r="H1619" i="10" s="1"/>
  <c r="E1619" i="10"/>
  <c r="G1619" i="10" s="1"/>
  <c r="F1615" i="10"/>
  <c r="H1615" i="10" s="1"/>
  <c r="E1615" i="10"/>
  <c r="G1615" i="10" s="1"/>
  <c r="F1611" i="10"/>
  <c r="H1611" i="10" s="1"/>
  <c r="E1611" i="10"/>
  <c r="G1611" i="10" s="1"/>
  <c r="F1607" i="10"/>
  <c r="H1607" i="10" s="1"/>
  <c r="E1607" i="10"/>
  <c r="G1607" i="10" s="1"/>
  <c r="F1603" i="10"/>
  <c r="H1603" i="10" s="1"/>
  <c r="E1603" i="10"/>
  <c r="G1603" i="10" s="1"/>
  <c r="F1599" i="10"/>
  <c r="H1599" i="10" s="1"/>
  <c r="E1599" i="10"/>
  <c r="G1599" i="10" s="1"/>
  <c r="F1595" i="10"/>
  <c r="H1595" i="10" s="1"/>
  <c r="E1595" i="10"/>
  <c r="G1595" i="10" s="1"/>
  <c r="F1591" i="10"/>
  <c r="H1591" i="10" s="1"/>
  <c r="E1591" i="10"/>
  <c r="G1591" i="10" s="1"/>
  <c r="F1587" i="10"/>
  <c r="H1587" i="10" s="1"/>
  <c r="E1587" i="10"/>
  <c r="G1587" i="10" s="1"/>
  <c r="F1583" i="10"/>
  <c r="H1583" i="10" s="1"/>
  <c r="E1583" i="10"/>
  <c r="G1583" i="10" s="1"/>
  <c r="F1579" i="10"/>
  <c r="H1579" i="10" s="1"/>
  <c r="E1579" i="10"/>
  <c r="G1579" i="10" s="1"/>
  <c r="F1575" i="10"/>
  <c r="H1575" i="10" s="1"/>
  <c r="E1575" i="10"/>
  <c r="G1575" i="10" s="1"/>
  <c r="F1571" i="10"/>
  <c r="H1571" i="10" s="1"/>
  <c r="E1571" i="10"/>
  <c r="G1571" i="10" s="1"/>
  <c r="F1567" i="10"/>
  <c r="H1567" i="10" s="1"/>
  <c r="E1567" i="10"/>
  <c r="G1567" i="10" s="1"/>
  <c r="F1563" i="10"/>
  <c r="H1563" i="10" s="1"/>
  <c r="E1563" i="10"/>
  <c r="G1563" i="10" s="1"/>
  <c r="F1559" i="10"/>
  <c r="H1559" i="10" s="1"/>
  <c r="E1559" i="10"/>
  <c r="G1559" i="10" s="1"/>
  <c r="F1555" i="10"/>
  <c r="H1555" i="10" s="1"/>
  <c r="E1555" i="10"/>
  <c r="G1555" i="10" s="1"/>
  <c r="F1551" i="10"/>
  <c r="H1551" i="10" s="1"/>
  <c r="E1551" i="10"/>
  <c r="G1551" i="10" s="1"/>
  <c r="F1547" i="10"/>
  <c r="H1547" i="10" s="1"/>
  <c r="E1547" i="10"/>
  <c r="G1547" i="10" s="1"/>
  <c r="F1543" i="10"/>
  <c r="H1543" i="10" s="1"/>
  <c r="E1543" i="10"/>
  <c r="G1543" i="10" s="1"/>
  <c r="F1539" i="10"/>
  <c r="H1539" i="10" s="1"/>
  <c r="E1539" i="10"/>
  <c r="G1539" i="10" s="1"/>
  <c r="F1535" i="10"/>
  <c r="H1535" i="10" s="1"/>
  <c r="E1535" i="10"/>
  <c r="G1535" i="10" s="1"/>
  <c r="F1531" i="10"/>
  <c r="H1531" i="10" s="1"/>
  <c r="E1531" i="10"/>
  <c r="G1531" i="10" s="1"/>
  <c r="F1527" i="10"/>
  <c r="H1527" i="10" s="1"/>
  <c r="E1527" i="10"/>
  <c r="G1527" i="10" s="1"/>
  <c r="F1523" i="10"/>
  <c r="H1523" i="10" s="1"/>
  <c r="E1523" i="10"/>
  <c r="G1523" i="10" s="1"/>
  <c r="F1519" i="10"/>
  <c r="H1519" i="10" s="1"/>
  <c r="E1519" i="10"/>
  <c r="G1519" i="10" s="1"/>
  <c r="F1515" i="10"/>
  <c r="H1515" i="10" s="1"/>
  <c r="E1515" i="10"/>
  <c r="G1515" i="10" s="1"/>
  <c r="F1511" i="10"/>
  <c r="H1511" i="10" s="1"/>
  <c r="E1511" i="10"/>
  <c r="G1511" i="10" s="1"/>
  <c r="F1507" i="10"/>
  <c r="H1507" i="10" s="1"/>
  <c r="E1507" i="10"/>
  <c r="G1507" i="10" s="1"/>
  <c r="F1503" i="10"/>
  <c r="H1503" i="10" s="1"/>
  <c r="E1503" i="10"/>
  <c r="G1503" i="10" s="1"/>
  <c r="F1499" i="10"/>
  <c r="H1499" i="10" s="1"/>
  <c r="E1499" i="10"/>
  <c r="G1499" i="10" s="1"/>
  <c r="F1495" i="10"/>
  <c r="H1495" i="10" s="1"/>
  <c r="E1495" i="10"/>
  <c r="G1495" i="10" s="1"/>
  <c r="F1491" i="10"/>
  <c r="H1491" i="10" s="1"/>
  <c r="E1491" i="10"/>
  <c r="G1491" i="10" s="1"/>
  <c r="F1487" i="10"/>
  <c r="H1487" i="10" s="1"/>
  <c r="E1487" i="10"/>
  <c r="G1487" i="10" s="1"/>
  <c r="F1483" i="10"/>
  <c r="H1483" i="10" s="1"/>
  <c r="E1483" i="10"/>
  <c r="G1483" i="10" s="1"/>
  <c r="F1479" i="10"/>
  <c r="H1479" i="10" s="1"/>
  <c r="E1479" i="10"/>
  <c r="G1479" i="10" s="1"/>
  <c r="F1475" i="10"/>
  <c r="H1475" i="10" s="1"/>
  <c r="E1475" i="10"/>
  <c r="G1475" i="10" s="1"/>
  <c r="F1471" i="10"/>
  <c r="H1471" i="10" s="1"/>
  <c r="E1471" i="10"/>
  <c r="G1471" i="10" s="1"/>
  <c r="F1467" i="10"/>
  <c r="H1467" i="10" s="1"/>
  <c r="E1467" i="10"/>
  <c r="G1467" i="10" s="1"/>
  <c r="F1463" i="10"/>
  <c r="H1463" i="10" s="1"/>
  <c r="E1463" i="10"/>
  <c r="G1463" i="10" s="1"/>
  <c r="F1459" i="10"/>
  <c r="H1459" i="10" s="1"/>
  <c r="E1459" i="10"/>
  <c r="G1459" i="10" s="1"/>
  <c r="F1455" i="10"/>
  <c r="H1455" i="10" s="1"/>
  <c r="E1455" i="10"/>
  <c r="G1455" i="10" s="1"/>
  <c r="F1451" i="10"/>
  <c r="H1451" i="10" s="1"/>
  <c r="E1451" i="10"/>
  <c r="G1451" i="10" s="1"/>
  <c r="F1447" i="10"/>
  <c r="H1447" i="10" s="1"/>
  <c r="E1447" i="10"/>
  <c r="G1447" i="10" s="1"/>
  <c r="F1443" i="10"/>
  <c r="H1443" i="10" s="1"/>
  <c r="E1443" i="10"/>
  <c r="G1443" i="10" s="1"/>
  <c r="F1439" i="10"/>
  <c r="H1439" i="10" s="1"/>
  <c r="E1439" i="10"/>
  <c r="G1439" i="10" s="1"/>
  <c r="F1435" i="10"/>
  <c r="H1435" i="10" s="1"/>
  <c r="E1435" i="10"/>
  <c r="G1435" i="10" s="1"/>
  <c r="F1431" i="10"/>
  <c r="H1431" i="10" s="1"/>
  <c r="E1431" i="10"/>
  <c r="G1431" i="10" s="1"/>
  <c r="F1427" i="10"/>
  <c r="H1427" i="10" s="1"/>
  <c r="E1427" i="10"/>
  <c r="G1427" i="10" s="1"/>
  <c r="F1423" i="10"/>
  <c r="H1423" i="10" s="1"/>
  <c r="E1423" i="10"/>
  <c r="G1423" i="10" s="1"/>
  <c r="F1419" i="10"/>
  <c r="H1419" i="10" s="1"/>
  <c r="E1419" i="10"/>
  <c r="G1419" i="10" s="1"/>
  <c r="F1415" i="10"/>
  <c r="H1415" i="10" s="1"/>
  <c r="E1415" i="10"/>
  <c r="G1415" i="10" s="1"/>
  <c r="F1411" i="10"/>
  <c r="H1411" i="10" s="1"/>
  <c r="E1411" i="10"/>
  <c r="G1411" i="10" s="1"/>
  <c r="F1407" i="10"/>
  <c r="H1407" i="10" s="1"/>
  <c r="E1407" i="10"/>
  <c r="G1407" i="10" s="1"/>
  <c r="F1403" i="10"/>
  <c r="H1403" i="10" s="1"/>
  <c r="E1403" i="10"/>
  <c r="G1403" i="10" s="1"/>
  <c r="F1399" i="10"/>
  <c r="H1399" i="10" s="1"/>
  <c r="E1399" i="10"/>
  <c r="G1399" i="10" s="1"/>
  <c r="F1395" i="10"/>
  <c r="H1395" i="10" s="1"/>
  <c r="E1395" i="10"/>
  <c r="G1395" i="10" s="1"/>
  <c r="F1391" i="10"/>
  <c r="H1391" i="10" s="1"/>
  <c r="E1391" i="10"/>
  <c r="G1391" i="10" s="1"/>
  <c r="F1387" i="10"/>
  <c r="H1387" i="10" s="1"/>
  <c r="E1387" i="10"/>
  <c r="G1387" i="10" s="1"/>
  <c r="F1383" i="10"/>
  <c r="H1383" i="10" s="1"/>
  <c r="E1383" i="10"/>
  <c r="G1383" i="10" s="1"/>
  <c r="F1379" i="10"/>
  <c r="H1379" i="10" s="1"/>
  <c r="E1379" i="10"/>
  <c r="G1379" i="10" s="1"/>
  <c r="F1375" i="10"/>
  <c r="H1375" i="10" s="1"/>
  <c r="E1375" i="10"/>
  <c r="G1375" i="10" s="1"/>
  <c r="F1371" i="10"/>
  <c r="H1371" i="10" s="1"/>
  <c r="E1371" i="10"/>
  <c r="G1371" i="10" s="1"/>
  <c r="F1367" i="10"/>
  <c r="H1367" i="10" s="1"/>
  <c r="E1367" i="10"/>
  <c r="G1367" i="10" s="1"/>
  <c r="F1363" i="10"/>
  <c r="H1363" i="10" s="1"/>
  <c r="E1363" i="10"/>
  <c r="G1363" i="10" s="1"/>
  <c r="F1359" i="10"/>
  <c r="H1359" i="10" s="1"/>
  <c r="E1359" i="10"/>
  <c r="G1359" i="10" s="1"/>
  <c r="F1355" i="10"/>
  <c r="H1355" i="10" s="1"/>
  <c r="E1355" i="10"/>
  <c r="G1355" i="10" s="1"/>
  <c r="F1351" i="10"/>
  <c r="H1351" i="10" s="1"/>
  <c r="E1351" i="10"/>
  <c r="G1351" i="10" s="1"/>
  <c r="F1347" i="10"/>
  <c r="H1347" i="10" s="1"/>
  <c r="E1347" i="10"/>
  <c r="G1347" i="10" s="1"/>
  <c r="F1343" i="10"/>
  <c r="H1343" i="10" s="1"/>
  <c r="E1343" i="10"/>
  <c r="G1343" i="10" s="1"/>
  <c r="F1339" i="10"/>
  <c r="H1339" i="10" s="1"/>
  <c r="E1339" i="10"/>
  <c r="G1339" i="10" s="1"/>
  <c r="F1335" i="10"/>
  <c r="H1335" i="10" s="1"/>
  <c r="E1335" i="10"/>
  <c r="G1335" i="10" s="1"/>
  <c r="F1331" i="10"/>
  <c r="H1331" i="10" s="1"/>
  <c r="E1331" i="10"/>
  <c r="G1331" i="10" s="1"/>
  <c r="F1327" i="10"/>
  <c r="H1327" i="10" s="1"/>
  <c r="E1327" i="10"/>
  <c r="G1327" i="10" s="1"/>
  <c r="F1323" i="10"/>
  <c r="H1323" i="10" s="1"/>
  <c r="E1323" i="10"/>
  <c r="G1323" i="10" s="1"/>
  <c r="F1319" i="10"/>
  <c r="H1319" i="10" s="1"/>
  <c r="E1319" i="10"/>
  <c r="G1319" i="10" s="1"/>
  <c r="F1315" i="10"/>
  <c r="H1315" i="10" s="1"/>
  <c r="E1315" i="10"/>
  <c r="G1315" i="10" s="1"/>
  <c r="F1311" i="10"/>
  <c r="H1311" i="10" s="1"/>
  <c r="E1311" i="10"/>
  <c r="G1311" i="10" s="1"/>
  <c r="F1307" i="10"/>
  <c r="H1307" i="10" s="1"/>
  <c r="E1307" i="10"/>
  <c r="G1307" i="10" s="1"/>
  <c r="F1303" i="10"/>
  <c r="H1303" i="10" s="1"/>
  <c r="E1303" i="10"/>
  <c r="G1303" i="10" s="1"/>
  <c r="F1299" i="10"/>
  <c r="H1299" i="10" s="1"/>
  <c r="E1299" i="10"/>
  <c r="G1299" i="10" s="1"/>
  <c r="F1295" i="10"/>
  <c r="H1295" i="10" s="1"/>
  <c r="E1295" i="10"/>
  <c r="G1295" i="10" s="1"/>
  <c r="F1291" i="10"/>
  <c r="H1291" i="10" s="1"/>
  <c r="E1291" i="10"/>
  <c r="G1291" i="10" s="1"/>
  <c r="F1287" i="10"/>
  <c r="H1287" i="10" s="1"/>
  <c r="E1287" i="10"/>
  <c r="G1287" i="10" s="1"/>
  <c r="F1283" i="10"/>
  <c r="H1283" i="10" s="1"/>
  <c r="E1283" i="10"/>
  <c r="G1283" i="10" s="1"/>
  <c r="F1279" i="10"/>
  <c r="H1279" i="10" s="1"/>
  <c r="E1279" i="10"/>
  <c r="G1279" i="10" s="1"/>
  <c r="F1275" i="10"/>
  <c r="H1275" i="10" s="1"/>
  <c r="E1275" i="10"/>
  <c r="G1275" i="10" s="1"/>
  <c r="F1271" i="10"/>
  <c r="H1271" i="10" s="1"/>
  <c r="E1271" i="10"/>
  <c r="G1271" i="10" s="1"/>
  <c r="F1267" i="10"/>
  <c r="H1267" i="10" s="1"/>
  <c r="E1267" i="10"/>
  <c r="G1267" i="10" s="1"/>
  <c r="F1263" i="10"/>
  <c r="H1263" i="10" s="1"/>
  <c r="E1263" i="10"/>
  <c r="G1263" i="10" s="1"/>
  <c r="F1259" i="10"/>
  <c r="H1259" i="10" s="1"/>
  <c r="E1259" i="10"/>
  <c r="G1259" i="10" s="1"/>
  <c r="F1255" i="10"/>
  <c r="H1255" i="10" s="1"/>
  <c r="E1255" i="10"/>
  <c r="G1255" i="10" s="1"/>
  <c r="F1251" i="10"/>
  <c r="H1251" i="10" s="1"/>
  <c r="E1251" i="10"/>
  <c r="G1251" i="10" s="1"/>
  <c r="F1247" i="10"/>
  <c r="H1247" i="10" s="1"/>
  <c r="E1247" i="10"/>
  <c r="G1247" i="10" s="1"/>
  <c r="F1243" i="10"/>
  <c r="H1243" i="10" s="1"/>
  <c r="E1243" i="10"/>
  <c r="G1243" i="10" s="1"/>
  <c r="F1239" i="10"/>
  <c r="H1239" i="10" s="1"/>
  <c r="E1239" i="10"/>
  <c r="G1239" i="10" s="1"/>
  <c r="F1235" i="10"/>
  <c r="H1235" i="10" s="1"/>
  <c r="E1235" i="10"/>
  <c r="G1235" i="10" s="1"/>
  <c r="F1231" i="10"/>
  <c r="H1231" i="10" s="1"/>
  <c r="E1231" i="10"/>
  <c r="G1231" i="10" s="1"/>
  <c r="F1227" i="10"/>
  <c r="H1227" i="10" s="1"/>
  <c r="E1227" i="10"/>
  <c r="G1227" i="10" s="1"/>
  <c r="F1223" i="10"/>
  <c r="H1223" i="10" s="1"/>
  <c r="E1223" i="10"/>
  <c r="G1223" i="10" s="1"/>
  <c r="F1219" i="10"/>
  <c r="H1219" i="10" s="1"/>
  <c r="E1219" i="10"/>
  <c r="G1219" i="10" s="1"/>
  <c r="F1215" i="10"/>
  <c r="H1215" i="10" s="1"/>
  <c r="E1215" i="10"/>
  <c r="G1215" i="10" s="1"/>
  <c r="F1211" i="10"/>
  <c r="H1211" i="10" s="1"/>
  <c r="E1211" i="10"/>
  <c r="G1211" i="10" s="1"/>
  <c r="F1207" i="10"/>
  <c r="H1207" i="10" s="1"/>
  <c r="E1207" i="10"/>
  <c r="G1207" i="10" s="1"/>
  <c r="F1203" i="10"/>
  <c r="H1203" i="10" s="1"/>
  <c r="E1203" i="10"/>
  <c r="G1203" i="10" s="1"/>
  <c r="F1199" i="10"/>
  <c r="H1199" i="10" s="1"/>
  <c r="E1199" i="10"/>
  <c r="G1199" i="10" s="1"/>
  <c r="F1195" i="10"/>
  <c r="H1195" i="10" s="1"/>
  <c r="E1195" i="10"/>
  <c r="G1195" i="10" s="1"/>
  <c r="F1191" i="10"/>
  <c r="H1191" i="10" s="1"/>
  <c r="E1191" i="10"/>
  <c r="G1191" i="10" s="1"/>
  <c r="F1187" i="10"/>
  <c r="H1187" i="10" s="1"/>
  <c r="E1187" i="10"/>
  <c r="G1187" i="10" s="1"/>
  <c r="F1183" i="10"/>
  <c r="H1183" i="10" s="1"/>
  <c r="E1183" i="10"/>
  <c r="G1183" i="10" s="1"/>
  <c r="F1179" i="10"/>
  <c r="H1179" i="10" s="1"/>
  <c r="E1179" i="10"/>
  <c r="G1179" i="10" s="1"/>
  <c r="F1175" i="10"/>
  <c r="H1175" i="10" s="1"/>
  <c r="E1175" i="10"/>
  <c r="G1175" i="10" s="1"/>
  <c r="F1171" i="10"/>
  <c r="H1171" i="10" s="1"/>
  <c r="E1171" i="10"/>
  <c r="G1171" i="10" s="1"/>
  <c r="F1167" i="10"/>
  <c r="H1167" i="10" s="1"/>
  <c r="E1167" i="10"/>
  <c r="G1167" i="10" s="1"/>
  <c r="F1163" i="10"/>
  <c r="H1163" i="10" s="1"/>
  <c r="E1163" i="10"/>
  <c r="G1163" i="10" s="1"/>
  <c r="F1159" i="10"/>
  <c r="H1159" i="10" s="1"/>
  <c r="E1159" i="10"/>
  <c r="G1159" i="10" s="1"/>
  <c r="F1155" i="10"/>
  <c r="H1155" i="10" s="1"/>
  <c r="E1155" i="10"/>
  <c r="G1155" i="10" s="1"/>
  <c r="F1151" i="10"/>
  <c r="H1151" i="10" s="1"/>
  <c r="E1151" i="10"/>
  <c r="G1151" i="10" s="1"/>
  <c r="F1147" i="10"/>
  <c r="H1147" i="10" s="1"/>
  <c r="E1147" i="10"/>
  <c r="G1147" i="10" s="1"/>
  <c r="F1143" i="10"/>
  <c r="H1143" i="10" s="1"/>
  <c r="E1143" i="10"/>
  <c r="G1143" i="10" s="1"/>
  <c r="F1139" i="10"/>
  <c r="H1139" i="10" s="1"/>
  <c r="E1139" i="10"/>
  <c r="G1139" i="10" s="1"/>
  <c r="F1135" i="10"/>
  <c r="H1135" i="10" s="1"/>
  <c r="E1135" i="10"/>
  <c r="G1135" i="10" s="1"/>
  <c r="F1131" i="10"/>
  <c r="H1131" i="10" s="1"/>
  <c r="E1131" i="10"/>
  <c r="G1131" i="10" s="1"/>
  <c r="F1127" i="10"/>
  <c r="H1127" i="10" s="1"/>
  <c r="E1127" i="10"/>
  <c r="G1127" i="10" s="1"/>
  <c r="F1123" i="10"/>
  <c r="H1123" i="10" s="1"/>
  <c r="E1123" i="10"/>
  <c r="G1123" i="10" s="1"/>
  <c r="F1119" i="10"/>
  <c r="H1119" i="10" s="1"/>
  <c r="E1119" i="10"/>
  <c r="G1119" i="10" s="1"/>
  <c r="F1115" i="10"/>
  <c r="H1115" i="10" s="1"/>
  <c r="E1115" i="10"/>
  <c r="G1115" i="10" s="1"/>
  <c r="F1111" i="10"/>
  <c r="H1111" i="10" s="1"/>
  <c r="E1111" i="10"/>
  <c r="G1111" i="10" s="1"/>
  <c r="F1107" i="10"/>
  <c r="H1107" i="10" s="1"/>
  <c r="E1107" i="10"/>
  <c r="G1107" i="10" s="1"/>
  <c r="F1103" i="10"/>
  <c r="H1103" i="10" s="1"/>
  <c r="E1103" i="10"/>
  <c r="G1103" i="10" s="1"/>
  <c r="F1099" i="10"/>
  <c r="H1099" i="10" s="1"/>
  <c r="E1099" i="10"/>
  <c r="G1099" i="10" s="1"/>
  <c r="F1095" i="10"/>
  <c r="H1095" i="10" s="1"/>
  <c r="E1095" i="10"/>
  <c r="G1095" i="10" s="1"/>
  <c r="F1091" i="10"/>
  <c r="H1091" i="10" s="1"/>
  <c r="E1091" i="10"/>
  <c r="G1091" i="10" s="1"/>
  <c r="F1087" i="10"/>
  <c r="H1087" i="10" s="1"/>
  <c r="E1087" i="10"/>
  <c r="G1087" i="10" s="1"/>
  <c r="F1083" i="10"/>
  <c r="H1083" i="10" s="1"/>
  <c r="E1083" i="10"/>
  <c r="G1083" i="10" s="1"/>
  <c r="F1079" i="10"/>
  <c r="H1079" i="10" s="1"/>
  <c r="E1079" i="10"/>
  <c r="G1079" i="10" s="1"/>
  <c r="F1075" i="10"/>
  <c r="H1075" i="10" s="1"/>
  <c r="E1075" i="10"/>
  <c r="G1075" i="10" s="1"/>
  <c r="F1071" i="10"/>
  <c r="H1071" i="10" s="1"/>
  <c r="E1071" i="10"/>
  <c r="G1071" i="10" s="1"/>
  <c r="F1067" i="10"/>
  <c r="H1067" i="10" s="1"/>
  <c r="E1067" i="10"/>
  <c r="G1067" i="10" s="1"/>
  <c r="F1063" i="10"/>
  <c r="H1063" i="10" s="1"/>
  <c r="E1063" i="10"/>
  <c r="G1063" i="10" s="1"/>
  <c r="F1059" i="10"/>
  <c r="H1059" i="10" s="1"/>
  <c r="E1059" i="10"/>
  <c r="G1059" i="10" s="1"/>
  <c r="F1055" i="10"/>
  <c r="H1055" i="10" s="1"/>
  <c r="E1055" i="10"/>
  <c r="G1055" i="10" s="1"/>
  <c r="F1051" i="10"/>
  <c r="H1051" i="10" s="1"/>
  <c r="E1051" i="10"/>
  <c r="G1051" i="10" s="1"/>
  <c r="F1047" i="10"/>
  <c r="H1047" i="10" s="1"/>
  <c r="E1047" i="10"/>
  <c r="G1047" i="10" s="1"/>
  <c r="F1043" i="10"/>
  <c r="H1043" i="10" s="1"/>
  <c r="E1043" i="10"/>
  <c r="G1043" i="10" s="1"/>
  <c r="F1039" i="10"/>
  <c r="H1039" i="10" s="1"/>
  <c r="E1039" i="10"/>
  <c r="G1039" i="10" s="1"/>
  <c r="F1035" i="10"/>
  <c r="H1035" i="10" s="1"/>
  <c r="E1035" i="10"/>
  <c r="G1035" i="10" s="1"/>
  <c r="F1031" i="10"/>
  <c r="H1031" i="10" s="1"/>
  <c r="E1031" i="10"/>
  <c r="G1031" i="10" s="1"/>
  <c r="F1027" i="10"/>
  <c r="H1027" i="10" s="1"/>
  <c r="E1027" i="10"/>
  <c r="G1027" i="10" s="1"/>
  <c r="F1023" i="10"/>
  <c r="H1023" i="10" s="1"/>
  <c r="E1023" i="10"/>
  <c r="G1023" i="10" s="1"/>
  <c r="F1019" i="10"/>
  <c r="H1019" i="10" s="1"/>
  <c r="E1019" i="10"/>
  <c r="G1019" i="10" s="1"/>
  <c r="F1015" i="10"/>
  <c r="H1015" i="10" s="1"/>
  <c r="E1015" i="10"/>
  <c r="G1015" i="10" s="1"/>
  <c r="F1011" i="10"/>
  <c r="H1011" i="10" s="1"/>
  <c r="E1011" i="10"/>
  <c r="G1011" i="10" s="1"/>
  <c r="F1007" i="10"/>
  <c r="H1007" i="10" s="1"/>
  <c r="E1007" i="10"/>
  <c r="G1007" i="10" s="1"/>
  <c r="F1003" i="10"/>
  <c r="H1003" i="10" s="1"/>
  <c r="E1003" i="10"/>
  <c r="G1003" i="10" s="1"/>
  <c r="F999" i="10"/>
  <c r="H999" i="10" s="1"/>
  <c r="E999" i="10"/>
  <c r="G999" i="10" s="1"/>
  <c r="F995" i="10"/>
  <c r="H995" i="10" s="1"/>
  <c r="E995" i="10"/>
  <c r="G995" i="10" s="1"/>
  <c r="F991" i="10"/>
  <c r="H991" i="10" s="1"/>
  <c r="E991" i="10"/>
  <c r="G991" i="10" s="1"/>
  <c r="F987" i="10"/>
  <c r="H987" i="10" s="1"/>
  <c r="E987" i="10"/>
  <c r="G987" i="10" s="1"/>
  <c r="F983" i="10"/>
  <c r="H983" i="10" s="1"/>
  <c r="E983" i="10"/>
  <c r="G983" i="10" s="1"/>
  <c r="F979" i="10"/>
  <c r="H979" i="10" s="1"/>
  <c r="E979" i="10"/>
  <c r="G979" i="10" s="1"/>
  <c r="F975" i="10"/>
  <c r="H975" i="10" s="1"/>
  <c r="E975" i="10"/>
  <c r="G975" i="10" s="1"/>
  <c r="F971" i="10"/>
  <c r="H971" i="10" s="1"/>
  <c r="E971" i="10"/>
  <c r="G971" i="10" s="1"/>
  <c r="F967" i="10"/>
  <c r="H967" i="10" s="1"/>
  <c r="E967" i="10"/>
  <c r="G967" i="10" s="1"/>
  <c r="F963" i="10"/>
  <c r="H963" i="10" s="1"/>
  <c r="E963" i="10"/>
  <c r="G963" i="10" s="1"/>
  <c r="F959" i="10"/>
  <c r="H959" i="10" s="1"/>
  <c r="E959" i="10"/>
  <c r="G959" i="10" s="1"/>
  <c r="F955" i="10"/>
  <c r="H955" i="10" s="1"/>
  <c r="E955" i="10"/>
  <c r="G955" i="10" s="1"/>
  <c r="F951" i="10"/>
  <c r="H951" i="10" s="1"/>
  <c r="E951" i="10"/>
  <c r="G951" i="10" s="1"/>
  <c r="F947" i="10"/>
  <c r="H947" i="10" s="1"/>
  <c r="E947" i="10"/>
  <c r="G947" i="10" s="1"/>
  <c r="F943" i="10"/>
  <c r="H943" i="10" s="1"/>
  <c r="E943" i="10"/>
  <c r="G943" i="10" s="1"/>
  <c r="F939" i="10"/>
  <c r="H939" i="10" s="1"/>
  <c r="E939" i="10"/>
  <c r="G939" i="10" s="1"/>
  <c r="F935" i="10"/>
  <c r="H935" i="10" s="1"/>
  <c r="E935" i="10"/>
  <c r="G935" i="10" s="1"/>
  <c r="F931" i="10"/>
  <c r="H931" i="10" s="1"/>
  <c r="E931" i="10"/>
  <c r="G931" i="10" s="1"/>
  <c r="F927" i="10"/>
  <c r="H927" i="10" s="1"/>
  <c r="E927" i="10"/>
  <c r="G927" i="10" s="1"/>
  <c r="F923" i="10"/>
  <c r="H923" i="10" s="1"/>
  <c r="E923" i="10"/>
  <c r="G923" i="10" s="1"/>
  <c r="F919" i="10"/>
  <c r="H919" i="10" s="1"/>
  <c r="E919" i="10"/>
  <c r="G919" i="10" s="1"/>
  <c r="F915" i="10"/>
  <c r="H915" i="10" s="1"/>
  <c r="E915" i="10"/>
  <c r="G915" i="10" s="1"/>
  <c r="F911" i="10"/>
  <c r="H911" i="10" s="1"/>
  <c r="E911" i="10"/>
  <c r="G911" i="10" s="1"/>
  <c r="F907" i="10"/>
  <c r="H907" i="10" s="1"/>
  <c r="E907" i="10"/>
  <c r="G907" i="10" s="1"/>
  <c r="F903" i="10"/>
  <c r="H903" i="10" s="1"/>
  <c r="E903" i="10"/>
  <c r="G903" i="10" s="1"/>
  <c r="F899" i="10"/>
  <c r="H899" i="10" s="1"/>
  <c r="E899" i="10"/>
  <c r="G899" i="10" s="1"/>
  <c r="F895" i="10"/>
  <c r="H895" i="10" s="1"/>
  <c r="E895" i="10"/>
  <c r="G895" i="10" s="1"/>
  <c r="F891" i="10"/>
  <c r="H891" i="10" s="1"/>
  <c r="E891" i="10"/>
  <c r="G891" i="10" s="1"/>
  <c r="F887" i="10"/>
  <c r="H887" i="10" s="1"/>
  <c r="E887" i="10"/>
  <c r="G887" i="10" s="1"/>
  <c r="F883" i="10"/>
  <c r="H883" i="10" s="1"/>
  <c r="E883" i="10"/>
  <c r="G883" i="10" s="1"/>
  <c r="F879" i="10"/>
  <c r="H879" i="10" s="1"/>
  <c r="E879" i="10"/>
  <c r="G879" i="10" s="1"/>
  <c r="F875" i="10"/>
  <c r="H875" i="10" s="1"/>
  <c r="E875" i="10"/>
  <c r="G875" i="10" s="1"/>
  <c r="F871" i="10"/>
  <c r="H871" i="10" s="1"/>
  <c r="E871" i="10"/>
  <c r="G871" i="10" s="1"/>
  <c r="F867" i="10"/>
  <c r="H867" i="10" s="1"/>
  <c r="E867" i="10"/>
  <c r="G867" i="10" s="1"/>
  <c r="F863" i="10"/>
  <c r="H863" i="10" s="1"/>
  <c r="E863" i="10"/>
  <c r="G863" i="10" s="1"/>
  <c r="F859" i="10"/>
  <c r="H859" i="10" s="1"/>
  <c r="E859" i="10"/>
  <c r="G859" i="10" s="1"/>
  <c r="F855" i="10"/>
  <c r="H855" i="10" s="1"/>
  <c r="E855" i="10"/>
  <c r="G855" i="10" s="1"/>
  <c r="F851" i="10"/>
  <c r="H851" i="10" s="1"/>
  <c r="E851" i="10"/>
  <c r="G851" i="10" s="1"/>
  <c r="F847" i="10"/>
  <c r="H847" i="10" s="1"/>
  <c r="E847" i="10"/>
  <c r="G847" i="10" s="1"/>
  <c r="F843" i="10"/>
  <c r="H843" i="10" s="1"/>
  <c r="E843" i="10"/>
  <c r="G843" i="10" s="1"/>
  <c r="F839" i="10"/>
  <c r="H839" i="10" s="1"/>
  <c r="E839" i="10"/>
  <c r="G839" i="10" s="1"/>
  <c r="F835" i="10"/>
  <c r="H835" i="10" s="1"/>
  <c r="E835" i="10"/>
  <c r="G835" i="10" s="1"/>
  <c r="F831" i="10"/>
  <c r="H831" i="10" s="1"/>
  <c r="E831" i="10"/>
  <c r="G831" i="10" s="1"/>
  <c r="F827" i="10"/>
  <c r="H827" i="10" s="1"/>
  <c r="E827" i="10"/>
  <c r="G827" i="10" s="1"/>
  <c r="F823" i="10"/>
  <c r="H823" i="10" s="1"/>
  <c r="E823" i="10"/>
  <c r="G823" i="10" s="1"/>
  <c r="F819" i="10"/>
  <c r="H819" i="10" s="1"/>
  <c r="E819" i="10"/>
  <c r="G819" i="10" s="1"/>
  <c r="F815" i="10"/>
  <c r="H815" i="10" s="1"/>
  <c r="E815" i="10"/>
  <c r="G815" i="10" s="1"/>
  <c r="F811" i="10"/>
  <c r="H811" i="10" s="1"/>
  <c r="E811" i="10"/>
  <c r="G811" i="10" s="1"/>
  <c r="F807" i="10"/>
  <c r="H807" i="10" s="1"/>
  <c r="E807" i="10"/>
  <c r="G807" i="10" s="1"/>
  <c r="F803" i="10"/>
  <c r="H803" i="10" s="1"/>
  <c r="E803" i="10"/>
  <c r="G803" i="10" s="1"/>
  <c r="F799" i="10"/>
  <c r="H799" i="10" s="1"/>
  <c r="E799" i="10"/>
  <c r="G799" i="10" s="1"/>
  <c r="F795" i="10"/>
  <c r="H795" i="10" s="1"/>
  <c r="E795" i="10"/>
  <c r="G795" i="10" s="1"/>
  <c r="F791" i="10"/>
  <c r="H791" i="10" s="1"/>
  <c r="E791" i="10"/>
  <c r="G791" i="10" s="1"/>
  <c r="F787" i="10"/>
  <c r="H787" i="10" s="1"/>
  <c r="E787" i="10"/>
  <c r="G787" i="10" s="1"/>
  <c r="F783" i="10"/>
  <c r="H783" i="10" s="1"/>
  <c r="E783" i="10"/>
  <c r="G783" i="10" s="1"/>
  <c r="F779" i="10"/>
  <c r="H779" i="10" s="1"/>
  <c r="E779" i="10"/>
  <c r="G779" i="10" s="1"/>
  <c r="F775" i="10"/>
  <c r="H775" i="10" s="1"/>
  <c r="E775" i="10"/>
  <c r="G775" i="10" s="1"/>
  <c r="F771" i="10"/>
  <c r="H771" i="10" s="1"/>
  <c r="E771" i="10"/>
  <c r="G771" i="10" s="1"/>
  <c r="F767" i="10"/>
  <c r="H767" i="10" s="1"/>
  <c r="E767" i="10"/>
  <c r="G767" i="10" s="1"/>
  <c r="F763" i="10"/>
  <c r="H763" i="10" s="1"/>
  <c r="E763" i="10"/>
  <c r="G763" i="10" s="1"/>
  <c r="F759" i="10"/>
  <c r="H759" i="10" s="1"/>
  <c r="E759" i="10"/>
  <c r="G759" i="10" s="1"/>
  <c r="F755" i="10"/>
  <c r="H755" i="10" s="1"/>
  <c r="E755" i="10"/>
  <c r="G755" i="10" s="1"/>
  <c r="F751" i="10"/>
  <c r="H751" i="10" s="1"/>
  <c r="E751" i="10"/>
  <c r="G751" i="10" s="1"/>
  <c r="F747" i="10"/>
  <c r="H747" i="10" s="1"/>
  <c r="E747" i="10"/>
  <c r="G747" i="10" s="1"/>
  <c r="F743" i="10"/>
  <c r="H743" i="10" s="1"/>
  <c r="E743" i="10"/>
  <c r="G743" i="10" s="1"/>
  <c r="F739" i="10"/>
  <c r="H739" i="10" s="1"/>
  <c r="E739" i="10"/>
  <c r="G739" i="10" s="1"/>
  <c r="F735" i="10"/>
  <c r="H735" i="10" s="1"/>
  <c r="E735" i="10"/>
  <c r="G735" i="10" s="1"/>
  <c r="F731" i="10"/>
  <c r="H731" i="10" s="1"/>
  <c r="E731" i="10"/>
  <c r="G731" i="10" s="1"/>
  <c r="F727" i="10"/>
  <c r="H727" i="10" s="1"/>
  <c r="E727" i="10"/>
  <c r="G727" i="10" s="1"/>
  <c r="F723" i="10"/>
  <c r="H723" i="10" s="1"/>
  <c r="E723" i="10"/>
  <c r="G723" i="10" s="1"/>
  <c r="F719" i="10"/>
  <c r="H719" i="10" s="1"/>
  <c r="E719" i="10"/>
  <c r="G719" i="10" s="1"/>
  <c r="F715" i="10"/>
  <c r="H715" i="10" s="1"/>
  <c r="E715" i="10"/>
  <c r="G715" i="10" s="1"/>
  <c r="F711" i="10"/>
  <c r="H711" i="10" s="1"/>
  <c r="E711" i="10"/>
  <c r="G711" i="10" s="1"/>
  <c r="F707" i="10"/>
  <c r="H707" i="10" s="1"/>
  <c r="E707" i="10"/>
  <c r="G707" i="10" s="1"/>
  <c r="F703" i="10"/>
  <c r="H703" i="10" s="1"/>
  <c r="E703" i="10"/>
  <c r="G703" i="10" s="1"/>
  <c r="F699" i="10"/>
  <c r="H699" i="10" s="1"/>
  <c r="E699" i="10"/>
  <c r="G699" i="10" s="1"/>
  <c r="F695" i="10"/>
  <c r="H695" i="10" s="1"/>
  <c r="E695" i="10"/>
  <c r="G695" i="10" s="1"/>
  <c r="F691" i="10"/>
  <c r="H691" i="10" s="1"/>
  <c r="E691" i="10"/>
  <c r="G691" i="10" s="1"/>
  <c r="F687" i="10"/>
  <c r="H687" i="10" s="1"/>
  <c r="E687" i="10"/>
  <c r="G687" i="10" s="1"/>
  <c r="F683" i="10"/>
  <c r="H683" i="10" s="1"/>
  <c r="E683" i="10"/>
  <c r="G683" i="10" s="1"/>
  <c r="F679" i="10"/>
  <c r="H679" i="10" s="1"/>
  <c r="E679" i="10"/>
  <c r="G679" i="10" s="1"/>
  <c r="F675" i="10"/>
  <c r="H675" i="10" s="1"/>
  <c r="E675" i="10"/>
  <c r="G675" i="10" s="1"/>
  <c r="F671" i="10"/>
  <c r="H671" i="10" s="1"/>
  <c r="E671" i="10"/>
  <c r="G671" i="10" s="1"/>
  <c r="F667" i="10"/>
  <c r="H667" i="10" s="1"/>
  <c r="E667" i="10"/>
  <c r="G667" i="10" s="1"/>
  <c r="F663" i="10"/>
  <c r="H663" i="10" s="1"/>
  <c r="E663" i="10"/>
  <c r="G663" i="10" s="1"/>
  <c r="F659" i="10"/>
  <c r="H659" i="10" s="1"/>
  <c r="E659" i="10"/>
  <c r="G659" i="10" s="1"/>
  <c r="F655" i="10"/>
  <c r="H655" i="10" s="1"/>
  <c r="E655" i="10"/>
  <c r="G655" i="10" s="1"/>
  <c r="F651" i="10"/>
  <c r="H651" i="10" s="1"/>
  <c r="E651" i="10"/>
  <c r="G651" i="10" s="1"/>
  <c r="F647" i="10"/>
  <c r="H647" i="10" s="1"/>
  <c r="E647" i="10"/>
  <c r="G647" i="10" s="1"/>
  <c r="F643" i="10"/>
  <c r="H643" i="10" s="1"/>
  <c r="E643" i="10"/>
  <c r="G643" i="10" s="1"/>
  <c r="F639" i="10"/>
  <c r="H639" i="10" s="1"/>
  <c r="E639" i="10"/>
  <c r="G639" i="10" s="1"/>
  <c r="F635" i="10"/>
  <c r="H635" i="10" s="1"/>
  <c r="E635" i="10"/>
  <c r="G635" i="10" s="1"/>
  <c r="F631" i="10"/>
  <c r="H631" i="10" s="1"/>
  <c r="E631" i="10"/>
  <c r="G631" i="10" s="1"/>
  <c r="F627" i="10"/>
  <c r="H627" i="10" s="1"/>
  <c r="E627" i="10"/>
  <c r="G627" i="10" s="1"/>
  <c r="F623" i="10"/>
  <c r="H623" i="10" s="1"/>
  <c r="E623" i="10"/>
  <c r="G623" i="10" s="1"/>
  <c r="F619" i="10"/>
  <c r="H619" i="10" s="1"/>
  <c r="E619" i="10"/>
  <c r="G619" i="10" s="1"/>
  <c r="F615" i="10"/>
  <c r="H615" i="10" s="1"/>
  <c r="E615" i="10"/>
  <c r="G615" i="10" s="1"/>
  <c r="F611" i="10"/>
  <c r="H611" i="10" s="1"/>
  <c r="E611" i="10"/>
  <c r="G611" i="10" s="1"/>
  <c r="F607" i="10"/>
  <c r="H607" i="10" s="1"/>
  <c r="E607" i="10"/>
  <c r="G607" i="10" s="1"/>
  <c r="F603" i="10"/>
  <c r="H603" i="10" s="1"/>
  <c r="E603" i="10"/>
  <c r="G603" i="10" s="1"/>
  <c r="F599" i="10"/>
  <c r="H599" i="10" s="1"/>
  <c r="E599" i="10"/>
  <c r="G599" i="10" s="1"/>
  <c r="F595" i="10"/>
  <c r="H595" i="10" s="1"/>
  <c r="E595" i="10"/>
  <c r="G595" i="10" s="1"/>
  <c r="F591" i="10"/>
  <c r="H591" i="10" s="1"/>
  <c r="E591" i="10"/>
  <c r="G591" i="10" s="1"/>
  <c r="F587" i="10"/>
  <c r="H587" i="10" s="1"/>
  <c r="E587" i="10"/>
  <c r="G587" i="10" s="1"/>
  <c r="F583" i="10"/>
  <c r="H583" i="10" s="1"/>
  <c r="E583" i="10"/>
  <c r="G583" i="10" s="1"/>
  <c r="F579" i="10"/>
  <c r="H579" i="10" s="1"/>
  <c r="E579" i="10"/>
  <c r="G579" i="10" s="1"/>
  <c r="F575" i="10"/>
  <c r="H575" i="10" s="1"/>
  <c r="E575" i="10"/>
  <c r="G575" i="10" s="1"/>
  <c r="F571" i="10"/>
  <c r="H571" i="10" s="1"/>
  <c r="E571" i="10"/>
  <c r="G571" i="10" s="1"/>
  <c r="F567" i="10"/>
  <c r="H567" i="10" s="1"/>
  <c r="E567" i="10"/>
  <c r="G567" i="10" s="1"/>
  <c r="F563" i="10"/>
  <c r="H563" i="10" s="1"/>
  <c r="E563" i="10"/>
  <c r="G563" i="10" s="1"/>
  <c r="F559" i="10"/>
  <c r="H559" i="10" s="1"/>
  <c r="E559" i="10"/>
  <c r="G559" i="10" s="1"/>
  <c r="F555" i="10"/>
  <c r="H555" i="10" s="1"/>
  <c r="E555" i="10"/>
  <c r="G555" i="10" s="1"/>
  <c r="F551" i="10"/>
  <c r="H551" i="10" s="1"/>
  <c r="E551" i="10"/>
  <c r="G551" i="10" s="1"/>
  <c r="F547" i="10"/>
  <c r="H547" i="10" s="1"/>
  <c r="E547" i="10"/>
  <c r="G547" i="10" s="1"/>
  <c r="F543" i="10"/>
  <c r="H543" i="10" s="1"/>
  <c r="E543" i="10"/>
  <c r="G543" i="10" s="1"/>
  <c r="F539" i="10"/>
  <c r="H539" i="10" s="1"/>
  <c r="E539" i="10"/>
  <c r="G539" i="10" s="1"/>
  <c r="F535" i="10"/>
  <c r="H535" i="10" s="1"/>
  <c r="E535" i="10"/>
  <c r="G535" i="10" s="1"/>
  <c r="F531" i="10"/>
  <c r="H531" i="10" s="1"/>
  <c r="E531" i="10"/>
  <c r="G531" i="10" s="1"/>
  <c r="F527" i="10"/>
  <c r="H527" i="10" s="1"/>
  <c r="E527" i="10"/>
  <c r="G527" i="10" s="1"/>
  <c r="F523" i="10"/>
  <c r="H523" i="10" s="1"/>
  <c r="E523" i="10"/>
  <c r="G523" i="10" s="1"/>
  <c r="F519" i="10"/>
  <c r="H519" i="10" s="1"/>
  <c r="E519" i="10"/>
  <c r="G519" i="10" s="1"/>
  <c r="F515" i="10"/>
  <c r="H515" i="10" s="1"/>
  <c r="E515" i="10"/>
  <c r="G515" i="10" s="1"/>
  <c r="F511" i="10"/>
  <c r="H511" i="10" s="1"/>
  <c r="E511" i="10"/>
  <c r="G511" i="10" s="1"/>
  <c r="F507" i="10"/>
  <c r="H507" i="10" s="1"/>
  <c r="E507" i="10"/>
  <c r="G507" i="10" s="1"/>
  <c r="F503" i="10"/>
  <c r="H503" i="10" s="1"/>
  <c r="E503" i="10"/>
  <c r="G503" i="10" s="1"/>
  <c r="F499" i="10"/>
  <c r="H499" i="10" s="1"/>
  <c r="E499" i="10"/>
  <c r="G499" i="10" s="1"/>
  <c r="F495" i="10"/>
  <c r="H495" i="10" s="1"/>
  <c r="E495" i="10"/>
  <c r="G495" i="10" s="1"/>
  <c r="F491" i="10"/>
  <c r="H491" i="10" s="1"/>
  <c r="E491" i="10"/>
  <c r="G491" i="10" s="1"/>
  <c r="F487" i="10"/>
  <c r="H487" i="10" s="1"/>
  <c r="E487" i="10"/>
  <c r="G487" i="10" s="1"/>
  <c r="F483" i="10"/>
  <c r="H483" i="10" s="1"/>
  <c r="E483" i="10"/>
  <c r="G483" i="10" s="1"/>
  <c r="F479" i="10"/>
  <c r="H479" i="10" s="1"/>
  <c r="E479" i="10"/>
  <c r="G479" i="10" s="1"/>
  <c r="F475" i="10"/>
  <c r="H475" i="10" s="1"/>
  <c r="E475" i="10"/>
  <c r="G475" i="10" s="1"/>
  <c r="F471" i="10"/>
  <c r="H471" i="10" s="1"/>
  <c r="E471" i="10"/>
  <c r="G471" i="10" s="1"/>
  <c r="F467" i="10"/>
  <c r="H467" i="10" s="1"/>
  <c r="E467" i="10"/>
  <c r="G467" i="10" s="1"/>
  <c r="F463" i="10"/>
  <c r="H463" i="10" s="1"/>
  <c r="E463" i="10"/>
  <c r="G463" i="10" s="1"/>
  <c r="F459" i="10"/>
  <c r="H459" i="10" s="1"/>
  <c r="E459" i="10"/>
  <c r="G459" i="10" s="1"/>
  <c r="F455" i="10"/>
  <c r="H455" i="10" s="1"/>
  <c r="E455" i="10"/>
  <c r="G455" i="10" s="1"/>
  <c r="F451" i="10"/>
  <c r="H451" i="10" s="1"/>
  <c r="E451" i="10"/>
  <c r="G451" i="10" s="1"/>
  <c r="F447" i="10"/>
  <c r="H447" i="10" s="1"/>
  <c r="E447" i="10"/>
  <c r="G447" i="10" s="1"/>
  <c r="F443" i="10"/>
  <c r="H443" i="10" s="1"/>
  <c r="E443" i="10"/>
  <c r="G443" i="10" s="1"/>
  <c r="F439" i="10"/>
  <c r="H439" i="10" s="1"/>
  <c r="E439" i="10"/>
  <c r="G439" i="10" s="1"/>
  <c r="F435" i="10"/>
  <c r="H435" i="10" s="1"/>
  <c r="E435" i="10"/>
  <c r="G435" i="10" s="1"/>
  <c r="F431" i="10"/>
  <c r="H431" i="10" s="1"/>
  <c r="E431" i="10"/>
  <c r="G431" i="10" s="1"/>
  <c r="F427" i="10"/>
  <c r="H427" i="10" s="1"/>
  <c r="E427" i="10"/>
  <c r="G427" i="10" s="1"/>
  <c r="F423" i="10"/>
  <c r="H423" i="10" s="1"/>
  <c r="E423" i="10"/>
  <c r="G423" i="10" s="1"/>
  <c r="F419" i="10"/>
  <c r="H419" i="10" s="1"/>
  <c r="E419" i="10"/>
  <c r="G419" i="10" s="1"/>
  <c r="F415" i="10"/>
  <c r="H415" i="10" s="1"/>
  <c r="E415" i="10"/>
  <c r="G415" i="10" s="1"/>
  <c r="F411" i="10"/>
  <c r="H411" i="10" s="1"/>
  <c r="E411" i="10"/>
  <c r="G411" i="10" s="1"/>
  <c r="F407" i="10"/>
  <c r="H407" i="10" s="1"/>
  <c r="E407" i="10"/>
  <c r="G407" i="10" s="1"/>
  <c r="F403" i="10"/>
  <c r="H403" i="10" s="1"/>
  <c r="E403" i="10"/>
  <c r="G403" i="10" s="1"/>
  <c r="F399" i="10"/>
  <c r="H399" i="10" s="1"/>
  <c r="E399" i="10"/>
  <c r="G399" i="10" s="1"/>
  <c r="F395" i="10"/>
  <c r="H395" i="10" s="1"/>
  <c r="E395" i="10"/>
  <c r="G395" i="10" s="1"/>
  <c r="F391" i="10"/>
  <c r="H391" i="10" s="1"/>
  <c r="E391" i="10"/>
  <c r="G391" i="10" s="1"/>
  <c r="F387" i="10"/>
  <c r="H387" i="10" s="1"/>
  <c r="E387" i="10"/>
  <c r="G387" i="10" s="1"/>
  <c r="F383" i="10"/>
  <c r="H383" i="10" s="1"/>
  <c r="E383" i="10"/>
  <c r="G383" i="10" s="1"/>
  <c r="F379" i="10"/>
  <c r="H379" i="10" s="1"/>
  <c r="E379" i="10"/>
  <c r="G379" i="10" s="1"/>
  <c r="F375" i="10"/>
  <c r="H375" i="10" s="1"/>
  <c r="E375" i="10"/>
  <c r="G375" i="10" s="1"/>
  <c r="F371" i="10"/>
  <c r="H371" i="10" s="1"/>
  <c r="E371" i="10"/>
  <c r="G371" i="10" s="1"/>
  <c r="F367" i="10"/>
  <c r="H367" i="10" s="1"/>
  <c r="E367" i="10"/>
  <c r="G367" i="10" s="1"/>
  <c r="F363" i="10"/>
  <c r="H363" i="10" s="1"/>
  <c r="E363" i="10"/>
  <c r="G363" i="10" s="1"/>
  <c r="F359" i="10"/>
  <c r="H359" i="10" s="1"/>
  <c r="E359" i="10"/>
  <c r="G359" i="10" s="1"/>
  <c r="F355" i="10"/>
  <c r="H355" i="10" s="1"/>
  <c r="E355" i="10"/>
  <c r="G355" i="10" s="1"/>
  <c r="F351" i="10"/>
  <c r="H351" i="10" s="1"/>
  <c r="E351" i="10"/>
  <c r="G351" i="10" s="1"/>
  <c r="F347" i="10"/>
  <c r="H347" i="10" s="1"/>
  <c r="E347" i="10"/>
  <c r="G347" i="10" s="1"/>
  <c r="F343" i="10"/>
  <c r="H343" i="10" s="1"/>
  <c r="E343" i="10"/>
  <c r="G343" i="10" s="1"/>
  <c r="F339" i="10"/>
  <c r="H339" i="10" s="1"/>
  <c r="E339" i="10"/>
  <c r="G339" i="10" s="1"/>
  <c r="F335" i="10"/>
  <c r="H335" i="10" s="1"/>
  <c r="E335" i="10"/>
  <c r="G335" i="10" s="1"/>
  <c r="F331" i="10"/>
  <c r="H331" i="10" s="1"/>
  <c r="E331" i="10"/>
  <c r="G331" i="10" s="1"/>
  <c r="F327" i="10"/>
  <c r="H327" i="10" s="1"/>
  <c r="E327" i="10"/>
  <c r="G327" i="10" s="1"/>
  <c r="F323" i="10"/>
  <c r="H323" i="10" s="1"/>
  <c r="E323" i="10"/>
  <c r="G323" i="10" s="1"/>
  <c r="F319" i="10"/>
  <c r="H319" i="10" s="1"/>
  <c r="E319" i="10"/>
  <c r="G319" i="10" s="1"/>
  <c r="F315" i="10"/>
  <c r="H315" i="10" s="1"/>
  <c r="E315" i="10"/>
  <c r="G315" i="10" s="1"/>
  <c r="F311" i="10"/>
  <c r="H311" i="10" s="1"/>
  <c r="E311" i="10"/>
  <c r="G311" i="10" s="1"/>
  <c r="F307" i="10"/>
  <c r="H307" i="10" s="1"/>
  <c r="E307" i="10"/>
  <c r="G307" i="10" s="1"/>
  <c r="F303" i="10"/>
  <c r="H303" i="10" s="1"/>
  <c r="E303" i="10"/>
  <c r="G303" i="10" s="1"/>
  <c r="F299" i="10"/>
  <c r="H299" i="10" s="1"/>
  <c r="E299" i="10"/>
  <c r="G299" i="10" s="1"/>
  <c r="F295" i="10"/>
  <c r="H295" i="10" s="1"/>
  <c r="E295" i="10"/>
  <c r="G295" i="10" s="1"/>
  <c r="F291" i="10"/>
  <c r="H291" i="10" s="1"/>
  <c r="E291" i="10"/>
  <c r="G291" i="10" s="1"/>
  <c r="F287" i="10"/>
  <c r="H287" i="10" s="1"/>
  <c r="E287" i="10"/>
  <c r="G287" i="10" s="1"/>
  <c r="F283" i="10"/>
  <c r="H283" i="10" s="1"/>
  <c r="E283" i="10"/>
  <c r="G283" i="10" s="1"/>
  <c r="F279" i="10"/>
  <c r="H279" i="10" s="1"/>
  <c r="E279" i="10"/>
  <c r="G279" i="10" s="1"/>
  <c r="F275" i="10"/>
  <c r="H275" i="10" s="1"/>
  <c r="E275" i="10"/>
  <c r="G275" i="10" s="1"/>
  <c r="F271" i="10"/>
  <c r="H271" i="10" s="1"/>
  <c r="E271" i="10"/>
  <c r="G271" i="10" s="1"/>
  <c r="F267" i="10"/>
  <c r="H267" i="10" s="1"/>
  <c r="E267" i="10"/>
  <c r="G267" i="10" s="1"/>
  <c r="F263" i="10"/>
  <c r="H263" i="10" s="1"/>
  <c r="E263" i="10"/>
  <c r="G263" i="10" s="1"/>
  <c r="F259" i="10"/>
  <c r="H259" i="10" s="1"/>
  <c r="E259" i="10"/>
  <c r="G259" i="10" s="1"/>
  <c r="F255" i="10"/>
  <c r="H255" i="10" s="1"/>
  <c r="E255" i="10"/>
  <c r="G255" i="10" s="1"/>
  <c r="F251" i="10"/>
  <c r="H251" i="10" s="1"/>
  <c r="E251" i="10"/>
  <c r="G251" i="10" s="1"/>
  <c r="F247" i="10"/>
  <c r="H247" i="10" s="1"/>
  <c r="E247" i="10"/>
  <c r="G247" i="10" s="1"/>
  <c r="F243" i="10"/>
  <c r="H243" i="10" s="1"/>
  <c r="E243" i="10"/>
  <c r="G243" i="10" s="1"/>
  <c r="F239" i="10"/>
  <c r="H239" i="10" s="1"/>
  <c r="E239" i="10"/>
  <c r="G239" i="10" s="1"/>
  <c r="F235" i="10"/>
  <c r="H235" i="10" s="1"/>
  <c r="E235" i="10"/>
  <c r="G235" i="10" s="1"/>
  <c r="F231" i="10"/>
  <c r="H231" i="10" s="1"/>
  <c r="E231" i="10"/>
  <c r="G231" i="10" s="1"/>
  <c r="F227" i="10"/>
  <c r="H227" i="10" s="1"/>
  <c r="E227" i="10"/>
  <c r="G227" i="10" s="1"/>
  <c r="F223" i="10"/>
  <c r="H223" i="10" s="1"/>
  <c r="E223" i="10"/>
  <c r="G223" i="10" s="1"/>
  <c r="F219" i="10"/>
  <c r="H219" i="10" s="1"/>
  <c r="E219" i="10"/>
  <c r="G219" i="10" s="1"/>
  <c r="F215" i="10"/>
  <c r="H215" i="10" s="1"/>
  <c r="E215" i="10"/>
  <c r="G215" i="10" s="1"/>
  <c r="F211" i="10"/>
  <c r="H211" i="10" s="1"/>
  <c r="E211" i="10"/>
  <c r="G211" i="10" s="1"/>
  <c r="F207" i="10"/>
  <c r="H207" i="10" s="1"/>
  <c r="E207" i="10"/>
  <c r="G207" i="10" s="1"/>
  <c r="F203" i="10"/>
  <c r="H203" i="10" s="1"/>
  <c r="E203" i="10"/>
  <c r="G203" i="10" s="1"/>
  <c r="F199" i="10"/>
  <c r="H199" i="10" s="1"/>
  <c r="E199" i="10"/>
  <c r="G199" i="10" s="1"/>
  <c r="F195" i="10"/>
  <c r="H195" i="10" s="1"/>
  <c r="E195" i="10"/>
  <c r="G195" i="10" s="1"/>
  <c r="F191" i="10"/>
  <c r="H191" i="10" s="1"/>
  <c r="E191" i="10"/>
  <c r="G191" i="10" s="1"/>
  <c r="F187" i="10"/>
  <c r="H187" i="10" s="1"/>
  <c r="E187" i="10"/>
  <c r="G187" i="10" s="1"/>
  <c r="F183" i="10"/>
  <c r="H183" i="10" s="1"/>
  <c r="E183" i="10"/>
  <c r="G183" i="10" s="1"/>
  <c r="F179" i="10"/>
  <c r="H179" i="10" s="1"/>
  <c r="E179" i="10"/>
  <c r="G179" i="10" s="1"/>
  <c r="F175" i="10"/>
  <c r="H175" i="10" s="1"/>
  <c r="E175" i="10"/>
  <c r="G175" i="10" s="1"/>
  <c r="F171" i="10"/>
  <c r="H171" i="10" s="1"/>
  <c r="E171" i="10"/>
  <c r="G171" i="10" s="1"/>
  <c r="F167" i="10"/>
  <c r="H167" i="10" s="1"/>
  <c r="E167" i="10"/>
  <c r="G167" i="10" s="1"/>
  <c r="F163" i="10"/>
  <c r="H163" i="10" s="1"/>
  <c r="E163" i="10"/>
  <c r="G163" i="10" s="1"/>
  <c r="F159" i="10"/>
  <c r="H159" i="10" s="1"/>
  <c r="E159" i="10"/>
  <c r="G159" i="10" s="1"/>
  <c r="F155" i="10"/>
  <c r="H155" i="10" s="1"/>
  <c r="E155" i="10"/>
  <c r="G155" i="10" s="1"/>
  <c r="F151" i="10"/>
  <c r="H151" i="10" s="1"/>
  <c r="E151" i="10"/>
  <c r="G151" i="10" s="1"/>
  <c r="F147" i="10"/>
  <c r="H147" i="10" s="1"/>
  <c r="E147" i="10"/>
  <c r="G147" i="10" s="1"/>
  <c r="F143" i="10"/>
  <c r="H143" i="10" s="1"/>
  <c r="E143" i="10"/>
  <c r="G143" i="10" s="1"/>
  <c r="F139" i="10"/>
  <c r="H139" i="10" s="1"/>
  <c r="E139" i="10"/>
  <c r="G139" i="10" s="1"/>
  <c r="F135" i="10"/>
  <c r="H135" i="10" s="1"/>
  <c r="E135" i="10"/>
  <c r="G135" i="10" s="1"/>
  <c r="F131" i="10"/>
  <c r="H131" i="10" s="1"/>
  <c r="E131" i="10"/>
  <c r="G131" i="10" s="1"/>
  <c r="F127" i="10"/>
  <c r="H127" i="10" s="1"/>
  <c r="E127" i="10"/>
  <c r="G127" i="10" s="1"/>
  <c r="F123" i="10"/>
  <c r="H123" i="10" s="1"/>
  <c r="E123" i="10"/>
  <c r="G123" i="10" s="1"/>
  <c r="F119" i="10"/>
  <c r="H119" i="10" s="1"/>
  <c r="E119" i="10"/>
  <c r="G119" i="10" s="1"/>
  <c r="F115" i="10"/>
  <c r="H115" i="10" s="1"/>
  <c r="E115" i="10"/>
  <c r="G115" i="10" s="1"/>
  <c r="F111" i="10"/>
  <c r="H111" i="10" s="1"/>
  <c r="E111" i="10"/>
  <c r="G111" i="10" s="1"/>
  <c r="F107" i="10"/>
  <c r="H107" i="10" s="1"/>
  <c r="E107" i="10"/>
  <c r="G107" i="10" s="1"/>
  <c r="F103" i="10"/>
  <c r="H103" i="10" s="1"/>
  <c r="E103" i="10"/>
  <c r="G103" i="10" s="1"/>
  <c r="F99" i="10"/>
  <c r="H99" i="10" s="1"/>
  <c r="E99" i="10"/>
  <c r="G99" i="10" s="1"/>
  <c r="F95" i="10"/>
  <c r="H95" i="10" s="1"/>
  <c r="E95" i="10"/>
  <c r="G95" i="10" s="1"/>
  <c r="F91" i="10"/>
  <c r="H91" i="10" s="1"/>
  <c r="E91" i="10"/>
  <c r="G91" i="10" s="1"/>
  <c r="F87" i="10"/>
  <c r="H87" i="10" s="1"/>
  <c r="E87" i="10"/>
  <c r="G87" i="10" s="1"/>
  <c r="F83" i="10"/>
  <c r="H83" i="10" s="1"/>
  <c r="E83" i="10"/>
  <c r="G83" i="10" s="1"/>
  <c r="F79" i="10"/>
  <c r="H79" i="10" s="1"/>
  <c r="E79" i="10"/>
  <c r="G79" i="10" s="1"/>
  <c r="F75" i="10"/>
  <c r="H75" i="10" s="1"/>
  <c r="E75" i="10"/>
  <c r="G75" i="10" s="1"/>
  <c r="F71" i="10"/>
  <c r="H71" i="10" s="1"/>
  <c r="E71" i="10"/>
  <c r="G71" i="10" s="1"/>
  <c r="F67" i="10"/>
  <c r="H67" i="10" s="1"/>
  <c r="E67" i="10"/>
  <c r="G67" i="10" s="1"/>
  <c r="F63" i="10"/>
  <c r="H63" i="10" s="1"/>
  <c r="E63" i="10"/>
  <c r="G63" i="10" s="1"/>
  <c r="F59" i="10"/>
  <c r="H59" i="10" s="1"/>
  <c r="E59" i="10"/>
  <c r="G59" i="10" s="1"/>
  <c r="F55" i="10"/>
  <c r="H55" i="10" s="1"/>
  <c r="E55" i="10"/>
  <c r="G55" i="10" s="1"/>
  <c r="F51" i="10"/>
  <c r="H51" i="10" s="1"/>
  <c r="E51" i="10"/>
  <c r="G51" i="10" s="1"/>
  <c r="F47" i="10"/>
  <c r="H47" i="10" s="1"/>
  <c r="E47" i="10"/>
  <c r="G47" i="10" s="1"/>
  <c r="F43" i="10"/>
  <c r="H43" i="10" s="1"/>
  <c r="E43" i="10"/>
  <c r="G43" i="10" s="1"/>
  <c r="F39" i="10"/>
  <c r="H39" i="10" s="1"/>
  <c r="E39" i="10"/>
  <c r="G39" i="10" s="1"/>
  <c r="F35" i="10"/>
  <c r="H35" i="10" s="1"/>
  <c r="E35" i="10"/>
  <c r="G35" i="10" s="1"/>
  <c r="F31" i="10"/>
  <c r="H31" i="10" s="1"/>
  <c r="E31" i="10"/>
  <c r="G31" i="10" s="1"/>
  <c r="F27" i="10"/>
  <c r="H27" i="10" s="1"/>
  <c r="E27" i="10"/>
  <c r="G27" i="10" s="1"/>
  <c r="F23" i="10"/>
  <c r="H23" i="10" s="1"/>
  <c r="E23" i="10"/>
  <c r="G23" i="10" s="1"/>
  <c r="F19" i="10"/>
  <c r="H19" i="10" s="1"/>
  <c r="E19" i="10"/>
  <c r="G19" i="10" s="1"/>
  <c r="F15" i="10"/>
  <c r="H15" i="10" s="1"/>
  <c r="E15" i="10"/>
  <c r="G15" i="10" s="1"/>
  <c r="F11" i="10"/>
  <c r="H11" i="10" s="1"/>
  <c r="E11" i="10"/>
  <c r="G11" i="10" s="1"/>
  <c r="F7" i="10"/>
  <c r="H7" i="10" s="1"/>
  <c r="E7" i="10"/>
  <c r="G7" i="10" s="1"/>
  <c r="E4115" i="10"/>
  <c r="G4115" i="10" s="1"/>
  <c r="E4111" i="10"/>
  <c r="G4111" i="10" s="1"/>
  <c r="E4107" i="10"/>
  <c r="G4107" i="10" s="1"/>
  <c r="E4103" i="10"/>
  <c r="G4103" i="10" s="1"/>
  <c r="E4099" i="10"/>
  <c r="G4099" i="10" s="1"/>
  <c r="E4095" i="10"/>
  <c r="G4095" i="10" s="1"/>
  <c r="E4091" i="10"/>
  <c r="G4091" i="10" s="1"/>
  <c r="E4087" i="10"/>
  <c r="G4087" i="10" s="1"/>
  <c r="E4083" i="10"/>
  <c r="G4083" i="10" s="1"/>
  <c r="E4079" i="10"/>
  <c r="G4079" i="10" s="1"/>
  <c r="E4075" i="10"/>
  <c r="G4075" i="10" s="1"/>
  <c r="E4071" i="10"/>
  <c r="G4071" i="10" s="1"/>
  <c r="E4067" i="10"/>
  <c r="G4067" i="10" s="1"/>
  <c r="E4063" i="10"/>
  <c r="G4063" i="10" s="1"/>
  <c r="E4059" i="10"/>
  <c r="G4059" i="10" s="1"/>
  <c r="E4055" i="10"/>
  <c r="G4055" i="10" s="1"/>
  <c r="E4051" i="10"/>
  <c r="G4051" i="10" s="1"/>
  <c r="E4047" i="10"/>
  <c r="G4047" i="10" s="1"/>
  <c r="E4043" i="10"/>
  <c r="G4043" i="10" s="1"/>
  <c r="E4039" i="10"/>
  <c r="G4039" i="10" s="1"/>
  <c r="E4035" i="10"/>
  <c r="G4035" i="10" s="1"/>
  <c r="E4031" i="10"/>
  <c r="G4031" i="10" s="1"/>
  <c r="E4027" i="10"/>
  <c r="G4027" i="10" s="1"/>
  <c r="E4023" i="10"/>
  <c r="G4023" i="10" s="1"/>
  <c r="E4019" i="10"/>
  <c r="G4019" i="10" s="1"/>
  <c r="E4015" i="10"/>
  <c r="G4015" i="10" s="1"/>
  <c r="E4011" i="10"/>
  <c r="G4011" i="10" s="1"/>
  <c r="E4007" i="10"/>
  <c r="G4007" i="10" s="1"/>
  <c r="E4003" i="10"/>
  <c r="G4003" i="10" s="1"/>
  <c r="E3999" i="10"/>
  <c r="G3999" i="10" s="1"/>
  <c r="E3995" i="10"/>
  <c r="G3995" i="10" s="1"/>
  <c r="E3991" i="10"/>
  <c r="G3991" i="10" s="1"/>
  <c r="E3987" i="10"/>
  <c r="G3987" i="10" s="1"/>
  <c r="E3983" i="10"/>
  <c r="G3983" i="10" s="1"/>
  <c r="E3979" i="10"/>
  <c r="G3979" i="10" s="1"/>
  <c r="E3975" i="10"/>
  <c r="G3975" i="10" s="1"/>
  <c r="E3971" i="10"/>
  <c r="G3971" i="10" s="1"/>
  <c r="E3967" i="10"/>
  <c r="G3967" i="10" s="1"/>
  <c r="E3963" i="10"/>
  <c r="G3963" i="10" s="1"/>
  <c r="E3959" i="10"/>
  <c r="G3959" i="10" s="1"/>
  <c r="E3955" i="10"/>
  <c r="G3955" i="10" s="1"/>
  <c r="E3949" i="10"/>
  <c r="G3949" i="10" s="1"/>
  <c r="E3941" i="10"/>
  <c r="G3941" i="10" s="1"/>
  <c r="E3933" i="10"/>
  <c r="G3933" i="10" s="1"/>
  <c r="E3925" i="10"/>
  <c r="G3925" i="10" s="1"/>
  <c r="E3917" i="10"/>
  <c r="G3917" i="10" s="1"/>
  <c r="E3909" i="10"/>
  <c r="G3909" i="10" s="1"/>
  <c r="E3901" i="10"/>
  <c r="G3901" i="10" s="1"/>
  <c r="E3893" i="10"/>
  <c r="G3893" i="10" s="1"/>
  <c r="E3885" i="10"/>
  <c r="G3885" i="10" s="1"/>
  <c r="E3877" i="10"/>
  <c r="G3877" i="10" s="1"/>
  <c r="E3869" i="10"/>
  <c r="G3869" i="10" s="1"/>
  <c r="E3861" i="10"/>
  <c r="G3861" i="10" s="1"/>
  <c r="E3853" i="10"/>
  <c r="G3853" i="10" s="1"/>
  <c r="E3845" i="10"/>
  <c r="G3845" i="10" s="1"/>
  <c r="E3837" i="10"/>
  <c r="G3837" i="10" s="1"/>
  <c r="E3829" i="10"/>
  <c r="G3829" i="10" s="1"/>
  <c r="E3821" i="10"/>
  <c r="G3821" i="10" s="1"/>
  <c r="E3813" i="10"/>
  <c r="G3813" i="10" s="1"/>
  <c r="E3805" i="10"/>
  <c r="G3805" i="10" s="1"/>
  <c r="E3797" i="10"/>
  <c r="G3797" i="10" s="1"/>
  <c r="E3789" i="10"/>
  <c r="G3789" i="10" s="1"/>
  <c r="E3781" i="10"/>
  <c r="G3781" i="10" s="1"/>
  <c r="E3773" i="10"/>
  <c r="G3773" i="10" s="1"/>
  <c r="E3765" i="10"/>
  <c r="G3765" i="10" s="1"/>
  <c r="E3757" i="10"/>
  <c r="G3757" i="10" s="1"/>
  <c r="E3749" i="10"/>
  <c r="G3749" i="10" s="1"/>
  <c r="E3741" i="10"/>
  <c r="G3741" i="10" s="1"/>
  <c r="E3733" i="10"/>
  <c r="G3733" i="10" s="1"/>
  <c r="E3725" i="10"/>
  <c r="G3725" i="10" s="1"/>
  <c r="E3717" i="10"/>
  <c r="G3717" i="10" s="1"/>
  <c r="E3709" i="10"/>
  <c r="G3709" i="10" s="1"/>
  <c r="E3701" i="10"/>
  <c r="G3701" i="10" s="1"/>
  <c r="E3693" i="10"/>
  <c r="G3693" i="10" s="1"/>
  <c r="E3685" i="10"/>
  <c r="G3685" i="10" s="1"/>
  <c r="E3677" i="10"/>
  <c r="G3677" i="10" s="1"/>
  <c r="E3669" i="10"/>
  <c r="G3669" i="10" s="1"/>
  <c r="E3661" i="10"/>
  <c r="G3661" i="10" s="1"/>
  <c r="E3653" i="10"/>
  <c r="G3653" i="10" s="1"/>
  <c r="E3645" i="10"/>
  <c r="G3645" i="10" s="1"/>
  <c r="E3637" i="10"/>
  <c r="G3637" i="10" s="1"/>
  <c r="E3629" i="10"/>
  <c r="G3629" i="10" s="1"/>
  <c r="E3621" i="10"/>
  <c r="G3621" i="10" s="1"/>
  <c r="E3613" i="10"/>
  <c r="G3613" i="10" s="1"/>
  <c r="E3605" i="10"/>
  <c r="G3605" i="10" s="1"/>
  <c r="E3597" i="10"/>
  <c r="G3597" i="10" s="1"/>
  <c r="E3589" i="10"/>
  <c r="G3589" i="10" s="1"/>
  <c r="E3581" i="10"/>
  <c r="G3581" i="10" s="1"/>
  <c r="E3573" i="10"/>
  <c r="G3573" i="10" s="1"/>
  <c r="E3565" i="10"/>
  <c r="G3565" i="10" s="1"/>
  <c r="E3557" i="10"/>
  <c r="G3557" i="10" s="1"/>
  <c r="E3549" i="10"/>
  <c r="G3549" i="10" s="1"/>
  <c r="E3541" i="10"/>
  <c r="G3541" i="10" s="1"/>
  <c r="E3533" i="10"/>
  <c r="G3533" i="10" s="1"/>
  <c r="E3525" i="10"/>
  <c r="G3525" i="10" s="1"/>
  <c r="E3517" i="10"/>
  <c r="G3517" i="10" s="1"/>
  <c r="E3509" i="10"/>
  <c r="G3509" i="10" s="1"/>
  <c r="E3501" i="10"/>
  <c r="G3501" i="10" s="1"/>
  <c r="E3493" i="10"/>
  <c r="G3493" i="10" s="1"/>
  <c r="E3485" i="10"/>
  <c r="G3485" i="10" s="1"/>
  <c r="E3477" i="10"/>
  <c r="G3477" i="10" s="1"/>
  <c r="E3469" i="10"/>
  <c r="G3469" i="10" s="1"/>
  <c r="E3461" i="10"/>
  <c r="G3461" i="10" s="1"/>
  <c r="E3453" i="10"/>
  <c r="G3453" i="10" s="1"/>
  <c r="E3445" i="10"/>
  <c r="G3445" i="10" s="1"/>
  <c r="E3437" i="10"/>
  <c r="G3437" i="10" s="1"/>
  <c r="E3429" i="10"/>
  <c r="G3429" i="10" s="1"/>
  <c r="E3421" i="10"/>
  <c r="G3421" i="10" s="1"/>
  <c r="E3413" i="10"/>
  <c r="G3413" i="10" s="1"/>
  <c r="E3405" i="10"/>
  <c r="G3405" i="10" s="1"/>
  <c r="E3397" i="10"/>
  <c r="G3397" i="10" s="1"/>
  <c r="E3389" i="10"/>
  <c r="G3389" i="10" s="1"/>
  <c r="E3381" i="10"/>
  <c r="G3381" i="10" s="1"/>
  <c r="E3373" i="10"/>
  <c r="G3373" i="10" s="1"/>
  <c r="E3365" i="10"/>
  <c r="G3365" i="10" s="1"/>
  <c r="E3357" i="10"/>
  <c r="G3357" i="10" s="1"/>
  <c r="E3349" i="10"/>
  <c r="G3349" i="10" s="1"/>
  <c r="E3341" i="10"/>
  <c r="G3341" i="10" s="1"/>
  <c r="E3333" i="10"/>
  <c r="G3333" i="10" s="1"/>
  <c r="E3325" i="10"/>
  <c r="G3325" i="10" s="1"/>
  <c r="E3317" i="10"/>
  <c r="G3317" i="10" s="1"/>
  <c r="H14" i="9"/>
  <c r="I14" i="9" s="1"/>
  <c r="F3950" i="10"/>
  <c r="H3950" i="10" s="1"/>
  <c r="E3950" i="10"/>
  <c r="G3950" i="10" s="1"/>
  <c r="F3946" i="10"/>
  <c r="H3946" i="10" s="1"/>
  <c r="E3946" i="10"/>
  <c r="G3946" i="10" s="1"/>
  <c r="F3942" i="10"/>
  <c r="H3942" i="10" s="1"/>
  <c r="E3942" i="10"/>
  <c r="G3942" i="10" s="1"/>
  <c r="F3938" i="10"/>
  <c r="H3938" i="10" s="1"/>
  <c r="E3938" i="10"/>
  <c r="G3938" i="10" s="1"/>
  <c r="F3934" i="10"/>
  <c r="H3934" i="10" s="1"/>
  <c r="E3934" i="10"/>
  <c r="G3934" i="10" s="1"/>
  <c r="F3930" i="10"/>
  <c r="H3930" i="10" s="1"/>
  <c r="E3930" i="10"/>
  <c r="G3930" i="10" s="1"/>
  <c r="F3926" i="10"/>
  <c r="H3926" i="10" s="1"/>
  <c r="E3926" i="10"/>
  <c r="G3926" i="10" s="1"/>
  <c r="F3922" i="10"/>
  <c r="H3922" i="10" s="1"/>
  <c r="E3922" i="10"/>
  <c r="G3922" i="10" s="1"/>
  <c r="F3918" i="10"/>
  <c r="H3918" i="10" s="1"/>
  <c r="E3918" i="10"/>
  <c r="G3918" i="10" s="1"/>
  <c r="F3914" i="10"/>
  <c r="H3914" i="10" s="1"/>
  <c r="E3914" i="10"/>
  <c r="G3914" i="10" s="1"/>
  <c r="F3910" i="10"/>
  <c r="H3910" i="10" s="1"/>
  <c r="E3910" i="10"/>
  <c r="G3910" i="10" s="1"/>
  <c r="F3906" i="10"/>
  <c r="H3906" i="10" s="1"/>
  <c r="E3906" i="10"/>
  <c r="G3906" i="10" s="1"/>
  <c r="F3902" i="10"/>
  <c r="H3902" i="10" s="1"/>
  <c r="E3902" i="10"/>
  <c r="G3902" i="10" s="1"/>
  <c r="F3898" i="10"/>
  <c r="H3898" i="10" s="1"/>
  <c r="E3898" i="10"/>
  <c r="G3898" i="10" s="1"/>
  <c r="F3894" i="10"/>
  <c r="H3894" i="10" s="1"/>
  <c r="E3894" i="10"/>
  <c r="G3894" i="10" s="1"/>
  <c r="F3890" i="10"/>
  <c r="H3890" i="10" s="1"/>
  <c r="E3890" i="10"/>
  <c r="G3890" i="10" s="1"/>
  <c r="F3886" i="10"/>
  <c r="H3886" i="10" s="1"/>
  <c r="E3886" i="10"/>
  <c r="G3886" i="10" s="1"/>
  <c r="F3882" i="10"/>
  <c r="H3882" i="10" s="1"/>
  <c r="E3882" i="10"/>
  <c r="G3882" i="10" s="1"/>
  <c r="F3878" i="10"/>
  <c r="H3878" i="10" s="1"/>
  <c r="E3878" i="10"/>
  <c r="G3878" i="10" s="1"/>
  <c r="F3874" i="10"/>
  <c r="H3874" i="10" s="1"/>
  <c r="E3874" i="10"/>
  <c r="G3874" i="10" s="1"/>
  <c r="F3870" i="10"/>
  <c r="H3870" i="10" s="1"/>
  <c r="E3870" i="10"/>
  <c r="G3870" i="10" s="1"/>
  <c r="F3866" i="10"/>
  <c r="H3866" i="10" s="1"/>
  <c r="E3866" i="10"/>
  <c r="G3866" i="10" s="1"/>
  <c r="F3862" i="10"/>
  <c r="H3862" i="10" s="1"/>
  <c r="E3862" i="10"/>
  <c r="G3862" i="10" s="1"/>
  <c r="F3858" i="10"/>
  <c r="H3858" i="10" s="1"/>
  <c r="E3858" i="10"/>
  <c r="G3858" i="10" s="1"/>
  <c r="F3854" i="10"/>
  <c r="H3854" i="10" s="1"/>
  <c r="E3854" i="10"/>
  <c r="G3854" i="10" s="1"/>
  <c r="F3850" i="10"/>
  <c r="H3850" i="10" s="1"/>
  <c r="E3850" i="10"/>
  <c r="G3850" i="10" s="1"/>
  <c r="F3846" i="10"/>
  <c r="H3846" i="10" s="1"/>
  <c r="E3846" i="10"/>
  <c r="G3846" i="10" s="1"/>
  <c r="F3842" i="10"/>
  <c r="H3842" i="10" s="1"/>
  <c r="E3842" i="10"/>
  <c r="G3842" i="10" s="1"/>
  <c r="F3838" i="10"/>
  <c r="H3838" i="10" s="1"/>
  <c r="E3838" i="10"/>
  <c r="G3838" i="10" s="1"/>
  <c r="F3834" i="10"/>
  <c r="H3834" i="10" s="1"/>
  <c r="E3834" i="10"/>
  <c r="G3834" i="10" s="1"/>
  <c r="F3830" i="10"/>
  <c r="H3830" i="10" s="1"/>
  <c r="E3830" i="10"/>
  <c r="G3830" i="10" s="1"/>
  <c r="F3826" i="10"/>
  <c r="H3826" i="10" s="1"/>
  <c r="E3826" i="10"/>
  <c r="G3826" i="10" s="1"/>
  <c r="F3822" i="10"/>
  <c r="H3822" i="10" s="1"/>
  <c r="E3822" i="10"/>
  <c r="G3822" i="10" s="1"/>
  <c r="F3818" i="10"/>
  <c r="H3818" i="10" s="1"/>
  <c r="E3818" i="10"/>
  <c r="G3818" i="10" s="1"/>
  <c r="F3814" i="10"/>
  <c r="H3814" i="10" s="1"/>
  <c r="E3814" i="10"/>
  <c r="G3814" i="10" s="1"/>
  <c r="F3810" i="10"/>
  <c r="H3810" i="10" s="1"/>
  <c r="E3810" i="10"/>
  <c r="G3810" i="10" s="1"/>
  <c r="F3806" i="10"/>
  <c r="H3806" i="10" s="1"/>
  <c r="E3806" i="10"/>
  <c r="G3806" i="10" s="1"/>
  <c r="F3802" i="10"/>
  <c r="H3802" i="10" s="1"/>
  <c r="E3802" i="10"/>
  <c r="G3802" i="10" s="1"/>
  <c r="F3798" i="10"/>
  <c r="H3798" i="10" s="1"/>
  <c r="E3798" i="10"/>
  <c r="G3798" i="10" s="1"/>
  <c r="F3794" i="10"/>
  <c r="H3794" i="10" s="1"/>
  <c r="E3794" i="10"/>
  <c r="G3794" i="10" s="1"/>
  <c r="F3790" i="10"/>
  <c r="H3790" i="10" s="1"/>
  <c r="E3790" i="10"/>
  <c r="G3790" i="10" s="1"/>
  <c r="F3786" i="10"/>
  <c r="H3786" i="10" s="1"/>
  <c r="E3786" i="10"/>
  <c r="G3786" i="10" s="1"/>
  <c r="F3782" i="10"/>
  <c r="H3782" i="10" s="1"/>
  <c r="E3782" i="10"/>
  <c r="G3782" i="10" s="1"/>
  <c r="F3778" i="10"/>
  <c r="H3778" i="10" s="1"/>
  <c r="E3778" i="10"/>
  <c r="G3778" i="10" s="1"/>
  <c r="F3774" i="10"/>
  <c r="H3774" i="10" s="1"/>
  <c r="E3774" i="10"/>
  <c r="G3774" i="10" s="1"/>
  <c r="F3770" i="10"/>
  <c r="H3770" i="10" s="1"/>
  <c r="E3770" i="10"/>
  <c r="G3770" i="10" s="1"/>
  <c r="F3766" i="10"/>
  <c r="H3766" i="10" s="1"/>
  <c r="E3766" i="10"/>
  <c r="G3766" i="10" s="1"/>
  <c r="F3762" i="10"/>
  <c r="H3762" i="10" s="1"/>
  <c r="E3762" i="10"/>
  <c r="G3762" i="10" s="1"/>
  <c r="F3758" i="10"/>
  <c r="H3758" i="10" s="1"/>
  <c r="E3758" i="10"/>
  <c r="G3758" i="10" s="1"/>
  <c r="F3754" i="10"/>
  <c r="H3754" i="10" s="1"/>
  <c r="E3754" i="10"/>
  <c r="G3754" i="10" s="1"/>
  <c r="F3750" i="10"/>
  <c r="H3750" i="10" s="1"/>
  <c r="E3750" i="10"/>
  <c r="G3750" i="10" s="1"/>
  <c r="F3746" i="10"/>
  <c r="H3746" i="10" s="1"/>
  <c r="E3746" i="10"/>
  <c r="G3746" i="10" s="1"/>
  <c r="F3742" i="10"/>
  <c r="H3742" i="10" s="1"/>
  <c r="E3742" i="10"/>
  <c r="G3742" i="10" s="1"/>
  <c r="F3738" i="10"/>
  <c r="H3738" i="10" s="1"/>
  <c r="E3738" i="10"/>
  <c r="G3738" i="10" s="1"/>
  <c r="F3734" i="10"/>
  <c r="H3734" i="10" s="1"/>
  <c r="E3734" i="10"/>
  <c r="G3734" i="10" s="1"/>
  <c r="F3730" i="10"/>
  <c r="H3730" i="10" s="1"/>
  <c r="E3730" i="10"/>
  <c r="G3730" i="10" s="1"/>
  <c r="F3726" i="10"/>
  <c r="H3726" i="10" s="1"/>
  <c r="E3726" i="10"/>
  <c r="G3726" i="10" s="1"/>
  <c r="F3722" i="10"/>
  <c r="H3722" i="10" s="1"/>
  <c r="E3722" i="10"/>
  <c r="G3722" i="10" s="1"/>
  <c r="F3718" i="10"/>
  <c r="H3718" i="10" s="1"/>
  <c r="E3718" i="10"/>
  <c r="G3718" i="10" s="1"/>
  <c r="F3714" i="10"/>
  <c r="H3714" i="10" s="1"/>
  <c r="E3714" i="10"/>
  <c r="G3714" i="10" s="1"/>
  <c r="F3710" i="10"/>
  <c r="H3710" i="10" s="1"/>
  <c r="E3710" i="10"/>
  <c r="G3710" i="10" s="1"/>
  <c r="F3706" i="10"/>
  <c r="H3706" i="10" s="1"/>
  <c r="E3706" i="10"/>
  <c r="G3706" i="10" s="1"/>
  <c r="F3702" i="10"/>
  <c r="H3702" i="10" s="1"/>
  <c r="E3702" i="10"/>
  <c r="G3702" i="10" s="1"/>
  <c r="F3698" i="10"/>
  <c r="H3698" i="10" s="1"/>
  <c r="E3698" i="10"/>
  <c r="G3698" i="10" s="1"/>
  <c r="F3694" i="10"/>
  <c r="H3694" i="10" s="1"/>
  <c r="E3694" i="10"/>
  <c r="G3694" i="10" s="1"/>
  <c r="F3690" i="10"/>
  <c r="H3690" i="10" s="1"/>
  <c r="E3690" i="10"/>
  <c r="G3690" i="10" s="1"/>
  <c r="F3686" i="10"/>
  <c r="H3686" i="10" s="1"/>
  <c r="E3686" i="10"/>
  <c r="G3686" i="10" s="1"/>
  <c r="F3682" i="10"/>
  <c r="H3682" i="10" s="1"/>
  <c r="E3682" i="10"/>
  <c r="G3682" i="10" s="1"/>
  <c r="F3678" i="10"/>
  <c r="H3678" i="10" s="1"/>
  <c r="E3678" i="10"/>
  <c r="G3678" i="10" s="1"/>
  <c r="F3674" i="10"/>
  <c r="H3674" i="10" s="1"/>
  <c r="E3674" i="10"/>
  <c r="G3674" i="10" s="1"/>
  <c r="F3670" i="10"/>
  <c r="H3670" i="10" s="1"/>
  <c r="E3670" i="10"/>
  <c r="G3670" i="10" s="1"/>
  <c r="F3666" i="10"/>
  <c r="H3666" i="10" s="1"/>
  <c r="E3666" i="10"/>
  <c r="G3666" i="10" s="1"/>
  <c r="F3662" i="10"/>
  <c r="H3662" i="10" s="1"/>
  <c r="E3662" i="10"/>
  <c r="G3662" i="10" s="1"/>
  <c r="F3658" i="10"/>
  <c r="H3658" i="10" s="1"/>
  <c r="E3658" i="10"/>
  <c r="G3658" i="10" s="1"/>
  <c r="F3654" i="10"/>
  <c r="H3654" i="10" s="1"/>
  <c r="E3654" i="10"/>
  <c r="G3654" i="10" s="1"/>
  <c r="F3650" i="10"/>
  <c r="H3650" i="10" s="1"/>
  <c r="E3650" i="10"/>
  <c r="G3650" i="10" s="1"/>
  <c r="F3646" i="10"/>
  <c r="H3646" i="10" s="1"/>
  <c r="E3646" i="10"/>
  <c r="G3646" i="10" s="1"/>
  <c r="F3642" i="10"/>
  <c r="H3642" i="10" s="1"/>
  <c r="E3642" i="10"/>
  <c r="G3642" i="10" s="1"/>
  <c r="F3638" i="10"/>
  <c r="H3638" i="10" s="1"/>
  <c r="E3638" i="10"/>
  <c r="G3638" i="10" s="1"/>
  <c r="F3634" i="10"/>
  <c r="H3634" i="10" s="1"/>
  <c r="E3634" i="10"/>
  <c r="G3634" i="10" s="1"/>
  <c r="F3630" i="10"/>
  <c r="H3630" i="10" s="1"/>
  <c r="E3630" i="10"/>
  <c r="G3630" i="10" s="1"/>
  <c r="F3626" i="10"/>
  <c r="H3626" i="10" s="1"/>
  <c r="E3626" i="10"/>
  <c r="G3626" i="10" s="1"/>
  <c r="F3622" i="10"/>
  <c r="H3622" i="10" s="1"/>
  <c r="E3622" i="10"/>
  <c r="G3622" i="10" s="1"/>
  <c r="F3618" i="10"/>
  <c r="H3618" i="10" s="1"/>
  <c r="E3618" i="10"/>
  <c r="G3618" i="10" s="1"/>
  <c r="F3614" i="10"/>
  <c r="H3614" i="10" s="1"/>
  <c r="E3614" i="10"/>
  <c r="G3614" i="10" s="1"/>
  <c r="F3610" i="10"/>
  <c r="H3610" i="10" s="1"/>
  <c r="E3610" i="10"/>
  <c r="G3610" i="10" s="1"/>
  <c r="F3606" i="10"/>
  <c r="H3606" i="10" s="1"/>
  <c r="E3606" i="10"/>
  <c r="G3606" i="10" s="1"/>
  <c r="F3602" i="10"/>
  <c r="H3602" i="10" s="1"/>
  <c r="E3602" i="10"/>
  <c r="G3602" i="10" s="1"/>
  <c r="F3598" i="10"/>
  <c r="H3598" i="10" s="1"/>
  <c r="E3598" i="10"/>
  <c r="G3598" i="10" s="1"/>
  <c r="F3594" i="10"/>
  <c r="H3594" i="10" s="1"/>
  <c r="E3594" i="10"/>
  <c r="G3594" i="10" s="1"/>
  <c r="F3590" i="10"/>
  <c r="H3590" i="10" s="1"/>
  <c r="E3590" i="10"/>
  <c r="G3590" i="10" s="1"/>
  <c r="F3586" i="10"/>
  <c r="H3586" i="10" s="1"/>
  <c r="E3586" i="10"/>
  <c r="G3586" i="10" s="1"/>
  <c r="F3582" i="10"/>
  <c r="H3582" i="10" s="1"/>
  <c r="E3582" i="10"/>
  <c r="G3582" i="10" s="1"/>
  <c r="F3578" i="10"/>
  <c r="H3578" i="10" s="1"/>
  <c r="E3578" i="10"/>
  <c r="G3578" i="10" s="1"/>
  <c r="F3574" i="10"/>
  <c r="H3574" i="10" s="1"/>
  <c r="E3574" i="10"/>
  <c r="G3574" i="10" s="1"/>
  <c r="F3570" i="10"/>
  <c r="H3570" i="10" s="1"/>
  <c r="E3570" i="10"/>
  <c r="G3570" i="10" s="1"/>
  <c r="F3566" i="10"/>
  <c r="H3566" i="10" s="1"/>
  <c r="E3566" i="10"/>
  <c r="G3566" i="10" s="1"/>
  <c r="F3562" i="10"/>
  <c r="H3562" i="10" s="1"/>
  <c r="E3562" i="10"/>
  <c r="G3562" i="10" s="1"/>
  <c r="F3558" i="10"/>
  <c r="H3558" i="10" s="1"/>
  <c r="E3558" i="10"/>
  <c r="G3558" i="10" s="1"/>
  <c r="F3554" i="10"/>
  <c r="H3554" i="10" s="1"/>
  <c r="E3554" i="10"/>
  <c r="G3554" i="10" s="1"/>
  <c r="F3550" i="10"/>
  <c r="H3550" i="10" s="1"/>
  <c r="E3550" i="10"/>
  <c r="G3550" i="10" s="1"/>
  <c r="F3546" i="10"/>
  <c r="H3546" i="10" s="1"/>
  <c r="E3546" i="10"/>
  <c r="G3546" i="10" s="1"/>
  <c r="F3542" i="10"/>
  <c r="H3542" i="10" s="1"/>
  <c r="E3542" i="10"/>
  <c r="G3542" i="10" s="1"/>
  <c r="F3538" i="10"/>
  <c r="H3538" i="10" s="1"/>
  <c r="E3538" i="10"/>
  <c r="G3538" i="10" s="1"/>
  <c r="F3534" i="10"/>
  <c r="H3534" i="10" s="1"/>
  <c r="E3534" i="10"/>
  <c r="G3534" i="10" s="1"/>
  <c r="F3530" i="10"/>
  <c r="H3530" i="10" s="1"/>
  <c r="E3530" i="10"/>
  <c r="G3530" i="10" s="1"/>
  <c r="F3526" i="10"/>
  <c r="H3526" i="10" s="1"/>
  <c r="E3526" i="10"/>
  <c r="G3526" i="10" s="1"/>
  <c r="F3522" i="10"/>
  <c r="H3522" i="10" s="1"/>
  <c r="E3522" i="10"/>
  <c r="G3522" i="10" s="1"/>
  <c r="F3518" i="10"/>
  <c r="H3518" i="10" s="1"/>
  <c r="E3518" i="10"/>
  <c r="G3518" i="10" s="1"/>
  <c r="F3514" i="10"/>
  <c r="H3514" i="10" s="1"/>
  <c r="E3514" i="10"/>
  <c r="G3514" i="10" s="1"/>
  <c r="F3510" i="10"/>
  <c r="H3510" i="10" s="1"/>
  <c r="E3510" i="10"/>
  <c r="G3510" i="10" s="1"/>
  <c r="F3506" i="10"/>
  <c r="H3506" i="10" s="1"/>
  <c r="E3506" i="10"/>
  <c r="G3506" i="10" s="1"/>
  <c r="F3502" i="10"/>
  <c r="H3502" i="10" s="1"/>
  <c r="E3502" i="10"/>
  <c r="G3502" i="10" s="1"/>
  <c r="F3498" i="10"/>
  <c r="H3498" i="10" s="1"/>
  <c r="E3498" i="10"/>
  <c r="G3498" i="10" s="1"/>
  <c r="F3494" i="10"/>
  <c r="H3494" i="10" s="1"/>
  <c r="E3494" i="10"/>
  <c r="G3494" i="10" s="1"/>
  <c r="F3490" i="10"/>
  <c r="H3490" i="10" s="1"/>
  <c r="E3490" i="10"/>
  <c r="G3490" i="10" s="1"/>
  <c r="F3486" i="10"/>
  <c r="H3486" i="10" s="1"/>
  <c r="E3486" i="10"/>
  <c r="G3486" i="10" s="1"/>
  <c r="F3482" i="10"/>
  <c r="H3482" i="10" s="1"/>
  <c r="E3482" i="10"/>
  <c r="G3482" i="10" s="1"/>
  <c r="F3478" i="10"/>
  <c r="H3478" i="10" s="1"/>
  <c r="E3478" i="10"/>
  <c r="G3478" i="10" s="1"/>
  <c r="F3474" i="10"/>
  <c r="H3474" i="10" s="1"/>
  <c r="E3474" i="10"/>
  <c r="G3474" i="10" s="1"/>
  <c r="F3470" i="10"/>
  <c r="H3470" i="10" s="1"/>
  <c r="E3470" i="10"/>
  <c r="G3470" i="10" s="1"/>
  <c r="F3466" i="10"/>
  <c r="H3466" i="10" s="1"/>
  <c r="E3466" i="10"/>
  <c r="G3466" i="10" s="1"/>
  <c r="F3462" i="10"/>
  <c r="H3462" i="10" s="1"/>
  <c r="E3462" i="10"/>
  <c r="G3462" i="10" s="1"/>
  <c r="F3458" i="10"/>
  <c r="H3458" i="10" s="1"/>
  <c r="E3458" i="10"/>
  <c r="G3458" i="10" s="1"/>
  <c r="F3454" i="10"/>
  <c r="H3454" i="10" s="1"/>
  <c r="E3454" i="10"/>
  <c r="G3454" i="10" s="1"/>
  <c r="F3450" i="10"/>
  <c r="H3450" i="10" s="1"/>
  <c r="E3450" i="10"/>
  <c r="G3450" i="10" s="1"/>
  <c r="F3446" i="10"/>
  <c r="H3446" i="10" s="1"/>
  <c r="E3446" i="10"/>
  <c r="G3446" i="10" s="1"/>
  <c r="F3442" i="10"/>
  <c r="H3442" i="10" s="1"/>
  <c r="E3442" i="10"/>
  <c r="G3442" i="10" s="1"/>
  <c r="F3438" i="10"/>
  <c r="H3438" i="10" s="1"/>
  <c r="E3438" i="10"/>
  <c r="G3438" i="10" s="1"/>
  <c r="F3434" i="10"/>
  <c r="H3434" i="10" s="1"/>
  <c r="E3434" i="10"/>
  <c r="G3434" i="10" s="1"/>
  <c r="F3430" i="10"/>
  <c r="H3430" i="10" s="1"/>
  <c r="E3430" i="10"/>
  <c r="G3430" i="10" s="1"/>
  <c r="F3426" i="10"/>
  <c r="H3426" i="10" s="1"/>
  <c r="E3426" i="10"/>
  <c r="G3426" i="10" s="1"/>
  <c r="F3422" i="10"/>
  <c r="H3422" i="10" s="1"/>
  <c r="E3422" i="10"/>
  <c r="G3422" i="10" s="1"/>
  <c r="F3418" i="10"/>
  <c r="H3418" i="10" s="1"/>
  <c r="E3418" i="10"/>
  <c r="G3418" i="10" s="1"/>
  <c r="F3414" i="10"/>
  <c r="H3414" i="10" s="1"/>
  <c r="E3414" i="10"/>
  <c r="G3414" i="10" s="1"/>
  <c r="F3410" i="10"/>
  <c r="H3410" i="10" s="1"/>
  <c r="E3410" i="10"/>
  <c r="G3410" i="10" s="1"/>
  <c r="F3406" i="10"/>
  <c r="H3406" i="10" s="1"/>
  <c r="E3406" i="10"/>
  <c r="G3406" i="10" s="1"/>
  <c r="F3402" i="10"/>
  <c r="H3402" i="10" s="1"/>
  <c r="E3402" i="10"/>
  <c r="G3402" i="10" s="1"/>
  <c r="F3398" i="10"/>
  <c r="H3398" i="10" s="1"/>
  <c r="E3398" i="10"/>
  <c r="G3398" i="10" s="1"/>
  <c r="F3394" i="10"/>
  <c r="H3394" i="10" s="1"/>
  <c r="E3394" i="10"/>
  <c r="G3394" i="10" s="1"/>
  <c r="F3390" i="10"/>
  <c r="H3390" i="10" s="1"/>
  <c r="E3390" i="10"/>
  <c r="G3390" i="10" s="1"/>
  <c r="F3386" i="10"/>
  <c r="H3386" i="10" s="1"/>
  <c r="E3386" i="10"/>
  <c r="G3386" i="10" s="1"/>
  <c r="F3382" i="10"/>
  <c r="H3382" i="10" s="1"/>
  <c r="E3382" i="10"/>
  <c r="G3382" i="10" s="1"/>
  <c r="F3378" i="10"/>
  <c r="H3378" i="10" s="1"/>
  <c r="E3378" i="10"/>
  <c r="G3378" i="10" s="1"/>
  <c r="F3374" i="10"/>
  <c r="H3374" i="10" s="1"/>
  <c r="E3374" i="10"/>
  <c r="G3374" i="10" s="1"/>
  <c r="F3370" i="10"/>
  <c r="H3370" i="10" s="1"/>
  <c r="E3370" i="10"/>
  <c r="G3370" i="10" s="1"/>
  <c r="F3366" i="10"/>
  <c r="H3366" i="10" s="1"/>
  <c r="E3366" i="10"/>
  <c r="G3366" i="10" s="1"/>
  <c r="F3362" i="10"/>
  <c r="H3362" i="10" s="1"/>
  <c r="E3362" i="10"/>
  <c r="G3362" i="10" s="1"/>
  <c r="F3358" i="10"/>
  <c r="H3358" i="10" s="1"/>
  <c r="E3358" i="10"/>
  <c r="G3358" i="10" s="1"/>
  <c r="F3354" i="10"/>
  <c r="H3354" i="10" s="1"/>
  <c r="E3354" i="10"/>
  <c r="G3354" i="10" s="1"/>
  <c r="F3350" i="10"/>
  <c r="H3350" i="10" s="1"/>
  <c r="E3350" i="10"/>
  <c r="G3350" i="10" s="1"/>
  <c r="F3346" i="10"/>
  <c r="H3346" i="10" s="1"/>
  <c r="E3346" i="10"/>
  <c r="G3346" i="10" s="1"/>
  <c r="F3342" i="10"/>
  <c r="H3342" i="10" s="1"/>
  <c r="E3342" i="10"/>
  <c r="G3342" i="10" s="1"/>
  <c r="F3338" i="10"/>
  <c r="H3338" i="10" s="1"/>
  <c r="E3338" i="10"/>
  <c r="G3338" i="10" s="1"/>
  <c r="F3334" i="10"/>
  <c r="H3334" i="10" s="1"/>
  <c r="E3334" i="10"/>
  <c r="G3334" i="10" s="1"/>
  <c r="F3330" i="10"/>
  <c r="H3330" i="10" s="1"/>
  <c r="E3330" i="10"/>
  <c r="G3330" i="10" s="1"/>
  <c r="F3326" i="10"/>
  <c r="H3326" i="10" s="1"/>
  <c r="E3326" i="10"/>
  <c r="G3326" i="10" s="1"/>
  <c r="F3322" i="10"/>
  <c r="H3322" i="10" s="1"/>
  <c r="E3322" i="10"/>
  <c r="G3322" i="10" s="1"/>
  <c r="F3318" i="10"/>
  <c r="H3318" i="10" s="1"/>
  <c r="E3318" i="10"/>
  <c r="G3318" i="10" s="1"/>
  <c r="F3314" i="10"/>
  <c r="H3314" i="10" s="1"/>
  <c r="E3314" i="10"/>
  <c r="G3314" i="10" s="1"/>
  <c r="F3310" i="10"/>
  <c r="H3310" i="10" s="1"/>
  <c r="E3310" i="10"/>
  <c r="G3310" i="10" s="1"/>
  <c r="F3306" i="10"/>
  <c r="H3306" i="10" s="1"/>
  <c r="E3306" i="10"/>
  <c r="G3306" i="10" s="1"/>
  <c r="F3302" i="10"/>
  <c r="H3302" i="10" s="1"/>
  <c r="E3302" i="10"/>
  <c r="G3302" i="10" s="1"/>
  <c r="F3298" i="10"/>
  <c r="H3298" i="10" s="1"/>
  <c r="E3298" i="10"/>
  <c r="G3298" i="10" s="1"/>
  <c r="F3294" i="10"/>
  <c r="H3294" i="10" s="1"/>
  <c r="E3294" i="10"/>
  <c r="G3294" i="10" s="1"/>
  <c r="F3290" i="10"/>
  <c r="H3290" i="10" s="1"/>
  <c r="E3290" i="10"/>
  <c r="G3290" i="10" s="1"/>
  <c r="F3286" i="10"/>
  <c r="H3286" i="10" s="1"/>
  <c r="E3286" i="10"/>
  <c r="G3286" i="10" s="1"/>
  <c r="F3282" i="10"/>
  <c r="H3282" i="10" s="1"/>
  <c r="E3282" i="10"/>
  <c r="G3282" i="10" s="1"/>
  <c r="F3278" i="10"/>
  <c r="H3278" i="10" s="1"/>
  <c r="E3278" i="10"/>
  <c r="G3278" i="10" s="1"/>
  <c r="F3274" i="10"/>
  <c r="H3274" i="10" s="1"/>
  <c r="E3274" i="10"/>
  <c r="G3274" i="10" s="1"/>
  <c r="F3270" i="10"/>
  <c r="H3270" i="10" s="1"/>
  <c r="E3270" i="10"/>
  <c r="G3270" i="10" s="1"/>
  <c r="F3266" i="10"/>
  <c r="H3266" i="10" s="1"/>
  <c r="E3266" i="10"/>
  <c r="G3266" i="10" s="1"/>
  <c r="F3262" i="10"/>
  <c r="H3262" i="10" s="1"/>
  <c r="E3262" i="10"/>
  <c r="G3262" i="10" s="1"/>
  <c r="F3258" i="10"/>
  <c r="H3258" i="10" s="1"/>
  <c r="E3258" i="10"/>
  <c r="G3258" i="10" s="1"/>
  <c r="F3254" i="10"/>
  <c r="H3254" i="10" s="1"/>
  <c r="E3254" i="10"/>
  <c r="G3254" i="10" s="1"/>
  <c r="F3250" i="10"/>
  <c r="H3250" i="10" s="1"/>
  <c r="E3250" i="10"/>
  <c r="G3250" i="10" s="1"/>
  <c r="F3246" i="10"/>
  <c r="H3246" i="10" s="1"/>
  <c r="E3246" i="10"/>
  <c r="G3246" i="10" s="1"/>
  <c r="F3242" i="10"/>
  <c r="H3242" i="10" s="1"/>
  <c r="E3242" i="10"/>
  <c r="G3242" i="10" s="1"/>
  <c r="F3238" i="10"/>
  <c r="H3238" i="10" s="1"/>
  <c r="E3238" i="10"/>
  <c r="G3238" i="10" s="1"/>
  <c r="F3234" i="10"/>
  <c r="H3234" i="10" s="1"/>
  <c r="E3234" i="10"/>
  <c r="G3234" i="10" s="1"/>
  <c r="F3230" i="10"/>
  <c r="H3230" i="10" s="1"/>
  <c r="E3230" i="10"/>
  <c r="G3230" i="10" s="1"/>
  <c r="F3226" i="10"/>
  <c r="H3226" i="10" s="1"/>
  <c r="E3226" i="10"/>
  <c r="G3226" i="10" s="1"/>
  <c r="F3222" i="10"/>
  <c r="H3222" i="10" s="1"/>
  <c r="E3222" i="10"/>
  <c r="G3222" i="10" s="1"/>
  <c r="F3218" i="10"/>
  <c r="H3218" i="10" s="1"/>
  <c r="E3218" i="10"/>
  <c r="G3218" i="10" s="1"/>
  <c r="F3214" i="10"/>
  <c r="H3214" i="10" s="1"/>
  <c r="E3214" i="10"/>
  <c r="G3214" i="10" s="1"/>
  <c r="F3210" i="10"/>
  <c r="H3210" i="10" s="1"/>
  <c r="E3210" i="10"/>
  <c r="G3210" i="10" s="1"/>
  <c r="F3206" i="10"/>
  <c r="H3206" i="10" s="1"/>
  <c r="E3206" i="10"/>
  <c r="G3206" i="10" s="1"/>
  <c r="F3202" i="10"/>
  <c r="H3202" i="10" s="1"/>
  <c r="E3202" i="10"/>
  <c r="G3202" i="10" s="1"/>
  <c r="F3198" i="10"/>
  <c r="H3198" i="10" s="1"/>
  <c r="E3198" i="10"/>
  <c r="G3198" i="10" s="1"/>
  <c r="F3194" i="10"/>
  <c r="H3194" i="10" s="1"/>
  <c r="E3194" i="10"/>
  <c r="G3194" i="10" s="1"/>
  <c r="F3190" i="10"/>
  <c r="H3190" i="10" s="1"/>
  <c r="E3190" i="10"/>
  <c r="G3190" i="10" s="1"/>
  <c r="F3186" i="10"/>
  <c r="H3186" i="10" s="1"/>
  <c r="E3186" i="10"/>
  <c r="G3186" i="10" s="1"/>
  <c r="F3182" i="10"/>
  <c r="H3182" i="10" s="1"/>
  <c r="E3182" i="10"/>
  <c r="G3182" i="10" s="1"/>
  <c r="F3178" i="10"/>
  <c r="H3178" i="10" s="1"/>
  <c r="E3178" i="10"/>
  <c r="G3178" i="10" s="1"/>
  <c r="F3174" i="10"/>
  <c r="H3174" i="10" s="1"/>
  <c r="E3174" i="10"/>
  <c r="G3174" i="10" s="1"/>
  <c r="F3170" i="10"/>
  <c r="H3170" i="10" s="1"/>
  <c r="E3170" i="10"/>
  <c r="G3170" i="10" s="1"/>
  <c r="F3166" i="10"/>
  <c r="H3166" i="10" s="1"/>
  <c r="E3166" i="10"/>
  <c r="G3166" i="10" s="1"/>
  <c r="F3162" i="10"/>
  <c r="H3162" i="10" s="1"/>
  <c r="E3162" i="10"/>
  <c r="G3162" i="10" s="1"/>
  <c r="F3158" i="10"/>
  <c r="H3158" i="10" s="1"/>
  <c r="E3158" i="10"/>
  <c r="G3158" i="10" s="1"/>
  <c r="F3154" i="10"/>
  <c r="H3154" i="10" s="1"/>
  <c r="E3154" i="10"/>
  <c r="G3154" i="10" s="1"/>
  <c r="F3150" i="10"/>
  <c r="H3150" i="10" s="1"/>
  <c r="E3150" i="10"/>
  <c r="G3150" i="10" s="1"/>
  <c r="F3146" i="10"/>
  <c r="H3146" i="10" s="1"/>
  <c r="E3146" i="10"/>
  <c r="G3146" i="10" s="1"/>
  <c r="F3142" i="10"/>
  <c r="H3142" i="10" s="1"/>
  <c r="E3142" i="10"/>
  <c r="G3142" i="10" s="1"/>
  <c r="F3138" i="10"/>
  <c r="H3138" i="10" s="1"/>
  <c r="E3138" i="10"/>
  <c r="G3138" i="10" s="1"/>
  <c r="F3134" i="10"/>
  <c r="H3134" i="10" s="1"/>
  <c r="E3134" i="10"/>
  <c r="G3134" i="10" s="1"/>
  <c r="F3130" i="10"/>
  <c r="H3130" i="10" s="1"/>
  <c r="E3130" i="10"/>
  <c r="G3130" i="10" s="1"/>
  <c r="F3126" i="10"/>
  <c r="H3126" i="10" s="1"/>
  <c r="E3126" i="10"/>
  <c r="G3126" i="10" s="1"/>
  <c r="F3122" i="10"/>
  <c r="H3122" i="10" s="1"/>
  <c r="E3122" i="10"/>
  <c r="G3122" i="10" s="1"/>
  <c r="F3118" i="10"/>
  <c r="H3118" i="10" s="1"/>
  <c r="E3118" i="10"/>
  <c r="G3118" i="10" s="1"/>
  <c r="F3114" i="10"/>
  <c r="H3114" i="10" s="1"/>
  <c r="E3114" i="10"/>
  <c r="G3114" i="10" s="1"/>
  <c r="F3110" i="10"/>
  <c r="H3110" i="10" s="1"/>
  <c r="E3110" i="10"/>
  <c r="G3110" i="10" s="1"/>
  <c r="F3106" i="10"/>
  <c r="H3106" i="10" s="1"/>
  <c r="E3106" i="10"/>
  <c r="G3106" i="10" s="1"/>
  <c r="F3102" i="10"/>
  <c r="H3102" i="10" s="1"/>
  <c r="E3102" i="10"/>
  <c r="G3102" i="10" s="1"/>
  <c r="F3098" i="10"/>
  <c r="H3098" i="10" s="1"/>
  <c r="E3098" i="10"/>
  <c r="G3098" i="10" s="1"/>
  <c r="F3094" i="10"/>
  <c r="H3094" i="10" s="1"/>
  <c r="E3094" i="10"/>
  <c r="G3094" i="10" s="1"/>
  <c r="F3090" i="10"/>
  <c r="H3090" i="10" s="1"/>
  <c r="E3090" i="10"/>
  <c r="G3090" i="10" s="1"/>
  <c r="F3086" i="10"/>
  <c r="H3086" i="10" s="1"/>
  <c r="E3086" i="10"/>
  <c r="G3086" i="10" s="1"/>
  <c r="F3082" i="10"/>
  <c r="H3082" i="10" s="1"/>
  <c r="E3082" i="10"/>
  <c r="G3082" i="10" s="1"/>
  <c r="F3078" i="10"/>
  <c r="H3078" i="10" s="1"/>
  <c r="E3078" i="10"/>
  <c r="G3078" i="10" s="1"/>
  <c r="F3074" i="10"/>
  <c r="H3074" i="10" s="1"/>
  <c r="E3074" i="10"/>
  <c r="G3074" i="10" s="1"/>
  <c r="F3070" i="10"/>
  <c r="H3070" i="10" s="1"/>
  <c r="E3070" i="10"/>
  <c r="G3070" i="10" s="1"/>
  <c r="F3066" i="10"/>
  <c r="H3066" i="10" s="1"/>
  <c r="E3066" i="10"/>
  <c r="G3066" i="10" s="1"/>
  <c r="F3062" i="10"/>
  <c r="H3062" i="10" s="1"/>
  <c r="E3062" i="10"/>
  <c r="G3062" i="10" s="1"/>
  <c r="F3058" i="10"/>
  <c r="H3058" i="10" s="1"/>
  <c r="E3058" i="10"/>
  <c r="G3058" i="10" s="1"/>
  <c r="F3054" i="10"/>
  <c r="H3054" i="10" s="1"/>
  <c r="E3054" i="10"/>
  <c r="G3054" i="10" s="1"/>
  <c r="F3050" i="10"/>
  <c r="H3050" i="10" s="1"/>
  <c r="E3050" i="10"/>
  <c r="G3050" i="10" s="1"/>
  <c r="F3046" i="10"/>
  <c r="H3046" i="10" s="1"/>
  <c r="E3046" i="10"/>
  <c r="G3046" i="10" s="1"/>
  <c r="F3042" i="10"/>
  <c r="H3042" i="10" s="1"/>
  <c r="E3042" i="10"/>
  <c r="G3042" i="10" s="1"/>
  <c r="F3038" i="10"/>
  <c r="H3038" i="10" s="1"/>
  <c r="E3038" i="10"/>
  <c r="G3038" i="10" s="1"/>
  <c r="F3034" i="10"/>
  <c r="H3034" i="10" s="1"/>
  <c r="E3034" i="10"/>
  <c r="G3034" i="10" s="1"/>
  <c r="F3030" i="10"/>
  <c r="H3030" i="10" s="1"/>
  <c r="E3030" i="10"/>
  <c r="G3030" i="10" s="1"/>
  <c r="F3026" i="10"/>
  <c r="H3026" i="10" s="1"/>
  <c r="E3026" i="10"/>
  <c r="G3026" i="10" s="1"/>
  <c r="F3022" i="10"/>
  <c r="H3022" i="10" s="1"/>
  <c r="E3022" i="10"/>
  <c r="G3022" i="10" s="1"/>
  <c r="F3018" i="10"/>
  <c r="H3018" i="10" s="1"/>
  <c r="E3018" i="10"/>
  <c r="G3018" i="10" s="1"/>
  <c r="F3014" i="10"/>
  <c r="H3014" i="10" s="1"/>
  <c r="E3014" i="10"/>
  <c r="G3014" i="10" s="1"/>
  <c r="F3010" i="10"/>
  <c r="H3010" i="10" s="1"/>
  <c r="E3010" i="10"/>
  <c r="G3010" i="10" s="1"/>
  <c r="F3006" i="10"/>
  <c r="H3006" i="10" s="1"/>
  <c r="E3006" i="10"/>
  <c r="G3006" i="10" s="1"/>
  <c r="F3002" i="10"/>
  <c r="H3002" i="10" s="1"/>
  <c r="E3002" i="10"/>
  <c r="G3002" i="10" s="1"/>
  <c r="F2998" i="10"/>
  <c r="H2998" i="10" s="1"/>
  <c r="E2998" i="10"/>
  <c r="G2998" i="10" s="1"/>
  <c r="F2994" i="10"/>
  <c r="H2994" i="10" s="1"/>
  <c r="E2994" i="10"/>
  <c r="G2994" i="10" s="1"/>
  <c r="F2990" i="10"/>
  <c r="H2990" i="10" s="1"/>
  <c r="E2990" i="10"/>
  <c r="G2990" i="10" s="1"/>
  <c r="F2986" i="10"/>
  <c r="H2986" i="10" s="1"/>
  <c r="E2986" i="10"/>
  <c r="G2986" i="10" s="1"/>
  <c r="F2982" i="10"/>
  <c r="H2982" i="10" s="1"/>
  <c r="E2982" i="10"/>
  <c r="G2982" i="10" s="1"/>
  <c r="F2978" i="10"/>
  <c r="H2978" i="10" s="1"/>
  <c r="E2978" i="10"/>
  <c r="G2978" i="10" s="1"/>
  <c r="F2974" i="10"/>
  <c r="H2974" i="10" s="1"/>
  <c r="E2974" i="10"/>
  <c r="G2974" i="10" s="1"/>
  <c r="F2970" i="10"/>
  <c r="H2970" i="10" s="1"/>
  <c r="E2970" i="10"/>
  <c r="G2970" i="10" s="1"/>
  <c r="F2966" i="10"/>
  <c r="H2966" i="10" s="1"/>
  <c r="E2966" i="10"/>
  <c r="G2966" i="10" s="1"/>
  <c r="F2962" i="10"/>
  <c r="H2962" i="10" s="1"/>
  <c r="E2962" i="10"/>
  <c r="G2962" i="10" s="1"/>
  <c r="F2958" i="10"/>
  <c r="H2958" i="10" s="1"/>
  <c r="E2958" i="10"/>
  <c r="G2958" i="10" s="1"/>
  <c r="F2954" i="10"/>
  <c r="H2954" i="10" s="1"/>
  <c r="E2954" i="10"/>
  <c r="G2954" i="10" s="1"/>
  <c r="F2950" i="10"/>
  <c r="H2950" i="10" s="1"/>
  <c r="E2950" i="10"/>
  <c r="G2950" i="10" s="1"/>
  <c r="F2946" i="10"/>
  <c r="H2946" i="10" s="1"/>
  <c r="E2946" i="10"/>
  <c r="G2946" i="10" s="1"/>
  <c r="F2942" i="10"/>
  <c r="H2942" i="10" s="1"/>
  <c r="E2942" i="10"/>
  <c r="G2942" i="10" s="1"/>
  <c r="F2938" i="10"/>
  <c r="H2938" i="10" s="1"/>
  <c r="E2938" i="10"/>
  <c r="G2938" i="10" s="1"/>
  <c r="F2934" i="10"/>
  <c r="H2934" i="10" s="1"/>
  <c r="E2934" i="10"/>
  <c r="G2934" i="10" s="1"/>
  <c r="F2930" i="10"/>
  <c r="H2930" i="10" s="1"/>
  <c r="E2930" i="10"/>
  <c r="G2930" i="10" s="1"/>
  <c r="F2926" i="10"/>
  <c r="H2926" i="10" s="1"/>
  <c r="E2926" i="10"/>
  <c r="G2926" i="10" s="1"/>
  <c r="F2922" i="10"/>
  <c r="H2922" i="10" s="1"/>
  <c r="E2922" i="10"/>
  <c r="G2922" i="10" s="1"/>
  <c r="F2918" i="10"/>
  <c r="H2918" i="10" s="1"/>
  <c r="E2918" i="10"/>
  <c r="G2918" i="10" s="1"/>
  <c r="F2914" i="10"/>
  <c r="H2914" i="10" s="1"/>
  <c r="E2914" i="10"/>
  <c r="G2914" i="10" s="1"/>
  <c r="F2910" i="10"/>
  <c r="H2910" i="10" s="1"/>
  <c r="E2910" i="10"/>
  <c r="G2910" i="10" s="1"/>
  <c r="F2906" i="10"/>
  <c r="H2906" i="10" s="1"/>
  <c r="E2906" i="10"/>
  <c r="G2906" i="10" s="1"/>
  <c r="F2902" i="10"/>
  <c r="H2902" i="10" s="1"/>
  <c r="E2902" i="10"/>
  <c r="G2902" i="10" s="1"/>
  <c r="F2898" i="10"/>
  <c r="H2898" i="10" s="1"/>
  <c r="E2898" i="10"/>
  <c r="G2898" i="10" s="1"/>
  <c r="F2894" i="10"/>
  <c r="H2894" i="10" s="1"/>
  <c r="E2894" i="10"/>
  <c r="G2894" i="10" s="1"/>
  <c r="F2890" i="10"/>
  <c r="H2890" i="10" s="1"/>
  <c r="E2890" i="10"/>
  <c r="G2890" i="10" s="1"/>
  <c r="F2886" i="10"/>
  <c r="H2886" i="10" s="1"/>
  <c r="E2886" i="10"/>
  <c r="G2886" i="10" s="1"/>
  <c r="F2882" i="10"/>
  <c r="H2882" i="10" s="1"/>
  <c r="E2882" i="10"/>
  <c r="G2882" i="10" s="1"/>
  <c r="F2878" i="10"/>
  <c r="H2878" i="10" s="1"/>
  <c r="E2878" i="10"/>
  <c r="G2878" i="10" s="1"/>
  <c r="F2874" i="10"/>
  <c r="H2874" i="10" s="1"/>
  <c r="E2874" i="10"/>
  <c r="G2874" i="10" s="1"/>
  <c r="F2870" i="10"/>
  <c r="H2870" i="10" s="1"/>
  <c r="E2870" i="10"/>
  <c r="G2870" i="10" s="1"/>
  <c r="F2866" i="10"/>
  <c r="H2866" i="10" s="1"/>
  <c r="E2866" i="10"/>
  <c r="G2866" i="10" s="1"/>
  <c r="F2862" i="10"/>
  <c r="H2862" i="10" s="1"/>
  <c r="E2862" i="10"/>
  <c r="G2862" i="10" s="1"/>
  <c r="F2858" i="10"/>
  <c r="H2858" i="10" s="1"/>
  <c r="E2858" i="10"/>
  <c r="G2858" i="10" s="1"/>
  <c r="F2854" i="10"/>
  <c r="H2854" i="10" s="1"/>
  <c r="E2854" i="10"/>
  <c r="G2854" i="10" s="1"/>
  <c r="F2850" i="10"/>
  <c r="H2850" i="10" s="1"/>
  <c r="E2850" i="10"/>
  <c r="G2850" i="10" s="1"/>
  <c r="F2846" i="10"/>
  <c r="H2846" i="10" s="1"/>
  <c r="E2846" i="10"/>
  <c r="G2846" i="10" s="1"/>
  <c r="F2842" i="10"/>
  <c r="H2842" i="10" s="1"/>
  <c r="E2842" i="10"/>
  <c r="G2842" i="10" s="1"/>
  <c r="F2838" i="10"/>
  <c r="H2838" i="10" s="1"/>
  <c r="E2838" i="10"/>
  <c r="G2838" i="10" s="1"/>
  <c r="F2834" i="10"/>
  <c r="H2834" i="10" s="1"/>
  <c r="E2834" i="10"/>
  <c r="G2834" i="10" s="1"/>
  <c r="F2830" i="10"/>
  <c r="H2830" i="10" s="1"/>
  <c r="E2830" i="10"/>
  <c r="G2830" i="10" s="1"/>
  <c r="F2826" i="10"/>
  <c r="H2826" i="10" s="1"/>
  <c r="E2826" i="10"/>
  <c r="G2826" i="10" s="1"/>
  <c r="F2822" i="10"/>
  <c r="H2822" i="10" s="1"/>
  <c r="E2822" i="10"/>
  <c r="G2822" i="10" s="1"/>
  <c r="F2818" i="10"/>
  <c r="H2818" i="10" s="1"/>
  <c r="E2818" i="10"/>
  <c r="G2818" i="10" s="1"/>
  <c r="F2814" i="10"/>
  <c r="H2814" i="10" s="1"/>
  <c r="E2814" i="10"/>
  <c r="G2814" i="10" s="1"/>
  <c r="F2810" i="10"/>
  <c r="H2810" i="10" s="1"/>
  <c r="E2810" i="10"/>
  <c r="G2810" i="10" s="1"/>
  <c r="F2806" i="10"/>
  <c r="H2806" i="10" s="1"/>
  <c r="E2806" i="10"/>
  <c r="G2806" i="10" s="1"/>
  <c r="F2802" i="10"/>
  <c r="H2802" i="10" s="1"/>
  <c r="E2802" i="10"/>
  <c r="G2802" i="10" s="1"/>
  <c r="F2798" i="10"/>
  <c r="H2798" i="10" s="1"/>
  <c r="E2798" i="10"/>
  <c r="G2798" i="10" s="1"/>
  <c r="F2794" i="10"/>
  <c r="H2794" i="10" s="1"/>
  <c r="E2794" i="10"/>
  <c r="G2794" i="10" s="1"/>
  <c r="F2790" i="10"/>
  <c r="H2790" i="10" s="1"/>
  <c r="E2790" i="10"/>
  <c r="G2790" i="10" s="1"/>
  <c r="F2786" i="10"/>
  <c r="H2786" i="10" s="1"/>
  <c r="E2786" i="10"/>
  <c r="G2786" i="10" s="1"/>
  <c r="F2782" i="10"/>
  <c r="H2782" i="10" s="1"/>
  <c r="E2782" i="10"/>
  <c r="G2782" i="10" s="1"/>
  <c r="F2778" i="10"/>
  <c r="H2778" i="10" s="1"/>
  <c r="E2778" i="10"/>
  <c r="G2778" i="10" s="1"/>
  <c r="F2774" i="10"/>
  <c r="H2774" i="10" s="1"/>
  <c r="E2774" i="10"/>
  <c r="G2774" i="10" s="1"/>
  <c r="F2770" i="10"/>
  <c r="H2770" i="10" s="1"/>
  <c r="E2770" i="10"/>
  <c r="G2770" i="10" s="1"/>
  <c r="F2766" i="10"/>
  <c r="H2766" i="10" s="1"/>
  <c r="E2766" i="10"/>
  <c r="G2766" i="10" s="1"/>
  <c r="F2762" i="10"/>
  <c r="H2762" i="10" s="1"/>
  <c r="E2762" i="10"/>
  <c r="G2762" i="10" s="1"/>
  <c r="F2758" i="10"/>
  <c r="H2758" i="10" s="1"/>
  <c r="E2758" i="10"/>
  <c r="G2758" i="10" s="1"/>
  <c r="F2754" i="10"/>
  <c r="H2754" i="10" s="1"/>
  <c r="E2754" i="10"/>
  <c r="G2754" i="10" s="1"/>
  <c r="F2750" i="10"/>
  <c r="H2750" i="10" s="1"/>
  <c r="E2750" i="10"/>
  <c r="G2750" i="10" s="1"/>
  <c r="F2746" i="10"/>
  <c r="H2746" i="10" s="1"/>
  <c r="E2746" i="10"/>
  <c r="G2746" i="10" s="1"/>
  <c r="F2742" i="10"/>
  <c r="H2742" i="10" s="1"/>
  <c r="E2742" i="10"/>
  <c r="G2742" i="10" s="1"/>
  <c r="F2738" i="10"/>
  <c r="H2738" i="10" s="1"/>
  <c r="E2738" i="10"/>
  <c r="G2738" i="10" s="1"/>
  <c r="F2734" i="10"/>
  <c r="H2734" i="10" s="1"/>
  <c r="E2734" i="10"/>
  <c r="G2734" i="10" s="1"/>
  <c r="F2730" i="10"/>
  <c r="H2730" i="10" s="1"/>
  <c r="E2730" i="10"/>
  <c r="G2730" i="10" s="1"/>
  <c r="F2726" i="10"/>
  <c r="H2726" i="10" s="1"/>
  <c r="E2726" i="10"/>
  <c r="G2726" i="10" s="1"/>
  <c r="F2722" i="10"/>
  <c r="H2722" i="10" s="1"/>
  <c r="E2722" i="10"/>
  <c r="G2722" i="10" s="1"/>
  <c r="F2718" i="10"/>
  <c r="H2718" i="10" s="1"/>
  <c r="E2718" i="10"/>
  <c r="G2718" i="10" s="1"/>
  <c r="F2714" i="10"/>
  <c r="H2714" i="10" s="1"/>
  <c r="E2714" i="10"/>
  <c r="G2714" i="10" s="1"/>
  <c r="F2710" i="10"/>
  <c r="H2710" i="10" s="1"/>
  <c r="E2710" i="10"/>
  <c r="G2710" i="10" s="1"/>
  <c r="F2706" i="10"/>
  <c r="H2706" i="10" s="1"/>
  <c r="E2706" i="10"/>
  <c r="G2706" i="10" s="1"/>
  <c r="F2702" i="10"/>
  <c r="H2702" i="10" s="1"/>
  <c r="E2702" i="10"/>
  <c r="G2702" i="10" s="1"/>
  <c r="F2698" i="10"/>
  <c r="H2698" i="10" s="1"/>
  <c r="E2698" i="10"/>
  <c r="G2698" i="10" s="1"/>
  <c r="F2694" i="10"/>
  <c r="H2694" i="10" s="1"/>
  <c r="E2694" i="10"/>
  <c r="G2694" i="10" s="1"/>
  <c r="F2690" i="10"/>
  <c r="H2690" i="10" s="1"/>
  <c r="E2690" i="10"/>
  <c r="G2690" i="10" s="1"/>
  <c r="F2686" i="10"/>
  <c r="H2686" i="10" s="1"/>
  <c r="E2686" i="10"/>
  <c r="G2686" i="10" s="1"/>
  <c r="F2682" i="10"/>
  <c r="H2682" i="10" s="1"/>
  <c r="E2682" i="10"/>
  <c r="G2682" i="10" s="1"/>
  <c r="F2678" i="10"/>
  <c r="H2678" i="10" s="1"/>
  <c r="E2678" i="10"/>
  <c r="G2678" i="10" s="1"/>
  <c r="F2674" i="10"/>
  <c r="H2674" i="10" s="1"/>
  <c r="E2674" i="10"/>
  <c r="G2674" i="10" s="1"/>
  <c r="F2670" i="10"/>
  <c r="H2670" i="10" s="1"/>
  <c r="E2670" i="10"/>
  <c r="G2670" i="10" s="1"/>
  <c r="F2666" i="10"/>
  <c r="H2666" i="10" s="1"/>
  <c r="E2666" i="10"/>
  <c r="G2666" i="10" s="1"/>
  <c r="F2662" i="10"/>
  <c r="H2662" i="10" s="1"/>
  <c r="E2662" i="10"/>
  <c r="G2662" i="10" s="1"/>
  <c r="F2658" i="10"/>
  <c r="H2658" i="10" s="1"/>
  <c r="E2658" i="10"/>
  <c r="G2658" i="10" s="1"/>
  <c r="F2654" i="10"/>
  <c r="H2654" i="10" s="1"/>
  <c r="E2654" i="10"/>
  <c r="G2654" i="10" s="1"/>
  <c r="F2650" i="10"/>
  <c r="H2650" i="10" s="1"/>
  <c r="E2650" i="10"/>
  <c r="G2650" i="10" s="1"/>
  <c r="F2646" i="10"/>
  <c r="H2646" i="10" s="1"/>
  <c r="E2646" i="10"/>
  <c r="G2646" i="10" s="1"/>
  <c r="F2642" i="10"/>
  <c r="H2642" i="10" s="1"/>
  <c r="E2642" i="10"/>
  <c r="G2642" i="10" s="1"/>
  <c r="F2638" i="10"/>
  <c r="H2638" i="10" s="1"/>
  <c r="E2638" i="10"/>
  <c r="G2638" i="10" s="1"/>
  <c r="F2634" i="10"/>
  <c r="H2634" i="10" s="1"/>
  <c r="E2634" i="10"/>
  <c r="G2634" i="10" s="1"/>
  <c r="F2630" i="10"/>
  <c r="H2630" i="10" s="1"/>
  <c r="E2630" i="10"/>
  <c r="G2630" i="10" s="1"/>
  <c r="F2626" i="10"/>
  <c r="H2626" i="10" s="1"/>
  <c r="E2626" i="10"/>
  <c r="G2626" i="10" s="1"/>
  <c r="F2622" i="10"/>
  <c r="H2622" i="10" s="1"/>
  <c r="E2622" i="10"/>
  <c r="G2622" i="10" s="1"/>
  <c r="F2618" i="10"/>
  <c r="H2618" i="10" s="1"/>
  <c r="E2618" i="10"/>
  <c r="G2618" i="10" s="1"/>
  <c r="F2614" i="10"/>
  <c r="H2614" i="10" s="1"/>
  <c r="E2614" i="10"/>
  <c r="G2614" i="10" s="1"/>
  <c r="F2610" i="10"/>
  <c r="H2610" i="10" s="1"/>
  <c r="E2610" i="10"/>
  <c r="G2610" i="10" s="1"/>
  <c r="F2606" i="10"/>
  <c r="H2606" i="10" s="1"/>
  <c r="E2606" i="10"/>
  <c r="G2606" i="10" s="1"/>
  <c r="F2602" i="10"/>
  <c r="H2602" i="10" s="1"/>
  <c r="E2602" i="10"/>
  <c r="G2602" i="10" s="1"/>
  <c r="F2598" i="10"/>
  <c r="H2598" i="10" s="1"/>
  <c r="E2598" i="10"/>
  <c r="G2598" i="10" s="1"/>
  <c r="F2594" i="10"/>
  <c r="H2594" i="10" s="1"/>
  <c r="E2594" i="10"/>
  <c r="G2594" i="10" s="1"/>
  <c r="F2590" i="10"/>
  <c r="H2590" i="10" s="1"/>
  <c r="E2590" i="10"/>
  <c r="G2590" i="10" s="1"/>
  <c r="F2586" i="10"/>
  <c r="H2586" i="10" s="1"/>
  <c r="E2586" i="10"/>
  <c r="G2586" i="10" s="1"/>
  <c r="F2582" i="10"/>
  <c r="H2582" i="10" s="1"/>
  <c r="E2582" i="10"/>
  <c r="G2582" i="10" s="1"/>
  <c r="F2578" i="10"/>
  <c r="H2578" i="10" s="1"/>
  <c r="E2578" i="10"/>
  <c r="G2578" i="10" s="1"/>
  <c r="F2574" i="10"/>
  <c r="H2574" i="10" s="1"/>
  <c r="E2574" i="10"/>
  <c r="G2574" i="10" s="1"/>
  <c r="F2570" i="10"/>
  <c r="H2570" i="10" s="1"/>
  <c r="E2570" i="10"/>
  <c r="G2570" i="10" s="1"/>
  <c r="F2566" i="10"/>
  <c r="H2566" i="10" s="1"/>
  <c r="E2566" i="10"/>
  <c r="G2566" i="10" s="1"/>
  <c r="F2562" i="10"/>
  <c r="H2562" i="10" s="1"/>
  <c r="E2562" i="10"/>
  <c r="G2562" i="10" s="1"/>
  <c r="F2558" i="10"/>
  <c r="H2558" i="10" s="1"/>
  <c r="E2558" i="10"/>
  <c r="G2558" i="10" s="1"/>
  <c r="F2554" i="10"/>
  <c r="H2554" i="10" s="1"/>
  <c r="E2554" i="10"/>
  <c r="G2554" i="10" s="1"/>
  <c r="F2550" i="10"/>
  <c r="H2550" i="10" s="1"/>
  <c r="E2550" i="10"/>
  <c r="G2550" i="10" s="1"/>
  <c r="F2546" i="10"/>
  <c r="H2546" i="10" s="1"/>
  <c r="E2546" i="10"/>
  <c r="G2546" i="10" s="1"/>
  <c r="F2542" i="10"/>
  <c r="H2542" i="10" s="1"/>
  <c r="E2542" i="10"/>
  <c r="G2542" i="10" s="1"/>
  <c r="F2538" i="10"/>
  <c r="H2538" i="10" s="1"/>
  <c r="E2538" i="10"/>
  <c r="G2538" i="10" s="1"/>
  <c r="F2534" i="10"/>
  <c r="H2534" i="10" s="1"/>
  <c r="E2534" i="10"/>
  <c r="G2534" i="10" s="1"/>
  <c r="F2530" i="10"/>
  <c r="H2530" i="10" s="1"/>
  <c r="E2530" i="10"/>
  <c r="G2530" i="10" s="1"/>
  <c r="F2526" i="10"/>
  <c r="H2526" i="10" s="1"/>
  <c r="E2526" i="10"/>
  <c r="G2526" i="10" s="1"/>
  <c r="F2522" i="10"/>
  <c r="H2522" i="10" s="1"/>
  <c r="E2522" i="10"/>
  <c r="G2522" i="10" s="1"/>
  <c r="F2518" i="10"/>
  <c r="H2518" i="10" s="1"/>
  <c r="E2518" i="10"/>
  <c r="G2518" i="10" s="1"/>
  <c r="F2514" i="10"/>
  <c r="H2514" i="10" s="1"/>
  <c r="E2514" i="10"/>
  <c r="G2514" i="10" s="1"/>
  <c r="F2510" i="10"/>
  <c r="H2510" i="10" s="1"/>
  <c r="E2510" i="10"/>
  <c r="G2510" i="10" s="1"/>
  <c r="F2506" i="10"/>
  <c r="H2506" i="10" s="1"/>
  <c r="E2506" i="10"/>
  <c r="G2506" i="10" s="1"/>
  <c r="F2502" i="10"/>
  <c r="H2502" i="10" s="1"/>
  <c r="E2502" i="10"/>
  <c r="G2502" i="10" s="1"/>
  <c r="F2498" i="10"/>
  <c r="H2498" i="10" s="1"/>
  <c r="E2498" i="10"/>
  <c r="G2498" i="10" s="1"/>
  <c r="F2494" i="10"/>
  <c r="H2494" i="10" s="1"/>
  <c r="E2494" i="10"/>
  <c r="G2494" i="10" s="1"/>
  <c r="F2490" i="10"/>
  <c r="H2490" i="10" s="1"/>
  <c r="E2490" i="10"/>
  <c r="G2490" i="10" s="1"/>
  <c r="F2486" i="10"/>
  <c r="H2486" i="10" s="1"/>
  <c r="E2486" i="10"/>
  <c r="G2486" i="10" s="1"/>
  <c r="F2482" i="10"/>
  <c r="H2482" i="10" s="1"/>
  <c r="E2482" i="10"/>
  <c r="G2482" i="10" s="1"/>
  <c r="F2478" i="10"/>
  <c r="H2478" i="10" s="1"/>
  <c r="E2478" i="10"/>
  <c r="G2478" i="10" s="1"/>
  <c r="F2474" i="10"/>
  <c r="H2474" i="10" s="1"/>
  <c r="E2474" i="10"/>
  <c r="G2474" i="10" s="1"/>
  <c r="F2470" i="10"/>
  <c r="H2470" i="10" s="1"/>
  <c r="E2470" i="10"/>
  <c r="G2470" i="10" s="1"/>
  <c r="F2466" i="10"/>
  <c r="H2466" i="10" s="1"/>
  <c r="E2466" i="10"/>
  <c r="G2466" i="10" s="1"/>
  <c r="F2462" i="10"/>
  <c r="H2462" i="10" s="1"/>
  <c r="E2462" i="10"/>
  <c r="G2462" i="10" s="1"/>
  <c r="F2458" i="10"/>
  <c r="H2458" i="10" s="1"/>
  <c r="E2458" i="10"/>
  <c r="G2458" i="10" s="1"/>
  <c r="F2454" i="10"/>
  <c r="H2454" i="10" s="1"/>
  <c r="E2454" i="10"/>
  <c r="G2454" i="10" s="1"/>
  <c r="F2450" i="10"/>
  <c r="H2450" i="10" s="1"/>
  <c r="E2450" i="10"/>
  <c r="G2450" i="10" s="1"/>
  <c r="F2446" i="10"/>
  <c r="H2446" i="10" s="1"/>
  <c r="E2446" i="10"/>
  <c r="G2446" i="10" s="1"/>
  <c r="F2442" i="10"/>
  <c r="H2442" i="10" s="1"/>
  <c r="E2442" i="10"/>
  <c r="G2442" i="10" s="1"/>
  <c r="F2438" i="10"/>
  <c r="H2438" i="10" s="1"/>
  <c r="E2438" i="10"/>
  <c r="G2438" i="10" s="1"/>
  <c r="F2434" i="10"/>
  <c r="H2434" i="10" s="1"/>
  <c r="E2434" i="10"/>
  <c r="G2434" i="10" s="1"/>
  <c r="F2430" i="10"/>
  <c r="H2430" i="10" s="1"/>
  <c r="E2430" i="10"/>
  <c r="G2430" i="10" s="1"/>
  <c r="F2426" i="10"/>
  <c r="H2426" i="10" s="1"/>
  <c r="E2426" i="10"/>
  <c r="G2426" i="10" s="1"/>
  <c r="F2422" i="10"/>
  <c r="H2422" i="10" s="1"/>
  <c r="E2422" i="10"/>
  <c r="G2422" i="10" s="1"/>
  <c r="F2418" i="10"/>
  <c r="H2418" i="10" s="1"/>
  <c r="E2418" i="10"/>
  <c r="G2418" i="10" s="1"/>
  <c r="F2414" i="10"/>
  <c r="H2414" i="10" s="1"/>
  <c r="E2414" i="10"/>
  <c r="G2414" i="10" s="1"/>
  <c r="F2410" i="10"/>
  <c r="H2410" i="10" s="1"/>
  <c r="E2410" i="10"/>
  <c r="G2410" i="10" s="1"/>
  <c r="F2406" i="10"/>
  <c r="H2406" i="10" s="1"/>
  <c r="E2406" i="10"/>
  <c r="G2406" i="10" s="1"/>
  <c r="F2402" i="10"/>
  <c r="H2402" i="10" s="1"/>
  <c r="E2402" i="10"/>
  <c r="G2402" i="10" s="1"/>
  <c r="F2398" i="10"/>
  <c r="H2398" i="10" s="1"/>
  <c r="E2398" i="10"/>
  <c r="G2398" i="10" s="1"/>
  <c r="F2394" i="10"/>
  <c r="H2394" i="10" s="1"/>
  <c r="E2394" i="10"/>
  <c r="G2394" i="10" s="1"/>
  <c r="F2390" i="10"/>
  <c r="H2390" i="10" s="1"/>
  <c r="E2390" i="10"/>
  <c r="G2390" i="10" s="1"/>
  <c r="F2386" i="10"/>
  <c r="H2386" i="10" s="1"/>
  <c r="E2386" i="10"/>
  <c r="G2386" i="10" s="1"/>
  <c r="F2382" i="10"/>
  <c r="H2382" i="10" s="1"/>
  <c r="E2382" i="10"/>
  <c r="G2382" i="10" s="1"/>
  <c r="F2378" i="10"/>
  <c r="H2378" i="10" s="1"/>
  <c r="E2378" i="10"/>
  <c r="G2378" i="10" s="1"/>
  <c r="F2374" i="10"/>
  <c r="H2374" i="10" s="1"/>
  <c r="E2374" i="10"/>
  <c r="G2374" i="10" s="1"/>
  <c r="F2370" i="10"/>
  <c r="H2370" i="10" s="1"/>
  <c r="E2370" i="10"/>
  <c r="G2370" i="10" s="1"/>
  <c r="F2366" i="10"/>
  <c r="H2366" i="10" s="1"/>
  <c r="E2366" i="10"/>
  <c r="G2366" i="10" s="1"/>
  <c r="F2362" i="10"/>
  <c r="H2362" i="10" s="1"/>
  <c r="E2362" i="10"/>
  <c r="G2362" i="10" s="1"/>
  <c r="F2358" i="10"/>
  <c r="H2358" i="10" s="1"/>
  <c r="E2358" i="10"/>
  <c r="G2358" i="10" s="1"/>
  <c r="F2354" i="10"/>
  <c r="H2354" i="10" s="1"/>
  <c r="E2354" i="10"/>
  <c r="G2354" i="10" s="1"/>
  <c r="F2350" i="10"/>
  <c r="H2350" i="10" s="1"/>
  <c r="E2350" i="10"/>
  <c r="G2350" i="10" s="1"/>
  <c r="F2346" i="10"/>
  <c r="H2346" i="10" s="1"/>
  <c r="E2346" i="10"/>
  <c r="G2346" i="10" s="1"/>
  <c r="F2342" i="10"/>
  <c r="H2342" i="10" s="1"/>
  <c r="E2342" i="10"/>
  <c r="G2342" i="10" s="1"/>
  <c r="F2338" i="10"/>
  <c r="H2338" i="10" s="1"/>
  <c r="E2338" i="10"/>
  <c r="G2338" i="10" s="1"/>
  <c r="F2334" i="10"/>
  <c r="H2334" i="10" s="1"/>
  <c r="E2334" i="10"/>
  <c r="G2334" i="10" s="1"/>
  <c r="F2330" i="10"/>
  <c r="H2330" i="10" s="1"/>
  <c r="E2330" i="10"/>
  <c r="G2330" i="10" s="1"/>
  <c r="F2326" i="10"/>
  <c r="H2326" i="10" s="1"/>
  <c r="E2326" i="10"/>
  <c r="G2326" i="10" s="1"/>
  <c r="F2322" i="10"/>
  <c r="H2322" i="10" s="1"/>
  <c r="E2322" i="10"/>
  <c r="G2322" i="10" s="1"/>
  <c r="F2318" i="10"/>
  <c r="H2318" i="10" s="1"/>
  <c r="E2318" i="10"/>
  <c r="G2318" i="10" s="1"/>
  <c r="F2314" i="10"/>
  <c r="H2314" i="10" s="1"/>
  <c r="E2314" i="10"/>
  <c r="G2314" i="10" s="1"/>
  <c r="F2310" i="10"/>
  <c r="H2310" i="10" s="1"/>
  <c r="E2310" i="10"/>
  <c r="G2310" i="10" s="1"/>
  <c r="F2306" i="10"/>
  <c r="H2306" i="10" s="1"/>
  <c r="E2306" i="10"/>
  <c r="G2306" i="10" s="1"/>
  <c r="F2302" i="10"/>
  <c r="H2302" i="10" s="1"/>
  <c r="E2302" i="10"/>
  <c r="G2302" i="10" s="1"/>
  <c r="F2298" i="10"/>
  <c r="H2298" i="10" s="1"/>
  <c r="E2298" i="10"/>
  <c r="G2298" i="10" s="1"/>
  <c r="F2294" i="10"/>
  <c r="H2294" i="10" s="1"/>
  <c r="E2294" i="10"/>
  <c r="G2294" i="10" s="1"/>
  <c r="F2290" i="10"/>
  <c r="H2290" i="10" s="1"/>
  <c r="E2290" i="10"/>
  <c r="G2290" i="10" s="1"/>
  <c r="F2286" i="10"/>
  <c r="H2286" i="10" s="1"/>
  <c r="E2286" i="10"/>
  <c r="G2286" i="10" s="1"/>
  <c r="F2282" i="10"/>
  <c r="H2282" i="10" s="1"/>
  <c r="E2282" i="10"/>
  <c r="G2282" i="10" s="1"/>
  <c r="F2278" i="10"/>
  <c r="H2278" i="10" s="1"/>
  <c r="E2278" i="10"/>
  <c r="G2278" i="10" s="1"/>
  <c r="F2274" i="10"/>
  <c r="H2274" i="10" s="1"/>
  <c r="E2274" i="10"/>
  <c r="G2274" i="10" s="1"/>
  <c r="F2270" i="10"/>
  <c r="H2270" i="10" s="1"/>
  <c r="E2270" i="10"/>
  <c r="G2270" i="10" s="1"/>
  <c r="F2266" i="10"/>
  <c r="H2266" i="10" s="1"/>
  <c r="E2266" i="10"/>
  <c r="G2266" i="10" s="1"/>
  <c r="F2262" i="10"/>
  <c r="H2262" i="10" s="1"/>
  <c r="E2262" i="10"/>
  <c r="G2262" i="10" s="1"/>
  <c r="F2258" i="10"/>
  <c r="H2258" i="10" s="1"/>
  <c r="E2258" i="10"/>
  <c r="G2258" i="10" s="1"/>
  <c r="F2254" i="10"/>
  <c r="H2254" i="10" s="1"/>
  <c r="E2254" i="10"/>
  <c r="G2254" i="10" s="1"/>
  <c r="F2250" i="10"/>
  <c r="H2250" i="10" s="1"/>
  <c r="E2250" i="10"/>
  <c r="G2250" i="10" s="1"/>
  <c r="F2246" i="10"/>
  <c r="H2246" i="10" s="1"/>
  <c r="E2246" i="10"/>
  <c r="G2246" i="10" s="1"/>
  <c r="F2242" i="10"/>
  <c r="H2242" i="10" s="1"/>
  <c r="E2242" i="10"/>
  <c r="G2242" i="10" s="1"/>
  <c r="F2238" i="10"/>
  <c r="H2238" i="10" s="1"/>
  <c r="E2238" i="10"/>
  <c r="G2238" i="10" s="1"/>
  <c r="F2234" i="10"/>
  <c r="H2234" i="10" s="1"/>
  <c r="E2234" i="10"/>
  <c r="G2234" i="10" s="1"/>
  <c r="F2230" i="10"/>
  <c r="H2230" i="10" s="1"/>
  <c r="E2230" i="10"/>
  <c r="G2230" i="10" s="1"/>
  <c r="F2226" i="10"/>
  <c r="H2226" i="10" s="1"/>
  <c r="E2226" i="10"/>
  <c r="G2226" i="10" s="1"/>
  <c r="F2222" i="10"/>
  <c r="H2222" i="10" s="1"/>
  <c r="E2222" i="10"/>
  <c r="G2222" i="10" s="1"/>
  <c r="F2218" i="10"/>
  <c r="H2218" i="10" s="1"/>
  <c r="E2218" i="10"/>
  <c r="G2218" i="10" s="1"/>
  <c r="F2214" i="10"/>
  <c r="H2214" i="10" s="1"/>
  <c r="E2214" i="10"/>
  <c r="G2214" i="10" s="1"/>
  <c r="F2210" i="10"/>
  <c r="H2210" i="10" s="1"/>
  <c r="E2210" i="10"/>
  <c r="G2210" i="10" s="1"/>
  <c r="F2206" i="10"/>
  <c r="H2206" i="10" s="1"/>
  <c r="E2206" i="10"/>
  <c r="G2206" i="10" s="1"/>
  <c r="F2202" i="10"/>
  <c r="H2202" i="10" s="1"/>
  <c r="E2202" i="10"/>
  <c r="G2202" i="10" s="1"/>
  <c r="F2198" i="10"/>
  <c r="H2198" i="10" s="1"/>
  <c r="E2198" i="10"/>
  <c r="G2198" i="10" s="1"/>
  <c r="F2194" i="10"/>
  <c r="H2194" i="10" s="1"/>
  <c r="E2194" i="10"/>
  <c r="G2194" i="10" s="1"/>
  <c r="F2190" i="10"/>
  <c r="H2190" i="10" s="1"/>
  <c r="E2190" i="10"/>
  <c r="G2190" i="10" s="1"/>
  <c r="F2186" i="10"/>
  <c r="H2186" i="10" s="1"/>
  <c r="E2186" i="10"/>
  <c r="G2186" i="10" s="1"/>
  <c r="F2182" i="10"/>
  <c r="H2182" i="10" s="1"/>
  <c r="E2182" i="10"/>
  <c r="G2182" i="10" s="1"/>
  <c r="F2178" i="10"/>
  <c r="H2178" i="10" s="1"/>
  <c r="E2178" i="10"/>
  <c r="G2178" i="10" s="1"/>
  <c r="F2174" i="10"/>
  <c r="H2174" i="10" s="1"/>
  <c r="E2174" i="10"/>
  <c r="G2174" i="10" s="1"/>
  <c r="F2170" i="10"/>
  <c r="H2170" i="10" s="1"/>
  <c r="E2170" i="10"/>
  <c r="G2170" i="10" s="1"/>
  <c r="F2166" i="10"/>
  <c r="H2166" i="10" s="1"/>
  <c r="E2166" i="10"/>
  <c r="G2166" i="10" s="1"/>
  <c r="F2162" i="10"/>
  <c r="H2162" i="10" s="1"/>
  <c r="E2162" i="10"/>
  <c r="G2162" i="10" s="1"/>
  <c r="F2158" i="10"/>
  <c r="H2158" i="10" s="1"/>
  <c r="E2158" i="10"/>
  <c r="G2158" i="10" s="1"/>
  <c r="F2154" i="10"/>
  <c r="H2154" i="10" s="1"/>
  <c r="E2154" i="10"/>
  <c r="G2154" i="10" s="1"/>
  <c r="F2150" i="10"/>
  <c r="H2150" i="10" s="1"/>
  <c r="E2150" i="10"/>
  <c r="G2150" i="10" s="1"/>
  <c r="F2146" i="10"/>
  <c r="H2146" i="10" s="1"/>
  <c r="E2146" i="10"/>
  <c r="G2146" i="10" s="1"/>
  <c r="F2142" i="10"/>
  <c r="H2142" i="10" s="1"/>
  <c r="E2142" i="10"/>
  <c r="G2142" i="10" s="1"/>
  <c r="F2138" i="10"/>
  <c r="H2138" i="10" s="1"/>
  <c r="E2138" i="10"/>
  <c r="G2138" i="10" s="1"/>
  <c r="F2134" i="10"/>
  <c r="H2134" i="10" s="1"/>
  <c r="E2134" i="10"/>
  <c r="G2134" i="10" s="1"/>
  <c r="F2130" i="10"/>
  <c r="H2130" i="10" s="1"/>
  <c r="E2130" i="10"/>
  <c r="G2130" i="10" s="1"/>
  <c r="F2126" i="10"/>
  <c r="H2126" i="10" s="1"/>
  <c r="E2126" i="10"/>
  <c r="G2126" i="10" s="1"/>
  <c r="F2122" i="10"/>
  <c r="H2122" i="10" s="1"/>
  <c r="E2122" i="10"/>
  <c r="G2122" i="10" s="1"/>
  <c r="F2118" i="10"/>
  <c r="H2118" i="10" s="1"/>
  <c r="E2118" i="10"/>
  <c r="G2118" i="10" s="1"/>
  <c r="F2114" i="10"/>
  <c r="H2114" i="10" s="1"/>
  <c r="E2114" i="10"/>
  <c r="G2114" i="10" s="1"/>
  <c r="F2110" i="10"/>
  <c r="H2110" i="10" s="1"/>
  <c r="E2110" i="10"/>
  <c r="G2110" i="10" s="1"/>
  <c r="F2106" i="10"/>
  <c r="H2106" i="10" s="1"/>
  <c r="E2106" i="10"/>
  <c r="G2106" i="10" s="1"/>
  <c r="F2102" i="10"/>
  <c r="H2102" i="10" s="1"/>
  <c r="E2102" i="10"/>
  <c r="G2102" i="10" s="1"/>
  <c r="F2098" i="10"/>
  <c r="H2098" i="10" s="1"/>
  <c r="E2098" i="10"/>
  <c r="G2098" i="10" s="1"/>
  <c r="F2094" i="10"/>
  <c r="H2094" i="10" s="1"/>
  <c r="E2094" i="10"/>
  <c r="G2094" i="10" s="1"/>
  <c r="F2090" i="10"/>
  <c r="H2090" i="10" s="1"/>
  <c r="E2090" i="10"/>
  <c r="G2090" i="10" s="1"/>
  <c r="F2086" i="10"/>
  <c r="H2086" i="10" s="1"/>
  <c r="E2086" i="10"/>
  <c r="G2086" i="10" s="1"/>
  <c r="F2082" i="10"/>
  <c r="H2082" i="10" s="1"/>
  <c r="E2082" i="10"/>
  <c r="G2082" i="10" s="1"/>
  <c r="F2078" i="10"/>
  <c r="H2078" i="10" s="1"/>
  <c r="E2078" i="10"/>
  <c r="G2078" i="10" s="1"/>
  <c r="F2074" i="10"/>
  <c r="H2074" i="10" s="1"/>
  <c r="E2074" i="10"/>
  <c r="G2074" i="10" s="1"/>
  <c r="F2070" i="10"/>
  <c r="H2070" i="10" s="1"/>
  <c r="E2070" i="10"/>
  <c r="G2070" i="10" s="1"/>
  <c r="F2066" i="10"/>
  <c r="H2066" i="10" s="1"/>
  <c r="E2066" i="10"/>
  <c r="G2066" i="10" s="1"/>
  <c r="F2062" i="10"/>
  <c r="H2062" i="10" s="1"/>
  <c r="E2062" i="10"/>
  <c r="G2062" i="10" s="1"/>
  <c r="F2058" i="10"/>
  <c r="H2058" i="10" s="1"/>
  <c r="E2058" i="10"/>
  <c r="G2058" i="10" s="1"/>
  <c r="F2054" i="10"/>
  <c r="H2054" i="10" s="1"/>
  <c r="E2054" i="10"/>
  <c r="G2054" i="10" s="1"/>
  <c r="F2050" i="10"/>
  <c r="H2050" i="10" s="1"/>
  <c r="E2050" i="10"/>
  <c r="G2050" i="10" s="1"/>
  <c r="F2046" i="10"/>
  <c r="H2046" i="10" s="1"/>
  <c r="E2046" i="10"/>
  <c r="G2046" i="10" s="1"/>
  <c r="F2042" i="10"/>
  <c r="H2042" i="10" s="1"/>
  <c r="E2042" i="10"/>
  <c r="G2042" i="10" s="1"/>
  <c r="F2038" i="10"/>
  <c r="H2038" i="10" s="1"/>
  <c r="E2038" i="10"/>
  <c r="G2038" i="10" s="1"/>
  <c r="F2034" i="10"/>
  <c r="H2034" i="10" s="1"/>
  <c r="E2034" i="10"/>
  <c r="G2034" i="10" s="1"/>
  <c r="F2030" i="10"/>
  <c r="H2030" i="10" s="1"/>
  <c r="E2030" i="10"/>
  <c r="G2030" i="10" s="1"/>
  <c r="F2026" i="10"/>
  <c r="H2026" i="10" s="1"/>
  <c r="E2026" i="10"/>
  <c r="G2026" i="10" s="1"/>
  <c r="F2022" i="10"/>
  <c r="H2022" i="10" s="1"/>
  <c r="E2022" i="10"/>
  <c r="G2022" i="10" s="1"/>
  <c r="F2018" i="10"/>
  <c r="H2018" i="10" s="1"/>
  <c r="E2018" i="10"/>
  <c r="G2018" i="10" s="1"/>
  <c r="F2014" i="10"/>
  <c r="H2014" i="10" s="1"/>
  <c r="E2014" i="10"/>
  <c r="G2014" i="10" s="1"/>
  <c r="F2010" i="10"/>
  <c r="H2010" i="10" s="1"/>
  <c r="E2010" i="10"/>
  <c r="G2010" i="10" s="1"/>
  <c r="F2006" i="10"/>
  <c r="H2006" i="10" s="1"/>
  <c r="E2006" i="10"/>
  <c r="G2006" i="10" s="1"/>
  <c r="F2002" i="10"/>
  <c r="H2002" i="10" s="1"/>
  <c r="E2002" i="10"/>
  <c r="G2002" i="10" s="1"/>
  <c r="F1998" i="10"/>
  <c r="H1998" i="10" s="1"/>
  <c r="E1998" i="10"/>
  <c r="G1998" i="10" s="1"/>
  <c r="F1994" i="10"/>
  <c r="H1994" i="10" s="1"/>
  <c r="E1994" i="10"/>
  <c r="G1994" i="10" s="1"/>
  <c r="F1990" i="10"/>
  <c r="H1990" i="10" s="1"/>
  <c r="E1990" i="10"/>
  <c r="G1990" i="10" s="1"/>
  <c r="F1986" i="10"/>
  <c r="H1986" i="10" s="1"/>
  <c r="E1986" i="10"/>
  <c r="G1986" i="10" s="1"/>
  <c r="F1982" i="10"/>
  <c r="H1982" i="10" s="1"/>
  <c r="E1982" i="10"/>
  <c r="G1982" i="10" s="1"/>
  <c r="F1978" i="10"/>
  <c r="H1978" i="10" s="1"/>
  <c r="E1978" i="10"/>
  <c r="G1978" i="10" s="1"/>
  <c r="F1974" i="10"/>
  <c r="H1974" i="10" s="1"/>
  <c r="E1974" i="10"/>
  <c r="G1974" i="10" s="1"/>
  <c r="F1970" i="10"/>
  <c r="H1970" i="10" s="1"/>
  <c r="E1970" i="10"/>
  <c r="G1970" i="10" s="1"/>
  <c r="F1966" i="10"/>
  <c r="H1966" i="10" s="1"/>
  <c r="E1966" i="10"/>
  <c r="G1966" i="10" s="1"/>
  <c r="F1962" i="10"/>
  <c r="H1962" i="10" s="1"/>
  <c r="E1962" i="10"/>
  <c r="G1962" i="10" s="1"/>
  <c r="F1958" i="10"/>
  <c r="H1958" i="10" s="1"/>
  <c r="E1958" i="10"/>
  <c r="G1958" i="10" s="1"/>
  <c r="F1954" i="10"/>
  <c r="H1954" i="10" s="1"/>
  <c r="E1954" i="10"/>
  <c r="G1954" i="10" s="1"/>
  <c r="F1950" i="10"/>
  <c r="H1950" i="10" s="1"/>
  <c r="E1950" i="10"/>
  <c r="G1950" i="10" s="1"/>
  <c r="F1946" i="10"/>
  <c r="H1946" i="10" s="1"/>
  <c r="E1946" i="10"/>
  <c r="G1946" i="10" s="1"/>
  <c r="F1942" i="10"/>
  <c r="H1942" i="10" s="1"/>
  <c r="E1942" i="10"/>
  <c r="G1942" i="10" s="1"/>
  <c r="F1938" i="10"/>
  <c r="H1938" i="10" s="1"/>
  <c r="E1938" i="10"/>
  <c r="G1938" i="10" s="1"/>
  <c r="F1934" i="10"/>
  <c r="H1934" i="10" s="1"/>
  <c r="E1934" i="10"/>
  <c r="G1934" i="10" s="1"/>
  <c r="F1930" i="10"/>
  <c r="H1930" i="10" s="1"/>
  <c r="E1930" i="10"/>
  <c r="G1930" i="10" s="1"/>
  <c r="F1926" i="10"/>
  <c r="H1926" i="10" s="1"/>
  <c r="E1926" i="10"/>
  <c r="G1926" i="10" s="1"/>
  <c r="F1922" i="10"/>
  <c r="H1922" i="10" s="1"/>
  <c r="E1922" i="10"/>
  <c r="G1922" i="10" s="1"/>
  <c r="F1918" i="10"/>
  <c r="H1918" i="10" s="1"/>
  <c r="E1918" i="10"/>
  <c r="G1918" i="10" s="1"/>
  <c r="F1914" i="10"/>
  <c r="H1914" i="10" s="1"/>
  <c r="E1914" i="10"/>
  <c r="G1914" i="10" s="1"/>
  <c r="F1910" i="10"/>
  <c r="H1910" i="10" s="1"/>
  <c r="E1910" i="10"/>
  <c r="G1910" i="10" s="1"/>
  <c r="F1906" i="10"/>
  <c r="H1906" i="10" s="1"/>
  <c r="E1906" i="10"/>
  <c r="G1906" i="10" s="1"/>
  <c r="F1902" i="10"/>
  <c r="H1902" i="10" s="1"/>
  <c r="E1902" i="10"/>
  <c r="G1902" i="10" s="1"/>
  <c r="F1898" i="10"/>
  <c r="H1898" i="10" s="1"/>
  <c r="E1898" i="10"/>
  <c r="G1898" i="10" s="1"/>
  <c r="F1894" i="10"/>
  <c r="H1894" i="10" s="1"/>
  <c r="E1894" i="10"/>
  <c r="G1894" i="10" s="1"/>
  <c r="F1890" i="10"/>
  <c r="H1890" i="10" s="1"/>
  <c r="E1890" i="10"/>
  <c r="G1890" i="10" s="1"/>
  <c r="F1886" i="10"/>
  <c r="H1886" i="10" s="1"/>
  <c r="E1886" i="10"/>
  <c r="G1886" i="10" s="1"/>
  <c r="F1882" i="10"/>
  <c r="H1882" i="10" s="1"/>
  <c r="E1882" i="10"/>
  <c r="G1882" i="10" s="1"/>
  <c r="F1878" i="10"/>
  <c r="H1878" i="10" s="1"/>
  <c r="E1878" i="10"/>
  <c r="G1878" i="10" s="1"/>
  <c r="F1874" i="10"/>
  <c r="H1874" i="10" s="1"/>
  <c r="E1874" i="10"/>
  <c r="G1874" i="10" s="1"/>
  <c r="F1870" i="10"/>
  <c r="H1870" i="10" s="1"/>
  <c r="E1870" i="10"/>
  <c r="G1870" i="10" s="1"/>
  <c r="F1866" i="10"/>
  <c r="H1866" i="10" s="1"/>
  <c r="E1866" i="10"/>
  <c r="G1866" i="10" s="1"/>
  <c r="F1862" i="10"/>
  <c r="H1862" i="10" s="1"/>
  <c r="E1862" i="10"/>
  <c r="G1862" i="10" s="1"/>
  <c r="F1858" i="10"/>
  <c r="H1858" i="10" s="1"/>
  <c r="E1858" i="10"/>
  <c r="G1858" i="10" s="1"/>
  <c r="F1854" i="10"/>
  <c r="H1854" i="10" s="1"/>
  <c r="E1854" i="10"/>
  <c r="G1854" i="10" s="1"/>
  <c r="F1850" i="10"/>
  <c r="H1850" i="10" s="1"/>
  <c r="E1850" i="10"/>
  <c r="G1850" i="10" s="1"/>
  <c r="F1846" i="10"/>
  <c r="H1846" i="10" s="1"/>
  <c r="E1846" i="10"/>
  <c r="G1846" i="10" s="1"/>
  <c r="F1842" i="10"/>
  <c r="H1842" i="10" s="1"/>
  <c r="E1842" i="10"/>
  <c r="G1842" i="10" s="1"/>
  <c r="F1838" i="10"/>
  <c r="H1838" i="10" s="1"/>
  <c r="E1838" i="10"/>
  <c r="G1838" i="10" s="1"/>
  <c r="F1834" i="10"/>
  <c r="H1834" i="10" s="1"/>
  <c r="E1834" i="10"/>
  <c r="G1834" i="10" s="1"/>
  <c r="F1830" i="10"/>
  <c r="H1830" i="10" s="1"/>
  <c r="E1830" i="10"/>
  <c r="G1830" i="10" s="1"/>
  <c r="F1826" i="10"/>
  <c r="H1826" i="10" s="1"/>
  <c r="E1826" i="10"/>
  <c r="G1826" i="10" s="1"/>
  <c r="F1822" i="10"/>
  <c r="H1822" i="10" s="1"/>
  <c r="E1822" i="10"/>
  <c r="G1822" i="10" s="1"/>
  <c r="F1818" i="10"/>
  <c r="H1818" i="10" s="1"/>
  <c r="E1818" i="10"/>
  <c r="G1818" i="10" s="1"/>
  <c r="F1814" i="10"/>
  <c r="H1814" i="10" s="1"/>
  <c r="E1814" i="10"/>
  <c r="G1814" i="10" s="1"/>
  <c r="F1810" i="10"/>
  <c r="H1810" i="10" s="1"/>
  <c r="E1810" i="10"/>
  <c r="G1810" i="10" s="1"/>
  <c r="F1806" i="10"/>
  <c r="H1806" i="10" s="1"/>
  <c r="E1806" i="10"/>
  <c r="G1806" i="10" s="1"/>
  <c r="F1802" i="10"/>
  <c r="H1802" i="10" s="1"/>
  <c r="E1802" i="10"/>
  <c r="G1802" i="10" s="1"/>
  <c r="F1798" i="10"/>
  <c r="H1798" i="10" s="1"/>
  <c r="E1798" i="10"/>
  <c r="G1798" i="10" s="1"/>
  <c r="F1794" i="10"/>
  <c r="H1794" i="10" s="1"/>
  <c r="E1794" i="10"/>
  <c r="G1794" i="10" s="1"/>
  <c r="F1790" i="10"/>
  <c r="H1790" i="10" s="1"/>
  <c r="E1790" i="10"/>
  <c r="G1790" i="10" s="1"/>
  <c r="F1786" i="10"/>
  <c r="H1786" i="10" s="1"/>
  <c r="E1786" i="10"/>
  <c r="G1786" i="10" s="1"/>
  <c r="F1782" i="10"/>
  <c r="H1782" i="10" s="1"/>
  <c r="E1782" i="10"/>
  <c r="G1782" i="10" s="1"/>
  <c r="F1778" i="10"/>
  <c r="H1778" i="10" s="1"/>
  <c r="E1778" i="10"/>
  <c r="G1778" i="10" s="1"/>
  <c r="F1774" i="10"/>
  <c r="H1774" i="10" s="1"/>
  <c r="E1774" i="10"/>
  <c r="G1774" i="10" s="1"/>
  <c r="F1770" i="10"/>
  <c r="H1770" i="10" s="1"/>
  <c r="E1770" i="10"/>
  <c r="G1770" i="10" s="1"/>
  <c r="F1766" i="10"/>
  <c r="H1766" i="10" s="1"/>
  <c r="E1766" i="10"/>
  <c r="G1766" i="10" s="1"/>
  <c r="F1762" i="10"/>
  <c r="H1762" i="10" s="1"/>
  <c r="E1762" i="10"/>
  <c r="G1762" i="10" s="1"/>
  <c r="F1758" i="10"/>
  <c r="H1758" i="10" s="1"/>
  <c r="E1758" i="10"/>
  <c r="G1758" i="10" s="1"/>
  <c r="F1754" i="10"/>
  <c r="H1754" i="10" s="1"/>
  <c r="E1754" i="10"/>
  <c r="G1754" i="10" s="1"/>
  <c r="F1750" i="10"/>
  <c r="H1750" i="10" s="1"/>
  <c r="E1750" i="10"/>
  <c r="G1750" i="10" s="1"/>
  <c r="F1746" i="10"/>
  <c r="H1746" i="10" s="1"/>
  <c r="E1746" i="10"/>
  <c r="G1746" i="10" s="1"/>
  <c r="F1742" i="10"/>
  <c r="H1742" i="10" s="1"/>
  <c r="E1742" i="10"/>
  <c r="G1742" i="10" s="1"/>
  <c r="F1738" i="10"/>
  <c r="H1738" i="10" s="1"/>
  <c r="E1738" i="10"/>
  <c r="G1738" i="10" s="1"/>
  <c r="F1734" i="10"/>
  <c r="H1734" i="10" s="1"/>
  <c r="E1734" i="10"/>
  <c r="G1734" i="10" s="1"/>
  <c r="F1730" i="10"/>
  <c r="H1730" i="10" s="1"/>
  <c r="E1730" i="10"/>
  <c r="G1730" i="10" s="1"/>
  <c r="F1726" i="10"/>
  <c r="H1726" i="10" s="1"/>
  <c r="E1726" i="10"/>
  <c r="G1726" i="10" s="1"/>
  <c r="F1722" i="10"/>
  <c r="H1722" i="10" s="1"/>
  <c r="E1722" i="10"/>
  <c r="G1722" i="10" s="1"/>
  <c r="F1718" i="10"/>
  <c r="H1718" i="10" s="1"/>
  <c r="E1718" i="10"/>
  <c r="G1718" i="10" s="1"/>
  <c r="F1714" i="10"/>
  <c r="H1714" i="10" s="1"/>
  <c r="E1714" i="10"/>
  <c r="G1714" i="10" s="1"/>
  <c r="F1710" i="10"/>
  <c r="H1710" i="10" s="1"/>
  <c r="E1710" i="10"/>
  <c r="G1710" i="10" s="1"/>
  <c r="F1706" i="10"/>
  <c r="H1706" i="10" s="1"/>
  <c r="E1706" i="10"/>
  <c r="G1706" i="10" s="1"/>
  <c r="F1702" i="10"/>
  <c r="H1702" i="10" s="1"/>
  <c r="E1702" i="10"/>
  <c r="G1702" i="10" s="1"/>
  <c r="F1698" i="10"/>
  <c r="H1698" i="10" s="1"/>
  <c r="E1698" i="10"/>
  <c r="G1698" i="10" s="1"/>
  <c r="F1694" i="10"/>
  <c r="H1694" i="10" s="1"/>
  <c r="E1694" i="10"/>
  <c r="G1694" i="10" s="1"/>
  <c r="F1690" i="10"/>
  <c r="H1690" i="10" s="1"/>
  <c r="E1690" i="10"/>
  <c r="G1690" i="10" s="1"/>
  <c r="F1686" i="10"/>
  <c r="H1686" i="10" s="1"/>
  <c r="E1686" i="10"/>
  <c r="G1686" i="10" s="1"/>
  <c r="F1682" i="10"/>
  <c r="H1682" i="10" s="1"/>
  <c r="E1682" i="10"/>
  <c r="G1682" i="10" s="1"/>
  <c r="F1678" i="10"/>
  <c r="H1678" i="10" s="1"/>
  <c r="E1678" i="10"/>
  <c r="G1678" i="10" s="1"/>
  <c r="F1674" i="10"/>
  <c r="H1674" i="10" s="1"/>
  <c r="E1674" i="10"/>
  <c r="G1674" i="10" s="1"/>
  <c r="F1670" i="10"/>
  <c r="H1670" i="10" s="1"/>
  <c r="E1670" i="10"/>
  <c r="G1670" i="10" s="1"/>
  <c r="F1666" i="10"/>
  <c r="H1666" i="10" s="1"/>
  <c r="E1666" i="10"/>
  <c r="G1666" i="10" s="1"/>
  <c r="F1662" i="10"/>
  <c r="H1662" i="10" s="1"/>
  <c r="E1662" i="10"/>
  <c r="G1662" i="10" s="1"/>
  <c r="F1658" i="10"/>
  <c r="H1658" i="10" s="1"/>
  <c r="E1658" i="10"/>
  <c r="G1658" i="10" s="1"/>
  <c r="F1654" i="10"/>
  <c r="H1654" i="10" s="1"/>
  <c r="E1654" i="10"/>
  <c r="G1654" i="10" s="1"/>
  <c r="F1650" i="10"/>
  <c r="H1650" i="10" s="1"/>
  <c r="E1650" i="10"/>
  <c r="G1650" i="10" s="1"/>
  <c r="F1646" i="10"/>
  <c r="H1646" i="10" s="1"/>
  <c r="E1646" i="10"/>
  <c r="G1646" i="10" s="1"/>
  <c r="F1642" i="10"/>
  <c r="H1642" i="10" s="1"/>
  <c r="E1642" i="10"/>
  <c r="G1642" i="10" s="1"/>
  <c r="F1638" i="10"/>
  <c r="H1638" i="10" s="1"/>
  <c r="E1638" i="10"/>
  <c r="G1638" i="10" s="1"/>
  <c r="F1634" i="10"/>
  <c r="H1634" i="10" s="1"/>
  <c r="E1634" i="10"/>
  <c r="G1634" i="10" s="1"/>
  <c r="F1630" i="10"/>
  <c r="H1630" i="10" s="1"/>
  <c r="E1630" i="10"/>
  <c r="G1630" i="10" s="1"/>
  <c r="F1626" i="10"/>
  <c r="H1626" i="10" s="1"/>
  <c r="E1626" i="10"/>
  <c r="G1626" i="10" s="1"/>
  <c r="F1622" i="10"/>
  <c r="H1622" i="10" s="1"/>
  <c r="E1622" i="10"/>
  <c r="G1622" i="10" s="1"/>
  <c r="F1618" i="10"/>
  <c r="H1618" i="10" s="1"/>
  <c r="E1618" i="10"/>
  <c r="G1618" i="10" s="1"/>
  <c r="F1614" i="10"/>
  <c r="H1614" i="10" s="1"/>
  <c r="E1614" i="10"/>
  <c r="G1614" i="10" s="1"/>
  <c r="F1610" i="10"/>
  <c r="H1610" i="10" s="1"/>
  <c r="E1610" i="10"/>
  <c r="G1610" i="10" s="1"/>
  <c r="F1606" i="10"/>
  <c r="H1606" i="10" s="1"/>
  <c r="E1606" i="10"/>
  <c r="G1606" i="10" s="1"/>
  <c r="F1602" i="10"/>
  <c r="H1602" i="10" s="1"/>
  <c r="E1602" i="10"/>
  <c r="G1602" i="10" s="1"/>
  <c r="F1598" i="10"/>
  <c r="H1598" i="10" s="1"/>
  <c r="E1598" i="10"/>
  <c r="G1598" i="10" s="1"/>
  <c r="F1594" i="10"/>
  <c r="H1594" i="10" s="1"/>
  <c r="E1594" i="10"/>
  <c r="G1594" i="10" s="1"/>
  <c r="F1590" i="10"/>
  <c r="H1590" i="10" s="1"/>
  <c r="E1590" i="10"/>
  <c r="G1590" i="10" s="1"/>
  <c r="F1586" i="10"/>
  <c r="H1586" i="10" s="1"/>
  <c r="E1586" i="10"/>
  <c r="G1586" i="10" s="1"/>
  <c r="F1582" i="10"/>
  <c r="H1582" i="10" s="1"/>
  <c r="E1582" i="10"/>
  <c r="G1582" i="10" s="1"/>
  <c r="F1578" i="10"/>
  <c r="H1578" i="10" s="1"/>
  <c r="E1578" i="10"/>
  <c r="G1578" i="10" s="1"/>
  <c r="F1574" i="10"/>
  <c r="H1574" i="10" s="1"/>
  <c r="E1574" i="10"/>
  <c r="G1574" i="10" s="1"/>
  <c r="F1570" i="10"/>
  <c r="H1570" i="10" s="1"/>
  <c r="E1570" i="10"/>
  <c r="G1570" i="10" s="1"/>
  <c r="F1566" i="10"/>
  <c r="H1566" i="10" s="1"/>
  <c r="E1566" i="10"/>
  <c r="G1566" i="10" s="1"/>
  <c r="F1562" i="10"/>
  <c r="H1562" i="10" s="1"/>
  <c r="E1562" i="10"/>
  <c r="G1562" i="10" s="1"/>
  <c r="F1558" i="10"/>
  <c r="H1558" i="10" s="1"/>
  <c r="E1558" i="10"/>
  <c r="G1558" i="10" s="1"/>
  <c r="F1554" i="10"/>
  <c r="H1554" i="10" s="1"/>
  <c r="E1554" i="10"/>
  <c r="G1554" i="10" s="1"/>
  <c r="F1550" i="10"/>
  <c r="H1550" i="10" s="1"/>
  <c r="E1550" i="10"/>
  <c r="G1550" i="10" s="1"/>
  <c r="F1546" i="10"/>
  <c r="H1546" i="10" s="1"/>
  <c r="E1546" i="10"/>
  <c r="G1546" i="10" s="1"/>
  <c r="F1542" i="10"/>
  <c r="H1542" i="10" s="1"/>
  <c r="E1542" i="10"/>
  <c r="G1542" i="10" s="1"/>
  <c r="F1538" i="10"/>
  <c r="H1538" i="10" s="1"/>
  <c r="E1538" i="10"/>
  <c r="G1538" i="10" s="1"/>
  <c r="F1534" i="10"/>
  <c r="H1534" i="10" s="1"/>
  <c r="E1534" i="10"/>
  <c r="G1534" i="10" s="1"/>
  <c r="F1530" i="10"/>
  <c r="H1530" i="10" s="1"/>
  <c r="E1530" i="10"/>
  <c r="G1530" i="10" s="1"/>
  <c r="F1526" i="10"/>
  <c r="H1526" i="10" s="1"/>
  <c r="E1526" i="10"/>
  <c r="G1526" i="10" s="1"/>
  <c r="F1522" i="10"/>
  <c r="H1522" i="10" s="1"/>
  <c r="E1522" i="10"/>
  <c r="G1522" i="10" s="1"/>
  <c r="F1518" i="10"/>
  <c r="H1518" i="10" s="1"/>
  <c r="E1518" i="10"/>
  <c r="G1518" i="10" s="1"/>
  <c r="F1514" i="10"/>
  <c r="H1514" i="10" s="1"/>
  <c r="E1514" i="10"/>
  <c r="G1514" i="10" s="1"/>
  <c r="F1510" i="10"/>
  <c r="H1510" i="10" s="1"/>
  <c r="E1510" i="10"/>
  <c r="G1510" i="10" s="1"/>
  <c r="F1506" i="10"/>
  <c r="H1506" i="10" s="1"/>
  <c r="E1506" i="10"/>
  <c r="G1506" i="10" s="1"/>
  <c r="F1502" i="10"/>
  <c r="H1502" i="10" s="1"/>
  <c r="E1502" i="10"/>
  <c r="G1502" i="10" s="1"/>
  <c r="F1498" i="10"/>
  <c r="H1498" i="10" s="1"/>
  <c r="E1498" i="10"/>
  <c r="G1498" i="10" s="1"/>
  <c r="F1494" i="10"/>
  <c r="H1494" i="10" s="1"/>
  <c r="E1494" i="10"/>
  <c r="G1494" i="10" s="1"/>
  <c r="F1490" i="10"/>
  <c r="H1490" i="10" s="1"/>
  <c r="E1490" i="10"/>
  <c r="G1490" i="10" s="1"/>
  <c r="F1486" i="10"/>
  <c r="H1486" i="10" s="1"/>
  <c r="E1486" i="10"/>
  <c r="G1486" i="10" s="1"/>
  <c r="F1482" i="10"/>
  <c r="H1482" i="10" s="1"/>
  <c r="E1482" i="10"/>
  <c r="G1482" i="10" s="1"/>
  <c r="F1478" i="10"/>
  <c r="H1478" i="10" s="1"/>
  <c r="E1478" i="10"/>
  <c r="G1478" i="10" s="1"/>
  <c r="F1474" i="10"/>
  <c r="H1474" i="10" s="1"/>
  <c r="E1474" i="10"/>
  <c r="G1474" i="10" s="1"/>
  <c r="F1470" i="10"/>
  <c r="H1470" i="10" s="1"/>
  <c r="E1470" i="10"/>
  <c r="G1470" i="10" s="1"/>
  <c r="F1466" i="10"/>
  <c r="H1466" i="10" s="1"/>
  <c r="E1466" i="10"/>
  <c r="G1466" i="10" s="1"/>
  <c r="F1462" i="10"/>
  <c r="H1462" i="10" s="1"/>
  <c r="E1462" i="10"/>
  <c r="G1462" i="10" s="1"/>
  <c r="F1458" i="10"/>
  <c r="H1458" i="10" s="1"/>
  <c r="E1458" i="10"/>
  <c r="G1458" i="10" s="1"/>
  <c r="F1454" i="10"/>
  <c r="H1454" i="10" s="1"/>
  <c r="E1454" i="10"/>
  <c r="G1454" i="10" s="1"/>
  <c r="F1450" i="10"/>
  <c r="H1450" i="10" s="1"/>
  <c r="E1450" i="10"/>
  <c r="G1450" i="10" s="1"/>
  <c r="F1446" i="10"/>
  <c r="H1446" i="10" s="1"/>
  <c r="E1446" i="10"/>
  <c r="G1446" i="10" s="1"/>
  <c r="F1442" i="10"/>
  <c r="H1442" i="10" s="1"/>
  <c r="E1442" i="10"/>
  <c r="G1442" i="10" s="1"/>
  <c r="F1438" i="10"/>
  <c r="H1438" i="10" s="1"/>
  <c r="E1438" i="10"/>
  <c r="G1438" i="10" s="1"/>
  <c r="F1434" i="10"/>
  <c r="H1434" i="10" s="1"/>
  <c r="E1434" i="10"/>
  <c r="G1434" i="10" s="1"/>
  <c r="F1430" i="10"/>
  <c r="H1430" i="10" s="1"/>
  <c r="E1430" i="10"/>
  <c r="G1430" i="10" s="1"/>
  <c r="F1426" i="10"/>
  <c r="H1426" i="10" s="1"/>
  <c r="E1426" i="10"/>
  <c r="G1426" i="10" s="1"/>
  <c r="F1422" i="10"/>
  <c r="H1422" i="10" s="1"/>
  <c r="E1422" i="10"/>
  <c r="G1422" i="10" s="1"/>
  <c r="F1418" i="10"/>
  <c r="H1418" i="10" s="1"/>
  <c r="E1418" i="10"/>
  <c r="G1418" i="10" s="1"/>
  <c r="F1414" i="10"/>
  <c r="H1414" i="10" s="1"/>
  <c r="E1414" i="10"/>
  <c r="G1414" i="10" s="1"/>
  <c r="F1410" i="10"/>
  <c r="H1410" i="10" s="1"/>
  <c r="E1410" i="10"/>
  <c r="G1410" i="10" s="1"/>
  <c r="F1406" i="10"/>
  <c r="H1406" i="10" s="1"/>
  <c r="E1406" i="10"/>
  <c r="G1406" i="10" s="1"/>
  <c r="F1402" i="10"/>
  <c r="H1402" i="10" s="1"/>
  <c r="E1402" i="10"/>
  <c r="G1402" i="10" s="1"/>
  <c r="F1398" i="10"/>
  <c r="H1398" i="10" s="1"/>
  <c r="E1398" i="10"/>
  <c r="G1398" i="10" s="1"/>
  <c r="F1394" i="10"/>
  <c r="H1394" i="10" s="1"/>
  <c r="E1394" i="10"/>
  <c r="G1394" i="10" s="1"/>
  <c r="F1390" i="10"/>
  <c r="H1390" i="10" s="1"/>
  <c r="E1390" i="10"/>
  <c r="G1390" i="10" s="1"/>
  <c r="F1386" i="10"/>
  <c r="H1386" i="10" s="1"/>
  <c r="E1386" i="10"/>
  <c r="G1386" i="10" s="1"/>
  <c r="F1382" i="10"/>
  <c r="H1382" i="10" s="1"/>
  <c r="E1382" i="10"/>
  <c r="G1382" i="10" s="1"/>
  <c r="F1378" i="10"/>
  <c r="H1378" i="10" s="1"/>
  <c r="E1378" i="10"/>
  <c r="G1378" i="10" s="1"/>
  <c r="F1374" i="10"/>
  <c r="H1374" i="10" s="1"/>
  <c r="E1374" i="10"/>
  <c r="G1374" i="10" s="1"/>
  <c r="F1370" i="10"/>
  <c r="H1370" i="10" s="1"/>
  <c r="E1370" i="10"/>
  <c r="G1370" i="10" s="1"/>
  <c r="F1366" i="10"/>
  <c r="H1366" i="10" s="1"/>
  <c r="E1366" i="10"/>
  <c r="G1366" i="10" s="1"/>
  <c r="F1362" i="10"/>
  <c r="H1362" i="10" s="1"/>
  <c r="E1362" i="10"/>
  <c r="G1362" i="10" s="1"/>
  <c r="F1358" i="10"/>
  <c r="H1358" i="10" s="1"/>
  <c r="E1358" i="10"/>
  <c r="G1358" i="10" s="1"/>
  <c r="F1354" i="10"/>
  <c r="H1354" i="10" s="1"/>
  <c r="E1354" i="10"/>
  <c r="G1354" i="10" s="1"/>
  <c r="F1350" i="10"/>
  <c r="H1350" i="10" s="1"/>
  <c r="E1350" i="10"/>
  <c r="G1350" i="10" s="1"/>
  <c r="F1346" i="10"/>
  <c r="H1346" i="10" s="1"/>
  <c r="E1346" i="10"/>
  <c r="G1346" i="10" s="1"/>
  <c r="F1342" i="10"/>
  <c r="H1342" i="10" s="1"/>
  <c r="E1342" i="10"/>
  <c r="G1342" i="10" s="1"/>
  <c r="F1338" i="10"/>
  <c r="H1338" i="10" s="1"/>
  <c r="E1338" i="10"/>
  <c r="G1338" i="10" s="1"/>
  <c r="F1334" i="10"/>
  <c r="H1334" i="10" s="1"/>
  <c r="E1334" i="10"/>
  <c r="G1334" i="10" s="1"/>
  <c r="F1330" i="10"/>
  <c r="H1330" i="10" s="1"/>
  <c r="E1330" i="10"/>
  <c r="G1330" i="10" s="1"/>
  <c r="F1326" i="10"/>
  <c r="H1326" i="10" s="1"/>
  <c r="E1326" i="10"/>
  <c r="G1326" i="10" s="1"/>
  <c r="F1322" i="10"/>
  <c r="H1322" i="10" s="1"/>
  <c r="E1322" i="10"/>
  <c r="G1322" i="10" s="1"/>
  <c r="F1318" i="10"/>
  <c r="H1318" i="10" s="1"/>
  <c r="E1318" i="10"/>
  <c r="G1318" i="10" s="1"/>
  <c r="F1314" i="10"/>
  <c r="H1314" i="10" s="1"/>
  <c r="E1314" i="10"/>
  <c r="G1314" i="10" s="1"/>
  <c r="F1310" i="10"/>
  <c r="H1310" i="10" s="1"/>
  <c r="E1310" i="10"/>
  <c r="G1310" i="10" s="1"/>
  <c r="F1306" i="10"/>
  <c r="H1306" i="10" s="1"/>
  <c r="E1306" i="10"/>
  <c r="G1306" i="10" s="1"/>
  <c r="F1302" i="10"/>
  <c r="H1302" i="10" s="1"/>
  <c r="E1302" i="10"/>
  <c r="G1302" i="10" s="1"/>
  <c r="F1298" i="10"/>
  <c r="H1298" i="10" s="1"/>
  <c r="E1298" i="10"/>
  <c r="G1298" i="10" s="1"/>
  <c r="F1294" i="10"/>
  <c r="H1294" i="10" s="1"/>
  <c r="E1294" i="10"/>
  <c r="G1294" i="10" s="1"/>
  <c r="F1290" i="10"/>
  <c r="H1290" i="10" s="1"/>
  <c r="E1290" i="10"/>
  <c r="G1290" i="10" s="1"/>
  <c r="F1286" i="10"/>
  <c r="H1286" i="10" s="1"/>
  <c r="E1286" i="10"/>
  <c r="G1286" i="10" s="1"/>
  <c r="F1282" i="10"/>
  <c r="H1282" i="10" s="1"/>
  <c r="E1282" i="10"/>
  <c r="G1282" i="10" s="1"/>
  <c r="F1278" i="10"/>
  <c r="H1278" i="10" s="1"/>
  <c r="E1278" i="10"/>
  <c r="G1278" i="10" s="1"/>
  <c r="F1274" i="10"/>
  <c r="H1274" i="10" s="1"/>
  <c r="E1274" i="10"/>
  <c r="G1274" i="10" s="1"/>
  <c r="F1270" i="10"/>
  <c r="H1270" i="10" s="1"/>
  <c r="E1270" i="10"/>
  <c r="G1270" i="10" s="1"/>
  <c r="F1266" i="10"/>
  <c r="H1266" i="10" s="1"/>
  <c r="E1266" i="10"/>
  <c r="G1266" i="10" s="1"/>
  <c r="F1262" i="10"/>
  <c r="H1262" i="10" s="1"/>
  <c r="E1262" i="10"/>
  <c r="G1262" i="10" s="1"/>
  <c r="F1258" i="10"/>
  <c r="H1258" i="10" s="1"/>
  <c r="E1258" i="10"/>
  <c r="G1258" i="10" s="1"/>
  <c r="F1254" i="10"/>
  <c r="H1254" i="10" s="1"/>
  <c r="E1254" i="10"/>
  <c r="G1254" i="10" s="1"/>
  <c r="F1250" i="10"/>
  <c r="H1250" i="10" s="1"/>
  <c r="E1250" i="10"/>
  <c r="G1250" i="10" s="1"/>
  <c r="F1246" i="10"/>
  <c r="H1246" i="10" s="1"/>
  <c r="E1246" i="10"/>
  <c r="G1246" i="10" s="1"/>
  <c r="F1242" i="10"/>
  <c r="H1242" i="10" s="1"/>
  <c r="E1242" i="10"/>
  <c r="G1242" i="10" s="1"/>
  <c r="F1238" i="10"/>
  <c r="H1238" i="10" s="1"/>
  <c r="E1238" i="10"/>
  <c r="G1238" i="10" s="1"/>
  <c r="F1234" i="10"/>
  <c r="H1234" i="10" s="1"/>
  <c r="E1234" i="10"/>
  <c r="G1234" i="10" s="1"/>
  <c r="F1230" i="10"/>
  <c r="H1230" i="10" s="1"/>
  <c r="E1230" i="10"/>
  <c r="G1230" i="10" s="1"/>
  <c r="F1226" i="10"/>
  <c r="H1226" i="10" s="1"/>
  <c r="E1226" i="10"/>
  <c r="G1226" i="10" s="1"/>
  <c r="F1222" i="10"/>
  <c r="H1222" i="10" s="1"/>
  <c r="E1222" i="10"/>
  <c r="G1222" i="10" s="1"/>
  <c r="F1218" i="10"/>
  <c r="H1218" i="10" s="1"/>
  <c r="E1218" i="10"/>
  <c r="G1218" i="10" s="1"/>
  <c r="F1214" i="10"/>
  <c r="H1214" i="10" s="1"/>
  <c r="E1214" i="10"/>
  <c r="G1214" i="10" s="1"/>
  <c r="F1210" i="10"/>
  <c r="H1210" i="10" s="1"/>
  <c r="E1210" i="10"/>
  <c r="G1210" i="10" s="1"/>
  <c r="F1206" i="10"/>
  <c r="H1206" i="10" s="1"/>
  <c r="E1206" i="10"/>
  <c r="G1206" i="10" s="1"/>
  <c r="F1202" i="10"/>
  <c r="H1202" i="10" s="1"/>
  <c r="E1202" i="10"/>
  <c r="G1202" i="10" s="1"/>
  <c r="F1198" i="10"/>
  <c r="H1198" i="10" s="1"/>
  <c r="E1198" i="10"/>
  <c r="G1198" i="10" s="1"/>
  <c r="F1194" i="10"/>
  <c r="H1194" i="10" s="1"/>
  <c r="E1194" i="10"/>
  <c r="G1194" i="10" s="1"/>
  <c r="F1190" i="10"/>
  <c r="H1190" i="10" s="1"/>
  <c r="E1190" i="10"/>
  <c r="G1190" i="10" s="1"/>
  <c r="F1186" i="10"/>
  <c r="H1186" i="10" s="1"/>
  <c r="E1186" i="10"/>
  <c r="G1186" i="10" s="1"/>
  <c r="F1182" i="10"/>
  <c r="H1182" i="10" s="1"/>
  <c r="E1182" i="10"/>
  <c r="G1182" i="10" s="1"/>
  <c r="F1178" i="10"/>
  <c r="H1178" i="10" s="1"/>
  <c r="E1178" i="10"/>
  <c r="G1178" i="10" s="1"/>
  <c r="F1174" i="10"/>
  <c r="H1174" i="10" s="1"/>
  <c r="E1174" i="10"/>
  <c r="G1174" i="10" s="1"/>
  <c r="F1170" i="10"/>
  <c r="H1170" i="10" s="1"/>
  <c r="E1170" i="10"/>
  <c r="G1170" i="10" s="1"/>
  <c r="F1166" i="10"/>
  <c r="H1166" i="10" s="1"/>
  <c r="E1166" i="10"/>
  <c r="G1166" i="10" s="1"/>
  <c r="F1162" i="10"/>
  <c r="H1162" i="10" s="1"/>
  <c r="E1162" i="10"/>
  <c r="G1162" i="10" s="1"/>
  <c r="F1158" i="10"/>
  <c r="H1158" i="10" s="1"/>
  <c r="E1158" i="10"/>
  <c r="G1158" i="10" s="1"/>
  <c r="F1154" i="10"/>
  <c r="H1154" i="10" s="1"/>
  <c r="E1154" i="10"/>
  <c r="G1154" i="10" s="1"/>
  <c r="F1150" i="10"/>
  <c r="H1150" i="10" s="1"/>
  <c r="E1150" i="10"/>
  <c r="G1150" i="10" s="1"/>
  <c r="F1146" i="10"/>
  <c r="H1146" i="10" s="1"/>
  <c r="E1146" i="10"/>
  <c r="G1146" i="10" s="1"/>
  <c r="F1142" i="10"/>
  <c r="H1142" i="10" s="1"/>
  <c r="E1142" i="10"/>
  <c r="G1142" i="10" s="1"/>
  <c r="F1138" i="10"/>
  <c r="H1138" i="10" s="1"/>
  <c r="E1138" i="10"/>
  <c r="G1138" i="10" s="1"/>
  <c r="F1134" i="10"/>
  <c r="H1134" i="10" s="1"/>
  <c r="E1134" i="10"/>
  <c r="G1134" i="10" s="1"/>
  <c r="F1130" i="10"/>
  <c r="H1130" i="10" s="1"/>
  <c r="E1130" i="10"/>
  <c r="G1130" i="10" s="1"/>
  <c r="F1126" i="10"/>
  <c r="H1126" i="10" s="1"/>
  <c r="E1126" i="10"/>
  <c r="G1126" i="10" s="1"/>
  <c r="F1122" i="10"/>
  <c r="H1122" i="10" s="1"/>
  <c r="E1122" i="10"/>
  <c r="G1122" i="10" s="1"/>
  <c r="F1118" i="10"/>
  <c r="H1118" i="10" s="1"/>
  <c r="E1118" i="10"/>
  <c r="G1118" i="10" s="1"/>
  <c r="F1114" i="10"/>
  <c r="H1114" i="10" s="1"/>
  <c r="E1114" i="10"/>
  <c r="G1114" i="10" s="1"/>
  <c r="F1110" i="10"/>
  <c r="H1110" i="10" s="1"/>
  <c r="E1110" i="10"/>
  <c r="G1110" i="10" s="1"/>
  <c r="F1106" i="10"/>
  <c r="H1106" i="10" s="1"/>
  <c r="E1106" i="10"/>
  <c r="G1106" i="10" s="1"/>
  <c r="F1102" i="10"/>
  <c r="H1102" i="10" s="1"/>
  <c r="E1102" i="10"/>
  <c r="G1102" i="10" s="1"/>
  <c r="F1098" i="10"/>
  <c r="H1098" i="10" s="1"/>
  <c r="E1098" i="10"/>
  <c r="G1098" i="10" s="1"/>
  <c r="F1094" i="10"/>
  <c r="H1094" i="10" s="1"/>
  <c r="E1094" i="10"/>
  <c r="G1094" i="10" s="1"/>
  <c r="F1090" i="10"/>
  <c r="H1090" i="10" s="1"/>
  <c r="E1090" i="10"/>
  <c r="G1090" i="10" s="1"/>
  <c r="F1086" i="10"/>
  <c r="H1086" i="10" s="1"/>
  <c r="E1086" i="10"/>
  <c r="G1086" i="10" s="1"/>
  <c r="F1082" i="10"/>
  <c r="H1082" i="10" s="1"/>
  <c r="E1082" i="10"/>
  <c r="G1082" i="10" s="1"/>
  <c r="F1078" i="10"/>
  <c r="H1078" i="10" s="1"/>
  <c r="E1078" i="10"/>
  <c r="G1078" i="10" s="1"/>
  <c r="F1074" i="10"/>
  <c r="H1074" i="10" s="1"/>
  <c r="E1074" i="10"/>
  <c r="G1074" i="10" s="1"/>
  <c r="F1070" i="10"/>
  <c r="H1070" i="10" s="1"/>
  <c r="E1070" i="10"/>
  <c r="G1070" i="10" s="1"/>
  <c r="F1066" i="10"/>
  <c r="H1066" i="10" s="1"/>
  <c r="E1066" i="10"/>
  <c r="G1066" i="10" s="1"/>
  <c r="F1062" i="10"/>
  <c r="H1062" i="10" s="1"/>
  <c r="E1062" i="10"/>
  <c r="G1062" i="10" s="1"/>
  <c r="F1058" i="10"/>
  <c r="H1058" i="10" s="1"/>
  <c r="E1058" i="10"/>
  <c r="G1058" i="10" s="1"/>
  <c r="F1054" i="10"/>
  <c r="H1054" i="10" s="1"/>
  <c r="E1054" i="10"/>
  <c r="G1054" i="10" s="1"/>
  <c r="F1050" i="10"/>
  <c r="H1050" i="10" s="1"/>
  <c r="E1050" i="10"/>
  <c r="G1050" i="10" s="1"/>
  <c r="F1046" i="10"/>
  <c r="H1046" i="10" s="1"/>
  <c r="E1046" i="10"/>
  <c r="G1046" i="10" s="1"/>
  <c r="F1042" i="10"/>
  <c r="H1042" i="10" s="1"/>
  <c r="E1042" i="10"/>
  <c r="G1042" i="10" s="1"/>
  <c r="F1038" i="10"/>
  <c r="H1038" i="10" s="1"/>
  <c r="E1038" i="10"/>
  <c r="G1038" i="10" s="1"/>
  <c r="F1034" i="10"/>
  <c r="H1034" i="10" s="1"/>
  <c r="E1034" i="10"/>
  <c r="G1034" i="10" s="1"/>
  <c r="F1030" i="10"/>
  <c r="H1030" i="10" s="1"/>
  <c r="E1030" i="10"/>
  <c r="G1030" i="10" s="1"/>
  <c r="F1026" i="10"/>
  <c r="H1026" i="10" s="1"/>
  <c r="E1026" i="10"/>
  <c r="G1026" i="10" s="1"/>
  <c r="F1022" i="10"/>
  <c r="H1022" i="10" s="1"/>
  <c r="E1022" i="10"/>
  <c r="G1022" i="10" s="1"/>
  <c r="F1018" i="10"/>
  <c r="H1018" i="10" s="1"/>
  <c r="E1018" i="10"/>
  <c r="G1018" i="10" s="1"/>
  <c r="F1014" i="10"/>
  <c r="H1014" i="10" s="1"/>
  <c r="E1014" i="10"/>
  <c r="G1014" i="10" s="1"/>
  <c r="F1010" i="10"/>
  <c r="H1010" i="10" s="1"/>
  <c r="E1010" i="10"/>
  <c r="G1010" i="10" s="1"/>
  <c r="F1006" i="10"/>
  <c r="H1006" i="10" s="1"/>
  <c r="E1006" i="10"/>
  <c r="G1006" i="10" s="1"/>
  <c r="F1002" i="10"/>
  <c r="H1002" i="10" s="1"/>
  <c r="E1002" i="10"/>
  <c r="G1002" i="10" s="1"/>
  <c r="F998" i="10"/>
  <c r="H998" i="10" s="1"/>
  <c r="E998" i="10"/>
  <c r="G998" i="10" s="1"/>
  <c r="F994" i="10"/>
  <c r="H994" i="10" s="1"/>
  <c r="E994" i="10"/>
  <c r="G994" i="10" s="1"/>
  <c r="F990" i="10"/>
  <c r="H990" i="10" s="1"/>
  <c r="E990" i="10"/>
  <c r="G990" i="10" s="1"/>
  <c r="F986" i="10"/>
  <c r="H986" i="10" s="1"/>
  <c r="E986" i="10"/>
  <c r="G986" i="10" s="1"/>
  <c r="F982" i="10"/>
  <c r="H982" i="10" s="1"/>
  <c r="E982" i="10"/>
  <c r="G982" i="10" s="1"/>
  <c r="F978" i="10"/>
  <c r="H978" i="10" s="1"/>
  <c r="E978" i="10"/>
  <c r="G978" i="10" s="1"/>
  <c r="F974" i="10"/>
  <c r="H974" i="10" s="1"/>
  <c r="E974" i="10"/>
  <c r="G974" i="10" s="1"/>
  <c r="F970" i="10"/>
  <c r="H970" i="10" s="1"/>
  <c r="E970" i="10"/>
  <c r="G970" i="10" s="1"/>
  <c r="F966" i="10"/>
  <c r="H966" i="10" s="1"/>
  <c r="E966" i="10"/>
  <c r="G966" i="10" s="1"/>
  <c r="F962" i="10"/>
  <c r="H962" i="10" s="1"/>
  <c r="E962" i="10"/>
  <c r="G962" i="10" s="1"/>
  <c r="F958" i="10"/>
  <c r="H958" i="10" s="1"/>
  <c r="E958" i="10"/>
  <c r="G958" i="10" s="1"/>
  <c r="F954" i="10"/>
  <c r="H954" i="10" s="1"/>
  <c r="E954" i="10"/>
  <c r="G954" i="10" s="1"/>
  <c r="F950" i="10"/>
  <c r="H950" i="10" s="1"/>
  <c r="E950" i="10"/>
  <c r="G950" i="10" s="1"/>
  <c r="F946" i="10"/>
  <c r="H946" i="10" s="1"/>
  <c r="E946" i="10"/>
  <c r="G946" i="10" s="1"/>
  <c r="F942" i="10"/>
  <c r="H942" i="10" s="1"/>
  <c r="E942" i="10"/>
  <c r="G942" i="10" s="1"/>
  <c r="F938" i="10"/>
  <c r="H938" i="10" s="1"/>
  <c r="E938" i="10"/>
  <c r="G938" i="10" s="1"/>
  <c r="F934" i="10"/>
  <c r="H934" i="10" s="1"/>
  <c r="E934" i="10"/>
  <c r="G934" i="10" s="1"/>
  <c r="F930" i="10"/>
  <c r="H930" i="10" s="1"/>
  <c r="E930" i="10"/>
  <c r="G930" i="10" s="1"/>
  <c r="F926" i="10"/>
  <c r="H926" i="10" s="1"/>
  <c r="E926" i="10"/>
  <c r="G926" i="10" s="1"/>
  <c r="F922" i="10"/>
  <c r="H922" i="10" s="1"/>
  <c r="E922" i="10"/>
  <c r="G922" i="10" s="1"/>
  <c r="F918" i="10"/>
  <c r="H918" i="10" s="1"/>
  <c r="E918" i="10"/>
  <c r="G918" i="10" s="1"/>
  <c r="F914" i="10"/>
  <c r="H914" i="10" s="1"/>
  <c r="E914" i="10"/>
  <c r="G914" i="10" s="1"/>
  <c r="F910" i="10"/>
  <c r="H910" i="10" s="1"/>
  <c r="E910" i="10"/>
  <c r="G910" i="10" s="1"/>
  <c r="F906" i="10"/>
  <c r="H906" i="10" s="1"/>
  <c r="E906" i="10"/>
  <c r="G906" i="10" s="1"/>
  <c r="F902" i="10"/>
  <c r="H902" i="10" s="1"/>
  <c r="E902" i="10"/>
  <c r="G902" i="10" s="1"/>
  <c r="F898" i="10"/>
  <c r="H898" i="10" s="1"/>
  <c r="E898" i="10"/>
  <c r="G898" i="10" s="1"/>
  <c r="F894" i="10"/>
  <c r="H894" i="10" s="1"/>
  <c r="E894" i="10"/>
  <c r="G894" i="10" s="1"/>
  <c r="F890" i="10"/>
  <c r="H890" i="10" s="1"/>
  <c r="E890" i="10"/>
  <c r="G890" i="10" s="1"/>
  <c r="F886" i="10"/>
  <c r="H886" i="10" s="1"/>
  <c r="E886" i="10"/>
  <c r="G886" i="10" s="1"/>
  <c r="F882" i="10"/>
  <c r="H882" i="10" s="1"/>
  <c r="E882" i="10"/>
  <c r="G882" i="10" s="1"/>
  <c r="F878" i="10"/>
  <c r="H878" i="10" s="1"/>
  <c r="E878" i="10"/>
  <c r="G878" i="10" s="1"/>
  <c r="F874" i="10"/>
  <c r="H874" i="10" s="1"/>
  <c r="E874" i="10"/>
  <c r="G874" i="10" s="1"/>
  <c r="F870" i="10"/>
  <c r="H870" i="10" s="1"/>
  <c r="E870" i="10"/>
  <c r="G870" i="10" s="1"/>
  <c r="F866" i="10"/>
  <c r="H866" i="10" s="1"/>
  <c r="E866" i="10"/>
  <c r="G866" i="10" s="1"/>
  <c r="F862" i="10"/>
  <c r="H862" i="10" s="1"/>
  <c r="E862" i="10"/>
  <c r="G862" i="10" s="1"/>
  <c r="F858" i="10"/>
  <c r="H858" i="10" s="1"/>
  <c r="E858" i="10"/>
  <c r="G858" i="10" s="1"/>
  <c r="F854" i="10"/>
  <c r="H854" i="10" s="1"/>
  <c r="E854" i="10"/>
  <c r="G854" i="10" s="1"/>
  <c r="F850" i="10"/>
  <c r="H850" i="10" s="1"/>
  <c r="E850" i="10"/>
  <c r="G850" i="10" s="1"/>
  <c r="F846" i="10"/>
  <c r="H846" i="10" s="1"/>
  <c r="E846" i="10"/>
  <c r="G846" i="10" s="1"/>
  <c r="F842" i="10"/>
  <c r="H842" i="10" s="1"/>
  <c r="E842" i="10"/>
  <c r="G842" i="10" s="1"/>
  <c r="F838" i="10"/>
  <c r="H838" i="10" s="1"/>
  <c r="E838" i="10"/>
  <c r="G838" i="10" s="1"/>
  <c r="F834" i="10"/>
  <c r="H834" i="10" s="1"/>
  <c r="E834" i="10"/>
  <c r="G834" i="10" s="1"/>
  <c r="F830" i="10"/>
  <c r="H830" i="10" s="1"/>
  <c r="E830" i="10"/>
  <c r="G830" i="10" s="1"/>
  <c r="F826" i="10"/>
  <c r="H826" i="10" s="1"/>
  <c r="E826" i="10"/>
  <c r="G826" i="10" s="1"/>
  <c r="F822" i="10"/>
  <c r="H822" i="10" s="1"/>
  <c r="E822" i="10"/>
  <c r="G822" i="10" s="1"/>
  <c r="F818" i="10"/>
  <c r="H818" i="10" s="1"/>
  <c r="E818" i="10"/>
  <c r="G818" i="10" s="1"/>
  <c r="F814" i="10"/>
  <c r="H814" i="10" s="1"/>
  <c r="E814" i="10"/>
  <c r="G814" i="10" s="1"/>
  <c r="F810" i="10"/>
  <c r="H810" i="10" s="1"/>
  <c r="E810" i="10"/>
  <c r="G810" i="10" s="1"/>
  <c r="F806" i="10"/>
  <c r="H806" i="10" s="1"/>
  <c r="E806" i="10"/>
  <c r="G806" i="10" s="1"/>
  <c r="F802" i="10"/>
  <c r="H802" i="10" s="1"/>
  <c r="E802" i="10"/>
  <c r="G802" i="10" s="1"/>
  <c r="F798" i="10"/>
  <c r="H798" i="10" s="1"/>
  <c r="E798" i="10"/>
  <c r="G798" i="10" s="1"/>
  <c r="F794" i="10"/>
  <c r="H794" i="10" s="1"/>
  <c r="E794" i="10"/>
  <c r="G794" i="10" s="1"/>
  <c r="F790" i="10"/>
  <c r="H790" i="10" s="1"/>
  <c r="E790" i="10"/>
  <c r="G790" i="10" s="1"/>
  <c r="F786" i="10"/>
  <c r="H786" i="10" s="1"/>
  <c r="E786" i="10"/>
  <c r="G786" i="10" s="1"/>
  <c r="F782" i="10"/>
  <c r="H782" i="10" s="1"/>
  <c r="E782" i="10"/>
  <c r="G782" i="10" s="1"/>
  <c r="F778" i="10"/>
  <c r="H778" i="10" s="1"/>
  <c r="E778" i="10"/>
  <c r="G778" i="10" s="1"/>
  <c r="F774" i="10"/>
  <c r="H774" i="10" s="1"/>
  <c r="E774" i="10"/>
  <c r="G774" i="10" s="1"/>
  <c r="F770" i="10"/>
  <c r="H770" i="10" s="1"/>
  <c r="E770" i="10"/>
  <c r="G770" i="10" s="1"/>
  <c r="F766" i="10"/>
  <c r="H766" i="10" s="1"/>
  <c r="E766" i="10"/>
  <c r="G766" i="10" s="1"/>
  <c r="F762" i="10"/>
  <c r="H762" i="10" s="1"/>
  <c r="E762" i="10"/>
  <c r="G762" i="10" s="1"/>
  <c r="F758" i="10"/>
  <c r="H758" i="10" s="1"/>
  <c r="E758" i="10"/>
  <c r="G758" i="10" s="1"/>
  <c r="F754" i="10"/>
  <c r="H754" i="10" s="1"/>
  <c r="E754" i="10"/>
  <c r="G754" i="10" s="1"/>
  <c r="F750" i="10"/>
  <c r="H750" i="10" s="1"/>
  <c r="E750" i="10"/>
  <c r="G750" i="10" s="1"/>
  <c r="F746" i="10"/>
  <c r="H746" i="10" s="1"/>
  <c r="E746" i="10"/>
  <c r="G746" i="10" s="1"/>
  <c r="F742" i="10"/>
  <c r="H742" i="10" s="1"/>
  <c r="E742" i="10"/>
  <c r="G742" i="10" s="1"/>
  <c r="F738" i="10"/>
  <c r="H738" i="10" s="1"/>
  <c r="E738" i="10"/>
  <c r="G738" i="10" s="1"/>
  <c r="F734" i="10"/>
  <c r="H734" i="10" s="1"/>
  <c r="E734" i="10"/>
  <c r="G734" i="10" s="1"/>
  <c r="F730" i="10"/>
  <c r="H730" i="10" s="1"/>
  <c r="E730" i="10"/>
  <c r="G730" i="10" s="1"/>
  <c r="F726" i="10"/>
  <c r="H726" i="10" s="1"/>
  <c r="E726" i="10"/>
  <c r="G726" i="10" s="1"/>
  <c r="F722" i="10"/>
  <c r="H722" i="10" s="1"/>
  <c r="E722" i="10"/>
  <c r="G722" i="10" s="1"/>
  <c r="F718" i="10"/>
  <c r="H718" i="10" s="1"/>
  <c r="E718" i="10"/>
  <c r="G718" i="10" s="1"/>
  <c r="F714" i="10"/>
  <c r="H714" i="10" s="1"/>
  <c r="E714" i="10"/>
  <c r="G714" i="10" s="1"/>
  <c r="F710" i="10"/>
  <c r="H710" i="10" s="1"/>
  <c r="E710" i="10"/>
  <c r="G710" i="10" s="1"/>
  <c r="F706" i="10"/>
  <c r="H706" i="10" s="1"/>
  <c r="E706" i="10"/>
  <c r="G706" i="10" s="1"/>
  <c r="F702" i="10"/>
  <c r="H702" i="10" s="1"/>
  <c r="E702" i="10"/>
  <c r="G702" i="10" s="1"/>
  <c r="F698" i="10"/>
  <c r="H698" i="10" s="1"/>
  <c r="E698" i="10"/>
  <c r="G698" i="10" s="1"/>
  <c r="F694" i="10"/>
  <c r="H694" i="10" s="1"/>
  <c r="E694" i="10"/>
  <c r="G694" i="10" s="1"/>
  <c r="F690" i="10"/>
  <c r="H690" i="10" s="1"/>
  <c r="E690" i="10"/>
  <c r="G690" i="10" s="1"/>
  <c r="F686" i="10"/>
  <c r="H686" i="10" s="1"/>
  <c r="E686" i="10"/>
  <c r="G686" i="10" s="1"/>
  <c r="F682" i="10"/>
  <c r="H682" i="10" s="1"/>
  <c r="E682" i="10"/>
  <c r="G682" i="10" s="1"/>
  <c r="F678" i="10"/>
  <c r="H678" i="10" s="1"/>
  <c r="E678" i="10"/>
  <c r="G678" i="10" s="1"/>
  <c r="F674" i="10"/>
  <c r="H674" i="10" s="1"/>
  <c r="E674" i="10"/>
  <c r="G674" i="10" s="1"/>
  <c r="F670" i="10"/>
  <c r="H670" i="10" s="1"/>
  <c r="E670" i="10"/>
  <c r="G670" i="10" s="1"/>
  <c r="F666" i="10"/>
  <c r="H666" i="10" s="1"/>
  <c r="E666" i="10"/>
  <c r="G666" i="10" s="1"/>
  <c r="F662" i="10"/>
  <c r="H662" i="10" s="1"/>
  <c r="E662" i="10"/>
  <c r="G662" i="10" s="1"/>
  <c r="F658" i="10"/>
  <c r="H658" i="10" s="1"/>
  <c r="E658" i="10"/>
  <c r="G658" i="10" s="1"/>
  <c r="F654" i="10"/>
  <c r="H654" i="10" s="1"/>
  <c r="E654" i="10"/>
  <c r="G654" i="10" s="1"/>
  <c r="F650" i="10"/>
  <c r="H650" i="10" s="1"/>
  <c r="E650" i="10"/>
  <c r="G650" i="10" s="1"/>
  <c r="F646" i="10"/>
  <c r="H646" i="10" s="1"/>
  <c r="E646" i="10"/>
  <c r="G646" i="10" s="1"/>
  <c r="F642" i="10"/>
  <c r="H642" i="10" s="1"/>
  <c r="E642" i="10"/>
  <c r="G642" i="10" s="1"/>
  <c r="F638" i="10"/>
  <c r="H638" i="10" s="1"/>
  <c r="E638" i="10"/>
  <c r="G638" i="10" s="1"/>
  <c r="F634" i="10"/>
  <c r="H634" i="10" s="1"/>
  <c r="E634" i="10"/>
  <c r="G634" i="10" s="1"/>
  <c r="F630" i="10"/>
  <c r="H630" i="10" s="1"/>
  <c r="E630" i="10"/>
  <c r="G630" i="10" s="1"/>
  <c r="F626" i="10"/>
  <c r="H626" i="10" s="1"/>
  <c r="E626" i="10"/>
  <c r="G626" i="10" s="1"/>
  <c r="F622" i="10"/>
  <c r="H622" i="10" s="1"/>
  <c r="E622" i="10"/>
  <c r="G622" i="10" s="1"/>
  <c r="F618" i="10"/>
  <c r="H618" i="10" s="1"/>
  <c r="E618" i="10"/>
  <c r="G618" i="10" s="1"/>
  <c r="F614" i="10"/>
  <c r="H614" i="10" s="1"/>
  <c r="E614" i="10"/>
  <c r="G614" i="10" s="1"/>
  <c r="F610" i="10"/>
  <c r="H610" i="10" s="1"/>
  <c r="E610" i="10"/>
  <c r="G610" i="10" s="1"/>
  <c r="F606" i="10"/>
  <c r="H606" i="10" s="1"/>
  <c r="E606" i="10"/>
  <c r="G606" i="10" s="1"/>
  <c r="F602" i="10"/>
  <c r="H602" i="10" s="1"/>
  <c r="E602" i="10"/>
  <c r="G602" i="10" s="1"/>
  <c r="F598" i="10"/>
  <c r="H598" i="10" s="1"/>
  <c r="E598" i="10"/>
  <c r="G598" i="10" s="1"/>
  <c r="F594" i="10"/>
  <c r="H594" i="10" s="1"/>
  <c r="E594" i="10"/>
  <c r="G594" i="10" s="1"/>
  <c r="F590" i="10"/>
  <c r="H590" i="10" s="1"/>
  <c r="E590" i="10"/>
  <c r="G590" i="10" s="1"/>
  <c r="F586" i="10"/>
  <c r="H586" i="10" s="1"/>
  <c r="E586" i="10"/>
  <c r="G586" i="10" s="1"/>
  <c r="F582" i="10"/>
  <c r="H582" i="10" s="1"/>
  <c r="E582" i="10"/>
  <c r="G582" i="10" s="1"/>
  <c r="F578" i="10"/>
  <c r="H578" i="10" s="1"/>
  <c r="E578" i="10"/>
  <c r="G578" i="10" s="1"/>
  <c r="F574" i="10"/>
  <c r="H574" i="10" s="1"/>
  <c r="E574" i="10"/>
  <c r="G574" i="10" s="1"/>
  <c r="F570" i="10"/>
  <c r="H570" i="10" s="1"/>
  <c r="E570" i="10"/>
  <c r="G570" i="10" s="1"/>
  <c r="F566" i="10"/>
  <c r="H566" i="10" s="1"/>
  <c r="E566" i="10"/>
  <c r="G566" i="10" s="1"/>
  <c r="F562" i="10"/>
  <c r="H562" i="10" s="1"/>
  <c r="E562" i="10"/>
  <c r="G562" i="10" s="1"/>
  <c r="F558" i="10"/>
  <c r="H558" i="10" s="1"/>
  <c r="E558" i="10"/>
  <c r="G558" i="10" s="1"/>
  <c r="F554" i="10"/>
  <c r="H554" i="10" s="1"/>
  <c r="E554" i="10"/>
  <c r="G554" i="10" s="1"/>
  <c r="F550" i="10"/>
  <c r="H550" i="10" s="1"/>
  <c r="E550" i="10"/>
  <c r="G550" i="10" s="1"/>
  <c r="F546" i="10"/>
  <c r="H546" i="10" s="1"/>
  <c r="E546" i="10"/>
  <c r="G546" i="10" s="1"/>
  <c r="F542" i="10"/>
  <c r="H542" i="10" s="1"/>
  <c r="E542" i="10"/>
  <c r="G542" i="10" s="1"/>
  <c r="F538" i="10"/>
  <c r="H538" i="10" s="1"/>
  <c r="E538" i="10"/>
  <c r="G538" i="10" s="1"/>
  <c r="F534" i="10"/>
  <c r="H534" i="10" s="1"/>
  <c r="E534" i="10"/>
  <c r="G534" i="10" s="1"/>
  <c r="F530" i="10"/>
  <c r="H530" i="10" s="1"/>
  <c r="E530" i="10"/>
  <c r="G530" i="10" s="1"/>
  <c r="F526" i="10"/>
  <c r="H526" i="10" s="1"/>
  <c r="E526" i="10"/>
  <c r="G526" i="10" s="1"/>
  <c r="F522" i="10"/>
  <c r="H522" i="10" s="1"/>
  <c r="E522" i="10"/>
  <c r="G522" i="10" s="1"/>
  <c r="F518" i="10"/>
  <c r="H518" i="10" s="1"/>
  <c r="E518" i="10"/>
  <c r="G518" i="10" s="1"/>
  <c r="F514" i="10"/>
  <c r="H514" i="10" s="1"/>
  <c r="E514" i="10"/>
  <c r="G514" i="10" s="1"/>
  <c r="F510" i="10"/>
  <c r="H510" i="10" s="1"/>
  <c r="E510" i="10"/>
  <c r="G510" i="10" s="1"/>
  <c r="F506" i="10"/>
  <c r="H506" i="10" s="1"/>
  <c r="E506" i="10"/>
  <c r="G506" i="10" s="1"/>
  <c r="F502" i="10"/>
  <c r="H502" i="10" s="1"/>
  <c r="E502" i="10"/>
  <c r="G502" i="10" s="1"/>
  <c r="F498" i="10"/>
  <c r="H498" i="10" s="1"/>
  <c r="E498" i="10"/>
  <c r="G498" i="10" s="1"/>
  <c r="F494" i="10"/>
  <c r="H494" i="10" s="1"/>
  <c r="E494" i="10"/>
  <c r="G494" i="10" s="1"/>
  <c r="F490" i="10"/>
  <c r="H490" i="10" s="1"/>
  <c r="E490" i="10"/>
  <c r="G490" i="10" s="1"/>
  <c r="F486" i="10"/>
  <c r="H486" i="10" s="1"/>
  <c r="E486" i="10"/>
  <c r="G486" i="10" s="1"/>
  <c r="F482" i="10"/>
  <c r="H482" i="10" s="1"/>
  <c r="E482" i="10"/>
  <c r="G482" i="10" s="1"/>
  <c r="F478" i="10"/>
  <c r="H478" i="10" s="1"/>
  <c r="E478" i="10"/>
  <c r="G478" i="10" s="1"/>
  <c r="F474" i="10"/>
  <c r="H474" i="10" s="1"/>
  <c r="E474" i="10"/>
  <c r="G474" i="10" s="1"/>
  <c r="F470" i="10"/>
  <c r="H470" i="10" s="1"/>
  <c r="E470" i="10"/>
  <c r="G470" i="10" s="1"/>
  <c r="F466" i="10"/>
  <c r="H466" i="10" s="1"/>
  <c r="E466" i="10"/>
  <c r="G466" i="10" s="1"/>
  <c r="F462" i="10"/>
  <c r="H462" i="10" s="1"/>
  <c r="E462" i="10"/>
  <c r="G462" i="10" s="1"/>
  <c r="F458" i="10"/>
  <c r="H458" i="10" s="1"/>
  <c r="E458" i="10"/>
  <c r="G458" i="10" s="1"/>
  <c r="F454" i="10"/>
  <c r="H454" i="10" s="1"/>
  <c r="E454" i="10"/>
  <c r="G454" i="10" s="1"/>
  <c r="F450" i="10"/>
  <c r="H450" i="10" s="1"/>
  <c r="E450" i="10"/>
  <c r="G450" i="10" s="1"/>
  <c r="F446" i="10"/>
  <c r="H446" i="10" s="1"/>
  <c r="E446" i="10"/>
  <c r="G446" i="10" s="1"/>
  <c r="F442" i="10"/>
  <c r="H442" i="10" s="1"/>
  <c r="E442" i="10"/>
  <c r="G442" i="10" s="1"/>
  <c r="F438" i="10"/>
  <c r="H438" i="10" s="1"/>
  <c r="E438" i="10"/>
  <c r="G438" i="10" s="1"/>
  <c r="F434" i="10"/>
  <c r="H434" i="10" s="1"/>
  <c r="E434" i="10"/>
  <c r="G434" i="10" s="1"/>
  <c r="F430" i="10"/>
  <c r="H430" i="10" s="1"/>
  <c r="E430" i="10"/>
  <c r="G430" i="10" s="1"/>
  <c r="F426" i="10"/>
  <c r="H426" i="10" s="1"/>
  <c r="E426" i="10"/>
  <c r="G426" i="10" s="1"/>
  <c r="F422" i="10"/>
  <c r="H422" i="10" s="1"/>
  <c r="E422" i="10"/>
  <c r="G422" i="10" s="1"/>
  <c r="F418" i="10"/>
  <c r="H418" i="10" s="1"/>
  <c r="E418" i="10"/>
  <c r="G418" i="10" s="1"/>
  <c r="F414" i="10"/>
  <c r="H414" i="10" s="1"/>
  <c r="E414" i="10"/>
  <c r="G414" i="10" s="1"/>
  <c r="F410" i="10"/>
  <c r="H410" i="10" s="1"/>
  <c r="E410" i="10"/>
  <c r="G410" i="10" s="1"/>
  <c r="F406" i="10"/>
  <c r="H406" i="10" s="1"/>
  <c r="E406" i="10"/>
  <c r="G406" i="10" s="1"/>
  <c r="F402" i="10"/>
  <c r="H402" i="10" s="1"/>
  <c r="E402" i="10"/>
  <c r="G402" i="10" s="1"/>
  <c r="F398" i="10"/>
  <c r="H398" i="10" s="1"/>
  <c r="E398" i="10"/>
  <c r="G398" i="10" s="1"/>
  <c r="F394" i="10"/>
  <c r="H394" i="10" s="1"/>
  <c r="E394" i="10"/>
  <c r="G394" i="10" s="1"/>
  <c r="F390" i="10"/>
  <c r="H390" i="10" s="1"/>
  <c r="E390" i="10"/>
  <c r="G390" i="10" s="1"/>
  <c r="F386" i="10"/>
  <c r="H386" i="10" s="1"/>
  <c r="E386" i="10"/>
  <c r="G386" i="10" s="1"/>
  <c r="F382" i="10"/>
  <c r="H382" i="10" s="1"/>
  <c r="E382" i="10"/>
  <c r="G382" i="10" s="1"/>
  <c r="F378" i="10"/>
  <c r="H378" i="10" s="1"/>
  <c r="E378" i="10"/>
  <c r="G378" i="10" s="1"/>
  <c r="F374" i="10"/>
  <c r="H374" i="10" s="1"/>
  <c r="E374" i="10"/>
  <c r="G374" i="10" s="1"/>
  <c r="F370" i="10"/>
  <c r="H370" i="10" s="1"/>
  <c r="E370" i="10"/>
  <c r="G370" i="10" s="1"/>
  <c r="F366" i="10"/>
  <c r="H366" i="10" s="1"/>
  <c r="E366" i="10"/>
  <c r="G366" i="10" s="1"/>
  <c r="F362" i="10"/>
  <c r="H362" i="10" s="1"/>
  <c r="E362" i="10"/>
  <c r="G362" i="10" s="1"/>
  <c r="F358" i="10"/>
  <c r="H358" i="10" s="1"/>
  <c r="E358" i="10"/>
  <c r="G358" i="10" s="1"/>
  <c r="F354" i="10"/>
  <c r="H354" i="10" s="1"/>
  <c r="E354" i="10"/>
  <c r="G354" i="10" s="1"/>
  <c r="F350" i="10"/>
  <c r="H350" i="10" s="1"/>
  <c r="E350" i="10"/>
  <c r="G350" i="10" s="1"/>
  <c r="F346" i="10"/>
  <c r="H346" i="10" s="1"/>
  <c r="E346" i="10"/>
  <c r="G346" i="10" s="1"/>
  <c r="F342" i="10"/>
  <c r="H342" i="10" s="1"/>
  <c r="E342" i="10"/>
  <c r="G342" i="10" s="1"/>
  <c r="F338" i="10"/>
  <c r="H338" i="10" s="1"/>
  <c r="E338" i="10"/>
  <c r="G338" i="10" s="1"/>
  <c r="F334" i="10"/>
  <c r="H334" i="10" s="1"/>
  <c r="E334" i="10"/>
  <c r="G334" i="10" s="1"/>
  <c r="F330" i="10"/>
  <c r="H330" i="10" s="1"/>
  <c r="E330" i="10"/>
  <c r="G330" i="10" s="1"/>
  <c r="F326" i="10"/>
  <c r="H326" i="10" s="1"/>
  <c r="E326" i="10"/>
  <c r="G326" i="10" s="1"/>
  <c r="F322" i="10"/>
  <c r="H322" i="10" s="1"/>
  <c r="E322" i="10"/>
  <c r="G322" i="10" s="1"/>
  <c r="F318" i="10"/>
  <c r="H318" i="10" s="1"/>
  <c r="E318" i="10"/>
  <c r="G318" i="10" s="1"/>
  <c r="F314" i="10"/>
  <c r="H314" i="10" s="1"/>
  <c r="E314" i="10"/>
  <c r="G314" i="10" s="1"/>
  <c r="F310" i="10"/>
  <c r="H310" i="10" s="1"/>
  <c r="E310" i="10"/>
  <c r="G310" i="10" s="1"/>
  <c r="F306" i="10"/>
  <c r="H306" i="10" s="1"/>
  <c r="E306" i="10"/>
  <c r="G306" i="10" s="1"/>
  <c r="F302" i="10"/>
  <c r="H302" i="10" s="1"/>
  <c r="E302" i="10"/>
  <c r="G302" i="10" s="1"/>
  <c r="F298" i="10"/>
  <c r="H298" i="10" s="1"/>
  <c r="E298" i="10"/>
  <c r="G298" i="10" s="1"/>
  <c r="F294" i="10"/>
  <c r="H294" i="10" s="1"/>
  <c r="E294" i="10"/>
  <c r="G294" i="10" s="1"/>
  <c r="F290" i="10"/>
  <c r="H290" i="10" s="1"/>
  <c r="E290" i="10"/>
  <c r="G290" i="10" s="1"/>
  <c r="F286" i="10"/>
  <c r="H286" i="10" s="1"/>
  <c r="E286" i="10"/>
  <c r="G286" i="10" s="1"/>
  <c r="F282" i="10"/>
  <c r="H282" i="10" s="1"/>
  <c r="E282" i="10"/>
  <c r="G282" i="10" s="1"/>
  <c r="F278" i="10"/>
  <c r="H278" i="10" s="1"/>
  <c r="E278" i="10"/>
  <c r="G278" i="10" s="1"/>
  <c r="F274" i="10"/>
  <c r="H274" i="10" s="1"/>
  <c r="E274" i="10"/>
  <c r="G274" i="10" s="1"/>
  <c r="F270" i="10"/>
  <c r="H270" i="10" s="1"/>
  <c r="E270" i="10"/>
  <c r="G270" i="10" s="1"/>
  <c r="F266" i="10"/>
  <c r="H266" i="10" s="1"/>
  <c r="E266" i="10"/>
  <c r="G266" i="10" s="1"/>
  <c r="F262" i="10"/>
  <c r="H262" i="10" s="1"/>
  <c r="E262" i="10"/>
  <c r="G262" i="10" s="1"/>
  <c r="F258" i="10"/>
  <c r="H258" i="10" s="1"/>
  <c r="E258" i="10"/>
  <c r="G258" i="10" s="1"/>
  <c r="F254" i="10"/>
  <c r="H254" i="10" s="1"/>
  <c r="E254" i="10"/>
  <c r="G254" i="10" s="1"/>
  <c r="F250" i="10"/>
  <c r="H250" i="10" s="1"/>
  <c r="E250" i="10"/>
  <c r="G250" i="10" s="1"/>
  <c r="F246" i="10"/>
  <c r="H246" i="10" s="1"/>
  <c r="E246" i="10"/>
  <c r="G246" i="10" s="1"/>
  <c r="F242" i="10"/>
  <c r="H242" i="10" s="1"/>
  <c r="E242" i="10"/>
  <c r="G242" i="10" s="1"/>
  <c r="F238" i="10"/>
  <c r="H238" i="10" s="1"/>
  <c r="E238" i="10"/>
  <c r="G238" i="10" s="1"/>
  <c r="F234" i="10"/>
  <c r="H234" i="10" s="1"/>
  <c r="E234" i="10"/>
  <c r="G234" i="10" s="1"/>
  <c r="F230" i="10"/>
  <c r="H230" i="10" s="1"/>
  <c r="E230" i="10"/>
  <c r="G230" i="10" s="1"/>
  <c r="F226" i="10"/>
  <c r="H226" i="10" s="1"/>
  <c r="E226" i="10"/>
  <c r="G226" i="10" s="1"/>
  <c r="F222" i="10"/>
  <c r="H222" i="10" s="1"/>
  <c r="E222" i="10"/>
  <c r="G222" i="10" s="1"/>
  <c r="F218" i="10"/>
  <c r="H218" i="10" s="1"/>
  <c r="E218" i="10"/>
  <c r="G218" i="10" s="1"/>
  <c r="F214" i="10"/>
  <c r="H214" i="10" s="1"/>
  <c r="E214" i="10"/>
  <c r="G214" i="10" s="1"/>
  <c r="F210" i="10"/>
  <c r="H210" i="10" s="1"/>
  <c r="E210" i="10"/>
  <c r="G210" i="10" s="1"/>
  <c r="F206" i="10"/>
  <c r="H206" i="10" s="1"/>
  <c r="E206" i="10"/>
  <c r="G206" i="10" s="1"/>
  <c r="F202" i="10"/>
  <c r="H202" i="10" s="1"/>
  <c r="E202" i="10"/>
  <c r="G202" i="10" s="1"/>
  <c r="F198" i="10"/>
  <c r="H198" i="10" s="1"/>
  <c r="E198" i="10"/>
  <c r="G198" i="10" s="1"/>
  <c r="F194" i="10"/>
  <c r="H194" i="10" s="1"/>
  <c r="E194" i="10"/>
  <c r="G194" i="10" s="1"/>
  <c r="F190" i="10"/>
  <c r="H190" i="10" s="1"/>
  <c r="E190" i="10"/>
  <c r="G190" i="10" s="1"/>
  <c r="F186" i="10"/>
  <c r="H186" i="10" s="1"/>
  <c r="E186" i="10"/>
  <c r="G186" i="10" s="1"/>
  <c r="F182" i="10"/>
  <c r="H182" i="10" s="1"/>
  <c r="E182" i="10"/>
  <c r="G182" i="10" s="1"/>
  <c r="F178" i="10"/>
  <c r="H178" i="10" s="1"/>
  <c r="E178" i="10"/>
  <c r="G178" i="10" s="1"/>
  <c r="F174" i="10"/>
  <c r="H174" i="10" s="1"/>
  <c r="E174" i="10"/>
  <c r="G174" i="10" s="1"/>
  <c r="F170" i="10"/>
  <c r="H170" i="10" s="1"/>
  <c r="E170" i="10"/>
  <c r="G170" i="10" s="1"/>
  <c r="F166" i="10"/>
  <c r="H166" i="10" s="1"/>
  <c r="E166" i="10"/>
  <c r="G166" i="10" s="1"/>
  <c r="F162" i="10"/>
  <c r="H162" i="10" s="1"/>
  <c r="E162" i="10"/>
  <c r="G162" i="10" s="1"/>
  <c r="F158" i="10"/>
  <c r="H158" i="10" s="1"/>
  <c r="E158" i="10"/>
  <c r="G158" i="10" s="1"/>
  <c r="F154" i="10"/>
  <c r="H154" i="10" s="1"/>
  <c r="E154" i="10"/>
  <c r="G154" i="10" s="1"/>
  <c r="F150" i="10"/>
  <c r="H150" i="10" s="1"/>
  <c r="E150" i="10"/>
  <c r="G150" i="10" s="1"/>
  <c r="F146" i="10"/>
  <c r="H146" i="10" s="1"/>
  <c r="E146" i="10"/>
  <c r="G146" i="10" s="1"/>
  <c r="F142" i="10"/>
  <c r="H142" i="10" s="1"/>
  <c r="E142" i="10"/>
  <c r="G142" i="10" s="1"/>
  <c r="F138" i="10"/>
  <c r="H138" i="10" s="1"/>
  <c r="E138" i="10"/>
  <c r="G138" i="10" s="1"/>
  <c r="F134" i="10"/>
  <c r="H134" i="10" s="1"/>
  <c r="E134" i="10"/>
  <c r="G134" i="10" s="1"/>
  <c r="F130" i="10"/>
  <c r="H130" i="10" s="1"/>
  <c r="E130" i="10"/>
  <c r="G130" i="10" s="1"/>
  <c r="F126" i="10"/>
  <c r="H126" i="10" s="1"/>
  <c r="E126" i="10"/>
  <c r="G126" i="10" s="1"/>
  <c r="F122" i="10"/>
  <c r="H122" i="10" s="1"/>
  <c r="E122" i="10"/>
  <c r="G122" i="10" s="1"/>
  <c r="F118" i="10"/>
  <c r="H118" i="10" s="1"/>
  <c r="E118" i="10"/>
  <c r="G118" i="10" s="1"/>
  <c r="F114" i="10"/>
  <c r="H114" i="10" s="1"/>
  <c r="E114" i="10"/>
  <c r="G114" i="10" s="1"/>
  <c r="F110" i="10"/>
  <c r="H110" i="10" s="1"/>
  <c r="E110" i="10"/>
  <c r="G110" i="10" s="1"/>
  <c r="F106" i="10"/>
  <c r="H106" i="10" s="1"/>
  <c r="E106" i="10"/>
  <c r="G106" i="10" s="1"/>
  <c r="F102" i="10"/>
  <c r="H102" i="10" s="1"/>
  <c r="E102" i="10"/>
  <c r="G102" i="10" s="1"/>
  <c r="F98" i="10"/>
  <c r="H98" i="10" s="1"/>
  <c r="E98" i="10"/>
  <c r="G98" i="10" s="1"/>
  <c r="F94" i="10"/>
  <c r="H94" i="10" s="1"/>
  <c r="E94" i="10"/>
  <c r="G94" i="10" s="1"/>
  <c r="F90" i="10"/>
  <c r="H90" i="10" s="1"/>
  <c r="E90" i="10"/>
  <c r="G90" i="10" s="1"/>
  <c r="F86" i="10"/>
  <c r="H86" i="10" s="1"/>
  <c r="E86" i="10"/>
  <c r="G86" i="10" s="1"/>
  <c r="F82" i="10"/>
  <c r="H82" i="10" s="1"/>
  <c r="E82" i="10"/>
  <c r="G82" i="10" s="1"/>
  <c r="F78" i="10"/>
  <c r="H78" i="10" s="1"/>
  <c r="E78" i="10"/>
  <c r="G78" i="10" s="1"/>
  <c r="F74" i="10"/>
  <c r="H74" i="10" s="1"/>
  <c r="E74" i="10"/>
  <c r="G74" i="10" s="1"/>
  <c r="F70" i="10"/>
  <c r="H70" i="10" s="1"/>
  <c r="E70" i="10"/>
  <c r="G70" i="10" s="1"/>
  <c r="F66" i="10"/>
  <c r="H66" i="10" s="1"/>
  <c r="E66" i="10"/>
  <c r="G66" i="10" s="1"/>
  <c r="F62" i="10"/>
  <c r="H62" i="10" s="1"/>
  <c r="E62" i="10"/>
  <c r="G62" i="10" s="1"/>
  <c r="F58" i="10"/>
  <c r="H58" i="10" s="1"/>
  <c r="E58" i="10"/>
  <c r="G58" i="10" s="1"/>
  <c r="F54" i="10"/>
  <c r="H54" i="10" s="1"/>
  <c r="E54" i="10"/>
  <c r="G54" i="10" s="1"/>
  <c r="F50" i="10"/>
  <c r="H50" i="10" s="1"/>
  <c r="E50" i="10"/>
  <c r="G50" i="10" s="1"/>
  <c r="F46" i="10"/>
  <c r="H46" i="10" s="1"/>
  <c r="E46" i="10"/>
  <c r="G46" i="10" s="1"/>
  <c r="F42" i="10"/>
  <c r="H42" i="10" s="1"/>
  <c r="E42" i="10"/>
  <c r="G42" i="10" s="1"/>
  <c r="F38" i="10"/>
  <c r="H38" i="10" s="1"/>
  <c r="E38" i="10"/>
  <c r="G38" i="10" s="1"/>
  <c r="F34" i="10"/>
  <c r="H34" i="10" s="1"/>
  <c r="E34" i="10"/>
  <c r="G34" i="10" s="1"/>
  <c r="F30" i="10"/>
  <c r="H30" i="10" s="1"/>
  <c r="E30" i="10"/>
  <c r="G30" i="10" s="1"/>
  <c r="F26" i="10"/>
  <c r="H26" i="10" s="1"/>
  <c r="E26" i="10"/>
  <c r="G26" i="10" s="1"/>
  <c r="F22" i="10"/>
  <c r="H22" i="10" s="1"/>
  <c r="E22" i="10"/>
  <c r="G22" i="10" s="1"/>
  <c r="F18" i="10"/>
  <c r="H18" i="10" s="1"/>
  <c r="E18" i="10"/>
  <c r="G18" i="10" s="1"/>
  <c r="F14" i="10"/>
  <c r="H14" i="10" s="1"/>
  <c r="E14" i="10"/>
  <c r="G14" i="10" s="1"/>
  <c r="F10" i="10"/>
  <c r="H10" i="10" s="1"/>
  <c r="E10" i="10"/>
  <c r="G10" i="10" s="1"/>
  <c r="F6" i="10"/>
  <c r="H6" i="10" s="1"/>
  <c r="E6" i="10"/>
  <c r="G6" i="10" s="1"/>
  <c r="E4114" i="10"/>
  <c r="G4114" i="10" s="1"/>
  <c r="E4110" i="10"/>
  <c r="G4110" i="10" s="1"/>
  <c r="E4106" i="10"/>
  <c r="G4106" i="10" s="1"/>
  <c r="E4102" i="10"/>
  <c r="G4102" i="10" s="1"/>
  <c r="E4098" i="10"/>
  <c r="G4098" i="10" s="1"/>
  <c r="E4094" i="10"/>
  <c r="G4094" i="10" s="1"/>
  <c r="E4090" i="10"/>
  <c r="G4090" i="10" s="1"/>
  <c r="E4086" i="10"/>
  <c r="G4086" i="10" s="1"/>
  <c r="E4082" i="10"/>
  <c r="G4082" i="10" s="1"/>
  <c r="E4078" i="10"/>
  <c r="G4078" i="10" s="1"/>
  <c r="E4074" i="10"/>
  <c r="G4074" i="10" s="1"/>
  <c r="E4070" i="10"/>
  <c r="G4070" i="10" s="1"/>
  <c r="E4066" i="10"/>
  <c r="G4066" i="10" s="1"/>
  <c r="E4062" i="10"/>
  <c r="G4062" i="10" s="1"/>
  <c r="E4058" i="10"/>
  <c r="G4058" i="10" s="1"/>
  <c r="E4054" i="10"/>
  <c r="G4054" i="10" s="1"/>
  <c r="E4050" i="10"/>
  <c r="G4050" i="10" s="1"/>
  <c r="E4046" i="10"/>
  <c r="G4046" i="10" s="1"/>
  <c r="E4042" i="10"/>
  <c r="G4042" i="10" s="1"/>
  <c r="E4038" i="10"/>
  <c r="G4038" i="10" s="1"/>
  <c r="E4034" i="10"/>
  <c r="G4034" i="10" s="1"/>
  <c r="E4030" i="10"/>
  <c r="G4030" i="10" s="1"/>
  <c r="E4026" i="10"/>
  <c r="G4026" i="10" s="1"/>
  <c r="E4022" i="10"/>
  <c r="G4022" i="10" s="1"/>
  <c r="E4018" i="10"/>
  <c r="G4018" i="10" s="1"/>
  <c r="E4014" i="10"/>
  <c r="G4014" i="10" s="1"/>
  <c r="E4010" i="10"/>
  <c r="G4010" i="10" s="1"/>
  <c r="E4006" i="10"/>
  <c r="G4006" i="10" s="1"/>
  <c r="E4002" i="10"/>
  <c r="G4002" i="10" s="1"/>
  <c r="E3998" i="10"/>
  <c r="G3998" i="10" s="1"/>
  <c r="E3994" i="10"/>
  <c r="G3994" i="10" s="1"/>
  <c r="E3990" i="10"/>
  <c r="G3990" i="10" s="1"/>
  <c r="E3986" i="10"/>
  <c r="G3986" i="10" s="1"/>
  <c r="E3982" i="10"/>
  <c r="G3982" i="10" s="1"/>
  <c r="E3978" i="10"/>
  <c r="G3978" i="10" s="1"/>
  <c r="E3974" i="10"/>
  <c r="G3974" i="10" s="1"/>
  <c r="E3970" i="10"/>
  <c r="G3970" i="10" s="1"/>
  <c r="E3966" i="10"/>
  <c r="G3966" i="10" s="1"/>
  <c r="E3962" i="10"/>
  <c r="G3962" i="10" s="1"/>
  <c r="E3958" i="10"/>
  <c r="G3958" i="10" s="1"/>
  <c r="E3954" i="10"/>
  <c r="G3954" i="10" s="1"/>
  <c r="E3948" i="10"/>
  <c r="G3948" i="10" s="1"/>
  <c r="E3940" i="10"/>
  <c r="G3940" i="10" s="1"/>
  <c r="E3932" i="10"/>
  <c r="G3932" i="10" s="1"/>
  <c r="E3924" i="10"/>
  <c r="G3924" i="10" s="1"/>
  <c r="E3916" i="10"/>
  <c r="G3916" i="10" s="1"/>
  <c r="E3908" i="10"/>
  <c r="G3908" i="10" s="1"/>
  <c r="E3900" i="10"/>
  <c r="G3900" i="10" s="1"/>
  <c r="E3892" i="10"/>
  <c r="G3892" i="10" s="1"/>
  <c r="E3884" i="10"/>
  <c r="G3884" i="10" s="1"/>
  <c r="E3876" i="10"/>
  <c r="G3876" i="10" s="1"/>
  <c r="E3868" i="10"/>
  <c r="G3868" i="10" s="1"/>
  <c r="E3860" i="10"/>
  <c r="G3860" i="10" s="1"/>
  <c r="E3852" i="10"/>
  <c r="G3852" i="10" s="1"/>
  <c r="E3844" i="10"/>
  <c r="G3844" i="10" s="1"/>
  <c r="E3836" i="10"/>
  <c r="G3836" i="10" s="1"/>
  <c r="E3828" i="10"/>
  <c r="G3828" i="10" s="1"/>
  <c r="E3820" i="10"/>
  <c r="G3820" i="10" s="1"/>
  <c r="E3812" i="10"/>
  <c r="G3812" i="10" s="1"/>
  <c r="E3804" i="10"/>
  <c r="G3804" i="10" s="1"/>
  <c r="E3796" i="10"/>
  <c r="G3796" i="10" s="1"/>
  <c r="E3788" i="10"/>
  <c r="G3788" i="10" s="1"/>
  <c r="E3780" i="10"/>
  <c r="G3780" i="10" s="1"/>
  <c r="E3772" i="10"/>
  <c r="G3772" i="10" s="1"/>
  <c r="E3764" i="10"/>
  <c r="G3764" i="10" s="1"/>
  <c r="E3756" i="10"/>
  <c r="G3756" i="10" s="1"/>
  <c r="E3748" i="10"/>
  <c r="G3748" i="10" s="1"/>
  <c r="E3740" i="10"/>
  <c r="G3740" i="10" s="1"/>
  <c r="E3732" i="10"/>
  <c r="G3732" i="10" s="1"/>
  <c r="E3724" i="10"/>
  <c r="G3724" i="10" s="1"/>
  <c r="E3716" i="10"/>
  <c r="G3716" i="10" s="1"/>
  <c r="E3708" i="10"/>
  <c r="G3708" i="10" s="1"/>
  <c r="E3700" i="10"/>
  <c r="G3700" i="10" s="1"/>
  <c r="E3692" i="10"/>
  <c r="G3692" i="10" s="1"/>
  <c r="E3684" i="10"/>
  <c r="G3684" i="10" s="1"/>
  <c r="E3676" i="10"/>
  <c r="G3676" i="10" s="1"/>
  <c r="E3668" i="10"/>
  <c r="G3668" i="10" s="1"/>
  <c r="E3660" i="10"/>
  <c r="G3660" i="10" s="1"/>
  <c r="E3652" i="10"/>
  <c r="G3652" i="10" s="1"/>
  <c r="E3644" i="10"/>
  <c r="G3644" i="10" s="1"/>
  <c r="E3636" i="10"/>
  <c r="G3636" i="10" s="1"/>
  <c r="E3628" i="10"/>
  <c r="G3628" i="10" s="1"/>
  <c r="E3620" i="10"/>
  <c r="G3620" i="10" s="1"/>
  <c r="E3612" i="10"/>
  <c r="G3612" i="10" s="1"/>
  <c r="E3604" i="10"/>
  <c r="G3604" i="10" s="1"/>
  <c r="E3596" i="10"/>
  <c r="G3596" i="10" s="1"/>
  <c r="E3588" i="10"/>
  <c r="G3588" i="10" s="1"/>
  <c r="E3580" i="10"/>
  <c r="G3580" i="10" s="1"/>
  <c r="E3572" i="10"/>
  <c r="G3572" i="10" s="1"/>
  <c r="E3564" i="10"/>
  <c r="G3564" i="10" s="1"/>
  <c r="E3556" i="10"/>
  <c r="G3556" i="10" s="1"/>
  <c r="E3548" i="10"/>
  <c r="G3548" i="10" s="1"/>
  <c r="E3540" i="10"/>
  <c r="G3540" i="10" s="1"/>
  <c r="E3532" i="10"/>
  <c r="G3532" i="10" s="1"/>
  <c r="E3524" i="10"/>
  <c r="G3524" i="10" s="1"/>
  <c r="E3516" i="10"/>
  <c r="G3516" i="10" s="1"/>
  <c r="E3508" i="10"/>
  <c r="G3508" i="10" s="1"/>
  <c r="E3500" i="10"/>
  <c r="G3500" i="10" s="1"/>
  <c r="E3492" i="10"/>
  <c r="G3492" i="10" s="1"/>
  <c r="E3484" i="10"/>
  <c r="G3484" i="10" s="1"/>
  <c r="E3476" i="10"/>
  <c r="G3476" i="10" s="1"/>
  <c r="E3468" i="10"/>
  <c r="G3468" i="10" s="1"/>
  <c r="E3460" i="10"/>
  <c r="G3460" i="10" s="1"/>
  <c r="E3452" i="10"/>
  <c r="G3452" i="10" s="1"/>
  <c r="E3444" i="10"/>
  <c r="G3444" i="10" s="1"/>
  <c r="E3436" i="10"/>
  <c r="G3436" i="10" s="1"/>
  <c r="E3428" i="10"/>
  <c r="G3428" i="10" s="1"/>
  <c r="E3420" i="10"/>
  <c r="G3420" i="10" s="1"/>
  <c r="E3412" i="10"/>
  <c r="G3412" i="10" s="1"/>
  <c r="E3404" i="10"/>
  <c r="G3404" i="10" s="1"/>
  <c r="E3396" i="10"/>
  <c r="G3396" i="10" s="1"/>
  <c r="E3388" i="10"/>
  <c r="G3388" i="10" s="1"/>
  <c r="E3380" i="10"/>
  <c r="G3380" i="10" s="1"/>
  <c r="E3372" i="10"/>
  <c r="G3372" i="10" s="1"/>
  <c r="E3364" i="10"/>
  <c r="G3364" i="10" s="1"/>
  <c r="E3356" i="10"/>
  <c r="G3356" i="10" s="1"/>
  <c r="E3348" i="10"/>
  <c r="G3348" i="10" s="1"/>
  <c r="E3340" i="10"/>
  <c r="G3340" i="10" s="1"/>
  <c r="E3332" i="10"/>
  <c r="G3332" i="10" s="1"/>
  <c r="E3324" i="10"/>
  <c r="G3324" i="10" s="1"/>
  <c r="E3316" i="10"/>
  <c r="G3316" i="10" s="1"/>
  <c r="K10" i="9"/>
  <c r="J6" i="9"/>
  <c r="F3309" i="10"/>
  <c r="H3309" i="10" s="1"/>
  <c r="E3309" i="10"/>
  <c r="G3309" i="10" s="1"/>
  <c r="F3305" i="10"/>
  <c r="H3305" i="10" s="1"/>
  <c r="E3305" i="10"/>
  <c r="G3305" i="10" s="1"/>
  <c r="F3301" i="10"/>
  <c r="H3301" i="10" s="1"/>
  <c r="E3301" i="10"/>
  <c r="G3301" i="10" s="1"/>
  <c r="F3297" i="10"/>
  <c r="H3297" i="10" s="1"/>
  <c r="E3297" i="10"/>
  <c r="G3297" i="10" s="1"/>
  <c r="F3293" i="10"/>
  <c r="H3293" i="10" s="1"/>
  <c r="E3293" i="10"/>
  <c r="G3293" i="10" s="1"/>
  <c r="F3289" i="10"/>
  <c r="H3289" i="10" s="1"/>
  <c r="E3289" i="10"/>
  <c r="G3289" i="10" s="1"/>
  <c r="F3285" i="10"/>
  <c r="H3285" i="10" s="1"/>
  <c r="E3285" i="10"/>
  <c r="G3285" i="10" s="1"/>
  <c r="F3281" i="10"/>
  <c r="H3281" i="10" s="1"/>
  <c r="E3281" i="10"/>
  <c r="G3281" i="10" s="1"/>
  <c r="F3277" i="10"/>
  <c r="H3277" i="10" s="1"/>
  <c r="E3277" i="10"/>
  <c r="G3277" i="10" s="1"/>
  <c r="F3273" i="10"/>
  <c r="H3273" i="10" s="1"/>
  <c r="E3273" i="10"/>
  <c r="G3273" i="10" s="1"/>
  <c r="F3269" i="10"/>
  <c r="H3269" i="10" s="1"/>
  <c r="E3269" i="10"/>
  <c r="G3269" i="10" s="1"/>
  <c r="F3265" i="10"/>
  <c r="H3265" i="10" s="1"/>
  <c r="E3265" i="10"/>
  <c r="G3265" i="10" s="1"/>
  <c r="F3261" i="10"/>
  <c r="H3261" i="10" s="1"/>
  <c r="E3261" i="10"/>
  <c r="G3261" i="10" s="1"/>
  <c r="F3257" i="10"/>
  <c r="H3257" i="10" s="1"/>
  <c r="E3257" i="10"/>
  <c r="G3257" i="10" s="1"/>
  <c r="F3253" i="10"/>
  <c r="H3253" i="10" s="1"/>
  <c r="E3253" i="10"/>
  <c r="G3253" i="10" s="1"/>
  <c r="F3249" i="10"/>
  <c r="H3249" i="10" s="1"/>
  <c r="E3249" i="10"/>
  <c r="G3249" i="10" s="1"/>
  <c r="F3245" i="10"/>
  <c r="H3245" i="10" s="1"/>
  <c r="E3245" i="10"/>
  <c r="G3245" i="10" s="1"/>
  <c r="F3241" i="10"/>
  <c r="H3241" i="10" s="1"/>
  <c r="E3241" i="10"/>
  <c r="G3241" i="10" s="1"/>
  <c r="F3237" i="10"/>
  <c r="H3237" i="10" s="1"/>
  <c r="E3237" i="10"/>
  <c r="G3237" i="10" s="1"/>
  <c r="F3233" i="10"/>
  <c r="H3233" i="10" s="1"/>
  <c r="E3233" i="10"/>
  <c r="G3233" i="10" s="1"/>
  <c r="F3229" i="10"/>
  <c r="H3229" i="10" s="1"/>
  <c r="E3229" i="10"/>
  <c r="G3229" i="10" s="1"/>
  <c r="F3225" i="10"/>
  <c r="H3225" i="10" s="1"/>
  <c r="E3225" i="10"/>
  <c r="G3225" i="10" s="1"/>
  <c r="F3221" i="10"/>
  <c r="H3221" i="10" s="1"/>
  <c r="E3221" i="10"/>
  <c r="G3221" i="10" s="1"/>
  <c r="F3217" i="10"/>
  <c r="H3217" i="10" s="1"/>
  <c r="E3217" i="10"/>
  <c r="G3217" i="10" s="1"/>
  <c r="F3213" i="10"/>
  <c r="H3213" i="10" s="1"/>
  <c r="E3213" i="10"/>
  <c r="G3213" i="10" s="1"/>
  <c r="F3209" i="10"/>
  <c r="H3209" i="10" s="1"/>
  <c r="E3209" i="10"/>
  <c r="G3209" i="10" s="1"/>
  <c r="F3205" i="10"/>
  <c r="H3205" i="10" s="1"/>
  <c r="E3205" i="10"/>
  <c r="G3205" i="10" s="1"/>
  <c r="F3201" i="10"/>
  <c r="H3201" i="10" s="1"/>
  <c r="E3201" i="10"/>
  <c r="G3201" i="10" s="1"/>
  <c r="F3197" i="10"/>
  <c r="H3197" i="10" s="1"/>
  <c r="E3197" i="10"/>
  <c r="G3197" i="10" s="1"/>
  <c r="F3193" i="10"/>
  <c r="H3193" i="10" s="1"/>
  <c r="E3193" i="10"/>
  <c r="G3193" i="10" s="1"/>
  <c r="F3189" i="10"/>
  <c r="H3189" i="10" s="1"/>
  <c r="E3189" i="10"/>
  <c r="G3189" i="10" s="1"/>
  <c r="F3185" i="10"/>
  <c r="H3185" i="10" s="1"/>
  <c r="E3185" i="10"/>
  <c r="G3185" i="10" s="1"/>
  <c r="F3181" i="10"/>
  <c r="H3181" i="10" s="1"/>
  <c r="E3181" i="10"/>
  <c r="G3181" i="10" s="1"/>
  <c r="F3177" i="10"/>
  <c r="H3177" i="10" s="1"/>
  <c r="E3177" i="10"/>
  <c r="G3177" i="10" s="1"/>
  <c r="F3173" i="10"/>
  <c r="H3173" i="10" s="1"/>
  <c r="E3173" i="10"/>
  <c r="G3173" i="10" s="1"/>
  <c r="F3169" i="10"/>
  <c r="H3169" i="10" s="1"/>
  <c r="E3169" i="10"/>
  <c r="G3169" i="10" s="1"/>
  <c r="F3165" i="10"/>
  <c r="H3165" i="10" s="1"/>
  <c r="E3165" i="10"/>
  <c r="G3165" i="10" s="1"/>
  <c r="F3161" i="10"/>
  <c r="H3161" i="10" s="1"/>
  <c r="E3161" i="10"/>
  <c r="G3161" i="10" s="1"/>
  <c r="F3157" i="10"/>
  <c r="H3157" i="10" s="1"/>
  <c r="E3157" i="10"/>
  <c r="G3157" i="10" s="1"/>
  <c r="F3153" i="10"/>
  <c r="H3153" i="10" s="1"/>
  <c r="E3153" i="10"/>
  <c r="G3153" i="10" s="1"/>
  <c r="F3149" i="10"/>
  <c r="H3149" i="10" s="1"/>
  <c r="E3149" i="10"/>
  <c r="G3149" i="10" s="1"/>
  <c r="F3145" i="10"/>
  <c r="H3145" i="10" s="1"/>
  <c r="E3145" i="10"/>
  <c r="G3145" i="10" s="1"/>
  <c r="F3141" i="10"/>
  <c r="H3141" i="10" s="1"/>
  <c r="E3141" i="10"/>
  <c r="G3141" i="10" s="1"/>
  <c r="F3137" i="10"/>
  <c r="H3137" i="10" s="1"/>
  <c r="E3137" i="10"/>
  <c r="G3137" i="10" s="1"/>
  <c r="F3133" i="10"/>
  <c r="H3133" i="10" s="1"/>
  <c r="E3133" i="10"/>
  <c r="G3133" i="10" s="1"/>
  <c r="F3129" i="10"/>
  <c r="H3129" i="10" s="1"/>
  <c r="E3129" i="10"/>
  <c r="G3129" i="10" s="1"/>
  <c r="F3125" i="10"/>
  <c r="H3125" i="10" s="1"/>
  <c r="E3125" i="10"/>
  <c r="G3125" i="10" s="1"/>
  <c r="F3121" i="10"/>
  <c r="H3121" i="10" s="1"/>
  <c r="E3121" i="10"/>
  <c r="G3121" i="10" s="1"/>
  <c r="F3117" i="10"/>
  <c r="H3117" i="10" s="1"/>
  <c r="E3117" i="10"/>
  <c r="G3117" i="10" s="1"/>
  <c r="F3113" i="10"/>
  <c r="H3113" i="10" s="1"/>
  <c r="E3113" i="10"/>
  <c r="G3113" i="10" s="1"/>
  <c r="F3109" i="10"/>
  <c r="H3109" i="10" s="1"/>
  <c r="E3109" i="10"/>
  <c r="G3109" i="10" s="1"/>
  <c r="F3105" i="10"/>
  <c r="H3105" i="10" s="1"/>
  <c r="E3105" i="10"/>
  <c r="G3105" i="10" s="1"/>
  <c r="F3101" i="10"/>
  <c r="H3101" i="10" s="1"/>
  <c r="E3101" i="10"/>
  <c r="G3101" i="10" s="1"/>
  <c r="F3097" i="10"/>
  <c r="H3097" i="10" s="1"/>
  <c r="E3097" i="10"/>
  <c r="G3097" i="10" s="1"/>
  <c r="F3093" i="10"/>
  <c r="H3093" i="10" s="1"/>
  <c r="E3093" i="10"/>
  <c r="G3093" i="10" s="1"/>
  <c r="F3089" i="10"/>
  <c r="H3089" i="10" s="1"/>
  <c r="E3089" i="10"/>
  <c r="G3089" i="10" s="1"/>
  <c r="F3085" i="10"/>
  <c r="H3085" i="10" s="1"/>
  <c r="E3085" i="10"/>
  <c r="G3085" i="10" s="1"/>
  <c r="F3081" i="10"/>
  <c r="H3081" i="10" s="1"/>
  <c r="E3081" i="10"/>
  <c r="G3081" i="10" s="1"/>
  <c r="F3077" i="10"/>
  <c r="H3077" i="10" s="1"/>
  <c r="E3077" i="10"/>
  <c r="G3077" i="10" s="1"/>
  <c r="F3073" i="10"/>
  <c r="H3073" i="10" s="1"/>
  <c r="E3073" i="10"/>
  <c r="G3073" i="10" s="1"/>
  <c r="F3069" i="10"/>
  <c r="H3069" i="10" s="1"/>
  <c r="E3069" i="10"/>
  <c r="G3069" i="10" s="1"/>
  <c r="F3065" i="10"/>
  <c r="H3065" i="10" s="1"/>
  <c r="E3065" i="10"/>
  <c r="G3065" i="10" s="1"/>
  <c r="F3061" i="10"/>
  <c r="H3061" i="10" s="1"/>
  <c r="E3061" i="10"/>
  <c r="G3061" i="10" s="1"/>
  <c r="F3057" i="10"/>
  <c r="H3057" i="10" s="1"/>
  <c r="E3057" i="10"/>
  <c r="G3057" i="10" s="1"/>
  <c r="F3053" i="10"/>
  <c r="H3053" i="10" s="1"/>
  <c r="E3053" i="10"/>
  <c r="G3053" i="10" s="1"/>
  <c r="F3049" i="10"/>
  <c r="H3049" i="10" s="1"/>
  <c r="E3049" i="10"/>
  <c r="G3049" i="10" s="1"/>
  <c r="F3045" i="10"/>
  <c r="H3045" i="10" s="1"/>
  <c r="E3045" i="10"/>
  <c r="G3045" i="10" s="1"/>
  <c r="F3041" i="10"/>
  <c r="H3041" i="10" s="1"/>
  <c r="E3041" i="10"/>
  <c r="G3041" i="10" s="1"/>
  <c r="F3037" i="10"/>
  <c r="H3037" i="10" s="1"/>
  <c r="E3037" i="10"/>
  <c r="G3037" i="10" s="1"/>
  <c r="F3033" i="10"/>
  <c r="H3033" i="10" s="1"/>
  <c r="E3033" i="10"/>
  <c r="G3033" i="10" s="1"/>
  <c r="F3029" i="10"/>
  <c r="H3029" i="10" s="1"/>
  <c r="E3029" i="10"/>
  <c r="G3029" i="10" s="1"/>
  <c r="F3025" i="10"/>
  <c r="H3025" i="10" s="1"/>
  <c r="E3025" i="10"/>
  <c r="G3025" i="10" s="1"/>
  <c r="F3021" i="10"/>
  <c r="H3021" i="10" s="1"/>
  <c r="E3021" i="10"/>
  <c r="G3021" i="10" s="1"/>
  <c r="F3017" i="10"/>
  <c r="H3017" i="10" s="1"/>
  <c r="E3017" i="10"/>
  <c r="G3017" i="10" s="1"/>
  <c r="F3013" i="10"/>
  <c r="H3013" i="10" s="1"/>
  <c r="E3013" i="10"/>
  <c r="G3013" i="10" s="1"/>
  <c r="F3009" i="10"/>
  <c r="H3009" i="10" s="1"/>
  <c r="E3009" i="10"/>
  <c r="G3009" i="10" s="1"/>
  <c r="F3005" i="10"/>
  <c r="H3005" i="10" s="1"/>
  <c r="E3005" i="10"/>
  <c r="G3005" i="10" s="1"/>
  <c r="F3001" i="10"/>
  <c r="H3001" i="10" s="1"/>
  <c r="E3001" i="10"/>
  <c r="G3001" i="10" s="1"/>
  <c r="F2997" i="10"/>
  <c r="H2997" i="10" s="1"/>
  <c r="E2997" i="10"/>
  <c r="G2997" i="10" s="1"/>
  <c r="F2993" i="10"/>
  <c r="H2993" i="10" s="1"/>
  <c r="E2993" i="10"/>
  <c r="G2993" i="10" s="1"/>
  <c r="F2989" i="10"/>
  <c r="H2989" i="10" s="1"/>
  <c r="E2989" i="10"/>
  <c r="G2989" i="10" s="1"/>
  <c r="F2985" i="10"/>
  <c r="H2985" i="10" s="1"/>
  <c r="E2985" i="10"/>
  <c r="G2985" i="10" s="1"/>
  <c r="F2981" i="10"/>
  <c r="H2981" i="10" s="1"/>
  <c r="E2981" i="10"/>
  <c r="G2981" i="10" s="1"/>
  <c r="F2977" i="10"/>
  <c r="H2977" i="10" s="1"/>
  <c r="E2977" i="10"/>
  <c r="G2977" i="10" s="1"/>
  <c r="F2973" i="10"/>
  <c r="H2973" i="10" s="1"/>
  <c r="E2973" i="10"/>
  <c r="G2973" i="10" s="1"/>
  <c r="F2969" i="10"/>
  <c r="H2969" i="10" s="1"/>
  <c r="E2969" i="10"/>
  <c r="G2969" i="10" s="1"/>
  <c r="F2965" i="10"/>
  <c r="H2965" i="10" s="1"/>
  <c r="E2965" i="10"/>
  <c r="G2965" i="10" s="1"/>
  <c r="F2961" i="10"/>
  <c r="H2961" i="10" s="1"/>
  <c r="E2961" i="10"/>
  <c r="G2961" i="10" s="1"/>
  <c r="F2957" i="10"/>
  <c r="H2957" i="10" s="1"/>
  <c r="E2957" i="10"/>
  <c r="G2957" i="10" s="1"/>
  <c r="F2953" i="10"/>
  <c r="H2953" i="10" s="1"/>
  <c r="E2953" i="10"/>
  <c r="G2953" i="10" s="1"/>
  <c r="F2949" i="10"/>
  <c r="H2949" i="10" s="1"/>
  <c r="E2949" i="10"/>
  <c r="G2949" i="10" s="1"/>
  <c r="F2945" i="10"/>
  <c r="H2945" i="10" s="1"/>
  <c r="E2945" i="10"/>
  <c r="G2945" i="10" s="1"/>
  <c r="F2941" i="10"/>
  <c r="H2941" i="10" s="1"/>
  <c r="E2941" i="10"/>
  <c r="G2941" i="10" s="1"/>
  <c r="F2937" i="10"/>
  <c r="H2937" i="10" s="1"/>
  <c r="E2937" i="10"/>
  <c r="G2937" i="10" s="1"/>
  <c r="F2933" i="10"/>
  <c r="H2933" i="10" s="1"/>
  <c r="E2933" i="10"/>
  <c r="G2933" i="10" s="1"/>
  <c r="F2929" i="10"/>
  <c r="H2929" i="10" s="1"/>
  <c r="E2929" i="10"/>
  <c r="G2929" i="10" s="1"/>
  <c r="F2925" i="10"/>
  <c r="H2925" i="10" s="1"/>
  <c r="E2925" i="10"/>
  <c r="G2925" i="10" s="1"/>
  <c r="F2921" i="10"/>
  <c r="H2921" i="10" s="1"/>
  <c r="E2921" i="10"/>
  <c r="G2921" i="10" s="1"/>
  <c r="F2917" i="10"/>
  <c r="H2917" i="10" s="1"/>
  <c r="E2917" i="10"/>
  <c r="G2917" i="10" s="1"/>
  <c r="F2913" i="10"/>
  <c r="H2913" i="10" s="1"/>
  <c r="E2913" i="10"/>
  <c r="G2913" i="10" s="1"/>
  <c r="F2909" i="10"/>
  <c r="H2909" i="10" s="1"/>
  <c r="E2909" i="10"/>
  <c r="G2909" i="10" s="1"/>
  <c r="F2905" i="10"/>
  <c r="H2905" i="10" s="1"/>
  <c r="E2905" i="10"/>
  <c r="G2905" i="10" s="1"/>
  <c r="F2901" i="10"/>
  <c r="H2901" i="10" s="1"/>
  <c r="E2901" i="10"/>
  <c r="G2901" i="10" s="1"/>
  <c r="F2897" i="10"/>
  <c r="H2897" i="10" s="1"/>
  <c r="E2897" i="10"/>
  <c r="G2897" i="10" s="1"/>
  <c r="F2893" i="10"/>
  <c r="H2893" i="10" s="1"/>
  <c r="E2893" i="10"/>
  <c r="G2893" i="10" s="1"/>
  <c r="F2889" i="10"/>
  <c r="H2889" i="10" s="1"/>
  <c r="E2889" i="10"/>
  <c r="G2889" i="10" s="1"/>
  <c r="F2885" i="10"/>
  <c r="H2885" i="10" s="1"/>
  <c r="E2885" i="10"/>
  <c r="G2885" i="10" s="1"/>
  <c r="F2881" i="10"/>
  <c r="H2881" i="10" s="1"/>
  <c r="E2881" i="10"/>
  <c r="G2881" i="10" s="1"/>
  <c r="F2877" i="10"/>
  <c r="H2877" i="10" s="1"/>
  <c r="E2877" i="10"/>
  <c r="G2877" i="10" s="1"/>
  <c r="F2873" i="10"/>
  <c r="H2873" i="10" s="1"/>
  <c r="E2873" i="10"/>
  <c r="G2873" i="10" s="1"/>
  <c r="F2869" i="10"/>
  <c r="H2869" i="10" s="1"/>
  <c r="E2869" i="10"/>
  <c r="G2869" i="10" s="1"/>
  <c r="F2865" i="10"/>
  <c r="H2865" i="10" s="1"/>
  <c r="E2865" i="10"/>
  <c r="G2865" i="10" s="1"/>
  <c r="F2861" i="10"/>
  <c r="H2861" i="10" s="1"/>
  <c r="E2861" i="10"/>
  <c r="G2861" i="10" s="1"/>
  <c r="F2857" i="10"/>
  <c r="H2857" i="10" s="1"/>
  <c r="E2857" i="10"/>
  <c r="G2857" i="10" s="1"/>
  <c r="F2853" i="10"/>
  <c r="H2853" i="10" s="1"/>
  <c r="E2853" i="10"/>
  <c r="G2853" i="10" s="1"/>
  <c r="F2849" i="10"/>
  <c r="H2849" i="10" s="1"/>
  <c r="E2849" i="10"/>
  <c r="G2849" i="10" s="1"/>
  <c r="F2845" i="10"/>
  <c r="H2845" i="10" s="1"/>
  <c r="E2845" i="10"/>
  <c r="G2845" i="10" s="1"/>
  <c r="F2841" i="10"/>
  <c r="H2841" i="10" s="1"/>
  <c r="E2841" i="10"/>
  <c r="G2841" i="10" s="1"/>
  <c r="F2837" i="10"/>
  <c r="H2837" i="10" s="1"/>
  <c r="E2837" i="10"/>
  <c r="G2837" i="10" s="1"/>
  <c r="F2833" i="10"/>
  <c r="H2833" i="10" s="1"/>
  <c r="E2833" i="10"/>
  <c r="G2833" i="10" s="1"/>
  <c r="F2829" i="10"/>
  <c r="H2829" i="10" s="1"/>
  <c r="E2829" i="10"/>
  <c r="G2829" i="10" s="1"/>
  <c r="F2825" i="10"/>
  <c r="H2825" i="10" s="1"/>
  <c r="E2825" i="10"/>
  <c r="G2825" i="10" s="1"/>
  <c r="F2821" i="10"/>
  <c r="H2821" i="10" s="1"/>
  <c r="E2821" i="10"/>
  <c r="G2821" i="10" s="1"/>
  <c r="F2817" i="10"/>
  <c r="H2817" i="10" s="1"/>
  <c r="E2817" i="10"/>
  <c r="G2817" i="10" s="1"/>
  <c r="F2813" i="10"/>
  <c r="H2813" i="10" s="1"/>
  <c r="E2813" i="10"/>
  <c r="G2813" i="10" s="1"/>
  <c r="F2809" i="10"/>
  <c r="H2809" i="10" s="1"/>
  <c r="E2809" i="10"/>
  <c r="G2809" i="10" s="1"/>
  <c r="F2805" i="10"/>
  <c r="H2805" i="10" s="1"/>
  <c r="E2805" i="10"/>
  <c r="G2805" i="10" s="1"/>
  <c r="F2801" i="10"/>
  <c r="H2801" i="10" s="1"/>
  <c r="E2801" i="10"/>
  <c r="G2801" i="10" s="1"/>
  <c r="F2797" i="10"/>
  <c r="H2797" i="10" s="1"/>
  <c r="E2797" i="10"/>
  <c r="G2797" i="10" s="1"/>
  <c r="F2793" i="10"/>
  <c r="H2793" i="10" s="1"/>
  <c r="E2793" i="10"/>
  <c r="G2793" i="10" s="1"/>
  <c r="F2789" i="10"/>
  <c r="H2789" i="10" s="1"/>
  <c r="E2789" i="10"/>
  <c r="G2789" i="10" s="1"/>
  <c r="F2785" i="10"/>
  <c r="H2785" i="10" s="1"/>
  <c r="E2785" i="10"/>
  <c r="G2785" i="10" s="1"/>
  <c r="F2781" i="10"/>
  <c r="H2781" i="10" s="1"/>
  <c r="E2781" i="10"/>
  <c r="G2781" i="10" s="1"/>
  <c r="F2777" i="10"/>
  <c r="H2777" i="10" s="1"/>
  <c r="E2777" i="10"/>
  <c r="G2777" i="10" s="1"/>
  <c r="F2773" i="10"/>
  <c r="H2773" i="10" s="1"/>
  <c r="E2773" i="10"/>
  <c r="G2773" i="10" s="1"/>
  <c r="F2769" i="10"/>
  <c r="H2769" i="10" s="1"/>
  <c r="E2769" i="10"/>
  <c r="G2769" i="10" s="1"/>
  <c r="F2765" i="10"/>
  <c r="H2765" i="10" s="1"/>
  <c r="E2765" i="10"/>
  <c r="G2765" i="10" s="1"/>
  <c r="F2761" i="10"/>
  <c r="H2761" i="10" s="1"/>
  <c r="E2761" i="10"/>
  <c r="G2761" i="10" s="1"/>
  <c r="F2757" i="10"/>
  <c r="H2757" i="10" s="1"/>
  <c r="E2757" i="10"/>
  <c r="G2757" i="10" s="1"/>
  <c r="F2753" i="10"/>
  <c r="H2753" i="10" s="1"/>
  <c r="E2753" i="10"/>
  <c r="G2753" i="10" s="1"/>
  <c r="F2749" i="10"/>
  <c r="H2749" i="10" s="1"/>
  <c r="E2749" i="10"/>
  <c r="G2749" i="10" s="1"/>
  <c r="F2745" i="10"/>
  <c r="H2745" i="10" s="1"/>
  <c r="E2745" i="10"/>
  <c r="G2745" i="10" s="1"/>
  <c r="F2741" i="10"/>
  <c r="H2741" i="10" s="1"/>
  <c r="E2741" i="10"/>
  <c r="G2741" i="10" s="1"/>
  <c r="F2737" i="10"/>
  <c r="H2737" i="10" s="1"/>
  <c r="E2737" i="10"/>
  <c r="G2737" i="10" s="1"/>
  <c r="F2733" i="10"/>
  <c r="H2733" i="10" s="1"/>
  <c r="E2733" i="10"/>
  <c r="G2733" i="10" s="1"/>
  <c r="F2729" i="10"/>
  <c r="H2729" i="10" s="1"/>
  <c r="E2729" i="10"/>
  <c r="G2729" i="10" s="1"/>
  <c r="F2725" i="10"/>
  <c r="H2725" i="10" s="1"/>
  <c r="E2725" i="10"/>
  <c r="G2725" i="10" s="1"/>
  <c r="F2721" i="10"/>
  <c r="H2721" i="10" s="1"/>
  <c r="E2721" i="10"/>
  <c r="G2721" i="10" s="1"/>
  <c r="F2717" i="10"/>
  <c r="H2717" i="10" s="1"/>
  <c r="E2717" i="10"/>
  <c r="G2717" i="10" s="1"/>
  <c r="F2713" i="10"/>
  <c r="H2713" i="10" s="1"/>
  <c r="E2713" i="10"/>
  <c r="G2713" i="10" s="1"/>
  <c r="F2709" i="10"/>
  <c r="H2709" i="10" s="1"/>
  <c r="E2709" i="10"/>
  <c r="G2709" i="10" s="1"/>
  <c r="F2705" i="10"/>
  <c r="H2705" i="10" s="1"/>
  <c r="E2705" i="10"/>
  <c r="G2705" i="10" s="1"/>
  <c r="F2701" i="10"/>
  <c r="H2701" i="10" s="1"/>
  <c r="E2701" i="10"/>
  <c r="G2701" i="10" s="1"/>
  <c r="F2697" i="10"/>
  <c r="H2697" i="10" s="1"/>
  <c r="E2697" i="10"/>
  <c r="G2697" i="10" s="1"/>
  <c r="F2693" i="10"/>
  <c r="H2693" i="10" s="1"/>
  <c r="E2693" i="10"/>
  <c r="G2693" i="10" s="1"/>
  <c r="F2689" i="10"/>
  <c r="H2689" i="10" s="1"/>
  <c r="E2689" i="10"/>
  <c r="G2689" i="10" s="1"/>
  <c r="F2685" i="10"/>
  <c r="H2685" i="10" s="1"/>
  <c r="E2685" i="10"/>
  <c r="G2685" i="10" s="1"/>
  <c r="F2681" i="10"/>
  <c r="H2681" i="10" s="1"/>
  <c r="E2681" i="10"/>
  <c r="G2681" i="10" s="1"/>
  <c r="F2677" i="10"/>
  <c r="H2677" i="10" s="1"/>
  <c r="E2677" i="10"/>
  <c r="G2677" i="10" s="1"/>
  <c r="F2673" i="10"/>
  <c r="H2673" i="10" s="1"/>
  <c r="E2673" i="10"/>
  <c r="G2673" i="10" s="1"/>
  <c r="F2669" i="10"/>
  <c r="H2669" i="10" s="1"/>
  <c r="E2669" i="10"/>
  <c r="G2669" i="10" s="1"/>
  <c r="F2665" i="10"/>
  <c r="H2665" i="10" s="1"/>
  <c r="E2665" i="10"/>
  <c r="G2665" i="10" s="1"/>
  <c r="F2661" i="10"/>
  <c r="H2661" i="10" s="1"/>
  <c r="E2661" i="10"/>
  <c r="G2661" i="10" s="1"/>
  <c r="F2657" i="10"/>
  <c r="H2657" i="10" s="1"/>
  <c r="E2657" i="10"/>
  <c r="G2657" i="10" s="1"/>
  <c r="F2653" i="10"/>
  <c r="H2653" i="10" s="1"/>
  <c r="E2653" i="10"/>
  <c r="G2653" i="10" s="1"/>
  <c r="F2649" i="10"/>
  <c r="H2649" i="10" s="1"/>
  <c r="E2649" i="10"/>
  <c r="G2649" i="10" s="1"/>
  <c r="F2645" i="10"/>
  <c r="H2645" i="10" s="1"/>
  <c r="E2645" i="10"/>
  <c r="G2645" i="10" s="1"/>
  <c r="F2641" i="10"/>
  <c r="H2641" i="10" s="1"/>
  <c r="E2641" i="10"/>
  <c r="G2641" i="10" s="1"/>
  <c r="F2637" i="10"/>
  <c r="H2637" i="10" s="1"/>
  <c r="E2637" i="10"/>
  <c r="G2637" i="10" s="1"/>
  <c r="F2633" i="10"/>
  <c r="H2633" i="10" s="1"/>
  <c r="E2633" i="10"/>
  <c r="G2633" i="10" s="1"/>
  <c r="F2629" i="10"/>
  <c r="H2629" i="10" s="1"/>
  <c r="E2629" i="10"/>
  <c r="G2629" i="10" s="1"/>
  <c r="F2625" i="10"/>
  <c r="H2625" i="10" s="1"/>
  <c r="E2625" i="10"/>
  <c r="G2625" i="10" s="1"/>
  <c r="F2621" i="10"/>
  <c r="H2621" i="10" s="1"/>
  <c r="E2621" i="10"/>
  <c r="G2621" i="10" s="1"/>
  <c r="F2617" i="10"/>
  <c r="H2617" i="10" s="1"/>
  <c r="E2617" i="10"/>
  <c r="G2617" i="10" s="1"/>
  <c r="F2613" i="10"/>
  <c r="H2613" i="10" s="1"/>
  <c r="E2613" i="10"/>
  <c r="G2613" i="10" s="1"/>
  <c r="F2609" i="10"/>
  <c r="H2609" i="10" s="1"/>
  <c r="E2609" i="10"/>
  <c r="G2609" i="10" s="1"/>
  <c r="F2605" i="10"/>
  <c r="H2605" i="10" s="1"/>
  <c r="E2605" i="10"/>
  <c r="G2605" i="10" s="1"/>
  <c r="F2601" i="10"/>
  <c r="H2601" i="10" s="1"/>
  <c r="E2601" i="10"/>
  <c r="G2601" i="10" s="1"/>
  <c r="F2597" i="10"/>
  <c r="H2597" i="10" s="1"/>
  <c r="E2597" i="10"/>
  <c r="G2597" i="10" s="1"/>
  <c r="F2593" i="10"/>
  <c r="H2593" i="10" s="1"/>
  <c r="E2593" i="10"/>
  <c r="G2593" i="10" s="1"/>
  <c r="F2589" i="10"/>
  <c r="H2589" i="10" s="1"/>
  <c r="E2589" i="10"/>
  <c r="G2589" i="10" s="1"/>
  <c r="F2585" i="10"/>
  <c r="H2585" i="10" s="1"/>
  <c r="E2585" i="10"/>
  <c r="G2585" i="10" s="1"/>
  <c r="F2581" i="10"/>
  <c r="H2581" i="10" s="1"/>
  <c r="E2581" i="10"/>
  <c r="G2581" i="10" s="1"/>
  <c r="F2577" i="10"/>
  <c r="H2577" i="10" s="1"/>
  <c r="E2577" i="10"/>
  <c r="G2577" i="10" s="1"/>
  <c r="F2573" i="10"/>
  <c r="H2573" i="10" s="1"/>
  <c r="E2573" i="10"/>
  <c r="G2573" i="10" s="1"/>
  <c r="F2569" i="10"/>
  <c r="H2569" i="10" s="1"/>
  <c r="E2569" i="10"/>
  <c r="G2569" i="10" s="1"/>
  <c r="F2565" i="10"/>
  <c r="H2565" i="10" s="1"/>
  <c r="E2565" i="10"/>
  <c r="G2565" i="10" s="1"/>
  <c r="F2561" i="10"/>
  <c r="H2561" i="10" s="1"/>
  <c r="E2561" i="10"/>
  <c r="G2561" i="10" s="1"/>
  <c r="F2557" i="10"/>
  <c r="H2557" i="10" s="1"/>
  <c r="E2557" i="10"/>
  <c r="G2557" i="10" s="1"/>
  <c r="F2553" i="10"/>
  <c r="H2553" i="10" s="1"/>
  <c r="E2553" i="10"/>
  <c r="G2553" i="10" s="1"/>
  <c r="F2549" i="10"/>
  <c r="H2549" i="10" s="1"/>
  <c r="E2549" i="10"/>
  <c r="G2549" i="10" s="1"/>
  <c r="F2545" i="10"/>
  <c r="H2545" i="10" s="1"/>
  <c r="E2545" i="10"/>
  <c r="G2545" i="10" s="1"/>
  <c r="F2541" i="10"/>
  <c r="H2541" i="10" s="1"/>
  <c r="E2541" i="10"/>
  <c r="G2541" i="10" s="1"/>
  <c r="F2537" i="10"/>
  <c r="H2537" i="10" s="1"/>
  <c r="E2537" i="10"/>
  <c r="G2537" i="10" s="1"/>
  <c r="F2533" i="10"/>
  <c r="H2533" i="10" s="1"/>
  <c r="E2533" i="10"/>
  <c r="G2533" i="10" s="1"/>
  <c r="F2529" i="10"/>
  <c r="H2529" i="10" s="1"/>
  <c r="E2529" i="10"/>
  <c r="G2529" i="10" s="1"/>
  <c r="F2525" i="10"/>
  <c r="H2525" i="10" s="1"/>
  <c r="E2525" i="10"/>
  <c r="G2525" i="10" s="1"/>
  <c r="F2521" i="10"/>
  <c r="H2521" i="10" s="1"/>
  <c r="E2521" i="10"/>
  <c r="G2521" i="10" s="1"/>
  <c r="F2517" i="10"/>
  <c r="H2517" i="10" s="1"/>
  <c r="E2517" i="10"/>
  <c r="G2517" i="10" s="1"/>
  <c r="F2513" i="10"/>
  <c r="H2513" i="10" s="1"/>
  <c r="E2513" i="10"/>
  <c r="G2513" i="10" s="1"/>
  <c r="F2509" i="10"/>
  <c r="H2509" i="10" s="1"/>
  <c r="E2509" i="10"/>
  <c r="G2509" i="10" s="1"/>
  <c r="F2505" i="10"/>
  <c r="H2505" i="10" s="1"/>
  <c r="E2505" i="10"/>
  <c r="G2505" i="10" s="1"/>
  <c r="F2501" i="10"/>
  <c r="H2501" i="10" s="1"/>
  <c r="E2501" i="10"/>
  <c r="G2501" i="10" s="1"/>
  <c r="F2497" i="10"/>
  <c r="H2497" i="10" s="1"/>
  <c r="E2497" i="10"/>
  <c r="G2497" i="10" s="1"/>
  <c r="F2493" i="10"/>
  <c r="H2493" i="10" s="1"/>
  <c r="E2493" i="10"/>
  <c r="G2493" i="10" s="1"/>
  <c r="F2489" i="10"/>
  <c r="H2489" i="10" s="1"/>
  <c r="E2489" i="10"/>
  <c r="G2489" i="10" s="1"/>
  <c r="F2485" i="10"/>
  <c r="H2485" i="10" s="1"/>
  <c r="E2485" i="10"/>
  <c r="G2485" i="10" s="1"/>
  <c r="F2481" i="10"/>
  <c r="H2481" i="10" s="1"/>
  <c r="E2481" i="10"/>
  <c r="G2481" i="10" s="1"/>
  <c r="F2477" i="10"/>
  <c r="H2477" i="10" s="1"/>
  <c r="E2477" i="10"/>
  <c r="G2477" i="10" s="1"/>
  <c r="F2473" i="10"/>
  <c r="H2473" i="10" s="1"/>
  <c r="E2473" i="10"/>
  <c r="G2473" i="10" s="1"/>
  <c r="F2469" i="10"/>
  <c r="H2469" i="10" s="1"/>
  <c r="E2469" i="10"/>
  <c r="G2469" i="10" s="1"/>
  <c r="F2465" i="10"/>
  <c r="H2465" i="10" s="1"/>
  <c r="E2465" i="10"/>
  <c r="G2465" i="10" s="1"/>
  <c r="F2461" i="10"/>
  <c r="H2461" i="10" s="1"/>
  <c r="E2461" i="10"/>
  <c r="G2461" i="10" s="1"/>
  <c r="F2457" i="10"/>
  <c r="H2457" i="10" s="1"/>
  <c r="E2457" i="10"/>
  <c r="G2457" i="10" s="1"/>
  <c r="F2453" i="10"/>
  <c r="H2453" i="10" s="1"/>
  <c r="E2453" i="10"/>
  <c r="G2453" i="10" s="1"/>
  <c r="F2449" i="10"/>
  <c r="H2449" i="10" s="1"/>
  <c r="E2449" i="10"/>
  <c r="G2449" i="10" s="1"/>
  <c r="F2445" i="10"/>
  <c r="H2445" i="10" s="1"/>
  <c r="E2445" i="10"/>
  <c r="G2445" i="10" s="1"/>
  <c r="F2441" i="10"/>
  <c r="H2441" i="10" s="1"/>
  <c r="E2441" i="10"/>
  <c r="G2441" i="10" s="1"/>
  <c r="F2437" i="10"/>
  <c r="H2437" i="10" s="1"/>
  <c r="E2437" i="10"/>
  <c r="G2437" i="10" s="1"/>
  <c r="F2433" i="10"/>
  <c r="H2433" i="10" s="1"/>
  <c r="E2433" i="10"/>
  <c r="G2433" i="10" s="1"/>
  <c r="F2429" i="10"/>
  <c r="H2429" i="10" s="1"/>
  <c r="E2429" i="10"/>
  <c r="G2429" i="10" s="1"/>
  <c r="F2425" i="10"/>
  <c r="H2425" i="10" s="1"/>
  <c r="E2425" i="10"/>
  <c r="G2425" i="10" s="1"/>
  <c r="F2421" i="10"/>
  <c r="H2421" i="10" s="1"/>
  <c r="E2421" i="10"/>
  <c r="G2421" i="10" s="1"/>
  <c r="F2417" i="10"/>
  <c r="H2417" i="10" s="1"/>
  <c r="E2417" i="10"/>
  <c r="G2417" i="10" s="1"/>
  <c r="F2413" i="10"/>
  <c r="H2413" i="10" s="1"/>
  <c r="E2413" i="10"/>
  <c r="G2413" i="10" s="1"/>
  <c r="F2409" i="10"/>
  <c r="H2409" i="10" s="1"/>
  <c r="E2409" i="10"/>
  <c r="G2409" i="10" s="1"/>
  <c r="F2405" i="10"/>
  <c r="H2405" i="10" s="1"/>
  <c r="E2405" i="10"/>
  <c r="G2405" i="10" s="1"/>
  <c r="F2401" i="10"/>
  <c r="H2401" i="10" s="1"/>
  <c r="E2401" i="10"/>
  <c r="G2401" i="10" s="1"/>
  <c r="F2397" i="10"/>
  <c r="H2397" i="10" s="1"/>
  <c r="E2397" i="10"/>
  <c r="G2397" i="10" s="1"/>
  <c r="F2393" i="10"/>
  <c r="H2393" i="10" s="1"/>
  <c r="E2393" i="10"/>
  <c r="G2393" i="10" s="1"/>
  <c r="F2389" i="10"/>
  <c r="H2389" i="10" s="1"/>
  <c r="E2389" i="10"/>
  <c r="G2389" i="10" s="1"/>
  <c r="F2385" i="10"/>
  <c r="H2385" i="10" s="1"/>
  <c r="E2385" i="10"/>
  <c r="G2385" i="10" s="1"/>
  <c r="F2381" i="10"/>
  <c r="H2381" i="10" s="1"/>
  <c r="E2381" i="10"/>
  <c r="G2381" i="10" s="1"/>
  <c r="F2377" i="10"/>
  <c r="H2377" i="10" s="1"/>
  <c r="E2377" i="10"/>
  <c r="G2377" i="10" s="1"/>
  <c r="F2373" i="10"/>
  <c r="H2373" i="10" s="1"/>
  <c r="E2373" i="10"/>
  <c r="G2373" i="10" s="1"/>
  <c r="F2369" i="10"/>
  <c r="H2369" i="10" s="1"/>
  <c r="E2369" i="10"/>
  <c r="G2369" i="10" s="1"/>
  <c r="F2365" i="10"/>
  <c r="H2365" i="10" s="1"/>
  <c r="E2365" i="10"/>
  <c r="G2365" i="10" s="1"/>
  <c r="F2361" i="10"/>
  <c r="H2361" i="10" s="1"/>
  <c r="E2361" i="10"/>
  <c r="G2361" i="10" s="1"/>
  <c r="F2357" i="10"/>
  <c r="H2357" i="10" s="1"/>
  <c r="E2357" i="10"/>
  <c r="G2357" i="10" s="1"/>
  <c r="F2353" i="10"/>
  <c r="H2353" i="10" s="1"/>
  <c r="E2353" i="10"/>
  <c r="G2353" i="10" s="1"/>
  <c r="F2349" i="10"/>
  <c r="H2349" i="10" s="1"/>
  <c r="E2349" i="10"/>
  <c r="G2349" i="10" s="1"/>
  <c r="F2345" i="10"/>
  <c r="H2345" i="10" s="1"/>
  <c r="E2345" i="10"/>
  <c r="G2345" i="10" s="1"/>
  <c r="F2341" i="10"/>
  <c r="H2341" i="10" s="1"/>
  <c r="E2341" i="10"/>
  <c r="G2341" i="10" s="1"/>
  <c r="F2337" i="10"/>
  <c r="H2337" i="10" s="1"/>
  <c r="E2337" i="10"/>
  <c r="G2337" i="10" s="1"/>
  <c r="F2333" i="10"/>
  <c r="H2333" i="10" s="1"/>
  <c r="E2333" i="10"/>
  <c r="G2333" i="10" s="1"/>
  <c r="F2329" i="10"/>
  <c r="H2329" i="10" s="1"/>
  <c r="E2329" i="10"/>
  <c r="G2329" i="10" s="1"/>
  <c r="F2325" i="10"/>
  <c r="H2325" i="10" s="1"/>
  <c r="E2325" i="10"/>
  <c r="G2325" i="10" s="1"/>
  <c r="F2321" i="10"/>
  <c r="H2321" i="10" s="1"/>
  <c r="E2321" i="10"/>
  <c r="G2321" i="10" s="1"/>
  <c r="F2317" i="10"/>
  <c r="H2317" i="10" s="1"/>
  <c r="E2317" i="10"/>
  <c r="G2317" i="10" s="1"/>
  <c r="F2313" i="10"/>
  <c r="H2313" i="10" s="1"/>
  <c r="E2313" i="10"/>
  <c r="G2313" i="10" s="1"/>
  <c r="F2309" i="10"/>
  <c r="H2309" i="10" s="1"/>
  <c r="E2309" i="10"/>
  <c r="G2309" i="10" s="1"/>
  <c r="F2305" i="10"/>
  <c r="H2305" i="10" s="1"/>
  <c r="E2305" i="10"/>
  <c r="G2305" i="10" s="1"/>
  <c r="F2301" i="10"/>
  <c r="H2301" i="10" s="1"/>
  <c r="E2301" i="10"/>
  <c r="G2301" i="10" s="1"/>
  <c r="F2297" i="10"/>
  <c r="H2297" i="10" s="1"/>
  <c r="E2297" i="10"/>
  <c r="G2297" i="10" s="1"/>
  <c r="F2293" i="10"/>
  <c r="H2293" i="10" s="1"/>
  <c r="E2293" i="10"/>
  <c r="G2293" i="10" s="1"/>
  <c r="F2289" i="10"/>
  <c r="H2289" i="10" s="1"/>
  <c r="E2289" i="10"/>
  <c r="G2289" i="10" s="1"/>
  <c r="F2285" i="10"/>
  <c r="H2285" i="10" s="1"/>
  <c r="E2285" i="10"/>
  <c r="G2285" i="10" s="1"/>
  <c r="F2281" i="10"/>
  <c r="H2281" i="10" s="1"/>
  <c r="E2281" i="10"/>
  <c r="G2281" i="10" s="1"/>
  <c r="F2277" i="10"/>
  <c r="H2277" i="10" s="1"/>
  <c r="E2277" i="10"/>
  <c r="G2277" i="10" s="1"/>
  <c r="F2273" i="10"/>
  <c r="H2273" i="10" s="1"/>
  <c r="E2273" i="10"/>
  <c r="G2273" i="10" s="1"/>
  <c r="F2269" i="10"/>
  <c r="H2269" i="10" s="1"/>
  <c r="E2269" i="10"/>
  <c r="G2269" i="10" s="1"/>
  <c r="F2265" i="10"/>
  <c r="H2265" i="10" s="1"/>
  <c r="E2265" i="10"/>
  <c r="G2265" i="10" s="1"/>
  <c r="F2261" i="10"/>
  <c r="H2261" i="10" s="1"/>
  <c r="E2261" i="10"/>
  <c r="G2261" i="10" s="1"/>
  <c r="F2257" i="10"/>
  <c r="H2257" i="10" s="1"/>
  <c r="E2257" i="10"/>
  <c r="G2257" i="10" s="1"/>
  <c r="F2253" i="10"/>
  <c r="H2253" i="10" s="1"/>
  <c r="E2253" i="10"/>
  <c r="G2253" i="10" s="1"/>
  <c r="F2249" i="10"/>
  <c r="H2249" i="10" s="1"/>
  <c r="E2249" i="10"/>
  <c r="G2249" i="10" s="1"/>
  <c r="F2245" i="10"/>
  <c r="H2245" i="10" s="1"/>
  <c r="E2245" i="10"/>
  <c r="G2245" i="10" s="1"/>
  <c r="F2241" i="10"/>
  <c r="H2241" i="10" s="1"/>
  <c r="E2241" i="10"/>
  <c r="G2241" i="10" s="1"/>
  <c r="F2237" i="10"/>
  <c r="H2237" i="10" s="1"/>
  <c r="E2237" i="10"/>
  <c r="G2237" i="10" s="1"/>
  <c r="F2233" i="10"/>
  <c r="H2233" i="10" s="1"/>
  <c r="E2233" i="10"/>
  <c r="G2233" i="10" s="1"/>
  <c r="F2229" i="10"/>
  <c r="H2229" i="10" s="1"/>
  <c r="E2229" i="10"/>
  <c r="G2229" i="10" s="1"/>
  <c r="F2225" i="10"/>
  <c r="H2225" i="10" s="1"/>
  <c r="E2225" i="10"/>
  <c r="G2225" i="10" s="1"/>
  <c r="F2221" i="10"/>
  <c r="H2221" i="10" s="1"/>
  <c r="E2221" i="10"/>
  <c r="G2221" i="10" s="1"/>
  <c r="F2217" i="10"/>
  <c r="H2217" i="10" s="1"/>
  <c r="E2217" i="10"/>
  <c r="G2217" i="10" s="1"/>
  <c r="F2213" i="10"/>
  <c r="H2213" i="10" s="1"/>
  <c r="E2213" i="10"/>
  <c r="G2213" i="10" s="1"/>
  <c r="F2209" i="10"/>
  <c r="H2209" i="10" s="1"/>
  <c r="E2209" i="10"/>
  <c r="G2209" i="10" s="1"/>
  <c r="F2205" i="10"/>
  <c r="H2205" i="10" s="1"/>
  <c r="E2205" i="10"/>
  <c r="G2205" i="10" s="1"/>
  <c r="F2201" i="10"/>
  <c r="H2201" i="10" s="1"/>
  <c r="E2201" i="10"/>
  <c r="G2201" i="10" s="1"/>
  <c r="F2197" i="10"/>
  <c r="H2197" i="10" s="1"/>
  <c r="E2197" i="10"/>
  <c r="G2197" i="10" s="1"/>
  <c r="F2193" i="10"/>
  <c r="H2193" i="10" s="1"/>
  <c r="E2193" i="10"/>
  <c r="G2193" i="10" s="1"/>
  <c r="F2189" i="10"/>
  <c r="H2189" i="10" s="1"/>
  <c r="E2189" i="10"/>
  <c r="G2189" i="10" s="1"/>
  <c r="F2185" i="10"/>
  <c r="H2185" i="10" s="1"/>
  <c r="E2185" i="10"/>
  <c r="G2185" i="10" s="1"/>
  <c r="F2181" i="10"/>
  <c r="H2181" i="10" s="1"/>
  <c r="E2181" i="10"/>
  <c r="G2181" i="10" s="1"/>
  <c r="F2177" i="10"/>
  <c r="H2177" i="10" s="1"/>
  <c r="E2177" i="10"/>
  <c r="G2177" i="10" s="1"/>
  <c r="F2173" i="10"/>
  <c r="H2173" i="10" s="1"/>
  <c r="E2173" i="10"/>
  <c r="G2173" i="10" s="1"/>
  <c r="F2169" i="10"/>
  <c r="H2169" i="10" s="1"/>
  <c r="E2169" i="10"/>
  <c r="G2169" i="10" s="1"/>
  <c r="F2165" i="10"/>
  <c r="H2165" i="10" s="1"/>
  <c r="E2165" i="10"/>
  <c r="G2165" i="10" s="1"/>
  <c r="F2161" i="10"/>
  <c r="H2161" i="10" s="1"/>
  <c r="E2161" i="10"/>
  <c r="G2161" i="10" s="1"/>
  <c r="F2157" i="10"/>
  <c r="H2157" i="10" s="1"/>
  <c r="E2157" i="10"/>
  <c r="G2157" i="10" s="1"/>
  <c r="F2153" i="10"/>
  <c r="H2153" i="10" s="1"/>
  <c r="E2153" i="10"/>
  <c r="G2153" i="10" s="1"/>
  <c r="F2149" i="10"/>
  <c r="H2149" i="10" s="1"/>
  <c r="E2149" i="10"/>
  <c r="G2149" i="10" s="1"/>
  <c r="F2145" i="10"/>
  <c r="H2145" i="10" s="1"/>
  <c r="E2145" i="10"/>
  <c r="G2145" i="10" s="1"/>
  <c r="F2141" i="10"/>
  <c r="H2141" i="10" s="1"/>
  <c r="E2141" i="10"/>
  <c r="G2141" i="10" s="1"/>
  <c r="F2137" i="10"/>
  <c r="H2137" i="10" s="1"/>
  <c r="E2137" i="10"/>
  <c r="G2137" i="10" s="1"/>
  <c r="F2133" i="10"/>
  <c r="H2133" i="10" s="1"/>
  <c r="E2133" i="10"/>
  <c r="G2133" i="10" s="1"/>
  <c r="F2129" i="10"/>
  <c r="H2129" i="10" s="1"/>
  <c r="E2129" i="10"/>
  <c r="G2129" i="10" s="1"/>
  <c r="F2125" i="10"/>
  <c r="H2125" i="10" s="1"/>
  <c r="E2125" i="10"/>
  <c r="G2125" i="10" s="1"/>
  <c r="F2121" i="10"/>
  <c r="H2121" i="10" s="1"/>
  <c r="E2121" i="10"/>
  <c r="G2121" i="10" s="1"/>
  <c r="F2117" i="10"/>
  <c r="H2117" i="10" s="1"/>
  <c r="E2117" i="10"/>
  <c r="G2117" i="10" s="1"/>
  <c r="F2113" i="10"/>
  <c r="H2113" i="10" s="1"/>
  <c r="E2113" i="10"/>
  <c r="G2113" i="10" s="1"/>
  <c r="F2109" i="10"/>
  <c r="H2109" i="10" s="1"/>
  <c r="E2109" i="10"/>
  <c r="G2109" i="10" s="1"/>
  <c r="F2105" i="10"/>
  <c r="H2105" i="10" s="1"/>
  <c r="E2105" i="10"/>
  <c r="G2105" i="10" s="1"/>
  <c r="F2101" i="10"/>
  <c r="H2101" i="10" s="1"/>
  <c r="E2101" i="10"/>
  <c r="G2101" i="10" s="1"/>
  <c r="F2097" i="10"/>
  <c r="H2097" i="10" s="1"/>
  <c r="E2097" i="10"/>
  <c r="G2097" i="10" s="1"/>
  <c r="F2093" i="10"/>
  <c r="H2093" i="10" s="1"/>
  <c r="E2093" i="10"/>
  <c r="G2093" i="10" s="1"/>
  <c r="F2089" i="10"/>
  <c r="H2089" i="10" s="1"/>
  <c r="E2089" i="10"/>
  <c r="G2089" i="10" s="1"/>
  <c r="F2085" i="10"/>
  <c r="H2085" i="10" s="1"/>
  <c r="E2085" i="10"/>
  <c r="G2085" i="10" s="1"/>
  <c r="F2081" i="10"/>
  <c r="H2081" i="10" s="1"/>
  <c r="E2081" i="10"/>
  <c r="G2081" i="10" s="1"/>
  <c r="F2077" i="10"/>
  <c r="H2077" i="10" s="1"/>
  <c r="E2077" i="10"/>
  <c r="G2077" i="10" s="1"/>
  <c r="F2073" i="10"/>
  <c r="H2073" i="10" s="1"/>
  <c r="E2073" i="10"/>
  <c r="G2073" i="10" s="1"/>
  <c r="F2069" i="10"/>
  <c r="H2069" i="10" s="1"/>
  <c r="E2069" i="10"/>
  <c r="G2069" i="10" s="1"/>
  <c r="F2065" i="10"/>
  <c r="H2065" i="10" s="1"/>
  <c r="E2065" i="10"/>
  <c r="G2065" i="10" s="1"/>
  <c r="F2061" i="10"/>
  <c r="H2061" i="10" s="1"/>
  <c r="E2061" i="10"/>
  <c r="G2061" i="10" s="1"/>
  <c r="F2057" i="10"/>
  <c r="H2057" i="10" s="1"/>
  <c r="E2057" i="10"/>
  <c r="G2057" i="10" s="1"/>
  <c r="F2053" i="10"/>
  <c r="H2053" i="10" s="1"/>
  <c r="E2053" i="10"/>
  <c r="G2053" i="10" s="1"/>
  <c r="F2049" i="10"/>
  <c r="H2049" i="10" s="1"/>
  <c r="E2049" i="10"/>
  <c r="G2049" i="10" s="1"/>
  <c r="F2045" i="10"/>
  <c r="H2045" i="10" s="1"/>
  <c r="E2045" i="10"/>
  <c r="G2045" i="10" s="1"/>
  <c r="F2041" i="10"/>
  <c r="H2041" i="10" s="1"/>
  <c r="E2041" i="10"/>
  <c r="G2041" i="10" s="1"/>
  <c r="F2037" i="10"/>
  <c r="H2037" i="10" s="1"/>
  <c r="E2037" i="10"/>
  <c r="G2037" i="10" s="1"/>
  <c r="F2033" i="10"/>
  <c r="H2033" i="10" s="1"/>
  <c r="E2033" i="10"/>
  <c r="G2033" i="10" s="1"/>
  <c r="F2029" i="10"/>
  <c r="H2029" i="10" s="1"/>
  <c r="E2029" i="10"/>
  <c r="G2029" i="10" s="1"/>
  <c r="F2025" i="10"/>
  <c r="H2025" i="10" s="1"/>
  <c r="E2025" i="10"/>
  <c r="G2025" i="10" s="1"/>
  <c r="F2021" i="10"/>
  <c r="H2021" i="10" s="1"/>
  <c r="E2021" i="10"/>
  <c r="G2021" i="10" s="1"/>
  <c r="F2017" i="10"/>
  <c r="H2017" i="10" s="1"/>
  <c r="E2017" i="10"/>
  <c r="G2017" i="10" s="1"/>
  <c r="F2013" i="10"/>
  <c r="H2013" i="10" s="1"/>
  <c r="E2013" i="10"/>
  <c r="G2013" i="10" s="1"/>
  <c r="F2009" i="10"/>
  <c r="H2009" i="10" s="1"/>
  <c r="E2009" i="10"/>
  <c r="G2009" i="10" s="1"/>
  <c r="F2005" i="10"/>
  <c r="H2005" i="10" s="1"/>
  <c r="E2005" i="10"/>
  <c r="G2005" i="10" s="1"/>
  <c r="F2001" i="10"/>
  <c r="H2001" i="10" s="1"/>
  <c r="E2001" i="10"/>
  <c r="G2001" i="10" s="1"/>
  <c r="F1997" i="10"/>
  <c r="H1997" i="10" s="1"/>
  <c r="E1997" i="10"/>
  <c r="G1997" i="10" s="1"/>
  <c r="F1993" i="10"/>
  <c r="H1993" i="10" s="1"/>
  <c r="E1993" i="10"/>
  <c r="G1993" i="10" s="1"/>
  <c r="F1989" i="10"/>
  <c r="H1989" i="10" s="1"/>
  <c r="E1989" i="10"/>
  <c r="G1989" i="10" s="1"/>
  <c r="F1985" i="10"/>
  <c r="H1985" i="10" s="1"/>
  <c r="E1985" i="10"/>
  <c r="G1985" i="10" s="1"/>
  <c r="F1981" i="10"/>
  <c r="H1981" i="10" s="1"/>
  <c r="E1981" i="10"/>
  <c r="G1981" i="10" s="1"/>
  <c r="F1977" i="10"/>
  <c r="H1977" i="10" s="1"/>
  <c r="E1977" i="10"/>
  <c r="G1977" i="10" s="1"/>
  <c r="F1973" i="10"/>
  <c r="H1973" i="10" s="1"/>
  <c r="E1973" i="10"/>
  <c r="G1973" i="10" s="1"/>
  <c r="F1969" i="10"/>
  <c r="H1969" i="10" s="1"/>
  <c r="E1969" i="10"/>
  <c r="G1969" i="10" s="1"/>
  <c r="F1965" i="10"/>
  <c r="H1965" i="10" s="1"/>
  <c r="E1965" i="10"/>
  <c r="G1965" i="10" s="1"/>
  <c r="F1961" i="10"/>
  <c r="H1961" i="10" s="1"/>
  <c r="E1961" i="10"/>
  <c r="G1961" i="10" s="1"/>
  <c r="F1957" i="10"/>
  <c r="H1957" i="10" s="1"/>
  <c r="E1957" i="10"/>
  <c r="G1957" i="10" s="1"/>
  <c r="F1953" i="10"/>
  <c r="H1953" i="10" s="1"/>
  <c r="E1953" i="10"/>
  <c r="G1953" i="10" s="1"/>
  <c r="F1949" i="10"/>
  <c r="H1949" i="10" s="1"/>
  <c r="E1949" i="10"/>
  <c r="G1949" i="10" s="1"/>
  <c r="F1945" i="10"/>
  <c r="H1945" i="10" s="1"/>
  <c r="E1945" i="10"/>
  <c r="G1945" i="10" s="1"/>
  <c r="F1941" i="10"/>
  <c r="H1941" i="10" s="1"/>
  <c r="E1941" i="10"/>
  <c r="G1941" i="10" s="1"/>
  <c r="F1937" i="10"/>
  <c r="H1937" i="10" s="1"/>
  <c r="E1937" i="10"/>
  <c r="G1937" i="10" s="1"/>
  <c r="F1933" i="10"/>
  <c r="H1933" i="10" s="1"/>
  <c r="E1933" i="10"/>
  <c r="G1933" i="10" s="1"/>
  <c r="F1929" i="10"/>
  <c r="H1929" i="10" s="1"/>
  <c r="E1929" i="10"/>
  <c r="G1929" i="10" s="1"/>
  <c r="F1925" i="10"/>
  <c r="H1925" i="10" s="1"/>
  <c r="E1925" i="10"/>
  <c r="G1925" i="10" s="1"/>
  <c r="F1921" i="10"/>
  <c r="H1921" i="10" s="1"/>
  <c r="E1921" i="10"/>
  <c r="G1921" i="10" s="1"/>
  <c r="F1917" i="10"/>
  <c r="H1917" i="10" s="1"/>
  <c r="E1917" i="10"/>
  <c r="G1917" i="10" s="1"/>
  <c r="F1913" i="10"/>
  <c r="H1913" i="10" s="1"/>
  <c r="E1913" i="10"/>
  <c r="G1913" i="10" s="1"/>
  <c r="F1909" i="10"/>
  <c r="H1909" i="10" s="1"/>
  <c r="E1909" i="10"/>
  <c r="G1909" i="10" s="1"/>
  <c r="F1905" i="10"/>
  <c r="H1905" i="10" s="1"/>
  <c r="E1905" i="10"/>
  <c r="G1905" i="10" s="1"/>
  <c r="F1901" i="10"/>
  <c r="H1901" i="10" s="1"/>
  <c r="E1901" i="10"/>
  <c r="G1901" i="10" s="1"/>
  <c r="F1897" i="10"/>
  <c r="H1897" i="10" s="1"/>
  <c r="E1897" i="10"/>
  <c r="G1897" i="10" s="1"/>
  <c r="F1893" i="10"/>
  <c r="H1893" i="10" s="1"/>
  <c r="E1893" i="10"/>
  <c r="G1893" i="10" s="1"/>
  <c r="F1889" i="10"/>
  <c r="H1889" i="10" s="1"/>
  <c r="E1889" i="10"/>
  <c r="G1889" i="10" s="1"/>
  <c r="F1885" i="10"/>
  <c r="H1885" i="10" s="1"/>
  <c r="E1885" i="10"/>
  <c r="G1885" i="10" s="1"/>
  <c r="F1881" i="10"/>
  <c r="H1881" i="10" s="1"/>
  <c r="E1881" i="10"/>
  <c r="G1881" i="10" s="1"/>
  <c r="F1877" i="10"/>
  <c r="H1877" i="10" s="1"/>
  <c r="E1877" i="10"/>
  <c r="G1877" i="10" s="1"/>
  <c r="F1873" i="10"/>
  <c r="H1873" i="10" s="1"/>
  <c r="E1873" i="10"/>
  <c r="G1873" i="10" s="1"/>
  <c r="F1869" i="10"/>
  <c r="H1869" i="10" s="1"/>
  <c r="E1869" i="10"/>
  <c r="G1869" i="10" s="1"/>
  <c r="F1865" i="10"/>
  <c r="H1865" i="10" s="1"/>
  <c r="E1865" i="10"/>
  <c r="G1865" i="10" s="1"/>
  <c r="F1861" i="10"/>
  <c r="H1861" i="10" s="1"/>
  <c r="E1861" i="10"/>
  <c r="G1861" i="10" s="1"/>
  <c r="F1857" i="10"/>
  <c r="H1857" i="10" s="1"/>
  <c r="E1857" i="10"/>
  <c r="G1857" i="10" s="1"/>
  <c r="F1853" i="10"/>
  <c r="H1853" i="10" s="1"/>
  <c r="E1853" i="10"/>
  <c r="G1853" i="10" s="1"/>
  <c r="F1849" i="10"/>
  <c r="H1849" i="10" s="1"/>
  <c r="E1849" i="10"/>
  <c r="G1849" i="10" s="1"/>
  <c r="F1845" i="10"/>
  <c r="H1845" i="10" s="1"/>
  <c r="E1845" i="10"/>
  <c r="G1845" i="10" s="1"/>
  <c r="F1841" i="10"/>
  <c r="H1841" i="10" s="1"/>
  <c r="E1841" i="10"/>
  <c r="G1841" i="10" s="1"/>
  <c r="F1837" i="10"/>
  <c r="H1837" i="10" s="1"/>
  <c r="E1837" i="10"/>
  <c r="G1837" i="10" s="1"/>
  <c r="F1833" i="10"/>
  <c r="H1833" i="10" s="1"/>
  <c r="E1833" i="10"/>
  <c r="G1833" i="10" s="1"/>
  <c r="F1829" i="10"/>
  <c r="H1829" i="10" s="1"/>
  <c r="E1829" i="10"/>
  <c r="G1829" i="10" s="1"/>
  <c r="F1825" i="10"/>
  <c r="H1825" i="10" s="1"/>
  <c r="E1825" i="10"/>
  <c r="G1825" i="10" s="1"/>
  <c r="F1821" i="10"/>
  <c r="H1821" i="10" s="1"/>
  <c r="E1821" i="10"/>
  <c r="G1821" i="10" s="1"/>
  <c r="F1817" i="10"/>
  <c r="H1817" i="10" s="1"/>
  <c r="E1817" i="10"/>
  <c r="G1817" i="10" s="1"/>
  <c r="F1813" i="10"/>
  <c r="H1813" i="10" s="1"/>
  <c r="E1813" i="10"/>
  <c r="G1813" i="10" s="1"/>
  <c r="F1809" i="10"/>
  <c r="H1809" i="10" s="1"/>
  <c r="E1809" i="10"/>
  <c r="G1809" i="10" s="1"/>
  <c r="F1805" i="10"/>
  <c r="H1805" i="10" s="1"/>
  <c r="E1805" i="10"/>
  <c r="G1805" i="10" s="1"/>
  <c r="F1801" i="10"/>
  <c r="H1801" i="10" s="1"/>
  <c r="E1801" i="10"/>
  <c r="G1801" i="10" s="1"/>
  <c r="F1797" i="10"/>
  <c r="H1797" i="10" s="1"/>
  <c r="E1797" i="10"/>
  <c r="G1797" i="10" s="1"/>
  <c r="F1793" i="10"/>
  <c r="H1793" i="10" s="1"/>
  <c r="E1793" i="10"/>
  <c r="G1793" i="10" s="1"/>
  <c r="F1789" i="10"/>
  <c r="H1789" i="10" s="1"/>
  <c r="E1789" i="10"/>
  <c r="G1789" i="10" s="1"/>
  <c r="F1785" i="10"/>
  <c r="H1785" i="10" s="1"/>
  <c r="E1785" i="10"/>
  <c r="G1785" i="10" s="1"/>
  <c r="F1781" i="10"/>
  <c r="H1781" i="10" s="1"/>
  <c r="E1781" i="10"/>
  <c r="G1781" i="10" s="1"/>
  <c r="F1777" i="10"/>
  <c r="H1777" i="10" s="1"/>
  <c r="E1777" i="10"/>
  <c r="G1777" i="10" s="1"/>
  <c r="F1773" i="10"/>
  <c r="H1773" i="10" s="1"/>
  <c r="E1773" i="10"/>
  <c r="G1773" i="10" s="1"/>
  <c r="F1769" i="10"/>
  <c r="H1769" i="10" s="1"/>
  <c r="E1769" i="10"/>
  <c r="G1769" i="10" s="1"/>
  <c r="F1765" i="10"/>
  <c r="H1765" i="10" s="1"/>
  <c r="E1765" i="10"/>
  <c r="G1765" i="10" s="1"/>
  <c r="F1761" i="10"/>
  <c r="H1761" i="10" s="1"/>
  <c r="E1761" i="10"/>
  <c r="G1761" i="10" s="1"/>
  <c r="F1757" i="10"/>
  <c r="H1757" i="10" s="1"/>
  <c r="E1757" i="10"/>
  <c r="G1757" i="10" s="1"/>
  <c r="F1753" i="10"/>
  <c r="H1753" i="10" s="1"/>
  <c r="E1753" i="10"/>
  <c r="G1753" i="10" s="1"/>
  <c r="F1749" i="10"/>
  <c r="H1749" i="10" s="1"/>
  <c r="E1749" i="10"/>
  <c r="G1749" i="10" s="1"/>
  <c r="F1745" i="10"/>
  <c r="H1745" i="10" s="1"/>
  <c r="E1745" i="10"/>
  <c r="G1745" i="10" s="1"/>
  <c r="F1741" i="10"/>
  <c r="H1741" i="10" s="1"/>
  <c r="E1741" i="10"/>
  <c r="G1741" i="10" s="1"/>
  <c r="F1737" i="10"/>
  <c r="H1737" i="10" s="1"/>
  <c r="E1737" i="10"/>
  <c r="G1737" i="10" s="1"/>
  <c r="F1733" i="10"/>
  <c r="H1733" i="10" s="1"/>
  <c r="E1733" i="10"/>
  <c r="G1733" i="10" s="1"/>
  <c r="F1729" i="10"/>
  <c r="H1729" i="10" s="1"/>
  <c r="E1729" i="10"/>
  <c r="G1729" i="10" s="1"/>
  <c r="F1725" i="10"/>
  <c r="H1725" i="10" s="1"/>
  <c r="E1725" i="10"/>
  <c r="G1725" i="10" s="1"/>
  <c r="F1721" i="10"/>
  <c r="H1721" i="10" s="1"/>
  <c r="E1721" i="10"/>
  <c r="G1721" i="10" s="1"/>
  <c r="F1717" i="10"/>
  <c r="H1717" i="10" s="1"/>
  <c r="E1717" i="10"/>
  <c r="G1717" i="10" s="1"/>
  <c r="F1713" i="10"/>
  <c r="H1713" i="10" s="1"/>
  <c r="E1713" i="10"/>
  <c r="G1713" i="10" s="1"/>
  <c r="F1709" i="10"/>
  <c r="H1709" i="10" s="1"/>
  <c r="E1709" i="10"/>
  <c r="G1709" i="10" s="1"/>
  <c r="F1705" i="10"/>
  <c r="H1705" i="10" s="1"/>
  <c r="E1705" i="10"/>
  <c r="G1705" i="10" s="1"/>
  <c r="F1701" i="10"/>
  <c r="H1701" i="10" s="1"/>
  <c r="E1701" i="10"/>
  <c r="G1701" i="10" s="1"/>
  <c r="F1697" i="10"/>
  <c r="H1697" i="10" s="1"/>
  <c r="E1697" i="10"/>
  <c r="G1697" i="10" s="1"/>
  <c r="F1693" i="10"/>
  <c r="H1693" i="10" s="1"/>
  <c r="E1693" i="10"/>
  <c r="G1693" i="10" s="1"/>
  <c r="F1689" i="10"/>
  <c r="H1689" i="10" s="1"/>
  <c r="E1689" i="10"/>
  <c r="G1689" i="10" s="1"/>
  <c r="F1685" i="10"/>
  <c r="H1685" i="10" s="1"/>
  <c r="E1685" i="10"/>
  <c r="G1685" i="10" s="1"/>
  <c r="F1681" i="10"/>
  <c r="H1681" i="10" s="1"/>
  <c r="E1681" i="10"/>
  <c r="G1681" i="10" s="1"/>
  <c r="F1677" i="10"/>
  <c r="H1677" i="10" s="1"/>
  <c r="E1677" i="10"/>
  <c r="G1677" i="10" s="1"/>
  <c r="F1673" i="10"/>
  <c r="H1673" i="10" s="1"/>
  <c r="E1673" i="10"/>
  <c r="G1673" i="10" s="1"/>
  <c r="F1669" i="10"/>
  <c r="H1669" i="10" s="1"/>
  <c r="E1669" i="10"/>
  <c r="G1669" i="10" s="1"/>
  <c r="F1665" i="10"/>
  <c r="H1665" i="10" s="1"/>
  <c r="E1665" i="10"/>
  <c r="G1665" i="10" s="1"/>
  <c r="F1661" i="10"/>
  <c r="H1661" i="10" s="1"/>
  <c r="E1661" i="10"/>
  <c r="G1661" i="10" s="1"/>
  <c r="F1657" i="10"/>
  <c r="H1657" i="10" s="1"/>
  <c r="E1657" i="10"/>
  <c r="G1657" i="10" s="1"/>
  <c r="F1653" i="10"/>
  <c r="H1653" i="10" s="1"/>
  <c r="E1653" i="10"/>
  <c r="G1653" i="10" s="1"/>
  <c r="F1649" i="10"/>
  <c r="H1649" i="10" s="1"/>
  <c r="E1649" i="10"/>
  <c r="G1649" i="10" s="1"/>
  <c r="F1645" i="10"/>
  <c r="H1645" i="10" s="1"/>
  <c r="E1645" i="10"/>
  <c r="G1645" i="10" s="1"/>
  <c r="F1641" i="10"/>
  <c r="H1641" i="10" s="1"/>
  <c r="E1641" i="10"/>
  <c r="G1641" i="10" s="1"/>
  <c r="F1637" i="10"/>
  <c r="H1637" i="10" s="1"/>
  <c r="E1637" i="10"/>
  <c r="G1637" i="10" s="1"/>
  <c r="F1633" i="10"/>
  <c r="H1633" i="10" s="1"/>
  <c r="E1633" i="10"/>
  <c r="G1633" i="10" s="1"/>
  <c r="F1629" i="10"/>
  <c r="H1629" i="10" s="1"/>
  <c r="E1629" i="10"/>
  <c r="G1629" i="10" s="1"/>
  <c r="F1625" i="10"/>
  <c r="H1625" i="10" s="1"/>
  <c r="E1625" i="10"/>
  <c r="G1625" i="10" s="1"/>
  <c r="F1621" i="10"/>
  <c r="H1621" i="10" s="1"/>
  <c r="E1621" i="10"/>
  <c r="G1621" i="10" s="1"/>
  <c r="F1617" i="10"/>
  <c r="H1617" i="10" s="1"/>
  <c r="E1617" i="10"/>
  <c r="G1617" i="10" s="1"/>
  <c r="F1613" i="10"/>
  <c r="H1613" i="10" s="1"/>
  <c r="E1613" i="10"/>
  <c r="G1613" i="10" s="1"/>
  <c r="F1609" i="10"/>
  <c r="H1609" i="10" s="1"/>
  <c r="E1609" i="10"/>
  <c r="G1609" i="10" s="1"/>
  <c r="F1605" i="10"/>
  <c r="H1605" i="10" s="1"/>
  <c r="E1605" i="10"/>
  <c r="G1605" i="10" s="1"/>
  <c r="F1601" i="10"/>
  <c r="H1601" i="10" s="1"/>
  <c r="E1601" i="10"/>
  <c r="G1601" i="10" s="1"/>
  <c r="F1597" i="10"/>
  <c r="H1597" i="10" s="1"/>
  <c r="E1597" i="10"/>
  <c r="G1597" i="10" s="1"/>
  <c r="F1593" i="10"/>
  <c r="H1593" i="10" s="1"/>
  <c r="E1593" i="10"/>
  <c r="G1593" i="10" s="1"/>
  <c r="F1589" i="10"/>
  <c r="H1589" i="10" s="1"/>
  <c r="E1589" i="10"/>
  <c r="G1589" i="10" s="1"/>
  <c r="F1585" i="10"/>
  <c r="H1585" i="10" s="1"/>
  <c r="E1585" i="10"/>
  <c r="G1585" i="10" s="1"/>
  <c r="F1581" i="10"/>
  <c r="H1581" i="10" s="1"/>
  <c r="E1581" i="10"/>
  <c r="G1581" i="10" s="1"/>
  <c r="F1577" i="10"/>
  <c r="H1577" i="10" s="1"/>
  <c r="E1577" i="10"/>
  <c r="G1577" i="10" s="1"/>
  <c r="F1573" i="10"/>
  <c r="H1573" i="10" s="1"/>
  <c r="E1573" i="10"/>
  <c r="G1573" i="10" s="1"/>
  <c r="F1569" i="10"/>
  <c r="H1569" i="10" s="1"/>
  <c r="E1569" i="10"/>
  <c r="G1569" i="10" s="1"/>
  <c r="F1565" i="10"/>
  <c r="H1565" i="10" s="1"/>
  <c r="E1565" i="10"/>
  <c r="G1565" i="10" s="1"/>
  <c r="F1561" i="10"/>
  <c r="H1561" i="10" s="1"/>
  <c r="E1561" i="10"/>
  <c r="G1561" i="10" s="1"/>
  <c r="F1557" i="10"/>
  <c r="H1557" i="10" s="1"/>
  <c r="E1557" i="10"/>
  <c r="G1557" i="10" s="1"/>
  <c r="F1553" i="10"/>
  <c r="H1553" i="10" s="1"/>
  <c r="E1553" i="10"/>
  <c r="G1553" i="10" s="1"/>
  <c r="F1549" i="10"/>
  <c r="H1549" i="10" s="1"/>
  <c r="E1549" i="10"/>
  <c r="G1549" i="10" s="1"/>
  <c r="F1545" i="10"/>
  <c r="H1545" i="10" s="1"/>
  <c r="E1545" i="10"/>
  <c r="G1545" i="10" s="1"/>
  <c r="F1541" i="10"/>
  <c r="H1541" i="10" s="1"/>
  <c r="E1541" i="10"/>
  <c r="G1541" i="10" s="1"/>
  <c r="F1537" i="10"/>
  <c r="H1537" i="10" s="1"/>
  <c r="E1537" i="10"/>
  <c r="G1537" i="10" s="1"/>
  <c r="F1533" i="10"/>
  <c r="H1533" i="10" s="1"/>
  <c r="E1533" i="10"/>
  <c r="G1533" i="10" s="1"/>
  <c r="F1529" i="10"/>
  <c r="H1529" i="10" s="1"/>
  <c r="E1529" i="10"/>
  <c r="G1529" i="10" s="1"/>
  <c r="F1525" i="10"/>
  <c r="H1525" i="10" s="1"/>
  <c r="E1525" i="10"/>
  <c r="G1525" i="10" s="1"/>
  <c r="F1521" i="10"/>
  <c r="H1521" i="10" s="1"/>
  <c r="E1521" i="10"/>
  <c r="G1521" i="10" s="1"/>
  <c r="F1517" i="10"/>
  <c r="H1517" i="10" s="1"/>
  <c r="E1517" i="10"/>
  <c r="G1517" i="10" s="1"/>
  <c r="F1513" i="10"/>
  <c r="H1513" i="10" s="1"/>
  <c r="E1513" i="10"/>
  <c r="G1513" i="10" s="1"/>
  <c r="F1509" i="10"/>
  <c r="H1509" i="10" s="1"/>
  <c r="E1509" i="10"/>
  <c r="G1509" i="10" s="1"/>
  <c r="F1505" i="10"/>
  <c r="H1505" i="10" s="1"/>
  <c r="E1505" i="10"/>
  <c r="G1505" i="10" s="1"/>
  <c r="F1501" i="10"/>
  <c r="H1501" i="10" s="1"/>
  <c r="E1501" i="10"/>
  <c r="G1501" i="10" s="1"/>
  <c r="F1497" i="10"/>
  <c r="H1497" i="10" s="1"/>
  <c r="E1497" i="10"/>
  <c r="G1497" i="10" s="1"/>
  <c r="F1493" i="10"/>
  <c r="H1493" i="10" s="1"/>
  <c r="E1493" i="10"/>
  <c r="G1493" i="10" s="1"/>
  <c r="F1489" i="10"/>
  <c r="H1489" i="10" s="1"/>
  <c r="E1489" i="10"/>
  <c r="G1489" i="10" s="1"/>
  <c r="F1485" i="10"/>
  <c r="H1485" i="10" s="1"/>
  <c r="E1485" i="10"/>
  <c r="G1485" i="10" s="1"/>
  <c r="F1481" i="10"/>
  <c r="H1481" i="10" s="1"/>
  <c r="E1481" i="10"/>
  <c r="G1481" i="10" s="1"/>
  <c r="F1477" i="10"/>
  <c r="H1477" i="10" s="1"/>
  <c r="E1477" i="10"/>
  <c r="G1477" i="10" s="1"/>
  <c r="F1473" i="10"/>
  <c r="H1473" i="10" s="1"/>
  <c r="E1473" i="10"/>
  <c r="G1473" i="10" s="1"/>
  <c r="F1469" i="10"/>
  <c r="H1469" i="10" s="1"/>
  <c r="E1469" i="10"/>
  <c r="G1469" i="10" s="1"/>
  <c r="F1465" i="10"/>
  <c r="H1465" i="10" s="1"/>
  <c r="E1465" i="10"/>
  <c r="G1465" i="10" s="1"/>
  <c r="F1461" i="10"/>
  <c r="H1461" i="10" s="1"/>
  <c r="E1461" i="10"/>
  <c r="G1461" i="10" s="1"/>
  <c r="F1457" i="10"/>
  <c r="H1457" i="10" s="1"/>
  <c r="E1457" i="10"/>
  <c r="G1457" i="10" s="1"/>
  <c r="F1453" i="10"/>
  <c r="H1453" i="10" s="1"/>
  <c r="E1453" i="10"/>
  <c r="G1453" i="10" s="1"/>
  <c r="F1449" i="10"/>
  <c r="H1449" i="10" s="1"/>
  <c r="E1449" i="10"/>
  <c r="G1449" i="10" s="1"/>
  <c r="F1445" i="10"/>
  <c r="H1445" i="10" s="1"/>
  <c r="E1445" i="10"/>
  <c r="G1445" i="10" s="1"/>
  <c r="F1441" i="10"/>
  <c r="H1441" i="10" s="1"/>
  <c r="E1441" i="10"/>
  <c r="G1441" i="10" s="1"/>
  <c r="F1437" i="10"/>
  <c r="H1437" i="10" s="1"/>
  <c r="E1437" i="10"/>
  <c r="G1437" i="10" s="1"/>
  <c r="F1433" i="10"/>
  <c r="H1433" i="10" s="1"/>
  <c r="E1433" i="10"/>
  <c r="G1433" i="10" s="1"/>
  <c r="F1429" i="10"/>
  <c r="H1429" i="10" s="1"/>
  <c r="E1429" i="10"/>
  <c r="G1429" i="10" s="1"/>
  <c r="F1425" i="10"/>
  <c r="H1425" i="10" s="1"/>
  <c r="E1425" i="10"/>
  <c r="G1425" i="10" s="1"/>
  <c r="F1421" i="10"/>
  <c r="H1421" i="10" s="1"/>
  <c r="E1421" i="10"/>
  <c r="G1421" i="10" s="1"/>
  <c r="F1417" i="10"/>
  <c r="H1417" i="10" s="1"/>
  <c r="E1417" i="10"/>
  <c r="G1417" i="10" s="1"/>
  <c r="F1413" i="10"/>
  <c r="H1413" i="10" s="1"/>
  <c r="E1413" i="10"/>
  <c r="G1413" i="10" s="1"/>
  <c r="F1409" i="10"/>
  <c r="H1409" i="10" s="1"/>
  <c r="E1409" i="10"/>
  <c r="G1409" i="10" s="1"/>
  <c r="F1405" i="10"/>
  <c r="H1405" i="10" s="1"/>
  <c r="E1405" i="10"/>
  <c r="G1405" i="10" s="1"/>
  <c r="F1401" i="10"/>
  <c r="H1401" i="10" s="1"/>
  <c r="E1401" i="10"/>
  <c r="G1401" i="10" s="1"/>
  <c r="F1397" i="10"/>
  <c r="H1397" i="10" s="1"/>
  <c r="E1397" i="10"/>
  <c r="G1397" i="10" s="1"/>
  <c r="F1393" i="10"/>
  <c r="H1393" i="10" s="1"/>
  <c r="E1393" i="10"/>
  <c r="G1393" i="10" s="1"/>
  <c r="F1389" i="10"/>
  <c r="H1389" i="10" s="1"/>
  <c r="E1389" i="10"/>
  <c r="G1389" i="10" s="1"/>
  <c r="F1385" i="10"/>
  <c r="H1385" i="10" s="1"/>
  <c r="E1385" i="10"/>
  <c r="G1385" i="10" s="1"/>
  <c r="F1381" i="10"/>
  <c r="H1381" i="10" s="1"/>
  <c r="E1381" i="10"/>
  <c r="G1381" i="10" s="1"/>
  <c r="F1377" i="10"/>
  <c r="H1377" i="10" s="1"/>
  <c r="E1377" i="10"/>
  <c r="G1377" i="10" s="1"/>
  <c r="F1373" i="10"/>
  <c r="H1373" i="10" s="1"/>
  <c r="E1373" i="10"/>
  <c r="G1373" i="10" s="1"/>
  <c r="F1369" i="10"/>
  <c r="H1369" i="10" s="1"/>
  <c r="E1369" i="10"/>
  <c r="G1369" i="10" s="1"/>
  <c r="F1365" i="10"/>
  <c r="H1365" i="10" s="1"/>
  <c r="E1365" i="10"/>
  <c r="G1365" i="10" s="1"/>
  <c r="F1361" i="10"/>
  <c r="H1361" i="10" s="1"/>
  <c r="E1361" i="10"/>
  <c r="G1361" i="10" s="1"/>
  <c r="F1357" i="10"/>
  <c r="H1357" i="10" s="1"/>
  <c r="E1357" i="10"/>
  <c r="G1357" i="10" s="1"/>
  <c r="F1353" i="10"/>
  <c r="H1353" i="10" s="1"/>
  <c r="E1353" i="10"/>
  <c r="G1353" i="10" s="1"/>
  <c r="F1349" i="10"/>
  <c r="H1349" i="10" s="1"/>
  <c r="E1349" i="10"/>
  <c r="G1349" i="10" s="1"/>
  <c r="F1345" i="10"/>
  <c r="H1345" i="10" s="1"/>
  <c r="E1345" i="10"/>
  <c r="G1345" i="10" s="1"/>
  <c r="F1341" i="10"/>
  <c r="H1341" i="10" s="1"/>
  <c r="E1341" i="10"/>
  <c r="G1341" i="10" s="1"/>
  <c r="F1337" i="10"/>
  <c r="H1337" i="10" s="1"/>
  <c r="E1337" i="10"/>
  <c r="G1337" i="10" s="1"/>
  <c r="F1333" i="10"/>
  <c r="H1333" i="10" s="1"/>
  <c r="E1333" i="10"/>
  <c r="G1333" i="10" s="1"/>
  <c r="F1329" i="10"/>
  <c r="H1329" i="10" s="1"/>
  <c r="E1329" i="10"/>
  <c r="G1329" i="10" s="1"/>
  <c r="F1325" i="10"/>
  <c r="H1325" i="10" s="1"/>
  <c r="E1325" i="10"/>
  <c r="G1325" i="10" s="1"/>
  <c r="F1321" i="10"/>
  <c r="H1321" i="10" s="1"/>
  <c r="E1321" i="10"/>
  <c r="G1321" i="10" s="1"/>
  <c r="F1317" i="10"/>
  <c r="H1317" i="10" s="1"/>
  <c r="E1317" i="10"/>
  <c r="G1317" i="10" s="1"/>
  <c r="F1313" i="10"/>
  <c r="H1313" i="10" s="1"/>
  <c r="E1313" i="10"/>
  <c r="G1313" i="10" s="1"/>
  <c r="F1309" i="10"/>
  <c r="H1309" i="10" s="1"/>
  <c r="E1309" i="10"/>
  <c r="G1309" i="10" s="1"/>
  <c r="F1305" i="10"/>
  <c r="H1305" i="10" s="1"/>
  <c r="E1305" i="10"/>
  <c r="G1305" i="10" s="1"/>
  <c r="F1301" i="10"/>
  <c r="H1301" i="10" s="1"/>
  <c r="E1301" i="10"/>
  <c r="G1301" i="10" s="1"/>
  <c r="F1297" i="10"/>
  <c r="H1297" i="10" s="1"/>
  <c r="E1297" i="10"/>
  <c r="G1297" i="10" s="1"/>
  <c r="F1293" i="10"/>
  <c r="H1293" i="10" s="1"/>
  <c r="E1293" i="10"/>
  <c r="G1293" i="10" s="1"/>
  <c r="F1289" i="10"/>
  <c r="H1289" i="10" s="1"/>
  <c r="E1289" i="10"/>
  <c r="G1289" i="10" s="1"/>
  <c r="F1285" i="10"/>
  <c r="H1285" i="10" s="1"/>
  <c r="E1285" i="10"/>
  <c r="G1285" i="10" s="1"/>
  <c r="F1281" i="10"/>
  <c r="H1281" i="10" s="1"/>
  <c r="E1281" i="10"/>
  <c r="G1281" i="10" s="1"/>
  <c r="F1277" i="10"/>
  <c r="H1277" i="10" s="1"/>
  <c r="E1277" i="10"/>
  <c r="G1277" i="10" s="1"/>
  <c r="F1273" i="10"/>
  <c r="H1273" i="10" s="1"/>
  <c r="E1273" i="10"/>
  <c r="G1273" i="10" s="1"/>
  <c r="F1269" i="10"/>
  <c r="H1269" i="10" s="1"/>
  <c r="E1269" i="10"/>
  <c r="G1269" i="10" s="1"/>
  <c r="F1265" i="10"/>
  <c r="H1265" i="10" s="1"/>
  <c r="E1265" i="10"/>
  <c r="G1265" i="10" s="1"/>
  <c r="F1261" i="10"/>
  <c r="H1261" i="10" s="1"/>
  <c r="E1261" i="10"/>
  <c r="G1261" i="10" s="1"/>
  <c r="F1257" i="10"/>
  <c r="H1257" i="10" s="1"/>
  <c r="E1257" i="10"/>
  <c r="G1257" i="10" s="1"/>
  <c r="F1253" i="10"/>
  <c r="H1253" i="10" s="1"/>
  <c r="E1253" i="10"/>
  <c r="G1253" i="10" s="1"/>
  <c r="F1249" i="10"/>
  <c r="H1249" i="10" s="1"/>
  <c r="E1249" i="10"/>
  <c r="G1249" i="10" s="1"/>
  <c r="F1245" i="10"/>
  <c r="H1245" i="10" s="1"/>
  <c r="E1245" i="10"/>
  <c r="G1245" i="10" s="1"/>
  <c r="F1241" i="10"/>
  <c r="H1241" i="10" s="1"/>
  <c r="E1241" i="10"/>
  <c r="G1241" i="10" s="1"/>
  <c r="F1237" i="10"/>
  <c r="H1237" i="10" s="1"/>
  <c r="E1237" i="10"/>
  <c r="G1237" i="10" s="1"/>
  <c r="F1233" i="10"/>
  <c r="H1233" i="10" s="1"/>
  <c r="E1233" i="10"/>
  <c r="G1233" i="10" s="1"/>
  <c r="F1229" i="10"/>
  <c r="H1229" i="10" s="1"/>
  <c r="E1229" i="10"/>
  <c r="G1229" i="10" s="1"/>
  <c r="F1225" i="10"/>
  <c r="H1225" i="10" s="1"/>
  <c r="E1225" i="10"/>
  <c r="G1225" i="10" s="1"/>
  <c r="F1221" i="10"/>
  <c r="H1221" i="10" s="1"/>
  <c r="E1221" i="10"/>
  <c r="G1221" i="10" s="1"/>
  <c r="F1217" i="10"/>
  <c r="H1217" i="10" s="1"/>
  <c r="E1217" i="10"/>
  <c r="G1217" i="10" s="1"/>
  <c r="F1213" i="10"/>
  <c r="H1213" i="10" s="1"/>
  <c r="E1213" i="10"/>
  <c r="G1213" i="10" s="1"/>
  <c r="F1209" i="10"/>
  <c r="H1209" i="10" s="1"/>
  <c r="E1209" i="10"/>
  <c r="G1209" i="10" s="1"/>
  <c r="F1205" i="10"/>
  <c r="H1205" i="10" s="1"/>
  <c r="E1205" i="10"/>
  <c r="G1205" i="10" s="1"/>
  <c r="F1201" i="10"/>
  <c r="H1201" i="10" s="1"/>
  <c r="E1201" i="10"/>
  <c r="G1201" i="10" s="1"/>
  <c r="F1197" i="10"/>
  <c r="H1197" i="10" s="1"/>
  <c r="E1197" i="10"/>
  <c r="G1197" i="10" s="1"/>
  <c r="F1193" i="10"/>
  <c r="H1193" i="10" s="1"/>
  <c r="E1193" i="10"/>
  <c r="G1193" i="10" s="1"/>
  <c r="F1189" i="10"/>
  <c r="H1189" i="10" s="1"/>
  <c r="E1189" i="10"/>
  <c r="G1189" i="10" s="1"/>
  <c r="F1185" i="10"/>
  <c r="H1185" i="10" s="1"/>
  <c r="E1185" i="10"/>
  <c r="G1185" i="10" s="1"/>
  <c r="F1181" i="10"/>
  <c r="H1181" i="10" s="1"/>
  <c r="E1181" i="10"/>
  <c r="G1181" i="10" s="1"/>
  <c r="F1177" i="10"/>
  <c r="H1177" i="10" s="1"/>
  <c r="E1177" i="10"/>
  <c r="G1177" i="10" s="1"/>
  <c r="F1173" i="10"/>
  <c r="H1173" i="10" s="1"/>
  <c r="E1173" i="10"/>
  <c r="G1173" i="10" s="1"/>
  <c r="F1169" i="10"/>
  <c r="H1169" i="10" s="1"/>
  <c r="E1169" i="10"/>
  <c r="G1169" i="10" s="1"/>
  <c r="F1165" i="10"/>
  <c r="H1165" i="10" s="1"/>
  <c r="E1165" i="10"/>
  <c r="G1165" i="10" s="1"/>
  <c r="F1161" i="10"/>
  <c r="H1161" i="10" s="1"/>
  <c r="E1161" i="10"/>
  <c r="G1161" i="10" s="1"/>
  <c r="F1157" i="10"/>
  <c r="H1157" i="10" s="1"/>
  <c r="E1157" i="10"/>
  <c r="G1157" i="10" s="1"/>
  <c r="F1153" i="10"/>
  <c r="H1153" i="10" s="1"/>
  <c r="E1153" i="10"/>
  <c r="G1153" i="10" s="1"/>
  <c r="F1149" i="10"/>
  <c r="H1149" i="10" s="1"/>
  <c r="E1149" i="10"/>
  <c r="G1149" i="10" s="1"/>
  <c r="F1145" i="10"/>
  <c r="H1145" i="10" s="1"/>
  <c r="E1145" i="10"/>
  <c r="G1145" i="10" s="1"/>
  <c r="F1141" i="10"/>
  <c r="H1141" i="10" s="1"/>
  <c r="E1141" i="10"/>
  <c r="G1141" i="10" s="1"/>
  <c r="F1137" i="10"/>
  <c r="H1137" i="10" s="1"/>
  <c r="E1137" i="10"/>
  <c r="G1137" i="10" s="1"/>
  <c r="F1133" i="10"/>
  <c r="H1133" i="10" s="1"/>
  <c r="E1133" i="10"/>
  <c r="G1133" i="10" s="1"/>
  <c r="F1129" i="10"/>
  <c r="H1129" i="10" s="1"/>
  <c r="E1129" i="10"/>
  <c r="G1129" i="10" s="1"/>
  <c r="F1125" i="10"/>
  <c r="H1125" i="10" s="1"/>
  <c r="E1125" i="10"/>
  <c r="G1125" i="10" s="1"/>
  <c r="F1121" i="10"/>
  <c r="H1121" i="10" s="1"/>
  <c r="E1121" i="10"/>
  <c r="G1121" i="10" s="1"/>
  <c r="F1117" i="10"/>
  <c r="H1117" i="10" s="1"/>
  <c r="E1117" i="10"/>
  <c r="G1117" i="10" s="1"/>
  <c r="F1113" i="10"/>
  <c r="H1113" i="10" s="1"/>
  <c r="E1113" i="10"/>
  <c r="G1113" i="10" s="1"/>
  <c r="F1109" i="10"/>
  <c r="H1109" i="10" s="1"/>
  <c r="E1109" i="10"/>
  <c r="G1109" i="10" s="1"/>
  <c r="F1105" i="10"/>
  <c r="H1105" i="10" s="1"/>
  <c r="E1105" i="10"/>
  <c r="G1105" i="10" s="1"/>
  <c r="F1101" i="10"/>
  <c r="H1101" i="10" s="1"/>
  <c r="E1101" i="10"/>
  <c r="G1101" i="10" s="1"/>
  <c r="F1097" i="10"/>
  <c r="H1097" i="10" s="1"/>
  <c r="E1097" i="10"/>
  <c r="G1097" i="10" s="1"/>
  <c r="F1093" i="10"/>
  <c r="H1093" i="10" s="1"/>
  <c r="E1093" i="10"/>
  <c r="G1093" i="10" s="1"/>
  <c r="F1089" i="10"/>
  <c r="H1089" i="10" s="1"/>
  <c r="E1089" i="10"/>
  <c r="G1089" i="10" s="1"/>
  <c r="F1085" i="10"/>
  <c r="H1085" i="10" s="1"/>
  <c r="E1085" i="10"/>
  <c r="G1085" i="10" s="1"/>
  <c r="F1081" i="10"/>
  <c r="H1081" i="10" s="1"/>
  <c r="E1081" i="10"/>
  <c r="G1081" i="10" s="1"/>
  <c r="F1077" i="10"/>
  <c r="H1077" i="10" s="1"/>
  <c r="E1077" i="10"/>
  <c r="G1077" i="10" s="1"/>
  <c r="F1073" i="10"/>
  <c r="H1073" i="10" s="1"/>
  <c r="E1073" i="10"/>
  <c r="G1073" i="10" s="1"/>
  <c r="F1069" i="10"/>
  <c r="H1069" i="10" s="1"/>
  <c r="E1069" i="10"/>
  <c r="G1069" i="10" s="1"/>
  <c r="F1065" i="10"/>
  <c r="H1065" i="10" s="1"/>
  <c r="E1065" i="10"/>
  <c r="G1065" i="10" s="1"/>
  <c r="F1061" i="10"/>
  <c r="H1061" i="10" s="1"/>
  <c r="E1061" i="10"/>
  <c r="G1061" i="10" s="1"/>
  <c r="F1057" i="10"/>
  <c r="H1057" i="10" s="1"/>
  <c r="E1057" i="10"/>
  <c r="G1057" i="10" s="1"/>
  <c r="F1053" i="10"/>
  <c r="H1053" i="10" s="1"/>
  <c r="E1053" i="10"/>
  <c r="G1053" i="10" s="1"/>
  <c r="F1049" i="10"/>
  <c r="H1049" i="10" s="1"/>
  <c r="E1049" i="10"/>
  <c r="G1049" i="10" s="1"/>
  <c r="F1045" i="10"/>
  <c r="H1045" i="10" s="1"/>
  <c r="E1045" i="10"/>
  <c r="G1045" i="10" s="1"/>
  <c r="F1041" i="10"/>
  <c r="H1041" i="10" s="1"/>
  <c r="E1041" i="10"/>
  <c r="G1041" i="10" s="1"/>
  <c r="F1037" i="10"/>
  <c r="H1037" i="10" s="1"/>
  <c r="E1037" i="10"/>
  <c r="G1037" i="10" s="1"/>
  <c r="F1033" i="10"/>
  <c r="H1033" i="10" s="1"/>
  <c r="E1033" i="10"/>
  <c r="G1033" i="10" s="1"/>
  <c r="F1029" i="10"/>
  <c r="H1029" i="10" s="1"/>
  <c r="E1029" i="10"/>
  <c r="G1029" i="10" s="1"/>
  <c r="F1025" i="10"/>
  <c r="H1025" i="10" s="1"/>
  <c r="E1025" i="10"/>
  <c r="G1025" i="10" s="1"/>
  <c r="F1021" i="10"/>
  <c r="H1021" i="10" s="1"/>
  <c r="E1021" i="10"/>
  <c r="G1021" i="10" s="1"/>
  <c r="F1017" i="10"/>
  <c r="H1017" i="10" s="1"/>
  <c r="E1017" i="10"/>
  <c r="G1017" i="10" s="1"/>
  <c r="F1013" i="10"/>
  <c r="H1013" i="10" s="1"/>
  <c r="E1013" i="10"/>
  <c r="G1013" i="10" s="1"/>
  <c r="F1009" i="10"/>
  <c r="H1009" i="10" s="1"/>
  <c r="E1009" i="10"/>
  <c r="G1009" i="10" s="1"/>
  <c r="F1005" i="10"/>
  <c r="H1005" i="10" s="1"/>
  <c r="E1005" i="10"/>
  <c r="G1005" i="10" s="1"/>
  <c r="F1001" i="10"/>
  <c r="H1001" i="10" s="1"/>
  <c r="E1001" i="10"/>
  <c r="G1001" i="10" s="1"/>
  <c r="F997" i="10"/>
  <c r="H997" i="10" s="1"/>
  <c r="E997" i="10"/>
  <c r="G997" i="10" s="1"/>
  <c r="F993" i="10"/>
  <c r="H993" i="10" s="1"/>
  <c r="E993" i="10"/>
  <c r="G993" i="10" s="1"/>
  <c r="F989" i="10"/>
  <c r="H989" i="10" s="1"/>
  <c r="E989" i="10"/>
  <c r="G989" i="10" s="1"/>
  <c r="F985" i="10"/>
  <c r="H985" i="10" s="1"/>
  <c r="E985" i="10"/>
  <c r="G985" i="10" s="1"/>
  <c r="F981" i="10"/>
  <c r="H981" i="10" s="1"/>
  <c r="E981" i="10"/>
  <c r="G981" i="10" s="1"/>
  <c r="F977" i="10"/>
  <c r="H977" i="10" s="1"/>
  <c r="E977" i="10"/>
  <c r="G977" i="10" s="1"/>
  <c r="F973" i="10"/>
  <c r="H973" i="10" s="1"/>
  <c r="E973" i="10"/>
  <c r="G973" i="10" s="1"/>
  <c r="F969" i="10"/>
  <c r="H969" i="10" s="1"/>
  <c r="E969" i="10"/>
  <c r="G969" i="10" s="1"/>
  <c r="F965" i="10"/>
  <c r="H965" i="10" s="1"/>
  <c r="E965" i="10"/>
  <c r="G965" i="10" s="1"/>
  <c r="F961" i="10"/>
  <c r="H961" i="10" s="1"/>
  <c r="E961" i="10"/>
  <c r="G961" i="10" s="1"/>
  <c r="F957" i="10"/>
  <c r="H957" i="10" s="1"/>
  <c r="E957" i="10"/>
  <c r="G957" i="10" s="1"/>
  <c r="F953" i="10"/>
  <c r="H953" i="10" s="1"/>
  <c r="E953" i="10"/>
  <c r="G953" i="10" s="1"/>
  <c r="F949" i="10"/>
  <c r="H949" i="10" s="1"/>
  <c r="E949" i="10"/>
  <c r="G949" i="10" s="1"/>
  <c r="F945" i="10"/>
  <c r="H945" i="10" s="1"/>
  <c r="E945" i="10"/>
  <c r="G945" i="10" s="1"/>
  <c r="F941" i="10"/>
  <c r="H941" i="10" s="1"/>
  <c r="E941" i="10"/>
  <c r="G941" i="10" s="1"/>
  <c r="F937" i="10"/>
  <c r="H937" i="10" s="1"/>
  <c r="E937" i="10"/>
  <c r="G937" i="10" s="1"/>
  <c r="F933" i="10"/>
  <c r="H933" i="10" s="1"/>
  <c r="E933" i="10"/>
  <c r="G933" i="10" s="1"/>
  <c r="F929" i="10"/>
  <c r="H929" i="10" s="1"/>
  <c r="E929" i="10"/>
  <c r="G929" i="10" s="1"/>
  <c r="F925" i="10"/>
  <c r="H925" i="10" s="1"/>
  <c r="E925" i="10"/>
  <c r="G925" i="10" s="1"/>
  <c r="F921" i="10"/>
  <c r="H921" i="10" s="1"/>
  <c r="E921" i="10"/>
  <c r="G921" i="10" s="1"/>
  <c r="F917" i="10"/>
  <c r="H917" i="10" s="1"/>
  <c r="E917" i="10"/>
  <c r="G917" i="10" s="1"/>
  <c r="F913" i="10"/>
  <c r="H913" i="10" s="1"/>
  <c r="E913" i="10"/>
  <c r="G913" i="10" s="1"/>
  <c r="F909" i="10"/>
  <c r="H909" i="10" s="1"/>
  <c r="E909" i="10"/>
  <c r="G909" i="10" s="1"/>
  <c r="F905" i="10"/>
  <c r="H905" i="10" s="1"/>
  <c r="E905" i="10"/>
  <c r="G905" i="10" s="1"/>
  <c r="F901" i="10"/>
  <c r="H901" i="10" s="1"/>
  <c r="E901" i="10"/>
  <c r="G901" i="10" s="1"/>
  <c r="F897" i="10"/>
  <c r="H897" i="10" s="1"/>
  <c r="E897" i="10"/>
  <c r="G897" i="10" s="1"/>
  <c r="F893" i="10"/>
  <c r="H893" i="10" s="1"/>
  <c r="E893" i="10"/>
  <c r="G893" i="10" s="1"/>
  <c r="F889" i="10"/>
  <c r="H889" i="10" s="1"/>
  <c r="E889" i="10"/>
  <c r="G889" i="10" s="1"/>
  <c r="F885" i="10"/>
  <c r="H885" i="10" s="1"/>
  <c r="E885" i="10"/>
  <c r="G885" i="10" s="1"/>
  <c r="F881" i="10"/>
  <c r="H881" i="10" s="1"/>
  <c r="E881" i="10"/>
  <c r="G881" i="10" s="1"/>
  <c r="F877" i="10"/>
  <c r="H877" i="10" s="1"/>
  <c r="E877" i="10"/>
  <c r="G877" i="10" s="1"/>
  <c r="F873" i="10"/>
  <c r="H873" i="10" s="1"/>
  <c r="E873" i="10"/>
  <c r="G873" i="10" s="1"/>
  <c r="F869" i="10"/>
  <c r="H869" i="10" s="1"/>
  <c r="E869" i="10"/>
  <c r="G869" i="10" s="1"/>
  <c r="F865" i="10"/>
  <c r="H865" i="10" s="1"/>
  <c r="E865" i="10"/>
  <c r="G865" i="10" s="1"/>
  <c r="F861" i="10"/>
  <c r="H861" i="10" s="1"/>
  <c r="E861" i="10"/>
  <c r="G861" i="10" s="1"/>
  <c r="F857" i="10"/>
  <c r="H857" i="10" s="1"/>
  <c r="E857" i="10"/>
  <c r="G857" i="10" s="1"/>
  <c r="F853" i="10"/>
  <c r="H853" i="10" s="1"/>
  <c r="E853" i="10"/>
  <c r="G853" i="10" s="1"/>
  <c r="F849" i="10"/>
  <c r="H849" i="10" s="1"/>
  <c r="E849" i="10"/>
  <c r="G849" i="10" s="1"/>
  <c r="F845" i="10"/>
  <c r="H845" i="10" s="1"/>
  <c r="E845" i="10"/>
  <c r="G845" i="10" s="1"/>
  <c r="F841" i="10"/>
  <c r="H841" i="10" s="1"/>
  <c r="E841" i="10"/>
  <c r="G841" i="10" s="1"/>
  <c r="F837" i="10"/>
  <c r="H837" i="10" s="1"/>
  <c r="E837" i="10"/>
  <c r="G837" i="10" s="1"/>
  <c r="F833" i="10"/>
  <c r="H833" i="10" s="1"/>
  <c r="E833" i="10"/>
  <c r="G833" i="10" s="1"/>
  <c r="F829" i="10"/>
  <c r="H829" i="10" s="1"/>
  <c r="E829" i="10"/>
  <c r="G829" i="10" s="1"/>
  <c r="F825" i="10"/>
  <c r="H825" i="10" s="1"/>
  <c r="E825" i="10"/>
  <c r="G825" i="10" s="1"/>
  <c r="F821" i="10"/>
  <c r="H821" i="10" s="1"/>
  <c r="E821" i="10"/>
  <c r="G821" i="10" s="1"/>
  <c r="F817" i="10"/>
  <c r="H817" i="10" s="1"/>
  <c r="E817" i="10"/>
  <c r="G817" i="10" s="1"/>
  <c r="F813" i="10"/>
  <c r="H813" i="10" s="1"/>
  <c r="E813" i="10"/>
  <c r="G813" i="10" s="1"/>
  <c r="F809" i="10"/>
  <c r="H809" i="10" s="1"/>
  <c r="E809" i="10"/>
  <c r="G809" i="10" s="1"/>
  <c r="F805" i="10"/>
  <c r="H805" i="10" s="1"/>
  <c r="E805" i="10"/>
  <c r="G805" i="10" s="1"/>
  <c r="F801" i="10"/>
  <c r="H801" i="10" s="1"/>
  <c r="E801" i="10"/>
  <c r="G801" i="10" s="1"/>
  <c r="F797" i="10"/>
  <c r="H797" i="10" s="1"/>
  <c r="E797" i="10"/>
  <c r="G797" i="10" s="1"/>
  <c r="F793" i="10"/>
  <c r="H793" i="10" s="1"/>
  <c r="E793" i="10"/>
  <c r="G793" i="10" s="1"/>
  <c r="F789" i="10"/>
  <c r="H789" i="10" s="1"/>
  <c r="E789" i="10"/>
  <c r="G789" i="10" s="1"/>
  <c r="F785" i="10"/>
  <c r="H785" i="10" s="1"/>
  <c r="E785" i="10"/>
  <c r="G785" i="10" s="1"/>
  <c r="F781" i="10"/>
  <c r="H781" i="10" s="1"/>
  <c r="E781" i="10"/>
  <c r="G781" i="10" s="1"/>
  <c r="F777" i="10"/>
  <c r="H777" i="10" s="1"/>
  <c r="E777" i="10"/>
  <c r="G777" i="10" s="1"/>
  <c r="F773" i="10"/>
  <c r="H773" i="10" s="1"/>
  <c r="E773" i="10"/>
  <c r="G773" i="10" s="1"/>
  <c r="F769" i="10"/>
  <c r="H769" i="10" s="1"/>
  <c r="E769" i="10"/>
  <c r="G769" i="10" s="1"/>
  <c r="F765" i="10"/>
  <c r="H765" i="10" s="1"/>
  <c r="E765" i="10"/>
  <c r="G765" i="10" s="1"/>
  <c r="F761" i="10"/>
  <c r="H761" i="10" s="1"/>
  <c r="E761" i="10"/>
  <c r="G761" i="10" s="1"/>
  <c r="F757" i="10"/>
  <c r="H757" i="10" s="1"/>
  <c r="E757" i="10"/>
  <c r="G757" i="10" s="1"/>
  <c r="F753" i="10"/>
  <c r="H753" i="10" s="1"/>
  <c r="E753" i="10"/>
  <c r="G753" i="10" s="1"/>
  <c r="F749" i="10"/>
  <c r="H749" i="10" s="1"/>
  <c r="E749" i="10"/>
  <c r="G749" i="10" s="1"/>
  <c r="F745" i="10"/>
  <c r="H745" i="10" s="1"/>
  <c r="E745" i="10"/>
  <c r="G745" i="10" s="1"/>
  <c r="F741" i="10"/>
  <c r="H741" i="10" s="1"/>
  <c r="E741" i="10"/>
  <c r="G741" i="10" s="1"/>
  <c r="F737" i="10"/>
  <c r="H737" i="10" s="1"/>
  <c r="E737" i="10"/>
  <c r="G737" i="10" s="1"/>
  <c r="F733" i="10"/>
  <c r="H733" i="10" s="1"/>
  <c r="E733" i="10"/>
  <c r="G733" i="10" s="1"/>
  <c r="F729" i="10"/>
  <c r="H729" i="10" s="1"/>
  <c r="E729" i="10"/>
  <c r="G729" i="10" s="1"/>
  <c r="F725" i="10"/>
  <c r="H725" i="10" s="1"/>
  <c r="E725" i="10"/>
  <c r="G725" i="10" s="1"/>
  <c r="F721" i="10"/>
  <c r="H721" i="10" s="1"/>
  <c r="E721" i="10"/>
  <c r="G721" i="10" s="1"/>
  <c r="F717" i="10"/>
  <c r="H717" i="10" s="1"/>
  <c r="E717" i="10"/>
  <c r="G717" i="10" s="1"/>
  <c r="F713" i="10"/>
  <c r="H713" i="10" s="1"/>
  <c r="E713" i="10"/>
  <c r="G713" i="10" s="1"/>
  <c r="F709" i="10"/>
  <c r="H709" i="10" s="1"/>
  <c r="E709" i="10"/>
  <c r="G709" i="10" s="1"/>
  <c r="F705" i="10"/>
  <c r="H705" i="10" s="1"/>
  <c r="E705" i="10"/>
  <c r="G705" i="10" s="1"/>
  <c r="F701" i="10"/>
  <c r="H701" i="10" s="1"/>
  <c r="E701" i="10"/>
  <c r="G701" i="10" s="1"/>
  <c r="F697" i="10"/>
  <c r="H697" i="10" s="1"/>
  <c r="E697" i="10"/>
  <c r="G697" i="10" s="1"/>
  <c r="F693" i="10"/>
  <c r="H693" i="10" s="1"/>
  <c r="E693" i="10"/>
  <c r="G693" i="10" s="1"/>
  <c r="F689" i="10"/>
  <c r="H689" i="10" s="1"/>
  <c r="E689" i="10"/>
  <c r="G689" i="10" s="1"/>
  <c r="F685" i="10"/>
  <c r="H685" i="10" s="1"/>
  <c r="E685" i="10"/>
  <c r="G685" i="10" s="1"/>
  <c r="F681" i="10"/>
  <c r="H681" i="10" s="1"/>
  <c r="E681" i="10"/>
  <c r="G681" i="10" s="1"/>
  <c r="F677" i="10"/>
  <c r="H677" i="10" s="1"/>
  <c r="E677" i="10"/>
  <c r="G677" i="10" s="1"/>
  <c r="F673" i="10"/>
  <c r="H673" i="10" s="1"/>
  <c r="E673" i="10"/>
  <c r="G673" i="10" s="1"/>
  <c r="F669" i="10"/>
  <c r="H669" i="10" s="1"/>
  <c r="E669" i="10"/>
  <c r="G669" i="10" s="1"/>
  <c r="F665" i="10"/>
  <c r="H665" i="10" s="1"/>
  <c r="E665" i="10"/>
  <c r="G665" i="10" s="1"/>
  <c r="F661" i="10"/>
  <c r="H661" i="10" s="1"/>
  <c r="E661" i="10"/>
  <c r="G661" i="10" s="1"/>
  <c r="F657" i="10"/>
  <c r="H657" i="10" s="1"/>
  <c r="E657" i="10"/>
  <c r="G657" i="10" s="1"/>
  <c r="F653" i="10"/>
  <c r="H653" i="10" s="1"/>
  <c r="E653" i="10"/>
  <c r="G653" i="10" s="1"/>
  <c r="F649" i="10"/>
  <c r="H649" i="10" s="1"/>
  <c r="E649" i="10"/>
  <c r="G649" i="10" s="1"/>
  <c r="F645" i="10"/>
  <c r="H645" i="10" s="1"/>
  <c r="E645" i="10"/>
  <c r="G645" i="10" s="1"/>
  <c r="F641" i="10"/>
  <c r="H641" i="10" s="1"/>
  <c r="E641" i="10"/>
  <c r="G641" i="10" s="1"/>
  <c r="F637" i="10"/>
  <c r="H637" i="10" s="1"/>
  <c r="E637" i="10"/>
  <c r="G637" i="10" s="1"/>
  <c r="F633" i="10"/>
  <c r="H633" i="10" s="1"/>
  <c r="E633" i="10"/>
  <c r="G633" i="10" s="1"/>
  <c r="F629" i="10"/>
  <c r="H629" i="10" s="1"/>
  <c r="E629" i="10"/>
  <c r="G629" i="10" s="1"/>
  <c r="F625" i="10"/>
  <c r="H625" i="10" s="1"/>
  <c r="E625" i="10"/>
  <c r="G625" i="10" s="1"/>
  <c r="F621" i="10"/>
  <c r="H621" i="10" s="1"/>
  <c r="E621" i="10"/>
  <c r="G621" i="10" s="1"/>
  <c r="F617" i="10"/>
  <c r="H617" i="10" s="1"/>
  <c r="E617" i="10"/>
  <c r="G617" i="10" s="1"/>
  <c r="F613" i="10"/>
  <c r="H613" i="10" s="1"/>
  <c r="E613" i="10"/>
  <c r="G613" i="10" s="1"/>
  <c r="F609" i="10"/>
  <c r="H609" i="10" s="1"/>
  <c r="E609" i="10"/>
  <c r="G609" i="10" s="1"/>
  <c r="F605" i="10"/>
  <c r="H605" i="10" s="1"/>
  <c r="E605" i="10"/>
  <c r="G605" i="10" s="1"/>
  <c r="F601" i="10"/>
  <c r="H601" i="10" s="1"/>
  <c r="E601" i="10"/>
  <c r="G601" i="10" s="1"/>
  <c r="F597" i="10"/>
  <c r="H597" i="10" s="1"/>
  <c r="E597" i="10"/>
  <c r="G597" i="10" s="1"/>
  <c r="F593" i="10"/>
  <c r="H593" i="10" s="1"/>
  <c r="E593" i="10"/>
  <c r="G593" i="10" s="1"/>
  <c r="F589" i="10"/>
  <c r="H589" i="10" s="1"/>
  <c r="E589" i="10"/>
  <c r="G589" i="10" s="1"/>
  <c r="F585" i="10"/>
  <c r="H585" i="10" s="1"/>
  <c r="E585" i="10"/>
  <c r="G585" i="10" s="1"/>
  <c r="F581" i="10"/>
  <c r="H581" i="10" s="1"/>
  <c r="E581" i="10"/>
  <c r="G581" i="10" s="1"/>
  <c r="F577" i="10"/>
  <c r="H577" i="10" s="1"/>
  <c r="E577" i="10"/>
  <c r="G577" i="10" s="1"/>
  <c r="F573" i="10"/>
  <c r="H573" i="10" s="1"/>
  <c r="E573" i="10"/>
  <c r="G573" i="10" s="1"/>
  <c r="F569" i="10"/>
  <c r="H569" i="10" s="1"/>
  <c r="E569" i="10"/>
  <c r="G569" i="10" s="1"/>
  <c r="F565" i="10"/>
  <c r="H565" i="10" s="1"/>
  <c r="E565" i="10"/>
  <c r="G565" i="10" s="1"/>
  <c r="F561" i="10"/>
  <c r="H561" i="10" s="1"/>
  <c r="E561" i="10"/>
  <c r="G561" i="10" s="1"/>
  <c r="F557" i="10"/>
  <c r="H557" i="10" s="1"/>
  <c r="E557" i="10"/>
  <c r="G557" i="10" s="1"/>
  <c r="F553" i="10"/>
  <c r="H553" i="10" s="1"/>
  <c r="E553" i="10"/>
  <c r="G553" i="10" s="1"/>
  <c r="F549" i="10"/>
  <c r="H549" i="10" s="1"/>
  <c r="E549" i="10"/>
  <c r="G549" i="10" s="1"/>
  <c r="F545" i="10"/>
  <c r="H545" i="10" s="1"/>
  <c r="E545" i="10"/>
  <c r="G545" i="10" s="1"/>
  <c r="F541" i="10"/>
  <c r="H541" i="10" s="1"/>
  <c r="E541" i="10"/>
  <c r="G541" i="10" s="1"/>
  <c r="F537" i="10"/>
  <c r="H537" i="10" s="1"/>
  <c r="E537" i="10"/>
  <c r="G537" i="10" s="1"/>
  <c r="F533" i="10"/>
  <c r="H533" i="10" s="1"/>
  <c r="E533" i="10"/>
  <c r="G533" i="10" s="1"/>
  <c r="F529" i="10"/>
  <c r="H529" i="10" s="1"/>
  <c r="E529" i="10"/>
  <c r="G529" i="10" s="1"/>
  <c r="F525" i="10"/>
  <c r="H525" i="10" s="1"/>
  <c r="E525" i="10"/>
  <c r="G525" i="10" s="1"/>
  <c r="F521" i="10"/>
  <c r="H521" i="10" s="1"/>
  <c r="E521" i="10"/>
  <c r="G521" i="10" s="1"/>
  <c r="F517" i="10"/>
  <c r="H517" i="10" s="1"/>
  <c r="E517" i="10"/>
  <c r="G517" i="10" s="1"/>
  <c r="F513" i="10"/>
  <c r="H513" i="10" s="1"/>
  <c r="E513" i="10"/>
  <c r="G513" i="10" s="1"/>
  <c r="F509" i="10"/>
  <c r="H509" i="10" s="1"/>
  <c r="E509" i="10"/>
  <c r="G509" i="10" s="1"/>
  <c r="F505" i="10"/>
  <c r="H505" i="10" s="1"/>
  <c r="E505" i="10"/>
  <c r="G505" i="10" s="1"/>
  <c r="F501" i="10"/>
  <c r="H501" i="10" s="1"/>
  <c r="E501" i="10"/>
  <c r="G501" i="10" s="1"/>
  <c r="F497" i="10"/>
  <c r="H497" i="10" s="1"/>
  <c r="E497" i="10"/>
  <c r="G497" i="10" s="1"/>
  <c r="F493" i="10"/>
  <c r="H493" i="10" s="1"/>
  <c r="E493" i="10"/>
  <c r="G493" i="10" s="1"/>
  <c r="F489" i="10"/>
  <c r="H489" i="10" s="1"/>
  <c r="E489" i="10"/>
  <c r="G489" i="10" s="1"/>
  <c r="F485" i="10"/>
  <c r="H485" i="10" s="1"/>
  <c r="E485" i="10"/>
  <c r="G485" i="10" s="1"/>
  <c r="F481" i="10"/>
  <c r="H481" i="10" s="1"/>
  <c r="E481" i="10"/>
  <c r="G481" i="10" s="1"/>
  <c r="F477" i="10"/>
  <c r="H477" i="10" s="1"/>
  <c r="E477" i="10"/>
  <c r="G477" i="10" s="1"/>
  <c r="F473" i="10"/>
  <c r="H473" i="10" s="1"/>
  <c r="E473" i="10"/>
  <c r="G473" i="10" s="1"/>
  <c r="F469" i="10"/>
  <c r="H469" i="10" s="1"/>
  <c r="E469" i="10"/>
  <c r="G469" i="10" s="1"/>
  <c r="F465" i="10"/>
  <c r="H465" i="10" s="1"/>
  <c r="E465" i="10"/>
  <c r="G465" i="10" s="1"/>
  <c r="F461" i="10"/>
  <c r="H461" i="10" s="1"/>
  <c r="E461" i="10"/>
  <c r="G461" i="10" s="1"/>
  <c r="F457" i="10"/>
  <c r="H457" i="10" s="1"/>
  <c r="E457" i="10"/>
  <c r="G457" i="10" s="1"/>
  <c r="F453" i="10"/>
  <c r="H453" i="10" s="1"/>
  <c r="E453" i="10"/>
  <c r="G453" i="10" s="1"/>
  <c r="F449" i="10"/>
  <c r="H449" i="10" s="1"/>
  <c r="E449" i="10"/>
  <c r="G449" i="10" s="1"/>
  <c r="F445" i="10"/>
  <c r="H445" i="10" s="1"/>
  <c r="E445" i="10"/>
  <c r="G445" i="10" s="1"/>
  <c r="F441" i="10"/>
  <c r="H441" i="10" s="1"/>
  <c r="E441" i="10"/>
  <c r="G441" i="10" s="1"/>
  <c r="F437" i="10"/>
  <c r="H437" i="10" s="1"/>
  <c r="E437" i="10"/>
  <c r="G437" i="10" s="1"/>
  <c r="F433" i="10"/>
  <c r="H433" i="10" s="1"/>
  <c r="E433" i="10"/>
  <c r="G433" i="10" s="1"/>
  <c r="F429" i="10"/>
  <c r="H429" i="10" s="1"/>
  <c r="E429" i="10"/>
  <c r="G429" i="10" s="1"/>
  <c r="F425" i="10"/>
  <c r="H425" i="10" s="1"/>
  <c r="E425" i="10"/>
  <c r="G425" i="10" s="1"/>
  <c r="F421" i="10"/>
  <c r="H421" i="10" s="1"/>
  <c r="E421" i="10"/>
  <c r="G421" i="10" s="1"/>
  <c r="F417" i="10"/>
  <c r="H417" i="10" s="1"/>
  <c r="E417" i="10"/>
  <c r="G417" i="10" s="1"/>
  <c r="F413" i="10"/>
  <c r="H413" i="10" s="1"/>
  <c r="E413" i="10"/>
  <c r="G413" i="10" s="1"/>
  <c r="F409" i="10"/>
  <c r="H409" i="10" s="1"/>
  <c r="E409" i="10"/>
  <c r="G409" i="10" s="1"/>
  <c r="F405" i="10"/>
  <c r="H405" i="10" s="1"/>
  <c r="E405" i="10"/>
  <c r="G405" i="10" s="1"/>
  <c r="F401" i="10"/>
  <c r="H401" i="10" s="1"/>
  <c r="E401" i="10"/>
  <c r="G401" i="10" s="1"/>
  <c r="F397" i="10"/>
  <c r="H397" i="10" s="1"/>
  <c r="E397" i="10"/>
  <c r="G397" i="10" s="1"/>
  <c r="F393" i="10"/>
  <c r="H393" i="10" s="1"/>
  <c r="E393" i="10"/>
  <c r="G393" i="10" s="1"/>
  <c r="F389" i="10"/>
  <c r="H389" i="10" s="1"/>
  <c r="E389" i="10"/>
  <c r="G389" i="10" s="1"/>
  <c r="F385" i="10"/>
  <c r="H385" i="10" s="1"/>
  <c r="E385" i="10"/>
  <c r="G385" i="10" s="1"/>
  <c r="F381" i="10"/>
  <c r="H381" i="10" s="1"/>
  <c r="E381" i="10"/>
  <c r="G381" i="10" s="1"/>
  <c r="F377" i="10"/>
  <c r="H377" i="10" s="1"/>
  <c r="E377" i="10"/>
  <c r="G377" i="10" s="1"/>
  <c r="F373" i="10"/>
  <c r="H373" i="10" s="1"/>
  <c r="E373" i="10"/>
  <c r="G373" i="10" s="1"/>
  <c r="F369" i="10"/>
  <c r="H369" i="10" s="1"/>
  <c r="E369" i="10"/>
  <c r="G369" i="10" s="1"/>
  <c r="F365" i="10"/>
  <c r="H365" i="10" s="1"/>
  <c r="E365" i="10"/>
  <c r="G365" i="10" s="1"/>
  <c r="F361" i="10"/>
  <c r="H361" i="10" s="1"/>
  <c r="E361" i="10"/>
  <c r="G361" i="10" s="1"/>
  <c r="F357" i="10"/>
  <c r="H357" i="10" s="1"/>
  <c r="E357" i="10"/>
  <c r="G357" i="10" s="1"/>
  <c r="F353" i="10"/>
  <c r="H353" i="10" s="1"/>
  <c r="E353" i="10"/>
  <c r="G353" i="10" s="1"/>
  <c r="F349" i="10"/>
  <c r="H349" i="10" s="1"/>
  <c r="E349" i="10"/>
  <c r="G349" i="10" s="1"/>
  <c r="F345" i="10"/>
  <c r="H345" i="10" s="1"/>
  <c r="E345" i="10"/>
  <c r="G345" i="10" s="1"/>
  <c r="F341" i="10"/>
  <c r="H341" i="10" s="1"/>
  <c r="E341" i="10"/>
  <c r="G341" i="10" s="1"/>
  <c r="F337" i="10"/>
  <c r="H337" i="10" s="1"/>
  <c r="E337" i="10"/>
  <c r="G337" i="10" s="1"/>
  <c r="F333" i="10"/>
  <c r="H333" i="10" s="1"/>
  <c r="E333" i="10"/>
  <c r="G333" i="10" s="1"/>
  <c r="F329" i="10"/>
  <c r="H329" i="10" s="1"/>
  <c r="E329" i="10"/>
  <c r="G329" i="10" s="1"/>
  <c r="F325" i="10"/>
  <c r="H325" i="10" s="1"/>
  <c r="E325" i="10"/>
  <c r="G325" i="10" s="1"/>
  <c r="F321" i="10"/>
  <c r="H321" i="10" s="1"/>
  <c r="E321" i="10"/>
  <c r="G321" i="10" s="1"/>
  <c r="F317" i="10"/>
  <c r="H317" i="10" s="1"/>
  <c r="E317" i="10"/>
  <c r="G317" i="10" s="1"/>
  <c r="F313" i="10"/>
  <c r="H313" i="10" s="1"/>
  <c r="E313" i="10"/>
  <c r="G313" i="10" s="1"/>
  <c r="F309" i="10"/>
  <c r="H309" i="10" s="1"/>
  <c r="E309" i="10"/>
  <c r="G309" i="10" s="1"/>
  <c r="F305" i="10"/>
  <c r="H305" i="10" s="1"/>
  <c r="E305" i="10"/>
  <c r="G305" i="10" s="1"/>
  <c r="F301" i="10"/>
  <c r="H301" i="10" s="1"/>
  <c r="E301" i="10"/>
  <c r="G301" i="10" s="1"/>
  <c r="F297" i="10"/>
  <c r="H297" i="10" s="1"/>
  <c r="E297" i="10"/>
  <c r="G297" i="10" s="1"/>
  <c r="F293" i="10"/>
  <c r="H293" i="10" s="1"/>
  <c r="E293" i="10"/>
  <c r="G293" i="10" s="1"/>
  <c r="F289" i="10"/>
  <c r="H289" i="10" s="1"/>
  <c r="E289" i="10"/>
  <c r="G289" i="10" s="1"/>
  <c r="F285" i="10"/>
  <c r="H285" i="10" s="1"/>
  <c r="E285" i="10"/>
  <c r="G285" i="10" s="1"/>
  <c r="F281" i="10"/>
  <c r="H281" i="10" s="1"/>
  <c r="E281" i="10"/>
  <c r="G281" i="10" s="1"/>
  <c r="F277" i="10"/>
  <c r="H277" i="10" s="1"/>
  <c r="E277" i="10"/>
  <c r="G277" i="10" s="1"/>
  <c r="F273" i="10"/>
  <c r="H273" i="10" s="1"/>
  <c r="E273" i="10"/>
  <c r="G273" i="10" s="1"/>
  <c r="F269" i="10"/>
  <c r="H269" i="10" s="1"/>
  <c r="E269" i="10"/>
  <c r="G269" i="10" s="1"/>
  <c r="F265" i="10"/>
  <c r="H265" i="10" s="1"/>
  <c r="E265" i="10"/>
  <c r="G265" i="10" s="1"/>
  <c r="F261" i="10"/>
  <c r="H261" i="10" s="1"/>
  <c r="E261" i="10"/>
  <c r="G261" i="10" s="1"/>
  <c r="F257" i="10"/>
  <c r="H257" i="10" s="1"/>
  <c r="E257" i="10"/>
  <c r="G257" i="10" s="1"/>
  <c r="F253" i="10"/>
  <c r="H253" i="10" s="1"/>
  <c r="E253" i="10"/>
  <c r="G253" i="10" s="1"/>
  <c r="F249" i="10"/>
  <c r="H249" i="10" s="1"/>
  <c r="E249" i="10"/>
  <c r="G249" i="10" s="1"/>
  <c r="F245" i="10"/>
  <c r="H245" i="10" s="1"/>
  <c r="E245" i="10"/>
  <c r="G245" i="10" s="1"/>
  <c r="F241" i="10"/>
  <c r="H241" i="10" s="1"/>
  <c r="E241" i="10"/>
  <c r="G241" i="10" s="1"/>
  <c r="F237" i="10"/>
  <c r="H237" i="10" s="1"/>
  <c r="E237" i="10"/>
  <c r="G237" i="10" s="1"/>
  <c r="F233" i="10"/>
  <c r="H233" i="10" s="1"/>
  <c r="E233" i="10"/>
  <c r="G233" i="10" s="1"/>
  <c r="F229" i="10"/>
  <c r="H229" i="10" s="1"/>
  <c r="E229" i="10"/>
  <c r="G229" i="10" s="1"/>
  <c r="F225" i="10"/>
  <c r="H225" i="10" s="1"/>
  <c r="E225" i="10"/>
  <c r="G225" i="10" s="1"/>
  <c r="F221" i="10"/>
  <c r="H221" i="10" s="1"/>
  <c r="E221" i="10"/>
  <c r="G221" i="10" s="1"/>
  <c r="F217" i="10"/>
  <c r="H217" i="10" s="1"/>
  <c r="E217" i="10"/>
  <c r="G217" i="10" s="1"/>
  <c r="F213" i="10"/>
  <c r="H213" i="10" s="1"/>
  <c r="E213" i="10"/>
  <c r="G213" i="10" s="1"/>
  <c r="F209" i="10"/>
  <c r="H209" i="10" s="1"/>
  <c r="E209" i="10"/>
  <c r="G209" i="10" s="1"/>
  <c r="F205" i="10"/>
  <c r="H205" i="10" s="1"/>
  <c r="E205" i="10"/>
  <c r="G205" i="10" s="1"/>
  <c r="F201" i="10"/>
  <c r="H201" i="10" s="1"/>
  <c r="E201" i="10"/>
  <c r="G201" i="10" s="1"/>
  <c r="F197" i="10"/>
  <c r="H197" i="10" s="1"/>
  <c r="E197" i="10"/>
  <c r="G197" i="10" s="1"/>
  <c r="F193" i="10"/>
  <c r="H193" i="10" s="1"/>
  <c r="E193" i="10"/>
  <c r="G193" i="10" s="1"/>
  <c r="F189" i="10"/>
  <c r="H189" i="10" s="1"/>
  <c r="E189" i="10"/>
  <c r="G189" i="10" s="1"/>
  <c r="F185" i="10"/>
  <c r="H185" i="10" s="1"/>
  <c r="E185" i="10"/>
  <c r="G185" i="10" s="1"/>
  <c r="F181" i="10"/>
  <c r="H181" i="10" s="1"/>
  <c r="E181" i="10"/>
  <c r="G181" i="10" s="1"/>
  <c r="F177" i="10"/>
  <c r="H177" i="10" s="1"/>
  <c r="E177" i="10"/>
  <c r="G177" i="10" s="1"/>
  <c r="F173" i="10"/>
  <c r="H173" i="10" s="1"/>
  <c r="E173" i="10"/>
  <c r="G173" i="10" s="1"/>
  <c r="F169" i="10"/>
  <c r="H169" i="10" s="1"/>
  <c r="E169" i="10"/>
  <c r="G169" i="10" s="1"/>
  <c r="F165" i="10"/>
  <c r="H165" i="10" s="1"/>
  <c r="E165" i="10"/>
  <c r="G165" i="10" s="1"/>
  <c r="F161" i="10"/>
  <c r="H161" i="10" s="1"/>
  <c r="E161" i="10"/>
  <c r="G161" i="10" s="1"/>
  <c r="F157" i="10"/>
  <c r="H157" i="10" s="1"/>
  <c r="E157" i="10"/>
  <c r="G157" i="10" s="1"/>
  <c r="F153" i="10"/>
  <c r="H153" i="10" s="1"/>
  <c r="E153" i="10"/>
  <c r="G153" i="10" s="1"/>
  <c r="F149" i="10"/>
  <c r="H149" i="10" s="1"/>
  <c r="E149" i="10"/>
  <c r="G149" i="10" s="1"/>
  <c r="F145" i="10"/>
  <c r="H145" i="10" s="1"/>
  <c r="E145" i="10"/>
  <c r="G145" i="10" s="1"/>
  <c r="F141" i="10"/>
  <c r="H141" i="10" s="1"/>
  <c r="E141" i="10"/>
  <c r="G141" i="10" s="1"/>
  <c r="F137" i="10"/>
  <c r="H137" i="10" s="1"/>
  <c r="E137" i="10"/>
  <c r="G137" i="10" s="1"/>
  <c r="F133" i="10"/>
  <c r="H133" i="10" s="1"/>
  <c r="E133" i="10"/>
  <c r="G133" i="10" s="1"/>
  <c r="F129" i="10"/>
  <c r="H129" i="10" s="1"/>
  <c r="E129" i="10"/>
  <c r="G129" i="10" s="1"/>
  <c r="F125" i="10"/>
  <c r="H125" i="10" s="1"/>
  <c r="E125" i="10"/>
  <c r="G125" i="10" s="1"/>
  <c r="F121" i="10"/>
  <c r="H121" i="10" s="1"/>
  <c r="E121" i="10"/>
  <c r="G121" i="10" s="1"/>
  <c r="F117" i="10"/>
  <c r="H117" i="10" s="1"/>
  <c r="E117" i="10"/>
  <c r="G117" i="10" s="1"/>
  <c r="F113" i="10"/>
  <c r="H113" i="10" s="1"/>
  <c r="E113" i="10"/>
  <c r="G113" i="10" s="1"/>
  <c r="F109" i="10"/>
  <c r="H109" i="10" s="1"/>
  <c r="E109" i="10"/>
  <c r="G109" i="10" s="1"/>
  <c r="F105" i="10"/>
  <c r="H105" i="10" s="1"/>
  <c r="E105" i="10"/>
  <c r="G105" i="10" s="1"/>
  <c r="F101" i="10"/>
  <c r="H101" i="10" s="1"/>
  <c r="E101" i="10"/>
  <c r="G101" i="10" s="1"/>
  <c r="F97" i="10"/>
  <c r="H97" i="10" s="1"/>
  <c r="E97" i="10"/>
  <c r="G97" i="10" s="1"/>
  <c r="F93" i="10"/>
  <c r="H93" i="10" s="1"/>
  <c r="E93" i="10"/>
  <c r="G93" i="10" s="1"/>
  <c r="F89" i="10"/>
  <c r="H89" i="10" s="1"/>
  <c r="E89" i="10"/>
  <c r="G89" i="10" s="1"/>
  <c r="F85" i="10"/>
  <c r="H85" i="10" s="1"/>
  <c r="E85" i="10"/>
  <c r="G85" i="10" s="1"/>
  <c r="F81" i="10"/>
  <c r="H81" i="10" s="1"/>
  <c r="E81" i="10"/>
  <c r="G81" i="10" s="1"/>
  <c r="F77" i="10"/>
  <c r="H77" i="10" s="1"/>
  <c r="E77" i="10"/>
  <c r="G77" i="10" s="1"/>
  <c r="F73" i="10"/>
  <c r="H73" i="10" s="1"/>
  <c r="E73" i="10"/>
  <c r="G73" i="10" s="1"/>
  <c r="F69" i="10"/>
  <c r="H69" i="10" s="1"/>
  <c r="E69" i="10"/>
  <c r="G69" i="10" s="1"/>
  <c r="F65" i="10"/>
  <c r="H65" i="10" s="1"/>
  <c r="E65" i="10"/>
  <c r="G65" i="10" s="1"/>
  <c r="F61" i="10"/>
  <c r="H61" i="10" s="1"/>
  <c r="E61" i="10"/>
  <c r="G61" i="10" s="1"/>
  <c r="F57" i="10"/>
  <c r="H57" i="10" s="1"/>
  <c r="E57" i="10"/>
  <c r="G57" i="10" s="1"/>
  <c r="F53" i="10"/>
  <c r="H53" i="10" s="1"/>
  <c r="E53" i="10"/>
  <c r="G53" i="10" s="1"/>
  <c r="F49" i="10"/>
  <c r="H49" i="10" s="1"/>
  <c r="E49" i="10"/>
  <c r="G49" i="10" s="1"/>
  <c r="F45" i="10"/>
  <c r="H45" i="10" s="1"/>
  <c r="E45" i="10"/>
  <c r="G45" i="10" s="1"/>
  <c r="F41" i="10"/>
  <c r="H41" i="10" s="1"/>
  <c r="E41" i="10"/>
  <c r="G41" i="10" s="1"/>
  <c r="F37" i="10"/>
  <c r="H37" i="10" s="1"/>
  <c r="E37" i="10"/>
  <c r="G37" i="10" s="1"/>
  <c r="F33" i="10"/>
  <c r="H33" i="10" s="1"/>
  <c r="E33" i="10"/>
  <c r="G33" i="10" s="1"/>
  <c r="F29" i="10"/>
  <c r="H29" i="10" s="1"/>
  <c r="E29" i="10"/>
  <c r="G29" i="10" s="1"/>
  <c r="F25" i="10"/>
  <c r="H25" i="10" s="1"/>
  <c r="E25" i="10"/>
  <c r="G25" i="10" s="1"/>
  <c r="F21" i="10"/>
  <c r="H21" i="10" s="1"/>
  <c r="E21" i="10"/>
  <c r="G21" i="10" s="1"/>
  <c r="F17" i="10"/>
  <c r="H17" i="10" s="1"/>
  <c r="E17" i="10"/>
  <c r="G17" i="10" s="1"/>
  <c r="F13" i="10"/>
  <c r="H13" i="10" s="1"/>
  <c r="E13" i="10"/>
  <c r="G13" i="10" s="1"/>
  <c r="F9" i="10"/>
  <c r="H9" i="10" s="1"/>
  <c r="E9" i="10"/>
  <c r="G9" i="10" s="1"/>
  <c r="F5" i="10"/>
  <c r="H5" i="10" s="1"/>
  <c r="E5" i="10"/>
  <c r="G5" i="10" s="1"/>
  <c r="E3" i="10"/>
  <c r="G3" i="10" s="1"/>
  <c r="E4113" i="10"/>
  <c r="G4113" i="10" s="1"/>
  <c r="E4109" i="10"/>
  <c r="G4109" i="10" s="1"/>
  <c r="E4105" i="10"/>
  <c r="G4105" i="10" s="1"/>
  <c r="E4101" i="10"/>
  <c r="G4101" i="10" s="1"/>
  <c r="E4097" i="10"/>
  <c r="G4097" i="10" s="1"/>
  <c r="E4093" i="10"/>
  <c r="G4093" i="10" s="1"/>
  <c r="E4089" i="10"/>
  <c r="G4089" i="10" s="1"/>
  <c r="E4085" i="10"/>
  <c r="G4085" i="10" s="1"/>
  <c r="E4081" i="10"/>
  <c r="G4081" i="10" s="1"/>
  <c r="E4077" i="10"/>
  <c r="G4077" i="10" s="1"/>
  <c r="E4073" i="10"/>
  <c r="G4073" i="10" s="1"/>
  <c r="E4069" i="10"/>
  <c r="G4069" i="10" s="1"/>
  <c r="E4065" i="10"/>
  <c r="G4065" i="10" s="1"/>
  <c r="E4061" i="10"/>
  <c r="G4061" i="10" s="1"/>
  <c r="E4057" i="10"/>
  <c r="G4057" i="10" s="1"/>
  <c r="E4053" i="10"/>
  <c r="G4053" i="10" s="1"/>
  <c r="E4049" i="10"/>
  <c r="G4049" i="10" s="1"/>
  <c r="E4045" i="10"/>
  <c r="G4045" i="10" s="1"/>
  <c r="E4041" i="10"/>
  <c r="G4041" i="10" s="1"/>
  <c r="E4037" i="10"/>
  <c r="G4037" i="10" s="1"/>
  <c r="E4033" i="10"/>
  <c r="G4033" i="10" s="1"/>
  <c r="E4029" i="10"/>
  <c r="G4029" i="10" s="1"/>
  <c r="E4025" i="10"/>
  <c r="G4025" i="10" s="1"/>
  <c r="E4021" i="10"/>
  <c r="G4021" i="10" s="1"/>
  <c r="E4017" i="10"/>
  <c r="G4017" i="10" s="1"/>
  <c r="E4013" i="10"/>
  <c r="G4013" i="10" s="1"/>
  <c r="E4009" i="10"/>
  <c r="G4009" i="10" s="1"/>
  <c r="E4005" i="10"/>
  <c r="G4005" i="10" s="1"/>
  <c r="E4001" i="10"/>
  <c r="G4001" i="10" s="1"/>
  <c r="E3997" i="10"/>
  <c r="G3997" i="10" s="1"/>
  <c r="E3993" i="10"/>
  <c r="G3993" i="10" s="1"/>
  <c r="E3989" i="10"/>
  <c r="G3989" i="10" s="1"/>
  <c r="E3985" i="10"/>
  <c r="G3985" i="10" s="1"/>
  <c r="E3981" i="10"/>
  <c r="G3981" i="10" s="1"/>
  <c r="E3977" i="10"/>
  <c r="G3977" i="10" s="1"/>
  <c r="E3973" i="10"/>
  <c r="G3973" i="10" s="1"/>
  <c r="E3969" i="10"/>
  <c r="G3969" i="10" s="1"/>
  <c r="E3965" i="10"/>
  <c r="G3965" i="10" s="1"/>
  <c r="E3961" i="10"/>
  <c r="G3961" i="10" s="1"/>
  <c r="E3957" i="10"/>
  <c r="G3957" i="10" s="1"/>
  <c r="E3953" i="10"/>
  <c r="G3953" i="10" s="1"/>
  <c r="E3945" i="10"/>
  <c r="G3945" i="10" s="1"/>
  <c r="E3937" i="10"/>
  <c r="G3937" i="10" s="1"/>
  <c r="E3929" i="10"/>
  <c r="G3929" i="10" s="1"/>
  <c r="E3921" i="10"/>
  <c r="G3921" i="10" s="1"/>
  <c r="E3913" i="10"/>
  <c r="G3913" i="10" s="1"/>
  <c r="E3905" i="10"/>
  <c r="G3905" i="10" s="1"/>
  <c r="E3897" i="10"/>
  <c r="G3897" i="10" s="1"/>
  <c r="E3889" i="10"/>
  <c r="G3889" i="10" s="1"/>
  <c r="E3881" i="10"/>
  <c r="G3881" i="10" s="1"/>
  <c r="E3873" i="10"/>
  <c r="G3873" i="10" s="1"/>
  <c r="E3865" i="10"/>
  <c r="G3865" i="10" s="1"/>
  <c r="E3857" i="10"/>
  <c r="G3857" i="10" s="1"/>
  <c r="E3849" i="10"/>
  <c r="G3849" i="10" s="1"/>
  <c r="E3841" i="10"/>
  <c r="G3841" i="10" s="1"/>
  <c r="E3833" i="10"/>
  <c r="G3833" i="10" s="1"/>
  <c r="E3825" i="10"/>
  <c r="G3825" i="10" s="1"/>
  <c r="E3817" i="10"/>
  <c r="G3817" i="10" s="1"/>
  <c r="E3809" i="10"/>
  <c r="G3809" i="10" s="1"/>
  <c r="E3801" i="10"/>
  <c r="G3801" i="10" s="1"/>
  <c r="E3793" i="10"/>
  <c r="G3793" i="10" s="1"/>
  <c r="E3785" i="10"/>
  <c r="G3785" i="10" s="1"/>
  <c r="E3777" i="10"/>
  <c r="G3777" i="10" s="1"/>
  <c r="E3769" i="10"/>
  <c r="G3769" i="10" s="1"/>
  <c r="E3761" i="10"/>
  <c r="G3761" i="10" s="1"/>
  <c r="E3753" i="10"/>
  <c r="G3753" i="10" s="1"/>
  <c r="E3745" i="10"/>
  <c r="G3745" i="10" s="1"/>
  <c r="E3737" i="10"/>
  <c r="G3737" i="10" s="1"/>
  <c r="E3729" i="10"/>
  <c r="G3729" i="10" s="1"/>
  <c r="E3721" i="10"/>
  <c r="G3721" i="10" s="1"/>
  <c r="E3713" i="10"/>
  <c r="G3713" i="10" s="1"/>
  <c r="E3705" i="10"/>
  <c r="G3705" i="10" s="1"/>
  <c r="E3697" i="10"/>
  <c r="G3697" i="10" s="1"/>
  <c r="E3689" i="10"/>
  <c r="G3689" i="10" s="1"/>
  <c r="E3681" i="10"/>
  <c r="G3681" i="10" s="1"/>
  <c r="E3673" i="10"/>
  <c r="G3673" i="10" s="1"/>
  <c r="E3665" i="10"/>
  <c r="G3665" i="10" s="1"/>
  <c r="E3657" i="10"/>
  <c r="G3657" i="10" s="1"/>
  <c r="E3649" i="10"/>
  <c r="G3649" i="10" s="1"/>
  <c r="E3641" i="10"/>
  <c r="G3641" i="10" s="1"/>
  <c r="E3633" i="10"/>
  <c r="G3633" i="10" s="1"/>
  <c r="E3625" i="10"/>
  <c r="G3625" i="10" s="1"/>
  <c r="E3617" i="10"/>
  <c r="G3617" i="10" s="1"/>
  <c r="E3609" i="10"/>
  <c r="G3609" i="10" s="1"/>
  <c r="E3601" i="10"/>
  <c r="G3601" i="10" s="1"/>
  <c r="E3593" i="10"/>
  <c r="G3593" i="10" s="1"/>
  <c r="E3585" i="10"/>
  <c r="G3585" i="10" s="1"/>
  <c r="E3577" i="10"/>
  <c r="G3577" i="10" s="1"/>
  <c r="E3569" i="10"/>
  <c r="G3569" i="10" s="1"/>
  <c r="E3561" i="10"/>
  <c r="G3561" i="10" s="1"/>
  <c r="E3553" i="10"/>
  <c r="G3553" i="10" s="1"/>
  <c r="E3545" i="10"/>
  <c r="G3545" i="10" s="1"/>
  <c r="E3537" i="10"/>
  <c r="G3537" i="10" s="1"/>
  <c r="E3529" i="10"/>
  <c r="G3529" i="10" s="1"/>
  <c r="E3521" i="10"/>
  <c r="G3521" i="10" s="1"/>
  <c r="E3513" i="10"/>
  <c r="G3513" i="10" s="1"/>
  <c r="E3505" i="10"/>
  <c r="G3505" i="10" s="1"/>
  <c r="E3497" i="10"/>
  <c r="G3497" i="10" s="1"/>
  <c r="E3489" i="10"/>
  <c r="G3489" i="10" s="1"/>
  <c r="E3481" i="10"/>
  <c r="G3481" i="10" s="1"/>
  <c r="E3473" i="10"/>
  <c r="G3473" i="10" s="1"/>
  <c r="E3465" i="10"/>
  <c r="G3465" i="10" s="1"/>
  <c r="E3457" i="10"/>
  <c r="G3457" i="10" s="1"/>
  <c r="E3449" i="10"/>
  <c r="G3449" i="10" s="1"/>
  <c r="E3441" i="10"/>
  <c r="G3441" i="10" s="1"/>
  <c r="E3433" i="10"/>
  <c r="G3433" i="10" s="1"/>
  <c r="E3425" i="10"/>
  <c r="G3425" i="10" s="1"/>
  <c r="E3417" i="10"/>
  <c r="G3417" i="10" s="1"/>
  <c r="E3409" i="10"/>
  <c r="G3409" i="10" s="1"/>
  <c r="E3401" i="10"/>
  <c r="G3401" i="10" s="1"/>
  <c r="E3393" i="10"/>
  <c r="G3393" i="10" s="1"/>
  <c r="E3385" i="10"/>
  <c r="G3385" i="10" s="1"/>
  <c r="E3377" i="10"/>
  <c r="G3377" i="10" s="1"/>
  <c r="E3369" i="10"/>
  <c r="G3369" i="10" s="1"/>
  <c r="E3361" i="10"/>
  <c r="G3361" i="10" s="1"/>
  <c r="E3353" i="10"/>
  <c r="G3353" i="10" s="1"/>
  <c r="E3345" i="10"/>
  <c r="G3345" i="10" s="1"/>
  <c r="E3337" i="10"/>
  <c r="G3337" i="10" s="1"/>
  <c r="E3329" i="10"/>
  <c r="G3329" i="10" s="1"/>
  <c r="E3321" i="10"/>
  <c r="G3321" i="10" s="1"/>
  <c r="E3313" i="10"/>
  <c r="G3313" i="10" s="1"/>
  <c r="F3308" i="10"/>
  <c r="H3308" i="10" s="1"/>
  <c r="E3308" i="10"/>
  <c r="G3308" i="10" s="1"/>
  <c r="F3304" i="10"/>
  <c r="H3304" i="10" s="1"/>
  <c r="E3304" i="10"/>
  <c r="G3304" i="10" s="1"/>
  <c r="F3300" i="10"/>
  <c r="H3300" i="10" s="1"/>
  <c r="E3300" i="10"/>
  <c r="G3300" i="10" s="1"/>
  <c r="F3296" i="10"/>
  <c r="H3296" i="10" s="1"/>
  <c r="E3296" i="10"/>
  <c r="G3296" i="10" s="1"/>
  <c r="F3292" i="10"/>
  <c r="H3292" i="10" s="1"/>
  <c r="E3292" i="10"/>
  <c r="G3292" i="10" s="1"/>
  <c r="F3288" i="10"/>
  <c r="H3288" i="10" s="1"/>
  <c r="E3288" i="10"/>
  <c r="G3288" i="10" s="1"/>
  <c r="F3284" i="10"/>
  <c r="H3284" i="10" s="1"/>
  <c r="E3284" i="10"/>
  <c r="G3284" i="10" s="1"/>
  <c r="F3280" i="10"/>
  <c r="H3280" i="10" s="1"/>
  <c r="E3280" i="10"/>
  <c r="G3280" i="10" s="1"/>
  <c r="F3276" i="10"/>
  <c r="H3276" i="10" s="1"/>
  <c r="E3276" i="10"/>
  <c r="G3276" i="10" s="1"/>
  <c r="F3272" i="10"/>
  <c r="H3272" i="10" s="1"/>
  <c r="E3272" i="10"/>
  <c r="G3272" i="10" s="1"/>
  <c r="F3268" i="10"/>
  <c r="H3268" i="10" s="1"/>
  <c r="E3268" i="10"/>
  <c r="G3268" i="10" s="1"/>
  <c r="F3264" i="10"/>
  <c r="H3264" i="10" s="1"/>
  <c r="E3264" i="10"/>
  <c r="G3264" i="10" s="1"/>
  <c r="F3260" i="10"/>
  <c r="H3260" i="10" s="1"/>
  <c r="E3260" i="10"/>
  <c r="G3260" i="10" s="1"/>
  <c r="F3256" i="10"/>
  <c r="H3256" i="10" s="1"/>
  <c r="E3256" i="10"/>
  <c r="G3256" i="10" s="1"/>
  <c r="F3252" i="10"/>
  <c r="H3252" i="10" s="1"/>
  <c r="E3252" i="10"/>
  <c r="G3252" i="10" s="1"/>
  <c r="F3248" i="10"/>
  <c r="H3248" i="10" s="1"/>
  <c r="E3248" i="10"/>
  <c r="G3248" i="10" s="1"/>
  <c r="F3244" i="10"/>
  <c r="H3244" i="10" s="1"/>
  <c r="E3244" i="10"/>
  <c r="G3244" i="10" s="1"/>
  <c r="F3240" i="10"/>
  <c r="H3240" i="10" s="1"/>
  <c r="E3240" i="10"/>
  <c r="G3240" i="10" s="1"/>
  <c r="F3236" i="10"/>
  <c r="H3236" i="10" s="1"/>
  <c r="E3236" i="10"/>
  <c r="G3236" i="10" s="1"/>
  <c r="F3232" i="10"/>
  <c r="H3232" i="10" s="1"/>
  <c r="E3232" i="10"/>
  <c r="G3232" i="10" s="1"/>
  <c r="F3228" i="10"/>
  <c r="H3228" i="10" s="1"/>
  <c r="E3228" i="10"/>
  <c r="G3228" i="10" s="1"/>
  <c r="F3224" i="10"/>
  <c r="H3224" i="10" s="1"/>
  <c r="E3224" i="10"/>
  <c r="G3224" i="10" s="1"/>
  <c r="F3220" i="10"/>
  <c r="H3220" i="10" s="1"/>
  <c r="E3220" i="10"/>
  <c r="G3220" i="10" s="1"/>
  <c r="F3216" i="10"/>
  <c r="H3216" i="10" s="1"/>
  <c r="E3216" i="10"/>
  <c r="G3216" i="10" s="1"/>
  <c r="F3212" i="10"/>
  <c r="H3212" i="10" s="1"/>
  <c r="E3212" i="10"/>
  <c r="G3212" i="10" s="1"/>
  <c r="F3208" i="10"/>
  <c r="H3208" i="10" s="1"/>
  <c r="E3208" i="10"/>
  <c r="G3208" i="10" s="1"/>
  <c r="F3204" i="10"/>
  <c r="H3204" i="10" s="1"/>
  <c r="E3204" i="10"/>
  <c r="G3204" i="10" s="1"/>
  <c r="F3200" i="10"/>
  <c r="H3200" i="10" s="1"/>
  <c r="E3200" i="10"/>
  <c r="G3200" i="10" s="1"/>
  <c r="F3196" i="10"/>
  <c r="H3196" i="10" s="1"/>
  <c r="E3196" i="10"/>
  <c r="G3196" i="10" s="1"/>
  <c r="F3192" i="10"/>
  <c r="H3192" i="10" s="1"/>
  <c r="E3192" i="10"/>
  <c r="G3192" i="10" s="1"/>
  <c r="F3188" i="10"/>
  <c r="H3188" i="10" s="1"/>
  <c r="E3188" i="10"/>
  <c r="G3188" i="10" s="1"/>
  <c r="F3184" i="10"/>
  <c r="H3184" i="10" s="1"/>
  <c r="E3184" i="10"/>
  <c r="G3184" i="10" s="1"/>
  <c r="F3180" i="10"/>
  <c r="H3180" i="10" s="1"/>
  <c r="E3180" i="10"/>
  <c r="G3180" i="10" s="1"/>
  <c r="F3176" i="10"/>
  <c r="H3176" i="10" s="1"/>
  <c r="E3176" i="10"/>
  <c r="G3176" i="10" s="1"/>
  <c r="F3172" i="10"/>
  <c r="H3172" i="10" s="1"/>
  <c r="E3172" i="10"/>
  <c r="G3172" i="10" s="1"/>
  <c r="F3168" i="10"/>
  <c r="H3168" i="10" s="1"/>
  <c r="E3168" i="10"/>
  <c r="G3168" i="10" s="1"/>
  <c r="F3164" i="10"/>
  <c r="H3164" i="10" s="1"/>
  <c r="E3164" i="10"/>
  <c r="G3164" i="10" s="1"/>
  <c r="F3160" i="10"/>
  <c r="H3160" i="10" s="1"/>
  <c r="E3160" i="10"/>
  <c r="G3160" i="10" s="1"/>
  <c r="F3156" i="10"/>
  <c r="H3156" i="10" s="1"/>
  <c r="E3156" i="10"/>
  <c r="G3156" i="10" s="1"/>
  <c r="F3152" i="10"/>
  <c r="H3152" i="10" s="1"/>
  <c r="E3152" i="10"/>
  <c r="G3152" i="10" s="1"/>
  <c r="F3148" i="10"/>
  <c r="H3148" i="10" s="1"/>
  <c r="E3148" i="10"/>
  <c r="G3148" i="10" s="1"/>
  <c r="F3144" i="10"/>
  <c r="H3144" i="10" s="1"/>
  <c r="E3144" i="10"/>
  <c r="G3144" i="10" s="1"/>
  <c r="F3140" i="10"/>
  <c r="H3140" i="10" s="1"/>
  <c r="E3140" i="10"/>
  <c r="G3140" i="10" s="1"/>
  <c r="F3136" i="10"/>
  <c r="H3136" i="10" s="1"/>
  <c r="E3136" i="10"/>
  <c r="G3136" i="10" s="1"/>
  <c r="F3132" i="10"/>
  <c r="H3132" i="10" s="1"/>
  <c r="E3132" i="10"/>
  <c r="G3132" i="10" s="1"/>
  <c r="F3128" i="10"/>
  <c r="H3128" i="10" s="1"/>
  <c r="E3128" i="10"/>
  <c r="G3128" i="10" s="1"/>
  <c r="F3124" i="10"/>
  <c r="H3124" i="10" s="1"/>
  <c r="E3124" i="10"/>
  <c r="G3124" i="10" s="1"/>
  <c r="F3120" i="10"/>
  <c r="H3120" i="10" s="1"/>
  <c r="E3120" i="10"/>
  <c r="G3120" i="10" s="1"/>
  <c r="F3116" i="10"/>
  <c r="H3116" i="10" s="1"/>
  <c r="E3116" i="10"/>
  <c r="G3116" i="10" s="1"/>
  <c r="F3112" i="10"/>
  <c r="H3112" i="10" s="1"/>
  <c r="E3112" i="10"/>
  <c r="G3112" i="10" s="1"/>
  <c r="F3108" i="10"/>
  <c r="H3108" i="10" s="1"/>
  <c r="E3108" i="10"/>
  <c r="G3108" i="10" s="1"/>
  <c r="F3104" i="10"/>
  <c r="H3104" i="10" s="1"/>
  <c r="E3104" i="10"/>
  <c r="G3104" i="10" s="1"/>
  <c r="F3100" i="10"/>
  <c r="H3100" i="10" s="1"/>
  <c r="E3100" i="10"/>
  <c r="G3100" i="10" s="1"/>
  <c r="F3096" i="10"/>
  <c r="H3096" i="10" s="1"/>
  <c r="E3096" i="10"/>
  <c r="G3096" i="10" s="1"/>
  <c r="F3092" i="10"/>
  <c r="H3092" i="10" s="1"/>
  <c r="E3092" i="10"/>
  <c r="G3092" i="10" s="1"/>
  <c r="F3088" i="10"/>
  <c r="H3088" i="10" s="1"/>
  <c r="E3088" i="10"/>
  <c r="G3088" i="10" s="1"/>
  <c r="F3084" i="10"/>
  <c r="H3084" i="10" s="1"/>
  <c r="E3084" i="10"/>
  <c r="G3084" i="10" s="1"/>
  <c r="F3080" i="10"/>
  <c r="H3080" i="10" s="1"/>
  <c r="E3080" i="10"/>
  <c r="G3080" i="10" s="1"/>
  <c r="F3076" i="10"/>
  <c r="H3076" i="10" s="1"/>
  <c r="E3076" i="10"/>
  <c r="G3076" i="10" s="1"/>
  <c r="F3072" i="10"/>
  <c r="H3072" i="10" s="1"/>
  <c r="E3072" i="10"/>
  <c r="G3072" i="10" s="1"/>
  <c r="F3068" i="10"/>
  <c r="H3068" i="10" s="1"/>
  <c r="E3068" i="10"/>
  <c r="G3068" i="10" s="1"/>
  <c r="F3064" i="10"/>
  <c r="H3064" i="10" s="1"/>
  <c r="E3064" i="10"/>
  <c r="G3064" i="10" s="1"/>
  <c r="F3060" i="10"/>
  <c r="H3060" i="10" s="1"/>
  <c r="E3060" i="10"/>
  <c r="G3060" i="10" s="1"/>
  <c r="F3056" i="10"/>
  <c r="H3056" i="10" s="1"/>
  <c r="E3056" i="10"/>
  <c r="G3056" i="10" s="1"/>
  <c r="F3052" i="10"/>
  <c r="H3052" i="10" s="1"/>
  <c r="E3052" i="10"/>
  <c r="G3052" i="10" s="1"/>
  <c r="F3048" i="10"/>
  <c r="H3048" i="10" s="1"/>
  <c r="E3048" i="10"/>
  <c r="G3048" i="10" s="1"/>
  <c r="F3044" i="10"/>
  <c r="H3044" i="10" s="1"/>
  <c r="E3044" i="10"/>
  <c r="G3044" i="10" s="1"/>
  <c r="F3040" i="10"/>
  <c r="H3040" i="10" s="1"/>
  <c r="E3040" i="10"/>
  <c r="G3040" i="10" s="1"/>
  <c r="F3036" i="10"/>
  <c r="H3036" i="10" s="1"/>
  <c r="E3036" i="10"/>
  <c r="G3036" i="10" s="1"/>
  <c r="F3032" i="10"/>
  <c r="H3032" i="10" s="1"/>
  <c r="E3032" i="10"/>
  <c r="G3032" i="10" s="1"/>
  <c r="F3028" i="10"/>
  <c r="H3028" i="10" s="1"/>
  <c r="E3028" i="10"/>
  <c r="G3028" i="10" s="1"/>
  <c r="F3024" i="10"/>
  <c r="H3024" i="10" s="1"/>
  <c r="E3024" i="10"/>
  <c r="G3024" i="10" s="1"/>
  <c r="F3020" i="10"/>
  <c r="H3020" i="10" s="1"/>
  <c r="E3020" i="10"/>
  <c r="G3020" i="10" s="1"/>
  <c r="F3016" i="10"/>
  <c r="H3016" i="10" s="1"/>
  <c r="E3016" i="10"/>
  <c r="G3016" i="10" s="1"/>
  <c r="F3012" i="10"/>
  <c r="H3012" i="10" s="1"/>
  <c r="E3012" i="10"/>
  <c r="G3012" i="10" s="1"/>
  <c r="F3008" i="10"/>
  <c r="H3008" i="10" s="1"/>
  <c r="E3008" i="10"/>
  <c r="G3008" i="10" s="1"/>
  <c r="F3004" i="10"/>
  <c r="H3004" i="10" s="1"/>
  <c r="E3004" i="10"/>
  <c r="G3004" i="10" s="1"/>
  <c r="F3000" i="10"/>
  <c r="H3000" i="10" s="1"/>
  <c r="E3000" i="10"/>
  <c r="G3000" i="10" s="1"/>
  <c r="F2996" i="10"/>
  <c r="H2996" i="10" s="1"/>
  <c r="E2996" i="10"/>
  <c r="G2996" i="10" s="1"/>
  <c r="F2992" i="10"/>
  <c r="H2992" i="10" s="1"/>
  <c r="E2992" i="10"/>
  <c r="G2992" i="10" s="1"/>
  <c r="F2988" i="10"/>
  <c r="H2988" i="10" s="1"/>
  <c r="E2988" i="10"/>
  <c r="G2988" i="10" s="1"/>
  <c r="F2984" i="10"/>
  <c r="H2984" i="10" s="1"/>
  <c r="E2984" i="10"/>
  <c r="G2984" i="10" s="1"/>
  <c r="F2980" i="10"/>
  <c r="H2980" i="10" s="1"/>
  <c r="E2980" i="10"/>
  <c r="G2980" i="10" s="1"/>
  <c r="F2976" i="10"/>
  <c r="H2976" i="10" s="1"/>
  <c r="E2976" i="10"/>
  <c r="G2976" i="10" s="1"/>
  <c r="F2972" i="10"/>
  <c r="H2972" i="10" s="1"/>
  <c r="E2972" i="10"/>
  <c r="G2972" i="10" s="1"/>
  <c r="F2968" i="10"/>
  <c r="H2968" i="10" s="1"/>
  <c r="E2968" i="10"/>
  <c r="G2968" i="10" s="1"/>
  <c r="F2964" i="10"/>
  <c r="H2964" i="10" s="1"/>
  <c r="E2964" i="10"/>
  <c r="G2964" i="10" s="1"/>
  <c r="F2960" i="10"/>
  <c r="H2960" i="10" s="1"/>
  <c r="E2960" i="10"/>
  <c r="G2960" i="10" s="1"/>
  <c r="F2956" i="10"/>
  <c r="H2956" i="10" s="1"/>
  <c r="E2956" i="10"/>
  <c r="G2956" i="10" s="1"/>
  <c r="F2952" i="10"/>
  <c r="H2952" i="10" s="1"/>
  <c r="E2952" i="10"/>
  <c r="G2952" i="10" s="1"/>
  <c r="F2948" i="10"/>
  <c r="H2948" i="10" s="1"/>
  <c r="E2948" i="10"/>
  <c r="G2948" i="10" s="1"/>
  <c r="F2944" i="10"/>
  <c r="H2944" i="10" s="1"/>
  <c r="E2944" i="10"/>
  <c r="G2944" i="10" s="1"/>
  <c r="F2940" i="10"/>
  <c r="H2940" i="10" s="1"/>
  <c r="E2940" i="10"/>
  <c r="G2940" i="10" s="1"/>
  <c r="F2936" i="10"/>
  <c r="H2936" i="10" s="1"/>
  <c r="E2936" i="10"/>
  <c r="G2936" i="10" s="1"/>
  <c r="F2932" i="10"/>
  <c r="H2932" i="10" s="1"/>
  <c r="E2932" i="10"/>
  <c r="G2932" i="10" s="1"/>
  <c r="F2928" i="10"/>
  <c r="H2928" i="10" s="1"/>
  <c r="E2928" i="10"/>
  <c r="G2928" i="10" s="1"/>
  <c r="F2924" i="10"/>
  <c r="H2924" i="10" s="1"/>
  <c r="E2924" i="10"/>
  <c r="G2924" i="10" s="1"/>
  <c r="F2920" i="10"/>
  <c r="H2920" i="10" s="1"/>
  <c r="E2920" i="10"/>
  <c r="G2920" i="10" s="1"/>
  <c r="F2916" i="10"/>
  <c r="H2916" i="10" s="1"/>
  <c r="E2916" i="10"/>
  <c r="G2916" i="10" s="1"/>
  <c r="F2912" i="10"/>
  <c r="H2912" i="10" s="1"/>
  <c r="E2912" i="10"/>
  <c r="G2912" i="10" s="1"/>
  <c r="F2908" i="10"/>
  <c r="H2908" i="10" s="1"/>
  <c r="E2908" i="10"/>
  <c r="G2908" i="10" s="1"/>
  <c r="F2904" i="10"/>
  <c r="H2904" i="10" s="1"/>
  <c r="E2904" i="10"/>
  <c r="G2904" i="10" s="1"/>
  <c r="F2900" i="10"/>
  <c r="H2900" i="10" s="1"/>
  <c r="E2900" i="10"/>
  <c r="G2900" i="10" s="1"/>
  <c r="F2896" i="10"/>
  <c r="H2896" i="10" s="1"/>
  <c r="E2896" i="10"/>
  <c r="G2896" i="10" s="1"/>
  <c r="F2892" i="10"/>
  <c r="H2892" i="10" s="1"/>
  <c r="E2892" i="10"/>
  <c r="G2892" i="10" s="1"/>
  <c r="F2888" i="10"/>
  <c r="H2888" i="10" s="1"/>
  <c r="E2888" i="10"/>
  <c r="G2888" i="10" s="1"/>
  <c r="F2884" i="10"/>
  <c r="H2884" i="10" s="1"/>
  <c r="E2884" i="10"/>
  <c r="G2884" i="10" s="1"/>
  <c r="F2880" i="10"/>
  <c r="H2880" i="10" s="1"/>
  <c r="E2880" i="10"/>
  <c r="G2880" i="10" s="1"/>
  <c r="F2876" i="10"/>
  <c r="H2876" i="10" s="1"/>
  <c r="E2876" i="10"/>
  <c r="G2876" i="10" s="1"/>
  <c r="F2872" i="10"/>
  <c r="H2872" i="10" s="1"/>
  <c r="E2872" i="10"/>
  <c r="G2872" i="10" s="1"/>
  <c r="F2868" i="10"/>
  <c r="H2868" i="10" s="1"/>
  <c r="E2868" i="10"/>
  <c r="G2868" i="10" s="1"/>
  <c r="F2864" i="10"/>
  <c r="H2864" i="10" s="1"/>
  <c r="E2864" i="10"/>
  <c r="G2864" i="10" s="1"/>
  <c r="F2860" i="10"/>
  <c r="H2860" i="10" s="1"/>
  <c r="E2860" i="10"/>
  <c r="G2860" i="10" s="1"/>
  <c r="F2856" i="10"/>
  <c r="H2856" i="10" s="1"/>
  <c r="E2856" i="10"/>
  <c r="G2856" i="10" s="1"/>
  <c r="F2852" i="10"/>
  <c r="H2852" i="10" s="1"/>
  <c r="E2852" i="10"/>
  <c r="G2852" i="10" s="1"/>
  <c r="F2848" i="10"/>
  <c r="H2848" i="10" s="1"/>
  <c r="E2848" i="10"/>
  <c r="G2848" i="10" s="1"/>
  <c r="F2844" i="10"/>
  <c r="H2844" i="10" s="1"/>
  <c r="E2844" i="10"/>
  <c r="G2844" i="10" s="1"/>
  <c r="F2840" i="10"/>
  <c r="H2840" i="10" s="1"/>
  <c r="E2840" i="10"/>
  <c r="G2840" i="10" s="1"/>
  <c r="F2836" i="10"/>
  <c r="H2836" i="10" s="1"/>
  <c r="E2836" i="10"/>
  <c r="G2836" i="10" s="1"/>
  <c r="F2832" i="10"/>
  <c r="H2832" i="10" s="1"/>
  <c r="E2832" i="10"/>
  <c r="G2832" i="10" s="1"/>
  <c r="F2828" i="10"/>
  <c r="H2828" i="10" s="1"/>
  <c r="E2828" i="10"/>
  <c r="G2828" i="10" s="1"/>
  <c r="F2824" i="10"/>
  <c r="H2824" i="10" s="1"/>
  <c r="E2824" i="10"/>
  <c r="G2824" i="10" s="1"/>
  <c r="F2820" i="10"/>
  <c r="H2820" i="10" s="1"/>
  <c r="E2820" i="10"/>
  <c r="G2820" i="10" s="1"/>
  <c r="F2816" i="10"/>
  <c r="H2816" i="10" s="1"/>
  <c r="E2816" i="10"/>
  <c r="G2816" i="10" s="1"/>
  <c r="F2812" i="10"/>
  <c r="H2812" i="10" s="1"/>
  <c r="E2812" i="10"/>
  <c r="G2812" i="10" s="1"/>
  <c r="F2808" i="10"/>
  <c r="H2808" i="10" s="1"/>
  <c r="E2808" i="10"/>
  <c r="G2808" i="10" s="1"/>
  <c r="F2804" i="10"/>
  <c r="H2804" i="10" s="1"/>
  <c r="E2804" i="10"/>
  <c r="G2804" i="10" s="1"/>
  <c r="F2800" i="10"/>
  <c r="H2800" i="10" s="1"/>
  <c r="E2800" i="10"/>
  <c r="G2800" i="10" s="1"/>
  <c r="F2796" i="10"/>
  <c r="H2796" i="10" s="1"/>
  <c r="E2796" i="10"/>
  <c r="G2796" i="10" s="1"/>
  <c r="F2792" i="10"/>
  <c r="H2792" i="10" s="1"/>
  <c r="E2792" i="10"/>
  <c r="G2792" i="10" s="1"/>
  <c r="F2788" i="10"/>
  <c r="H2788" i="10" s="1"/>
  <c r="E2788" i="10"/>
  <c r="G2788" i="10" s="1"/>
  <c r="F2784" i="10"/>
  <c r="H2784" i="10" s="1"/>
  <c r="E2784" i="10"/>
  <c r="G2784" i="10" s="1"/>
  <c r="F2780" i="10"/>
  <c r="H2780" i="10" s="1"/>
  <c r="E2780" i="10"/>
  <c r="G2780" i="10" s="1"/>
  <c r="F2776" i="10"/>
  <c r="H2776" i="10" s="1"/>
  <c r="E2776" i="10"/>
  <c r="G2776" i="10" s="1"/>
  <c r="F2772" i="10"/>
  <c r="H2772" i="10" s="1"/>
  <c r="E2772" i="10"/>
  <c r="G2772" i="10" s="1"/>
  <c r="F2768" i="10"/>
  <c r="H2768" i="10" s="1"/>
  <c r="E2768" i="10"/>
  <c r="G2768" i="10" s="1"/>
  <c r="F2764" i="10"/>
  <c r="H2764" i="10" s="1"/>
  <c r="E2764" i="10"/>
  <c r="G2764" i="10" s="1"/>
  <c r="F2760" i="10"/>
  <c r="H2760" i="10" s="1"/>
  <c r="E2760" i="10"/>
  <c r="G2760" i="10" s="1"/>
  <c r="F2756" i="10"/>
  <c r="H2756" i="10" s="1"/>
  <c r="E2756" i="10"/>
  <c r="G2756" i="10" s="1"/>
  <c r="F2752" i="10"/>
  <c r="H2752" i="10" s="1"/>
  <c r="E2752" i="10"/>
  <c r="G2752" i="10" s="1"/>
  <c r="F2748" i="10"/>
  <c r="H2748" i="10" s="1"/>
  <c r="E2748" i="10"/>
  <c r="G2748" i="10" s="1"/>
  <c r="F2744" i="10"/>
  <c r="H2744" i="10" s="1"/>
  <c r="E2744" i="10"/>
  <c r="G2744" i="10" s="1"/>
  <c r="F2740" i="10"/>
  <c r="H2740" i="10" s="1"/>
  <c r="E2740" i="10"/>
  <c r="G2740" i="10" s="1"/>
  <c r="F2736" i="10"/>
  <c r="H2736" i="10" s="1"/>
  <c r="E2736" i="10"/>
  <c r="G2736" i="10" s="1"/>
  <c r="F2732" i="10"/>
  <c r="H2732" i="10" s="1"/>
  <c r="E2732" i="10"/>
  <c r="G2732" i="10" s="1"/>
  <c r="F2728" i="10"/>
  <c r="H2728" i="10" s="1"/>
  <c r="E2728" i="10"/>
  <c r="G2728" i="10" s="1"/>
  <c r="F2724" i="10"/>
  <c r="H2724" i="10" s="1"/>
  <c r="E2724" i="10"/>
  <c r="G2724" i="10" s="1"/>
  <c r="F2720" i="10"/>
  <c r="H2720" i="10" s="1"/>
  <c r="E2720" i="10"/>
  <c r="G2720" i="10" s="1"/>
  <c r="F2716" i="10"/>
  <c r="H2716" i="10" s="1"/>
  <c r="E2716" i="10"/>
  <c r="G2716" i="10" s="1"/>
  <c r="F2712" i="10"/>
  <c r="H2712" i="10" s="1"/>
  <c r="E2712" i="10"/>
  <c r="G2712" i="10" s="1"/>
  <c r="F2708" i="10"/>
  <c r="H2708" i="10" s="1"/>
  <c r="E2708" i="10"/>
  <c r="G2708" i="10" s="1"/>
  <c r="F2704" i="10"/>
  <c r="H2704" i="10" s="1"/>
  <c r="E2704" i="10"/>
  <c r="G2704" i="10" s="1"/>
  <c r="F2700" i="10"/>
  <c r="H2700" i="10" s="1"/>
  <c r="E2700" i="10"/>
  <c r="G2700" i="10" s="1"/>
  <c r="F2696" i="10"/>
  <c r="H2696" i="10" s="1"/>
  <c r="E2696" i="10"/>
  <c r="G2696" i="10" s="1"/>
  <c r="F2692" i="10"/>
  <c r="H2692" i="10" s="1"/>
  <c r="E2692" i="10"/>
  <c r="G2692" i="10" s="1"/>
  <c r="F2688" i="10"/>
  <c r="H2688" i="10" s="1"/>
  <c r="E2688" i="10"/>
  <c r="G2688" i="10" s="1"/>
  <c r="F2684" i="10"/>
  <c r="H2684" i="10" s="1"/>
  <c r="E2684" i="10"/>
  <c r="G2684" i="10" s="1"/>
  <c r="F2680" i="10"/>
  <c r="H2680" i="10" s="1"/>
  <c r="E2680" i="10"/>
  <c r="G2680" i="10" s="1"/>
  <c r="F2676" i="10"/>
  <c r="H2676" i="10" s="1"/>
  <c r="E2676" i="10"/>
  <c r="G2676" i="10" s="1"/>
  <c r="F2672" i="10"/>
  <c r="H2672" i="10" s="1"/>
  <c r="E2672" i="10"/>
  <c r="G2672" i="10" s="1"/>
  <c r="F2668" i="10"/>
  <c r="H2668" i="10" s="1"/>
  <c r="E2668" i="10"/>
  <c r="G2668" i="10" s="1"/>
  <c r="F2664" i="10"/>
  <c r="H2664" i="10" s="1"/>
  <c r="E2664" i="10"/>
  <c r="G2664" i="10" s="1"/>
  <c r="F2660" i="10"/>
  <c r="H2660" i="10" s="1"/>
  <c r="E2660" i="10"/>
  <c r="G2660" i="10" s="1"/>
  <c r="F2656" i="10"/>
  <c r="H2656" i="10" s="1"/>
  <c r="E2656" i="10"/>
  <c r="G2656" i="10" s="1"/>
  <c r="F2652" i="10"/>
  <c r="H2652" i="10" s="1"/>
  <c r="E2652" i="10"/>
  <c r="G2652" i="10" s="1"/>
  <c r="F2648" i="10"/>
  <c r="H2648" i="10" s="1"/>
  <c r="E2648" i="10"/>
  <c r="G2648" i="10" s="1"/>
  <c r="F2644" i="10"/>
  <c r="H2644" i="10" s="1"/>
  <c r="E2644" i="10"/>
  <c r="G2644" i="10" s="1"/>
  <c r="F2640" i="10"/>
  <c r="H2640" i="10" s="1"/>
  <c r="E2640" i="10"/>
  <c r="G2640" i="10" s="1"/>
  <c r="F2636" i="10"/>
  <c r="H2636" i="10" s="1"/>
  <c r="E2636" i="10"/>
  <c r="G2636" i="10" s="1"/>
  <c r="F2632" i="10"/>
  <c r="H2632" i="10" s="1"/>
  <c r="E2632" i="10"/>
  <c r="G2632" i="10" s="1"/>
  <c r="F2628" i="10"/>
  <c r="H2628" i="10" s="1"/>
  <c r="E2628" i="10"/>
  <c r="G2628" i="10" s="1"/>
  <c r="F2624" i="10"/>
  <c r="H2624" i="10" s="1"/>
  <c r="E2624" i="10"/>
  <c r="G2624" i="10" s="1"/>
  <c r="F2620" i="10"/>
  <c r="H2620" i="10" s="1"/>
  <c r="E2620" i="10"/>
  <c r="G2620" i="10" s="1"/>
  <c r="F2616" i="10"/>
  <c r="H2616" i="10" s="1"/>
  <c r="E2616" i="10"/>
  <c r="G2616" i="10" s="1"/>
  <c r="F2612" i="10"/>
  <c r="H2612" i="10" s="1"/>
  <c r="E2612" i="10"/>
  <c r="G2612" i="10" s="1"/>
  <c r="F2608" i="10"/>
  <c r="H2608" i="10" s="1"/>
  <c r="E2608" i="10"/>
  <c r="G2608" i="10" s="1"/>
  <c r="F2604" i="10"/>
  <c r="H2604" i="10" s="1"/>
  <c r="E2604" i="10"/>
  <c r="G2604" i="10" s="1"/>
  <c r="F2600" i="10"/>
  <c r="H2600" i="10" s="1"/>
  <c r="E2600" i="10"/>
  <c r="G2600" i="10" s="1"/>
  <c r="F2596" i="10"/>
  <c r="H2596" i="10" s="1"/>
  <c r="E2596" i="10"/>
  <c r="G2596" i="10" s="1"/>
  <c r="F2592" i="10"/>
  <c r="H2592" i="10" s="1"/>
  <c r="E2592" i="10"/>
  <c r="G2592" i="10" s="1"/>
  <c r="F2588" i="10"/>
  <c r="H2588" i="10" s="1"/>
  <c r="E2588" i="10"/>
  <c r="G2588" i="10" s="1"/>
  <c r="F2584" i="10"/>
  <c r="H2584" i="10" s="1"/>
  <c r="E2584" i="10"/>
  <c r="G2584" i="10" s="1"/>
  <c r="F2580" i="10"/>
  <c r="H2580" i="10" s="1"/>
  <c r="E2580" i="10"/>
  <c r="G2580" i="10" s="1"/>
  <c r="F2576" i="10"/>
  <c r="H2576" i="10" s="1"/>
  <c r="E2576" i="10"/>
  <c r="G2576" i="10" s="1"/>
  <c r="F2572" i="10"/>
  <c r="H2572" i="10" s="1"/>
  <c r="E2572" i="10"/>
  <c r="G2572" i="10" s="1"/>
  <c r="F2568" i="10"/>
  <c r="H2568" i="10" s="1"/>
  <c r="E2568" i="10"/>
  <c r="G2568" i="10" s="1"/>
  <c r="F2564" i="10"/>
  <c r="H2564" i="10" s="1"/>
  <c r="E2564" i="10"/>
  <c r="G2564" i="10" s="1"/>
  <c r="F2560" i="10"/>
  <c r="H2560" i="10" s="1"/>
  <c r="E2560" i="10"/>
  <c r="G2560" i="10" s="1"/>
  <c r="F2556" i="10"/>
  <c r="H2556" i="10" s="1"/>
  <c r="E2556" i="10"/>
  <c r="G2556" i="10" s="1"/>
  <c r="F2552" i="10"/>
  <c r="H2552" i="10" s="1"/>
  <c r="E2552" i="10"/>
  <c r="G2552" i="10" s="1"/>
  <c r="F2548" i="10"/>
  <c r="H2548" i="10" s="1"/>
  <c r="E2548" i="10"/>
  <c r="G2548" i="10" s="1"/>
  <c r="F2544" i="10"/>
  <c r="H2544" i="10" s="1"/>
  <c r="E2544" i="10"/>
  <c r="G2544" i="10" s="1"/>
  <c r="F2540" i="10"/>
  <c r="H2540" i="10" s="1"/>
  <c r="E2540" i="10"/>
  <c r="G2540" i="10" s="1"/>
  <c r="F2536" i="10"/>
  <c r="H2536" i="10" s="1"/>
  <c r="E2536" i="10"/>
  <c r="G2536" i="10" s="1"/>
  <c r="F2532" i="10"/>
  <c r="H2532" i="10" s="1"/>
  <c r="E2532" i="10"/>
  <c r="G2532" i="10" s="1"/>
  <c r="F2528" i="10"/>
  <c r="H2528" i="10" s="1"/>
  <c r="E2528" i="10"/>
  <c r="G2528" i="10" s="1"/>
  <c r="F2524" i="10"/>
  <c r="H2524" i="10" s="1"/>
  <c r="E2524" i="10"/>
  <c r="G2524" i="10" s="1"/>
  <c r="F2520" i="10"/>
  <c r="H2520" i="10" s="1"/>
  <c r="E2520" i="10"/>
  <c r="G2520" i="10" s="1"/>
  <c r="F2516" i="10"/>
  <c r="H2516" i="10" s="1"/>
  <c r="E2516" i="10"/>
  <c r="G2516" i="10" s="1"/>
  <c r="F2512" i="10"/>
  <c r="H2512" i="10" s="1"/>
  <c r="E2512" i="10"/>
  <c r="G2512" i="10" s="1"/>
  <c r="F2508" i="10"/>
  <c r="H2508" i="10" s="1"/>
  <c r="E2508" i="10"/>
  <c r="G2508" i="10" s="1"/>
  <c r="F2504" i="10"/>
  <c r="H2504" i="10" s="1"/>
  <c r="E2504" i="10"/>
  <c r="G2504" i="10" s="1"/>
  <c r="F2500" i="10"/>
  <c r="H2500" i="10" s="1"/>
  <c r="E2500" i="10"/>
  <c r="G2500" i="10" s="1"/>
  <c r="F2496" i="10"/>
  <c r="H2496" i="10" s="1"/>
  <c r="E2496" i="10"/>
  <c r="G2496" i="10" s="1"/>
  <c r="F2492" i="10"/>
  <c r="H2492" i="10" s="1"/>
  <c r="E2492" i="10"/>
  <c r="G2492" i="10" s="1"/>
  <c r="F2488" i="10"/>
  <c r="H2488" i="10" s="1"/>
  <c r="E2488" i="10"/>
  <c r="G2488" i="10" s="1"/>
  <c r="F2484" i="10"/>
  <c r="H2484" i="10" s="1"/>
  <c r="E2484" i="10"/>
  <c r="G2484" i="10" s="1"/>
  <c r="F2480" i="10"/>
  <c r="H2480" i="10" s="1"/>
  <c r="E2480" i="10"/>
  <c r="G2480" i="10" s="1"/>
  <c r="F2476" i="10"/>
  <c r="H2476" i="10" s="1"/>
  <c r="E2476" i="10"/>
  <c r="G2476" i="10" s="1"/>
  <c r="F2472" i="10"/>
  <c r="H2472" i="10" s="1"/>
  <c r="E2472" i="10"/>
  <c r="G2472" i="10" s="1"/>
  <c r="F2468" i="10"/>
  <c r="H2468" i="10" s="1"/>
  <c r="E2468" i="10"/>
  <c r="G2468" i="10" s="1"/>
  <c r="F2464" i="10"/>
  <c r="H2464" i="10" s="1"/>
  <c r="E2464" i="10"/>
  <c r="G2464" i="10" s="1"/>
  <c r="F2460" i="10"/>
  <c r="H2460" i="10" s="1"/>
  <c r="E2460" i="10"/>
  <c r="G2460" i="10" s="1"/>
  <c r="F2456" i="10"/>
  <c r="H2456" i="10" s="1"/>
  <c r="E2456" i="10"/>
  <c r="G2456" i="10" s="1"/>
  <c r="F2452" i="10"/>
  <c r="H2452" i="10" s="1"/>
  <c r="E2452" i="10"/>
  <c r="G2452" i="10" s="1"/>
  <c r="F2448" i="10"/>
  <c r="H2448" i="10" s="1"/>
  <c r="E2448" i="10"/>
  <c r="G2448" i="10" s="1"/>
  <c r="F2444" i="10"/>
  <c r="H2444" i="10" s="1"/>
  <c r="E2444" i="10"/>
  <c r="G2444" i="10" s="1"/>
  <c r="F2440" i="10"/>
  <c r="H2440" i="10" s="1"/>
  <c r="E2440" i="10"/>
  <c r="G2440" i="10" s="1"/>
  <c r="F2436" i="10"/>
  <c r="H2436" i="10" s="1"/>
  <c r="E2436" i="10"/>
  <c r="G2436" i="10" s="1"/>
  <c r="F2432" i="10"/>
  <c r="H2432" i="10" s="1"/>
  <c r="E2432" i="10"/>
  <c r="G2432" i="10" s="1"/>
  <c r="F2428" i="10"/>
  <c r="H2428" i="10" s="1"/>
  <c r="E2428" i="10"/>
  <c r="G2428" i="10" s="1"/>
  <c r="F2424" i="10"/>
  <c r="H2424" i="10" s="1"/>
  <c r="E2424" i="10"/>
  <c r="G2424" i="10" s="1"/>
  <c r="F2420" i="10"/>
  <c r="H2420" i="10" s="1"/>
  <c r="E2420" i="10"/>
  <c r="G2420" i="10" s="1"/>
  <c r="F2416" i="10"/>
  <c r="H2416" i="10" s="1"/>
  <c r="E2416" i="10"/>
  <c r="G2416" i="10" s="1"/>
  <c r="F2412" i="10"/>
  <c r="H2412" i="10" s="1"/>
  <c r="E2412" i="10"/>
  <c r="G2412" i="10" s="1"/>
  <c r="F2408" i="10"/>
  <c r="H2408" i="10" s="1"/>
  <c r="E2408" i="10"/>
  <c r="G2408" i="10" s="1"/>
  <c r="F2404" i="10"/>
  <c r="H2404" i="10" s="1"/>
  <c r="E2404" i="10"/>
  <c r="G2404" i="10" s="1"/>
  <c r="F2400" i="10"/>
  <c r="H2400" i="10" s="1"/>
  <c r="E2400" i="10"/>
  <c r="G2400" i="10" s="1"/>
  <c r="F2396" i="10"/>
  <c r="H2396" i="10" s="1"/>
  <c r="E2396" i="10"/>
  <c r="G2396" i="10" s="1"/>
  <c r="F2392" i="10"/>
  <c r="H2392" i="10" s="1"/>
  <c r="E2392" i="10"/>
  <c r="G2392" i="10" s="1"/>
  <c r="F2388" i="10"/>
  <c r="H2388" i="10" s="1"/>
  <c r="E2388" i="10"/>
  <c r="G2388" i="10" s="1"/>
  <c r="F2384" i="10"/>
  <c r="H2384" i="10" s="1"/>
  <c r="E2384" i="10"/>
  <c r="G2384" i="10" s="1"/>
  <c r="F2380" i="10"/>
  <c r="H2380" i="10" s="1"/>
  <c r="E2380" i="10"/>
  <c r="G2380" i="10" s="1"/>
  <c r="F2376" i="10"/>
  <c r="H2376" i="10" s="1"/>
  <c r="E2376" i="10"/>
  <c r="G2376" i="10" s="1"/>
  <c r="F2372" i="10"/>
  <c r="H2372" i="10" s="1"/>
  <c r="E2372" i="10"/>
  <c r="G2372" i="10" s="1"/>
  <c r="F2368" i="10"/>
  <c r="H2368" i="10" s="1"/>
  <c r="E2368" i="10"/>
  <c r="G2368" i="10" s="1"/>
  <c r="F2364" i="10"/>
  <c r="H2364" i="10" s="1"/>
  <c r="E2364" i="10"/>
  <c r="G2364" i="10" s="1"/>
  <c r="F2360" i="10"/>
  <c r="H2360" i="10" s="1"/>
  <c r="E2360" i="10"/>
  <c r="G2360" i="10" s="1"/>
  <c r="F2356" i="10"/>
  <c r="H2356" i="10" s="1"/>
  <c r="E2356" i="10"/>
  <c r="G2356" i="10" s="1"/>
  <c r="F2352" i="10"/>
  <c r="H2352" i="10" s="1"/>
  <c r="E2352" i="10"/>
  <c r="G2352" i="10" s="1"/>
  <c r="F2348" i="10"/>
  <c r="H2348" i="10" s="1"/>
  <c r="E2348" i="10"/>
  <c r="G2348" i="10" s="1"/>
  <c r="F2344" i="10"/>
  <c r="H2344" i="10" s="1"/>
  <c r="E2344" i="10"/>
  <c r="G2344" i="10" s="1"/>
  <c r="F2340" i="10"/>
  <c r="H2340" i="10" s="1"/>
  <c r="E2340" i="10"/>
  <c r="G2340" i="10" s="1"/>
  <c r="F2336" i="10"/>
  <c r="H2336" i="10" s="1"/>
  <c r="E2336" i="10"/>
  <c r="G2336" i="10" s="1"/>
  <c r="F2332" i="10"/>
  <c r="H2332" i="10" s="1"/>
  <c r="E2332" i="10"/>
  <c r="G2332" i="10" s="1"/>
  <c r="F2328" i="10"/>
  <c r="H2328" i="10" s="1"/>
  <c r="E2328" i="10"/>
  <c r="G2328" i="10" s="1"/>
  <c r="F2324" i="10"/>
  <c r="H2324" i="10" s="1"/>
  <c r="E2324" i="10"/>
  <c r="G2324" i="10" s="1"/>
  <c r="F2320" i="10"/>
  <c r="H2320" i="10" s="1"/>
  <c r="E2320" i="10"/>
  <c r="G2320" i="10" s="1"/>
  <c r="F2316" i="10"/>
  <c r="H2316" i="10" s="1"/>
  <c r="E2316" i="10"/>
  <c r="G2316" i="10" s="1"/>
  <c r="F2312" i="10"/>
  <c r="H2312" i="10" s="1"/>
  <c r="E2312" i="10"/>
  <c r="G2312" i="10" s="1"/>
  <c r="F2308" i="10"/>
  <c r="H2308" i="10" s="1"/>
  <c r="E2308" i="10"/>
  <c r="G2308" i="10" s="1"/>
  <c r="F2304" i="10"/>
  <c r="H2304" i="10" s="1"/>
  <c r="E2304" i="10"/>
  <c r="G2304" i="10" s="1"/>
  <c r="F2300" i="10"/>
  <c r="H2300" i="10" s="1"/>
  <c r="E2300" i="10"/>
  <c r="G2300" i="10" s="1"/>
  <c r="F2296" i="10"/>
  <c r="H2296" i="10" s="1"/>
  <c r="E2296" i="10"/>
  <c r="G2296" i="10" s="1"/>
  <c r="F2292" i="10"/>
  <c r="H2292" i="10" s="1"/>
  <c r="E2292" i="10"/>
  <c r="G2292" i="10" s="1"/>
  <c r="F2288" i="10"/>
  <c r="H2288" i="10" s="1"/>
  <c r="E2288" i="10"/>
  <c r="G2288" i="10" s="1"/>
  <c r="F2284" i="10"/>
  <c r="H2284" i="10" s="1"/>
  <c r="E2284" i="10"/>
  <c r="G2284" i="10" s="1"/>
  <c r="F2280" i="10"/>
  <c r="H2280" i="10" s="1"/>
  <c r="E2280" i="10"/>
  <c r="G2280" i="10" s="1"/>
  <c r="F2276" i="10"/>
  <c r="H2276" i="10" s="1"/>
  <c r="E2276" i="10"/>
  <c r="G2276" i="10" s="1"/>
  <c r="F2272" i="10"/>
  <c r="H2272" i="10" s="1"/>
  <c r="E2272" i="10"/>
  <c r="G2272" i="10" s="1"/>
  <c r="F2268" i="10"/>
  <c r="H2268" i="10" s="1"/>
  <c r="E2268" i="10"/>
  <c r="G2268" i="10" s="1"/>
  <c r="F2264" i="10"/>
  <c r="H2264" i="10" s="1"/>
  <c r="E2264" i="10"/>
  <c r="G2264" i="10" s="1"/>
  <c r="F2260" i="10"/>
  <c r="H2260" i="10" s="1"/>
  <c r="E2260" i="10"/>
  <c r="G2260" i="10" s="1"/>
  <c r="F2256" i="10"/>
  <c r="H2256" i="10" s="1"/>
  <c r="E2256" i="10"/>
  <c r="G2256" i="10" s="1"/>
  <c r="F2252" i="10"/>
  <c r="H2252" i="10" s="1"/>
  <c r="E2252" i="10"/>
  <c r="G2252" i="10" s="1"/>
  <c r="F2248" i="10"/>
  <c r="H2248" i="10" s="1"/>
  <c r="E2248" i="10"/>
  <c r="G2248" i="10" s="1"/>
  <c r="F2244" i="10"/>
  <c r="H2244" i="10" s="1"/>
  <c r="E2244" i="10"/>
  <c r="G2244" i="10" s="1"/>
  <c r="F2240" i="10"/>
  <c r="H2240" i="10" s="1"/>
  <c r="E2240" i="10"/>
  <c r="G2240" i="10" s="1"/>
  <c r="F2236" i="10"/>
  <c r="H2236" i="10" s="1"/>
  <c r="E2236" i="10"/>
  <c r="G2236" i="10" s="1"/>
  <c r="F2232" i="10"/>
  <c r="H2232" i="10" s="1"/>
  <c r="E2232" i="10"/>
  <c r="G2232" i="10" s="1"/>
  <c r="F2228" i="10"/>
  <c r="H2228" i="10" s="1"/>
  <c r="E2228" i="10"/>
  <c r="G2228" i="10" s="1"/>
  <c r="F2224" i="10"/>
  <c r="H2224" i="10" s="1"/>
  <c r="E2224" i="10"/>
  <c r="G2224" i="10" s="1"/>
  <c r="F2220" i="10"/>
  <c r="H2220" i="10" s="1"/>
  <c r="E2220" i="10"/>
  <c r="G2220" i="10" s="1"/>
  <c r="F2216" i="10"/>
  <c r="H2216" i="10" s="1"/>
  <c r="E2216" i="10"/>
  <c r="G2216" i="10" s="1"/>
  <c r="F2212" i="10"/>
  <c r="H2212" i="10" s="1"/>
  <c r="E2212" i="10"/>
  <c r="G2212" i="10" s="1"/>
  <c r="F2208" i="10"/>
  <c r="H2208" i="10" s="1"/>
  <c r="E2208" i="10"/>
  <c r="G2208" i="10" s="1"/>
  <c r="F2204" i="10"/>
  <c r="H2204" i="10" s="1"/>
  <c r="E2204" i="10"/>
  <c r="G2204" i="10" s="1"/>
  <c r="F2200" i="10"/>
  <c r="H2200" i="10" s="1"/>
  <c r="E2200" i="10"/>
  <c r="G2200" i="10" s="1"/>
  <c r="F2196" i="10"/>
  <c r="H2196" i="10" s="1"/>
  <c r="E2196" i="10"/>
  <c r="G2196" i="10" s="1"/>
  <c r="F2192" i="10"/>
  <c r="H2192" i="10" s="1"/>
  <c r="E2192" i="10"/>
  <c r="G2192" i="10" s="1"/>
  <c r="F2188" i="10"/>
  <c r="H2188" i="10" s="1"/>
  <c r="E2188" i="10"/>
  <c r="G2188" i="10" s="1"/>
  <c r="F2184" i="10"/>
  <c r="H2184" i="10" s="1"/>
  <c r="E2184" i="10"/>
  <c r="G2184" i="10" s="1"/>
  <c r="F2180" i="10"/>
  <c r="H2180" i="10" s="1"/>
  <c r="E2180" i="10"/>
  <c r="G2180" i="10" s="1"/>
  <c r="F2176" i="10"/>
  <c r="H2176" i="10" s="1"/>
  <c r="E2176" i="10"/>
  <c r="G2176" i="10" s="1"/>
  <c r="F2172" i="10"/>
  <c r="H2172" i="10" s="1"/>
  <c r="E2172" i="10"/>
  <c r="G2172" i="10" s="1"/>
  <c r="F2168" i="10"/>
  <c r="H2168" i="10" s="1"/>
  <c r="E2168" i="10"/>
  <c r="G2168" i="10" s="1"/>
  <c r="F2164" i="10"/>
  <c r="H2164" i="10" s="1"/>
  <c r="E2164" i="10"/>
  <c r="G2164" i="10" s="1"/>
  <c r="F2160" i="10"/>
  <c r="H2160" i="10" s="1"/>
  <c r="E2160" i="10"/>
  <c r="G2160" i="10" s="1"/>
  <c r="F2156" i="10"/>
  <c r="H2156" i="10" s="1"/>
  <c r="E2156" i="10"/>
  <c r="G2156" i="10" s="1"/>
  <c r="F2152" i="10"/>
  <c r="H2152" i="10" s="1"/>
  <c r="E2152" i="10"/>
  <c r="G2152" i="10" s="1"/>
  <c r="F2148" i="10"/>
  <c r="H2148" i="10" s="1"/>
  <c r="E2148" i="10"/>
  <c r="G2148" i="10" s="1"/>
  <c r="F2144" i="10"/>
  <c r="H2144" i="10" s="1"/>
  <c r="E2144" i="10"/>
  <c r="G2144" i="10" s="1"/>
  <c r="F2140" i="10"/>
  <c r="H2140" i="10" s="1"/>
  <c r="E2140" i="10"/>
  <c r="G2140" i="10" s="1"/>
  <c r="F2136" i="10"/>
  <c r="H2136" i="10" s="1"/>
  <c r="E2136" i="10"/>
  <c r="G2136" i="10" s="1"/>
  <c r="F2132" i="10"/>
  <c r="H2132" i="10" s="1"/>
  <c r="E2132" i="10"/>
  <c r="G2132" i="10" s="1"/>
  <c r="F2128" i="10"/>
  <c r="H2128" i="10" s="1"/>
  <c r="E2128" i="10"/>
  <c r="G2128" i="10" s="1"/>
  <c r="F2124" i="10"/>
  <c r="H2124" i="10" s="1"/>
  <c r="E2124" i="10"/>
  <c r="G2124" i="10" s="1"/>
  <c r="F2120" i="10"/>
  <c r="H2120" i="10" s="1"/>
  <c r="E2120" i="10"/>
  <c r="G2120" i="10" s="1"/>
  <c r="F2116" i="10"/>
  <c r="H2116" i="10" s="1"/>
  <c r="E2116" i="10"/>
  <c r="G2116" i="10" s="1"/>
  <c r="F2112" i="10"/>
  <c r="H2112" i="10" s="1"/>
  <c r="E2112" i="10"/>
  <c r="G2112" i="10" s="1"/>
  <c r="F2108" i="10"/>
  <c r="H2108" i="10" s="1"/>
  <c r="E2108" i="10"/>
  <c r="G2108" i="10" s="1"/>
  <c r="F2104" i="10"/>
  <c r="H2104" i="10" s="1"/>
  <c r="E2104" i="10"/>
  <c r="G2104" i="10" s="1"/>
  <c r="F2100" i="10"/>
  <c r="H2100" i="10" s="1"/>
  <c r="E2100" i="10"/>
  <c r="G2100" i="10" s="1"/>
  <c r="F2096" i="10"/>
  <c r="H2096" i="10" s="1"/>
  <c r="E2096" i="10"/>
  <c r="G2096" i="10" s="1"/>
  <c r="F2092" i="10"/>
  <c r="H2092" i="10" s="1"/>
  <c r="E2092" i="10"/>
  <c r="G2092" i="10" s="1"/>
  <c r="F2088" i="10"/>
  <c r="H2088" i="10" s="1"/>
  <c r="E2088" i="10"/>
  <c r="G2088" i="10" s="1"/>
  <c r="F2084" i="10"/>
  <c r="H2084" i="10" s="1"/>
  <c r="E2084" i="10"/>
  <c r="G2084" i="10" s="1"/>
  <c r="F2080" i="10"/>
  <c r="H2080" i="10" s="1"/>
  <c r="E2080" i="10"/>
  <c r="G2080" i="10" s="1"/>
  <c r="F2076" i="10"/>
  <c r="H2076" i="10" s="1"/>
  <c r="E2076" i="10"/>
  <c r="G2076" i="10" s="1"/>
  <c r="F2072" i="10"/>
  <c r="H2072" i="10" s="1"/>
  <c r="E2072" i="10"/>
  <c r="G2072" i="10" s="1"/>
  <c r="F2068" i="10"/>
  <c r="H2068" i="10" s="1"/>
  <c r="E2068" i="10"/>
  <c r="G2068" i="10" s="1"/>
  <c r="F2064" i="10"/>
  <c r="H2064" i="10" s="1"/>
  <c r="E2064" i="10"/>
  <c r="G2064" i="10" s="1"/>
  <c r="F2060" i="10"/>
  <c r="H2060" i="10" s="1"/>
  <c r="E2060" i="10"/>
  <c r="G2060" i="10" s="1"/>
  <c r="F2056" i="10"/>
  <c r="H2056" i="10" s="1"/>
  <c r="E2056" i="10"/>
  <c r="G2056" i="10" s="1"/>
  <c r="F2052" i="10"/>
  <c r="H2052" i="10" s="1"/>
  <c r="E2052" i="10"/>
  <c r="G2052" i="10" s="1"/>
  <c r="F2048" i="10"/>
  <c r="H2048" i="10" s="1"/>
  <c r="E2048" i="10"/>
  <c r="G2048" i="10" s="1"/>
  <c r="F2044" i="10"/>
  <c r="H2044" i="10" s="1"/>
  <c r="E2044" i="10"/>
  <c r="G2044" i="10" s="1"/>
  <c r="F2040" i="10"/>
  <c r="H2040" i="10" s="1"/>
  <c r="E2040" i="10"/>
  <c r="G2040" i="10" s="1"/>
  <c r="F2036" i="10"/>
  <c r="H2036" i="10" s="1"/>
  <c r="E2036" i="10"/>
  <c r="G2036" i="10" s="1"/>
  <c r="F2032" i="10"/>
  <c r="H2032" i="10" s="1"/>
  <c r="E2032" i="10"/>
  <c r="G2032" i="10" s="1"/>
  <c r="F2028" i="10"/>
  <c r="H2028" i="10" s="1"/>
  <c r="E2028" i="10"/>
  <c r="G2028" i="10" s="1"/>
  <c r="F2024" i="10"/>
  <c r="H2024" i="10" s="1"/>
  <c r="E2024" i="10"/>
  <c r="G2024" i="10" s="1"/>
  <c r="F2020" i="10"/>
  <c r="H2020" i="10" s="1"/>
  <c r="E2020" i="10"/>
  <c r="G2020" i="10" s="1"/>
  <c r="F2016" i="10"/>
  <c r="H2016" i="10" s="1"/>
  <c r="E2016" i="10"/>
  <c r="G2016" i="10" s="1"/>
  <c r="F2012" i="10"/>
  <c r="H2012" i="10" s="1"/>
  <c r="E2012" i="10"/>
  <c r="G2012" i="10" s="1"/>
  <c r="F2008" i="10"/>
  <c r="H2008" i="10" s="1"/>
  <c r="E2008" i="10"/>
  <c r="G2008" i="10" s="1"/>
  <c r="F2004" i="10"/>
  <c r="H2004" i="10" s="1"/>
  <c r="E2004" i="10"/>
  <c r="G2004" i="10" s="1"/>
  <c r="F2000" i="10"/>
  <c r="H2000" i="10" s="1"/>
  <c r="E2000" i="10"/>
  <c r="G2000" i="10" s="1"/>
  <c r="F1996" i="10"/>
  <c r="H1996" i="10" s="1"/>
  <c r="E1996" i="10"/>
  <c r="G1996" i="10" s="1"/>
  <c r="F1992" i="10"/>
  <c r="H1992" i="10" s="1"/>
  <c r="E1992" i="10"/>
  <c r="G1992" i="10" s="1"/>
  <c r="F1988" i="10"/>
  <c r="H1988" i="10" s="1"/>
  <c r="E1988" i="10"/>
  <c r="G1988" i="10" s="1"/>
  <c r="F1984" i="10"/>
  <c r="H1984" i="10" s="1"/>
  <c r="E1984" i="10"/>
  <c r="G1984" i="10" s="1"/>
  <c r="F1980" i="10"/>
  <c r="H1980" i="10" s="1"/>
  <c r="E1980" i="10"/>
  <c r="G1980" i="10" s="1"/>
  <c r="F1976" i="10"/>
  <c r="H1976" i="10" s="1"/>
  <c r="E1976" i="10"/>
  <c r="G1976" i="10" s="1"/>
  <c r="F1972" i="10"/>
  <c r="H1972" i="10" s="1"/>
  <c r="E1972" i="10"/>
  <c r="G1972" i="10" s="1"/>
  <c r="F1968" i="10"/>
  <c r="H1968" i="10" s="1"/>
  <c r="E1968" i="10"/>
  <c r="G1968" i="10" s="1"/>
  <c r="F1964" i="10"/>
  <c r="H1964" i="10" s="1"/>
  <c r="E1964" i="10"/>
  <c r="G1964" i="10" s="1"/>
  <c r="F1960" i="10"/>
  <c r="H1960" i="10" s="1"/>
  <c r="E1960" i="10"/>
  <c r="G1960" i="10" s="1"/>
  <c r="F1956" i="10"/>
  <c r="H1956" i="10" s="1"/>
  <c r="E1956" i="10"/>
  <c r="G1956" i="10" s="1"/>
  <c r="F1952" i="10"/>
  <c r="H1952" i="10" s="1"/>
  <c r="E1952" i="10"/>
  <c r="G1952" i="10" s="1"/>
  <c r="F1948" i="10"/>
  <c r="H1948" i="10" s="1"/>
  <c r="E1948" i="10"/>
  <c r="G1948" i="10" s="1"/>
  <c r="F1944" i="10"/>
  <c r="H1944" i="10" s="1"/>
  <c r="E1944" i="10"/>
  <c r="G1944" i="10" s="1"/>
  <c r="F1940" i="10"/>
  <c r="H1940" i="10" s="1"/>
  <c r="E1940" i="10"/>
  <c r="G1940" i="10" s="1"/>
  <c r="F1936" i="10"/>
  <c r="H1936" i="10" s="1"/>
  <c r="E1936" i="10"/>
  <c r="G1936" i="10" s="1"/>
  <c r="F1932" i="10"/>
  <c r="H1932" i="10" s="1"/>
  <c r="E1932" i="10"/>
  <c r="G1932" i="10" s="1"/>
  <c r="F1928" i="10"/>
  <c r="H1928" i="10" s="1"/>
  <c r="E1928" i="10"/>
  <c r="G1928" i="10" s="1"/>
  <c r="F1924" i="10"/>
  <c r="H1924" i="10" s="1"/>
  <c r="E1924" i="10"/>
  <c r="G1924" i="10" s="1"/>
  <c r="F1920" i="10"/>
  <c r="H1920" i="10" s="1"/>
  <c r="E1920" i="10"/>
  <c r="G1920" i="10" s="1"/>
  <c r="F1916" i="10"/>
  <c r="H1916" i="10" s="1"/>
  <c r="E1916" i="10"/>
  <c r="G1916" i="10" s="1"/>
  <c r="F1912" i="10"/>
  <c r="H1912" i="10" s="1"/>
  <c r="E1912" i="10"/>
  <c r="G1912" i="10" s="1"/>
  <c r="F1908" i="10"/>
  <c r="H1908" i="10" s="1"/>
  <c r="E1908" i="10"/>
  <c r="G1908" i="10" s="1"/>
  <c r="F1904" i="10"/>
  <c r="H1904" i="10" s="1"/>
  <c r="E1904" i="10"/>
  <c r="G1904" i="10" s="1"/>
  <c r="F1900" i="10"/>
  <c r="H1900" i="10" s="1"/>
  <c r="E1900" i="10"/>
  <c r="G1900" i="10" s="1"/>
  <c r="F1896" i="10"/>
  <c r="H1896" i="10" s="1"/>
  <c r="E1896" i="10"/>
  <c r="G1896" i="10" s="1"/>
  <c r="F1892" i="10"/>
  <c r="H1892" i="10" s="1"/>
  <c r="E1892" i="10"/>
  <c r="G1892" i="10" s="1"/>
  <c r="F1888" i="10"/>
  <c r="H1888" i="10" s="1"/>
  <c r="E1888" i="10"/>
  <c r="G1888" i="10" s="1"/>
  <c r="F1884" i="10"/>
  <c r="H1884" i="10" s="1"/>
  <c r="E1884" i="10"/>
  <c r="G1884" i="10" s="1"/>
  <c r="F1880" i="10"/>
  <c r="H1880" i="10" s="1"/>
  <c r="E1880" i="10"/>
  <c r="G1880" i="10" s="1"/>
  <c r="F1876" i="10"/>
  <c r="H1876" i="10" s="1"/>
  <c r="E1876" i="10"/>
  <c r="G1876" i="10" s="1"/>
  <c r="F1872" i="10"/>
  <c r="H1872" i="10" s="1"/>
  <c r="E1872" i="10"/>
  <c r="G1872" i="10" s="1"/>
  <c r="F1868" i="10"/>
  <c r="H1868" i="10" s="1"/>
  <c r="E1868" i="10"/>
  <c r="G1868" i="10" s="1"/>
  <c r="F1864" i="10"/>
  <c r="H1864" i="10" s="1"/>
  <c r="E1864" i="10"/>
  <c r="G1864" i="10" s="1"/>
  <c r="F1860" i="10"/>
  <c r="H1860" i="10" s="1"/>
  <c r="E1860" i="10"/>
  <c r="G1860" i="10" s="1"/>
  <c r="F1856" i="10"/>
  <c r="H1856" i="10" s="1"/>
  <c r="E1856" i="10"/>
  <c r="G1856" i="10" s="1"/>
  <c r="F1852" i="10"/>
  <c r="H1852" i="10" s="1"/>
  <c r="E1852" i="10"/>
  <c r="G1852" i="10" s="1"/>
  <c r="F1848" i="10"/>
  <c r="H1848" i="10" s="1"/>
  <c r="E1848" i="10"/>
  <c r="G1848" i="10" s="1"/>
  <c r="F1844" i="10"/>
  <c r="H1844" i="10" s="1"/>
  <c r="E1844" i="10"/>
  <c r="G1844" i="10" s="1"/>
  <c r="F1840" i="10"/>
  <c r="H1840" i="10" s="1"/>
  <c r="E1840" i="10"/>
  <c r="G1840" i="10" s="1"/>
  <c r="F1836" i="10"/>
  <c r="H1836" i="10" s="1"/>
  <c r="E1836" i="10"/>
  <c r="G1836" i="10" s="1"/>
  <c r="F1832" i="10"/>
  <c r="H1832" i="10" s="1"/>
  <c r="E1832" i="10"/>
  <c r="G1832" i="10" s="1"/>
  <c r="F1828" i="10"/>
  <c r="H1828" i="10" s="1"/>
  <c r="E1828" i="10"/>
  <c r="G1828" i="10" s="1"/>
  <c r="F1824" i="10"/>
  <c r="H1824" i="10" s="1"/>
  <c r="E1824" i="10"/>
  <c r="G1824" i="10" s="1"/>
  <c r="F1820" i="10"/>
  <c r="H1820" i="10" s="1"/>
  <c r="E1820" i="10"/>
  <c r="G1820" i="10" s="1"/>
  <c r="F1816" i="10"/>
  <c r="H1816" i="10" s="1"/>
  <c r="E1816" i="10"/>
  <c r="G1816" i="10" s="1"/>
  <c r="F1812" i="10"/>
  <c r="H1812" i="10" s="1"/>
  <c r="E1812" i="10"/>
  <c r="G1812" i="10" s="1"/>
  <c r="F1808" i="10"/>
  <c r="H1808" i="10" s="1"/>
  <c r="E1808" i="10"/>
  <c r="G1808" i="10" s="1"/>
  <c r="F1804" i="10"/>
  <c r="H1804" i="10" s="1"/>
  <c r="E1804" i="10"/>
  <c r="G1804" i="10" s="1"/>
  <c r="F1800" i="10"/>
  <c r="H1800" i="10" s="1"/>
  <c r="E1800" i="10"/>
  <c r="G1800" i="10" s="1"/>
  <c r="F1796" i="10"/>
  <c r="H1796" i="10" s="1"/>
  <c r="E1796" i="10"/>
  <c r="G1796" i="10" s="1"/>
  <c r="F1792" i="10"/>
  <c r="H1792" i="10" s="1"/>
  <c r="E1792" i="10"/>
  <c r="G1792" i="10" s="1"/>
  <c r="F1788" i="10"/>
  <c r="H1788" i="10" s="1"/>
  <c r="E1788" i="10"/>
  <c r="G1788" i="10" s="1"/>
  <c r="F1784" i="10"/>
  <c r="H1784" i="10" s="1"/>
  <c r="E1784" i="10"/>
  <c r="G1784" i="10" s="1"/>
  <c r="F1780" i="10"/>
  <c r="H1780" i="10" s="1"/>
  <c r="E1780" i="10"/>
  <c r="G1780" i="10" s="1"/>
  <c r="F1776" i="10"/>
  <c r="H1776" i="10" s="1"/>
  <c r="E1776" i="10"/>
  <c r="G1776" i="10" s="1"/>
  <c r="F1772" i="10"/>
  <c r="H1772" i="10" s="1"/>
  <c r="E1772" i="10"/>
  <c r="G1772" i="10" s="1"/>
  <c r="F1768" i="10"/>
  <c r="H1768" i="10" s="1"/>
  <c r="E1768" i="10"/>
  <c r="G1768" i="10" s="1"/>
  <c r="F1764" i="10"/>
  <c r="H1764" i="10" s="1"/>
  <c r="E1764" i="10"/>
  <c r="G1764" i="10" s="1"/>
  <c r="F1760" i="10"/>
  <c r="H1760" i="10" s="1"/>
  <c r="E1760" i="10"/>
  <c r="G1760" i="10" s="1"/>
  <c r="F1756" i="10"/>
  <c r="H1756" i="10" s="1"/>
  <c r="E1756" i="10"/>
  <c r="G1756" i="10" s="1"/>
  <c r="F1752" i="10"/>
  <c r="H1752" i="10" s="1"/>
  <c r="E1752" i="10"/>
  <c r="G1752" i="10" s="1"/>
  <c r="F1748" i="10"/>
  <c r="H1748" i="10" s="1"/>
  <c r="E1748" i="10"/>
  <c r="G1748" i="10" s="1"/>
  <c r="F1744" i="10"/>
  <c r="H1744" i="10" s="1"/>
  <c r="E1744" i="10"/>
  <c r="G1744" i="10" s="1"/>
  <c r="F1740" i="10"/>
  <c r="H1740" i="10" s="1"/>
  <c r="E1740" i="10"/>
  <c r="G1740" i="10" s="1"/>
  <c r="F1736" i="10"/>
  <c r="H1736" i="10" s="1"/>
  <c r="E1736" i="10"/>
  <c r="G1736" i="10" s="1"/>
  <c r="F1732" i="10"/>
  <c r="H1732" i="10" s="1"/>
  <c r="E1732" i="10"/>
  <c r="G1732" i="10" s="1"/>
  <c r="F1728" i="10"/>
  <c r="H1728" i="10" s="1"/>
  <c r="E1728" i="10"/>
  <c r="G1728" i="10" s="1"/>
  <c r="F1724" i="10"/>
  <c r="H1724" i="10" s="1"/>
  <c r="E1724" i="10"/>
  <c r="G1724" i="10" s="1"/>
  <c r="F1720" i="10"/>
  <c r="H1720" i="10" s="1"/>
  <c r="E1720" i="10"/>
  <c r="G1720" i="10" s="1"/>
  <c r="F1716" i="10"/>
  <c r="H1716" i="10" s="1"/>
  <c r="E1716" i="10"/>
  <c r="G1716" i="10" s="1"/>
  <c r="F1712" i="10"/>
  <c r="H1712" i="10" s="1"/>
  <c r="E1712" i="10"/>
  <c r="G1712" i="10" s="1"/>
  <c r="F1708" i="10"/>
  <c r="H1708" i="10" s="1"/>
  <c r="E1708" i="10"/>
  <c r="G1708" i="10" s="1"/>
  <c r="F1704" i="10"/>
  <c r="H1704" i="10" s="1"/>
  <c r="E1704" i="10"/>
  <c r="G1704" i="10" s="1"/>
  <c r="F1700" i="10"/>
  <c r="H1700" i="10" s="1"/>
  <c r="E1700" i="10"/>
  <c r="G1700" i="10" s="1"/>
  <c r="F1696" i="10"/>
  <c r="H1696" i="10" s="1"/>
  <c r="E1696" i="10"/>
  <c r="G1696" i="10" s="1"/>
  <c r="F1692" i="10"/>
  <c r="H1692" i="10" s="1"/>
  <c r="E1692" i="10"/>
  <c r="G1692" i="10" s="1"/>
  <c r="F1688" i="10"/>
  <c r="H1688" i="10" s="1"/>
  <c r="E1688" i="10"/>
  <c r="G1688" i="10" s="1"/>
  <c r="F1684" i="10"/>
  <c r="H1684" i="10" s="1"/>
  <c r="E1684" i="10"/>
  <c r="G1684" i="10" s="1"/>
  <c r="F1680" i="10"/>
  <c r="H1680" i="10" s="1"/>
  <c r="E1680" i="10"/>
  <c r="G1680" i="10" s="1"/>
  <c r="F1676" i="10"/>
  <c r="H1676" i="10" s="1"/>
  <c r="E1676" i="10"/>
  <c r="G1676" i="10" s="1"/>
  <c r="F1672" i="10"/>
  <c r="H1672" i="10" s="1"/>
  <c r="E1672" i="10"/>
  <c r="G1672" i="10" s="1"/>
  <c r="F1668" i="10"/>
  <c r="H1668" i="10" s="1"/>
  <c r="E1668" i="10"/>
  <c r="G1668" i="10" s="1"/>
  <c r="F1664" i="10"/>
  <c r="H1664" i="10" s="1"/>
  <c r="E1664" i="10"/>
  <c r="G1664" i="10" s="1"/>
  <c r="F1660" i="10"/>
  <c r="H1660" i="10" s="1"/>
  <c r="E1660" i="10"/>
  <c r="G1660" i="10" s="1"/>
  <c r="F1656" i="10"/>
  <c r="H1656" i="10" s="1"/>
  <c r="E1656" i="10"/>
  <c r="G1656" i="10" s="1"/>
  <c r="F1652" i="10"/>
  <c r="H1652" i="10" s="1"/>
  <c r="E1652" i="10"/>
  <c r="G1652" i="10" s="1"/>
  <c r="F1648" i="10"/>
  <c r="H1648" i="10" s="1"/>
  <c r="E1648" i="10"/>
  <c r="G1648" i="10" s="1"/>
  <c r="F1644" i="10"/>
  <c r="H1644" i="10" s="1"/>
  <c r="E1644" i="10"/>
  <c r="G1644" i="10" s="1"/>
  <c r="F1640" i="10"/>
  <c r="H1640" i="10" s="1"/>
  <c r="E1640" i="10"/>
  <c r="G1640" i="10" s="1"/>
  <c r="F1636" i="10"/>
  <c r="H1636" i="10" s="1"/>
  <c r="E1636" i="10"/>
  <c r="G1636" i="10" s="1"/>
  <c r="F1632" i="10"/>
  <c r="H1632" i="10" s="1"/>
  <c r="E1632" i="10"/>
  <c r="G1632" i="10" s="1"/>
  <c r="F1628" i="10"/>
  <c r="H1628" i="10" s="1"/>
  <c r="E1628" i="10"/>
  <c r="G1628" i="10" s="1"/>
  <c r="F1624" i="10"/>
  <c r="H1624" i="10" s="1"/>
  <c r="E1624" i="10"/>
  <c r="G1624" i="10" s="1"/>
  <c r="F1620" i="10"/>
  <c r="H1620" i="10" s="1"/>
  <c r="E1620" i="10"/>
  <c r="G1620" i="10" s="1"/>
  <c r="F1616" i="10"/>
  <c r="H1616" i="10" s="1"/>
  <c r="E1616" i="10"/>
  <c r="G1616" i="10" s="1"/>
  <c r="F1612" i="10"/>
  <c r="H1612" i="10" s="1"/>
  <c r="E1612" i="10"/>
  <c r="G1612" i="10" s="1"/>
  <c r="F1608" i="10"/>
  <c r="H1608" i="10" s="1"/>
  <c r="E1608" i="10"/>
  <c r="G1608" i="10" s="1"/>
  <c r="F1604" i="10"/>
  <c r="H1604" i="10" s="1"/>
  <c r="E1604" i="10"/>
  <c r="G1604" i="10" s="1"/>
  <c r="F1600" i="10"/>
  <c r="H1600" i="10" s="1"/>
  <c r="E1600" i="10"/>
  <c r="G1600" i="10" s="1"/>
  <c r="F1596" i="10"/>
  <c r="H1596" i="10" s="1"/>
  <c r="E1596" i="10"/>
  <c r="G1596" i="10" s="1"/>
  <c r="F1592" i="10"/>
  <c r="H1592" i="10" s="1"/>
  <c r="E1592" i="10"/>
  <c r="G1592" i="10" s="1"/>
  <c r="F1588" i="10"/>
  <c r="H1588" i="10" s="1"/>
  <c r="E1588" i="10"/>
  <c r="G1588" i="10" s="1"/>
  <c r="F1584" i="10"/>
  <c r="H1584" i="10" s="1"/>
  <c r="E1584" i="10"/>
  <c r="G1584" i="10" s="1"/>
  <c r="F1580" i="10"/>
  <c r="H1580" i="10" s="1"/>
  <c r="E1580" i="10"/>
  <c r="G1580" i="10" s="1"/>
  <c r="F1576" i="10"/>
  <c r="H1576" i="10" s="1"/>
  <c r="E1576" i="10"/>
  <c r="G1576" i="10" s="1"/>
  <c r="F1572" i="10"/>
  <c r="H1572" i="10" s="1"/>
  <c r="E1572" i="10"/>
  <c r="G1572" i="10" s="1"/>
  <c r="F1568" i="10"/>
  <c r="H1568" i="10" s="1"/>
  <c r="E1568" i="10"/>
  <c r="G1568" i="10" s="1"/>
  <c r="F1564" i="10"/>
  <c r="H1564" i="10" s="1"/>
  <c r="E1564" i="10"/>
  <c r="G1564" i="10" s="1"/>
  <c r="F1560" i="10"/>
  <c r="H1560" i="10" s="1"/>
  <c r="E1560" i="10"/>
  <c r="G1560" i="10" s="1"/>
  <c r="F1556" i="10"/>
  <c r="H1556" i="10" s="1"/>
  <c r="E1556" i="10"/>
  <c r="G1556" i="10" s="1"/>
  <c r="F1552" i="10"/>
  <c r="H1552" i="10" s="1"/>
  <c r="E1552" i="10"/>
  <c r="G1552" i="10" s="1"/>
  <c r="F1548" i="10"/>
  <c r="H1548" i="10" s="1"/>
  <c r="E1548" i="10"/>
  <c r="G1548" i="10" s="1"/>
  <c r="F1544" i="10"/>
  <c r="H1544" i="10" s="1"/>
  <c r="E1544" i="10"/>
  <c r="G1544" i="10" s="1"/>
  <c r="F1540" i="10"/>
  <c r="H1540" i="10" s="1"/>
  <c r="E1540" i="10"/>
  <c r="G1540" i="10" s="1"/>
  <c r="F1536" i="10"/>
  <c r="H1536" i="10" s="1"/>
  <c r="E1536" i="10"/>
  <c r="G1536" i="10" s="1"/>
  <c r="F1532" i="10"/>
  <c r="H1532" i="10" s="1"/>
  <c r="E1532" i="10"/>
  <c r="G1532" i="10" s="1"/>
  <c r="F1528" i="10"/>
  <c r="H1528" i="10" s="1"/>
  <c r="E1528" i="10"/>
  <c r="G1528" i="10" s="1"/>
  <c r="F1524" i="10"/>
  <c r="H1524" i="10" s="1"/>
  <c r="E1524" i="10"/>
  <c r="G1524" i="10" s="1"/>
  <c r="F1520" i="10"/>
  <c r="H1520" i="10" s="1"/>
  <c r="E1520" i="10"/>
  <c r="G1520" i="10" s="1"/>
  <c r="F1516" i="10"/>
  <c r="H1516" i="10" s="1"/>
  <c r="E1516" i="10"/>
  <c r="G1516" i="10" s="1"/>
  <c r="F1512" i="10"/>
  <c r="H1512" i="10" s="1"/>
  <c r="E1512" i="10"/>
  <c r="G1512" i="10" s="1"/>
  <c r="F1508" i="10"/>
  <c r="H1508" i="10" s="1"/>
  <c r="E1508" i="10"/>
  <c r="G1508" i="10" s="1"/>
  <c r="F1504" i="10"/>
  <c r="H1504" i="10" s="1"/>
  <c r="E1504" i="10"/>
  <c r="G1504" i="10" s="1"/>
  <c r="F1500" i="10"/>
  <c r="H1500" i="10" s="1"/>
  <c r="E1500" i="10"/>
  <c r="G1500" i="10" s="1"/>
  <c r="F1496" i="10"/>
  <c r="H1496" i="10" s="1"/>
  <c r="E1496" i="10"/>
  <c r="G1496" i="10" s="1"/>
  <c r="F1492" i="10"/>
  <c r="H1492" i="10" s="1"/>
  <c r="E1492" i="10"/>
  <c r="G1492" i="10" s="1"/>
  <c r="F1488" i="10"/>
  <c r="H1488" i="10" s="1"/>
  <c r="E1488" i="10"/>
  <c r="G1488" i="10" s="1"/>
  <c r="F1484" i="10"/>
  <c r="H1484" i="10" s="1"/>
  <c r="E1484" i="10"/>
  <c r="G1484" i="10" s="1"/>
  <c r="F1480" i="10"/>
  <c r="H1480" i="10" s="1"/>
  <c r="E1480" i="10"/>
  <c r="G1480" i="10" s="1"/>
  <c r="F1476" i="10"/>
  <c r="H1476" i="10" s="1"/>
  <c r="E1476" i="10"/>
  <c r="G1476" i="10" s="1"/>
  <c r="F1472" i="10"/>
  <c r="H1472" i="10" s="1"/>
  <c r="E1472" i="10"/>
  <c r="G1472" i="10" s="1"/>
  <c r="F1468" i="10"/>
  <c r="H1468" i="10" s="1"/>
  <c r="E1468" i="10"/>
  <c r="G1468" i="10" s="1"/>
  <c r="F1464" i="10"/>
  <c r="H1464" i="10" s="1"/>
  <c r="E1464" i="10"/>
  <c r="G1464" i="10" s="1"/>
  <c r="F1460" i="10"/>
  <c r="H1460" i="10" s="1"/>
  <c r="E1460" i="10"/>
  <c r="G1460" i="10" s="1"/>
  <c r="F1456" i="10"/>
  <c r="H1456" i="10" s="1"/>
  <c r="E1456" i="10"/>
  <c r="G1456" i="10" s="1"/>
  <c r="F1452" i="10"/>
  <c r="H1452" i="10" s="1"/>
  <c r="E1452" i="10"/>
  <c r="G1452" i="10" s="1"/>
  <c r="F1448" i="10"/>
  <c r="H1448" i="10" s="1"/>
  <c r="E1448" i="10"/>
  <c r="G1448" i="10" s="1"/>
  <c r="F1444" i="10"/>
  <c r="H1444" i="10" s="1"/>
  <c r="E1444" i="10"/>
  <c r="G1444" i="10" s="1"/>
  <c r="F1440" i="10"/>
  <c r="H1440" i="10" s="1"/>
  <c r="E1440" i="10"/>
  <c r="G1440" i="10" s="1"/>
  <c r="F1436" i="10"/>
  <c r="H1436" i="10" s="1"/>
  <c r="E1436" i="10"/>
  <c r="G1436" i="10" s="1"/>
  <c r="F1432" i="10"/>
  <c r="H1432" i="10" s="1"/>
  <c r="E1432" i="10"/>
  <c r="G1432" i="10" s="1"/>
  <c r="F1428" i="10"/>
  <c r="H1428" i="10" s="1"/>
  <c r="E1428" i="10"/>
  <c r="G1428" i="10" s="1"/>
  <c r="F1424" i="10"/>
  <c r="H1424" i="10" s="1"/>
  <c r="E1424" i="10"/>
  <c r="G1424" i="10" s="1"/>
  <c r="F1420" i="10"/>
  <c r="H1420" i="10" s="1"/>
  <c r="E1420" i="10"/>
  <c r="G1420" i="10" s="1"/>
  <c r="F1416" i="10"/>
  <c r="H1416" i="10" s="1"/>
  <c r="E1416" i="10"/>
  <c r="G1416" i="10" s="1"/>
  <c r="F1412" i="10"/>
  <c r="H1412" i="10" s="1"/>
  <c r="E1412" i="10"/>
  <c r="G1412" i="10" s="1"/>
  <c r="F1408" i="10"/>
  <c r="H1408" i="10" s="1"/>
  <c r="E1408" i="10"/>
  <c r="G1408" i="10" s="1"/>
  <c r="F1404" i="10"/>
  <c r="H1404" i="10" s="1"/>
  <c r="E1404" i="10"/>
  <c r="G1404" i="10" s="1"/>
  <c r="F1400" i="10"/>
  <c r="H1400" i="10" s="1"/>
  <c r="E1400" i="10"/>
  <c r="G1400" i="10" s="1"/>
  <c r="F1396" i="10"/>
  <c r="H1396" i="10" s="1"/>
  <c r="E1396" i="10"/>
  <c r="G1396" i="10" s="1"/>
  <c r="F1392" i="10"/>
  <c r="H1392" i="10" s="1"/>
  <c r="E1392" i="10"/>
  <c r="G1392" i="10" s="1"/>
  <c r="F1388" i="10"/>
  <c r="H1388" i="10" s="1"/>
  <c r="E1388" i="10"/>
  <c r="G1388" i="10" s="1"/>
  <c r="F1384" i="10"/>
  <c r="H1384" i="10" s="1"/>
  <c r="E1384" i="10"/>
  <c r="G1384" i="10" s="1"/>
  <c r="F1380" i="10"/>
  <c r="H1380" i="10" s="1"/>
  <c r="E1380" i="10"/>
  <c r="G1380" i="10" s="1"/>
  <c r="F1376" i="10"/>
  <c r="H1376" i="10" s="1"/>
  <c r="E1376" i="10"/>
  <c r="G1376" i="10" s="1"/>
  <c r="F1372" i="10"/>
  <c r="H1372" i="10" s="1"/>
  <c r="E1372" i="10"/>
  <c r="G1372" i="10" s="1"/>
  <c r="F1368" i="10"/>
  <c r="H1368" i="10" s="1"/>
  <c r="E1368" i="10"/>
  <c r="G1368" i="10" s="1"/>
  <c r="F1364" i="10"/>
  <c r="H1364" i="10" s="1"/>
  <c r="E1364" i="10"/>
  <c r="G1364" i="10" s="1"/>
  <c r="F1360" i="10"/>
  <c r="H1360" i="10" s="1"/>
  <c r="E1360" i="10"/>
  <c r="G1360" i="10" s="1"/>
  <c r="F1356" i="10"/>
  <c r="H1356" i="10" s="1"/>
  <c r="E1356" i="10"/>
  <c r="G1356" i="10" s="1"/>
  <c r="F1352" i="10"/>
  <c r="H1352" i="10" s="1"/>
  <c r="E1352" i="10"/>
  <c r="G1352" i="10" s="1"/>
  <c r="F1348" i="10"/>
  <c r="H1348" i="10" s="1"/>
  <c r="E1348" i="10"/>
  <c r="G1348" i="10" s="1"/>
  <c r="F1344" i="10"/>
  <c r="H1344" i="10" s="1"/>
  <c r="E1344" i="10"/>
  <c r="G1344" i="10" s="1"/>
  <c r="F1340" i="10"/>
  <c r="H1340" i="10" s="1"/>
  <c r="E1340" i="10"/>
  <c r="G1340" i="10" s="1"/>
  <c r="F1336" i="10"/>
  <c r="H1336" i="10" s="1"/>
  <c r="E1336" i="10"/>
  <c r="G1336" i="10" s="1"/>
  <c r="F1332" i="10"/>
  <c r="H1332" i="10" s="1"/>
  <c r="E1332" i="10"/>
  <c r="G1332" i="10" s="1"/>
  <c r="F1328" i="10"/>
  <c r="H1328" i="10" s="1"/>
  <c r="E1328" i="10"/>
  <c r="G1328" i="10" s="1"/>
  <c r="F1324" i="10"/>
  <c r="H1324" i="10" s="1"/>
  <c r="E1324" i="10"/>
  <c r="G1324" i="10" s="1"/>
  <c r="F1320" i="10"/>
  <c r="H1320" i="10" s="1"/>
  <c r="E1320" i="10"/>
  <c r="G1320" i="10" s="1"/>
  <c r="F1316" i="10"/>
  <c r="H1316" i="10" s="1"/>
  <c r="E1316" i="10"/>
  <c r="G1316" i="10" s="1"/>
  <c r="F1312" i="10"/>
  <c r="H1312" i="10" s="1"/>
  <c r="E1312" i="10"/>
  <c r="G1312" i="10" s="1"/>
  <c r="F1308" i="10"/>
  <c r="H1308" i="10" s="1"/>
  <c r="E1308" i="10"/>
  <c r="G1308" i="10" s="1"/>
  <c r="F1304" i="10"/>
  <c r="H1304" i="10" s="1"/>
  <c r="E1304" i="10"/>
  <c r="G1304" i="10" s="1"/>
  <c r="F1300" i="10"/>
  <c r="H1300" i="10" s="1"/>
  <c r="E1300" i="10"/>
  <c r="G1300" i="10" s="1"/>
  <c r="F1296" i="10"/>
  <c r="H1296" i="10" s="1"/>
  <c r="E1296" i="10"/>
  <c r="G1296" i="10" s="1"/>
  <c r="F1292" i="10"/>
  <c r="H1292" i="10" s="1"/>
  <c r="E1292" i="10"/>
  <c r="G1292" i="10" s="1"/>
  <c r="F1288" i="10"/>
  <c r="H1288" i="10" s="1"/>
  <c r="E1288" i="10"/>
  <c r="G1288" i="10" s="1"/>
  <c r="F1284" i="10"/>
  <c r="H1284" i="10" s="1"/>
  <c r="E1284" i="10"/>
  <c r="G1284" i="10" s="1"/>
  <c r="F1280" i="10"/>
  <c r="H1280" i="10" s="1"/>
  <c r="E1280" i="10"/>
  <c r="G1280" i="10" s="1"/>
  <c r="F1276" i="10"/>
  <c r="H1276" i="10" s="1"/>
  <c r="E1276" i="10"/>
  <c r="G1276" i="10" s="1"/>
  <c r="F1272" i="10"/>
  <c r="H1272" i="10" s="1"/>
  <c r="E1272" i="10"/>
  <c r="G1272" i="10" s="1"/>
  <c r="F1268" i="10"/>
  <c r="H1268" i="10" s="1"/>
  <c r="E1268" i="10"/>
  <c r="G1268" i="10" s="1"/>
  <c r="F1264" i="10"/>
  <c r="H1264" i="10" s="1"/>
  <c r="E1264" i="10"/>
  <c r="G1264" i="10" s="1"/>
  <c r="F1260" i="10"/>
  <c r="H1260" i="10" s="1"/>
  <c r="E1260" i="10"/>
  <c r="G1260" i="10" s="1"/>
  <c r="F1256" i="10"/>
  <c r="H1256" i="10" s="1"/>
  <c r="E1256" i="10"/>
  <c r="G1256" i="10" s="1"/>
  <c r="F1252" i="10"/>
  <c r="H1252" i="10" s="1"/>
  <c r="E1252" i="10"/>
  <c r="G1252" i="10" s="1"/>
  <c r="F1248" i="10"/>
  <c r="H1248" i="10" s="1"/>
  <c r="E1248" i="10"/>
  <c r="G1248" i="10" s="1"/>
  <c r="F1244" i="10"/>
  <c r="H1244" i="10" s="1"/>
  <c r="E1244" i="10"/>
  <c r="G1244" i="10" s="1"/>
  <c r="F1240" i="10"/>
  <c r="H1240" i="10" s="1"/>
  <c r="E1240" i="10"/>
  <c r="G1240" i="10" s="1"/>
  <c r="F1236" i="10"/>
  <c r="H1236" i="10" s="1"/>
  <c r="E1236" i="10"/>
  <c r="G1236" i="10" s="1"/>
  <c r="F1232" i="10"/>
  <c r="H1232" i="10" s="1"/>
  <c r="E1232" i="10"/>
  <c r="G1232" i="10" s="1"/>
  <c r="F1228" i="10"/>
  <c r="H1228" i="10" s="1"/>
  <c r="E1228" i="10"/>
  <c r="G1228" i="10" s="1"/>
  <c r="F1224" i="10"/>
  <c r="H1224" i="10" s="1"/>
  <c r="E1224" i="10"/>
  <c r="G1224" i="10" s="1"/>
  <c r="F1220" i="10"/>
  <c r="H1220" i="10" s="1"/>
  <c r="E1220" i="10"/>
  <c r="G1220" i="10" s="1"/>
  <c r="F1216" i="10"/>
  <c r="H1216" i="10" s="1"/>
  <c r="E1216" i="10"/>
  <c r="G1216" i="10" s="1"/>
  <c r="F1212" i="10"/>
  <c r="H1212" i="10" s="1"/>
  <c r="E1212" i="10"/>
  <c r="G1212" i="10" s="1"/>
  <c r="F1208" i="10"/>
  <c r="H1208" i="10" s="1"/>
  <c r="E1208" i="10"/>
  <c r="G1208" i="10" s="1"/>
  <c r="F1204" i="10"/>
  <c r="H1204" i="10" s="1"/>
  <c r="E1204" i="10"/>
  <c r="G1204" i="10" s="1"/>
  <c r="F1200" i="10"/>
  <c r="H1200" i="10" s="1"/>
  <c r="E1200" i="10"/>
  <c r="G1200" i="10" s="1"/>
  <c r="F1196" i="10"/>
  <c r="H1196" i="10" s="1"/>
  <c r="E1196" i="10"/>
  <c r="G1196" i="10" s="1"/>
  <c r="F1192" i="10"/>
  <c r="H1192" i="10" s="1"/>
  <c r="E1192" i="10"/>
  <c r="G1192" i="10" s="1"/>
  <c r="F1188" i="10"/>
  <c r="H1188" i="10" s="1"/>
  <c r="E1188" i="10"/>
  <c r="G1188" i="10" s="1"/>
  <c r="F1184" i="10"/>
  <c r="H1184" i="10" s="1"/>
  <c r="E1184" i="10"/>
  <c r="G1184" i="10" s="1"/>
  <c r="F1180" i="10"/>
  <c r="H1180" i="10" s="1"/>
  <c r="E1180" i="10"/>
  <c r="G1180" i="10" s="1"/>
  <c r="F1176" i="10"/>
  <c r="H1176" i="10" s="1"/>
  <c r="E1176" i="10"/>
  <c r="G1176" i="10" s="1"/>
  <c r="F1172" i="10"/>
  <c r="H1172" i="10" s="1"/>
  <c r="E1172" i="10"/>
  <c r="G1172" i="10" s="1"/>
  <c r="F1168" i="10"/>
  <c r="H1168" i="10" s="1"/>
  <c r="E1168" i="10"/>
  <c r="G1168" i="10" s="1"/>
  <c r="F1164" i="10"/>
  <c r="H1164" i="10" s="1"/>
  <c r="E1164" i="10"/>
  <c r="G1164" i="10" s="1"/>
  <c r="F1160" i="10"/>
  <c r="H1160" i="10" s="1"/>
  <c r="E1160" i="10"/>
  <c r="G1160" i="10" s="1"/>
  <c r="F1156" i="10"/>
  <c r="H1156" i="10" s="1"/>
  <c r="E1156" i="10"/>
  <c r="G1156" i="10" s="1"/>
  <c r="F1152" i="10"/>
  <c r="H1152" i="10" s="1"/>
  <c r="E1152" i="10"/>
  <c r="G1152" i="10" s="1"/>
  <c r="F1148" i="10"/>
  <c r="H1148" i="10" s="1"/>
  <c r="E1148" i="10"/>
  <c r="G1148" i="10" s="1"/>
  <c r="F1144" i="10"/>
  <c r="H1144" i="10" s="1"/>
  <c r="E1144" i="10"/>
  <c r="G1144" i="10" s="1"/>
  <c r="F1140" i="10"/>
  <c r="H1140" i="10" s="1"/>
  <c r="E1140" i="10"/>
  <c r="G1140" i="10" s="1"/>
  <c r="F1136" i="10"/>
  <c r="H1136" i="10" s="1"/>
  <c r="E1136" i="10"/>
  <c r="G1136" i="10" s="1"/>
  <c r="F1132" i="10"/>
  <c r="H1132" i="10" s="1"/>
  <c r="E1132" i="10"/>
  <c r="G1132" i="10" s="1"/>
  <c r="F1128" i="10"/>
  <c r="H1128" i="10" s="1"/>
  <c r="E1128" i="10"/>
  <c r="G1128" i="10" s="1"/>
  <c r="F1124" i="10"/>
  <c r="H1124" i="10" s="1"/>
  <c r="E1124" i="10"/>
  <c r="G1124" i="10" s="1"/>
  <c r="F1120" i="10"/>
  <c r="H1120" i="10" s="1"/>
  <c r="E1120" i="10"/>
  <c r="G1120" i="10" s="1"/>
  <c r="F1116" i="10"/>
  <c r="H1116" i="10" s="1"/>
  <c r="E1116" i="10"/>
  <c r="G1116" i="10" s="1"/>
  <c r="F1112" i="10"/>
  <c r="H1112" i="10" s="1"/>
  <c r="E1112" i="10"/>
  <c r="G1112" i="10" s="1"/>
  <c r="F1108" i="10"/>
  <c r="H1108" i="10" s="1"/>
  <c r="E1108" i="10"/>
  <c r="G1108" i="10" s="1"/>
  <c r="F1104" i="10"/>
  <c r="H1104" i="10" s="1"/>
  <c r="E1104" i="10"/>
  <c r="G1104" i="10" s="1"/>
  <c r="F1100" i="10"/>
  <c r="H1100" i="10" s="1"/>
  <c r="E1100" i="10"/>
  <c r="G1100" i="10" s="1"/>
  <c r="F1096" i="10"/>
  <c r="H1096" i="10" s="1"/>
  <c r="E1096" i="10"/>
  <c r="G1096" i="10" s="1"/>
  <c r="F1092" i="10"/>
  <c r="H1092" i="10" s="1"/>
  <c r="E1092" i="10"/>
  <c r="G1092" i="10" s="1"/>
  <c r="F1088" i="10"/>
  <c r="H1088" i="10" s="1"/>
  <c r="E1088" i="10"/>
  <c r="G1088" i="10" s="1"/>
  <c r="F1084" i="10"/>
  <c r="H1084" i="10" s="1"/>
  <c r="E1084" i="10"/>
  <c r="G1084" i="10" s="1"/>
  <c r="F1080" i="10"/>
  <c r="H1080" i="10" s="1"/>
  <c r="E1080" i="10"/>
  <c r="G1080" i="10" s="1"/>
  <c r="F1076" i="10"/>
  <c r="H1076" i="10" s="1"/>
  <c r="E1076" i="10"/>
  <c r="G1076" i="10" s="1"/>
  <c r="F1072" i="10"/>
  <c r="H1072" i="10" s="1"/>
  <c r="E1072" i="10"/>
  <c r="G1072" i="10" s="1"/>
  <c r="F1068" i="10"/>
  <c r="H1068" i="10" s="1"/>
  <c r="E1068" i="10"/>
  <c r="G1068" i="10" s="1"/>
  <c r="F1064" i="10"/>
  <c r="H1064" i="10" s="1"/>
  <c r="E1064" i="10"/>
  <c r="G1064" i="10" s="1"/>
  <c r="F1060" i="10"/>
  <c r="H1060" i="10" s="1"/>
  <c r="E1060" i="10"/>
  <c r="G1060" i="10" s="1"/>
  <c r="F1056" i="10"/>
  <c r="H1056" i="10" s="1"/>
  <c r="E1056" i="10"/>
  <c r="G1056" i="10" s="1"/>
  <c r="F1052" i="10"/>
  <c r="H1052" i="10" s="1"/>
  <c r="E1052" i="10"/>
  <c r="G1052" i="10" s="1"/>
  <c r="F1048" i="10"/>
  <c r="H1048" i="10" s="1"/>
  <c r="E1048" i="10"/>
  <c r="G1048" i="10" s="1"/>
  <c r="F1044" i="10"/>
  <c r="H1044" i="10" s="1"/>
  <c r="E1044" i="10"/>
  <c r="G1044" i="10" s="1"/>
  <c r="F1040" i="10"/>
  <c r="H1040" i="10" s="1"/>
  <c r="E1040" i="10"/>
  <c r="G1040" i="10" s="1"/>
  <c r="F1036" i="10"/>
  <c r="H1036" i="10" s="1"/>
  <c r="E1036" i="10"/>
  <c r="G1036" i="10" s="1"/>
  <c r="F1032" i="10"/>
  <c r="H1032" i="10" s="1"/>
  <c r="E1032" i="10"/>
  <c r="G1032" i="10" s="1"/>
  <c r="F1028" i="10"/>
  <c r="H1028" i="10" s="1"/>
  <c r="E1028" i="10"/>
  <c r="G1028" i="10" s="1"/>
  <c r="F1024" i="10"/>
  <c r="H1024" i="10" s="1"/>
  <c r="E1024" i="10"/>
  <c r="G1024" i="10" s="1"/>
  <c r="F1020" i="10"/>
  <c r="H1020" i="10" s="1"/>
  <c r="E1020" i="10"/>
  <c r="G1020" i="10" s="1"/>
  <c r="F1016" i="10"/>
  <c r="H1016" i="10" s="1"/>
  <c r="E1016" i="10"/>
  <c r="G1016" i="10" s="1"/>
  <c r="F1012" i="10"/>
  <c r="H1012" i="10" s="1"/>
  <c r="E1012" i="10"/>
  <c r="G1012" i="10" s="1"/>
  <c r="F1008" i="10"/>
  <c r="H1008" i="10" s="1"/>
  <c r="E1008" i="10"/>
  <c r="G1008" i="10" s="1"/>
  <c r="F1004" i="10"/>
  <c r="H1004" i="10" s="1"/>
  <c r="E1004" i="10"/>
  <c r="G1004" i="10" s="1"/>
  <c r="F1000" i="10"/>
  <c r="H1000" i="10" s="1"/>
  <c r="E1000" i="10"/>
  <c r="G1000" i="10" s="1"/>
  <c r="F996" i="10"/>
  <c r="H996" i="10" s="1"/>
  <c r="E996" i="10"/>
  <c r="G996" i="10" s="1"/>
  <c r="F992" i="10"/>
  <c r="H992" i="10" s="1"/>
  <c r="E992" i="10"/>
  <c r="G992" i="10" s="1"/>
  <c r="F988" i="10"/>
  <c r="H988" i="10" s="1"/>
  <c r="E988" i="10"/>
  <c r="G988" i="10" s="1"/>
  <c r="F984" i="10"/>
  <c r="H984" i="10" s="1"/>
  <c r="E984" i="10"/>
  <c r="G984" i="10" s="1"/>
  <c r="F980" i="10"/>
  <c r="H980" i="10" s="1"/>
  <c r="E980" i="10"/>
  <c r="G980" i="10" s="1"/>
  <c r="F976" i="10"/>
  <c r="H976" i="10" s="1"/>
  <c r="E976" i="10"/>
  <c r="G976" i="10" s="1"/>
  <c r="F972" i="10"/>
  <c r="H972" i="10" s="1"/>
  <c r="E972" i="10"/>
  <c r="G972" i="10" s="1"/>
  <c r="F968" i="10"/>
  <c r="H968" i="10" s="1"/>
  <c r="E968" i="10"/>
  <c r="G968" i="10" s="1"/>
  <c r="F964" i="10"/>
  <c r="H964" i="10" s="1"/>
  <c r="E964" i="10"/>
  <c r="G964" i="10" s="1"/>
  <c r="F960" i="10"/>
  <c r="H960" i="10" s="1"/>
  <c r="E960" i="10"/>
  <c r="G960" i="10" s="1"/>
  <c r="F956" i="10"/>
  <c r="H956" i="10" s="1"/>
  <c r="E956" i="10"/>
  <c r="G956" i="10" s="1"/>
  <c r="F952" i="10"/>
  <c r="H952" i="10" s="1"/>
  <c r="E952" i="10"/>
  <c r="G952" i="10" s="1"/>
  <c r="F948" i="10"/>
  <c r="H948" i="10" s="1"/>
  <c r="E948" i="10"/>
  <c r="G948" i="10" s="1"/>
  <c r="F944" i="10"/>
  <c r="H944" i="10" s="1"/>
  <c r="E944" i="10"/>
  <c r="G944" i="10" s="1"/>
  <c r="F940" i="10"/>
  <c r="H940" i="10" s="1"/>
  <c r="E940" i="10"/>
  <c r="G940" i="10" s="1"/>
  <c r="F936" i="10"/>
  <c r="H936" i="10" s="1"/>
  <c r="E936" i="10"/>
  <c r="G936" i="10" s="1"/>
  <c r="F932" i="10"/>
  <c r="H932" i="10" s="1"/>
  <c r="E932" i="10"/>
  <c r="G932" i="10" s="1"/>
  <c r="F928" i="10"/>
  <c r="H928" i="10" s="1"/>
  <c r="E928" i="10"/>
  <c r="G928" i="10" s="1"/>
  <c r="F924" i="10"/>
  <c r="H924" i="10" s="1"/>
  <c r="E924" i="10"/>
  <c r="G924" i="10" s="1"/>
  <c r="F920" i="10"/>
  <c r="H920" i="10" s="1"/>
  <c r="E920" i="10"/>
  <c r="G920" i="10" s="1"/>
  <c r="F916" i="10"/>
  <c r="H916" i="10" s="1"/>
  <c r="E916" i="10"/>
  <c r="G916" i="10" s="1"/>
  <c r="F912" i="10"/>
  <c r="H912" i="10" s="1"/>
  <c r="E912" i="10"/>
  <c r="G912" i="10" s="1"/>
  <c r="F908" i="10"/>
  <c r="H908" i="10" s="1"/>
  <c r="E908" i="10"/>
  <c r="G908" i="10" s="1"/>
  <c r="F904" i="10"/>
  <c r="H904" i="10" s="1"/>
  <c r="E904" i="10"/>
  <c r="G904" i="10" s="1"/>
  <c r="F900" i="10"/>
  <c r="H900" i="10" s="1"/>
  <c r="E900" i="10"/>
  <c r="G900" i="10" s="1"/>
  <c r="F896" i="10"/>
  <c r="H896" i="10" s="1"/>
  <c r="E896" i="10"/>
  <c r="G896" i="10" s="1"/>
  <c r="F892" i="10"/>
  <c r="H892" i="10" s="1"/>
  <c r="E892" i="10"/>
  <c r="G892" i="10" s="1"/>
  <c r="F888" i="10"/>
  <c r="H888" i="10" s="1"/>
  <c r="E888" i="10"/>
  <c r="G888" i="10" s="1"/>
  <c r="F884" i="10"/>
  <c r="H884" i="10" s="1"/>
  <c r="E884" i="10"/>
  <c r="G884" i="10" s="1"/>
  <c r="F880" i="10"/>
  <c r="H880" i="10" s="1"/>
  <c r="E880" i="10"/>
  <c r="G880" i="10" s="1"/>
  <c r="F876" i="10"/>
  <c r="H876" i="10" s="1"/>
  <c r="E876" i="10"/>
  <c r="G876" i="10" s="1"/>
  <c r="F872" i="10"/>
  <c r="H872" i="10" s="1"/>
  <c r="E872" i="10"/>
  <c r="G872" i="10" s="1"/>
  <c r="F868" i="10"/>
  <c r="H868" i="10" s="1"/>
  <c r="E868" i="10"/>
  <c r="G868" i="10" s="1"/>
  <c r="F864" i="10"/>
  <c r="H864" i="10" s="1"/>
  <c r="E864" i="10"/>
  <c r="G864" i="10" s="1"/>
  <c r="F860" i="10"/>
  <c r="H860" i="10" s="1"/>
  <c r="E860" i="10"/>
  <c r="G860" i="10" s="1"/>
  <c r="F856" i="10"/>
  <c r="H856" i="10" s="1"/>
  <c r="E856" i="10"/>
  <c r="G856" i="10" s="1"/>
  <c r="F852" i="10"/>
  <c r="H852" i="10" s="1"/>
  <c r="E852" i="10"/>
  <c r="G852" i="10" s="1"/>
  <c r="F848" i="10"/>
  <c r="H848" i="10" s="1"/>
  <c r="E848" i="10"/>
  <c r="G848" i="10" s="1"/>
  <c r="F844" i="10"/>
  <c r="H844" i="10" s="1"/>
  <c r="E844" i="10"/>
  <c r="G844" i="10" s="1"/>
  <c r="F840" i="10"/>
  <c r="H840" i="10" s="1"/>
  <c r="E840" i="10"/>
  <c r="G840" i="10" s="1"/>
  <c r="F836" i="10"/>
  <c r="H836" i="10" s="1"/>
  <c r="E836" i="10"/>
  <c r="G836" i="10" s="1"/>
  <c r="F832" i="10"/>
  <c r="H832" i="10" s="1"/>
  <c r="E832" i="10"/>
  <c r="G832" i="10" s="1"/>
  <c r="F828" i="10"/>
  <c r="H828" i="10" s="1"/>
  <c r="E828" i="10"/>
  <c r="G828" i="10" s="1"/>
  <c r="F824" i="10"/>
  <c r="H824" i="10" s="1"/>
  <c r="E824" i="10"/>
  <c r="G824" i="10" s="1"/>
  <c r="F820" i="10"/>
  <c r="H820" i="10" s="1"/>
  <c r="E820" i="10"/>
  <c r="G820" i="10" s="1"/>
  <c r="F816" i="10"/>
  <c r="H816" i="10" s="1"/>
  <c r="E816" i="10"/>
  <c r="G816" i="10" s="1"/>
  <c r="F812" i="10"/>
  <c r="H812" i="10" s="1"/>
  <c r="E812" i="10"/>
  <c r="G812" i="10" s="1"/>
  <c r="F808" i="10"/>
  <c r="H808" i="10" s="1"/>
  <c r="E808" i="10"/>
  <c r="G808" i="10" s="1"/>
  <c r="F804" i="10"/>
  <c r="H804" i="10" s="1"/>
  <c r="E804" i="10"/>
  <c r="G804" i="10" s="1"/>
  <c r="F800" i="10"/>
  <c r="H800" i="10" s="1"/>
  <c r="E800" i="10"/>
  <c r="G800" i="10" s="1"/>
  <c r="F796" i="10"/>
  <c r="H796" i="10" s="1"/>
  <c r="E796" i="10"/>
  <c r="G796" i="10" s="1"/>
  <c r="F792" i="10"/>
  <c r="H792" i="10" s="1"/>
  <c r="E792" i="10"/>
  <c r="G792" i="10" s="1"/>
  <c r="F788" i="10"/>
  <c r="H788" i="10" s="1"/>
  <c r="E788" i="10"/>
  <c r="G788" i="10" s="1"/>
  <c r="F784" i="10"/>
  <c r="H784" i="10" s="1"/>
  <c r="E784" i="10"/>
  <c r="G784" i="10" s="1"/>
  <c r="F780" i="10"/>
  <c r="H780" i="10" s="1"/>
  <c r="E780" i="10"/>
  <c r="G780" i="10" s="1"/>
  <c r="F776" i="10"/>
  <c r="H776" i="10" s="1"/>
  <c r="E776" i="10"/>
  <c r="G776" i="10" s="1"/>
  <c r="F772" i="10"/>
  <c r="H772" i="10" s="1"/>
  <c r="E772" i="10"/>
  <c r="G772" i="10" s="1"/>
  <c r="F768" i="10"/>
  <c r="H768" i="10" s="1"/>
  <c r="E768" i="10"/>
  <c r="G768" i="10" s="1"/>
  <c r="F764" i="10"/>
  <c r="H764" i="10" s="1"/>
  <c r="E764" i="10"/>
  <c r="G764" i="10" s="1"/>
  <c r="F760" i="10"/>
  <c r="H760" i="10" s="1"/>
  <c r="E760" i="10"/>
  <c r="G760" i="10" s="1"/>
  <c r="F756" i="10"/>
  <c r="H756" i="10" s="1"/>
  <c r="E756" i="10"/>
  <c r="G756" i="10" s="1"/>
  <c r="F752" i="10"/>
  <c r="H752" i="10" s="1"/>
  <c r="E752" i="10"/>
  <c r="G752" i="10" s="1"/>
  <c r="F748" i="10"/>
  <c r="H748" i="10" s="1"/>
  <c r="E748" i="10"/>
  <c r="G748" i="10" s="1"/>
  <c r="F744" i="10"/>
  <c r="H744" i="10" s="1"/>
  <c r="E744" i="10"/>
  <c r="G744" i="10" s="1"/>
  <c r="F740" i="10"/>
  <c r="H740" i="10" s="1"/>
  <c r="E740" i="10"/>
  <c r="G740" i="10" s="1"/>
  <c r="F736" i="10"/>
  <c r="H736" i="10" s="1"/>
  <c r="E736" i="10"/>
  <c r="G736" i="10" s="1"/>
  <c r="F732" i="10"/>
  <c r="H732" i="10" s="1"/>
  <c r="E732" i="10"/>
  <c r="G732" i="10" s="1"/>
  <c r="F728" i="10"/>
  <c r="H728" i="10" s="1"/>
  <c r="E728" i="10"/>
  <c r="G728" i="10" s="1"/>
  <c r="F724" i="10"/>
  <c r="H724" i="10" s="1"/>
  <c r="E724" i="10"/>
  <c r="G724" i="10" s="1"/>
  <c r="F720" i="10"/>
  <c r="H720" i="10" s="1"/>
  <c r="E720" i="10"/>
  <c r="G720" i="10" s="1"/>
  <c r="F716" i="10"/>
  <c r="H716" i="10" s="1"/>
  <c r="E716" i="10"/>
  <c r="G716" i="10" s="1"/>
  <c r="F712" i="10"/>
  <c r="H712" i="10" s="1"/>
  <c r="E712" i="10"/>
  <c r="G712" i="10" s="1"/>
  <c r="F708" i="10"/>
  <c r="H708" i="10" s="1"/>
  <c r="E708" i="10"/>
  <c r="G708" i="10" s="1"/>
  <c r="F704" i="10"/>
  <c r="H704" i="10" s="1"/>
  <c r="E704" i="10"/>
  <c r="G704" i="10" s="1"/>
  <c r="F700" i="10"/>
  <c r="H700" i="10" s="1"/>
  <c r="E700" i="10"/>
  <c r="G700" i="10" s="1"/>
  <c r="F696" i="10"/>
  <c r="H696" i="10" s="1"/>
  <c r="E696" i="10"/>
  <c r="G696" i="10" s="1"/>
  <c r="F692" i="10"/>
  <c r="H692" i="10" s="1"/>
  <c r="E692" i="10"/>
  <c r="G692" i="10" s="1"/>
  <c r="F688" i="10"/>
  <c r="H688" i="10" s="1"/>
  <c r="E688" i="10"/>
  <c r="G688" i="10" s="1"/>
  <c r="F684" i="10"/>
  <c r="H684" i="10" s="1"/>
  <c r="E684" i="10"/>
  <c r="G684" i="10" s="1"/>
  <c r="F680" i="10"/>
  <c r="H680" i="10" s="1"/>
  <c r="E680" i="10"/>
  <c r="G680" i="10" s="1"/>
  <c r="F676" i="10"/>
  <c r="H676" i="10" s="1"/>
  <c r="E676" i="10"/>
  <c r="G676" i="10" s="1"/>
  <c r="F672" i="10"/>
  <c r="H672" i="10" s="1"/>
  <c r="E672" i="10"/>
  <c r="G672" i="10" s="1"/>
  <c r="F668" i="10"/>
  <c r="H668" i="10" s="1"/>
  <c r="E668" i="10"/>
  <c r="G668" i="10" s="1"/>
  <c r="F664" i="10"/>
  <c r="H664" i="10" s="1"/>
  <c r="E664" i="10"/>
  <c r="G664" i="10" s="1"/>
  <c r="F660" i="10"/>
  <c r="H660" i="10" s="1"/>
  <c r="E660" i="10"/>
  <c r="G660" i="10" s="1"/>
  <c r="F656" i="10"/>
  <c r="H656" i="10" s="1"/>
  <c r="E656" i="10"/>
  <c r="G656" i="10" s="1"/>
  <c r="F652" i="10"/>
  <c r="H652" i="10" s="1"/>
  <c r="E652" i="10"/>
  <c r="G652" i="10" s="1"/>
  <c r="F648" i="10"/>
  <c r="H648" i="10" s="1"/>
  <c r="E648" i="10"/>
  <c r="G648" i="10" s="1"/>
  <c r="F644" i="10"/>
  <c r="H644" i="10" s="1"/>
  <c r="E644" i="10"/>
  <c r="G644" i="10" s="1"/>
  <c r="F640" i="10"/>
  <c r="H640" i="10" s="1"/>
  <c r="E640" i="10"/>
  <c r="G640" i="10" s="1"/>
  <c r="F636" i="10"/>
  <c r="H636" i="10" s="1"/>
  <c r="E636" i="10"/>
  <c r="G636" i="10" s="1"/>
  <c r="F632" i="10"/>
  <c r="H632" i="10" s="1"/>
  <c r="E632" i="10"/>
  <c r="G632" i="10" s="1"/>
  <c r="F628" i="10"/>
  <c r="H628" i="10" s="1"/>
  <c r="E628" i="10"/>
  <c r="G628" i="10" s="1"/>
  <c r="F624" i="10"/>
  <c r="H624" i="10" s="1"/>
  <c r="E624" i="10"/>
  <c r="G624" i="10" s="1"/>
  <c r="F620" i="10"/>
  <c r="H620" i="10" s="1"/>
  <c r="E620" i="10"/>
  <c r="G620" i="10" s="1"/>
  <c r="F616" i="10"/>
  <c r="H616" i="10" s="1"/>
  <c r="E616" i="10"/>
  <c r="G616" i="10" s="1"/>
  <c r="F612" i="10"/>
  <c r="H612" i="10" s="1"/>
  <c r="E612" i="10"/>
  <c r="G612" i="10" s="1"/>
  <c r="F608" i="10"/>
  <c r="H608" i="10" s="1"/>
  <c r="E608" i="10"/>
  <c r="G608" i="10" s="1"/>
  <c r="F604" i="10"/>
  <c r="H604" i="10" s="1"/>
  <c r="E604" i="10"/>
  <c r="G604" i="10" s="1"/>
  <c r="F600" i="10"/>
  <c r="H600" i="10" s="1"/>
  <c r="E600" i="10"/>
  <c r="G600" i="10" s="1"/>
  <c r="F596" i="10"/>
  <c r="H596" i="10" s="1"/>
  <c r="E596" i="10"/>
  <c r="G596" i="10" s="1"/>
  <c r="F592" i="10"/>
  <c r="H592" i="10" s="1"/>
  <c r="E592" i="10"/>
  <c r="G592" i="10" s="1"/>
  <c r="F588" i="10"/>
  <c r="H588" i="10" s="1"/>
  <c r="E588" i="10"/>
  <c r="G588" i="10" s="1"/>
  <c r="F584" i="10"/>
  <c r="H584" i="10" s="1"/>
  <c r="E584" i="10"/>
  <c r="G584" i="10" s="1"/>
  <c r="F580" i="10"/>
  <c r="H580" i="10" s="1"/>
  <c r="E580" i="10"/>
  <c r="G580" i="10" s="1"/>
  <c r="F576" i="10"/>
  <c r="H576" i="10" s="1"/>
  <c r="E576" i="10"/>
  <c r="G576" i="10" s="1"/>
  <c r="F572" i="10"/>
  <c r="H572" i="10" s="1"/>
  <c r="E572" i="10"/>
  <c r="G572" i="10" s="1"/>
  <c r="F568" i="10"/>
  <c r="H568" i="10" s="1"/>
  <c r="E568" i="10"/>
  <c r="G568" i="10" s="1"/>
  <c r="F564" i="10"/>
  <c r="H564" i="10" s="1"/>
  <c r="E564" i="10"/>
  <c r="G564" i="10" s="1"/>
  <c r="F560" i="10"/>
  <c r="H560" i="10" s="1"/>
  <c r="E560" i="10"/>
  <c r="G560" i="10" s="1"/>
  <c r="F556" i="10"/>
  <c r="H556" i="10" s="1"/>
  <c r="E556" i="10"/>
  <c r="G556" i="10" s="1"/>
  <c r="F552" i="10"/>
  <c r="H552" i="10" s="1"/>
  <c r="E552" i="10"/>
  <c r="G552" i="10" s="1"/>
  <c r="F548" i="10"/>
  <c r="H548" i="10" s="1"/>
  <c r="E548" i="10"/>
  <c r="G548" i="10" s="1"/>
  <c r="F544" i="10"/>
  <c r="H544" i="10" s="1"/>
  <c r="E544" i="10"/>
  <c r="G544" i="10" s="1"/>
  <c r="F540" i="10"/>
  <c r="H540" i="10" s="1"/>
  <c r="E540" i="10"/>
  <c r="G540" i="10" s="1"/>
  <c r="F536" i="10"/>
  <c r="H536" i="10" s="1"/>
  <c r="E536" i="10"/>
  <c r="G536" i="10" s="1"/>
  <c r="F532" i="10"/>
  <c r="H532" i="10" s="1"/>
  <c r="E532" i="10"/>
  <c r="G532" i="10" s="1"/>
  <c r="F528" i="10"/>
  <c r="H528" i="10" s="1"/>
  <c r="E528" i="10"/>
  <c r="G528" i="10" s="1"/>
  <c r="F524" i="10"/>
  <c r="H524" i="10" s="1"/>
  <c r="E524" i="10"/>
  <c r="G524" i="10" s="1"/>
  <c r="F520" i="10"/>
  <c r="H520" i="10" s="1"/>
  <c r="E520" i="10"/>
  <c r="G520" i="10" s="1"/>
  <c r="F516" i="10"/>
  <c r="H516" i="10" s="1"/>
  <c r="E516" i="10"/>
  <c r="G516" i="10" s="1"/>
  <c r="F512" i="10"/>
  <c r="H512" i="10" s="1"/>
  <c r="E512" i="10"/>
  <c r="G512" i="10" s="1"/>
  <c r="F508" i="10"/>
  <c r="H508" i="10" s="1"/>
  <c r="E508" i="10"/>
  <c r="G508" i="10" s="1"/>
  <c r="F504" i="10"/>
  <c r="H504" i="10" s="1"/>
  <c r="E504" i="10"/>
  <c r="G504" i="10" s="1"/>
  <c r="F500" i="10"/>
  <c r="H500" i="10" s="1"/>
  <c r="E500" i="10"/>
  <c r="G500" i="10" s="1"/>
  <c r="F496" i="10"/>
  <c r="H496" i="10" s="1"/>
  <c r="E496" i="10"/>
  <c r="G496" i="10" s="1"/>
  <c r="F492" i="10"/>
  <c r="H492" i="10" s="1"/>
  <c r="E492" i="10"/>
  <c r="G492" i="10" s="1"/>
  <c r="F488" i="10"/>
  <c r="H488" i="10" s="1"/>
  <c r="E488" i="10"/>
  <c r="G488" i="10" s="1"/>
  <c r="F484" i="10"/>
  <c r="H484" i="10" s="1"/>
  <c r="E484" i="10"/>
  <c r="G484" i="10" s="1"/>
  <c r="F480" i="10"/>
  <c r="H480" i="10" s="1"/>
  <c r="E480" i="10"/>
  <c r="G480" i="10" s="1"/>
  <c r="F476" i="10"/>
  <c r="H476" i="10" s="1"/>
  <c r="E476" i="10"/>
  <c r="G476" i="10" s="1"/>
  <c r="F472" i="10"/>
  <c r="H472" i="10" s="1"/>
  <c r="E472" i="10"/>
  <c r="G472" i="10" s="1"/>
  <c r="F468" i="10"/>
  <c r="H468" i="10" s="1"/>
  <c r="E468" i="10"/>
  <c r="G468" i="10" s="1"/>
  <c r="F464" i="10"/>
  <c r="H464" i="10" s="1"/>
  <c r="E464" i="10"/>
  <c r="G464" i="10" s="1"/>
  <c r="F460" i="10"/>
  <c r="H460" i="10" s="1"/>
  <c r="E460" i="10"/>
  <c r="G460" i="10" s="1"/>
  <c r="F456" i="10"/>
  <c r="H456" i="10" s="1"/>
  <c r="E456" i="10"/>
  <c r="G456" i="10" s="1"/>
  <c r="F452" i="10"/>
  <c r="H452" i="10" s="1"/>
  <c r="E452" i="10"/>
  <c r="G452" i="10" s="1"/>
  <c r="F448" i="10"/>
  <c r="H448" i="10" s="1"/>
  <c r="E448" i="10"/>
  <c r="G448" i="10" s="1"/>
  <c r="F444" i="10"/>
  <c r="H444" i="10" s="1"/>
  <c r="E444" i="10"/>
  <c r="G444" i="10" s="1"/>
  <c r="F440" i="10"/>
  <c r="H440" i="10" s="1"/>
  <c r="E440" i="10"/>
  <c r="G440" i="10" s="1"/>
  <c r="F436" i="10"/>
  <c r="H436" i="10" s="1"/>
  <c r="E436" i="10"/>
  <c r="G436" i="10" s="1"/>
  <c r="F432" i="10"/>
  <c r="H432" i="10" s="1"/>
  <c r="E432" i="10"/>
  <c r="G432" i="10" s="1"/>
  <c r="F428" i="10"/>
  <c r="H428" i="10" s="1"/>
  <c r="E428" i="10"/>
  <c r="G428" i="10" s="1"/>
  <c r="F424" i="10"/>
  <c r="H424" i="10" s="1"/>
  <c r="E424" i="10"/>
  <c r="G424" i="10" s="1"/>
  <c r="F420" i="10"/>
  <c r="H420" i="10" s="1"/>
  <c r="E420" i="10"/>
  <c r="G420" i="10" s="1"/>
  <c r="F416" i="10"/>
  <c r="H416" i="10" s="1"/>
  <c r="E416" i="10"/>
  <c r="G416" i="10" s="1"/>
  <c r="F412" i="10"/>
  <c r="H412" i="10" s="1"/>
  <c r="E412" i="10"/>
  <c r="G412" i="10" s="1"/>
  <c r="F408" i="10"/>
  <c r="H408" i="10" s="1"/>
  <c r="E408" i="10"/>
  <c r="G408" i="10" s="1"/>
  <c r="F404" i="10"/>
  <c r="H404" i="10" s="1"/>
  <c r="E404" i="10"/>
  <c r="G404" i="10" s="1"/>
  <c r="F400" i="10"/>
  <c r="H400" i="10" s="1"/>
  <c r="E400" i="10"/>
  <c r="G400" i="10" s="1"/>
  <c r="F396" i="10"/>
  <c r="H396" i="10" s="1"/>
  <c r="E396" i="10"/>
  <c r="G396" i="10" s="1"/>
  <c r="F392" i="10"/>
  <c r="H392" i="10" s="1"/>
  <c r="E392" i="10"/>
  <c r="G392" i="10" s="1"/>
  <c r="F388" i="10"/>
  <c r="H388" i="10" s="1"/>
  <c r="E388" i="10"/>
  <c r="G388" i="10" s="1"/>
  <c r="F384" i="10"/>
  <c r="H384" i="10" s="1"/>
  <c r="E384" i="10"/>
  <c r="G384" i="10" s="1"/>
  <c r="F380" i="10"/>
  <c r="H380" i="10" s="1"/>
  <c r="E380" i="10"/>
  <c r="G380" i="10" s="1"/>
  <c r="F376" i="10"/>
  <c r="H376" i="10" s="1"/>
  <c r="E376" i="10"/>
  <c r="G376" i="10" s="1"/>
  <c r="F372" i="10"/>
  <c r="H372" i="10" s="1"/>
  <c r="E372" i="10"/>
  <c r="G372" i="10" s="1"/>
  <c r="F368" i="10"/>
  <c r="H368" i="10" s="1"/>
  <c r="E368" i="10"/>
  <c r="G368" i="10" s="1"/>
  <c r="F364" i="10"/>
  <c r="H364" i="10" s="1"/>
  <c r="E364" i="10"/>
  <c r="G364" i="10" s="1"/>
  <c r="F360" i="10"/>
  <c r="H360" i="10" s="1"/>
  <c r="E360" i="10"/>
  <c r="G360" i="10" s="1"/>
  <c r="F356" i="10"/>
  <c r="H356" i="10" s="1"/>
  <c r="E356" i="10"/>
  <c r="G356" i="10" s="1"/>
  <c r="F352" i="10"/>
  <c r="H352" i="10" s="1"/>
  <c r="E352" i="10"/>
  <c r="G352" i="10" s="1"/>
  <c r="F348" i="10"/>
  <c r="H348" i="10" s="1"/>
  <c r="E348" i="10"/>
  <c r="G348" i="10" s="1"/>
  <c r="F344" i="10"/>
  <c r="H344" i="10" s="1"/>
  <c r="E344" i="10"/>
  <c r="G344" i="10" s="1"/>
  <c r="F340" i="10"/>
  <c r="H340" i="10" s="1"/>
  <c r="E340" i="10"/>
  <c r="G340" i="10" s="1"/>
  <c r="F336" i="10"/>
  <c r="H336" i="10" s="1"/>
  <c r="E336" i="10"/>
  <c r="G336" i="10" s="1"/>
  <c r="F332" i="10"/>
  <c r="H332" i="10" s="1"/>
  <c r="E332" i="10"/>
  <c r="G332" i="10" s="1"/>
  <c r="F328" i="10"/>
  <c r="H328" i="10" s="1"/>
  <c r="E328" i="10"/>
  <c r="G328" i="10" s="1"/>
  <c r="F324" i="10"/>
  <c r="H324" i="10" s="1"/>
  <c r="E324" i="10"/>
  <c r="G324" i="10" s="1"/>
  <c r="F320" i="10"/>
  <c r="H320" i="10" s="1"/>
  <c r="E320" i="10"/>
  <c r="G320" i="10" s="1"/>
  <c r="F316" i="10"/>
  <c r="H316" i="10" s="1"/>
  <c r="E316" i="10"/>
  <c r="G316" i="10" s="1"/>
  <c r="F312" i="10"/>
  <c r="H312" i="10" s="1"/>
  <c r="E312" i="10"/>
  <c r="G312" i="10" s="1"/>
  <c r="F308" i="10"/>
  <c r="H308" i="10" s="1"/>
  <c r="E308" i="10"/>
  <c r="G308" i="10" s="1"/>
  <c r="F304" i="10"/>
  <c r="H304" i="10" s="1"/>
  <c r="E304" i="10"/>
  <c r="G304" i="10" s="1"/>
  <c r="F300" i="10"/>
  <c r="H300" i="10" s="1"/>
  <c r="E300" i="10"/>
  <c r="G300" i="10" s="1"/>
  <c r="F296" i="10"/>
  <c r="H296" i="10" s="1"/>
  <c r="E296" i="10"/>
  <c r="G296" i="10" s="1"/>
  <c r="F292" i="10"/>
  <c r="H292" i="10" s="1"/>
  <c r="E292" i="10"/>
  <c r="G292" i="10" s="1"/>
  <c r="F288" i="10"/>
  <c r="H288" i="10" s="1"/>
  <c r="E288" i="10"/>
  <c r="G288" i="10" s="1"/>
  <c r="F284" i="10"/>
  <c r="H284" i="10" s="1"/>
  <c r="E284" i="10"/>
  <c r="G284" i="10" s="1"/>
  <c r="F280" i="10"/>
  <c r="H280" i="10" s="1"/>
  <c r="E280" i="10"/>
  <c r="G280" i="10" s="1"/>
  <c r="F276" i="10"/>
  <c r="H276" i="10" s="1"/>
  <c r="E276" i="10"/>
  <c r="G276" i="10" s="1"/>
  <c r="F272" i="10"/>
  <c r="H272" i="10" s="1"/>
  <c r="E272" i="10"/>
  <c r="G272" i="10" s="1"/>
  <c r="F268" i="10"/>
  <c r="H268" i="10" s="1"/>
  <c r="E268" i="10"/>
  <c r="G268" i="10" s="1"/>
  <c r="F264" i="10"/>
  <c r="H264" i="10" s="1"/>
  <c r="E264" i="10"/>
  <c r="G264" i="10" s="1"/>
  <c r="F260" i="10"/>
  <c r="H260" i="10" s="1"/>
  <c r="E260" i="10"/>
  <c r="G260" i="10" s="1"/>
  <c r="F256" i="10"/>
  <c r="H256" i="10" s="1"/>
  <c r="E256" i="10"/>
  <c r="G256" i="10" s="1"/>
  <c r="F252" i="10"/>
  <c r="H252" i="10" s="1"/>
  <c r="E252" i="10"/>
  <c r="G252" i="10" s="1"/>
  <c r="F248" i="10"/>
  <c r="H248" i="10" s="1"/>
  <c r="E248" i="10"/>
  <c r="G248" i="10" s="1"/>
  <c r="F244" i="10"/>
  <c r="H244" i="10" s="1"/>
  <c r="E244" i="10"/>
  <c r="G244" i="10" s="1"/>
  <c r="F240" i="10"/>
  <c r="H240" i="10" s="1"/>
  <c r="E240" i="10"/>
  <c r="G240" i="10" s="1"/>
  <c r="F236" i="10"/>
  <c r="H236" i="10" s="1"/>
  <c r="E236" i="10"/>
  <c r="G236" i="10" s="1"/>
  <c r="F232" i="10"/>
  <c r="H232" i="10" s="1"/>
  <c r="E232" i="10"/>
  <c r="G232" i="10" s="1"/>
  <c r="F228" i="10"/>
  <c r="H228" i="10" s="1"/>
  <c r="E228" i="10"/>
  <c r="G228" i="10" s="1"/>
  <c r="F224" i="10"/>
  <c r="H224" i="10" s="1"/>
  <c r="E224" i="10"/>
  <c r="G224" i="10" s="1"/>
  <c r="F220" i="10"/>
  <c r="H220" i="10" s="1"/>
  <c r="E220" i="10"/>
  <c r="G220" i="10" s="1"/>
  <c r="F216" i="10"/>
  <c r="H216" i="10" s="1"/>
  <c r="E216" i="10"/>
  <c r="G216" i="10" s="1"/>
  <c r="F212" i="10"/>
  <c r="H212" i="10" s="1"/>
  <c r="E212" i="10"/>
  <c r="G212" i="10" s="1"/>
  <c r="F208" i="10"/>
  <c r="H208" i="10" s="1"/>
  <c r="E208" i="10"/>
  <c r="G208" i="10" s="1"/>
  <c r="F204" i="10"/>
  <c r="H204" i="10" s="1"/>
  <c r="E204" i="10"/>
  <c r="G204" i="10" s="1"/>
  <c r="F200" i="10"/>
  <c r="H200" i="10" s="1"/>
  <c r="E200" i="10"/>
  <c r="G200" i="10" s="1"/>
  <c r="F196" i="10"/>
  <c r="H196" i="10" s="1"/>
  <c r="E196" i="10"/>
  <c r="G196" i="10" s="1"/>
  <c r="F192" i="10"/>
  <c r="H192" i="10" s="1"/>
  <c r="E192" i="10"/>
  <c r="G192" i="10" s="1"/>
  <c r="F188" i="10"/>
  <c r="H188" i="10" s="1"/>
  <c r="E188" i="10"/>
  <c r="G188" i="10" s="1"/>
  <c r="F184" i="10"/>
  <c r="H184" i="10" s="1"/>
  <c r="E184" i="10"/>
  <c r="G184" i="10" s="1"/>
  <c r="F180" i="10"/>
  <c r="H180" i="10" s="1"/>
  <c r="E180" i="10"/>
  <c r="G180" i="10" s="1"/>
  <c r="F176" i="10"/>
  <c r="H176" i="10" s="1"/>
  <c r="E176" i="10"/>
  <c r="G176" i="10" s="1"/>
  <c r="F172" i="10"/>
  <c r="H172" i="10" s="1"/>
  <c r="E172" i="10"/>
  <c r="G172" i="10" s="1"/>
  <c r="F168" i="10"/>
  <c r="H168" i="10" s="1"/>
  <c r="E168" i="10"/>
  <c r="G168" i="10" s="1"/>
  <c r="F164" i="10"/>
  <c r="H164" i="10" s="1"/>
  <c r="E164" i="10"/>
  <c r="G164" i="10" s="1"/>
  <c r="F160" i="10"/>
  <c r="H160" i="10" s="1"/>
  <c r="E160" i="10"/>
  <c r="G160" i="10" s="1"/>
  <c r="F156" i="10"/>
  <c r="H156" i="10" s="1"/>
  <c r="E156" i="10"/>
  <c r="G156" i="10" s="1"/>
  <c r="F152" i="10"/>
  <c r="H152" i="10" s="1"/>
  <c r="E152" i="10"/>
  <c r="G152" i="10" s="1"/>
  <c r="F148" i="10"/>
  <c r="H148" i="10" s="1"/>
  <c r="E148" i="10"/>
  <c r="G148" i="10" s="1"/>
  <c r="F144" i="10"/>
  <c r="H144" i="10" s="1"/>
  <c r="E144" i="10"/>
  <c r="G144" i="10" s="1"/>
  <c r="F140" i="10"/>
  <c r="H140" i="10" s="1"/>
  <c r="E140" i="10"/>
  <c r="G140" i="10" s="1"/>
  <c r="F136" i="10"/>
  <c r="H136" i="10" s="1"/>
  <c r="E136" i="10"/>
  <c r="G136" i="10" s="1"/>
  <c r="F132" i="10"/>
  <c r="H132" i="10" s="1"/>
  <c r="E132" i="10"/>
  <c r="G132" i="10" s="1"/>
  <c r="F128" i="10"/>
  <c r="H128" i="10" s="1"/>
  <c r="E128" i="10"/>
  <c r="G128" i="10" s="1"/>
  <c r="F124" i="10"/>
  <c r="H124" i="10" s="1"/>
  <c r="E124" i="10"/>
  <c r="G124" i="10" s="1"/>
  <c r="F120" i="10"/>
  <c r="H120" i="10" s="1"/>
  <c r="E120" i="10"/>
  <c r="G120" i="10" s="1"/>
  <c r="F116" i="10"/>
  <c r="H116" i="10" s="1"/>
  <c r="E116" i="10"/>
  <c r="G116" i="10" s="1"/>
  <c r="F112" i="10"/>
  <c r="H112" i="10" s="1"/>
  <c r="E112" i="10"/>
  <c r="G112" i="10" s="1"/>
  <c r="F108" i="10"/>
  <c r="H108" i="10" s="1"/>
  <c r="E108" i="10"/>
  <c r="G108" i="10" s="1"/>
  <c r="F104" i="10"/>
  <c r="H104" i="10" s="1"/>
  <c r="E104" i="10"/>
  <c r="G104" i="10" s="1"/>
  <c r="F100" i="10"/>
  <c r="H100" i="10" s="1"/>
  <c r="E100" i="10"/>
  <c r="G100" i="10" s="1"/>
  <c r="F96" i="10"/>
  <c r="H96" i="10" s="1"/>
  <c r="E96" i="10"/>
  <c r="G96" i="10" s="1"/>
  <c r="F92" i="10"/>
  <c r="H92" i="10" s="1"/>
  <c r="E92" i="10"/>
  <c r="G92" i="10" s="1"/>
  <c r="F88" i="10"/>
  <c r="H88" i="10" s="1"/>
  <c r="E88" i="10"/>
  <c r="G88" i="10" s="1"/>
  <c r="F84" i="10"/>
  <c r="H84" i="10" s="1"/>
  <c r="E84" i="10"/>
  <c r="G84" i="10" s="1"/>
  <c r="F80" i="10"/>
  <c r="H80" i="10" s="1"/>
  <c r="E80" i="10"/>
  <c r="G80" i="10" s="1"/>
  <c r="F76" i="10"/>
  <c r="H76" i="10" s="1"/>
  <c r="E76" i="10"/>
  <c r="G76" i="10" s="1"/>
  <c r="F72" i="10"/>
  <c r="H72" i="10" s="1"/>
  <c r="E72" i="10"/>
  <c r="G72" i="10" s="1"/>
  <c r="F68" i="10"/>
  <c r="H68" i="10" s="1"/>
  <c r="E68" i="10"/>
  <c r="G68" i="10" s="1"/>
  <c r="F64" i="10"/>
  <c r="H64" i="10" s="1"/>
  <c r="E64" i="10"/>
  <c r="G64" i="10" s="1"/>
  <c r="F60" i="10"/>
  <c r="H60" i="10" s="1"/>
  <c r="E60" i="10"/>
  <c r="G60" i="10" s="1"/>
  <c r="F56" i="10"/>
  <c r="H56" i="10" s="1"/>
  <c r="E56" i="10"/>
  <c r="G56" i="10" s="1"/>
  <c r="F52" i="10"/>
  <c r="H52" i="10" s="1"/>
  <c r="E52" i="10"/>
  <c r="G52" i="10" s="1"/>
  <c r="F48" i="10"/>
  <c r="H48" i="10" s="1"/>
  <c r="E48" i="10"/>
  <c r="G48" i="10" s="1"/>
  <c r="F44" i="10"/>
  <c r="H44" i="10" s="1"/>
  <c r="E44" i="10"/>
  <c r="G44" i="10" s="1"/>
  <c r="F40" i="10"/>
  <c r="H40" i="10" s="1"/>
  <c r="E40" i="10"/>
  <c r="G40" i="10" s="1"/>
  <c r="F36" i="10"/>
  <c r="H36" i="10" s="1"/>
  <c r="E36" i="10"/>
  <c r="G36" i="10" s="1"/>
  <c r="F32" i="10"/>
  <c r="H32" i="10" s="1"/>
  <c r="E32" i="10"/>
  <c r="G32" i="10" s="1"/>
  <c r="F28" i="10"/>
  <c r="H28" i="10" s="1"/>
  <c r="E28" i="10"/>
  <c r="G28" i="10" s="1"/>
  <c r="F24" i="10"/>
  <c r="H24" i="10" s="1"/>
  <c r="E24" i="10"/>
  <c r="G24" i="10" s="1"/>
  <c r="F20" i="10"/>
  <c r="H20" i="10" s="1"/>
  <c r="E20" i="10"/>
  <c r="G20" i="10" s="1"/>
  <c r="F16" i="10"/>
  <c r="H16" i="10" s="1"/>
  <c r="E16" i="10"/>
  <c r="G16" i="10" s="1"/>
  <c r="F12" i="10"/>
  <c r="H12" i="10" s="1"/>
  <c r="E12" i="10"/>
  <c r="G12" i="10" s="1"/>
  <c r="F8" i="10"/>
  <c r="H8" i="10" s="1"/>
  <c r="E8" i="10"/>
  <c r="G8" i="10" s="1"/>
  <c r="F4" i="10"/>
  <c r="H4" i="10" s="1"/>
  <c r="E4" i="10"/>
  <c r="G4" i="10" s="1"/>
  <c r="E4116" i="10"/>
  <c r="G4116" i="10" s="1"/>
  <c r="E4112" i="10"/>
  <c r="G4112" i="10" s="1"/>
  <c r="E4108" i="10"/>
  <c r="G4108" i="10" s="1"/>
  <c r="E4104" i="10"/>
  <c r="G4104" i="10" s="1"/>
  <c r="E4100" i="10"/>
  <c r="G4100" i="10" s="1"/>
  <c r="E4096" i="10"/>
  <c r="G4096" i="10" s="1"/>
  <c r="E4092" i="10"/>
  <c r="G4092" i="10" s="1"/>
  <c r="E4088" i="10"/>
  <c r="G4088" i="10" s="1"/>
  <c r="E4084" i="10"/>
  <c r="G4084" i="10" s="1"/>
  <c r="E4080" i="10"/>
  <c r="G4080" i="10" s="1"/>
  <c r="E4076" i="10"/>
  <c r="G4076" i="10" s="1"/>
  <c r="E4072" i="10"/>
  <c r="G4072" i="10" s="1"/>
  <c r="E4068" i="10"/>
  <c r="G4068" i="10" s="1"/>
  <c r="E4064" i="10"/>
  <c r="G4064" i="10" s="1"/>
  <c r="E4060" i="10"/>
  <c r="G4060" i="10" s="1"/>
  <c r="E4056" i="10"/>
  <c r="G4056" i="10" s="1"/>
  <c r="E4052" i="10"/>
  <c r="G4052" i="10" s="1"/>
  <c r="E4048" i="10"/>
  <c r="G4048" i="10" s="1"/>
  <c r="E4044" i="10"/>
  <c r="G4044" i="10" s="1"/>
  <c r="E4040" i="10"/>
  <c r="G4040" i="10" s="1"/>
  <c r="E4036" i="10"/>
  <c r="G4036" i="10" s="1"/>
  <c r="E4032" i="10"/>
  <c r="G4032" i="10" s="1"/>
  <c r="E4028" i="10"/>
  <c r="G4028" i="10" s="1"/>
  <c r="E4024" i="10"/>
  <c r="G4024" i="10" s="1"/>
  <c r="E4020" i="10"/>
  <c r="G4020" i="10" s="1"/>
  <c r="E4016" i="10"/>
  <c r="G4016" i="10" s="1"/>
  <c r="E4012" i="10"/>
  <c r="G4012" i="10" s="1"/>
  <c r="E4008" i="10"/>
  <c r="G4008" i="10" s="1"/>
  <c r="E4004" i="10"/>
  <c r="G4004" i="10" s="1"/>
  <c r="E4000" i="10"/>
  <c r="G4000" i="10" s="1"/>
  <c r="E3996" i="10"/>
  <c r="G3996" i="10" s="1"/>
  <c r="E3992" i="10"/>
  <c r="G3992" i="10" s="1"/>
  <c r="E3988" i="10"/>
  <c r="G3988" i="10" s="1"/>
  <c r="E3984" i="10"/>
  <c r="G3984" i="10" s="1"/>
  <c r="E3980" i="10"/>
  <c r="G3980" i="10" s="1"/>
  <c r="E3976" i="10"/>
  <c r="G3976" i="10" s="1"/>
  <c r="E3972" i="10"/>
  <c r="G3972" i="10" s="1"/>
  <c r="E3968" i="10"/>
  <c r="G3968" i="10" s="1"/>
  <c r="E3964" i="10"/>
  <c r="G3964" i="10" s="1"/>
  <c r="E3960" i="10"/>
  <c r="G3960" i="10" s="1"/>
  <c r="E3956" i="10"/>
  <c r="G3956" i="10" s="1"/>
  <c r="E3952" i="10"/>
  <c r="G3952" i="10" s="1"/>
  <c r="E3944" i="10"/>
  <c r="G3944" i="10" s="1"/>
  <c r="E3936" i="10"/>
  <c r="G3936" i="10" s="1"/>
  <c r="E3928" i="10"/>
  <c r="G3928" i="10" s="1"/>
  <c r="E3920" i="10"/>
  <c r="G3920" i="10" s="1"/>
  <c r="E3912" i="10"/>
  <c r="G3912" i="10" s="1"/>
  <c r="E3904" i="10"/>
  <c r="G3904" i="10" s="1"/>
  <c r="E3896" i="10"/>
  <c r="G3896" i="10" s="1"/>
  <c r="E3888" i="10"/>
  <c r="G3888" i="10" s="1"/>
  <c r="E3880" i="10"/>
  <c r="G3880" i="10" s="1"/>
  <c r="E3872" i="10"/>
  <c r="G3872" i="10" s="1"/>
  <c r="E3864" i="10"/>
  <c r="G3864" i="10" s="1"/>
  <c r="E3856" i="10"/>
  <c r="G3856" i="10" s="1"/>
  <c r="E3848" i="10"/>
  <c r="G3848" i="10" s="1"/>
  <c r="E3840" i="10"/>
  <c r="G3840" i="10" s="1"/>
  <c r="E3832" i="10"/>
  <c r="G3832" i="10" s="1"/>
  <c r="E3824" i="10"/>
  <c r="G3824" i="10" s="1"/>
  <c r="E3816" i="10"/>
  <c r="G3816" i="10" s="1"/>
  <c r="E3808" i="10"/>
  <c r="G3808" i="10" s="1"/>
  <c r="E3800" i="10"/>
  <c r="G3800" i="10" s="1"/>
  <c r="E3792" i="10"/>
  <c r="G3792" i="10" s="1"/>
  <c r="E3784" i="10"/>
  <c r="G3784" i="10" s="1"/>
  <c r="E3776" i="10"/>
  <c r="G3776" i="10" s="1"/>
  <c r="E3768" i="10"/>
  <c r="G3768" i="10" s="1"/>
  <c r="E3760" i="10"/>
  <c r="G3760" i="10" s="1"/>
  <c r="E3752" i="10"/>
  <c r="G3752" i="10" s="1"/>
  <c r="E3744" i="10"/>
  <c r="G3744" i="10" s="1"/>
  <c r="E3736" i="10"/>
  <c r="G3736" i="10" s="1"/>
  <c r="E3728" i="10"/>
  <c r="G3728" i="10" s="1"/>
  <c r="E3720" i="10"/>
  <c r="G3720" i="10" s="1"/>
  <c r="E3712" i="10"/>
  <c r="G3712" i="10" s="1"/>
  <c r="E3704" i="10"/>
  <c r="G3704" i="10" s="1"/>
  <c r="E3696" i="10"/>
  <c r="G3696" i="10" s="1"/>
  <c r="E3688" i="10"/>
  <c r="G3688" i="10" s="1"/>
  <c r="E3680" i="10"/>
  <c r="G3680" i="10" s="1"/>
  <c r="E3672" i="10"/>
  <c r="G3672" i="10" s="1"/>
  <c r="E3664" i="10"/>
  <c r="G3664" i="10" s="1"/>
  <c r="E3656" i="10"/>
  <c r="G3656" i="10" s="1"/>
  <c r="E3648" i="10"/>
  <c r="G3648" i="10" s="1"/>
  <c r="E3640" i="10"/>
  <c r="G3640" i="10" s="1"/>
  <c r="E3632" i="10"/>
  <c r="G3632" i="10" s="1"/>
  <c r="E3624" i="10"/>
  <c r="G3624" i="10" s="1"/>
  <c r="E3616" i="10"/>
  <c r="G3616" i="10" s="1"/>
  <c r="E3608" i="10"/>
  <c r="G3608" i="10" s="1"/>
  <c r="E3600" i="10"/>
  <c r="G3600" i="10" s="1"/>
  <c r="E3592" i="10"/>
  <c r="G3592" i="10" s="1"/>
  <c r="E3584" i="10"/>
  <c r="G3584" i="10" s="1"/>
  <c r="E3576" i="10"/>
  <c r="G3576" i="10" s="1"/>
  <c r="E3568" i="10"/>
  <c r="G3568" i="10" s="1"/>
  <c r="E3560" i="10"/>
  <c r="G3560" i="10" s="1"/>
  <c r="E3552" i="10"/>
  <c r="G3552" i="10" s="1"/>
  <c r="E3544" i="10"/>
  <c r="G3544" i="10" s="1"/>
  <c r="E3536" i="10"/>
  <c r="G3536" i="10" s="1"/>
  <c r="E3528" i="10"/>
  <c r="G3528" i="10" s="1"/>
  <c r="E3520" i="10"/>
  <c r="G3520" i="10" s="1"/>
  <c r="E3512" i="10"/>
  <c r="G3512" i="10" s="1"/>
  <c r="E3504" i="10"/>
  <c r="G3504" i="10" s="1"/>
  <c r="E3496" i="10"/>
  <c r="G3496" i="10" s="1"/>
  <c r="E3488" i="10"/>
  <c r="G3488" i="10" s="1"/>
  <c r="E3480" i="10"/>
  <c r="G3480" i="10" s="1"/>
  <c r="E3472" i="10"/>
  <c r="G3472" i="10" s="1"/>
  <c r="E3464" i="10"/>
  <c r="G3464" i="10" s="1"/>
  <c r="E3456" i="10"/>
  <c r="G3456" i="10" s="1"/>
  <c r="E3448" i="10"/>
  <c r="G3448" i="10" s="1"/>
  <c r="E3440" i="10"/>
  <c r="G3440" i="10" s="1"/>
  <c r="E3432" i="10"/>
  <c r="G3432" i="10" s="1"/>
  <c r="E3424" i="10"/>
  <c r="G3424" i="10" s="1"/>
  <c r="E3416" i="10"/>
  <c r="G3416" i="10" s="1"/>
  <c r="E3408" i="10"/>
  <c r="G3408" i="10" s="1"/>
  <c r="E3400" i="10"/>
  <c r="G3400" i="10" s="1"/>
  <c r="E3392" i="10"/>
  <c r="G3392" i="10" s="1"/>
  <c r="E3384" i="10"/>
  <c r="G3384" i="10" s="1"/>
  <c r="E3376" i="10"/>
  <c r="G3376" i="10" s="1"/>
  <c r="E3368" i="10"/>
  <c r="G3368" i="10" s="1"/>
  <c r="E3360" i="10"/>
  <c r="G3360" i="10" s="1"/>
  <c r="E3352" i="10"/>
  <c r="G3352" i="10" s="1"/>
  <c r="E3344" i="10"/>
  <c r="G3344" i="10" s="1"/>
  <c r="E3336" i="10"/>
  <c r="G3336" i="10" s="1"/>
  <c r="E3328" i="10"/>
  <c r="G3328" i="10" s="1"/>
  <c r="E3320" i="10"/>
  <c r="G3320" i="10" s="1"/>
  <c r="E3312" i="10"/>
  <c r="G3312" i="10" s="1"/>
  <c r="I12" i="9"/>
  <c r="H12" i="9"/>
  <c r="K12" i="9" s="1"/>
  <c r="J12" i="9"/>
  <c r="G11" i="9"/>
  <c r="F11" i="9"/>
  <c r="J10" i="9"/>
  <c r="I10" i="9"/>
  <c r="L10" i="9" s="1"/>
  <c r="G9" i="9"/>
  <c r="F8" i="9"/>
  <c r="H7" i="9"/>
  <c r="I7" i="9" s="1"/>
  <c r="K6" i="9"/>
  <c r="I6" i="9"/>
  <c r="L6" i="9" s="1"/>
  <c r="E15" i="9"/>
  <c r="G4" i="9"/>
  <c r="F5" i="9"/>
  <c r="G5" i="9"/>
  <c r="F13" i="9"/>
  <c r="U2352" i="2"/>
  <c r="U1830" i="2"/>
  <c r="U630" i="2"/>
  <c r="U374" i="2"/>
  <c r="U118" i="2"/>
  <c r="U2925" i="2"/>
  <c r="U2921" i="2"/>
  <c r="U2917" i="2"/>
  <c r="U2913" i="2"/>
  <c r="U2909" i="2"/>
  <c r="U2905" i="2"/>
  <c r="U2901" i="2"/>
  <c r="U2897" i="2"/>
  <c r="U2893" i="2"/>
  <c r="U2889" i="2"/>
  <c r="U2885" i="2"/>
  <c r="U2881" i="2"/>
  <c r="U2877" i="2"/>
  <c r="U2873" i="2"/>
  <c r="U2869" i="2"/>
  <c r="U2865" i="2"/>
  <c r="U2861" i="2"/>
  <c r="U2857" i="2"/>
  <c r="U2853" i="2"/>
  <c r="U2849" i="2"/>
  <c r="U2845" i="2"/>
  <c r="U2841" i="2"/>
  <c r="U2837" i="2"/>
  <c r="U2833" i="2"/>
  <c r="U2829" i="2"/>
  <c r="U2825" i="2"/>
  <c r="U2821" i="2"/>
  <c r="U2817" i="2"/>
  <c r="U2813" i="2"/>
  <c r="U2809" i="2"/>
  <c r="U2805" i="2"/>
  <c r="U2801" i="2"/>
  <c r="U2797" i="2"/>
  <c r="U2793" i="2"/>
  <c r="U2789" i="2"/>
  <c r="U2785" i="2"/>
  <c r="U2781" i="2"/>
  <c r="U2777" i="2"/>
  <c r="U2773" i="2"/>
  <c r="U2769" i="2"/>
  <c r="U2765" i="2"/>
  <c r="U2761" i="2"/>
  <c r="U2757" i="2"/>
  <c r="U2753" i="2"/>
  <c r="U2749" i="2"/>
  <c r="U2745" i="2"/>
  <c r="U2741" i="2"/>
  <c r="U2737" i="2"/>
  <c r="U2733" i="2"/>
  <c r="U2729" i="2"/>
  <c r="U2725" i="2"/>
  <c r="U2721" i="2"/>
  <c r="U1061" i="2"/>
  <c r="U1029" i="2"/>
  <c r="U997" i="2"/>
  <c r="U965" i="2"/>
  <c r="U933" i="2"/>
  <c r="U901" i="2"/>
  <c r="U869" i="2"/>
  <c r="U758" i="2"/>
  <c r="U86" i="2"/>
  <c r="U70" i="2"/>
  <c r="U1318" i="2"/>
  <c r="U694" i="2"/>
  <c r="U502" i="2"/>
  <c r="U422" i="2"/>
  <c r="U406" i="2"/>
  <c r="U390" i="2"/>
  <c r="U358" i="2"/>
  <c r="U342" i="2"/>
  <c r="U310" i="2"/>
  <c r="U294" i="2"/>
  <c r="U246" i="2"/>
  <c r="U230" i="2"/>
  <c r="U214" i="2"/>
  <c r="U198" i="2"/>
  <c r="U166" i="2"/>
  <c r="U134" i="2"/>
  <c r="U38" i="2"/>
  <c r="U6" i="2"/>
  <c r="U1574" i="2"/>
  <c r="U566" i="2"/>
  <c r="U486" i="2"/>
  <c r="U470" i="2"/>
  <c r="U438" i="2"/>
  <c r="U326" i="2"/>
  <c r="U278" i="2"/>
  <c r="U262" i="2"/>
  <c r="U182" i="2"/>
  <c r="U150" i="2"/>
  <c r="U102" i="2"/>
  <c r="U54" i="2"/>
  <c r="U22" i="2"/>
  <c r="U29" i="2"/>
  <c r="U21" i="2"/>
  <c r="U13" i="2"/>
  <c r="U5" i="2"/>
  <c r="U1093" i="2"/>
  <c r="U837" i="2"/>
  <c r="U25" i="2"/>
  <c r="U17" i="2"/>
  <c r="U9" i="2"/>
  <c r="U4113" i="2"/>
  <c r="U4109" i="2"/>
  <c r="U4105" i="2"/>
  <c r="U4101" i="2"/>
  <c r="U4097" i="2"/>
  <c r="U4093" i="2"/>
  <c r="U4089" i="2"/>
  <c r="U4085" i="2"/>
  <c r="U4081" i="2"/>
  <c r="U4077" i="2"/>
  <c r="U4073" i="2"/>
  <c r="U4069" i="2"/>
  <c r="U4065" i="2"/>
  <c r="U4061" i="2"/>
  <c r="U4057" i="2"/>
  <c r="U4053" i="2"/>
  <c r="U4049" i="2"/>
  <c r="U4045" i="2"/>
  <c r="U4041" i="2"/>
  <c r="U4037" i="2"/>
  <c r="U4033" i="2"/>
  <c r="U4029" i="2"/>
  <c r="U4025" i="2"/>
  <c r="U4021" i="2"/>
  <c r="U4017" i="2"/>
  <c r="U4013" i="2"/>
  <c r="U4009" i="2"/>
  <c r="U4005" i="2"/>
  <c r="U4001" i="2"/>
  <c r="U3997" i="2"/>
  <c r="U3993" i="2"/>
  <c r="U3989" i="2"/>
  <c r="U3985" i="2"/>
  <c r="U3981" i="2"/>
  <c r="U3977" i="2"/>
  <c r="U3973" i="2"/>
  <c r="U3969" i="2"/>
  <c r="U3965" i="2"/>
  <c r="U3961" i="2"/>
  <c r="U3957" i="2"/>
  <c r="U3953" i="2"/>
  <c r="U3949" i="2"/>
  <c r="U3945" i="2"/>
  <c r="U3941" i="2"/>
  <c r="U3937" i="2"/>
  <c r="U3933" i="2"/>
  <c r="U3929" i="2"/>
  <c r="U3925" i="2"/>
  <c r="U3921" i="2"/>
  <c r="U3917" i="2"/>
  <c r="U3913" i="2"/>
  <c r="U3909" i="2"/>
  <c r="U3905" i="2"/>
  <c r="U3901" i="2"/>
  <c r="U3897" i="2"/>
  <c r="U3893" i="2"/>
  <c r="U3889" i="2"/>
  <c r="U3885" i="2"/>
  <c r="U3881" i="2"/>
  <c r="U3877" i="2"/>
  <c r="U3873" i="2"/>
  <c r="U3869" i="2"/>
  <c r="U3865" i="2"/>
  <c r="U3861" i="2"/>
  <c r="U3857" i="2"/>
  <c r="U3853" i="2"/>
  <c r="U3849" i="2"/>
  <c r="U3845" i="2"/>
  <c r="U3841" i="2"/>
  <c r="U3837" i="2"/>
  <c r="U3833" i="2"/>
  <c r="U3829" i="2"/>
  <c r="U3825" i="2"/>
  <c r="U3821" i="2"/>
  <c r="U3817" i="2"/>
  <c r="U3813" i="2"/>
  <c r="U3809" i="2"/>
  <c r="U3805" i="2"/>
  <c r="U3801" i="2"/>
  <c r="U3797" i="2"/>
  <c r="U3793" i="2"/>
  <c r="U3789" i="2"/>
  <c r="U3785" i="2"/>
  <c r="U3781" i="2"/>
  <c r="U3777" i="2"/>
  <c r="U3773" i="2"/>
  <c r="U3769" i="2"/>
  <c r="U3765" i="2"/>
  <c r="U3761" i="2"/>
  <c r="U3757" i="2"/>
  <c r="U3753" i="2"/>
  <c r="U3749" i="2"/>
  <c r="U3745" i="2"/>
  <c r="U3741" i="2"/>
  <c r="U3737" i="2"/>
  <c r="U3733" i="2"/>
  <c r="U3729" i="2"/>
  <c r="U3725" i="2"/>
  <c r="U3721" i="2"/>
  <c r="U3717" i="2"/>
  <c r="U3713" i="2"/>
  <c r="U3709" i="2"/>
  <c r="U3705" i="2"/>
  <c r="U3701" i="2"/>
  <c r="U3697" i="2"/>
  <c r="U3693" i="2"/>
  <c r="U3689" i="2"/>
  <c r="U3685" i="2"/>
  <c r="U3681" i="2"/>
  <c r="U3677" i="2"/>
  <c r="U3673" i="2"/>
  <c r="U3669" i="2"/>
  <c r="U3665" i="2"/>
  <c r="U3661" i="2"/>
  <c r="U3657" i="2"/>
  <c r="U3653" i="2"/>
  <c r="U3649" i="2"/>
  <c r="U3645" i="2"/>
  <c r="U3641" i="2"/>
  <c r="U3637" i="2"/>
  <c r="U3633" i="2"/>
  <c r="U3629" i="2"/>
  <c r="U3625" i="2"/>
  <c r="U3621" i="2"/>
  <c r="U3617" i="2"/>
  <c r="U3613" i="2"/>
  <c r="U3609" i="2"/>
  <c r="U3605" i="2"/>
  <c r="U3601" i="2"/>
  <c r="U3597" i="2"/>
  <c r="U3593" i="2"/>
  <c r="U3589" i="2"/>
  <c r="U3585" i="2"/>
  <c r="U3581" i="2"/>
  <c r="U3577" i="2"/>
  <c r="U3573" i="2"/>
  <c r="U3569" i="2"/>
  <c r="U3565" i="2"/>
  <c r="U3561" i="2"/>
  <c r="U3557" i="2"/>
  <c r="U3553" i="2"/>
  <c r="U3549" i="2"/>
  <c r="U3545" i="2"/>
  <c r="U3541" i="2"/>
  <c r="U3537" i="2"/>
  <c r="U3533" i="2"/>
  <c r="U3529" i="2"/>
  <c r="U3525" i="2"/>
  <c r="U3521" i="2"/>
  <c r="U3517" i="2"/>
  <c r="U3513" i="2"/>
  <c r="U3509" i="2"/>
  <c r="U3505" i="2"/>
  <c r="U3501" i="2"/>
  <c r="U3497" i="2"/>
  <c r="U3493" i="2"/>
  <c r="U3489" i="2"/>
  <c r="U3485" i="2"/>
  <c r="U3481" i="2"/>
  <c r="U3477" i="2"/>
  <c r="U3473" i="2"/>
  <c r="U3469" i="2"/>
  <c r="U3465" i="2"/>
  <c r="U3461" i="2"/>
  <c r="U3457" i="2"/>
  <c r="U3453" i="2"/>
  <c r="U3449" i="2"/>
  <c r="U3445" i="2"/>
  <c r="U3441" i="2"/>
  <c r="U3437" i="2"/>
  <c r="U3433" i="2"/>
  <c r="U3429" i="2"/>
  <c r="U3425" i="2"/>
  <c r="U3421" i="2"/>
  <c r="U3417" i="2"/>
  <c r="U3413" i="2"/>
  <c r="U3409" i="2"/>
  <c r="U3405" i="2"/>
  <c r="U3401" i="2"/>
  <c r="U3397" i="2"/>
  <c r="U3393" i="2"/>
  <c r="U3389" i="2"/>
  <c r="U3385" i="2"/>
  <c r="U3381" i="2"/>
  <c r="U3377" i="2"/>
  <c r="U3373" i="2"/>
  <c r="U3369" i="2"/>
  <c r="U3365" i="2"/>
  <c r="U3361" i="2"/>
  <c r="U3357" i="2"/>
  <c r="U3353" i="2"/>
  <c r="U3349" i="2"/>
  <c r="U3345" i="2"/>
  <c r="U3341" i="2"/>
  <c r="U3337" i="2"/>
  <c r="U3333" i="2"/>
  <c r="U3329" i="2"/>
  <c r="U3325" i="2"/>
  <c r="U3321" i="2"/>
  <c r="U3317" i="2"/>
  <c r="U3313" i="2"/>
  <c r="U3309" i="2"/>
  <c r="U3305" i="2"/>
  <c r="U3301" i="2"/>
  <c r="U3297" i="2"/>
  <c r="U3293" i="2"/>
  <c r="U3289" i="2"/>
  <c r="U3285" i="2"/>
  <c r="U3281" i="2"/>
  <c r="U3277" i="2"/>
  <c r="U3273" i="2"/>
  <c r="U3269" i="2"/>
  <c r="U3265" i="2"/>
  <c r="U3261" i="2"/>
  <c r="U3257" i="2"/>
  <c r="U3253" i="2"/>
  <c r="U3249" i="2"/>
  <c r="U3245" i="2"/>
  <c r="U3241" i="2"/>
  <c r="U3237" i="2"/>
  <c r="U3233" i="2"/>
  <c r="U3229" i="2"/>
  <c r="U3225" i="2"/>
  <c r="U3221" i="2"/>
  <c r="U3217" i="2"/>
  <c r="U3213" i="2"/>
  <c r="U3209" i="2"/>
  <c r="U3205" i="2"/>
  <c r="U3201" i="2"/>
  <c r="U3197" i="2"/>
  <c r="U3193" i="2"/>
  <c r="U3189" i="2"/>
  <c r="U3185" i="2"/>
  <c r="U3181" i="2"/>
  <c r="U3177" i="2"/>
  <c r="U3173" i="2"/>
  <c r="U3169" i="2"/>
  <c r="U3165" i="2"/>
  <c r="U3161" i="2"/>
  <c r="U3157" i="2"/>
  <c r="U3153" i="2"/>
  <c r="U3149" i="2"/>
  <c r="U3145" i="2"/>
  <c r="U3141" i="2"/>
  <c r="U3137" i="2"/>
  <c r="U3133" i="2"/>
  <c r="U3129" i="2"/>
  <c r="U3125" i="2"/>
  <c r="U3121" i="2"/>
  <c r="U3117" i="2"/>
  <c r="U3113" i="2"/>
  <c r="U3109" i="2"/>
  <c r="U3105" i="2"/>
  <c r="U3101" i="2"/>
  <c r="U3097" i="2"/>
  <c r="U3093" i="2"/>
  <c r="U3089" i="2"/>
  <c r="U3085" i="2"/>
  <c r="U3081" i="2"/>
  <c r="U3077" i="2"/>
  <c r="U3073" i="2"/>
  <c r="U3069" i="2"/>
  <c r="U3065" i="2"/>
  <c r="U3061" i="2"/>
  <c r="U3057" i="2"/>
  <c r="U3053" i="2"/>
  <c r="U3049" i="2"/>
  <c r="U3045" i="2"/>
  <c r="U3041" i="2"/>
  <c r="U3037" i="2"/>
  <c r="U3033" i="2"/>
  <c r="U3029" i="2"/>
  <c r="U3025" i="2"/>
  <c r="U3021" i="2"/>
  <c r="U3017" i="2"/>
  <c r="U3013" i="2"/>
  <c r="U3009" i="2"/>
  <c r="U3005" i="2"/>
  <c r="U3001" i="2"/>
  <c r="U2997" i="2"/>
  <c r="U2993" i="2"/>
  <c r="U2989" i="2"/>
  <c r="U2985" i="2"/>
  <c r="U2981" i="2"/>
  <c r="U2977" i="2"/>
  <c r="U2973" i="2"/>
  <c r="U2969" i="2"/>
  <c r="U2965" i="2"/>
  <c r="U2961" i="2"/>
  <c r="U2957" i="2"/>
  <c r="U2953" i="2"/>
  <c r="U2949" i="2"/>
  <c r="U2945" i="2"/>
  <c r="U2941" i="2"/>
  <c r="U2937" i="2"/>
  <c r="U2933" i="2"/>
  <c r="U2929" i="2"/>
  <c r="U2" i="2"/>
  <c r="U4112" i="2"/>
  <c r="U4108" i="2"/>
  <c r="U4104" i="2"/>
  <c r="U4100" i="2"/>
  <c r="U4096" i="2"/>
  <c r="U4092" i="2"/>
  <c r="U4088" i="2"/>
  <c r="U4084" i="2"/>
  <c r="U4080" i="2"/>
  <c r="U4076" i="2"/>
  <c r="U4072" i="2"/>
  <c r="U4068" i="2"/>
  <c r="U4064" i="2"/>
  <c r="U4060" i="2"/>
  <c r="U4056" i="2"/>
  <c r="U4052" i="2"/>
  <c r="U4048" i="2"/>
  <c r="U4044" i="2"/>
  <c r="U4040" i="2"/>
  <c r="U4036" i="2"/>
  <c r="U4032" i="2"/>
  <c r="U4028" i="2"/>
  <c r="U4024" i="2"/>
  <c r="U4020" i="2"/>
  <c r="U4016" i="2"/>
  <c r="U4012" i="2"/>
  <c r="U4008" i="2"/>
  <c r="U4004" i="2"/>
  <c r="U4000" i="2"/>
  <c r="U3996" i="2"/>
  <c r="U3992" i="2"/>
  <c r="U3988" i="2"/>
  <c r="U3984" i="2"/>
  <c r="U3980" i="2"/>
  <c r="U3976" i="2"/>
  <c r="U3972" i="2"/>
  <c r="U3968" i="2"/>
  <c r="U3964" i="2"/>
  <c r="U3960" i="2"/>
  <c r="U3956" i="2"/>
  <c r="U3952" i="2"/>
  <c r="U3948" i="2"/>
  <c r="U3944" i="2"/>
  <c r="U3940" i="2"/>
  <c r="U3936" i="2"/>
  <c r="U3932" i="2"/>
  <c r="U3928" i="2"/>
  <c r="U3924" i="2"/>
  <c r="U3920" i="2"/>
  <c r="U3916" i="2"/>
  <c r="U3912" i="2"/>
  <c r="U3908" i="2"/>
  <c r="U3904" i="2"/>
  <c r="U3900" i="2"/>
  <c r="U3896" i="2"/>
  <c r="U3892" i="2"/>
  <c r="U3888" i="2"/>
  <c r="U3884" i="2"/>
  <c r="U3880" i="2"/>
  <c r="U3876" i="2"/>
  <c r="U3872" i="2"/>
  <c r="U3868" i="2"/>
  <c r="U3864" i="2"/>
  <c r="U3860" i="2"/>
  <c r="U3856" i="2"/>
  <c r="U3852" i="2"/>
  <c r="U3848" i="2"/>
  <c r="U3844" i="2"/>
  <c r="U3840" i="2"/>
  <c r="U3836" i="2"/>
  <c r="U3832" i="2"/>
  <c r="U3828" i="2"/>
  <c r="U3824" i="2"/>
  <c r="U3820" i="2"/>
  <c r="U3816" i="2"/>
  <c r="U3812" i="2"/>
  <c r="U3808" i="2"/>
  <c r="U3804" i="2"/>
  <c r="U3800" i="2"/>
  <c r="U3796" i="2"/>
  <c r="U3792" i="2"/>
  <c r="U3788" i="2"/>
  <c r="U3784" i="2"/>
  <c r="U3780" i="2"/>
  <c r="U3776" i="2"/>
  <c r="U3772" i="2"/>
  <c r="U3768" i="2"/>
  <c r="U3764" i="2"/>
  <c r="U3760" i="2"/>
  <c r="U3756" i="2"/>
  <c r="U3752" i="2"/>
  <c r="U3748" i="2"/>
  <c r="U3744" i="2"/>
  <c r="U3740" i="2"/>
  <c r="U3736" i="2"/>
  <c r="U3732" i="2"/>
  <c r="U3728" i="2"/>
  <c r="U3724" i="2"/>
  <c r="U3720" i="2"/>
  <c r="U3716" i="2"/>
  <c r="U3712" i="2"/>
  <c r="U3708" i="2"/>
  <c r="U3704" i="2"/>
  <c r="U3700" i="2"/>
  <c r="U3696" i="2"/>
  <c r="U3692" i="2"/>
  <c r="U3688" i="2"/>
  <c r="U3684" i="2"/>
  <c r="U3680" i="2"/>
  <c r="U3676" i="2"/>
  <c r="U3672" i="2"/>
  <c r="U3668" i="2"/>
  <c r="U3664" i="2"/>
  <c r="U3660" i="2"/>
  <c r="U3656" i="2"/>
  <c r="U3652" i="2"/>
  <c r="U3648" i="2"/>
  <c r="U3644" i="2"/>
  <c r="U3640" i="2"/>
  <c r="U3636" i="2"/>
  <c r="U3632" i="2"/>
  <c r="U3628" i="2"/>
  <c r="U3624" i="2"/>
  <c r="U3620" i="2"/>
  <c r="U3616" i="2"/>
  <c r="U3612" i="2"/>
  <c r="U3608" i="2"/>
  <c r="U3604" i="2"/>
  <c r="U3600" i="2"/>
  <c r="U3596" i="2"/>
  <c r="U3592" i="2"/>
  <c r="U3588" i="2"/>
  <c r="U3584" i="2"/>
  <c r="U3580" i="2"/>
  <c r="U3576" i="2"/>
  <c r="U3572" i="2"/>
  <c r="U3568" i="2"/>
  <c r="U3564" i="2"/>
  <c r="U3560" i="2"/>
  <c r="U3556" i="2"/>
  <c r="U3552" i="2"/>
  <c r="U3548" i="2"/>
  <c r="U3544" i="2"/>
  <c r="U3540" i="2"/>
  <c r="U3536" i="2"/>
  <c r="U3532" i="2"/>
  <c r="U3528" i="2"/>
  <c r="U3524" i="2"/>
  <c r="U3520" i="2"/>
  <c r="U3516" i="2"/>
  <c r="U3512" i="2"/>
  <c r="U3508" i="2"/>
  <c r="U3504" i="2"/>
  <c r="U3500" i="2"/>
  <c r="U3496" i="2"/>
  <c r="U3492" i="2"/>
  <c r="U3488" i="2"/>
  <c r="U3484" i="2"/>
  <c r="U3480" i="2"/>
  <c r="U3476" i="2"/>
  <c r="U3472" i="2"/>
  <c r="U3468" i="2"/>
  <c r="U3464" i="2"/>
  <c r="U3460" i="2"/>
  <c r="U3456" i="2"/>
  <c r="U3452" i="2"/>
  <c r="U3448" i="2"/>
  <c r="U3444" i="2"/>
  <c r="U3440" i="2"/>
  <c r="U3436" i="2"/>
  <c r="U3432" i="2"/>
  <c r="U3428" i="2"/>
  <c r="U3424" i="2"/>
  <c r="U3420" i="2"/>
  <c r="U3416" i="2"/>
  <c r="U3412" i="2"/>
  <c r="U3408" i="2"/>
  <c r="U3404" i="2"/>
  <c r="U3400" i="2"/>
  <c r="U3396" i="2"/>
  <c r="U3392" i="2"/>
  <c r="U3388" i="2"/>
  <c r="U3384" i="2"/>
  <c r="U3380" i="2"/>
  <c r="U3376" i="2"/>
  <c r="U3372" i="2"/>
  <c r="U3368" i="2"/>
  <c r="U3364" i="2"/>
  <c r="U3360" i="2"/>
  <c r="U3356" i="2"/>
  <c r="U3352" i="2"/>
  <c r="U3348" i="2"/>
  <c r="U3344" i="2"/>
  <c r="U3340" i="2"/>
  <c r="U3336" i="2"/>
  <c r="U3332" i="2"/>
  <c r="U3328" i="2"/>
  <c r="U3324" i="2"/>
  <c r="U3320" i="2"/>
  <c r="U3316" i="2"/>
  <c r="U3312" i="2"/>
  <c r="U3308" i="2"/>
  <c r="U3304" i="2"/>
  <c r="U3300" i="2"/>
  <c r="U3296" i="2"/>
  <c r="U3292" i="2"/>
  <c r="U3288" i="2"/>
  <c r="U3284" i="2"/>
  <c r="U3280" i="2"/>
  <c r="U3276" i="2"/>
  <c r="U3272" i="2"/>
  <c r="U3268" i="2"/>
  <c r="U3264" i="2"/>
  <c r="U3260" i="2"/>
  <c r="U3256" i="2"/>
  <c r="U3252" i="2"/>
  <c r="U3248" i="2"/>
  <c r="U3244" i="2"/>
  <c r="U3240" i="2"/>
  <c r="U3236" i="2"/>
  <c r="U3232" i="2"/>
  <c r="U3228" i="2"/>
  <c r="U3224" i="2"/>
  <c r="U3220" i="2"/>
  <c r="U3216" i="2"/>
  <c r="U3212" i="2"/>
  <c r="U3208" i="2"/>
  <c r="U3204" i="2"/>
  <c r="U3200" i="2"/>
  <c r="U3196" i="2"/>
  <c r="U3192" i="2"/>
  <c r="U3188" i="2"/>
  <c r="U3184" i="2"/>
  <c r="U3180" i="2"/>
  <c r="U3176" i="2"/>
  <c r="U3172" i="2"/>
  <c r="U3168" i="2"/>
  <c r="U3164" i="2"/>
  <c r="U3160" i="2"/>
  <c r="U3156" i="2"/>
  <c r="U3152" i="2"/>
  <c r="U3148" i="2"/>
  <c r="U3144" i="2"/>
  <c r="U3140" i="2"/>
  <c r="U3136" i="2"/>
  <c r="U3132" i="2"/>
  <c r="U3128" i="2"/>
  <c r="U3124" i="2"/>
  <c r="U3120" i="2"/>
  <c r="U3116" i="2"/>
  <c r="U3112" i="2"/>
  <c r="U3108" i="2"/>
  <c r="U3104" i="2"/>
  <c r="U3100" i="2"/>
  <c r="U3096" i="2"/>
  <c r="U3092" i="2"/>
  <c r="U3088" i="2"/>
  <c r="U3084" i="2"/>
  <c r="U3080" i="2"/>
  <c r="U3076" i="2"/>
  <c r="U3072" i="2"/>
  <c r="U3068" i="2"/>
  <c r="U3064" i="2"/>
  <c r="U3060" i="2"/>
  <c r="U3056" i="2"/>
  <c r="U3052" i="2"/>
  <c r="U3048" i="2"/>
  <c r="U3044" i="2"/>
  <c r="U3040" i="2"/>
  <c r="U4115" i="2"/>
  <c r="U4111" i="2"/>
  <c r="U4107" i="2"/>
  <c r="U4103" i="2"/>
  <c r="U4099" i="2"/>
  <c r="U4095" i="2"/>
  <c r="U4091" i="2"/>
  <c r="U4087" i="2"/>
  <c r="U4083" i="2"/>
  <c r="U4079" i="2"/>
  <c r="U4075" i="2"/>
  <c r="U4071" i="2"/>
  <c r="U4067" i="2"/>
  <c r="U4063" i="2"/>
  <c r="U4059" i="2"/>
  <c r="U4055" i="2"/>
  <c r="U4051" i="2"/>
  <c r="U4047" i="2"/>
  <c r="U4043" i="2"/>
  <c r="U4039" i="2"/>
  <c r="U4035" i="2"/>
  <c r="U4031" i="2"/>
  <c r="U4027" i="2"/>
  <c r="U4023" i="2"/>
  <c r="U4019" i="2"/>
  <c r="U4015" i="2"/>
  <c r="U4011" i="2"/>
  <c r="U4007" i="2"/>
  <c r="U4003" i="2"/>
  <c r="U3999" i="2"/>
  <c r="U3995" i="2"/>
  <c r="U3991" i="2"/>
  <c r="U3987" i="2"/>
  <c r="U3983" i="2"/>
  <c r="U3979" i="2"/>
  <c r="U3975" i="2"/>
  <c r="U3971" i="2"/>
  <c r="U3967" i="2"/>
  <c r="U3963" i="2"/>
  <c r="U3959" i="2"/>
  <c r="U3955" i="2"/>
  <c r="U3951" i="2"/>
  <c r="U3947" i="2"/>
  <c r="U3943" i="2"/>
  <c r="U3939" i="2"/>
  <c r="U3935" i="2"/>
  <c r="U3931" i="2"/>
  <c r="U3927" i="2"/>
  <c r="U3923" i="2"/>
  <c r="U3919" i="2"/>
  <c r="U3915" i="2"/>
  <c r="U3911" i="2"/>
  <c r="U3907" i="2"/>
  <c r="U3903" i="2"/>
  <c r="U3899" i="2"/>
  <c r="U3895" i="2"/>
  <c r="U3891" i="2"/>
  <c r="U3887" i="2"/>
  <c r="U3883" i="2"/>
  <c r="U3879" i="2"/>
  <c r="U3875" i="2"/>
  <c r="U3871" i="2"/>
  <c r="U3867" i="2"/>
  <c r="U3863" i="2"/>
  <c r="U3859" i="2"/>
  <c r="U3855" i="2"/>
  <c r="U3851" i="2"/>
  <c r="U3847" i="2"/>
  <c r="U3843" i="2"/>
  <c r="U3839" i="2"/>
  <c r="U3835" i="2"/>
  <c r="U3831" i="2"/>
  <c r="U3827" i="2"/>
  <c r="U3823" i="2"/>
  <c r="U3819" i="2"/>
  <c r="U3815" i="2"/>
  <c r="U3811" i="2"/>
  <c r="U3807" i="2"/>
  <c r="U3803" i="2"/>
  <c r="U3799" i="2"/>
  <c r="U3795" i="2"/>
  <c r="U3791" i="2"/>
  <c r="U3787" i="2"/>
  <c r="U3783" i="2"/>
  <c r="U3779" i="2"/>
  <c r="U3775" i="2"/>
  <c r="U3771" i="2"/>
  <c r="U3767" i="2"/>
  <c r="U3763" i="2"/>
  <c r="U3759" i="2"/>
  <c r="U3755" i="2"/>
  <c r="U3751" i="2"/>
  <c r="U3747" i="2"/>
  <c r="U3743" i="2"/>
  <c r="U3739" i="2"/>
  <c r="U3735" i="2"/>
  <c r="U3731" i="2"/>
  <c r="U3727" i="2"/>
  <c r="U3723" i="2"/>
  <c r="U3719" i="2"/>
  <c r="U3715" i="2"/>
  <c r="U3711" i="2"/>
  <c r="U3707" i="2"/>
  <c r="U3703" i="2"/>
  <c r="U3699" i="2"/>
  <c r="U3695" i="2"/>
  <c r="U3691" i="2"/>
  <c r="U3687" i="2"/>
  <c r="U3683" i="2"/>
  <c r="U3679" i="2"/>
  <c r="U3675" i="2"/>
  <c r="U3671" i="2"/>
  <c r="U3667" i="2"/>
  <c r="U3663" i="2"/>
  <c r="U3659" i="2"/>
  <c r="U3655" i="2"/>
  <c r="U3651" i="2"/>
  <c r="U3647" i="2"/>
  <c r="U3643" i="2"/>
  <c r="U3639" i="2"/>
  <c r="U3635" i="2"/>
  <c r="U3631" i="2"/>
  <c r="U3627" i="2"/>
  <c r="U3623" i="2"/>
  <c r="U3619" i="2"/>
  <c r="U3615" i="2"/>
  <c r="U3611" i="2"/>
  <c r="U3607" i="2"/>
  <c r="U3603" i="2"/>
  <c r="U3599" i="2"/>
  <c r="U3595" i="2"/>
  <c r="U3591" i="2"/>
  <c r="U3587" i="2"/>
  <c r="U3583" i="2"/>
  <c r="U3579" i="2"/>
  <c r="U3575" i="2"/>
  <c r="U3571" i="2"/>
  <c r="U3567" i="2"/>
  <c r="U3563" i="2"/>
  <c r="U3559" i="2"/>
  <c r="U3555" i="2"/>
  <c r="U3551" i="2"/>
  <c r="U3547" i="2"/>
  <c r="U3543" i="2"/>
  <c r="U3539" i="2"/>
  <c r="U3535" i="2"/>
  <c r="U3531" i="2"/>
  <c r="U3527" i="2"/>
  <c r="U3523" i="2"/>
  <c r="U3519" i="2"/>
  <c r="U3515" i="2"/>
  <c r="U3511" i="2"/>
  <c r="U3507" i="2"/>
  <c r="U3503" i="2"/>
  <c r="U3499" i="2"/>
  <c r="U3495" i="2"/>
  <c r="U3491" i="2"/>
  <c r="U3487" i="2"/>
  <c r="U3483" i="2"/>
  <c r="U3479" i="2"/>
  <c r="U3475" i="2"/>
  <c r="U3471" i="2"/>
  <c r="U3467" i="2"/>
  <c r="U3463" i="2"/>
  <c r="U3459" i="2"/>
  <c r="U3455" i="2"/>
  <c r="U3451" i="2"/>
  <c r="U3447" i="2"/>
  <c r="U3443" i="2"/>
  <c r="U3439" i="2"/>
  <c r="U3435" i="2"/>
  <c r="U3431" i="2"/>
  <c r="U3427" i="2"/>
  <c r="U3423" i="2"/>
  <c r="U3419" i="2"/>
  <c r="U3415" i="2"/>
  <c r="U3411" i="2"/>
  <c r="U3407" i="2"/>
  <c r="U3403" i="2"/>
  <c r="U3399" i="2"/>
  <c r="U3395" i="2"/>
  <c r="U3391" i="2"/>
  <c r="U3387" i="2"/>
  <c r="U3383" i="2"/>
  <c r="U3379" i="2"/>
  <c r="U3375" i="2"/>
  <c r="U3371" i="2"/>
  <c r="U3367" i="2"/>
  <c r="U3363" i="2"/>
  <c r="U3359" i="2"/>
  <c r="U3355" i="2"/>
  <c r="U3351" i="2"/>
  <c r="U3347" i="2"/>
  <c r="U3343" i="2"/>
  <c r="U3339" i="2"/>
  <c r="U3335" i="2"/>
  <c r="U3331" i="2"/>
  <c r="U3327" i="2"/>
  <c r="U3323" i="2"/>
  <c r="U3319" i="2"/>
  <c r="U3315" i="2"/>
  <c r="U3311" i="2"/>
  <c r="U3307" i="2"/>
  <c r="U3303" i="2"/>
  <c r="U3299" i="2"/>
  <c r="U3295" i="2"/>
  <c r="U3291" i="2"/>
  <c r="U3287" i="2"/>
  <c r="U3283" i="2"/>
  <c r="U3279" i="2"/>
  <c r="U3275" i="2"/>
  <c r="U3271" i="2"/>
  <c r="U3267" i="2"/>
  <c r="U3263" i="2"/>
  <c r="U3259" i="2"/>
  <c r="U3255" i="2"/>
  <c r="U3251" i="2"/>
  <c r="U3247" i="2"/>
  <c r="U3243" i="2"/>
  <c r="U3239" i="2"/>
  <c r="U3235" i="2"/>
  <c r="U3231" i="2"/>
  <c r="U3227" i="2"/>
  <c r="U3223" i="2"/>
  <c r="U3219" i="2"/>
  <c r="U3215" i="2"/>
  <c r="U3211" i="2"/>
  <c r="U3207" i="2"/>
  <c r="U3203" i="2"/>
  <c r="U3199" i="2"/>
  <c r="U3195" i="2"/>
  <c r="U3191" i="2"/>
  <c r="U3187" i="2"/>
  <c r="U3183" i="2"/>
  <c r="U3179" i="2"/>
  <c r="U3175" i="2"/>
  <c r="U3171" i="2"/>
  <c r="U3167" i="2"/>
  <c r="U3163" i="2"/>
  <c r="U3159" i="2"/>
  <c r="U3155" i="2"/>
  <c r="U3151" i="2"/>
  <c r="U3147" i="2"/>
  <c r="U3143" i="2"/>
  <c r="U3139" i="2"/>
  <c r="U3135" i="2"/>
  <c r="U3131" i="2"/>
  <c r="U3127" i="2"/>
  <c r="U3123" i="2"/>
  <c r="U3119" i="2"/>
  <c r="U3115" i="2"/>
  <c r="U3111" i="2"/>
  <c r="U3107" i="2"/>
  <c r="U3103" i="2"/>
  <c r="U3099" i="2"/>
  <c r="U3095" i="2"/>
  <c r="U3091" i="2"/>
  <c r="U3087" i="2"/>
  <c r="U3083" i="2"/>
  <c r="U3079" i="2"/>
  <c r="U3075" i="2"/>
  <c r="U3071" i="2"/>
  <c r="U3067" i="2"/>
  <c r="U3063" i="2"/>
  <c r="U3059" i="2"/>
  <c r="U3055" i="2"/>
  <c r="U3051" i="2"/>
  <c r="U3047" i="2"/>
  <c r="U3043" i="2"/>
  <c r="U3039" i="2"/>
  <c r="U3035" i="2"/>
  <c r="U3031" i="2"/>
  <c r="U3027" i="2"/>
  <c r="U3023" i="2"/>
  <c r="U3019" i="2"/>
  <c r="U3015" i="2"/>
  <c r="U3011" i="2"/>
  <c r="U3007" i="2"/>
  <c r="U3003" i="2"/>
  <c r="U2999" i="2"/>
  <c r="U2995" i="2"/>
  <c r="U2991" i="2"/>
  <c r="U2987" i="2"/>
  <c r="U2983" i="2"/>
  <c r="U2979" i="2"/>
  <c r="U2975" i="2"/>
  <c r="U2971" i="2"/>
  <c r="U2967" i="2"/>
  <c r="U2963" i="2"/>
  <c r="U2959" i="2"/>
  <c r="U2955" i="2"/>
  <c r="U2951" i="2"/>
  <c r="U2947" i="2"/>
  <c r="U2943" i="2"/>
  <c r="U2939" i="2"/>
  <c r="U2935" i="2"/>
  <c r="U2931" i="2"/>
  <c r="U2927" i="2"/>
  <c r="U2923" i="2"/>
  <c r="U2919" i="2"/>
  <c r="U2915" i="2"/>
  <c r="U2911" i="2"/>
  <c r="U2907" i="2"/>
  <c r="U2903" i="2"/>
  <c r="U2899" i="2"/>
  <c r="U2895" i="2"/>
  <c r="U2891" i="2"/>
  <c r="U2887" i="2"/>
  <c r="U2883" i="2"/>
  <c r="U2879" i="2"/>
  <c r="U2875" i="2"/>
  <c r="U2871" i="2"/>
  <c r="U2867" i="2"/>
  <c r="U2863" i="2"/>
  <c r="U2859" i="2"/>
  <c r="U2855" i="2"/>
  <c r="U2851" i="2"/>
  <c r="U2847" i="2"/>
  <c r="U2843" i="2"/>
  <c r="U2839" i="2"/>
  <c r="U2835" i="2"/>
  <c r="U2831" i="2"/>
  <c r="U2827" i="2"/>
  <c r="U2823" i="2"/>
  <c r="U2819" i="2"/>
  <c r="U2815" i="2"/>
  <c r="U2811" i="2"/>
  <c r="U2807" i="2"/>
  <c r="U2803" i="2"/>
  <c r="U2799" i="2"/>
  <c r="U2795" i="2"/>
  <c r="U2791" i="2"/>
  <c r="U2787" i="2"/>
  <c r="U2783" i="2"/>
  <c r="U2779" i="2"/>
  <c r="U2775" i="2"/>
  <c r="U2771" i="2"/>
  <c r="U2767" i="2"/>
  <c r="U2763" i="2"/>
  <c r="U2759" i="2"/>
  <c r="U2755" i="2"/>
  <c r="U2751" i="2"/>
  <c r="U2747" i="2"/>
  <c r="U2743" i="2"/>
  <c r="U2739" i="2"/>
  <c r="U2735" i="2"/>
  <c r="U2731" i="2"/>
  <c r="U2727" i="2"/>
  <c r="U2723" i="2"/>
  <c r="U2719" i="2"/>
  <c r="U2715" i="2"/>
  <c r="U2711" i="2"/>
  <c r="U2707" i="2"/>
  <c r="U2703" i="2"/>
  <c r="U2699" i="2"/>
  <c r="U2695" i="2"/>
  <c r="U2691" i="2"/>
  <c r="U2687" i="2"/>
  <c r="U2683" i="2"/>
  <c r="U2679" i="2"/>
  <c r="U2675" i="2"/>
  <c r="U2671" i="2"/>
  <c r="U2667" i="2"/>
  <c r="U2663" i="2"/>
  <c r="U2659" i="2"/>
  <c r="U2655" i="2"/>
  <c r="U2651" i="2"/>
  <c r="U2647" i="2"/>
  <c r="U2643" i="2"/>
  <c r="U2639" i="2"/>
  <c r="U2635" i="2"/>
  <c r="U2631" i="2"/>
  <c r="U2627" i="2"/>
  <c r="U2623" i="2"/>
  <c r="U2619" i="2"/>
  <c r="U2615" i="2"/>
  <c r="U2611" i="2"/>
  <c r="U2607" i="2"/>
  <c r="U2603" i="2"/>
  <c r="U2599" i="2"/>
  <c r="U2595" i="2"/>
  <c r="U2591" i="2"/>
  <c r="U2587" i="2"/>
  <c r="U2583" i="2"/>
  <c r="U2579" i="2"/>
  <c r="U2575" i="2"/>
  <c r="U2571" i="2"/>
  <c r="U2567" i="2"/>
  <c r="U2563" i="2"/>
  <c r="U2559" i="2"/>
  <c r="U2555" i="2"/>
  <c r="U2551" i="2"/>
  <c r="U2547" i="2"/>
  <c r="U2543" i="2"/>
  <c r="U2539" i="2"/>
  <c r="U2535" i="2"/>
  <c r="U2531" i="2"/>
  <c r="U2527" i="2"/>
  <c r="U2523" i="2"/>
  <c r="U2519" i="2"/>
  <c r="U2515" i="2"/>
  <c r="U2511" i="2"/>
  <c r="U2507" i="2"/>
  <c r="U2503" i="2"/>
  <c r="U2499" i="2"/>
  <c r="U2495" i="2"/>
  <c r="U2491" i="2"/>
  <c r="U2487" i="2"/>
  <c r="U2483" i="2"/>
  <c r="U2479" i="2"/>
  <c r="U2475" i="2"/>
  <c r="U2471" i="2"/>
  <c r="U2467" i="2"/>
  <c r="U2463" i="2"/>
  <c r="U2459" i="2"/>
  <c r="U2455" i="2"/>
  <c r="U2451" i="2"/>
  <c r="U2447" i="2"/>
  <c r="U2443" i="2"/>
  <c r="U2439" i="2"/>
  <c r="U2435" i="2"/>
  <c r="U2431" i="2"/>
  <c r="U2427" i="2"/>
  <c r="U2423" i="2"/>
  <c r="U2419" i="2"/>
  <c r="U2415" i="2"/>
  <c r="U2411" i="2"/>
  <c r="U2407" i="2"/>
  <c r="U2403" i="2"/>
  <c r="U2399" i="2"/>
  <c r="U2395" i="2"/>
  <c r="U2391" i="2"/>
  <c r="U2387" i="2"/>
  <c r="U2383" i="2"/>
  <c r="U2379" i="2"/>
  <c r="U2375" i="2"/>
  <c r="U2371" i="2"/>
  <c r="U2367" i="2"/>
  <c r="U2363" i="2"/>
  <c r="U2359" i="2"/>
  <c r="U2355" i="2"/>
  <c r="U2351" i="2"/>
  <c r="U2347" i="2"/>
  <c r="U2343" i="2"/>
  <c r="U2339" i="2"/>
  <c r="U2335" i="2"/>
  <c r="U2331" i="2"/>
  <c r="U2327" i="2"/>
  <c r="U2323" i="2"/>
  <c r="U2319" i="2"/>
  <c r="U2315" i="2"/>
  <c r="U2311" i="2"/>
  <c r="U2307" i="2"/>
  <c r="U2303" i="2"/>
  <c r="U2299" i="2"/>
  <c r="U2295" i="2"/>
  <c r="U2291" i="2"/>
  <c r="U2287" i="2"/>
  <c r="U2283" i="2"/>
  <c r="U2279" i="2"/>
  <c r="U2275" i="2"/>
  <c r="U2271" i="2"/>
  <c r="U2267" i="2"/>
  <c r="U2263" i="2"/>
  <c r="U2259" i="2"/>
  <c r="U2255" i="2"/>
  <c r="U2251" i="2"/>
  <c r="U2247" i="2"/>
  <c r="U2243" i="2"/>
  <c r="U2239" i="2"/>
  <c r="U2235" i="2"/>
  <c r="U2231" i="2"/>
  <c r="U2227" i="2"/>
  <c r="U2223" i="2"/>
  <c r="U2219" i="2"/>
  <c r="U2215" i="2"/>
  <c r="U2211" i="2"/>
  <c r="U2207" i="2"/>
  <c r="U2203" i="2"/>
  <c r="U2199" i="2"/>
  <c r="U2195" i="2"/>
  <c r="U2191" i="2"/>
  <c r="U2187" i="2"/>
  <c r="U2183" i="2"/>
  <c r="U2179" i="2"/>
  <c r="U2175" i="2"/>
  <c r="U2171" i="2"/>
  <c r="U2167" i="2"/>
  <c r="U2163" i="2"/>
  <c r="U2159" i="2"/>
  <c r="U2155" i="2"/>
  <c r="U2151" i="2"/>
  <c r="U2147" i="2"/>
  <c r="U2143" i="2"/>
  <c r="U2139" i="2"/>
  <c r="U2135" i="2"/>
  <c r="U2131" i="2"/>
  <c r="U2127" i="2"/>
  <c r="U2123" i="2"/>
  <c r="U2119" i="2"/>
  <c r="U2115" i="2"/>
  <c r="U2111" i="2"/>
  <c r="U2107" i="2"/>
  <c r="U2103" i="2"/>
  <c r="U2099" i="2"/>
  <c r="U2095" i="2"/>
  <c r="U2091" i="2"/>
  <c r="U2087" i="2"/>
  <c r="U2083" i="2"/>
  <c r="U2079" i="2"/>
  <c r="U2075" i="2"/>
  <c r="U2071" i="2"/>
  <c r="U2067" i="2"/>
  <c r="U2063" i="2"/>
  <c r="U2059" i="2"/>
  <c r="U2055" i="2"/>
  <c r="U2051" i="2"/>
  <c r="U2047" i="2"/>
  <c r="U2043" i="2"/>
  <c r="U2039" i="2"/>
  <c r="U2035" i="2"/>
  <c r="U2031" i="2"/>
  <c r="U2027" i="2"/>
  <c r="U2023" i="2"/>
  <c r="U2019" i="2"/>
  <c r="U2015" i="2"/>
  <c r="U2011" i="2"/>
  <c r="U2007" i="2"/>
  <c r="U2003" i="2"/>
  <c r="U1999" i="2"/>
  <c r="U1995" i="2"/>
  <c r="U1991" i="2"/>
  <c r="U1987" i="2"/>
  <c r="U1983" i="2"/>
  <c r="U1979" i="2"/>
  <c r="U1975" i="2"/>
  <c r="U1971" i="2"/>
  <c r="U1967" i="2"/>
  <c r="U1963" i="2"/>
  <c r="U1959" i="2"/>
  <c r="U1955" i="2"/>
  <c r="U1951" i="2"/>
  <c r="U1947" i="2"/>
  <c r="U1943" i="2"/>
  <c r="U1939" i="2"/>
  <c r="U1935" i="2"/>
  <c r="U1931" i="2"/>
  <c r="U1927" i="2"/>
  <c r="U1923" i="2"/>
  <c r="U1919" i="2"/>
  <c r="U1915" i="2"/>
  <c r="U1911" i="2"/>
  <c r="U1907" i="2"/>
  <c r="U1903" i="2"/>
  <c r="U1899" i="2"/>
  <c r="U1895" i="2"/>
  <c r="U1891" i="2"/>
  <c r="U1887" i="2"/>
  <c r="U1883" i="2"/>
  <c r="U1879" i="2"/>
  <c r="U1875" i="2"/>
  <c r="U1871" i="2"/>
  <c r="U1867" i="2"/>
  <c r="U1863" i="2"/>
  <c r="U1859" i="2"/>
  <c r="U1855" i="2"/>
  <c r="U1851" i="2"/>
  <c r="U1847" i="2"/>
  <c r="U1843" i="2"/>
  <c r="U1839" i="2"/>
  <c r="U1835" i="2"/>
  <c r="U1831" i="2"/>
  <c r="U1827" i="2"/>
  <c r="U1823" i="2"/>
  <c r="U1819" i="2"/>
  <c r="U1815" i="2"/>
  <c r="U1811" i="2"/>
  <c r="U1807" i="2"/>
  <c r="U1803" i="2"/>
  <c r="U1799" i="2"/>
  <c r="U1795" i="2"/>
  <c r="U1791" i="2"/>
  <c r="U1787" i="2"/>
  <c r="U1783" i="2"/>
  <c r="U1779" i="2"/>
  <c r="U1775" i="2"/>
  <c r="U1771" i="2"/>
  <c r="U1767" i="2"/>
  <c r="U1763" i="2"/>
  <c r="U1759" i="2"/>
  <c r="U1755" i="2"/>
  <c r="U1751" i="2"/>
  <c r="U1747" i="2"/>
  <c r="U1743" i="2"/>
  <c r="U1739" i="2"/>
  <c r="U1735" i="2"/>
  <c r="U1731" i="2"/>
  <c r="U1727" i="2"/>
  <c r="U1723" i="2"/>
  <c r="U1719" i="2"/>
  <c r="U1715" i="2"/>
  <c r="U1711" i="2"/>
  <c r="U1707" i="2"/>
  <c r="U1703" i="2"/>
  <c r="U1699" i="2"/>
  <c r="U1695" i="2"/>
  <c r="U1691" i="2"/>
  <c r="U1687" i="2"/>
  <c r="U1683" i="2"/>
  <c r="U1679" i="2"/>
  <c r="U1675" i="2"/>
  <c r="U1671" i="2"/>
  <c r="U1667" i="2"/>
  <c r="U1663" i="2"/>
  <c r="U1659" i="2"/>
  <c r="U1655" i="2"/>
  <c r="U1651" i="2"/>
  <c r="U1647" i="2"/>
  <c r="U1643" i="2"/>
  <c r="U1639" i="2"/>
  <c r="U1635" i="2"/>
  <c r="U1631" i="2"/>
  <c r="U1627" i="2"/>
  <c r="U1623" i="2"/>
  <c r="U1619" i="2"/>
  <c r="U1615" i="2"/>
  <c r="U1611" i="2"/>
  <c r="U1607" i="2"/>
  <c r="U1603" i="2"/>
  <c r="U1599" i="2"/>
  <c r="U1595" i="2"/>
  <c r="U1591" i="2"/>
  <c r="U1587" i="2"/>
  <c r="U1583" i="2"/>
  <c r="U1579" i="2"/>
  <c r="U1575" i="2"/>
  <c r="U1571" i="2"/>
  <c r="U1567" i="2"/>
  <c r="U1563" i="2"/>
  <c r="U1559" i="2"/>
  <c r="U1555" i="2"/>
  <c r="U1551" i="2"/>
  <c r="U1547" i="2"/>
  <c r="U1543" i="2"/>
  <c r="U1539" i="2"/>
  <c r="U1535" i="2"/>
  <c r="U1531" i="2"/>
  <c r="U1527" i="2"/>
  <c r="U1523" i="2"/>
  <c r="U1519" i="2"/>
  <c r="U1515" i="2"/>
  <c r="U1511" i="2"/>
  <c r="U1507" i="2"/>
  <c r="U1503" i="2"/>
  <c r="U1499" i="2"/>
  <c r="U1495" i="2"/>
  <c r="U1491" i="2"/>
  <c r="U1487" i="2"/>
  <c r="U1483" i="2"/>
  <c r="U1479" i="2"/>
  <c r="U1475" i="2"/>
  <c r="U1471" i="2"/>
  <c r="U1467" i="2"/>
  <c r="U1463" i="2"/>
  <c r="U1459" i="2"/>
  <c r="U1455" i="2"/>
  <c r="U1451" i="2"/>
  <c r="U1447" i="2"/>
  <c r="U1443" i="2"/>
  <c r="U1439" i="2"/>
  <c r="U1435" i="2"/>
  <c r="U1431" i="2"/>
  <c r="U1427" i="2"/>
  <c r="U1423" i="2"/>
  <c r="U1419" i="2"/>
  <c r="U1415" i="2"/>
  <c r="U1411" i="2"/>
  <c r="U1407" i="2"/>
  <c r="U1403" i="2"/>
  <c r="U1399" i="2"/>
  <c r="U1395" i="2"/>
  <c r="U1391" i="2"/>
  <c r="U1387" i="2"/>
  <c r="U1383" i="2"/>
  <c r="U1379" i="2"/>
  <c r="U1375" i="2"/>
  <c r="U1371" i="2"/>
  <c r="U1367" i="2"/>
  <c r="U1363" i="2"/>
  <c r="U1359" i="2"/>
  <c r="U1355" i="2"/>
  <c r="U1351" i="2"/>
  <c r="U1347" i="2"/>
  <c r="U1343" i="2"/>
  <c r="U1339" i="2"/>
  <c r="U1335" i="2"/>
  <c r="U1331" i="2"/>
  <c r="U1327" i="2"/>
  <c r="U1323" i="2"/>
  <c r="U1319" i="2"/>
  <c r="U1315" i="2"/>
  <c r="U1311" i="2"/>
  <c r="U1307" i="2"/>
  <c r="U1303" i="2"/>
  <c r="U1299" i="2"/>
  <c r="U1295" i="2"/>
  <c r="U1291" i="2"/>
  <c r="U1287" i="2"/>
  <c r="U1283" i="2"/>
  <c r="U1279" i="2"/>
  <c r="U1275" i="2"/>
  <c r="U1271" i="2"/>
  <c r="U1267" i="2"/>
  <c r="U1263" i="2"/>
  <c r="U1259" i="2"/>
  <c r="U1255" i="2"/>
  <c r="U1251" i="2"/>
  <c r="U1247" i="2"/>
  <c r="U1243" i="2"/>
  <c r="U1239" i="2"/>
  <c r="U1235" i="2"/>
  <c r="U1231" i="2"/>
  <c r="U1227" i="2"/>
  <c r="U1223" i="2"/>
  <c r="U1219" i="2"/>
  <c r="U1215" i="2"/>
  <c r="U1211" i="2"/>
  <c r="U1207" i="2"/>
  <c r="U1203" i="2"/>
  <c r="U4114" i="2"/>
  <c r="U4110" i="2"/>
  <c r="U4106" i="2"/>
  <c r="U4102" i="2"/>
  <c r="U4098" i="2"/>
  <c r="U4094" i="2"/>
  <c r="U4090" i="2"/>
  <c r="U4086" i="2"/>
  <c r="U4082" i="2"/>
  <c r="U4078" i="2"/>
  <c r="U4074" i="2"/>
  <c r="U4070" i="2"/>
  <c r="U4066" i="2"/>
  <c r="U4062" i="2"/>
  <c r="U4058" i="2"/>
  <c r="U4054" i="2"/>
  <c r="U4050" i="2"/>
  <c r="U4046" i="2"/>
  <c r="U4042" i="2"/>
  <c r="U4038" i="2"/>
  <c r="U4034" i="2"/>
  <c r="U4030" i="2"/>
  <c r="U4026" i="2"/>
  <c r="U4022" i="2"/>
  <c r="U4018" i="2"/>
  <c r="U4014" i="2"/>
  <c r="U4010" i="2"/>
  <c r="U4006" i="2"/>
  <c r="U4002" i="2"/>
  <c r="U3998" i="2"/>
  <c r="U3994" i="2"/>
  <c r="U3990" i="2"/>
  <c r="U3986" i="2"/>
  <c r="U3982" i="2"/>
  <c r="U3978" i="2"/>
  <c r="U3974" i="2"/>
  <c r="U3970" i="2"/>
  <c r="U3966" i="2"/>
  <c r="U3962" i="2"/>
  <c r="U3958" i="2"/>
  <c r="U3954" i="2"/>
  <c r="U3950" i="2"/>
  <c r="U3946" i="2"/>
  <c r="U3942" i="2"/>
  <c r="U3938" i="2"/>
  <c r="U3934" i="2"/>
  <c r="U3930" i="2"/>
  <c r="U3926" i="2"/>
  <c r="U3922" i="2"/>
  <c r="U3918" i="2"/>
  <c r="U3914" i="2"/>
  <c r="U3910" i="2"/>
  <c r="U3906" i="2"/>
  <c r="U3902" i="2"/>
  <c r="U3898" i="2"/>
  <c r="U3894" i="2"/>
  <c r="U3890" i="2"/>
  <c r="U3886" i="2"/>
  <c r="U3882" i="2"/>
  <c r="U3878" i="2"/>
  <c r="U3874" i="2"/>
  <c r="U3870" i="2"/>
  <c r="U3866" i="2"/>
  <c r="U3862" i="2"/>
  <c r="U3858" i="2"/>
  <c r="U3854" i="2"/>
  <c r="U3850" i="2"/>
  <c r="U3846" i="2"/>
  <c r="U3842" i="2"/>
  <c r="U3838" i="2"/>
  <c r="U3834" i="2"/>
  <c r="U3830" i="2"/>
  <c r="U3826" i="2"/>
  <c r="U3822" i="2"/>
  <c r="U3818" i="2"/>
  <c r="U3814" i="2"/>
  <c r="U3810" i="2"/>
  <c r="U3806" i="2"/>
  <c r="U3802" i="2"/>
  <c r="U3798" i="2"/>
  <c r="U3794" i="2"/>
  <c r="U3790" i="2"/>
  <c r="U3786" i="2"/>
  <c r="U3782" i="2"/>
  <c r="U3778" i="2"/>
  <c r="U3774" i="2"/>
  <c r="U3770" i="2"/>
  <c r="U3766" i="2"/>
  <c r="U3762" i="2"/>
  <c r="U3758" i="2"/>
  <c r="U3754" i="2"/>
  <c r="U3750" i="2"/>
  <c r="U3746" i="2"/>
  <c r="U3742" i="2"/>
  <c r="U3738" i="2"/>
  <c r="U3734" i="2"/>
  <c r="U3730" i="2"/>
  <c r="U3726" i="2"/>
  <c r="U3722" i="2"/>
  <c r="U3718" i="2"/>
  <c r="U3714" i="2"/>
  <c r="U3710" i="2"/>
  <c r="U3706" i="2"/>
  <c r="U3702" i="2"/>
  <c r="U3698" i="2"/>
  <c r="U3694" i="2"/>
  <c r="U3690" i="2"/>
  <c r="U3686" i="2"/>
  <c r="U3682" i="2"/>
  <c r="U3678" i="2"/>
  <c r="U3674" i="2"/>
  <c r="U3670" i="2"/>
  <c r="U3666" i="2"/>
  <c r="U3662" i="2"/>
  <c r="U3658" i="2"/>
  <c r="U3654" i="2"/>
  <c r="U3650" i="2"/>
  <c r="U3646" i="2"/>
  <c r="U3642" i="2"/>
  <c r="U3638" i="2"/>
  <c r="U3634" i="2"/>
  <c r="U3630" i="2"/>
  <c r="U3626" i="2"/>
  <c r="U3622" i="2"/>
  <c r="U3618" i="2"/>
  <c r="U3614" i="2"/>
  <c r="U3610" i="2"/>
  <c r="U3606" i="2"/>
  <c r="U3602" i="2"/>
  <c r="U3598" i="2"/>
  <c r="U3594" i="2"/>
  <c r="U3590" i="2"/>
  <c r="U3586" i="2"/>
  <c r="U3582" i="2"/>
  <c r="U3578" i="2"/>
  <c r="U3574" i="2"/>
  <c r="U3570" i="2"/>
  <c r="U3566" i="2"/>
  <c r="U3562" i="2"/>
  <c r="U3558" i="2"/>
  <c r="U3554" i="2"/>
  <c r="U3550" i="2"/>
  <c r="U3546" i="2"/>
  <c r="U3542" i="2"/>
  <c r="U3538" i="2"/>
  <c r="U3534" i="2"/>
  <c r="U3530" i="2"/>
  <c r="U3526" i="2"/>
  <c r="U3522" i="2"/>
  <c r="U3518" i="2"/>
  <c r="U3514" i="2"/>
  <c r="U3510" i="2"/>
  <c r="U3506" i="2"/>
  <c r="U3502" i="2"/>
  <c r="U3498" i="2"/>
  <c r="U3494" i="2"/>
  <c r="U3490" i="2"/>
  <c r="U3486" i="2"/>
  <c r="U3482" i="2"/>
  <c r="U3478" i="2"/>
  <c r="U3474" i="2"/>
  <c r="U3470" i="2"/>
  <c r="U3466" i="2"/>
  <c r="U3462" i="2"/>
  <c r="U3458" i="2"/>
  <c r="U3454" i="2"/>
  <c r="U3450" i="2"/>
  <c r="U3446" i="2"/>
  <c r="U3442" i="2"/>
  <c r="U3438" i="2"/>
  <c r="U3434" i="2"/>
  <c r="U3430" i="2"/>
  <c r="U3426" i="2"/>
  <c r="U3422" i="2"/>
  <c r="U3418" i="2"/>
  <c r="U3414" i="2"/>
  <c r="U3410" i="2"/>
  <c r="U3406" i="2"/>
  <c r="U3402" i="2"/>
  <c r="U3398" i="2"/>
  <c r="U3394" i="2"/>
  <c r="U3390" i="2"/>
  <c r="U3386" i="2"/>
  <c r="U3382" i="2"/>
  <c r="U3378" i="2"/>
  <c r="U3374" i="2"/>
  <c r="U3370" i="2"/>
  <c r="U3366" i="2"/>
  <c r="U3362" i="2"/>
  <c r="U3358" i="2"/>
  <c r="U3354" i="2"/>
  <c r="U3350" i="2"/>
  <c r="U3346" i="2"/>
  <c r="U3342" i="2"/>
  <c r="U3338" i="2"/>
  <c r="U3334" i="2"/>
  <c r="U3330" i="2"/>
  <c r="U3326" i="2"/>
  <c r="U3322" i="2"/>
  <c r="U3318" i="2"/>
  <c r="U3314" i="2"/>
  <c r="U3310" i="2"/>
  <c r="U3306" i="2"/>
  <c r="U3302" i="2"/>
  <c r="U3298" i="2"/>
  <c r="U3294" i="2"/>
  <c r="U3290" i="2"/>
  <c r="U3286" i="2"/>
  <c r="U3282" i="2"/>
  <c r="U3278" i="2"/>
  <c r="U3274" i="2"/>
  <c r="U3270" i="2"/>
  <c r="U3266" i="2"/>
  <c r="U3262" i="2"/>
  <c r="U3258" i="2"/>
  <c r="U3254" i="2"/>
  <c r="U3250" i="2"/>
  <c r="U3246" i="2"/>
  <c r="U3242" i="2"/>
  <c r="U3238" i="2"/>
  <c r="U3234" i="2"/>
  <c r="U3230" i="2"/>
  <c r="U3226" i="2"/>
  <c r="U3222" i="2"/>
  <c r="U3218" i="2"/>
  <c r="U3214" i="2"/>
  <c r="U3210" i="2"/>
  <c r="U3206" i="2"/>
  <c r="U3202" i="2"/>
  <c r="U3198" i="2"/>
  <c r="U3194" i="2"/>
  <c r="U3190" i="2"/>
  <c r="U3186" i="2"/>
  <c r="U3182" i="2"/>
  <c r="U3178" i="2"/>
  <c r="U3174" i="2"/>
  <c r="U3170" i="2"/>
  <c r="U3166" i="2"/>
  <c r="U3162" i="2"/>
  <c r="U3158" i="2"/>
  <c r="U3154" i="2"/>
  <c r="U3150" i="2"/>
  <c r="U3146" i="2"/>
  <c r="U3142" i="2"/>
  <c r="U3138" i="2"/>
  <c r="U3134" i="2"/>
  <c r="U3130" i="2"/>
  <c r="U3126" i="2"/>
  <c r="U3122" i="2"/>
  <c r="U3118" i="2"/>
  <c r="U3114" i="2"/>
  <c r="U3110" i="2"/>
  <c r="U3106" i="2"/>
  <c r="U3102" i="2"/>
  <c r="U3098" i="2"/>
  <c r="U3094" i="2"/>
  <c r="U3090" i="2"/>
  <c r="U3086" i="2"/>
  <c r="U3082" i="2"/>
  <c r="U3078" i="2"/>
  <c r="U3074" i="2"/>
  <c r="U3070" i="2"/>
  <c r="U3066" i="2"/>
  <c r="U3062" i="2"/>
  <c r="U3058" i="2"/>
  <c r="U3054" i="2"/>
  <c r="U3050" i="2"/>
  <c r="U3046" i="2"/>
  <c r="U3042" i="2"/>
  <c r="U3038" i="2"/>
  <c r="U3034" i="2"/>
  <c r="U3030" i="2"/>
  <c r="U3026" i="2"/>
  <c r="U3022" i="2"/>
  <c r="U3018" i="2"/>
  <c r="U3014" i="2"/>
  <c r="U3010" i="2"/>
  <c r="U3006" i="2"/>
  <c r="U3002" i="2"/>
  <c r="U2998" i="2"/>
  <c r="U2994" i="2"/>
  <c r="U2990" i="2"/>
  <c r="U2986" i="2"/>
  <c r="U2982" i="2"/>
  <c r="U2978" i="2"/>
  <c r="U2974" i="2"/>
  <c r="U2970" i="2"/>
  <c r="U2966" i="2"/>
  <c r="U2962" i="2"/>
  <c r="U2958" i="2"/>
  <c r="U2954" i="2"/>
  <c r="U2950" i="2"/>
  <c r="U2946" i="2"/>
  <c r="U2942" i="2"/>
  <c r="U2938" i="2"/>
  <c r="U2934" i="2"/>
  <c r="U2930" i="2"/>
  <c r="U2926" i="2"/>
  <c r="U2922" i="2"/>
  <c r="U2918" i="2"/>
  <c r="U2914" i="2"/>
  <c r="U2910" i="2"/>
  <c r="U2906" i="2"/>
  <c r="U2902" i="2"/>
  <c r="U2898" i="2"/>
  <c r="U2894" i="2"/>
  <c r="U2890" i="2"/>
  <c r="U2886" i="2"/>
  <c r="U2882" i="2"/>
  <c r="U2878" i="2"/>
  <c r="U2874" i="2"/>
  <c r="U2870" i="2"/>
  <c r="U2866" i="2"/>
  <c r="U2862" i="2"/>
  <c r="U2858" i="2"/>
  <c r="U2854" i="2"/>
  <c r="U2850" i="2"/>
  <c r="U2846" i="2"/>
  <c r="U2842" i="2"/>
  <c r="U2838" i="2"/>
  <c r="U2834" i="2"/>
  <c r="U2830" i="2"/>
  <c r="U2826" i="2"/>
  <c r="U2822" i="2"/>
  <c r="U2818" i="2"/>
  <c r="U2814" i="2"/>
  <c r="U2810" i="2"/>
  <c r="U2806" i="2"/>
  <c r="U2802" i="2"/>
  <c r="U2798" i="2"/>
  <c r="U2794" i="2"/>
  <c r="U2790" i="2"/>
  <c r="U2786" i="2"/>
  <c r="U2782" i="2"/>
  <c r="U2778" i="2"/>
  <c r="U2774" i="2"/>
  <c r="U2770" i="2"/>
  <c r="U2766" i="2"/>
  <c r="U2762" i="2"/>
  <c r="U2758" i="2"/>
  <c r="U2754" i="2"/>
  <c r="U2750" i="2"/>
  <c r="U2746" i="2"/>
  <c r="U2742" i="2"/>
  <c r="U2738" i="2"/>
  <c r="U2734" i="2"/>
  <c r="U2730" i="2"/>
  <c r="U2726" i="2"/>
  <c r="U2722" i="2"/>
  <c r="U2718" i="2"/>
  <c r="U2714" i="2"/>
  <c r="U2710" i="2"/>
  <c r="U2706" i="2"/>
  <c r="U2702" i="2"/>
  <c r="U2698" i="2"/>
  <c r="U2694" i="2"/>
  <c r="U2690" i="2"/>
  <c r="U2686" i="2"/>
  <c r="U2682" i="2"/>
  <c r="U2678" i="2"/>
  <c r="U2674" i="2"/>
  <c r="U2670" i="2"/>
  <c r="U2666" i="2"/>
  <c r="U2662" i="2"/>
  <c r="U2658" i="2"/>
  <c r="U2654" i="2"/>
  <c r="U2650" i="2"/>
  <c r="U2646" i="2"/>
  <c r="U2642" i="2"/>
  <c r="U2638" i="2"/>
  <c r="U2634" i="2"/>
  <c r="U2630" i="2"/>
  <c r="U2626" i="2"/>
  <c r="U2622" i="2"/>
  <c r="U2618" i="2"/>
  <c r="U2614" i="2"/>
  <c r="U2610" i="2"/>
  <c r="U2606" i="2"/>
  <c r="U2602" i="2"/>
  <c r="U2598" i="2"/>
  <c r="U2594" i="2"/>
  <c r="U2590" i="2"/>
  <c r="U2586" i="2"/>
  <c r="U2582" i="2"/>
  <c r="U2578" i="2"/>
  <c r="U2574" i="2"/>
  <c r="U2570" i="2"/>
  <c r="U2566" i="2"/>
  <c r="U2562" i="2"/>
  <c r="U2558" i="2"/>
  <c r="U2554" i="2"/>
  <c r="U2550" i="2"/>
  <c r="U2546" i="2"/>
  <c r="U2542" i="2"/>
  <c r="U2538" i="2"/>
  <c r="U2534" i="2"/>
  <c r="U2530" i="2"/>
  <c r="U2526" i="2"/>
  <c r="U2522" i="2"/>
  <c r="U2518" i="2"/>
  <c r="U2514" i="2"/>
  <c r="U2510" i="2"/>
  <c r="U2506" i="2"/>
  <c r="U2502" i="2"/>
  <c r="U2498" i="2"/>
  <c r="U2494" i="2"/>
  <c r="U2490" i="2"/>
  <c r="U2486" i="2"/>
  <c r="U2482" i="2"/>
  <c r="U2478" i="2"/>
  <c r="U2474" i="2"/>
  <c r="U2470" i="2"/>
  <c r="U2466" i="2"/>
  <c r="U2462" i="2"/>
  <c r="U2458" i="2"/>
  <c r="U2454" i="2"/>
  <c r="U2450" i="2"/>
  <c r="U2446" i="2"/>
  <c r="U2442" i="2"/>
  <c r="U2438" i="2"/>
  <c r="U2434" i="2"/>
  <c r="U2430" i="2"/>
  <c r="U2426" i="2"/>
  <c r="U2422" i="2"/>
  <c r="U2418" i="2"/>
  <c r="U2414" i="2"/>
  <c r="U2410" i="2"/>
  <c r="U2406" i="2"/>
  <c r="U2402" i="2"/>
  <c r="U2398" i="2"/>
  <c r="U2394" i="2"/>
  <c r="U2390" i="2"/>
  <c r="U2386" i="2"/>
  <c r="U2382" i="2"/>
  <c r="U2378" i="2"/>
  <c r="U2374" i="2"/>
  <c r="U2370" i="2"/>
  <c r="U2366" i="2"/>
  <c r="U2362" i="2"/>
  <c r="U2358" i="2"/>
  <c r="U2354" i="2"/>
  <c r="U2350" i="2"/>
  <c r="U2346" i="2"/>
  <c r="U2342" i="2"/>
  <c r="U2338" i="2"/>
  <c r="U2334" i="2"/>
  <c r="U2330" i="2"/>
  <c r="U2326" i="2"/>
  <c r="U2322" i="2"/>
  <c r="U2318" i="2"/>
  <c r="U2314" i="2"/>
  <c r="U2310" i="2"/>
  <c r="U2306" i="2"/>
  <c r="U2302" i="2"/>
  <c r="U2298" i="2"/>
  <c r="U2294" i="2"/>
  <c r="U2290" i="2"/>
  <c r="U2286" i="2"/>
  <c r="U2282" i="2"/>
  <c r="U2278" i="2"/>
  <c r="U2274" i="2"/>
  <c r="U2270" i="2"/>
  <c r="U2266" i="2"/>
  <c r="U2262" i="2"/>
  <c r="U2258" i="2"/>
  <c r="U2254" i="2"/>
  <c r="U2250" i="2"/>
  <c r="U2246" i="2"/>
  <c r="U2242" i="2"/>
  <c r="U2238" i="2"/>
  <c r="U2234" i="2"/>
  <c r="U2230" i="2"/>
  <c r="U2226" i="2"/>
  <c r="U2222" i="2"/>
  <c r="U2218" i="2"/>
  <c r="U2214" i="2"/>
  <c r="U2210" i="2"/>
  <c r="U2206" i="2"/>
  <c r="U2202" i="2"/>
  <c r="U2198" i="2"/>
  <c r="U2194" i="2"/>
  <c r="U2190" i="2"/>
  <c r="U2186" i="2"/>
  <c r="U2182" i="2"/>
  <c r="U2178" i="2"/>
  <c r="U2174" i="2"/>
  <c r="U2170" i="2"/>
  <c r="U2166" i="2"/>
  <c r="U2162" i="2"/>
  <c r="U2158" i="2"/>
  <c r="U2154" i="2"/>
  <c r="U2150" i="2"/>
  <c r="U1894" i="2"/>
  <c r="U1766" i="2"/>
  <c r="U1702" i="2"/>
  <c r="U1638" i="2"/>
  <c r="U1510" i="2"/>
  <c r="U1446" i="2"/>
  <c r="U1382" i="2"/>
  <c r="U1254" i="2"/>
  <c r="U1190" i="2"/>
  <c r="U1126" i="2"/>
  <c r="U806" i="2"/>
  <c r="U790" i="2"/>
  <c r="U774" i="2"/>
  <c r="U742" i="2"/>
  <c r="U726" i="2"/>
  <c r="U710" i="2"/>
  <c r="U678" i="2"/>
  <c r="U662" i="2"/>
  <c r="U646" i="2"/>
  <c r="U614" i="2"/>
  <c r="U598" i="2"/>
  <c r="U582" i="2"/>
  <c r="U550" i="2"/>
  <c r="U534" i="2"/>
  <c r="U518" i="2"/>
  <c r="U454" i="2"/>
  <c r="U2146" i="2"/>
  <c r="U2142" i="2"/>
  <c r="U2138" i="2"/>
  <c r="U2134" i="2"/>
  <c r="U2130" i="2"/>
  <c r="U2126" i="2"/>
  <c r="U2122" i="2"/>
  <c r="U2118" i="2"/>
  <c r="U2114" i="2"/>
  <c r="U2110" i="2"/>
  <c r="U2106" i="2"/>
  <c r="U2102" i="2"/>
  <c r="U2098" i="2"/>
  <c r="U2094" i="2"/>
  <c r="U2090" i="2"/>
  <c r="U2086" i="2"/>
  <c r="U2082" i="2"/>
  <c r="U2078" i="2"/>
  <c r="U2074" i="2"/>
  <c r="U2070" i="2"/>
  <c r="U2066" i="2"/>
  <c r="U2062" i="2"/>
  <c r="U2058" i="2"/>
  <c r="U2054" i="2"/>
  <c r="U2050" i="2"/>
  <c r="U2046" i="2"/>
  <c r="U2042" i="2"/>
  <c r="U2038" i="2"/>
  <c r="U2034" i="2"/>
  <c r="U2030" i="2"/>
  <c r="U2026" i="2"/>
  <c r="U2022" i="2"/>
  <c r="U2018" i="2"/>
  <c r="U2014" i="2"/>
  <c r="U2010" i="2"/>
  <c r="U2006" i="2"/>
  <c r="U2002" i="2"/>
  <c r="U1998" i="2"/>
  <c r="U1994" i="2"/>
  <c r="U1990" i="2"/>
  <c r="U1986" i="2"/>
  <c r="U1982" i="2"/>
  <c r="U1978" i="2"/>
  <c r="U1974" i="2"/>
  <c r="U1970" i="2"/>
  <c r="U1966" i="2"/>
  <c r="U1962" i="2"/>
  <c r="U1958" i="2"/>
  <c r="U1954" i="2"/>
  <c r="U1950" i="2"/>
  <c r="U1946" i="2"/>
  <c r="U1942" i="2"/>
  <c r="U1938" i="2"/>
  <c r="U1934" i="2"/>
  <c r="U1930" i="2"/>
  <c r="U1926" i="2"/>
  <c r="U1922" i="2"/>
  <c r="U1918" i="2"/>
  <c r="U1914" i="2"/>
  <c r="U1910" i="2"/>
  <c r="U1906" i="2"/>
  <c r="U1902" i="2"/>
  <c r="U1898" i="2"/>
  <c r="U1890" i="2"/>
  <c r="U1886" i="2"/>
  <c r="U1882" i="2"/>
  <c r="U1878" i="2"/>
  <c r="U1874" i="2"/>
  <c r="U1870" i="2"/>
  <c r="U1866" i="2"/>
  <c r="U1862" i="2"/>
  <c r="U1858" i="2"/>
  <c r="U1854" i="2"/>
  <c r="U1850" i="2"/>
  <c r="U1846" i="2"/>
  <c r="U1842" i="2"/>
  <c r="U1838" i="2"/>
  <c r="U1834" i="2"/>
  <c r="U1826" i="2"/>
  <c r="U1822" i="2"/>
  <c r="U1818" i="2"/>
  <c r="U1814" i="2"/>
  <c r="U1810" i="2"/>
  <c r="U1806" i="2"/>
  <c r="U1802" i="2"/>
  <c r="U1798" i="2"/>
  <c r="U1794" i="2"/>
  <c r="U1790" i="2"/>
  <c r="U1786" i="2"/>
  <c r="U1782" i="2"/>
  <c r="U1778" i="2"/>
  <c r="U1774" i="2"/>
  <c r="U1770" i="2"/>
  <c r="U1762" i="2"/>
  <c r="U1758" i="2"/>
  <c r="U1754" i="2"/>
  <c r="U1750" i="2"/>
  <c r="U1746" i="2"/>
  <c r="U1742" i="2"/>
  <c r="U1738" i="2"/>
  <c r="U1734" i="2"/>
  <c r="U1730" i="2"/>
  <c r="U1726" i="2"/>
  <c r="U1722" i="2"/>
  <c r="U1718" i="2"/>
  <c r="U1714" i="2"/>
  <c r="U1710" i="2"/>
  <c r="U1706" i="2"/>
  <c r="U1698" i="2"/>
  <c r="U1694" i="2"/>
  <c r="U1690" i="2"/>
  <c r="U1686" i="2"/>
  <c r="U1682" i="2"/>
  <c r="U1678" i="2"/>
  <c r="U1674" i="2"/>
  <c r="U1670" i="2"/>
  <c r="U1666" i="2"/>
  <c r="U1662" i="2"/>
  <c r="U1658" i="2"/>
  <c r="U1654" i="2"/>
  <c r="U1650" i="2"/>
  <c r="U1646" i="2"/>
  <c r="U1642" i="2"/>
  <c r="U1634" i="2"/>
  <c r="U1630" i="2"/>
  <c r="U1626" i="2"/>
  <c r="U1622" i="2"/>
  <c r="U1618" i="2"/>
  <c r="U1614" i="2"/>
  <c r="U1610" i="2"/>
  <c r="U1606" i="2"/>
  <c r="U1602" i="2"/>
  <c r="U1598" i="2"/>
  <c r="U1594" i="2"/>
  <c r="U1590" i="2"/>
  <c r="U1586" i="2"/>
  <c r="U1582" i="2"/>
  <c r="U1578" i="2"/>
  <c r="U1570" i="2"/>
  <c r="U1566" i="2"/>
  <c r="U1562" i="2"/>
  <c r="U1558" i="2"/>
  <c r="U1554" i="2"/>
  <c r="U1550" i="2"/>
  <c r="U1546" i="2"/>
  <c r="U1542" i="2"/>
  <c r="U1538" i="2"/>
  <c r="U1534" i="2"/>
  <c r="U1530" i="2"/>
  <c r="U1526" i="2"/>
  <c r="U1522" i="2"/>
  <c r="U1518" i="2"/>
  <c r="U1514" i="2"/>
  <c r="U1506" i="2"/>
  <c r="U1502" i="2"/>
  <c r="U1498" i="2"/>
  <c r="U1494" i="2"/>
  <c r="U1490" i="2"/>
  <c r="U1486" i="2"/>
  <c r="U1482" i="2"/>
  <c r="U1478" i="2"/>
  <c r="U1474" i="2"/>
  <c r="U1470" i="2"/>
  <c r="U1466" i="2"/>
  <c r="U1462" i="2"/>
  <c r="U1458" i="2"/>
  <c r="U1454" i="2"/>
  <c r="U1450" i="2"/>
  <c r="U1442" i="2"/>
  <c r="U1438" i="2"/>
  <c r="U1434" i="2"/>
  <c r="U1430" i="2"/>
  <c r="U1426" i="2"/>
  <c r="U1422" i="2"/>
  <c r="U1418" i="2"/>
  <c r="U1414" i="2"/>
  <c r="U1410" i="2"/>
  <c r="U1406" i="2"/>
  <c r="U1402" i="2"/>
  <c r="U1398" i="2"/>
  <c r="U1394" i="2"/>
  <c r="U1390" i="2"/>
  <c r="U1386" i="2"/>
  <c r="U1378" i="2"/>
  <c r="U1374" i="2"/>
  <c r="U1370" i="2"/>
  <c r="U1366" i="2"/>
  <c r="U1362" i="2"/>
  <c r="U1358" i="2"/>
  <c r="U1354" i="2"/>
  <c r="U1350" i="2"/>
  <c r="U1346" i="2"/>
  <c r="U1342" i="2"/>
  <c r="U1338" i="2"/>
  <c r="U1334" i="2"/>
  <c r="U1330" i="2"/>
  <c r="U1326" i="2"/>
  <c r="U1322" i="2"/>
  <c r="U1314" i="2"/>
  <c r="U1310" i="2"/>
  <c r="U1306" i="2"/>
  <c r="U1302" i="2"/>
  <c r="U1298" i="2"/>
  <c r="U1294" i="2"/>
  <c r="U1290" i="2"/>
  <c r="U1286" i="2"/>
  <c r="U1282" i="2"/>
  <c r="U1278" i="2"/>
  <c r="U1274" i="2"/>
  <c r="U1270" i="2"/>
  <c r="U1266" i="2"/>
  <c r="U1262" i="2"/>
  <c r="U1258" i="2"/>
  <c r="U1250" i="2"/>
  <c r="U1246" i="2"/>
  <c r="U1242" i="2"/>
  <c r="U1238" i="2"/>
  <c r="U1234" i="2"/>
  <c r="U1230" i="2"/>
  <c r="U1226" i="2"/>
  <c r="U1222" i="2"/>
  <c r="U1218" i="2"/>
  <c r="U1214" i="2"/>
  <c r="U1210" i="2"/>
  <c r="U1206" i="2"/>
  <c r="U1202" i="2"/>
  <c r="U1198" i="2"/>
  <c r="U1194" i="2"/>
  <c r="U1186" i="2"/>
  <c r="U1182" i="2"/>
  <c r="U1178" i="2"/>
  <c r="U1174" i="2"/>
  <c r="U1170" i="2"/>
  <c r="U1166" i="2"/>
  <c r="U1162" i="2"/>
  <c r="U1158" i="2"/>
  <c r="U1154" i="2"/>
  <c r="U1150" i="2"/>
  <c r="U1146" i="2"/>
  <c r="U1142" i="2"/>
  <c r="U1138" i="2"/>
  <c r="U1134" i="2"/>
  <c r="U1130" i="2"/>
  <c r="U1122" i="2"/>
  <c r="U1118" i="2"/>
  <c r="U1114" i="2"/>
  <c r="U1110" i="2"/>
  <c r="U1106" i="2"/>
  <c r="U1102" i="2"/>
  <c r="U1098" i="2"/>
  <c r="U1094" i="2"/>
  <c r="U1090" i="2"/>
  <c r="U1086" i="2"/>
  <c r="U1082" i="2"/>
  <c r="U1078" i="2"/>
  <c r="U1074" i="2"/>
  <c r="U1070" i="2"/>
  <c r="U1066" i="2"/>
  <c r="U1062" i="2"/>
  <c r="U1058" i="2"/>
  <c r="U1054" i="2"/>
  <c r="U1050" i="2"/>
  <c r="U1046" i="2"/>
  <c r="U1042" i="2"/>
  <c r="U1038" i="2"/>
  <c r="U1034" i="2"/>
  <c r="U1030" i="2"/>
  <c r="U1026" i="2"/>
  <c r="U1022" i="2"/>
  <c r="U1018" i="2"/>
  <c r="U1014" i="2"/>
  <c r="U1010" i="2"/>
  <c r="U1006" i="2"/>
  <c r="U1002" i="2"/>
  <c r="U998" i="2"/>
  <c r="U994" i="2"/>
  <c r="U990" i="2"/>
  <c r="U986" i="2"/>
  <c r="U982" i="2"/>
  <c r="U978" i="2"/>
  <c r="U974" i="2"/>
  <c r="U970" i="2"/>
  <c r="U966" i="2"/>
  <c r="U962" i="2"/>
  <c r="U958" i="2"/>
  <c r="U954" i="2"/>
  <c r="U950" i="2"/>
  <c r="U946" i="2"/>
  <c r="U942" i="2"/>
  <c r="U938" i="2"/>
  <c r="U934" i="2"/>
  <c r="U930" i="2"/>
  <c r="U926" i="2"/>
  <c r="U922" i="2"/>
  <c r="U918" i="2"/>
  <c r="U914" i="2"/>
  <c r="U910" i="2"/>
  <c r="U906" i="2"/>
  <c r="U902" i="2"/>
  <c r="U898" i="2"/>
  <c r="U894" i="2"/>
  <c r="U890" i="2"/>
  <c r="U886" i="2"/>
  <c r="U882" i="2"/>
  <c r="U878" i="2"/>
  <c r="U874" i="2"/>
  <c r="U870" i="2"/>
  <c r="U866" i="2"/>
  <c r="U862" i="2"/>
  <c r="U858" i="2"/>
  <c r="U854" i="2"/>
  <c r="U850" i="2"/>
  <c r="U846" i="2"/>
  <c r="U842" i="2"/>
  <c r="U838" i="2"/>
  <c r="U834" i="2"/>
  <c r="U830" i="2"/>
  <c r="U826" i="2"/>
  <c r="U822" i="2"/>
  <c r="U818" i="2"/>
  <c r="U814" i="2"/>
  <c r="U810" i="2"/>
  <c r="U802" i="2"/>
  <c r="U798" i="2"/>
  <c r="U794" i="2"/>
  <c r="U786" i="2"/>
  <c r="U782" i="2"/>
  <c r="U778" i="2"/>
  <c r="U770" i="2"/>
  <c r="U766" i="2"/>
  <c r="U762" i="2"/>
  <c r="U754" i="2"/>
  <c r="U750" i="2"/>
  <c r="U746" i="2"/>
  <c r="U738" i="2"/>
  <c r="U734" i="2"/>
  <c r="U730" i="2"/>
  <c r="U722" i="2"/>
  <c r="U718" i="2"/>
  <c r="U714" i="2"/>
  <c r="U706" i="2"/>
  <c r="U702" i="2"/>
  <c r="U698" i="2"/>
  <c r="U690" i="2"/>
  <c r="U686" i="2"/>
  <c r="U682" i="2"/>
  <c r="U674" i="2"/>
  <c r="U670" i="2"/>
  <c r="U666" i="2"/>
  <c r="U658" i="2"/>
  <c r="U654" i="2"/>
  <c r="U650" i="2"/>
  <c r="U642" i="2"/>
  <c r="U638" i="2"/>
  <c r="U634" i="2"/>
  <c r="U626" i="2"/>
  <c r="U622" i="2"/>
  <c r="U618" i="2"/>
  <c r="U610" i="2"/>
  <c r="U606" i="2"/>
  <c r="U602" i="2"/>
  <c r="U594" i="2"/>
  <c r="U590" i="2"/>
  <c r="U586" i="2"/>
  <c r="U578" i="2"/>
  <c r="U574" i="2"/>
  <c r="U570" i="2"/>
  <c r="U562" i="2"/>
  <c r="U558" i="2"/>
  <c r="U554" i="2"/>
  <c r="U546" i="2"/>
  <c r="U542" i="2"/>
  <c r="U538" i="2"/>
  <c r="U530" i="2"/>
  <c r="U526" i="2"/>
  <c r="U522" i="2"/>
  <c r="U514" i="2"/>
  <c r="U510" i="2"/>
  <c r="U506" i="2"/>
  <c r="U498" i="2"/>
  <c r="U494" i="2"/>
  <c r="U490" i="2"/>
  <c r="U482" i="2"/>
  <c r="U478" i="2"/>
  <c r="U474" i="2"/>
  <c r="U466" i="2"/>
  <c r="U462" i="2"/>
  <c r="U458" i="2"/>
  <c r="U450" i="2"/>
  <c r="U446" i="2"/>
  <c r="U442" i="2"/>
  <c r="U434" i="2"/>
  <c r="U430" i="2"/>
  <c r="U426" i="2"/>
  <c r="U418" i="2"/>
  <c r="U414" i="2"/>
  <c r="U410" i="2"/>
  <c r="U402" i="2"/>
  <c r="U398" i="2"/>
  <c r="U394" i="2"/>
  <c r="U386" i="2"/>
  <c r="U382" i="2"/>
  <c r="U378" i="2"/>
  <c r="U370" i="2"/>
  <c r="U366" i="2"/>
  <c r="U362" i="2"/>
  <c r="U354" i="2"/>
  <c r="U350" i="2"/>
  <c r="U346" i="2"/>
  <c r="U338" i="2"/>
  <c r="U334" i="2"/>
  <c r="U330" i="2"/>
  <c r="U322" i="2"/>
  <c r="U318" i="2"/>
  <c r="U314" i="2"/>
  <c r="U306" i="2"/>
  <c r="U302" i="2"/>
  <c r="U298" i="2"/>
  <c r="U290" i="2"/>
  <c r="U286" i="2"/>
  <c r="U282" i="2"/>
  <c r="U274" i="2"/>
  <c r="U270" i="2"/>
  <c r="U266" i="2"/>
  <c r="U258" i="2"/>
  <c r="U254" i="2"/>
  <c r="U250" i="2"/>
  <c r="U242" i="2"/>
  <c r="U238" i="2"/>
  <c r="U234" i="2"/>
  <c r="U226" i="2"/>
  <c r="U222" i="2"/>
  <c r="U218" i="2"/>
  <c r="U210" i="2"/>
  <c r="U206" i="2"/>
  <c r="U202" i="2"/>
  <c r="U194" i="2"/>
  <c r="U190" i="2"/>
  <c r="U186" i="2"/>
  <c r="U178" i="2"/>
  <c r="U174" i="2"/>
  <c r="U170" i="2"/>
  <c r="U162" i="2"/>
  <c r="U158" i="2"/>
  <c r="U154" i="2"/>
  <c r="U146" i="2"/>
  <c r="U142" i="2"/>
  <c r="U138" i="2"/>
  <c r="U130" i="2"/>
  <c r="U126" i="2"/>
  <c r="U122" i="2"/>
  <c r="U114" i="2"/>
  <c r="U110" i="2"/>
  <c r="U106" i="2"/>
  <c r="U98" i="2"/>
  <c r="U94" i="2"/>
  <c r="U90" i="2"/>
  <c r="U82" i="2"/>
  <c r="U78" i="2"/>
  <c r="U74" i="2"/>
  <c r="U66" i="2"/>
  <c r="U62" i="2"/>
  <c r="U58" i="2"/>
  <c r="U50" i="2"/>
  <c r="U46" i="2"/>
  <c r="U42" i="2"/>
  <c r="U34" i="2"/>
  <c r="U30" i="2"/>
  <c r="U26" i="2"/>
  <c r="U18" i="2"/>
  <c r="U14" i="2"/>
  <c r="U10" i="2"/>
  <c r="U2717" i="2"/>
  <c r="U2713" i="2"/>
  <c r="U2709" i="2"/>
  <c r="U2705" i="2"/>
  <c r="U2701" i="2"/>
  <c r="U2697" i="2"/>
  <c r="U2693" i="2"/>
  <c r="U2689" i="2"/>
  <c r="U2685" i="2"/>
  <c r="U2681" i="2"/>
  <c r="U2677" i="2"/>
  <c r="U2673" i="2"/>
  <c r="U2669" i="2"/>
  <c r="U2665" i="2"/>
  <c r="U2661" i="2"/>
  <c r="U2657" i="2"/>
  <c r="U2653" i="2"/>
  <c r="U2649" i="2"/>
  <c r="U2645" i="2"/>
  <c r="U2641" i="2"/>
  <c r="U2637" i="2"/>
  <c r="U2633" i="2"/>
  <c r="U2629" i="2"/>
  <c r="U2625" i="2"/>
  <c r="U2621" i="2"/>
  <c r="U2617" i="2"/>
  <c r="U2613" i="2"/>
  <c r="U2609" i="2"/>
  <c r="U2605" i="2"/>
  <c r="U2601" i="2"/>
  <c r="U2597" i="2"/>
  <c r="U2593" i="2"/>
  <c r="U2589" i="2"/>
  <c r="U2585" i="2"/>
  <c r="U2581" i="2"/>
  <c r="U2577" i="2"/>
  <c r="U2573" i="2"/>
  <c r="U2569" i="2"/>
  <c r="U2565" i="2"/>
  <c r="U2561" i="2"/>
  <c r="U2557" i="2"/>
  <c r="U2553" i="2"/>
  <c r="U2549" i="2"/>
  <c r="U2545" i="2"/>
  <c r="U2541" i="2"/>
  <c r="U2537" i="2"/>
  <c r="U2533" i="2"/>
  <c r="U2529" i="2"/>
  <c r="U2525" i="2"/>
  <c r="U2521" i="2"/>
  <c r="U2517" i="2"/>
  <c r="U2513" i="2"/>
  <c r="U2509" i="2"/>
  <c r="U2505" i="2"/>
  <c r="U2501" i="2"/>
  <c r="U2497" i="2"/>
  <c r="U2493" i="2"/>
  <c r="U2489" i="2"/>
  <c r="U2485" i="2"/>
  <c r="U2481" i="2"/>
  <c r="U2477" i="2"/>
  <c r="U2473" i="2"/>
  <c r="U2469" i="2"/>
  <c r="U2465" i="2"/>
  <c r="U2461" i="2"/>
  <c r="U2457" i="2"/>
  <c r="U2453" i="2"/>
  <c r="U2449" i="2"/>
  <c r="U2445" i="2"/>
  <c r="U2441" i="2"/>
  <c r="U2437" i="2"/>
  <c r="U2433" i="2"/>
  <c r="U2429" i="2"/>
  <c r="U2425" i="2"/>
  <c r="U2421" i="2"/>
  <c r="U2417" i="2"/>
  <c r="U2413" i="2"/>
  <c r="U2409" i="2"/>
  <c r="U2405" i="2"/>
  <c r="U2401" i="2"/>
  <c r="U2397" i="2"/>
  <c r="U2393" i="2"/>
  <c r="U2389" i="2"/>
  <c r="U2385" i="2"/>
  <c r="U2381" i="2"/>
  <c r="U2377" i="2"/>
  <c r="U2373" i="2"/>
  <c r="U2369" i="2"/>
  <c r="U2365" i="2"/>
  <c r="U2361" i="2"/>
  <c r="U2357" i="2"/>
  <c r="U2353" i="2"/>
  <c r="U2349" i="2"/>
  <c r="U2345" i="2"/>
  <c r="U2341" i="2"/>
  <c r="U2337" i="2"/>
  <c r="U2333" i="2"/>
  <c r="U2329" i="2"/>
  <c r="U2325" i="2"/>
  <c r="U2321" i="2"/>
  <c r="U2317" i="2"/>
  <c r="U2313" i="2"/>
  <c r="U2309" i="2"/>
  <c r="U2305" i="2"/>
  <c r="U2301" i="2"/>
  <c r="U2297" i="2"/>
  <c r="U2293" i="2"/>
  <c r="U2289" i="2"/>
  <c r="U2285" i="2"/>
  <c r="U2281" i="2"/>
  <c r="U2277" i="2"/>
  <c r="U2273" i="2"/>
  <c r="U2269" i="2"/>
  <c r="U2265" i="2"/>
  <c r="U2261" i="2"/>
  <c r="U2257" i="2"/>
  <c r="U2253" i="2"/>
  <c r="U2249" i="2"/>
  <c r="U2245" i="2"/>
  <c r="U2241" i="2"/>
  <c r="U2237" i="2"/>
  <c r="U2233" i="2"/>
  <c r="U2229" i="2"/>
  <c r="U2225" i="2"/>
  <c r="U2221" i="2"/>
  <c r="U2217" i="2"/>
  <c r="U2213" i="2"/>
  <c r="U2209" i="2"/>
  <c r="U2205" i="2"/>
  <c r="U2201" i="2"/>
  <c r="U2197" i="2"/>
  <c r="U2193" i="2"/>
  <c r="U2189" i="2"/>
  <c r="U2185" i="2"/>
  <c r="U2181" i="2"/>
  <c r="U2177" i="2"/>
  <c r="U2173" i="2"/>
  <c r="U2169" i="2"/>
  <c r="U2165" i="2"/>
  <c r="U2161" i="2"/>
  <c r="U2157" i="2"/>
  <c r="U2153" i="2"/>
  <c r="U2149" i="2"/>
  <c r="U2145" i="2"/>
  <c r="U2141" i="2"/>
  <c r="U2137" i="2"/>
  <c r="U2133" i="2"/>
  <c r="U2129" i="2"/>
  <c r="U2125" i="2"/>
  <c r="U2121" i="2"/>
  <c r="U2117" i="2"/>
  <c r="U2113" i="2"/>
  <c r="U2109" i="2"/>
  <c r="U2105" i="2"/>
  <c r="U2101" i="2"/>
  <c r="U2097" i="2"/>
  <c r="U2093" i="2"/>
  <c r="U2089" i="2"/>
  <c r="U2085" i="2"/>
  <c r="U2081" i="2"/>
  <c r="U2077" i="2"/>
  <c r="U2073" i="2"/>
  <c r="U2069" i="2"/>
  <c r="U2065" i="2"/>
  <c r="U2061" i="2"/>
  <c r="U2057" i="2"/>
  <c r="U2053" i="2"/>
  <c r="U2049" i="2"/>
  <c r="U2045" i="2"/>
  <c r="U2041" i="2"/>
  <c r="U2037" i="2"/>
  <c r="U2033" i="2"/>
  <c r="U2029" i="2"/>
  <c r="U2025" i="2"/>
  <c r="U2021" i="2"/>
  <c r="U2017" i="2"/>
  <c r="U2013" i="2"/>
  <c r="U2009" i="2"/>
  <c r="U2005" i="2"/>
  <c r="U2001" i="2"/>
  <c r="U1997" i="2"/>
  <c r="U1993" i="2"/>
  <c r="U1989" i="2"/>
  <c r="U1985" i="2"/>
  <c r="U1981" i="2"/>
  <c r="U1977" i="2"/>
  <c r="U1973" i="2"/>
  <c r="U1969" i="2"/>
  <c r="U1965" i="2"/>
  <c r="U1961" i="2"/>
  <c r="U1957" i="2"/>
  <c r="U1953" i="2"/>
  <c r="U1949" i="2"/>
  <c r="U1945" i="2"/>
  <c r="U1941" i="2"/>
  <c r="U1937" i="2"/>
  <c r="U1933" i="2"/>
  <c r="U1929" i="2"/>
  <c r="U1925" i="2"/>
  <c r="U1921" i="2"/>
  <c r="U1917" i="2"/>
  <c r="U1913" i="2"/>
  <c r="U1909" i="2"/>
  <c r="U1905" i="2"/>
  <c r="U1901" i="2"/>
  <c r="U1897" i="2"/>
  <c r="U1893" i="2"/>
  <c r="U1889" i="2"/>
  <c r="U1885" i="2"/>
  <c r="U1881" i="2"/>
  <c r="U1877" i="2"/>
  <c r="U1873" i="2"/>
  <c r="U1869" i="2"/>
  <c r="U1865" i="2"/>
  <c r="U1861" i="2"/>
  <c r="U1857" i="2"/>
  <c r="U1853" i="2"/>
  <c r="U1849" i="2"/>
  <c r="U1845" i="2"/>
  <c r="U1841" i="2"/>
  <c r="U1837" i="2"/>
  <c r="U1833" i="2"/>
  <c r="U1829" i="2"/>
  <c r="U1825" i="2"/>
  <c r="U1821" i="2"/>
  <c r="U1817" i="2"/>
  <c r="U1813" i="2"/>
  <c r="U1809" i="2"/>
  <c r="U1805" i="2"/>
  <c r="U1801" i="2"/>
  <c r="U1797" i="2"/>
  <c r="U1793" i="2"/>
  <c r="U1789" i="2"/>
  <c r="U1785" i="2"/>
  <c r="U1781" i="2"/>
  <c r="U1777" i="2"/>
  <c r="U1773" i="2"/>
  <c r="U1769" i="2"/>
  <c r="U1765" i="2"/>
  <c r="U1761" i="2"/>
  <c r="U1757" i="2"/>
  <c r="U1753" i="2"/>
  <c r="U1749" i="2"/>
  <c r="U1745" i="2"/>
  <c r="U1741" i="2"/>
  <c r="U1737" i="2"/>
  <c r="U1733" i="2"/>
  <c r="U1729" i="2"/>
  <c r="U1725" i="2"/>
  <c r="U1721" i="2"/>
  <c r="U1717" i="2"/>
  <c r="U1713" i="2"/>
  <c r="U1709" i="2"/>
  <c r="U1705" i="2"/>
  <c r="U1701" i="2"/>
  <c r="U1697" i="2"/>
  <c r="U1693" i="2"/>
  <c r="U1689" i="2"/>
  <c r="U1685" i="2"/>
  <c r="U1681" i="2"/>
  <c r="U1677" i="2"/>
  <c r="U1673" i="2"/>
  <c r="U1669" i="2"/>
  <c r="U1665" i="2"/>
  <c r="U1661" i="2"/>
  <c r="U1657" i="2"/>
  <c r="U1653" i="2"/>
  <c r="U1649" i="2"/>
  <c r="U1645" i="2"/>
  <c r="U1641" i="2"/>
  <c r="U1637" i="2"/>
  <c r="U1633" i="2"/>
  <c r="U1629" i="2"/>
  <c r="U1625" i="2"/>
  <c r="U1621" i="2"/>
  <c r="U1617" i="2"/>
  <c r="U1613" i="2"/>
  <c r="U1609" i="2"/>
  <c r="U1605" i="2"/>
  <c r="U1601" i="2"/>
  <c r="U1597" i="2"/>
  <c r="U1593" i="2"/>
  <c r="U1589" i="2"/>
  <c r="U1585" i="2"/>
  <c r="U1581" i="2"/>
  <c r="U1577" i="2"/>
  <c r="U1573" i="2"/>
  <c r="U1569" i="2"/>
  <c r="U1565" i="2"/>
  <c r="U1561" i="2"/>
  <c r="U1557" i="2"/>
  <c r="U1553" i="2"/>
  <c r="U1549" i="2"/>
  <c r="U1545" i="2"/>
  <c r="U1541" i="2"/>
  <c r="U1537" i="2"/>
  <c r="U1533" i="2"/>
  <c r="U1529" i="2"/>
  <c r="U1525" i="2"/>
  <c r="U1521" i="2"/>
  <c r="U1517" i="2"/>
  <c r="U1513" i="2"/>
  <c r="U1509" i="2"/>
  <c r="U1505" i="2"/>
  <c r="U1501" i="2"/>
  <c r="U1497" i="2"/>
  <c r="U1493" i="2"/>
  <c r="U1489" i="2"/>
  <c r="U1485" i="2"/>
  <c r="U1481" i="2"/>
  <c r="U1477" i="2"/>
  <c r="U1473" i="2"/>
  <c r="U1469" i="2"/>
  <c r="U1465" i="2"/>
  <c r="U1461" i="2"/>
  <c r="U1457" i="2"/>
  <c r="U1453" i="2"/>
  <c r="U1449" i="2"/>
  <c r="U1445" i="2"/>
  <c r="U1441" i="2"/>
  <c r="U1437" i="2"/>
  <c r="U1433" i="2"/>
  <c r="U1429" i="2"/>
  <c r="U1425" i="2"/>
  <c r="U1421" i="2"/>
  <c r="U1417" i="2"/>
  <c r="U1413" i="2"/>
  <c r="U1409" i="2"/>
  <c r="U1405" i="2"/>
  <c r="U1401" i="2"/>
  <c r="U1397" i="2"/>
  <c r="U1393" i="2"/>
  <c r="U1389" i="2"/>
  <c r="U1385" i="2"/>
  <c r="U1381" i="2"/>
  <c r="U1377" i="2"/>
  <c r="U1373" i="2"/>
  <c r="U1369" i="2"/>
  <c r="U1365" i="2"/>
  <c r="U1361" i="2"/>
  <c r="U1357" i="2"/>
  <c r="U1353" i="2"/>
  <c r="U1349" i="2"/>
  <c r="U1345" i="2"/>
  <c r="U1341" i="2"/>
  <c r="U1337" i="2"/>
  <c r="U1333" i="2"/>
  <c r="U1329" i="2"/>
  <c r="U1325" i="2"/>
  <c r="U1321" i="2"/>
  <c r="U1317" i="2"/>
  <c r="U1313" i="2"/>
  <c r="U1309" i="2"/>
  <c r="U1305" i="2"/>
  <c r="U1301" i="2"/>
  <c r="U1297" i="2"/>
  <c r="U1293" i="2"/>
  <c r="U1289" i="2"/>
  <c r="U1285" i="2"/>
  <c r="U1281" i="2"/>
  <c r="U1277" i="2"/>
  <c r="U1273" i="2"/>
  <c r="U1269" i="2"/>
  <c r="U1265" i="2"/>
  <c r="U1261" i="2"/>
  <c r="U1257" i="2"/>
  <c r="U1253" i="2"/>
  <c r="U1249" i="2"/>
  <c r="U1245" i="2"/>
  <c r="U1241" i="2"/>
  <c r="U1237" i="2"/>
  <c r="U1233" i="2"/>
  <c r="U1229" i="2"/>
  <c r="U1225" i="2"/>
  <c r="U1221" i="2"/>
  <c r="U1217" i="2"/>
  <c r="U1213" i="2"/>
  <c r="U1209" i="2"/>
  <c r="U1205" i="2"/>
  <c r="U1201" i="2"/>
  <c r="U1197" i="2"/>
  <c r="U1193" i="2"/>
  <c r="U1189" i="2"/>
  <c r="U1185" i="2"/>
  <c r="U1181" i="2"/>
  <c r="U1177" i="2"/>
  <c r="U1173" i="2"/>
  <c r="U1169" i="2"/>
  <c r="U1165" i="2"/>
  <c r="U1161" i="2"/>
  <c r="U1157" i="2"/>
  <c r="U1153" i="2"/>
  <c r="U1149" i="2"/>
  <c r="U1145" i="2"/>
  <c r="U1141" i="2"/>
  <c r="U1137" i="2"/>
  <c r="U1133" i="2"/>
  <c r="U1129" i="2"/>
  <c r="U1125" i="2"/>
  <c r="U1121" i="2"/>
  <c r="U1117" i="2"/>
  <c r="U1113" i="2"/>
  <c r="U1109" i="2"/>
  <c r="U1105" i="2"/>
  <c r="U1101" i="2"/>
  <c r="U1097" i="2"/>
  <c r="U1089" i="2"/>
  <c r="U1085" i="2"/>
  <c r="U1081" i="2"/>
  <c r="U1077" i="2"/>
  <c r="U1073" i="2"/>
  <c r="U1069" i="2"/>
  <c r="U1065" i="2"/>
  <c r="U1057" i="2"/>
  <c r="U1053" i="2"/>
  <c r="U1049" i="2"/>
  <c r="U1045" i="2"/>
  <c r="U1041" i="2"/>
  <c r="U1037" i="2"/>
  <c r="U1033" i="2"/>
  <c r="U1025" i="2"/>
  <c r="U1021" i="2"/>
  <c r="U1017" i="2"/>
  <c r="U1013" i="2"/>
  <c r="U1009" i="2"/>
  <c r="U1005" i="2"/>
  <c r="U1001" i="2"/>
  <c r="U993" i="2"/>
  <c r="U989" i="2"/>
  <c r="U985" i="2"/>
  <c r="U981" i="2"/>
  <c r="U977" i="2"/>
  <c r="U973" i="2"/>
  <c r="U969" i="2"/>
  <c r="U961" i="2"/>
  <c r="U957" i="2"/>
  <c r="U953" i="2"/>
  <c r="U949" i="2"/>
  <c r="U945" i="2"/>
  <c r="U941" i="2"/>
  <c r="U937" i="2"/>
  <c r="U929" i="2"/>
  <c r="U925" i="2"/>
  <c r="U921" i="2"/>
  <c r="U917" i="2"/>
  <c r="U913" i="2"/>
  <c r="U909" i="2"/>
  <c r="U905" i="2"/>
  <c r="U897" i="2"/>
  <c r="U893" i="2"/>
  <c r="U889" i="2"/>
  <c r="U885" i="2"/>
  <c r="U881" i="2"/>
  <c r="U877" i="2"/>
  <c r="U873" i="2"/>
  <c r="U865" i="2"/>
  <c r="U861" i="2"/>
  <c r="U857" i="2"/>
  <c r="U853" i="2"/>
  <c r="U849" i="2"/>
  <c r="U845" i="2"/>
  <c r="U841" i="2"/>
  <c r="U833" i="2"/>
  <c r="U829" i="2"/>
  <c r="U825" i="2"/>
  <c r="U821" i="2"/>
  <c r="U817" i="2"/>
  <c r="U813" i="2"/>
  <c r="U809" i="2"/>
  <c r="U805" i="2"/>
  <c r="U801" i="2"/>
  <c r="U797" i="2"/>
  <c r="U793" i="2"/>
  <c r="U789" i="2"/>
  <c r="U785" i="2"/>
  <c r="U781" i="2"/>
  <c r="U777" i="2"/>
  <c r="U773" i="2"/>
  <c r="U769" i="2"/>
  <c r="U765" i="2"/>
  <c r="U761" i="2"/>
  <c r="U757" i="2"/>
  <c r="U753" i="2"/>
  <c r="U749" i="2"/>
  <c r="U745" i="2"/>
  <c r="U741" i="2"/>
  <c r="U737" i="2"/>
  <c r="U733" i="2"/>
  <c r="U729" i="2"/>
  <c r="U725" i="2"/>
  <c r="U721" i="2"/>
  <c r="U717" i="2"/>
  <c r="U713" i="2"/>
  <c r="U709" i="2"/>
  <c r="U705" i="2"/>
  <c r="U701" i="2"/>
  <c r="U697" i="2"/>
  <c r="U693" i="2"/>
  <c r="U689" i="2"/>
  <c r="U685" i="2"/>
  <c r="U681" i="2"/>
  <c r="U677" i="2"/>
  <c r="U673" i="2"/>
  <c r="U669" i="2"/>
  <c r="U665" i="2"/>
  <c r="U661" i="2"/>
  <c r="U657" i="2"/>
  <c r="U653" i="2"/>
  <c r="U649" i="2"/>
  <c r="U645" i="2"/>
  <c r="U641" i="2"/>
  <c r="U637" i="2"/>
  <c r="U633" i="2"/>
  <c r="U629" i="2"/>
  <c r="U625" i="2"/>
  <c r="U621" i="2"/>
  <c r="U617" i="2"/>
  <c r="U613" i="2"/>
  <c r="U609" i="2"/>
  <c r="U605" i="2"/>
  <c r="U601" i="2"/>
  <c r="U597" i="2"/>
  <c r="U593" i="2"/>
  <c r="U589" i="2"/>
  <c r="U585" i="2"/>
  <c r="U581" i="2"/>
  <c r="U577" i="2"/>
  <c r="U573" i="2"/>
  <c r="U569" i="2"/>
  <c r="U565" i="2"/>
  <c r="U561" i="2"/>
  <c r="U557" i="2"/>
  <c r="U553" i="2"/>
  <c r="U549" i="2"/>
  <c r="U545" i="2"/>
  <c r="U541" i="2"/>
  <c r="U537" i="2"/>
  <c r="U533" i="2"/>
  <c r="U529" i="2"/>
  <c r="U525" i="2"/>
  <c r="U521" i="2"/>
  <c r="U517" i="2"/>
  <c r="U513" i="2"/>
  <c r="U509" i="2"/>
  <c r="U505" i="2"/>
  <c r="U501" i="2"/>
  <c r="U497" i="2"/>
  <c r="U493" i="2"/>
  <c r="U489" i="2"/>
  <c r="U485" i="2"/>
  <c r="U481" i="2"/>
  <c r="U477" i="2"/>
  <c r="U473" i="2"/>
  <c r="U469" i="2"/>
  <c r="U465" i="2"/>
  <c r="U461" i="2"/>
  <c r="U457" i="2"/>
  <c r="U453" i="2"/>
  <c r="U449" i="2"/>
  <c r="U445" i="2"/>
  <c r="U441" i="2"/>
  <c r="U437" i="2"/>
  <c r="U433" i="2"/>
  <c r="U429" i="2"/>
  <c r="U425" i="2"/>
  <c r="U421" i="2"/>
  <c r="U417" i="2"/>
  <c r="U413" i="2"/>
  <c r="U409" i="2"/>
  <c r="U405" i="2"/>
  <c r="U401" i="2"/>
  <c r="U397" i="2"/>
  <c r="U393" i="2"/>
  <c r="U389" i="2"/>
  <c r="U385" i="2"/>
  <c r="U381" i="2"/>
  <c r="U377" i="2"/>
  <c r="U373" i="2"/>
  <c r="U369" i="2"/>
  <c r="U365" i="2"/>
  <c r="U361" i="2"/>
  <c r="U357" i="2"/>
  <c r="U353" i="2"/>
  <c r="U349" i="2"/>
  <c r="U345" i="2"/>
  <c r="U341" i="2"/>
  <c r="U337" i="2"/>
  <c r="U333" i="2"/>
  <c r="U329" i="2"/>
  <c r="U325" i="2"/>
  <c r="U321" i="2"/>
  <c r="U317" i="2"/>
  <c r="U313" i="2"/>
  <c r="U309" i="2"/>
  <c r="U305" i="2"/>
  <c r="U301" i="2"/>
  <c r="U297" i="2"/>
  <c r="U293" i="2"/>
  <c r="U289" i="2"/>
  <c r="U285" i="2"/>
  <c r="U281" i="2"/>
  <c r="U277" i="2"/>
  <c r="U273" i="2"/>
  <c r="U269" i="2"/>
  <c r="U265" i="2"/>
  <c r="U261" i="2"/>
  <c r="U257" i="2"/>
  <c r="U253" i="2"/>
  <c r="U249" i="2"/>
  <c r="U245" i="2"/>
  <c r="U241" i="2"/>
  <c r="U237" i="2"/>
  <c r="U233" i="2"/>
  <c r="U229" i="2"/>
  <c r="U225" i="2"/>
  <c r="U221" i="2"/>
  <c r="U217" i="2"/>
  <c r="U213" i="2"/>
  <c r="U209" i="2"/>
  <c r="U205" i="2"/>
  <c r="U201" i="2"/>
  <c r="U197" i="2"/>
  <c r="U193" i="2"/>
  <c r="U189" i="2"/>
  <c r="U185" i="2"/>
  <c r="U181" i="2"/>
  <c r="U177" i="2"/>
  <c r="U173" i="2"/>
  <c r="U169" i="2"/>
  <c r="U165" i="2"/>
  <c r="U161" i="2"/>
  <c r="U157" i="2"/>
  <c r="U153" i="2"/>
  <c r="U149" i="2"/>
  <c r="U145" i="2"/>
  <c r="U141" i="2"/>
  <c r="U137" i="2"/>
  <c r="U133" i="2"/>
  <c r="U129" i="2"/>
  <c r="U125" i="2"/>
  <c r="U121" i="2"/>
  <c r="U117" i="2"/>
  <c r="U113" i="2"/>
  <c r="U109" i="2"/>
  <c r="U105" i="2"/>
  <c r="U101" i="2"/>
  <c r="U97" i="2"/>
  <c r="U93" i="2"/>
  <c r="U89" i="2"/>
  <c r="U85" i="2"/>
  <c r="U81" i="2"/>
  <c r="U77" i="2"/>
  <c r="U73" i="2"/>
  <c r="U69" i="2"/>
  <c r="U65" i="2"/>
  <c r="U61" i="2"/>
  <c r="U57" i="2"/>
  <c r="U53" i="2"/>
  <c r="U49" i="2"/>
  <c r="U45" i="2"/>
  <c r="U41" i="2"/>
  <c r="U37" i="2"/>
  <c r="U33" i="2"/>
  <c r="U3036" i="2"/>
  <c r="U3032" i="2"/>
  <c r="U3028" i="2"/>
  <c r="U3024" i="2"/>
  <c r="U3020" i="2"/>
  <c r="U3016" i="2"/>
  <c r="U3012" i="2"/>
  <c r="U3008" i="2"/>
  <c r="U3004" i="2"/>
  <c r="U3000" i="2"/>
  <c r="U2996" i="2"/>
  <c r="U2992" i="2"/>
  <c r="U2988" i="2"/>
  <c r="U2984" i="2"/>
  <c r="U2980" i="2"/>
  <c r="U2976" i="2"/>
  <c r="U2972" i="2"/>
  <c r="U2968" i="2"/>
  <c r="U2964" i="2"/>
  <c r="U2960" i="2"/>
  <c r="U2956" i="2"/>
  <c r="U2952" i="2"/>
  <c r="U2948" i="2"/>
  <c r="U2944" i="2"/>
  <c r="U2940" i="2"/>
  <c r="U2936" i="2"/>
  <c r="U2932" i="2"/>
  <c r="U2928" i="2"/>
  <c r="U2924" i="2"/>
  <c r="U2920" i="2"/>
  <c r="U2916" i="2"/>
  <c r="U2912" i="2"/>
  <c r="U2908" i="2"/>
  <c r="U2904" i="2"/>
  <c r="U2900" i="2"/>
  <c r="U2896" i="2"/>
  <c r="U2892" i="2"/>
  <c r="U2888" i="2"/>
  <c r="U2884" i="2"/>
  <c r="U2880" i="2"/>
  <c r="U2876" i="2"/>
  <c r="U2872" i="2"/>
  <c r="U2868" i="2"/>
  <c r="U2864" i="2"/>
  <c r="U2860" i="2"/>
  <c r="U2856" i="2"/>
  <c r="U2852" i="2"/>
  <c r="U2848" i="2"/>
  <c r="U2844" i="2"/>
  <c r="U2840" i="2"/>
  <c r="U2836" i="2"/>
  <c r="U2832" i="2"/>
  <c r="U2828" i="2"/>
  <c r="U2824" i="2"/>
  <c r="U2820" i="2"/>
  <c r="U2816" i="2"/>
  <c r="U2812" i="2"/>
  <c r="U2808" i="2"/>
  <c r="U2804" i="2"/>
  <c r="U2800" i="2"/>
  <c r="U2796" i="2"/>
  <c r="U2792" i="2"/>
  <c r="U2788" i="2"/>
  <c r="U2784" i="2"/>
  <c r="U2780" i="2"/>
  <c r="U2776" i="2"/>
  <c r="U2772" i="2"/>
  <c r="U2768" i="2"/>
  <c r="U2764" i="2"/>
  <c r="U2760" i="2"/>
  <c r="U2756" i="2"/>
  <c r="U2752" i="2"/>
  <c r="U2748" i="2"/>
  <c r="U2744" i="2"/>
  <c r="U2740" i="2"/>
  <c r="U2736" i="2"/>
  <c r="U2732" i="2"/>
  <c r="U2728" i="2"/>
  <c r="U2724" i="2"/>
  <c r="U2720" i="2"/>
  <c r="U2716" i="2"/>
  <c r="U2712" i="2"/>
  <c r="U2708" i="2"/>
  <c r="U2704" i="2"/>
  <c r="U2700" i="2"/>
  <c r="U2696" i="2"/>
  <c r="U2692" i="2"/>
  <c r="U2688" i="2"/>
  <c r="U2684" i="2"/>
  <c r="U2680" i="2"/>
  <c r="U2676" i="2"/>
  <c r="U2672" i="2"/>
  <c r="U2668" i="2"/>
  <c r="U2664" i="2"/>
  <c r="U2660" i="2"/>
  <c r="U2656" i="2"/>
  <c r="U2652" i="2"/>
  <c r="U2648" i="2"/>
  <c r="U2644" i="2"/>
  <c r="U2640" i="2"/>
  <c r="U2636" i="2"/>
  <c r="U2632" i="2"/>
  <c r="U2628" i="2"/>
  <c r="U2624" i="2"/>
  <c r="U2620" i="2"/>
  <c r="U2616" i="2"/>
  <c r="U2612" i="2"/>
  <c r="U2608" i="2"/>
  <c r="U2604" i="2"/>
  <c r="U2600" i="2"/>
  <c r="U2596" i="2"/>
  <c r="U2592" i="2"/>
  <c r="U2588" i="2"/>
  <c r="U2584" i="2"/>
  <c r="U2580" i="2"/>
  <c r="U2576" i="2"/>
  <c r="U2572" i="2"/>
  <c r="U2568" i="2"/>
  <c r="U2564" i="2"/>
  <c r="U2560" i="2"/>
  <c r="U2556" i="2"/>
  <c r="U2552" i="2"/>
  <c r="U2548" i="2"/>
  <c r="U2544" i="2"/>
  <c r="U2540" i="2"/>
  <c r="U2536" i="2"/>
  <c r="U2532" i="2"/>
  <c r="U2528" i="2"/>
  <c r="U2524" i="2"/>
  <c r="U2520" i="2"/>
  <c r="U2516" i="2"/>
  <c r="U2512" i="2"/>
  <c r="U2508" i="2"/>
  <c r="U2504" i="2"/>
  <c r="U2500" i="2"/>
  <c r="U2496" i="2"/>
  <c r="U2492" i="2"/>
  <c r="U2488" i="2"/>
  <c r="U2484" i="2"/>
  <c r="U2480" i="2"/>
  <c r="U2476" i="2"/>
  <c r="U2472" i="2"/>
  <c r="U2468" i="2"/>
  <c r="U2464" i="2"/>
  <c r="U2460" i="2"/>
  <c r="U2456" i="2"/>
  <c r="U2452" i="2"/>
  <c r="U2448" i="2"/>
  <c r="U2444" i="2"/>
  <c r="U2440" i="2"/>
  <c r="U2436" i="2"/>
  <c r="U2432" i="2"/>
  <c r="U2428" i="2"/>
  <c r="U2424" i="2"/>
  <c r="U2420" i="2"/>
  <c r="U2416" i="2"/>
  <c r="U2412" i="2"/>
  <c r="U2408" i="2"/>
  <c r="U2404" i="2"/>
  <c r="U2400" i="2"/>
  <c r="U2396" i="2"/>
  <c r="U2392" i="2"/>
  <c r="U2388" i="2"/>
  <c r="U2384" i="2"/>
  <c r="U2380" i="2"/>
  <c r="U2376" i="2"/>
  <c r="U2372" i="2"/>
  <c r="U2368" i="2"/>
  <c r="U2364" i="2"/>
  <c r="U2360" i="2"/>
  <c r="U2356" i="2"/>
  <c r="U2348" i="2"/>
  <c r="U2344" i="2"/>
  <c r="U2340" i="2"/>
  <c r="U2336" i="2"/>
  <c r="U2332" i="2"/>
  <c r="U2328" i="2"/>
  <c r="U2324" i="2"/>
  <c r="U2320" i="2"/>
  <c r="U2316" i="2"/>
  <c r="U2312" i="2"/>
  <c r="U2308" i="2"/>
  <c r="U2304" i="2"/>
  <c r="U2300" i="2"/>
  <c r="U2296" i="2"/>
  <c r="U2292" i="2"/>
  <c r="U2288" i="2"/>
  <c r="U2284" i="2"/>
  <c r="U2280" i="2"/>
  <c r="U2276" i="2"/>
  <c r="U2272" i="2"/>
  <c r="U2268" i="2"/>
  <c r="U2264" i="2"/>
  <c r="U2260" i="2"/>
  <c r="U2256" i="2"/>
  <c r="U2252" i="2"/>
  <c r="U2248" i="2"/>
  <c r="U2244" i="2"/>
  <c r="U2240" i="2"/>
  <c r="U2236" i="2"/>
  <c r="U2232" i="2"/>
  <c r="U2228" i="2"/>
  <c r="U2224" i="2"/>
  <c r="U2220" i="2"/>
  <c r="U2216" i="2"/>
  <c r="U2212" i="2"/>
  <c r="U2208" i="2"/>
  <c r="U2204" i="2"/>
  <c r="U2200" i="2"/>
  <c r="U2196" i="2"/>
  <c r="U2192" i="2"/>
  <c r="U2188" i="2"/>
  <c r="U2184" i="2"/>
  <c r="U2180" i="2"/>
  <c r="U2176" i="2"/>
  <c r="U2172" i="2"/>
  <c r="U2168" i="2"/>
  <c r="U2164" i="2"/>
  <c r="U2160" i="2"/>
  <c r="U2156" i="2"/>
  <c r="U2152" i="2"/>
  <c r="U2148" i="2"/>
  <c r="U2144" i="2"/>
  <c r="U2140" i="2"/>
  <c r="U2136" i="2"/>
  <c r="U2132" i="2"/>
  <c r="U2128" i="2"/>
  <c r="U2124" i="2"/>
  <c r="U2120" i="2"/>
  <c r="U2116" i="2"/>
  <c r="U2112" i="2"/>
  <c r="U2108" i="2"/>
  <c r="U2104" i="2"/>
  <c r="U2100" i="2"/>
  <c r="U2096" i="2"/>
  <c r="U2092" i="2"/>
  <c r="U2088" i="2"/>
  <c r="U2084" i="2"/>
  <c r="U2080" i="2"/>
  <c r="U2076" i="2"/>
  <c r="U2072" i="2"/>
  <c r="U2068" i="2"/>
  <c r="U2064" i="2"/>
  <c r="U2060" i="2"/>
  <c r="U2056" i="2"/>
  <c r="U2052" i="2"/>
  <c r="U2048" i="2"/>
  <c r="U2044" i="2"/>
  <c r="U2040" i="2"/>
  <c r="U2036" i="2"/>
  <c r="U2032" i="2"/>
  <c r="U2028" i="2"/>
  <c r="U2024" i="2"/>
  <c r="U2020" i="2"/>
  <c r="U2016" i="2"/>
  <c r="U2012" i="2"/>
  <c r="U2008" i="2"/>
  <c r="U2004" i="2"/>
  <c r="U2000" i="2"/>
  <c r="U1996" i="2"/>
  <c r="U1992" i="2"/>
  <c r="U1988" i="2"/>
  <c r="U1984" i="2"/>
  <c r="U1980" i="2"/>
  <c r="U1976" i="2"/>
  <c r="U1972" i="2"/>
  <c r="U1968" i="2"/>
  <c r="U1964" i="2"/>
  <c r="U1960" i="2"/>
  <c r="U1956" i="2"/>
  <c r="U1952" i="2"/>
  <c r="U1948" i="2"/>
  <c r="U1944" i="2"/>
  <c r="U1940" i="2"/>
  <c r="U1936" i="2"/>
  <c r="U1932" i="2"/>
  <c r="U1928" i="2"/>
  <c r="U1924" i="2"/>
  <c r="U1920" i="2"/>
  <c r="U1916" i="2"/>
  <c r="U1912" i="2"/>
  <c r="U1908" i="2"/>
  <c r="U1904" i="2"/>
  <c r="U1900" i="2"/>
  <c r="U1896" i="2"/>
  <c r="U1892" i="2"/>
  <c r="U1888" i="2"/>
  <c r="U1884" i="2"/>
  <c r="U1880" i="2"/>
  <c r="U1876" i="2"/>
  <c r="U1872" i="2"/>
  <c r="U1868" i="2"/>
  <c r="U1864" i="2"/>
  <c r="U1860" i="2"/>
  <c r="U1856" i="2"/>
  <c r="U1852" i="2"/>
  <c r="U1848" i="2"/>
  <c r="U1844" i="2"/>
  <c r="U1840" i="2"/>
  <c r="U1836" i="2"/>
  <c r="U1832" i="2"/>
  <c r="U1828" i="2"/>
  <c r="U1824" i="2"/>
  <c r="U1820" i="2"/>
  <c r="U1816" i="2"/>
  <c r="U1812" i="2"/>
  <c r="U1808" i="2"/>
  <c r="U1804" i="2"/>
  <c r="U1800" i="2"/>
  <c r="U1796" i="2"/>
  <c r="U1792" i="2"/>
  <c r="U1788" i="2"/>
  <c r="U1784" i="2"/>
  <c r="U1780" i="2"/>
  <c r="U1776" i="2"/>
  <c r="U1772" i="2"/>
  <c r="U1768" i="2"/>
  <c r="U1764" i="2"/>
  <c r="U1760" i="2"/>
  <c r="U1756" i="2"/>
  <c r="U1752" i="2"/>
  <c r="U1748" i="2"/>
  <c r="U1744" i="2"/>
  <c r="U1740" i="2"/>
  <c r="U1736" i="2"/>
  <c r="U1732" i="2"/>
  <c r="U1728" i="2"/>
  <c r="U1724" i="2"/>
  <c r="U1720" i="2"/>
  <c r="U1716" i="2"/>
  <c r="U1712" i="2"/>
  <c r="U1708" i="2"/>
  <c r="U1704" i="2"/>
  <c r="U1700" i="2"/>
  <c r="U1696" i="2"/>
  <c r="U1692" i="2"/>
  <c r="U1688" i="2"/>
  <c r="U1684" i="2"/>
  <c r="U1680" i="2"/>
  <c r="U1676" i="2"/>
  <c r="U1672" i="2"/>
  <c r="U1668" i="2"/>
  <c r="U1664" i="2"/>
  <c r="U1660" i="2"/>
  <c r="U1656" i="2"/>
  <c r="U1652" i="2"/>
  <c r="U1648" i="2"/>
  <c r="U1644" i="2"/>
  <c r="U1640" i="2"/>
  <c r="U1636" i="2"/>
  <c r="U1632" i="2"/>
  <c r="U1628" i="2"/>
  <c r="U1624" i="2"/>
  <c r="U1620" i="2"/>
  <c r="U1616" i="2"/>
  <c r="U1612" i="2"/>
  <c r="U1608" i="2"/>
  <c r="U1604" i="2"/>
  <c r="U1600" i="2"/>
  <c r="U1596" i="2"/>
  <c r="U1592" i="2"/>
  <c r="U1588" i="2"/>
  <c r="U1584" i="2"/>
  <c r="U1580" i="2"/>
  <c r="U1576" i="2"/>
  <c r="U1572" i="2"/>
  <c r="U1568" i="2"/>
  <c r="U1564" i="2"/>
  <c r="U1560" i="2"/>
  <c r="U1556" i="2"/>
  <c r="U1552" i="2"/>
  <c r="U1548" i="2"/>
  <c r="U1544" i="2"/>
  <c r="U1540" i="2"/>
  <c r="U1536" i="2"/>
  <c r="U1532" i="2"/>
  <c r="U1528" i="2"/>
  <c r="U1524" i="2"/>
  <c r="U1520" i="2"/>
  <c r="U1516" i="2"/>
  <c r="U1512" i="2"/>
  <c r="U1508" i="2"/>
  <c r="U1504" i="2"/>
  <c r="U1500" i="2"/>
  <c r="U1496" i="2"/>
  <c r="U1492" i="2"/>
  <c r="U1488" i="2"/>
  <c r="U1484" i="2"/>
  <c r="U1480" i="2"/>
  <c r="U1476" i="2"/>
  <c r="U1472" i="2"/>
  <c r="U1468" i="2"/>
  <c r="U1464" i="2"/>
  <c r="U1460" i="2"/>
  <c r="U1456" i="2"/>
  <c r="U1452" i="2"/>
  <c r="U1448" i="2"/>
  <c r="U1444" i="2"/>
  <c r="U1440" i="2"/>
  <c r="U1436" i="2"/>
  <c r="U1432" i="2"/>
  <c r="U1428" i="2"/>
  <c r="U1424" i="2"/>
  <c r="U1420" i="2"/>
  <c r="U1416" i="2"/>
  <c r="U1412" i="2"/>
  <c r="U1408" i="2"/>
  <c r="U1404" i="2"/>
  <c r="U1400" i="2"/>
  <c r="U1396" i="2"/>
  <c r="U1392" i="2"/>
  <c r="U1388" i="2"/>
  <c r="U1384" i="2"/>
  <c r="U1380" i="2"/>
  <c r="U1376" i="2"/>
  <c r="U1372" i="2"/>
  <c r="U1368" i="2"/>
  <c r="U1364" i="2"/>
  <c r="U1360" i="2"/>
  <c r="U1356" i="2"/>
  <c r="U1352" i="2"/>
  <c r="U1348" i="2"/>
  <c r="U1344" i="2"/>
  <c r="U1340" i="2"/>
  <c r="U1336" i="2"/>
  <c r="U1332" i="2"/>
  <c r="U1328" i="2"/>
  <c r="U1324" i="2"/>
  <c r="U1320" i="2"/>
  <c r="U1316" i="2"/>
  <c r="U1312" i="2"/>
  <c r="U1308" i="2"/>
  <c r="U1304" i="2"/>
  <c r="U1300" i="2"/>
  <c r="U1296" i="2"/>
  <c r="U1292" i="2"/>
  <c r="U1288" i="2"/>
  <c r="U1284" i="2"/>
  <c r="U1280" i="2"/>
  <c r="U1276" i="2"/>
  <c r="U1272" i="2"/>
  <c r="U1268" i="2"/>
  <c r="U1264" i="2"/>
  <c r="U1260" i="2"/>
  <c r="U1256" i="2"/>
  <c r="U1252" i="2"/>
  <c r="U1248" i="2"/>
  <c r="U1244" i="2"/>
  <c r="U1240" i="2"/>
  <c r="U1236" i="2"/>
  <c r="U1232" i="2"/>
  <c r="U1228" i="2"/>
  <c r="U1224" i="2"/>
  <c r="U1220" i="2"/>
  <c r="U1216" i="2"/>
  <c r="U1212" i="2"/>
  <c r="U1208" i="2"/>
  <c r="U1204" i="2"/>
  <c r="U1200" i="2"/>
  <c r="U1196" i="2"/>
  <c r="U1192" i="2"/>
  <c r="U1188" i="2"/>
  <c r="U1184" i="2"/>
  <c r="U1180" i="2"/>
  <c r="U1176" i="2"/>
  <c r="U1172" i="2"/>
  <c r="U1168" i="2"/>
  <c r="U1164" i="2"/>
  <c r="U1160" i="2"/>
  <c r="U1156" i="2"/>
  <c r="U1152" i="2"/>
  <c r="U1148" i="2"/>
  <c r="U1144" i="2"/>
  <c r="U1140" i="2"/>
  <c r="U1136" i="2"/>
  <c r="U1132" i="2"/>
  <c r="U1128" i="2"/>
  <c r="U1124" i="2"/>
  <c r="U1120" i="2"/>
  <c r="U1116" i="2"/>
  <c r="U1112" i="2"/>
  <c r="U1108" i="2"/>
  <c r="U1104" i="2"/>
  <c r="U1100" i="2"/>
  <c r="U1096" i="2"/>
  <c r="U1092" i="2"/>
  <c r="U1088" i="2"/>
  <c r="U1084" i="2"/>
  <c r="U1080" i="2"/>
  <c r="U1076" i="2"/>
  <c r="U1072" i="2"/>
  <c r="U1068" i="2"/>
  <c r="U1064" i="2"/>
  <c r="U1060" i="2"/>
  <c r="U1056" i="2"/>
  <c r="U1052" i="2"/>
  <c r="U1048" i="2"/>
  <c r="U1044" i="2"/>
  <c r="U1040" i="2"/>
  <c r="U1036" i="2"/>
  <c r="U1032" i="2"/>
  <c r="U1028" i="2"/>
  <c r="U1024" i="2"/>
  <c r="U1020" i="2"/>
  <c r="U1016" i="2"/>
  <c r="U1012" i="2"/>
  <c r="U1008" i="2"/>
  <c r="U1004" i="2"/>
  <c r="U1000" i="2"/>
  <c r="U996" i="2"/>
  <c r="U992" i="2"/>
  <c r="U988" i="2"/>
  <c r="U984" i="2"/>
  <c r="U980" i="2"/>
  <c r="U976" i="2"/>
  <c r="U972" i="2"/>
  <c r="U968" i="2"/>
  <c r="U964" i="2"/>
  <c r="U960" i="2"/>
  <c r="U956" i="2"/>
  <c r="U952" i="2"/>
  <c r="U948" i="2"/>
  <c r="U944" i="2"/>
  <c r="U940" i="2"/>
  <c r="U936" i="2"/>
  <c r="U932" i="2"/>
  <c r="U928" i="2"/>
  <c r="U924" i="2"/>
  <c r="U804" i="2"/>
  <c r="U800" i="2"/>
  <c r="U796" i="2"/>
  <c r="U792" i="2"/>
  <c r="U788" i="2"/>
  <c r="U784" i="2"/>
  <c r="U780" i="2"/>
  <c r="U776" i="2"/>
  <c r="U772" i="2"/>
  <c r="U768" i="2"/>
  <c r="U764" i="2"/>
  <c r="U760" i="2"/>
  <c r="U756" i="2"/>
  <c r="U752" i="2"/>
  <c r="U748" i="2"/>
  <c r="U744" i="2"/>
  <c r="U740" i="2"/>
  <c r="U736" i="2"/>
  <c r="U732" i="2"/>
  <c r="U728" i="2"/>
  <c r="U724" i="2"/>
  <c r="U720" i="2"/>
  <c r="U716" i="2"/>
  <c r="U712" i="2"/>
  <c r="U708" i="2"/>
  <c r="U704" i="2"/>
  <c r="U700" i="2"/>
  <c r="U696" i="2"/>
  <c r="U692" i="2"/>
  <c r="U688" i="2"/>
  <c r="U684" i="2"/>
  <c r="U680" i="2"/>
  <c r="U676" i="2"/>
  <c r="U672" i="2"/>
  <c r="U668" i="2"/>
  <c r="U664" i="2"/>
  <c r="U660" i="2"/>
  <c r="U656" i="2"/>
  <c r="U652" i="2"/>
  <c r="U648" i="2"/>
  <c r="U644" i="2"/>
  <c r="U640" i="2"/>
  <c r="U636" i="2"/>
  <c r="U632" i="2"/>
  <c r="U628" i="2"/>
  <c r="U624" i="2"/>
  <c r="U620" i="2"/>
  <c r="U616" i="2"/>
  <c r="U612" i="2"/>
  <c r="U608" i="2"/>
  <c r="U604" i="2"/>
  <c r="U600" i="2"/>
  <c r="U596" i="2"/>
  <c r="U592" i="2"/>
  <c r="U588" i="2"/>
  <c r="U584" i="2"/>
  <c r="U580" i="2"/>
  <c r="U576" i="2"/>
  <c r="U572" i="2"/>
  <c r="U568" i="2"/>
  <c r="U564" i="2"/>
  <c r="U560" i="2"/>
  <c r="U556" i="2"/>
  <c r="U552" i="2"/>
  <c r="U548" i="2"/>
  <c r="U544" i="2"/>
  <c r="U540" i="2"/>
  <c r="U536" i="2"/>
  <c r="U532" i="2"/>
  <c r="U528" i="2"/>
  <c r="U524" i="2"/>
  <c r="U520" i="2"/>
  <c r="U516" i="2"/>
  <c r="U512" i="2"/>
  <c r="U508" i="2"/>
  <c r="U504" i="2"/>
  <c r="U500" i="2"/>
  <c r="U496" i="2"/>
  <c r="U492" i="2"/>
  <c r="U488" i="2"/>
  <c r="U484" i="2"/>
  <c r="U480" i="2"/>
  <c r="U476" i="2"/>
  <c r="U472" i="2"/>
  <c r="U468" i="2"/>
  <c r="U464" i="2"/>
  <c r="U460" i="2"/>
  <c r="U456" i="2"/>
  <c r="U452" i="2"/>
  <c r="U448" i="2"/>
  <c r="U444" i="2"/>
  <c r="U440" i="2"/>
  <c r="U436" i="2"/>
  <c r="U432" i="2"/>
  <c r="U428" i="2"/>
  <c r="U424" i="2"/>
  <c r="U420" i="2"/>
  <c r="U416" i="2"/>
  <c r="U412" i="2"/>
  <c r="U408" i="2"/>
  <c r="U404" i="2"/>
  <c r="U400" i="2"/>
  <c r="U396" i="2"/>
  <c r="U392" i="2"/>
  <c r="U388" i="2"/>
  <c r="U384" i="2"/>
  <c r="U380" i="2"/>
  <c r="U376" i="2"/>
  <c r="U372" i="2"/>
  <c r="U368" i="2"/>
  <c r="U364" i="2"/>
  <c r="U360" i="2"/>
  <c r="U356" i="2"/>
  <c r="U352" i="2"/>
  <c r="U348" i="2"/>
  <c r="U344" i="2"/>
  <c r="U340" i="2"/>
  <c r="U336" i="2"/>
  <c r="U332" i="2"/>
  <c r="U328" i="2"/>
  <c r="U324" i="2"/>
  <c r="U320" i="2"/>
  <c r="U316" i="2"/>
  <c r="U312" i="2"/>
  <c r="U308" i="2"/>
  <c r="U304" i="2"/>
  <c r="U300" i="2"/>
  <c r="U296" i="2"/>
  <c r="U292" i="2"/>
  <c r="U288" i="2"/>
  <c r="U284" i="2"/>
  <c r="U280" i="2"/>
  <c r="U276" i="2"/>
  <c r="U272" i="2"/>
  <c r="U268" i="2"/>
  <c r="U264" i="2"/>
  <c r="U260" i="2"/>
  <c r="U256" i="2"/>
  <c r="U252" i="2"/>
  <c r="U248" i="2"/>
  <c r="U244" i="2"/>
  <c r="U240" i="2"/>
  <c r="U236" i="2"/>
  <c r="U232" i="2"/>
  <c r="U228" i="2"/>
  <c r="U224" i="2"/>
  <c r="U220" i="2"/>
  <c r="U216" i="2"/>
  <c r="U212" i="2"/>
  <c r="U208" i="2"/>
  <c r="U204" i="2"/>
  <c r="U200" i="2"/>
  <c r="U196" i="2"/>
  <c r="U192" i="2"/>
  <c r="U188" i="2"/>
  <c r="U184" i="2"/>
  <c r="U180" i="2"/>
  <c r="U176" i="2"/>
  <c r="U172" i="2"/>
  <c r="U168" i="2"/>
  <c r="U164" i="2"/>
  <c r="U160" i="2"/>
  <c r="U156" i="2"/>
  <c r="U152" i="2"/>
  <c r="U148" i="2"/>
  <c r="U144" i="2"/>
  <c r="U140" i="2"/>
  <c r="U136" i="2"/>
  <c r="U132" i="2"/>
  <c r="U128" i="2"/>
  <c r="U124" i="2"/>
  <c r="U120" i="2"/>
  <c r="U116" i="2"/>
  <c r="U112" i="2"/>
  <c r="U108" i="2"/>
  <c r="U104" i="2"/>
  <c r="U100" i="2"/>
  <c r="U96" i="2"/>
  <c r="U92" i="2"/>
  <c r="U88" i="2"/>
  <c r="U84" i="2"/>
  <c r="U80" i="2"/>
  <c r="U76" i="2"/>
  <c r="U72" i="2"/>
  <c r="U68" i="2"/>
  <c r="U64" i="2"/>
  <c r="U60" i="2"/>
  <c r="U56" i="2"/>
  <c r="U52" i="2"/>
  <c r="U48" i="2"/>
  <c r="U44" i="2"/>
  <c r="U40" i="2"/>
  <c r="U36" i="2"/>
  <c r="U32" i="2"/>
  <c r="U28" i="2"/>
  <c r="U24" i="2"/>
  <c r="U20" i="2"/>
  <c r="U16" i="2"/>
  <c r="U12" i="2"/>
  <c r="U8" i="2"/>
  <c r="U4" i="2"/>
  <c r="U1199" i="2"/>
  <c r="U1195" i="2"/>
  <c r="U1191" i="2"/>
  <c r="U1187" i="2"/>
  <c r="U1183" i="2"/>
  <c r="U1179" i="2"/>
  <c r="U1175" i="2"/>
  <c r="U1171" i="2"/>
  <c r="U1167" i="2"/>
  <c r="U1163" i="2"/>
  <c r="U1159" i="2"/>
  <c r="U1155" i="2"/>
  <c r="U1151" i="2"/>
  <c r="U1147" i="2"/>
  <c r="U1143" i="2"/>
  <c r="U1139" i="2"/>
  <c r="U1135" i="2"/>
  <c r="U1131" i="2"/>
  <c r="U1127" i="2"/>
  <c r="U1123" i="2"/>
  <c r="U1119" i="2"/>
  <c r="U1115" i="2"/>
  <c r="U1111" i="2"/>
  <c r="U1107" i="2"/>
  <c r="U1103" i="2"/>
  <c r="U1099" i="2"/>
  <c r="U1095" i="2"/>
  <c r="U1091" i="2"/>
  <c r="U1087" i="2"/>
  <c r="U1083" i="2"/>
  <c r="U1079" i="2"/>
  <c r="U1075" i="2"/>
  <c r="U1071" i="2"/>
  <c r="U1067" i="2"/>
  <c r="U1063" i="2"/>
  <c r="U1059" i="2"/>
  <c r="U1055" i="2"/>
  <c r="U1051" i="2"/>
  <c r="U1047" i="2"/>
  <c r="U1043" i="2"/>
  <c r="U1039" i="2"/>
  <c r="U1035" i="2"/>
  <c r="U1031" i="2"/>
  <c r="U1027" i="2"/>
  <c r="U1023" i="2"/>
  <c r="U1019" i="2"/>
  <c r="U1015" i="2"/>
  <c r="U1011" i="2"/>
  <c r="U1007" i="2"/>
  <c r="U1003" i="2"/>
  <c r="U999" i="2"/>
  <c r="U995" i="2"/>
  <c r="U991" i="2"/>
  <c r="U987" i="2"/>
  <c r="U983" i="2"/>
  <c r="U979" i="2"/>
  <c r="U975" i="2"/>
  <c r="U971" i="2"/>
  <c r="U967" i="2"/>
  <c r="U963" i="2"/>
  <c r="U959" i="2"/>
  <c r="U955" i="2"/>
  <c r="U951" i="2"/>
  <c r="U807" i="2"/>
  <c r="U803" i="2"/>
  <c r="U799" i="2"/>
  <c r="U795" i="2"/>
  <c r="U791" i="2"/>
  <c r="U787" i="2"/>
  <c r="U783" i="2"/>
  <c r="U779" i="2"/>
  <c r="U775" i="2"/>
  <c r="U771" i="2"/>
  <c r="U767" i="2"/>
  <c r="U763" i="2"/>
  <c r="U759" i="2"/>
  <c r="U755" i="2"/>
  <c r="U751" i="2"/>
  <c r="U747" i="2"/>
  <c r="U743" i="2"/>
  <c r="U739" i="2"/>
  <c r="U735" i="2"/>
  <c r="U731" i="2"/>
  <c r="U727" i="2"/>
  <c r="U723" i="2"/>
  <c r="U719" i="2"/>
  <c r="U715" i="2"/>
  <c r="U711" i="2"/>
  <c r="U707" i="2"/>
  <c r="U703" i="2"/>
  <c r="U699" i="2"/>
  <c r="U695" i="2"/>
  <c r="U691" i="2"/>
  <c r="U687" i="2"/>
  <c r="U683" i="2"/>
  <c r="U679" i="2"/>
  <c r="U675" i="2"/>
  <c r="U671" i="2"/>
  <c r="U667" i="2"/>
  <c r="U663" i="2"/>
  <c r="U659" i="2"/>
  <c r="U655" i="2"/>
  <c r="U651" i="2"/>
  <c r="U647" i="2"/>
  <c r="U643" i="2"/>
  <c r="U639" i="2"/>
  <c r="U635" i="2"/>
  <c r="U631" i="2"/>
  <c r="U627" i="2"/>
  <c r="U623" i="2"/>
  <c r="U619" i="2"/>
  <c r="U615" i="2"/>
  <c r="U611" i="2"/>
  <c r="U607" i="2"/>
  <c r="U603" i="2"/>
  <c r="U599" i="2"/>
  <c r="U595" i="2"/>
  <c r="U591" i="2"/>
  <c r="U587" i="2"/>
  <c r="U583" i="2"/>
  <c r="U579" i="2"/>
  <c r="U575" i="2"/>
  <c r="U571" i="2"/>
  <c r="U567" i="2"/>
  <c r="U563" i="2"/>
  <c r="U559" i="2"/>
  <c r="U555" i="2"/>
  <c r="U551" i="2"/>
  <c r="U547" i="2"/>
  <c r="U543" i="2"/>
  <c r="U539" i="2"/>
  <c r="U535" i="2"/>
  <c r="U531" i="2"/>
  <c r="U527" i="2"/>
  <c r="U523" i="2"/>
  <c r="U519" i="2"/>
  <c r="U515" i="2"/>
  <c r="U511" i="2"/>
  <c r="U507" i="2"/>
  <c r="U503" i="2"/>
  <c r="U499" i="2"/>
  <c r="U495" i="2"/>
  <c r="U491" i="2"/>
  <c r="U487" i="2"/>
  <c r="U483" i="2"/>
  <c r="U479" i="2"/>
  <c r="U475" i="2"/>
  <c r="U471" i="2"/>
  <c r="U467" i="2"/>
  <c r="U463" i="2"/>
  <c r="U459" i="2"/>
  <c r="U455" i="2"/>
  <c r="U451" i="2"/>
  <c r="U447" i="2"/>
  <c r="U443" i="2"/>
  <c r="U439" i="2"/>
  <c r="U435" i="2"/>
  <c r="U431" i="2"/>
  <c r="U427" i="2"/>
  <c r="U423" i="2"/>
  <c r="U419" i="2"/>
  <c r="U415" i="2"/>
  <c r="U411" i="2"/>
  <c r="U407" i="2"/>
  <c r="U403" i="2"/>
  <c r="U399" i="2"/>
  <c r="U395" i="2"/>
  <c r="U391" i="2"/>
  <c r="U387" i="2"/>
  <c r="U383" i="2"/>
  <c r="U379" i="2"/>
  <c r="U375" i="2"/>
  <c r="U371" i="2"/>
  <c r="U367" i="2"/>
  <c r="U363" i="2"/>
  <c r="U359" i="2"/>
  <c r="U355" i="2"/>
  <c r="U351" i="2"/>
  <c r="U347" i="2"/>
  <c r="U343" i="2"/>
  <c r="U339" i="2"/>
  <c r="U335" i="2"/>
  <c r="U331" i="2"/>
  <c r="U327" i="2"/>
  <c r="U323" i="2"/>
  <c r="U319" i="2"/>
  <c r="U315" i="2"/>
  <c r="U311" i="2"/>
  <c r="U307" i="2"/>
  <c r="U303" i="2"/>
  <c r="U299" i="2"/>
  <c r="U295" i="2"/>
  <c r="U291" i="2"/>
  <c r="U287" i="2"/>
  <c r="U283" i="2"/>
  <c r="U279" i="2"/>
  <c r="U275" i="2"/>
  <c r="U271" i="2"/>
  <c r="U267" i="2"/>
  <c r="U263" i="2"/>
  <c r="U259" i="2"/>
  <c r="U255" i="2"/>
  <c r="U251" i="2"/>
  <c r="U247" i="2"/>
  <c r="U243" i="2"/>
  <c r="U239" i="2"/>
  <c r="U235" i="2"/>
  <c r="U231" i="2"/>
  <c r="U227" i="2"/>
  <c r="U223" i="2"/>
  <c r="U219" i="2"/>
  <c r="U215" i="2"/>
  <c r="U211" i="2"/>
  <c r="U207" i="2"/>
  <c r="U203" i="2"/>
  <c r="U199" i="2"/>
  <c r="U195" i="2"/>
  <c r="U191" i="2"/>
  <c r="U187" i="2"/>
  <c r="U183" i="2"/>
  <c r="U179" i="2"/>
  <c r="U175" i="2"/>
  <c r="U171" i="2"/>
  <c r="U167" i="2"/>
  <c r="U163" i="2"/>
  <c r="U159" i="2"/>
  <c r="U155" i="2"/>
  <c r="U151" i="2"/>
  <c r="U147" i="2"/>
  <c r="U143" i="2"/>
  <c r="U139" i="2"/>
  <c r="U135" i="2"/>
  <c r="U131" i="2"/>
  <c r="U127" i="2"/>
  <c r="U123" i="2"/>
  <c r="U119" i="2"/>
  <c r="U115" i="2"/>
  <c r="U111" i="2"/>
  <c r="U107" i="2"/>
  <c r="U103" i="2"/>
  <c r="U99" i="2"/>
  <c r="U95" i="2"/>
  <c r="U91" i="2"/>
  <c r="U87" i="2"/>
  <c r="U83" i="2"/>
  <c r="U79" i="2"/>
  <c r="U75" i="2"/>
  <c r="U71" i="2"/>
  <c r="U67" i="2"/>
  <c r="U63" i="2"/>
  <c r="U59" i="2"/>
  <c r="U55" i="2"/>
  <c r="U51" i="2"/>
  <c r="U47" i="2"/>
  <c r="U43" i="2"/>
  <c r="U39" i="2"/>
  <c r="U35" i="2"/>
  <c r="U31" i="2"/>
  <c r="U27" i="2"/>
  <c r="U23" i="2"/>
  <c r="U19" i="2"/>
  <c r="U15" i="2"/>
  <c r="U11" i="2"/>
  <c r="U7" i="2"/>
  <c r="U3" i="2"/>
  <c r="U920" i="2"/>
  <c r="U916" i="2"/>
  <c r="U912" i="2"/>
  <c r="U908" i="2"/>
  <c r="U904" i="2"/>
  <c r="U900" i="2"/>
  <c r="U896" i="2"/>
  <c r="U892" i="2"/>
  <c r="U888" i="2"/>
  <c r="U884" i="2"/>
  <c r="U880" i="2"/>
  <c r="U876" i="2"/>
  <c r="U872" i="2"/>
  <c r="U868" i="2"/>
  <c r="U864" i="2"/>
  <c r="U860" i="2"/>
  <c r="U856" i="2"/>
  <c r="U852" i="2"/>
  <c r="U848" i="2"/>
  <c r="U844" i="2"/>
  <c r="U840" i="2"/>
  <c r="U836" i="2"/>
  <c r="U832" i="2"/>
  <c r="U828" i="2"/>
  <c r="U824" i="2"/>
  <c r="U820" i="2"/>
  <c r="U816" i="2"/>
  <c r="U812" i="2"/>
  <c r="U808" i="2"/>
  <c r="U947" i="2"/>
  <c r="U943" i="2"/>
  <c r="U939" i="2"/>
  <c r="U935" i="2"/>
  <c r="U931" i="2"/>
  <c r="U927" i="2"/>
  <c r="U923" i="2"/>
  <c r="U919" i="2"/>
  <c r="U915" i="2"/>
  <c r="U911" i="2"/>
  <c r="U907" i="2"/>
  <c r="U903" i="2"/>
  <c r="U899" i="2"/>
  <c r="U895" i="2"/>
  <c r="U891" i="2"/>
  <c r="U887" i="2"/>
  <c r="U883" i="2"/>
  <c r="U879" i="2"/>
  <c r="U875" i="2"/>
  <c r="U871" i="2"/>
  <c r="U867" i="2"/>
  <c r="U863" i="2"/>
  <c r="U859" i="2"/>
  <c r="U855" i="2"/>
  <c r="U851" i="2"/>
  <c r="U847" i="2"/>
  <c r="U843" i="2"/>
  <c r="U839" i="2"/>
  <c r="U835" i="2"/>
  <c r="U831" i="2"/>
  <c r="U827" i="2"/>
  <c r="U823" i="2"/>
  <c r="U819" i="2"/>
  <c r="U815" i="2"/>
  <c r="U811" i="2"/>
  <c r="H5" i="9" l="1"/>
  <c r="I5" i="9" s="1"/>
  <c r="I3" i="9"/>
  <c r="K3" i="9"/>
  <c r="J14" i="9"/>
  <c r="L14" i="9" s="1"/>
  <c r="K14" i="9"/>
  <c r="H13" i="9"/>
  <c r="L12" i="9"/>
  <c r="K11" i="9"/>
  <c r="H11" i="9"/>
  <c r="I11" i="9" s="1"/>
  <c r="H9" i="9"/>
  <c r="K9" i="9" s="1"/>
  <c r="H8" i="9"/>
  <c r="J8" i="9" s="1"/>
  <c r="K7" i="9"/>
  <c r="J7" i="9"/>
  <c r="L7" i="9" s="1"/>
  <c r="K5" i="9"/>
  <c r="L5" i="9" s="1"/>
  <c r="J5" i="9"/>
  <c r="F15" i="9"/>
  <c r="G15" i="9"/>
  <c r="H4" i="9"/>
  <c r="W2" i="2"/>
  <c r="V2" i="2"/>
  <c r="L3" i="9" l="1"/>
  <c r="K13" i="9"/>
  <c r="I13" i="9"/>
  <c r="L13" i="9" s="1"/>
  <c r="J13" i="9"/>
  <c r="J11" i="9"/>
  <c r="L11" i="9" s="1"/>
  <c r="I9" i="9"/>
  <c r="J9" i="9"/>
  <c r="K8" i="9"/>
  <c r="I8" i="9"/>
  <c r="H15" i="9"/>
  <c r="I4" i="9"/>
  <c r="J4" i="9"/>
  <c r="K4" i="9"/>
  <c r="L9" i="9" l="1"/>
  <c r="L4" i="9"/>
  <c r="L8" i="9"/>
</calcChain>
</file>

<file path=xl/sharedStrings.xml><?xml version="1.0" encoding="utf-8"?>
<sst xmlns="http://schemas.openxmlformats.org/spreadsheetml/2006/main" count="49535" uniqueCount="8412">
  <si>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</si>
  <si>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</si>
  <si>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</si>
  <si>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</si>
  <si>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</si>
  <si>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</si>
  <si>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</si>
  <si>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</si>
  <si>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</si>
  <si>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</si>
  <si>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</si>
  <si>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</si>
  <si>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</si>
  <si>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</si>
  <si>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</si>
  <si>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</si>
  <si>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</si>
  <si>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</si>
  <si>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</si>
  <si>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</si>
  <si>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</si>
  <si>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</si>
  <si>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</si>
  <si>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</si>
  <si>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</si>
  <si>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</si>
  <si>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</si>
  <si>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</si>
  <si>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</si>
  <si>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</si>
  <si>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</si>
  <si>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</si>
  <si>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</si>
  <si>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</si>
  <si>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</si>
  <si>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</si>
  <si>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</si>
  <si>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</si>
  <si>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</si>
  <si>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</si>
  <si>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</si>
  <si>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</si>
  <si>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</si>
  <si>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</si>
  <si>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</si>
  <si>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</si>
  <si>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</si>
  <si>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</si>
  <si>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</si>
  <si>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</si>
  <si>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</si>
  <si>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</si>
  <si>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</si>
  <si>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</si>
  <si>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</si>
  <si>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</si>
  <si>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</si>
  <si>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</si>
  <si>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</si>
  <si>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</si>
  <si>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</si>
  <si>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</si>
  <si>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</si>
  <si>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</si>
  <si>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</si>
  <si>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</si>
  <si>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</si>
  <si>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</si>
  <si>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</si>
  <si>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</si>
  <si>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</si>
  <si>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</si>
  <si>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</si>
  <si>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</si>
  <si>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</si>
  <si>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</si>
  <si>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</si>
  <si>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</si>
  <si>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</si>
  <si>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</si>
  <si>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</si>
  <si>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</si>
  <si>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</si>
  <si>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</si>
  <si>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</si>
  <si>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</si>
  <si>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</si>
  <si>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</si>
  <si>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</si>
  <si>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</si>
  <si>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</si>
  <si>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</si>
  <si>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</si>
  <si>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</si>
  <si>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</si>
  <si>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</si>
  <si>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</si>
  <si>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</si>
  <si>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</si>
  <si>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</si>
  <si>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</si>
  <si>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</si>
  <si>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</si>
  <si>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</si>
  <si>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</si>
  <si>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</si>
  <si>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</si>
  <si>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</si>
  <si>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</si>
  <si>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</si>
  <si>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</si>
  <si>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</si>
  <si>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</si>
  <si>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</si>
  <si>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</si>
  <si>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</si>
  <si>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</si>
  <si>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</si>
  <si>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</si>
  <si>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</si>
  <si>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</si>
  <si>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</si>
  <si>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</si>
  <si>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</si>
  <si>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</si>
  <si>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</si>
  <si>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</si>
  <si>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</si>
  <si>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</si>
  <si>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</si>
  <si>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</si>
  <si>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</si>
  <si>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</si>
  <si>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</si>
  <si>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</si>
  <si>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</si>
  <si>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</si>
  <si>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</si>
  <si>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</si>
  <si>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</si>
  <si>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</si>
  <si>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</si>
  <si>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</si>
  <si>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</si>
  <si>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</si>
  <si>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</si>
  <si>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</si>
  <si>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</si>
  <si>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</si>
  <si>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</si>
  <si>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</si>
  <si>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</si>
  <si>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</si>
  <si>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</si>
  <si>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</si>
  <si>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</si>
  <si>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</si>
  <si>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</si>
  <si>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</si>
  <si>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</si>
  <si>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</si>
  <si>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</si>
  <si>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</si>
  <si>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</si>
  <si>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</si>
  <si>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</si>
  <si>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</si>
  <si>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</si>
  <si>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</si>
  <si>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</si>
  <si>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</si>
  <si>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</si>
  <si>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</si>
  <si>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</si>
  <si>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</si>
  <si>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</si>
  <si>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</si>
  <si>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</si>
  <si>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</si>
  <si>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</si>
  <si>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</si>
  <si>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</si>
  <si>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</si>
  <si>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</si>
  <si>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</si>
  <si>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</si>
  <si>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</si>
  <si>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</si>
  <si>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</si>
  <si>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</si>
  <si>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</si>
  <si>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</si>
  <si>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</si>
  <si>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</si>
  <si>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</si>
  <si>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</si>
  <si>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</si>
  <si>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</si>
  <si>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</si>
  <si>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</si>
  <si>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</si>
  <si>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</si>
  <si>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</si>
  <si>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</si>
  <si>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</si>
  <si>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</si>
  <si>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</si>
  <si>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</si>
  <si>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</si>
  <si>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</si>
  <si>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</si>
  <si>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</si>
  <si>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</si>
  <si>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</si>
  <si>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</si>
  <si>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</si>
  <si>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</si>
  <si>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</si>
  <si>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</si>
  <si>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</si>
  <si>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</si>
  <si>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</si>
  <si>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</si>
  <si>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</si>
  <si>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</si>
  <si>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</si>
  <si>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</si>
  <si>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</si>
  <si>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</si>
  <si>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</si>
  <si>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</si>
  <si>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</si>
  <si>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</si>
  <si>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</si>
  <si>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</si>
  <si>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</si>
  <si>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</si>
  <si>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</si>
  <si>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</si>
  <si>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</si>
  <si>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</si>
  <si>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</si>
  <si>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</si>
  <si>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</si>
  <si>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</si>
  <si>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</si>
  <si>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</si>
  <si>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</si>
  <si>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</si>
  <si>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</si>
  <si>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</si>
  <si>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</si>
  <si>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</si>
  <si>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</si>
  <si>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</si>
  <si>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</si>
  <si>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</si>
  <si>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</si>
  <si>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</si>
  <si>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</si>
  <si>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</si>
  <si>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</si>
  <si>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</si>
  <si>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</si>
  <si>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</si>
  <si>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</si>
  <si>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</si>
  <si>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</si>
  <si>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</si>
  <si>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</si>
  <si>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</si>
  <si>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</si>
  <si>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</si>
  <si>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</si>
  <si>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</si>
  <si>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</si>
  <si>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</si>
  <si>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</si>
  <si>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</si>
  <si>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</si>
  <si>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</si>
  <si>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</si>
  <si>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</si>
  <si>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</si>
  <si>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</si>
  <si>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</si>
  <si>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</si>
  <si>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</si>
  <si>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</si>
  <si>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</si>
  <si>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</si>
  <si>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</si>
  <si>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</si>
  <si>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</si>
  <si>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</si>
  <si>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</si>
  <si>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</si>
  <si>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</si>
  <si>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</si>
  <si>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</si>
  <si>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</si>
  <si>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</si>
  <si>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</si>
  <si>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</si>
  <si>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</si>
  <si>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</si>
  <si>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</si>
  <si>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</si>
  <si>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</si>
  <si>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</si>
  <si>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</si>
  <si>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</si>
  <si>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</si>
  <si>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</si>
  <si>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</si>
  <si>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</si>
  <si>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</si>
  <si>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</si>
  <si>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</si>
  <si>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</si>
  <si>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</si>
  <si>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</si>
  <si>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</si>
  <si>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</si>
  <si>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</si>
  <si>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</si>
  <si>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</si>
  <si>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</si>
  <si>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</si>
  <si>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</si>
  <si>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</si>
  <si>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</si>
  <si>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</si>
  <si>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</si>
  <si>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</si>
  <si>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</si>
  <si>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</si>
  <si>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</si>
  <si>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</si>
  <si>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</si>
  <si>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</si>
  <si>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</si>
  <si>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</si>
  <si>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</si>
  <si>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</si>
  <si>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</si>
  <si>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</si>
  <si>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</si>
  <si>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</si>
  <si>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</si>
  <si>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</si>
  <si>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</si>
  <si>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</si>
  <si>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</si>
  <si>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</si>
  <si>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</si>
  <si>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</si>
  <si>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</si>
  <si>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</si>
  <si>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</si>
  <si>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</si>
  <si>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</si>
  <si>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</si>
  <si>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</si>
  <si>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</si>
  <si>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</si>
  <si>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</si>
  <si>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</si>
  <si>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</si>
  <si>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</si>
  <si>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</si>
  <si>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</si>
  <si>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</si>
  <si>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</si>
  <si>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</si>
  <si>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</si>
  <si>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</si>
  <si>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</si>
  <si>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</si>
  <si>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</si>
  <si>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</si>
  <si>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</si>
  <si>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</si>
  <si>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</si>
  <si>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</si>
  <si>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</si>
  <si>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</si>
  <si>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</si>
  <si>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</si>
  <si>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</si>
  <si>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</si>
  <si>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</si>
  <si>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</si>
  <si>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</si>
  <si>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</si>
  <si>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</si>
  <si>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</si>
  <si>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</si>
  <si>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</si>
  <si>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</si>
  <si>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</si>
  <si>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</si>
  <si>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</si>
  <si>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</si>
  <si>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</si>
  <si>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</si>
  <si>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</si>
  <si>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</si>
  <si>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</si>
  <si>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</si>
  <si>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</si>
  <si>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</si>
  <si>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</si>
  <si>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</si>
  <si>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</si>
  <si>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</si>
  <si>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</si>
  <si>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</si>
  <si>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</si>
  <si>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</si>
  <si>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</si>
  <si>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</si>
  <si>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</si>
  <si>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</si>
  <si>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</si>
  <si>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</si>
  <si>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</si>
  <si>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</si>
  <si>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</si>
  <si>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</si>
  <si>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</si>
  <si>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</si>
  <si>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</si>
  <si>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</si>
  <si>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</si>
  <si>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</si>
  <si>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</si>
  <si>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</si>
  <si>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</si>
  <si>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</si>
  <si>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</si>
  <si>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</si>
  <si>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</si>
  <si>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</si>
  <si>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</si>
  <si>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</si>
  <si>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</si>
  <si>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</si>
  <si>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</si>
  <si>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</si>
  <si>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</si>
  <si>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</si>
  <si>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</si>
  <si>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</si>
  <si>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</si>
  <si>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</si>
  <si>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</si>
  <si>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</si>
  <si>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</si>
  <si>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</si>
  <si>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</si>
  <si>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</si>
  <si>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</si>
  <si>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</si>
  <si>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</si>
  <si>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</si>
  <si>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</si>
  <si>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</si>
  <si>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</si>
  <si>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</si>
  <si>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</si>
  <si>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</si>
  <si>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</si>
  <si>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</si>
  <si>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</si>
  <si>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</si>
  <si>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</si>
  <si>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</si>
  <si>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</si>
  <si>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</si>
  <si>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</si>
  <si>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</si>
  <si>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</si>
  <si>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</si>
  <si>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</si>
  <si>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</si>
  <si>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</si>
  <si>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</si>
  <si>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</si>
  <si>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</si>
  <si>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</si>
  <si>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</si>
  <si>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</si>
  <si>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</si>
  <si>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</si>
  <si>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</si>
  <si>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</si>
  <si>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</si>
  <si>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</si>
  <si>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</si>
  <si>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</si>
  <si>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</si>
  <si>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</si>
  <si>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</si>
  <si>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</si>
  <si>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</si>
  <si>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</si>
  <si>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</si>
  <si>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</si>
  <si>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</si>
  <si>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</si>
  <si>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</si>
  <si>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</si>
  <si>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</si>
  <si>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</si>
  <si>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</si>
  <si>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</si>
  <si>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</si>
  <si>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</si>
  <si>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</si>
  <si>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</si>
  <si>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</si>
  <si>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</si>
  <si>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</si>
  <si>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</si>
  <si>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</si>
  <si>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</si>
  <si>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</si>
  <si>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</si>
  <si>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</si>
  <si>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</si>
  <si>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</si>
  <si>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</si>
  <si>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</si>
  <si>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</si>
  <si>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</si>
  <si>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</si>
  <si>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</si>
  <si>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</si>
  <si>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</si>
  <si>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</si>
  <si>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</si>
  <si>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</si>
  <si>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</si>
  <si>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</si>
  <si>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</si>
  <si>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</si>
  <si>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</si>
  <si>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</si>
  <si>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</si>
  <si>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</si>
  <si>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</si>
  <si>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</si>
  <si>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</si>
  <si>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</si>
  <si>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</si>
  <si>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</si>
  <si>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</si>
  <si>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</si>
  <si>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</si>
  <si>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</si>
  <si>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</si>
  <si>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</si>
  <si>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</si>
  <si>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</si>
  <si>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</si>
  <si>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</si>
  <si>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</si>
  <si>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</si>
  <si>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</si>
  <si>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</si>
  <si>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</si>
  <si>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</si>
  <si>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</si>
  <si>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</si>
  <si>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</si>
  <si>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</si>
  <si>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</si>
  <si>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</si>
  <si>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</si>
  <si>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</si>
  <si>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</si>
  <si>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</si>
  <si>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</si>
  <si>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</si>
  <si>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</si>
  <si>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</si>
  <si>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</si>
  <si>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</si>
  <si>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</si>
  <si>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</si>
  <si>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</si>
  <si>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</si>
  <si>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</si>
  <si>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</si>
  <si>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</si>
  <si>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</si>
  <si>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</si>
  <si>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</si>
  <si>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</si>
  <si>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</si>
  <si>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</si>
  <si>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</si>
  <si>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</si>
  <si>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</si>
  <si>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</si>
  <si>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</si>
  <si>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</si>
  <si>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</si>
  <si>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</si>
  <si>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</si>
  <si>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</si>
  <si>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</si>
  <si>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</si>
  <si>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</si>
  <si>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</si>
  <si>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</si>
  <si>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</si>
  <si>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</si>
  <si>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</si>
  <si>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</si>
  <si>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</si>
  <si>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</si>
  <si>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</si>
  <si>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</si>
  <si>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</si>
  <si>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</si>
  <si>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</si>
  <si>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</si>
  <si>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</si>
  <si>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</si>
  <si>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</si>
  <si>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</si>
  <si>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</si>
  <si>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</si>
  <si>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</si>
  <si>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</si>
  <si>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</si>
  <si>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</si>
  <si>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</si>
  <si>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</si>
  <si>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</si>
  <si>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</si>
  <si>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</si>
  <si>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</si>
  <si>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</si>
  <si>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</si>
  <si>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</si>
  <si>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</si>
  <si>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</si>
  <si>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</si>
  <si>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</si>
  <si>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</si>
  <si>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</si>
  <si>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</si>
  <si>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</si>
  <si>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</si>
  <si>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</si>
  <si>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</si>
  <si>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</si>
  <si>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</si>
  <si>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</si>
  <si>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</si>
  <si>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</si>
  <si>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</si>
  <si>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</si>
  <si>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</si>
  <si>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</si>
  <si>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</si>
  <si>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</si>
  <si>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</si>
  <si>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</si>
  <si>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</si>
  <si>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</si>
  <si>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</si>
  <si>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</si>
  <si>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</si>
  <si>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</si>
  <si>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</si>
  <si>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</si>
  <si>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</si>
  <si>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</si>
  <si>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</si>
  <si>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</si>
  <si>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</si>
  <si>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</si>
  <si>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</si>
  <si>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</si>
  <si>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</si>
  <si>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</si>
  <si>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</si>
  <si>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</si>
  <si>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</si>
  <si>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</si>
  <si>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</si>
  <si>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</si>
  <si>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</si>
  <si>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</si>
  <si>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</si>
  <si>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</si>
  <si>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</si>
  <si>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</si>
  <si>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</si>
  <si>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</si>
  <si>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</si>
  <si>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</si>
  <si>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</si>
  <si>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</si>
  <si>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</si>
  <si>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</si>
  <si>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</si>
  <si>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</si>
  <si>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</si>
  <si>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</si>
  <si>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</si>
  <si>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</si>
  <si>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</si>
  <si>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</si>
  <si>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</si>
  <si>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</si>
  <si>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</si>
  <si>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</si>
  <si>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</si>
  <si>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</si>
  <si>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</si>
  <si>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</si>
  <si>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</si>
  <si>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</si>
  <si>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</si>
  <si>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</si>
  <si>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</si>
  <si>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</si>
  <si>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</si>
  <si>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</si>
  <si>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</si>
  <si>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</si>
  <si>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</si>
  <si>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</si>
  <si>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</si>
  <si>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</si>
  <si>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</si>
  <si>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</si>
  <si>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</si>
  <si>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</si>
  <si>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</si>
  <si>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</si>
  <si>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</si>
  <si>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</si>
  <si>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</si>
  <si>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</si>
  <si>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</si>
  <si>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</si>
  <si>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</si>
  <si>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</si>
  <si>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</si>
  <si>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</si>
  <si>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</si>
  <si>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</si>
  <si>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</si>
  <si>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</si>
  <si>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</si>
  <si>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</si>
  <si>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</si>
  <si>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</si>
  <si>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</si>
  <si>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</si>
  <si>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</si>
  <si>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</si>
  <si>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</si>
  <si>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</si>
  <si>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</si>
  <si>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</si>
  <si>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</si>
  <si>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</si>
  <si>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</si>
  <si>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</si>
  <si>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</si>
  <si>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</si>
  <si>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</si>
  <si>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</si>
  <si>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</si>
  <si>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</si>
  <si>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</si>
  <si>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</si>
  <si>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</si>
  <si>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</si>
  <si>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</si>
  <si>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</si>
  <si>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</si>
  <si>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</si>
  <si>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</si>
  <si>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</si>
  <si>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</si>
  <si>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</si>
  <si>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</si>
  <si>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</si>
  <si>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</si>
  <si>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</si>
  <si>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</si>
  <si>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</si>
  <si>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</si>
  <si>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</si>
  <si>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</si>
  <si>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</si>
  <si>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</si>
  <si>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</si>
  <si>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</si>
  <si>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</si>
  <si>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</si>
  <si>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</si>
  <si>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</si>
  <si>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</si>
  <si>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</si>
  <si>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</si>
  <si>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</si>
  <si>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</si>
  <si>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</si>
  <si>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</si>
  <si>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</si>
  <si>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</si>
  <si>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</si>
  <si>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</si>
  <si>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</si>
  <si>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</si>
  <si>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</si>
  <si>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</si>
  <si>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</si>
  <si>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</si>
  <si>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</si>
  <si>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</si>
  <si>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</si>
  <si>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</si>
  <si>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</si>
  <si>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</si>
  <si>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</si>
  <si>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</si>
  <si>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</si>
  <si>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</si>
  <si>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</si>
  <si>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</si>
  <si>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</si>
  <si>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</si>
  <si>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</si>
  <si>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</si>
  <si>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</si>
  <si>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</si>
  <si>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</si>
  <si>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</si>
  <si>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</si>
  <si>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</si>
  <si>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</si>
  <si>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</si>
  <si>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</si>
  <si>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</si>
  <si>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</si>
  <si>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</si>
  <si>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</si>
  <si>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</si>
  <si>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</si>
  <si>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</si>
  <si>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</si>
  <si>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</si>
  <si>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</si>
  <si>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</si>
  <si>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</si>
  <si>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</si>
  <si>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</si>
  <si>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</si>
  <si>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</si>
  <si>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</si>
  <si>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</si>
  <si>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</si>
  <si>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</si>
  <si>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</si>
  <si>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</si>
  <si>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</si>
  <si>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</si>
  <si>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</si>
  <si>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</si>
  <si>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</si>
  <si>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</si>
  <si>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</si>
  <si>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</si>
  <si>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</si>
  <si>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</si>
  <si>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</si>
  <si>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</si>
  <si>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</si>
  <si>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</si>
  <si>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</si>
  <si>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</si>
  <si>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</si>
  <si>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</si>
  <si>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</si>
  <si>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</si>
  <si>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</si>
  <si>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</si>
  <si>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</si>
  <si>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</si>
  <si>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</si>
  <si>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</si>
  <si>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</si>
  <si>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</si>
  <si>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</si>
  <si>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</si>
  <si>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</si>
  <si>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</si>
  <si>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</si>
  <si>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</si>
  <si>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</si>
  <si>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</si>
  <si>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</si>
  <si>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</si>
  <si>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</si>
  <si>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</si>
  <si>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</si>
  <si>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</si>
  <si>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</si>
  <si>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</si>
  <si>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</si>
  <si>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</si>
  <si>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</si>
  <si>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</si>
  <si>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</si>
  <si>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</si>
  <si>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</si>
  <si>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</si>
  <si>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</si>
  <si>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</si>
  <si>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</si>
  <si>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</si>
  <si>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</si>
  <si>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</si>
  <si>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</si>
  <si>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</si>
  <si>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</si>
  <si>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</si>
  <si>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</si>
  <si>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</si>
  <si>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</si>
  <si>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</si>
  <si>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</si>
  <si>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</si>
  <si>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</si>
  <si>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</si>
  <si>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</si>
  <si>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</si>
  <si>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</si>
  <si>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</si>
  <si>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</si>
  <si>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</si>
  <si>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</si>
  <si>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</si>
  <si>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</si>
  <si>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</si>
  <si>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</si>
  <si>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</si>
  <si>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</si>
  <si>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</si>
  <si>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</si>
  <si>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</si>
  <si>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</si>
  <si>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</si>
  <si>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</si>
  <si>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</si>
  <si>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</si>
  <si>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</si>
  <si>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</si>
  <si>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</si>
  <si>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</si>
  <si>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</si>
  <si>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</si>
  <si>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</si>
  <si>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</si>
  <si>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</si>
  <si>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</si>
  <si>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</si>
  <si>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</si>
  <si>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</si>
  <si>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</si>
  <si>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</si>
  <si>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</si>
  <si>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</si>
  <si>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</si>
  <si>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</si>
  <si>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</si>
  <si>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</si>
  <si>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</si>
  <si>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</si>
  <si>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</si>
  <si>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</si>
  <si>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</si>
  <si>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</si>
  <si>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</si>
  <si>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</si>
  <si>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</si>
  <si>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</si>
  <si>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</si>
  <si>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</si>
  <si>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</si>
  <si>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</si>
  <si>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</si>
  <si>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</si>
  <si>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</si>
  <si>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</si>
  <si>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</si>
  <si>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</si>
  <si>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</si>
  <si>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</si>
  <si>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</si>
  <si>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</si>
  <si>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</si>
  <si>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</si>
  <si>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</si>
  <si>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</si>
  <si>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</si>
  <si>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</si>
  <si>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</si>
  <si>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</si>
  <si>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</si>
  <si>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</si>
  <si>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</si>
  <si>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</si>
  <si>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</si>
  <si>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</si>
  <si>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</si>
  <si>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</si>
  <si>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</si>
  <si>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</si>
  <si>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</si>
  <si>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</si>
  <si>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</si>
  <si>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</si>
  <si>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</si>
  <si>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</si>
  <si>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</si>
  <si>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</si>
  <si>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</si>
  <si>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</si>
  <si>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</si>
  <si>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</si>
  <si>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</si>
  <si>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</si>
  <si>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</si>
  <si>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</si>
  <si>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</si>
  <si>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</si>
  <si>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</si>
  <si>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</si>
  <si>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</si>
  <si>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</si>
  <si>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</si>
  <si>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</si>
  <si>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</si>
  <si>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</si>
  <si>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</si>
  <si>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</si>
  <si>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</si>
  <si>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</si>
  <si>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</si>
  <si>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</si>
  <si>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</si>
  <si>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</si>
  <si>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</si>
  <si>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</si>
  <si>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</si>
  <si>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</si>
  <si>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</si>
  <si>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</si>
  <si>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</si>
  <si>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</si>
  <si>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</si>
  <si>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</si>
  <si>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</si>
  <si>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</si>
  <si>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</si>
  <si>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</si>
  <si>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</si>
  <si>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</si>
  <si>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</si>
  <si>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</si>
  <si>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</si>
  <si>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</si>
  <si>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</si>
  <si>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</si>
  <si>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</si>
  <si>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</si>
  <si>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</si>
  <si>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</si>
  <si>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</si>
  <si>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</si>
  <si>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</si>
  <si>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</si>
  <si>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</si>
  <si>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</si>
  <si>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</si>
  <si>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</si>
  <si>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</si>
  <si>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</si>
  <si>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</si>
  <si>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</si>
  <si>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</si>
  <si>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</si>
  <si>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</si>
  <si>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</si>
  <si>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</si>
  <si>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</si>
  <si>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</si>
  <si>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</si>
  <si>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</si>
  <si>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</si>
  <si>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</si>
  <si>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</si>
  <si>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</si>
  <si>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</si>
  <si>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</si>
  <si>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</si>
  <si>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</si>
  <si>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</si>
  <si>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</si>
  <si>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</si>
  <si>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</si>
  <si>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</si>
  <si>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</si>
  <si>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</si>
  <si>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</si>
  <si>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</si>
  <si>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</si>
  <si>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</si>
  <si>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</si>
  <si>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</si>
  <si>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</si>
  <si>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</si>
  <si>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</si>
  <si>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</si>
  <si>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</si>
  <si>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</si>
  <si>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</si>
  <si>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</si>
  <si>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</si>
  <si>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</si>
  <si>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</si>
  <si>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</si>
  <si>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</si>
  <si>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</si>
  <si>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</si>
  <si>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</si>
  <si>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</si>
  <si>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</si>
  <si>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</si>
  <si>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</si>
  <si>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</si>
  <si>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</si>
  <si>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</si>
  <si>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</si>
  <si>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</si>
  <si>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</si>
  <si>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</si>
  <si>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</si>
  <si>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</si>
  <si>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</si>
  <si>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</si>
  <si>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</si>
  <si>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</si>
  <si>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</si>
  <si>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</si>
  <si>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</si>
  <si>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</si>
  <si>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</si>
  <si>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</si>
  <si>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</si>
  <si>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</si>
  <si>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</si>
  <si>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</si>
  <si>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</si>
  <si>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</si>
  <si>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</si>
  <si>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</si>
  <si>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</si>
  <si>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</si>
  <si>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</si>
  <si>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</si>
  <si>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</si>
  <si>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</si>
  <si>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</si>
  <si>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</si>
  <si>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</si>
  <si>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</si>
  <si>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</si>
  <si>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</si>
  <si>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</si>
  <si>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</si>
  <si>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</si>
  <si>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</si>
  <si>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</si>
  <si>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</si>
  <si>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</si>
  <si>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</si>
  <si>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</si>
  <si>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</si>
  <si>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</si>
  <si>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</si>
  <si>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</si>
  <si>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</si>
  <si>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</si>
  <si>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</si>
  <si>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</si>
  <si>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</si>
  <si>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</si>
  <si>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</si>
  <si>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</si>
  <si>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</si>
  <si>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</si>
  <si>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</si>
  <si>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</si>
  <si>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</si>
  <si>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</si>
  <si>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</si>
  <si>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</si>
  <si>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</si>
  <si>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</si>
  <si>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</si>
  <si>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</si>
  <si>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</si>
  <si>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</si>
  <si>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</si>
  <si>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</si>
  <si>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</si>
  <si>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</si>
  <si>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</si>
  <si>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</si>
  <si>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</si>
  <si>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</si>
  <si>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</si>
  <si>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</si>
  <si>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</si>
  <si>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</si>
  <si>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</si>
  <si>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</si>
  <si>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</si>
  <si>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</si>
  <si>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</si>
  <si>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</si>
  <si>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</si>
  <si>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</si>
  <si>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</si>
  <si>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</si>
  <si>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</si>
  <si>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</si>
  <si>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</si>
  <si>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</si>
  <si>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</si>
  <si>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</si>
  <si>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</si>
  <si>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</si>
  <si>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</si>
  <si>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</si>
  <si>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</si>
  <si>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</si>
  <si>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</si>
  <si>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</si>
  <si>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</si>
  <si>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</si>
  <si>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</si>
  <si>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</si>
  <si>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</si>
  <si>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</si>
  <si>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</si>
  <si>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</si>
  <si>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</si>
  <si>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</si>
  <si>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</si>
  <si>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</si>
  <si>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</si>
  <si>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</si>
  <si>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</si>
  <si>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</si>
  <si>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</si>
  <si>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</si>
  <si>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</si>
  <si>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</si>
  <si>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</si>
  <si>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</si>
  <si>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</si>
  <si>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</si>
  <si>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</si>
  <si>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</si>
  <si>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</si>
  <si>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</si>
  <si>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</si>
  <si>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</si>
  <si>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</si>
  <si>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</si>
  <si>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</si>
  <si>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</si>
  <si>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</si>
  <si>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</si>
  <si>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</si>
  <si>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</si>
  <si>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</si>
  <si>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</si>
  <si>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</si>
  <si>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</si>
  <si>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</si>
  <si>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</si>
  <si>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</si>
  <si>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</si>
  <si>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</si>
  <si>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</si>
  <si>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</si>
  <si>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</si>
  <si>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</si>
  <si>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</si>
  <si>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</si>
  <si>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</si>
  <si>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</si>
  <si>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</si>
  <si>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</si>
  <si>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</si>
  <si>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</si>
  <si>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</si>
  <si>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</si>
  <si>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</si>
  <si>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</si>
  <si>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</si>
  <si>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</si>
  <si>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</si>
  <si>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</si>
  <si>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</si>
  <si>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</si>
  <si>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</si>
  <si>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</si>
  <si>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</si>
  <si>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</si>
  <si>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</si>
  <si>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</si>
  <si>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</si>
  <si>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</si>
  <si>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</si>
  <si>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</si>
  <si>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</si>
  <si>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</si>
  <si>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</si>
  <si>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</si>
  <si>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</si>
  <si>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</si>
  <si>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</si>
  <si>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</si>
  <si>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</si>
  <si>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</si>
  <si>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</si>
  <si>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</si>
  <si>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</si>
  <si>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</si>
  <si>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</si>
  <si>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</si>
  <si>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</si>
  <si>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</si>
  <si>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</si>
  <si>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</si>
  <si>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</si>
  <si>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</si>
  <si>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</si>
  <si>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</si>
  <si>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</si>
  <si>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</si>
  <si>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</si>
  <si>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</si>
  <si>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</si>
  <si>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</si>
  <si>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</si>
  <si>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</si>
  <si>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</si>
  <si>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</si>
  <si>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</si>
  <si>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</si>
  <si>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</si>
  <si>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</si>
  <si>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</si>
  <si>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</si>
  <si>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</si>
  <si>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</si>
  <si>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</si>
  <si>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</si>
  <si>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</si>
  <si>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</si>
  <si>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</si>
  <si>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</si>
  <si>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</si>
  <si>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</si>
  <si>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</si>
  <si>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</si>
  <si>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</si>
  <si>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</si>
  <si>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</si>
  <si>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</si>
  <si>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</si>
  <si>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</si>
  <si>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</si>
  <si>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</si>
  <si>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</si>
  <si>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</si>
  <si>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</si>
  <si>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</si>
  <si>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</si>
  <si>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</si>
  <si>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</si>
  <si>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</si>
  <si>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</si>
  <si>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</si>
  <si>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</si>
  <si>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</si>
  <si>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</si>
  <si>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</si>
  <si>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</si>
  <si>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</si>
  <si>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</si>
  <si>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</si>
  <si>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</si>
  <si>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</si>
  <si>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</si>
  <si>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</si>
  <si>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</si>
  <si>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</si>
  <si>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</si>
  <si>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</si>
  <si>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</si>
  <si>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</si>
  <si>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</si>
  <si>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</si>
  <si>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</si>
  <si>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</si>
  <si>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</si>
  <si>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</si>
  <si>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</si>
  <si>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</si>
  <si>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</si>
  <si>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</si>
  <si>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</si>
  <si>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</si>
  <si>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</si>
  <si>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</si>
  <si>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</si>
  <si>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</si>
  <si>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</si>
  <si>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</si>
  <si>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</si>
  <si>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</si>
  <si>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</si>
  <si>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</si>
  <si>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</si>
  <si>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</si>
  <si>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</si>
  <si>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</si>
  <si>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</si>
  <si>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</si>
  <si>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</si>
  <si>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</si>
  <si>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</si>
  <si>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</si>
  <si>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</si>
  <si>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</si>
  <si>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</si>
  <si>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</si>
  <si>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</si>
  <si>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</si>
  <si>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</si>
  <si>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</si>
  <si>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</si>
  <si>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</si>
  <si>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</si>
  <si>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</si>
  <si>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</si>
  <si>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</si>
  <si>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</si>
  <si>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</si>
  <si>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</si>
  <si>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</si>
  <si>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</si>
  <si>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</si>
  <si>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</si>
  <si>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</si>
  <si>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</si>
  <si>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</si>
  <si>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</si>
  <si>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</si>
  <si>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</si>
  <si>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</si>
  <si>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</si>
  <si>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</si>
  <si>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</si>
  <si>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</si>
  <si>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</si>
  <si>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</si>
  <si>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</si>
  <si>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</si>
  <si>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</si>
  <si>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</si>
  <si>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</si>
  <si>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</si>
  <si>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</si>
  <si>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</si>
  <si>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</si>
  <si>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</si>
  <si>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</si>
  <si>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</si>
  <si>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</si>
  <si>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</si>
  <si>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</si>
  <si>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</si>
  <si>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</si>
  <si>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</si>
  <si>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</si>
  <si>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</si>
  <si>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</si>
  <si>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</si>
  <si>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</si>
  <si>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</si>
  <si>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</si>
  <si>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</si>
  <si>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</si>
  <si>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</si>
  <si>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</si>
  <si>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</si>
  <si>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</si>
  <si>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</si>
  <si>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</si>
  <si>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</si>
  <si>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</si>
  <si>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</si>
  <si>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</si>
  <si>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</si>
  <si>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</si>
  <si>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</si>
  <si>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</si>
  <si>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</si>
  <si>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</si>
  <si>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</si>
  <si>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</si>
  <si>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</si>
  <si>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</si>
  <si>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</si>
  <si>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</si>
  <si>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</si>
  <si>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</si>
  <si>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</si>
  <si>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</si>
  <si>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</si>
  <si>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</si>
  <si>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</si>
  <si>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</si>
  <si>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</si>
  <si>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</si>
  <si>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</si>
  <si>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</si>
  <si>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</si>
  <si>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</si>
  <si>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</si>
  <si>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</si>
  <si>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</si>
  <si>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</si>
  <si>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</si>
  <si>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</si>
  <si>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</si>
  <si>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</si>
  <si>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</si>
  <si>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</si>
  <si>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</si>
  <si>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</si>
  <si>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</si>
  <si>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</si>
  <si>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</si>
  <si>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</si>
  <si>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</si>
  <si>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</si>
  <si>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</si>
  <si>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</si>
  <si>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</si>
  <si>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</si>
  <si>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</si>
  <si>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</si>
  <si>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</si>
  <si>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</si>
  <si>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</si>
  <si>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</si>
  <si>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</si>
  <si>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</si>
  <si>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</si>
  <si>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</si>
  <si>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</si>
  <si>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</si>
  <si>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</si>
  <si>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</si>
  <si>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</si>
  <si>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</si>
  <si>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</si>
  <si>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</si>
  <si>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</si>
  <si>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</si>
  <si>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</si>
  <si>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</si>
  <si>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</si>
  <si>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</si>
  <si>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</si>
  <si>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</si>
  <si>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</si>
  <si>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</si>
  <si>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</si>
  <si>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</si>
  <si>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</si>
  <si>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</si>
  <si>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</si>
  <si>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</si>
  <si>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</si>
  <si>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</si>
  <si>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</si>
  <si>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</si>
  <si>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</si>
  <si>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</si>
  <si>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</si>
  <si>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</si>
  <si>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</si>
  <si>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</si>
  <si>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</si>
  <si>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</si>
  <si>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</si>
  <si>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</si>
  <si>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</si>
  <si>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</si>
  <si>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</si>
  <si>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</si>
  <si>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</si>
  <si>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</si>
  <si>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</si>
  <si>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</si>
  <si>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</si>
  <si>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</si>
  <si>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</si>
  <si>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</si>
  <si>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</si>
  <si>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</si>
  <si>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</si>
  <si>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</si>
  <si>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</si>
  <si>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</si>
  <si>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</si>
  <si>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</si>
  <si>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</si>
  <si>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</si>
  <si>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</si>
  <si>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</si>
  <si>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</si>
  <si>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</si>
  <si>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</si>
  <si>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</si>
  <si>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</si>
  <si>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</si>
  <si>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</si>
  <si>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</si>
  <si>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</si>
  <si>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</si>
  <si>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</si>
  <si>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</si>
  <si>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</si>
  <si>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</si>
  <si>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</si>
  <si>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</si>
  <si>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</si>
  <si>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</si>
  <si>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</si>
  <si>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</si>
  <si>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</si>
  <si>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</si>
  <si>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</si>
  <si>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</si>
  <si>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</si>
  <si>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</si>
  <si>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</si>
  <si>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</si>
  <si>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</si>
  <si>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</si>
  <si>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</si>
  <si>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</si>
  <si>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</si>
  <si>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</si>
  <si>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</si>
  <si>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</si>
  <si>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</si>
  <si>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</si>
  <si>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</si>
  <si>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</si>
  <si>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</si>
  <si>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</si>
  <si>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</si>
  <si>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</si>
  <si>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</si>
  <si>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</si>
  <si>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</si>
  <si>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</si>
  <si>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</si>
  <si>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</si>
  <si>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</si>
  <si>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</si>
  <si>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</si>
  <si>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</si>
  <si>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</si>
  <si>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</si>
  <si>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</si>
  <si>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</si>
  <si>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</si>
  <si>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</si>
  <si>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</si>
  <si>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</si>
  <si>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</si>
  <si>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</si>
  <si>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</si>
  <si>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</si>
  <si>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</si>
  <si>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</si>
  <si>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</si>
  <si>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</si>
  <si>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</si>
  <si>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</si>
  <si>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</si>
  <si>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</si>
  <si>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</si>
  <si>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</si>
  <si>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</si>
  <si>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</si>
  <si>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</si>
  <si>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</si>
  <si>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</si>
  <si>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</si>
  <si>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</si>
  <si>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</si>
  <si>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</si>
  <si>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</si>
  <si>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</si>
  <si>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</si>
  <si>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</si>
  <si>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</si>
  <si>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</si>
  <si>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</si>
  <si>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</si>
  <si>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</si>
  <si>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</si>
  <si>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</si>
  <si>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</si>
  <si>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</si>
  <si>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</si>
  <si>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</si>
  <si>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</si>
  <si>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</si>
  <si>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</si>
  <si>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</si>
  <si>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</si>
  <si>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</si>
  <si>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</si>
  <si>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</si>
  <si>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</si>
  <si>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</si>
  <si>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</si>
  <si>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</si>
  <si>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</si>
  <si>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</si>
  <si>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</si>
  <si>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</si>
  <si>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</si>
  <si>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</si>
  <si>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</si>
  <si>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</si>
  <si>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</si>
  <si>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</si>
  <si>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</si>
  <si>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</si>
  <si>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</si>
  <si>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</si>
  <si>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</si>
  <si>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</si>
  <si>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</si>
  <si>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</si>
  <si>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</si>
  <si>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</si>
  <si>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</si>
  <si>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</si>
  <si>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</si>
  <si>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</si>
  <si>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</si>
  <si>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</si>
  <si>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</si>
  <si>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</si>
  <si>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</si>
  <si>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</si>
  <si>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</si>
  <si>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</si>
  <si>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</si>
  <si>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</si>
  <si>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</si>
  <si>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</si>
  <si>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</si>
  <si>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</si>
  <si>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</si>
  <si>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</si>
  <si>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</si>
  <si>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</si>
  <si>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</si>
  <si>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</si>
  <si>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</si>
  <si>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</si>
  <si>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</si>
  <si>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</si>
  <si>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</si>
  <si>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</si>
  <si>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</si>
  <si>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</si>
  <si>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</si>
  <si>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</si>
  <si>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</si>
  <si>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</si>
  <si>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</si>
  <si>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</si>
  <si>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</si>
  <si>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</si>
  <si>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</si>
  <si>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</si>
  <si>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</si>
  <si>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</si>
  <si>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</si>
  <si>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</si>
  <si>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</si>
  <si>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</si>
  <si>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</si>
  <si>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</si>
  <si>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</si>
  <si>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</si>
  <si>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</si>
  <si>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</si>
  <si>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</si>
  <si>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</si>
  <si>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</si>
  <si>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</si>
  <si>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</si>
  <si>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</si>
  <si>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</si>
  <si>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</si>
  <si>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</si>
  <si>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</si>
  <si>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</si>
  <si>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</si>
  <si>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</si>
  <si>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</si>
  <si>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</si>
  <si>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</si>
  <si>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</si>
  <si>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</si>
  <si>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</si>
  <si>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</si>
  <si>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</si>
  <si>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</si>
  <si>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</si>
  <si>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</si>
  <si>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</si>
  <si>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</si>
  <si>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</si>
  <si>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</si>
  <si>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</si>
  <si>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</si>
  <si>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</si>
  <si>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</si>
  <si>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</si>
  <si>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</si>
  <si>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</si>
  <si>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</si>
  <si>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</si>
  <si>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</si>
  <si>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</si>
  <si>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</si>
  <si>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</si>
  <si>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</si>
  <si>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</si>
  <si>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</si>
  <si>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</si>
  <si>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</si>
  <si>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</si>
  <si>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</si>
  <si>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</si>
  <si>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</si>
  <si>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</si>
  <si>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</si>
  <si>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</si>
  <si>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</si>
  <si>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</si>
  <si>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</si>
  <si>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</si>
  <si>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</si>
  <si>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</si>
  <si>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</si>
  <si>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</si>
  <si>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</si>
  <si>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</si>
  <si>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</si>
  <si>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</si>
  <si>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</si>
  <si>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</si>
  <si>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</si>
  <si>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</si>
  <si>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</si>
  <si>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</si>
  <si>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</si>
  <si>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</si>
  <si>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</si>
  <si>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</si>
  <si>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</si>
  <si>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</si>
  <si>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</si>
  <si>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</si>
  <si>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</si>
  <si>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</si>
  <si>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</si>
  <si>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</si>
  <si>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</si>
  <si>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</si>
  <si>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</si>
  <si>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</si>
  <si>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</si>
  <si>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</si>
  <si>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</si>
  <si>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</si>
  <si>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</si>
  <si>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</si>
  <si>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</si>
  <si>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</si>
  <si>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</si>
  <si>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</si>
  <si>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</si>
  <si>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</si>
  <si>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</si>
  <si>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</si>
  <si>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</si>
  <si>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</si>
  <si>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</si>
  <si>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</si>
  <si>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</si>
  <si>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</si>
  <si>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</si>
  <si>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</si>
  <si>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</si>
  <si>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</si>
  <si>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</si>
  <si>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</si>
  <si>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</si>
  <si>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</si>
  <si>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</si>
  <si>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</si>
  <si>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</si>
  <si>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</si>
  <si>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</si>
  <si>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</si>
  <si>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</si>
  <si>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</si>
  <si>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</si>
  <si>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</si>
  <si>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</si>
  <si>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</si>
  <si>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</si>
  <si>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</si>
  <si>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</si>
  <si>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</si>
  <si>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</si>
  <si>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</si>
  <si>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</si>
  <si>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</si>
  <si>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</si>
  <si>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</si>
  <si>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</si>
  <si>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</si>
  <si>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</si>
  <si>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</si>
  <si>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</si>
  <si>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</si>
  <si>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</si>
  <si>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</si>
  <si>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</si>
  <si>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</si>
  <si>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</si>
  <si>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</si>
  <si>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</si>
  <si>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</si>
  <si>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</si>
  <si>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</si>
  <si>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</si>
  <si>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</si>
  <si>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</si>
  <si>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</si>
  <si>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</si>
  <si>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</si>
  <si>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</si>
  <si>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</si>
  <si>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</si>
  <si>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</si>
  <si>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</si>
  <si>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</si>
  <si>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</si>
  <si>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</si>
  <si>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</si>
  <si>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</si>
  <si>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</si>
  <si>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</si>
  <si>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</si>
  <si>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</si>
  <si>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</si>
  <si>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</si>
  <si>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</si>
  <si>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</si>
  <si>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</si>
  <si>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</si>
  <si>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</si>
  <si>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</si>
  <si>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</si>
  <si>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</si>
  <si>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</si>
  <si>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</si>
  <si>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</si>
  <si>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</si>
  <si>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</si>
  <si>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</si>
  <si>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</si>
  <si>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</si>
  <si>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</si>
  <si>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</si>
  <si>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</si>
  <si>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</si>
  <si>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</si>
  <si>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</si>
  <si>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</si>
  <si>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</si>
  <si>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</si>
  <si>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</si>
  <si>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</si>
  <si>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</si>
  <si>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</si>
  <si>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</si>
  <si>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</si>
  <si>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</si>
  <si>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</si>
  <si>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</si>
  <si>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</si>
  <si>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</si>
  <si>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</si>
  <si>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</si>
  <si>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</si>
  <si>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</si>
  <si>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</si>
  <si>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</si>
  <si>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</si>
  <si>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</si>
  <si>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</si>
  <si>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</si>
  <si>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</si>
  <si>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</si>
  <si>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</si>
  <si>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</si>
  <si>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</si>
  <si>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</si>
  <si>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</si>
  <si>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</si>
  <si>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</si>
  <si>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</si>
  <si>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</si>
  <si>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</si>
  <si>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</si>
  <si>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</si>
  <si>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</si>
  <si>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</si>
  <si>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</si>
  <si>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</si>
  <si>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</si>
  <si>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</si>
  <si>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</si>
  <si>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</si>
  <si>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</si>
  <si>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</si>
  <si>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</si>
  <si>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</si>
  <si>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</si>
  <si>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</si>
  <si>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</si>
  <si>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</si>
  <si>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</si>
  <si>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</si>
  <si>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</si>
  <si>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</si>
  <si>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</si>
  <si>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</si>
  <si>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</si>
  <si>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</si>
  <si>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</si>
  <si>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</si>
  <si>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</si>
  <si>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</si>
  <si>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</si>
  <si>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</si>
  <si>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</si>
  <si>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</si>
  <si>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</si>
  <si>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</si>
  <si>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</si>
  <si>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</si>
  <si>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</si>
  <si>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</si>
  <si>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</si>
  <si>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</si>
  <si>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</si>
  <si>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</si>
  <si>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</si>
  <si>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</si>
  <si>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</si>
  <si>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</si>
  <si>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</si>
  <si>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</si>
  <si>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</si>
  <si>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</si>
  <si>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</si>
  <si>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</si>
  <si>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</si>
  <si>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</si>
  <si>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</si>
  <si>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</si>
  <si>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</si>
  <si>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</si>
  <si>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</si>
  <si>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</si>
  <si>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</si>
  <si>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</si>
  <si>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</si>
  <si>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</si>
  <si>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</si>
  <si>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</si>
  <si>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</si>
  <si>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</si>
  <si>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</si>
  <si>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</si>
  <si>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</si>
  <si>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</si>
  <si>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</si>
  <si>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</si>
  <si>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</si>
  <si>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</si>
  <si>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</si>
  <si>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</si>
  <si>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</si>
  <si>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</si>
  <si>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</si>
  <si>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</si>
  <si>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</si>
  <si>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</si>
  <si>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</si>
  <si>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</si>
  <si>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</si>
  <si>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</si>
  <si>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</si>
  <si>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</si>
  <si>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</si>
  <si>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</si>
  <si>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</si>
  <si>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</si>
  <si>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</si>
  <si>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</si>
  <si>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</si>
  <si>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</si>
  <si>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</si>
  <si>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</si>
  <si>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</si>
  <si>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</si>
  <si>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</si>
  <si>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</si>
  <si>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</si>
  <si>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</si>
  <si>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</si>
  <si>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</si>
  <si>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</si>
  <si>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</si>
  <si>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</si>
  <si>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</si>
  <si>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</si>
  <si>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</si>
  <si>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</si>
  <si>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</si>
  <si>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</si>
  <si>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</si>
  <si>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</si>
  <si>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</si>
  <si>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</si>
  <si>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</si>
  <si>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</si>
  <si>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</si>
  <si>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</si>
  <si>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</si>
  <si>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</si>
  <si>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</si>
  <si>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</si>
  <si>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</si>
  <si>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</si>
  <si>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</si>
  <si>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</si>
  <si>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</si>
  <si>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</si>
  <si>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</si>
  <si>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</si>
  <si>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</si>
  <si>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</si>
  <si>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</si>
  <si>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</si>
  <si>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</si>
  <si>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</si>
  <si>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</si>
  <si>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</si>
  <si>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</si>
  <si>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</si>
  <si>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</si>
  <si>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</si>
  <si>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</si>
  <si>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</si>
  <si>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</si>
  <si>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</si>
  <si>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</si>
  <si>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</si>
  <si>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</si>
  <si>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</si>
  <si>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</si>
  <si>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</si>
  <si>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</si>
  <si>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</si>
  <si>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</si>
  <si>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</si>
  <si>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</si>
  <si>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</si>
  <si>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</si>
  <si>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</si>
  <si>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</si>
  <si>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</si>
  <si>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</si>
  <si>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</si>
  <si>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</si>
  <si>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</si>
  <si>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</si>
  <si>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</si>
  <si>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</si>
  <si>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</si>
  <si>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</si>
  <si>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</si>
  <si>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</si>
  <si>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</si>
  <si>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</si>
  <si>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</si>
  <si>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</si>
  <si>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</si>
  <si>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</si>
  <si>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</si>
  <si>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</si>
  <si>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</si>
  <si>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</si>
  <si>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</si>
  <si>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</si>
  <si>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</si>
  <si>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</si>
  <si>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</si>
  <si>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</si>
  <si>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</si>
  <si>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</si>
  <si>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</si>
  <si>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</si>
  <si>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</si>
  <si>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</si>
  <si>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</si>
  <si>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</si>
  <si>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</si>
  <si>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</si>
  <si>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</si>
  <si>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</si>
  <si>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</si>
  <si>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</si>
  <si>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</si>
  <si>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</si>
  <si>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</si>
  <si>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</si>
  <si>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</si>
  <si>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</si>
  <si>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</si>
  <si>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</si>
  <si>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</si>
  <si>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</si>
  <si>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</si>
  <si>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</si>
  <si>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</si>
  <si>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</si>
  <si>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</si>
  <si>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</si>
  <si>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</si>
  <si>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</si>
  <si>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</si>
  <si>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</si>
  <si>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</si>
  <si>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</si>
  <si>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</si>
  <si>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</si>
  <si>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</si>
  <si>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</si>
  <si>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</si>
  <si>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</si>
  <si>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</si>
  <si>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</si>
  <si>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</si>
  <si>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</si>
  <si>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</si>
  <si>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</si>
  <si>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</si>
  <si>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</si>
  <si>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</si>
  <si>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</si>
  <si>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</si>
  <si>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</si>
  <si>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</si>
  <si>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</si>
  <si>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</si>
  <si>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</si>
  <si>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</si>
  <si>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</si>
  <si>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</si>
  <si>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</si>
  <si>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</si>
  <si>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</si>
  <si>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</si>
  <si>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</si>
  <si>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</si>
  <si>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</si>
  <si>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</si>
  <si>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</si>
  <si>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</si>
  <si>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</si>
  <si>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</si>
  <si>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</si>
  <si>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</si>
  <si>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</si>
  <si>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</si>
  <si>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</si>
  <si>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</si>
  <si>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</si>
  <si>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</si>
  <si>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</si>
  <si>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</si>
  <si>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</si>
  <si>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</si>
  <si>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</si>
  <si>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</si>
  <si>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</si>
  <si>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</si>
  <si>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</si>
  <si>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</si>
  <si>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</si>
  <si>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</si>
  <si>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</si>
  <si>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</si>
  <si>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</si>
  <si>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</si>
  <si>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</si>
  <si>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</si>
  <si>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</si>
  <si>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</si>
  <si>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</si>
  <si>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</si>
  <si>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</si>
  <si>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</si>
  <si>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</si>
  <si>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</si>
  <si>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</si>
  <si>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</si>
  <si>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</si>
  <si>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</si>
  <si>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</si>
  <si>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</si>
  <si>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</si>
  <si>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</si>
  <si>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</si>
  <si>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</si>
  <si>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</si>
  <si>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</si>
  <si>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</si>
  <si>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</si>
  <si>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</si>
  <si>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</si>
  <si>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</si>
  <si>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</si>
  <si>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</si>
  <si>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</si>
  <si>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</si>
  <si>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</si>
  <si>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</si>
  <si>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</si>
  <si>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</si>
  <si>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</si>
  <si>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</si>
  <si>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</si>
  <si>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</si>
  <si>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</si>
  <si>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</si>
  <si>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</si>
  <si>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</si>
  <si>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</si>
  <si>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</si>
  <si>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</si>
  <si>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</si>
  <si>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</si>
  <si>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</si>
  <si>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</si>
  <si>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</si>
  <si>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</si>
  <si>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</si>
  <si>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</si>
  <si>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</si>
  <si>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</si>
  <si>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</si>
  <si>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</si>
  <si>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</si>
  <si>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</si>
  <si>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</si>
  <si>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</si>
  <si>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</si>
  <si>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</si>
  <si>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</si>
  <si>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</si>
  <si>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</si>
  <si>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</si>
  <si>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</si>
  <si>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</si>
  <si>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</si>
  <si>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</si>
  <si>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</si>
  <si>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</si>
  <si>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</si>
  <si>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</si>
  <si>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</si>
  <si>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</si>
  <si>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</si>
  <si>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</si>
  <si>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</si>
  <si>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</si>
  <si>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</si>
  <si>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</si>
  <si>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</si>
  <si>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</si>
  <si>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</si>
  <si>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</si>
  <si>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</si>
  <si>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</si>
  <si>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</si>
  <si>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</si>
  <si>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</si>
  <si>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</si>
  <si>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</si>
  <si>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</si>
  <si>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</si>
  <si>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</si>
  <si>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</si>
  <si>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</si>
  <si>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</si>
  <si>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</si>
  <si>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</si>
  <si>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</si>
  <si>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</si>
  <si>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</si>
  <si>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</si>
  <si>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</si>
  <si>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</si>
  <si>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</si>
  <si>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</si>
  <si>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</si>
  <si>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</si>
  <si>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</si>
  <si>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</si>
  <si>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</si>
  <si>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</si>
  <si>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</si>
  <si>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</si>
  <si>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</si>
  <si>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</si>
  <si>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</si>
  <si>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</si>
  <si>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</si>
  <si>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</si>
  <si>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</si>
  <si>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</si>
  <si>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</si>
  <si>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</si>
  <si>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</si>
  <si>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</si>
  <si>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</si>
  <si>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</si>
  <si>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</si>
  <si>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</si>
  <si>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</si>
  <si>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</si>
  <si>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</si>
  <si>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</si>
  <si>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</si>
  <si>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</si>
  <si>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</si>
  <si>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</si>
  <si>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</si>
  <si>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</si>
  <si>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</si>
  <si>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</si>
  <si>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</si>
  <si>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</si>
  <si>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</si>
  <si>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</si>
  <si>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</si>
  <si>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</si>
  <si>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</si>
  <si>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</si>
  <si>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</si>
  <si>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</si>
  <si>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</si>
  <si>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</si>
  <si>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</si>
  <si>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</si>
  <si>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</si>
  <si>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</si>
  <si>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</si>
  <si>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</si>
  <si>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</si>
  <si>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</si>
  <si>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</si>
  <si>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</si>
  <si>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</si>
  <si>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</si>
  <si>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</si>
  <si>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</si>
  <si>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</si>
  <si>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</si>
  <si>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</si>
  <si>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</si>
  <si>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</si>
  <si>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</si>
  <si>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</si>
  <si>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</si>
  <si>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</si>
  <si>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</si>
  <si>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</si>
  <si>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</si>
  <si>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</si>
  <si>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</si>
  <si>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</si>
  <si>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</si>
  <si>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</si>
  <si>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</si>
  <si>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</si>
  <si>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</si>
  <si>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</si>
  <si>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</si>
  <si>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</si>
  <si>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</si>
  <si>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</si>
  <si>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</si>
  <si>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</si>
  <si>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</si>
  <si>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</si>
  <si>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</si>
  <si>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</si>
  <si>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</si>
  <si>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</si>
  <si>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</si>
  <si>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</si>
  <si>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</si>
  <si>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</si>
  <si>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</si>
  <si>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</si>
  <si>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</si>
  <si>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</si>
  <si>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</si>
  <si>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</si>
  <si>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</si>
  <si>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</si>
  <si>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</si>
  <si>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</si>
  <si>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</si>
  <si>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</si>
  <si>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</si>
  <si>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</si>
  <si>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</si>
  <si>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</si>
  <si>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</si>
  <si>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</si>
  <si>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</si>
  <si>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</si>
  <si>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</si>
  <si>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</si>
  <si>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</si>
  <si>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</si>
  <si>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</si>
  <si>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</si>
  <si>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</si>
  <si>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</si>
  <si>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</si>
  <si>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</si>
  <si>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</si>
  <si>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</si>
  <si>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</si>
  <si>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</si>
  <si>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</si>
  <si>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</si>
  <si>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</si>
  <si>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</si>
  <si>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</si>
  <si>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</si>
  <si>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</si>
  <si>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</si>
  <si>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</si>
  <si>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</si>
  <si>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</si>
  <si>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</si>
  <si>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</si>
  <si>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</si>
  <si>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</si>
  <si>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</si>
  <si>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</si>
  <si>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</si>
  <si>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</si>
  <si>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</si>
  <si>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</si>
  <si>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</si>
  <si>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</si>
  <si>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</si>
  <si>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</si>
  <si>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</si>
  <si>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</si>
  <si>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</si>
  <si>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</si>
  <si>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</si>
  <si>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</si>
  <si>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</si>
  <si>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</si>
  <si>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</si>
  <si>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</si>
  <si>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</si>
  <si>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</si>
  <si>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</si>
  <si>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</si>
  <si>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</si>
  <si>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</si>
  <si>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</si>
  <si>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</si>
  <si>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</si>
  <si>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</si>
  <si>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</si>
  <si>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</si>
  <si>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</si>
  <si>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</si>
  <si>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</si>
  <si>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</si>
  <si>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</si>
  <si>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</si>
  <si>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</si>
  <si>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</si>
  <si>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</si>
  <si>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</si>
  <si>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</si>
  <si>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</si>
  <si>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</si>
  <si>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</si>
  <si>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</si>
  <si>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</si>
  <si>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</si>
  <si>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</si>
  <si>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</si>
  <si>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</si>
  <si>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</si>
  <si>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</si>
  <si>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</si>
  <si>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</si>
  <si>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</si>
  <si>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</si>
  <si>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</si>
  <si>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</si>
  <si>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</si>
  <si>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</si>
  <si>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</si>
  <si>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</si>
  <si>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</si>
  <si>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</si>
  <si>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</si>
  <si>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</si>
  <si>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</si>
  <si>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</si>
  <si>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</si>
  <si>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</si>
  <si>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</si>
  <si>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</si>
  <si>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</si>
  <si>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</si>
  <si>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</si>
  <si>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</si>
  <si>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</si>
  <si>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</si>
  <si>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</si>
  <si>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</si>
  <si>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</si>
  <si>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</si>
  <si>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</si>
  <si>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</si>
  <si>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</si>
  <si>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</si>
  <si>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</si>
  <si>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</si>
  <si>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</si>
  <si>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</si>
  <si>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</si>
  <si>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</si>
  <si>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</si>
  <si>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</si>
  <si>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</si>
  <si>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</si>
  <si>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</si>
  <si>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</si>
  <si>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</si>
  <si>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</si>
  <si>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</si>
  <si>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</si>
  <si>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</si>
  <si>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</si>
  <si>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</si>
  <si>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</si>
  <si>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</si>
  <si>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</si>
  <si>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</si>
  <si>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</si>
  <si>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</si>
  <si>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</si>
  <si>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</si>
  <si>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</si>
  <si>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</si>
  <si>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</si>
  <si>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</si>
  <si>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</si>
  <si>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</si>
  <si>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</si>
  <si>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</si>
  <si>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</si>
  <si>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</si>
  <si>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</si>
  <si>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</si>
  <si>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</si>
  <si>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</si>
  <si>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</si>
  <si>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</si>
  <si>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</si>
  <si>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</si>
  <si>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</si>
  <si>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</si>
  <si>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</si>
  <si>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</si>
  <si>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</si>
  <si>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</si>
  <si>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</si>
  <si>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</si>
  <si>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</si>
  <si>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</si>
  <si>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</si>
  <si>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</si>
  <si>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</si>
  <si>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</si>
  <si>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</si>
  <si>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</si>
  <si>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</si>
  <si>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</si>
  <si>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</si>
  <si>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</si>
  <si>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</si>
  <si>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</si>
  <si>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</si>
  <si>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</si>
  <si>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</si>
  <si>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</si>
  <si>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</si>
  <si>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</si>
  <si>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</si>
  <si>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</si>
  <si>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</si>
  <si>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</si>
  <si>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</si>
  <si>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</si>
  <si>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</si>
  <si>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</si>
  <si>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</si>
  <si>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</si>
  <si>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</si>
  <si>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</si>
  <si>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</si>
  <si>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</si>
  <si>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</si>
  <si>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</si>
  <si>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</si>
  <si>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</si>
  <si>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</si>
  <si>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</si>
  <si>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</si>
  <si>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</si>
  <si>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</si>
  <si>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</si>
  <si>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</si>
  <si>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</si>
  <si>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</si>
  <si>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</si>
  <si>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</si>
  <si>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</si>
  <si>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</si>
  <si>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</si>
  <si>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</si>
  <si>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</si>
  <si>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</si>
  <si>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</si>
  <si>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</si>
  <si>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</si>
  <si>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</si>
  <si>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</si>
  <si>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</si>
  <si>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</si>
  <si>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</si>
  <si>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</si>
  <si>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</si>
  <si>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</si>
  <si>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</si>
  <si>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</si>
  <si>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</si>
  <si>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</si>
  <si>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</si>
  <si>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</si>
  <si>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</si>
  <si>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</si>
  <si>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</si>
  <si>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</si>
  <si>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</si>
  <si>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</si>
  <si>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</si>
  <si>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</si>
  <si>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</si>
  <si>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</si>
  <si>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</si>
  <si>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</si>
  <si>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</si>
  <si>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</si>
  <si>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</si>
  <si>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</si>
  <si>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</si>
  <si>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</si>
  <si>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</si>
  <si>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</si>
  <si>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</si>
  <si>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</si>
  <si>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</si>
  <si>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</si>
  <si>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</si>
  <si>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</si>
  <si>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</si>
  <si>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</si>
  <si>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</si>
  <si>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</si>
  <si>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</si>
  <si>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</si>
  <si>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</si>
  <si>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</si>
  <si>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</si>
  <si>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</si>
  <si>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</si>
  <si>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</si>
  <si>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</si>
  <si>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</si>
  <si>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</si>
  <si>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</si>
  <si>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</si>
  <si>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</si>
  <si>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</si>
  <si>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</si>
  <si>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</si>
  <si>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</si>
  <si>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</si>
  <si>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</si>
  <si>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</si>
  <si>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</si>
  <si>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</si>
  <si>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</si>
  <si>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</si>
  <si>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</si>
  <si>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</si>
  <si>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</si>
  <si>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</si>
  <si>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</si>
  <si>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</si>
  <si>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</si>
  <si>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</si>
  <si>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</si>
  <si>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</si>
  <si>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</si>
  <si>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</si>
  <si>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</si>
  <si>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</si>
  <si>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</si>
  <si>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</si>
  <si>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</si>
  <si>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</si>
  <si>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</si>
  <si>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</si>
  <si>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</si>
  <si>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</si>
  <si>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</si>
  <si>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</si>
  <si>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</si>
  <si>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</si>
  <si>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</si>
  <si>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</si>
  <si>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</si>
  <si>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</si>
  <si>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</si>
  <si>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</si>
  <si>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</si>
  <si>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</si>
  <si>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</si>
  <si>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</si>
  <si>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</si>
  <si>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</si>
  <si>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</si>
  <si>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</si>
  <si>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</si>
  <si>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</si>
  <si>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</si>
  <si>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</si>
  <si>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</si>
  <si>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</si>
  <si>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</si>
  <si>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</si>
  <si>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</si>
  <si>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</si>
  <si>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</si>
  <si>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</si>
  <si>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</si>
  <si>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</si>
  <si>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</si>
  <si>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</si>
  <si>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</si>
  <si>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</si>
  <si>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</si>
  <si>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</si>
  <si>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</si>
  <si>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</si>
  <si>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</si>
  <si>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</si>
  <si>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</si>
  <si>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</si>
  <si>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</si>
  <si>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</si>
  <si>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</si>
  <si>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</si>
  <si>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</si>
  <si>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</si>
  <si>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</si>
  <si>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</si>
  <si>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</si>
  <si>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</si>
  <si>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</si>
  <si>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</si>
  <si>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</si>
  <si>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</si>
  <si>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</si>
  <si>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</si>
  <si>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</si>
  <si>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</si>
  <si>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</si>
  <si>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</si>
  <si>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</si>
  <si>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</si>
  <si>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</si>
  <si>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</si>
  <si>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</si>
  <si>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</si>
  <si>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</si>
  <si>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</si>
  <si>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</si>
  <si>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</si>
  <si>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</si>
  <si>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</si>
  <si>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</si>
  <si>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</si>
  <si>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</si>
  <si>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</si>
  <si>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</si>
  <si>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</si>
  <si>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</si>
  <si>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</si>
  <si>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</si>
  <si>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</si>
  <si>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</si>
  <si>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</si>
  <si>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</si>
  <si>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</si>
  <si>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</si>
  <si>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</si>
  <si>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</si>
  <si>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</si>
  <si>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</si>
  <si>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</si>
  <si>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</si>
  <si>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</si>
  <si>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</si>
  <si>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</si>
  <si>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</si>
  <si>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</si>
  <si>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</si>
  <si>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</si>
  <si>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</si>
  <si>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</si>
  <si>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</si>
  <si>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</si>
  <si>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</si>
  <si>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</si>
  <si>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</si>
  <si>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</si>
  <si>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</si>
  <si>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</si>
  <si>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</si>
  <si>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</si>
  <si>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</si>
  <si>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</si>
  <si>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</si>
  <si>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</si>
  <si>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</si>
  <si>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</si>
  <si>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</si>
  <si>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</si>
  <si>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</si>
  <si>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</si>
  <si>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</si>
  <si>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</si>
  <si>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</si>
  <si>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</si>
  <si>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</si>
  <si>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</si>
  <si>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</si>
  <si>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</si>
  <si>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</si>
  <si>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</si>
  <si>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</si>
  <si>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</si>
  <si>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</si>
  <si>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</si>
  <si>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</si>
  <si>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</si>
  <si>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</si>
  <si>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</si>
  <si>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</si>
  <si>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</si>
  <si>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</si>
  <si>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</si>
  <si>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</si>
  <si>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</si>
  <si>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</si>
  <si>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</si>
  <si>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</si>
  <si>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</si>
  <si>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</si>
  <si>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</si>
  <si>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</si>
  <si>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</si>
  <si>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</si>
  <si>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</si>
  <si>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</si>
  <si>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</si>
  <si>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</si>
  <si>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</si>
  <si>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</si>
  <si>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</si>
  <si>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</si>
  <si>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</si>
  <si>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</si>
  <si>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</si>
  <si>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</si>
  <si>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</si>
  <si>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</si>
  <si>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</si>
  <si>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</si>
  <si>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</si>
  <si>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</si>
  <si>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</si>
  <si>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</si>
  <si>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</si>
  <si>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</si>
  <si>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</si>
  <si>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</si>
  <si>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</si>
  <si>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</si>
  <si>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</si>
  <si>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</si>
  <si>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</si>
  <si>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</si>
  <si>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</si>
  <si>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</si>
  <si>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</si>
  <si>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</si>
  <si>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</si>
  <si>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</si>
  <si>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</si>
  <si>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</si>
  <si>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</si>
  <si>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</si>
  <si>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</si>
  <si>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</si>
  <si>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</si>
  <si>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</si>
  <si>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</si>
  <si>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</si>
  <si>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</si>
  <si>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</si>
  <si>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</si>
  <si>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</si>
  <si>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</si>
  <si>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</si>
  <si>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</si>
  <si>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</si>
  <si>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</si>
  <si>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</si>
  <si>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</si>
  <si>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</si>
  <si>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</si>
  <si>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</si>
  <si>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</si>
  <si>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</si>
  <si>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</si>
  <si>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</si>
  <si>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</si>
  <si>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</si>
  <si>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</si>
  <si>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</si>
  <si>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</si>
  <si>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</si>
  <si>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</si>
  <si>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</si>
  <si>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</si>
  <si>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</si>
  <si>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</si>
  <si>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</si>
  <si>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</si>
  <si>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</si>
  <si>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</si>
  <si>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</si>
  <si>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</si>
  <si>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</si>
  <si>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</si>
  <si>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</si>
  <si>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</si>
  <si>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</si>
  <si>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</si>
  <si>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</si>
  <si>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</si>
  <si>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</si>
  <si>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</si>
  <si>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</si>
  <si>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</si>
  <si>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</si>
  <si>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</si>
  <si>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</si>
  <si>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</si>
  <si>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</si>
  <si>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</si>
  <si>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</si>
  <si>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</si>
  <si>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</si>
  <si>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</si>
  <si>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</si>
  <si>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</si>
  <si>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</si>
  <si>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</si>
  <si>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</si>
  <si>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</si>
  <si>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</si>
  <si>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</si>
  <si>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</si>
  <si>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</si>
  <si>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</si>
  <si>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</si>
  <si>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</si>
  <si>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</si>
  <si>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</si>
  <si>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</si>
  <si>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</si>
  <si>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</si>
  <si>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</si>
  <si>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</si>
  <si>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</si>
  <si>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</si>
  <si>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</si>
  <si>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</si>
  <si>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</si>
  <si>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</si>
  <si>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</si>
  <si>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</si>
  <si>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</si>
  <si>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</si>
  <si>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</si>
  <si>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</si>
  <si>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</si>
  <si>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</si>
  <si>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</si>
  <si>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</si>
  <si>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</si>
  <si>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</si>
  <si>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</si>
  <si>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</si>
  <si>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</si>
  <si>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</si>
  <si>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</si>
  <si>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</si>
  <si>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</si>
  <si>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</si>
  <si>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</si>
  <si>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</si>
  <si>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</si>
  <si>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</si>
  <si>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</si>
  <si>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</si>
  <si>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</si>
  <si>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</si>
  <si>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</si>
  <si>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</si>
  <si>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</si>
  <si>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</si>
  <si>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</si>
  <si>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</si>
  <si>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</si>
  <si>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</si>
  <si>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</si>
  <si>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</si>
  <si>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</si>
  <si>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</si>
  <si>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</si>
  <si>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</si>
  <si>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</si>
  <si>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</si>
  <si>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</si>
  <si>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</si>
  <si>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</si>
  <si>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</si>
  <si>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</si>
  <si>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</si>
  <si>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</si>
  <si>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</si>
  <si>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</si>
  <si>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</si>
  <si>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</si>
  <si>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</si>
  <si>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</si>
  <si>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</si>
  <si>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</si>
  <si>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</si>
  <si>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</si>
  <si>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</si>
  <si>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</si>
  <si>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</si>
  <si>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</si>
  <si>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</si>
  <si>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</si>
  <si>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</si>
  <si>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</si>
  <si>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</si>
  <si>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</si>
  <si>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</si>
  <si>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</si>
  <si>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</si>
  <si>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</si>
  <si>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</si>
  <si>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</si>
  <si>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</si>
  <si>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</si>
  <si>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</si>
  <si>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</si>
  <si>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</si>
  <si>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</si>
  <si>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</si>
  <si>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</si>
  <si>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</si>
  <si>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</si>
  <si>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</si>
  <si>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</si>
  <si>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</si>
  <si>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</si>
  <si>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</si>
  <si>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</si>
  <si>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</si>
  <si>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</si>
  <si>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</si>
  <si>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</si>
  <si>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</si>
  <si>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</si>
  <si>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</si>
  <si>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</si>
  <si>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</si>
  <si>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</si>
  <si>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</si>
  <si>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</si>
  <si>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</si>
  <si>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</si>
  <si>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</si>
  <si>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</si>
  <si>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</si>
  <si>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</si>
  <si>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</si>
  <si>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</si>
  <si>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</si>
  <si>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</si>
  <si>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</si>
  <si>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</si>
  <si>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</si>
  <si>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</si>
  <si>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</si>
  <si>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</si>
  <si>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</si>
  <si>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</si>
  <si>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</si>
  <si>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</si>
  <si>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</si>
  <si>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</si>
  <si>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</si>
  <si>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</si>
  <si>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</si>
  <si>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</si>
  <si>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</si>
  <si>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</si>
  <si>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</si>
  <si>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</si>
  <si>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</si>
  <si>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</si>
  <si>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</si>
  <si>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</si>
  <si>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</si>
  <si>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</si>
  <si>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</si>
  <si>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</si>
  <si>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</si>
  <si>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</si>
  <si>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</si>
  <si>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</si>
  <si>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</si>
  <si>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</si>
  <si>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</si>
  <si>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</si>
  <si>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</si>
  <si>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</si>
  <si>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</si>
  <si>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</si>
  <si>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</si>
  <si>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</si>
  <si>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</si>
  <si>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</si>
  <si>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</si>
  <si>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</si>
  <si>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</si>
  <si>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</si>
  <si>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</si>
  <si>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</si>
  <si>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</si>
  <si>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</si>
  <si>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</si>
  <si>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</si>
  <si>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</si>
  <si>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</si>
  <si>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</si>
  <si>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</si>
  <si>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</si>
  <si>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</si>
  <si>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</si>
  <si>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</si>
  <si>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</si>
  <si>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</si>
  <si>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</si>
  <si>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</si>
  <si>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</si>
  <si>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</si>
  <si>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</si>
  <si>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</si>
  <si>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</si>
  <si>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</si>
  <si>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</si>
  <si>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</si>
  <si>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</si>
  <si>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</si>
  <si>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</si>
  <si>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</si>
  <si>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</si>
  <si>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</si>
  <si>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</si>
  <si>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</si>
  <si>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</si>
  <si>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</si>
  <si>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</si>
  <si>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</si>
  <si>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</si>
  <si>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</si>
  <si>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</si>
  <si>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</si>
  <si>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</si>
  <si>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</si>
  <si>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</si>
  <si>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</si>
  <si>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</si>
  <si>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</si>
  <si>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</si>
  <si>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</si>
  <si>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</si>
  <si>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</si>
  <si>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</si>
  <si>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</si>
  <si>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</si>
  <si>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</si>
  <si>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</si>
  <si>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</si>
  <si>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</si>
  <si>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</si>
  <si>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</si>
  <si>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</si>
  <si>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</si>
  <si>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</si>
  <si>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</si>
  <si>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</si>
  <si>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</si>
  <si>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</si>
  <si>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</si>
  <si>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</si>
  <si>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</si>
  <si>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</si>
  <si>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</si>
  <si>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</si>
  <si>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</si>
  <si>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</si>
  <si>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</si>
  <si>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</si>
  <si>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</si>
  <si>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</si>
  <si>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</si>
  <si>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</si>
  <si>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</si>
  <si>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</si>
  <si>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</si>
  <si>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</si>
  <si>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</si>
  <si>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</si>
  <si>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</si>
  <si>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</si>
  <si>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</si>
  <si>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</si>
  <si>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</si>
  <si>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</si>
  <si>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</si>
  <si>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</si>
  <si>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</si>
  <si>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</si>
  <si>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</si>
  <si>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</si>
  <si>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</si>
  <si>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</si>
  <si>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</si>
  <si>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</si>
  <si>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</si>
  <si>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</si>
  <si>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</si>
  <si>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</si>
  <si>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</si>
  <si>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</si>
  <si>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</si>
  <si>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</si>
  <si>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</si>
  <si>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</si>
  <si>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</si>
  <si>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</si>
  <si>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</si>
  <si>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</si>
  <si>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</si>
  <si>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</si>
  <si>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</si>
  <si>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</si>
  <si>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</si>
  <si>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</si>
  <si>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</si>
  <si>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</si>
  <si>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</si>
  <si>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</si>
  <si>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</si>
  <si>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</si>
  <si>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</si>
  <si>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</si>
  <si>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</si>
  <si>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</si>
  <si>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</si>
  <si>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</si>
  <si>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</si>
  <si>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</si>
  <si>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</si>
  <si>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</si>
  <si>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</si>
  <si>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</si>
  <si>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</si>
  <si>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</si>
  <si>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</si>
  <si>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</si>
  <si>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</si>
  <si>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</si>
  <si>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</si>
  <si>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</si>
  <si>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</si>
  <si>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</si>
  <si>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</si>
  <si>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</si>
  <si>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</si>
  <si>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</si>
  <si>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</si>
  <si>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</si>
  <si>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</si>
  <si>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</si>
  <si>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</si>
  <si>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</si>
  <si>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</si>
  <si>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</si>
  <si>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</si>
  <si>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</si>
  <si>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</si>
  <si>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</si>
  <si>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</si>
  <si>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</si>
  <si>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</si>
  <si>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</si>
  <si>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</si>
  <si>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</si>
  <si>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</si>
  <si>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</si>
  <si>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</si>
  <si>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</si>
  <si>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</si>
  <si>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</si>
  <si>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</si>
  <si>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</si>
  <si>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</si>
  <si>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</si>
  <si>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</si>
  <si>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</si>
  <si>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</si>
  <si>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</si>
  <si>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</si>
  <si>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</si>
  <si>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</si>
  <si>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</si>
  <si>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</si>
  <si>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</si>
  <si>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</si>
  <si>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</si>
  <si>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</si>
  <si>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</si>
  <si>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</si>
  <si>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</si>
  <si>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</si>
  <si>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</si>
  <si>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</si>
  <si>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</si>
  <si>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</si>
  <si>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</si>
  <si>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</si>
  <si>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</si>
  <si>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</si>
  <si>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</si>
  <si>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</si>
  <si>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</si>
  <si>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</si>
  <si>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</si>
  <si>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</si>
  <si>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</si>
  <si>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</si>
  <si>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</si>
  <si>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</si>
  <si>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</si>
  <si>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</si>
  <si>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</si>
  <si>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</si>
  <si>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</si>
  <si>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</si>
  <si>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</si>
  <si>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</si>
  <si>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</si>
  <si>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</si>
  <si>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</si>
  <si>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</si>
  <si>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</si>
  <si>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</si>
  <si>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</si>
  <si>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</si>
  <si>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</si>
  <si>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</si>
  <si>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</si>
  <si>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</si>
  <si>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</si>
  <si>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</si>
  <si>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</si>
  <si>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</si>
  <si>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</si>
  <si>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</si>
  <si>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</si>
  <si>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</si>
  <si>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</si>
  <si>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</si>
  <si>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</si>
  <si>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</si>
  <si>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</si>
  <si>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</si>
  <si>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</si>
  <si>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</si>
  <si>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</si>
  <si>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</si>
  <si>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</si>
  <si>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</si>
  <si>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</si>
  <si>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</si>
  <si>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</si>
  <si>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</si>
  <si>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</si>
  <si>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</si>
  <si>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</si>
  <si>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</si>
  <si>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</si>
  <si>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</si>
  <si>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</si>
  <si>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</si>
  <si>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</si>
  <si>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</si>
  <si>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</si>
  <si>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</si>
  <si>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</si>
  <si>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</si>
  <si>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</si>
  <si>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</si>
  <si>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</si>
  <si>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</si>
  <si>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</si>
  <si>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</si>
  <si>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</si>
  <si>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</si>
  <si>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</si>
  <si>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</si>
  <si>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</si>
  <si>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</si>
  <si>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</si>
  <si>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</si>
  <si>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</si>
  <si>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</si>
  <si>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</si>
  <si>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</si>
  <si>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</si>
  <si>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</si>
  <si>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</si>
  <si>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</si>
  <si>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</si>
  <si>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</si>
  <si>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</si>
  <si>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</si>
  <si>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</si>
  <si>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</si>
  <si>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</si>
  <si>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</si>
  <si>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</si>
  <si>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</si>
  <si>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</si>
  <si>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</si>
  <si>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</si>
  <si>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</si>
  <si>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</si>
  <si>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</si>
  <si>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</si>
  <si>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</si>
  <si>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</si>
  <si>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</si>
  <si>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</si>
  <si>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</si>
  <si>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</si>
  <si>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</si>
  <si>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</si>
  <si>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</si>
  <si>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</si>
  <si>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</si>
  <si>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</si>
  <si>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</si>
  <si>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</si>
  <si>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</si>
  <si>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</si>
  <si>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</si>
  <si>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</si>
  <si>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</si>
  <si>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</si>
  <si>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</si>
  <si>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</si>
  <si>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</si>
  <si>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</si>
  <si>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</si>
  <si>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</si>
  <si>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</si>
  <si>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</si>
  <si>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</si>
  <si>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</si>
  <si>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</si>
  <si>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</si>
  <si>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</si>
  <si>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</si>
  <si>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</si>
  <si>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</si>
  <si>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</si>
  <si>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</si>
  <si>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</si>
  <si>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</si>
  <si>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</si>
  <si>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</si>
  <si>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</si>
  <si>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</si>
  <si>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</si>
  <si>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</si>
  <si>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</si>
  <si>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</si>
  <si>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</si>
  <si>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</si>
  <si>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</si>
  <si>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</si>
  <si>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</si>
  <si>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</si>
  <si>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</si>
  <si>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</si>
  <si>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</si>
  <si>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</si>
  <si>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</si>
  <si>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</si>
  <si>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</si>
  <si>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</si>
  <si>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</si>
  <si>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</si>
  <si>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</si>
  <si>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</si>
  <si>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</si>
  <si>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</si>
  <si>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</si>
  <si>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</si>
  <si>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</si>
  <si>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</si>
  <si>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</si>
  <si>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</si>
  <si>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</si>
  <si>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</si>
  <si>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</si>
  <si>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</si>
  <si>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</si>
  <si>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</si>
  <si>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</si>
  <si>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</si>
  <si>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</si>
  <si>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</si>
  <si>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</si>
  <si>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</si>
  <si>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</si>
  <si>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</si>
  <si>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</si>
  <si>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</si>
  <si>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</si>
  <si>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</si>
  <si>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</si>
  <si>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</si>
  <si>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</si>
  <si>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</si>
  <si>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</si>
  <si>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</si>
  <si>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</si>
  <si>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</si>
  <si>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</si>
  <si>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</si>
  <si>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</si>
  <si>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</si>
  <si>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</si>
  <si>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</si>
  <si>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</si>
  <si>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</si>
  <si>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</si>
  <si>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</si>
  <si>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</si>
  <si>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</si>
  <si>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</si>
  <si>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</si>
  <si>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</si>
  <si>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</si>
  <si>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</si>
  <si>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</si>
  <si>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</si>
  <si>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</si>
  <si>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</si>
  <si>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</si>
  <si>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</si>
  <si>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</si>
  <si>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</si>
  <si>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</si>
  <si>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</si>
  <si>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</si>
  <si>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</si>
  <si>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</si>
  <si>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</si>
  <si>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</si>
  <si>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</si>
  <si>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</si>
  <si>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</si>
  <si>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</si>
  <si>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</si>
  <si>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</si>
  <si>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</si>
  <si>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</si>
  <si>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</si>
  <si>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</si>
  <si>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</si>
  <si>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</si>
  <si>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</si>
  <si>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</si>
  <si>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</si>
  <si>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</si>
  <si>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</si>
  <si>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</si>
  <si>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</si>
  <si>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</si>
  <si>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</si>
  <si>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</si>
  <si>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</si>
  <si>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</si>
  <si>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</si>
  <si>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</si>
  <si>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</si>
  <si>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</si>
  <si>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</si>
  <si>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</si>
  <si>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</si>
  <si>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</si>
  <si>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</si>
  <si>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</si>
  <si>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</si>
  <si>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</si>
  <si>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</si>
  <si>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</si>
  <si>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</si>
  <si>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</si>
  <si>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</si>
  <si>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</si>
  <si>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</si>
  <si>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</si>
  <si>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</si>
  <si>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</si>
  <si>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</si>
  <si>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</si>
  <si>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</si>
  <si>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</si>
  <si>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</si>
  <si>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</si>
  <si>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</si>
  <si>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</si>
  <si>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</si>
  <si>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</si>
  <si>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</si>
  <si>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</si>
  <si>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</si>
  <si>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</si>
  <si>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</si>
  <si>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</si>
  <si>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</si>
  <si>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</si>
  <si>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</si>
  <si>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</si>
  <si>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</si>
  <si>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</si>
  <si>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</si>
  <si>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</si>
  <si>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</si>
  <si>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</si>
  <si>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</si>
  <si>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</si>
  <si>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</si>
  <si>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</si>
  <si>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</si>
  <si>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</si>
  <si>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</si>
  <si>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</si>
  <si>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</si>
  <si>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</si>
  <si>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</si>
  <si>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</si>
  <si>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</si>
  <si>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</si>
  <si>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</si>
  <si>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</si>
  <si>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</si>
  <si>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</si>
  <si>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</si>
  <si>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</si>
  <si>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</si>
  <si>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</si>
  <si>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</si>
  <si>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</si>
  <si>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</si>
  <si>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</si>
  <si>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</si>
  <si>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</si>
  <si>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</si>
  <si>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</si>
  <si>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</si>
  <si>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</si>
  <si>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</si>
  <si>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</si>
  <si>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</si>
  <si>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</si>
  <si>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</si>
  <si>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</si>
  <si>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</si>
  <si>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</si>
  <si>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</si>
  <si>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</si>
  <si>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</si>
  <si>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</si>
  <si>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</si>
  <si>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</si>
  <si>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</si>
  <si>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</si>
  <si>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</si>
  <si>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</si>
  <si>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</si>
  <si>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</si>
  <si>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</si>
  <si>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</si>
  <si>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</si>
  <si>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</si>
  <si>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</si>
  <si>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</si>
  <si>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</si>
  <si>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</si>
  <si>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</si>
  <si>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</si>
  <si>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</si>
  <si>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</si>
  <si>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</si>
  <si>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</si>
  <si>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</si>
  <si>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</si>
  <si>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</si>
  <si>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</si>
  <si>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</si>
  <si>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</si>
  <si>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</si>
  <si>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</si>
  <si>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</si>
  <si>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</si>
  <si>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</si>
  <si>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</si>
  <si>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</si>
  <si>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</si>
  <si>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</si>
  <si>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</si>
  <si>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</si>
  <si>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</si>
  <si>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</si>
  <si>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</si>
  <si>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</si>
  <si>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</si>
  <si>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</si>
  <si>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</si>
  <si>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</si>
  <si>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</si>
  <si>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</si>
  <si>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</si>
  <si>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</si>
  <si>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</si>
  <si>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</si>
  <si>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</si>
  <si>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</si>
  <si>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</si>
  <si>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</si>
  <si>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</si>
  <si>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</si>
  <si>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</si>
  <si>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</si>
  <si>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</si>
  <si>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</si>
  <si>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</si>
  <si>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</si>
  <si>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</si>
  <si>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</si>
  <si>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</si>
  <si>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</si>
  <si>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</si>
  <si>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</si>
  <si>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</si>
  <si>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</si>
  <si>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</si>
  <si>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</si>
  <si>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</si>
  <si>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</si>
  <si>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</si>
  <si>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</si>
  <si>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</si>
  <si>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</si>
  <si>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</si>
  <si>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</si>
  <si>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</si>
  <si>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</si>
  <si>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</si>
  <si>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</si>
  <si>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</si>
  <si>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</si>
  <si>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</si>
  <si>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</si>
  <si>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</si>
  <si>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</si>
  <si>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</si>
  <si>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</si>
  <si>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</si>
  <si>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</si>
  <si>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</si>
  <si>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</si>
  <si>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</si>
  <si>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</si>
  <si>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</si>
  <si>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</si>
  <si>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</si>
  <si>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</si>
  <si>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</si>
  <si>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</si>
  <si>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</si>
  <si>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</si>
  <si>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</si>
  <si>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</si>
  <si>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</si>
  <si>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</si>
  <si>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</si>
  <si>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</si>
  <si>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</si>
  <si>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</si>
  <si>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</si>
  <si>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</si>
  <si>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</si>
  <si>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</si>
  <si>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</si>
  <si>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</si>
  <si>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</si>
  <si>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</si>
  <si>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</si>
  <si>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</si>
  <si>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</si>
  <si>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</si>
  <si>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</si>
  <si>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</si>
  <si>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</si>
  <si>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</si>
  <si>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</si>
  <si>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</si>
  <si>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</si>
  <si>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</si>
  <si>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</si>
  <si>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</si>
  <si>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</si>
  <si>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</si>
  <si>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</si>
  <si>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</si>
  <si>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</si>
  <si>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</si>
  <si>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</si>
  <si>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</si>
  <si>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</si>
  <si>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</si>
  <si>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</si>
  <si>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</si>
  <si>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</si>
  <si>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</si>
  <si>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</si>
  <si>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</si>
  <si>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</si>
  <si>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</si>
  <si>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</si>
  <si>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</si>
  <si>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</si>
  <si>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</si>
  <si>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</si>
  <si>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</si>
  <si>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</si>
  <si>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</si>
  <si>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</si>
  <si>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</si>
  <si>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</si>
  <si>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</si>
  <si>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</si>
  <si>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</si>
  <si>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</si>
  <si>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</si>
  <si>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</si>
  <si>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</si>
  <si>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</si>
  <si>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</si>
  <si>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</si>
  <si>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</si>
  <si>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</si>
  <si>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</si>
  <si>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</si>
  <si>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</si>
  <si>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</si>
  <si>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</si>
  <si>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</si>
  <si>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</si>
  <si>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</si>
  <si>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</si>
  <si>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</si>
  <si>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</si>
  <si>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</si>
  <si>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</si>
  <si>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</si>
  <si>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</si>
  <si>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</si>
  <si>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</si>
  <si>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</si>
  <si>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</si>
  <si>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</si>
  <si>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</si>
  <si>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</si>
  <si>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</si>
  <si>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</si>
  <si>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</si>
  <si>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</si>
  <si>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</si>
  <si>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</si>
  <si>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</si>
  <si>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</si>
  <si>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</si>
  <si>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</si>
  <si>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</si>
  <si>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</si>
  <si>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</si>
  <si>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</si>
  <si>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</si>
  <si>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</si>
  <si>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</si>
  <si>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</si>
  <si>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</si>
  <si>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</si>
  <si>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</si>
  <si>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</si>
  <si>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</si>
  <si>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</si>
  <si>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</si>
  <si>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</si>
  <si>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</si>
  <si>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</si>
  <si>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</si>
  <si>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</si>
  <si>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</si>
  <si>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</si>
  <si>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</si>
  <si>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</si>
  <si>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</si>
  <si>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</si>
  <si>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</si>
  <si>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</si>
  <si>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</si>
  <si>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</si>
  <si>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</si>
  <si>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</si>
  <si>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</si>
  <si>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</si>
  <si>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</si>
  <si>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</si>
  <si>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</si>
  <si>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</si>
  <si>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</si>
  <si>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</si>
  <si>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</si>
  <si>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</si>
  <si>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</si>
  <si>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</si>
  <si>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</si>
  <si>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</si>
  <si>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</si>
  <si>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</si>
  <si>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</si>
  <si>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</si>
  <si>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</si>
  <si>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</si>
  <si>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</si>
  <si>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</si>
  <si>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</si>
  <si>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</si>
  <si>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</si>
  <si>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</si>
  <si>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</si>
  <si>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</si>
  <si>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</si>
  <si>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</si>
  <si>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</si>
  <si>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</si>
  <si>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</si>
  <si>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</si>
  <si>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</si>
  <si>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</si>
  <si>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</si>
  <si>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</si>
  <si>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</si>
  <si>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</si>
  <si>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</si>
  <si>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</si>
  <si>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</si>
  <si>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</si>
  <si>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</si>
  <si>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</si>
  <si>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</si>
  <si>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</si>
  <si>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</si>
  <si>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</si>
  <si>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</si>
  <si>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</si>
  <si>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</si>
  <si>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</si>
  <si>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</si>
  <si>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</si>
  <si>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</si>
  <si>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</si>
  <si>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</si>
  <si>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</si>
  <si>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</si>
  <si>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</si>
  <si>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</si>
  <si>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</si>
  <si>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</si>
  <si>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</si>
  <si>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</si>
  <si>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</si>
  <si>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</si>
  <si>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</si>
  <si>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</si>
  <si>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</si>
  <si>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</si>
  <si>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</si>
  <si>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</si>
  <si>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</si>
  <si>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</si>
  <si>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</si>
  <si>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</si>
  <si>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</si>
  <si>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</si>
  <si>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</si>
  <si>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</si>
  <si>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</si>
  <si>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</si>
  <si>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</si>
  <si>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</si>
  <si>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</si>
  <si>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</si>
  <si>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</si>
  <si>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</si>
  <si>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</si>
  <si>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</si>
  <si>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</si>
  <si>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</si>
  <si>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</si>
  <si>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</si>
  <si>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</si>
  <si>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</si>
  <si>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</si>
  <si>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</si>
  <si>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</si>
  <si>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</si>
  <si>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</si>
  <si>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</si>
  <si>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</si>
  <si>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</si>
  <si>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</si>
  <si>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</si>
  <si>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</si>
  <si>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</si>
  <si>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</si>
  <si>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</si>
  <si>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</si>
  <si>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</si>
  <si>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</si>
  <si>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</si>
  <si>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</si>
  <si>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</si>
  <si>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</si>
  <si>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</si>
  <si>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</si>
  <si>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</si>
  <si>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</si>
  <si>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</si>
  <si>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</si>
  <si>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</si>
  <si>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</si>
  <si>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</si>
  <si>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</si>
  <si>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</si>
  <si>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</si>
  <si>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</si>
  <si>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</si>
  <si>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</si>
  <si>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</si>
  <si>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</si>
  <si>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</si>
  <si>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</si>
  <si>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</si>
  <si>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</si>
  <si>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</si>
  <si>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</si>
  <si>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</si>
  <si>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</si>
  <si>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</si>
  <si>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</si>
  <si>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</si>
  <si>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</si>
  <si>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</si>
  <si>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</si>
  <si>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</si>
  <si>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</si>
  <si>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</si>
  <si>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</si>
  <si>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</si>
  <si>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</si>
  <si>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</si>
  <si>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</si>
  <si>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</si>
  <si>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</si>
  <si>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</si>
  <si>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</si>
  <si>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</si>
  <si>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</si>
  <si>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</si>
  <si>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</si>
  <si>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</si>
  <si>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</si>
  <si>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</si>
  <si>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</si>
  <si>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</si>
  <si>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</si>
  <si>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</si>
  <si>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</si>
  <si>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</si>
  <si>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</si>
  <si>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</si>
  <si>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</si>
  <si>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</si>
  <si>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</si>
  <si>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</si>
  <si>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</si>
  <si>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</si>
  <si>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</si>
  <si>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</si>
  <si>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</si>
  <si>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</si>
  <si>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</si>
  <si>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</si>
  <si>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</si>
  <si>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</si>
  <si>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</si>
  <si>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</si>
  <si>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</si>
  <si>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</si>
  <si>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</si>
  <si>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</si>
  <si>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</si>
  <si>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</si>
  <si>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</si>
  <si>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</si>
  <si>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</si>
  <si>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</si>
  <si>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</si>
  <si>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</si>
  <si>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</si>
  <si>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</si>
  <si>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</si>
  <si>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</si>
  <si>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</si>
  <si>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</si>
  <si>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</si>
  <si>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</si>
  <si>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</si>
  <si>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</si>
  <si>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</si>
  <si>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</si>
  <si>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</si>
  <si>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</si>
  <si>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</si>
  <si>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</si>
  <si>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</si>
  <si>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</si>
  <si>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</si>
  <si>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</si>
  <si>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</si>
  <si>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</si>
  <si>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</si>
  <si>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</si>
  <si>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</si>
  <si>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</si>
  <si>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</si>
  <si>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</si>
  <si>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</si>
  <si>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</si>
  <si>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</si>
  <si>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</si>
  <si>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</si>
  <si>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</si>
  <si>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</si>
  <si>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</si>
  <si>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</si>
  <si>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</si>
  <si>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</si>
  <si>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</si>
  <si>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</si>
  <si>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</si>
  <si>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</si>
  <si>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</si>
  <si>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</si>
  <si>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</si>
  <si>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</si>
  <si>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</si>
  <si>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</si>
  <si>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</si>
  <si>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</si>
  <si>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</si>
  <si>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</si>
  <si>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</si>
  <si>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</si>
  <si>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</si>
  <si>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</si>
  <si>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</si>
  <si>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</si>
  <si>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</si>
  <si>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</si>
  <si>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</si>
  <si>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</si>
  <si>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</si>
  <si>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</si>
  <si>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</si>
  <si>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</si>
  <si>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</si>
  <si>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</si>
  <si>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</si>
  <si>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</si>
  <si>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</si>
  <si>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</si>
  <si>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</si>
  <si>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</si>
  <si>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</si>
  <si>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</si>
  <si>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</si>
  <si>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</si>
  <si>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</si>
  <si>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</si>
  <si>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</si>
  <si>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</si>
  <si>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</si>
  <si>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</si>
  <si>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</si>
  <si>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</si>
  <si>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</si>
  <si>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</si>
  <si>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</si>
  <si>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</si>
  <si>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</si>
  <si>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</si>
  <si>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</si>
  <si>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</si>
  <si>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</si>
  <si>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</si>
  <si>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</si>
  <si>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</si>
  <si>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</si>
  <si>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</si>
  <si>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</si>
  <si>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</si>
  <si>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</si>
  <si>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</si>
  <si>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</si>
  <si>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</si>
  <si>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</si>
  <si>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</si>
  <si>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</si>
  <si>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</si>
  <si>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</si>
  <si>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</si>
  <si>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</si>
  <si>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</si>
  <si>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</si>
  <si>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</si>
  <si>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</si>
  <si>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</si>
  <si>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</si>
  <si>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</si>
  <si>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</si>
  <si>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</si>
  <si>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</si>
  <si>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</si>
  <si>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</si>
  <si>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</si>
  <si>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</si>
  <si>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</si>
  <si>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</si>
  <si>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</si>
  <si>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</si>
  <si>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</si>
  <si>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</si>
  <si>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</si>
  <si>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</si>
  <si>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</si>
  <si>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</si>
  <si>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</si>
  <si>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</si>
  <si>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</si>
  <si>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</si>
  <si>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</si>
  <si>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</si>
  <si>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</si>
  <si>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</si>
  <si>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</si>
  <si>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</si>
  <si>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</si>
  <si>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</si>
  <si>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</si>
  <si>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</si>
  <si>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</si>
  <si>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</si>
  <si>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</si>
  <si>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</si>
  <si>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</si>
  <si>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</si>
  <si>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</si>
  <si>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</si>
  <si>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</si>
  <si>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</si>
  <si>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</si>
  <si>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</si>
  <si>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</si>
  <si>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</si>
  <si>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</si>
  <si>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</si>
  <si>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</si>
  <si>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</si>
  <si>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</si>
  <si>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</si>
  <si>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</si>
  <si>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</si>
  <si>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</si>
  <si>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</si>
  <si>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</si>
  <si>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</si>
  <si>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</si>
  <si>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</si>
  <si>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</si>
  <si>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</si>
  <si>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</si>
  <si>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</si>
  <si>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</si>
  <si>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</si>
  <si>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</si>
  <si>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</si>
  <si>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</si>
  <si>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</si>
  <si>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</si>
  <si>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</si>
  <si>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</si>
  <si>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</si>
  <si>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</si>
  <si>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</si>
  <si>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</si>
  <si>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</si>
  <si>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</si>
  <si>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</si>
  <si>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</si>
  <si>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</si>
  <si>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</si>
  <si>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</si>
  <si>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</si>
  <si>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</si>
  <si>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</si>
  <si>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</si>
  <si>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</si>
  <si>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</si>
  <si>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</si>
  <si>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</si>
  <si>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</si>
  <si>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</si>
  <si>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</si>
  <si>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</si>
  <si>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</si>
  <si>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</si>
  <si>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</si>
  <si>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</si>
  <si>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</si>
  <si>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</si>
  <si>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</si>
  <si>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</si>
  <si>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</si>
  <si>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</si>
  <si>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</si>
  <si>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</si>
  <si>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</si>
  <si>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</si>
  <si>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</si>
  <si>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</si>
  <si>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</si>
  <si>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</si>
  <si>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</si>
  <si>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</si>
  <si>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</si>
  <si>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</si>
  <si>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</si>
  <si>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</si>
  <si>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</si>
  <si>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</si>
  <si>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</si>
  <si>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</si>
  <si>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</si>
  <si>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</si>
  <si>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</si>
  <si>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</si>
  <si>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</si>
  <si>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</si>
  <si>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</si>
  <si>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</si>
  <si>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</si>
  <si>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</si>
  <si>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</si>
  <si>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</si>
  <si>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</si>
  <si>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</si>
  <si>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</si>
  <si>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</si>
  <si>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</si>
  <si>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</si>
  <si>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</si>
  <si>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</si>
  <si>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</si>
  <si>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</si>
  <si>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</si>
  <si>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</si>
  <si>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</si>
  <si>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</si>
  <si>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</si>
  <si>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</si>
  <si>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</si>
  <si>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</si>
  <si>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</si>
  <si>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</si>
  <si>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</si>
  <si>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</si>
  <si>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</si>
  <si>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</si>
  <si>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</si>
  <si>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</si>
  <si>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</si>
  <si>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</si>
  <si>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</si>
  <si>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</si>
  <si>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</si>
  <si>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</si>
  <si>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</si>
  <si>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</si>
  <si>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</si>
  <si>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</si>
  <si>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</si>
  <si>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</si>
  <si>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</si>
  <si>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</si>
  <si>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</si>
  <si>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</si>
  <si>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</si>
  <si>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</si>
  <si>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</si>
  <si>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</si>
  <si>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</si>
  <si>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</si>
  <si>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</si>
  <si>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</si>
  <si>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</si>
  <si>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</si>
  <si>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</si>
  <si>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</si>
  <si>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</si>
  <si>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</si>
  <si>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</si>
  <si>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</si>
  <si>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</si>
  <si>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</si>
  <si>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</si>
  <si>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</si>
  <si>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</si>
  <si>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</si>
  <si>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</si>
  <si>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</si>
  <si>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</si>
  <si>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</si>
  <si>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</si>
  <si>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</si>
  <si>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</si>
  <si>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</si>
  <si>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</si>
  <si>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</si>
  <si>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</si>
  <si>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</si>
  <si>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</si>
  <si>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</si>
  <si>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</si>
  <si>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</si>
  <si>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</si>
  <si>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</si>
  <si>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</si>
  <si>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</si>
  <si>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</si>
  <si>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</si>
  <si>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</si>
  <si>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</si>
  <si>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</si>
  <si>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</si>
  <si>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</si>
  <si>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</si>
  <si>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</si>
  <si>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</si>
  <si>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</si>
  <si>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</si>
  <si>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</si>
  <si>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</si>
  <si>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</si>
  <si>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</si>
  <si>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</si>
  <si>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</si>
  <si>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</si>
  <si>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</si>
  <si>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</si>
  <si>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</si>
  <si>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</si>
  <si>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</si>
  <si>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</si>
  <si>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</si>
  <si>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</si>
  <si>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</si>
  <si>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</si>
  <si>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</si>
  <si>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</si>
  <si>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</si>
  <si>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</si>
  <si>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</si>
  <si>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</si>
  <si>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</si>
  <si>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</si>
  <si>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</si>
  <si>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</si>
  <si>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</si>
  <si>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</si>
  <si>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</si>
  <si>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</si>
  <si>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</si>
  <si>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</si>
  <si>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</si>
  <si>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</si>
  <si>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</si>
  <si>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</si>
  <si>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</si>
  <si>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</si>
  <si>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</si>
  <si>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</si>
  <si>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</si>
  <si>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</si>
  <si>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</si>
  <si>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</si>
  <si>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</si>
  <si>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</si>
  <si>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</si>
  <si>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</si>
  <si>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</si>
  <si>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</si>
  <si>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</si>
  <si>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</si>
  <si>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</si>
  <si>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</si>
  <si>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</si>
  <si>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</si>
  <si>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</si>
  <si>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</si>
  <si>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</si>
  <si>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</si>
  <si>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</si>
  <si>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</si>
  <si>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</si>
  <si>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</si>
  <si>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</si>
  <si>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</si>
  <si>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</si>
  <si>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</si>
  <si>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</si>
  <si>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</si>
  <si>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</si>
  <si>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</si>
  <si>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</si>
  <si>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</si>
  <si>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</si>
  <si>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</si>
  <si>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</si>
  <si>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</si>
  <si>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</si>
  <si>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</si>
  <si>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</si>
  <si>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</si>
  <si>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</si>
  <si>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</si>
  <si>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</si>
  <si>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</si>
  <si>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</si>
  <si>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</si>
  <si>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</si>
  <si>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</si>
  <si>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</si>
  <si>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</si>
  <si>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</si>
  <si>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</si>
  <si>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</si>
  <si>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</si>
  <si>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</si>
  <si>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</si>
  <si>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</si>
  <si>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</si>
  <si>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</si>
  <si>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</si>
  <si>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</si>
  <si>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</si>
  <si>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</si>
  <si>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</si>
  <si>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</si>
  <si>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</si>
  <si>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</si>
  <si>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</si>
  <si>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</si>
  <si>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</si>
  <si>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</si>
  <si>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</si>
  <si>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</si>
  <si>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</si>
  <si>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</si>
  <si>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</si>
  <si>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</si>
  <si>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</si>
  <si>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</si>
  <si>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</si>
  <si>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</si>
  <si>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</si>
  <si>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</si>
  <si>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</si>
  <si>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</si>
  <si>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</si>
  <si>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</si>
  <si>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</si>
  <si>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</si>
  <si>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</si>
  <si>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</si>
  <si>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</si>
  <si>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</si>
  <si>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</si>
  <si>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</si>
  <si>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</si>
  <si>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</si>
  <si>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</si>
  <si>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</si>
  <si>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</si>
  <si>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</si>
  <si>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</si>
  <si>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</si>
  <si>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</si>
  <si>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</si>
  <si>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</si>
  <si>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</si>
  <si>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</si>
  <si>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</si>
  <si>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</si>
  <si>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</si>
  <si>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</si>
  <si>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</si>
  <si>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</si>
  <si>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</si>
  <si>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</si>
  <si>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</si>
  <si>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</si>
  <si>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</si>
  <si>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</si>
  <si>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</si>
  <si>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</si>
  <si>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</si>
  <si>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</si>
  <si>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</si>
  <si>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</si>
  <si>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</si>
  <si>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</si>
  <si>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</si>
  <si>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</si>
  <si>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</si>
  <si>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</si>
  <si>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</si>
  <si>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</si>
  <si>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</si>
  <si>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</si>
  <si>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</si>
  <si>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</si>
  <si>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</si>
  <si>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</si>
  <si>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</si>
  <si>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</si>
  <si>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</si>
  <si>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</si>
  <si>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</si>
  <si>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</si>
  <si>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</si>
  <si>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</si>
  <si>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</si>
  <si>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</si>
  <si>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</si>
  <si>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</si>
  <si>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</si>
  <si>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</si>
  <si>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</si>
  <si>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</si>
  <si>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</si>
  <si>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</si>
  <si>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</si>
  <si>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</si>
  <si>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</si>
  <si>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</si>
  <si>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</si>
  <si>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</si>
  <si>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</si>
  <si>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</si>
  <si>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</si>
  <si>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</si>
  <si>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</si>
  <si>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</si>
  <si>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</si>
  <si>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</si>
  <si>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</si>
  <si>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</si>
  <si>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</si>
  <si>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</si>
  <si>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</si>
  <si>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</si>
  <si>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</si>
  <si>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</si>
  <si>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</si>
  <si>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</si>
  <si>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</si>
  <si>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</si>
  <si>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</si>
  <si>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</si>
  <si>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</si>
  <si>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</si>
  <si>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</si>
  <si>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</si>
  <si>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</si>
  <si>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</si>
  <si>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</si>
  <si>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</si>
  <si>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</si>
  <si>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</si>
  <si>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</si>
  <si>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</si>
  <si>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</si>
  <si>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</si>
  <si>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</si>
  <si>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</si>
  <si>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</si>
  <si>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</si>
  <si>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</si>
  <si>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</si>
  <si>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</si>
  <si>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</si>
  <si>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</si>
  <si>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</si>
  <si>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</si>
  <si>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</si>
  <si>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</si>
  <si>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</si>
  <si>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</si>
  <si>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</si>
  <si>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</si>
  <si>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</si>
  <si>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</si>
  <si>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</si>
  <si>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</si>
  <si>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</si>
  <si>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</si>
  <si>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</si>
  <si>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</si>
  <si>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</si>
  <si>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</si>
  <si>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</si>
  <si>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</si>
  <si>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</si>
  <si>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</si>
  <si>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</si>
  <si>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</si>
  <si>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</si>
  <si>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</si>
  <si>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</si>
  <si>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</si>
  <si>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</si>
  <si>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</si>
  <si>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</si>
  <si>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</si>
  <si>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</si>
  <si>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</si>
  <si>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</si>
  <si>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</si>
  <si>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</si>
  <si>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</si>
  <si>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</si>
  <si>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</si>
  <si>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</si>
  <si>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</si>
  <si>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</si>
  <si>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</si>
  <si>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</si>
  <si>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</si>
  <si>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</si>
  <si>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</si>
  <si>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</si>
  <si>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</si>
  <si>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</si>
  <si>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</si>
  <si>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</si>
  <si>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</si>
  <si>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</si>
  <si>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</si>
  <si>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</si>
  <si>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</si>
  <si>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</si>
  <si>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</si>
  <si>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</si>
  <si>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</si>
  <si>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</si>
  <si>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</si>
  <si>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</si>
  <si>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</si>
  <si>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</si>
  <si>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</si>
  <si>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</si>
  <si>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</si>
  <si>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</si>
  <si>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</si>
  <si>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</si>
  <si>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</si>
  <si>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</si>
  <si>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</si>
  <si>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</si>
  <si>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</si>
  <si>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</si>
  <si>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</si>
  <si>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</si>
  <si>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</si>
  <si>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</si>
  <si>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</si>
  <si>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</si>
  <si>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</si>
  <si>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</si>
  <si>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</si>
  <si>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</si>
  <si>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</si>
  <si>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</si>
  <si>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</si>
  <si>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</si>
  <si>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</si>
  <si>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</si>
  <si>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</si>
  <si>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</si>
  <si>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</si>
  <si>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</si>
  <si>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</si>
  <si>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</si>
  <si>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</si>
  <si>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</si>
  <si>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</si>
  <si>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</si>
  <si>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</si>
  <si>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</si>
  <si>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</si>
  <si>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</si>
  <si>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</si>
  <si>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</si>
  <si>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</si>
  <si>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</si>
  <si>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</si>
  <si>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</si>
  <si>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</si>
  <si>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</si>
  <si>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</si>
  <si>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</si>
  <si>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</si>
  <si>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</si>
  <si>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</si>
  <si>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</si>
  <si>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</si>
  <si>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</si>
  <si>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</si>
  <si>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</si>
  <si>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</si>
  <si>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</si>
  <si>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</si>
  <si>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</si>
  <si>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</si>
  <si>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</si>
  <si>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</si>
  <si>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</si>
  <si>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</si>
  <si>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</si>
  <si>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</si>
  <si>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</si>
  <si>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</si>
  <si>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</si>
  <si>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</si>
  <si>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</si>
  <si>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</si>
  <si>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</si>
  <si>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</si>
  <si>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</si>
  <si>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</si>
  <si>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</si>
  <si>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</si>
  <si>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</si>
  <si>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</si>
  <si>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</si>
  <si>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</si>
  <si>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</si>
  <si>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</si>
  <si>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</si>
  <si>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</si>
  <si>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</si>
  <si>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</si>
  <si>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</si>
  <si>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</si>
  <si>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</si>
  <si>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</si>
  <si>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</si>
  <si>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</si>
  <si>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</si>
  <si>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</si>
  <si>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</si>
  <si>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</si>
  <si>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</si>
  <si>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</si>
  <si>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</si>
  <si>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</si>
  <si>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</si>
  <si>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</si>
  <si>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</si>
  <si>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</si>
  <si>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</si>
  <si>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</si>
  <si>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</si>
  <si>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</si>
  <si>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</si>
  <si>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</si>
  <si>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</si>
  <si>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</si>
  <si>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</si>
  <si>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</si>
  <si>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</si>
  <si>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</si>
  <si>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</si>
  <si>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</si>
  <si>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</si>
  <si>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</si>
  <si>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</si>
  <si>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</si>
  <si>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</si>
  <si>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</si>
  <si>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</si>
  <si>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</si>
  <si>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</si>
  <si>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</si>
  <si>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</si>
  <si>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</si>
  <si>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</si>
  <si>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</si>
  <si>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</si>
  <si>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</si>
  <si>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</si>
  <si>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</si>
  <si>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</si>
  <si>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</si>
  <si>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</si>
  <si>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</si>
  <si>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</si>
  <si>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</si>
  <si>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</si>
  <si>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</si>
  <si>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</si>
  <si>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</si>
  <si>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</si>
  <si>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</si>
  <si>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</si>
  <si>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</si>
  <si>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</si>
  <si>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</si>
  <si>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</si>
  <si>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</si>
  <si>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</si>
  <si>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</si>
  <si>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</si>
  <si>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</si>
  <si>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</si>
  <si>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</si>
  <si>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</si>
  <si>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</si>
  <si>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</si>
  <si>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</si>
  <si>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</si>
  <si>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</si>
  <si>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</si>
  <si>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</si>
  <si>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</si>
  <si>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</si>
  <si>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</si>
  <si>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</si>
  <si>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</si>
  <si>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</si>
  <si>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</si>
  <si>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</si>
  <si>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</si>
  <si>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</si>
  <si>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</si>
  <si>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</si>
  <si>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</si>
  <si>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</si>
  <si>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</si>
  <si>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</si>
  <si>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</si>
  <si>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</si>
  <si>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</si>
  <si>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</si>
  <si>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</si>
  <si>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</si>
  <si>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</si>
  <si>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</si>
  <si>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</si>
  <si>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</si>
  <si>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</si>
  <si>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</si>
  <si>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</si>
  <si>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</si>
  <si>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</si>
  <si>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</si>
  <si>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</si>
  <si>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</si>
  <si>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</si>
  <si>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</si>
  <si>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</si>
  <si>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</si>
  <si>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</si>
  <si>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</si>
  <si>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</si>
  <si>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</si>
  <si>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</si>
  <si>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</si>
  <si>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</si>
  <si>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</si>
  <si>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</si>
  <si>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</si>
  <si>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</si>
  <si>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</si>
  <si>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</si>
  <si>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</si>
  <si>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</si>
  <si>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</si>
  <si>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</si>
  <si>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</si>
  <si>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</si>
  <si>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</si>
  <si>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</si>
  <si>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</si>
  <si>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</si>
  <si>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</si>
  <si>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</si>
  <si>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</si>
  <si>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</si>
  <si>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</si>
  <si>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</si>
  <si>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</si>
  <si>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</si>
  <si>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</si>
  <si>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</si>
  <si>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</si>
  <si>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</si>
  <si>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</si>
  <si>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</si>
  <si>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</si>
  <si>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</si>
  <si>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</si>
  <si>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</si>
  <si>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</si>
  <si>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</si>
  <si>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</si>
  <si>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</si>
  <si>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</si>
  <si>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</si>
  <si>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</si>
  <si>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</si>
  <si>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</si>
  <si>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</si>
  <si>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</si>
  <si>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</si>
  <si>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</si>
  <si>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</si>
  <si>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</si>
  <si>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</si>
  <si>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</si>
  <si>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</si>
  <si>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</si>
  <si>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</si>
  <si>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</si>
  <si>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</si>
  <si>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</si>
  <si>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</si>
  <si>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</si>
  <si>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</si>
  <si>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</si>
  <si>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</si>
  <si>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</si>
  <si>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</si>
  <si>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</si>
  <si>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</si>
  <si>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</si>
  <si>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</si>
  <si>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</si>
  <si>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</si>
  <si>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</si>
  <si>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</si>
  <si>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</si>
  <si>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</si>
  <si>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</si>
  <si>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</si>
  <si>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</si>
  <si>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</si>
  <si>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</si>
  <si>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</si>
  <si>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</si>
  <si>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</si>
  <si>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</si>
  <si>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</si>
  <si>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</si>
  <si>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</si>
  <si>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</si>
  <si>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</si>
  <si>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</si>
  <si>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</si>
  <si>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</si>
  <si>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</si>
  <si>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</si>
  <si>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</si>
  <si>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</si>
  <si>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</si>
  <si>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</si>
  <si>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</si>
  <si>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</si>
  <si>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</si>
  <si>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</si>
  <si>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</si>
  <si>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</si>
  <si>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</si>
  <si>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</si>
  <si>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</si>
  <si>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</si>
  <si>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</si>
  <si>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</si>
  <si>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</si>
  <si>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</si>
  <si>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</si>
  <si>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</si>
  <si>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</si>
  <si>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</si>
  <si>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</si>
  <si>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</si>
  <si>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</si>
  <si>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</si>
  <si>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</si>
  <si>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</si>
  <si>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</si>
  <si>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</si>
  <si>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</si>
  <si>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</si>
  <si>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</si>
  <si>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</si>
  <si>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</si>
  <si>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</si>
  <si>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</si>
  <si>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</si>
  <si>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</si>
  <si>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</si>
  <si>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</si>
  <si>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</si>
  <si>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</si>
  <si>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</si>
  <si>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</si>
  <si>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</si>
  <si>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</si>
  <si>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</si>
  <si>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</si>
  <si>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</si>
  <si>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</si>
  <si>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</si>
  <si>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</si>
  <si>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</si>
  <si>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</si>
  <si>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</si>
  <si>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</si>
  <si>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</si>
  <si>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</si>
  <si>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</si>
  <si>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</si>
  <si>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</si>
  <si>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</si>
  <si>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</si>
  <si>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</si>
  <si>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</si>
  <si>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</si>
  <si>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</si>
  <si>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</si>
  <si>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</si>
  <si>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</si>
  <si>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</si>
  <si>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</si>
  <si>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</si>
  <si>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</si>
  <si>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</si>
  <si>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</si>
  <si>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</si>
  <si>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</si>
  <si>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</si>
  <si>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</si>
  <si>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</si>
  <si>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</si>
  <si>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</si>
  <si>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</si>
  <si>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</si>
  <si>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</si>
  <si>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</si>
  <si>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</si>
  <si>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</si>
  <si>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</si>
  <si>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</si>
  <si>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</si>
  <si>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</si>
  <si>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</si>
  <si>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</si>
  <si>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</si>
  <si>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</si>
  <si>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</si>
  <si>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</si>
  <si>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</si>
  <si>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</si>
  <si>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</si>
  <si>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</si>
  <si>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</si>
  <si>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</si>
  <si>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</si>
  <si>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</si>
  <si>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</si>
  <si>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</si>
  <si>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</si>
  <si>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</si>
  <si>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</si>
  <si>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</si>
  <si>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</si>
  <si>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</si>
  <si>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</si>
  <si>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</si>
  <si>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</si>
  <si>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</si>
  <si>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</si>
  <si>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</si>
  <si>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</si>
  <si>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</si>
  <si>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</si>
  <si>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</si>
  <si>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</si>
  <si>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</si>
  <si>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</si>
  <si>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</si>
  <si>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</si>
  <si>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</si>
  <si>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</si>
  <si>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</si>
  <si>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</si>
  <si>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</si>
  <si>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</si>
  <si>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</si>
  <si>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</si>
  <si>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</si>
  <si>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</si>
  <si>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</si>
  <si>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</si>
  <si>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</si>
  <si>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</si>
  <si>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</si>
  <si>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</si>
  <si>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</si>
  <si>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</si>
  <si>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</si>
  <si>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</si>
  <si>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</si>
  <si>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</si>
  <si>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</si>
  <si>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</si>
  <si>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</si>
  <si>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</si>
  <si>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</si>
  <si>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</si>
  <si>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</si>
  <si>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</si>
  <si>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</si>
  <si>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</si>
  <si>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</si>
  <si>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</si>
  <si>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</si>
  <si>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</si>
  <si>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</si>
  <si>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</si>
  <si>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</si>
  <si>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</si>
  <si>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</si>
  <si>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</si>
  <si>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</si>
  <si>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</si>
  <si>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</si>
  <si>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</si>
  <si>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</si>
  <si>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</si>
  <si>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</si>
  <si>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</si>
  <si>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</si>
  <si>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</si>
  <si>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</si>
  <si>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</si>
  <si>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</si>
  <si>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</si>
  <si>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</si>
  <si>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</si>
  <si>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</si>
  <si>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</si>
  <si>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</si>
  <si>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</si>
  <si>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</si>
  <si>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</si>
  <si>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</si>
  <si>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</si>
  <si>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</si>
  <si>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</si>
  <si>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</si>
  <si>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</si>
  <si>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</si>
  <si>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</si>
  <si>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</si>
  <si>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</si>
  <si>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</si>
  <si>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</si>
  <si>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</si>
  <si>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</si>
  <si>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</si>
  <si>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</si>
  <si>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</si>
  <si>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</si>
  <si>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</si>
  <si>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</si>
  <si>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</si>
  <si>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</si>
  <si>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</si>
  <si>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</si>
  <si>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</si>
  <si>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</si>
  <si>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</si>
  <si>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</si>
  <si>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</si>
  <si>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</si>
  <si>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</si>
  <si>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</si>
  <si>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</si>
  <si>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</si>
  <si>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</si>
  <si>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</si>
  <si>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</si>
  <si>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</si>
  <si>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</si>
  <si>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</si>
  <si>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</si>
  <si>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</si>
  <si>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</si>
  <si>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</si>
  <si>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</si>
  <si>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</si>
  <si>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</si>
  <si>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</si>
  <si>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</si>
  <si>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</si>
  <si>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</si>
  <si>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</si>
  <si>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</si>
  <si>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</si>
  <si>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</si>
  <si>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</si>
  <si>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</si>
  <si>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</si>
  <si>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</si>
  <si>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</si>
  <si>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</si>
  <si>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</si>
  <si>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</si>
  <si>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</si>
  <si>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</si>
  <si>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</si>
  <si>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</si>
  <si>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</si>
  <si>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</si>
  <si>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</si>
  <si>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</si>
  <si>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</si>
  <si>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</si>
  <si>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</si>
  <si>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</si>
  <si>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</si>
  <si>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</si>
  <si>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</si>
  <si>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</si>
  <si>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</si>
  <si>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</si>
  <si>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</si>
  <si>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</si>
  <si>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</si>
  <si>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</si>
  <si>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</si>
  <si>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</si>
  <si>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</si>
  <si>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</si>
  <si>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</si>
  <si>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</si>
  <si>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</si>
  <si>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</si>
  <si>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</si>
  <si>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</si>
  <si>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</si>
  <si>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</si>
  <si>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</si>
  <si>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</si>
  <si>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</si>
  <si>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</si>
  <si>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</si>
  <si>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</si>
  <si>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</si>
  <si>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</si>
  <si>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</si>
  <si>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</si>
  <si>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</si>
  <si>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</si>
  <si>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</si>
  <si>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</si>
  <si>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</si>
  <si>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</si>
  <si>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</si>
  <si>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</si>
  <si>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</si>
  <si>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</si>
  <si>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</si>
  <si>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</si>
  <si>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</si>
  <si>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</si>
  <si>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</si>
  <si>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</si>
  <si>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</si>
  <si>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</si>
  <si>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</si>
  <si>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</si>
  <si>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</si>
  <si>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</si>
  <si>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</si>
  <si>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</si>
  <si>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</si>
  <si>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</si>
  <si>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</si>
  <si>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</si>
  <si>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</si>
  <si>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</si>
  <si>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</si>
  <si>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</si>
  <si>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</si>
  <si>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</si>
  <si>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</si>
  <si>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</si>
  <si>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</si>
  <si>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</si>
  <si>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</si>
  <si>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</si>
  <si>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</si>
  <si>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</si>
  <si>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</si>
  <si>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</si>
  <si>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</si>
  <si>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</si>
  <si>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</si>
  <si>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</si>
  <si>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</si>
  <si>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</si>
  <si>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</si>
  <si>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</si>
  <si>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</si>
  <si>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</si>
  <si>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</si>
  <si>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</si>
  <si>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</si>
  <si>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</si>
  <si>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</si>
  <si>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</si>
  <si>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</si>
  <si>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</si>
  <si>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</si>
  <si>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</si>
  <si>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</si>
  <si>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</si>
  <si>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</si>
  <si>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</si>
  <si>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</si>
  <si>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</si>
  <si>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</si>
  <si>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</si>
  <si>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</si>
  <si>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</si>
  <si>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</si>
  <si>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</si>
  <si>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</si>
  <si>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</si>
  <si>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</si>
  <si>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</si>
  <si>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</si>
  <si>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</si>
  <si>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</si>
  <si>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</si>
  <si>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</si>
  <si>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</si>
  <si>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</si>
  <si>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</si>
  <si>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</si>
  <si>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</si>
  <si>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</si>
  <si>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</si>
  <si>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</si>
  <si>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</si>
  <si>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</si>
  <si>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</si>
  <si>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</si>
  <si>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</si>
  <si>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</si>
  <si>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</si>
  <si>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</si>
  <si>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</si>
  <si>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</si>
  <si>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</si>
  <si>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</si>
  <si>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</si>
  <si>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</si>
  <si>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</si>
  <si>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</si>
  <si>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</si>
  <si>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</si>
  <si>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</si>
  <si>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</si>
  <si>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</si>
  <si>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</si>
  <si>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</si>
  <si>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</si>
  <si>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</si>
  <si>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</si>
  <si>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</si>
  <si>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</si>
  <si>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</si>
  <si>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</si>
  <si>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</si>
  <si>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</si>
  <si>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</si>
  <si>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</si>
  <si>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</si>
  <si>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</si>
  <si>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</si>
  <si>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</si>
  <si>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</si>
  <si>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</si>
  <si>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</si>
  <si>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</si>
  <si>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</si>
  <si>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</si>
  <si>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</si>
  <si>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</si>
  <si>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</si>
  <si>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</si>
  <si>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</si>
  <si>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</si>
  <si>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</si>
  <si>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</si>
  <si>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</si>
  <si>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</si>
  <si>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</si>
  <si>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</si>
  <si>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</si>
  <si>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</si>
  <si>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</si>
  <si>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</si>
  <si>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</si>
  <si>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</si>
  <si>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</si>
  <si>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</si>
  <si>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</si>
  <si>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</si>
  <si>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</si>
  <si>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</si>
  <si>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</si>
  <si>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</si>
  <si>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</si>
  <si>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</si>
  <si>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</si>
  <si>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</si>
  <si>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</si>
  <si>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</si>
  <si>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</si>
  <si>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</si>
  <si>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</si>
  <si>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</si>
  <si>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</si>
  <si>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</si>
  <si>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</si>
  <si>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</si>
  <si>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</si>
  <si>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</si>
  <si>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</si>
  <si>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</si>
  <si>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</si>
  <si>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</si>
  <si>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</si>
  <si>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</si>
  <si>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</si>
  <si>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</si>
  <si>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</si>
  <si>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</si>
  <si>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</si>
  <si>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</si>
  <si>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</si>
  <si>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</si>
  <si>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</si>
  <si>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</si>
  <si>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</si>
  <si>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</si>
  <si>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</si>
  <si>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</si>
  <si>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</si>
  <si>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</si>
  <si>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</si>
  <si>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</si>
  <si>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</si>
  <si>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</si>
  <si>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</si>
  <si>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</si>
  <si>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</si>
  <si>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</si>
  <si>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</si>
  <si>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</si>
  <si>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</si>
  <si>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</si>
  <si>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</si>
  <si>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</si>
  <si>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</si>
  <si>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</si>
  <si>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</si>
  <si>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</si>
  <si>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</si>
  <si>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</si>
  <si>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</si>
  <si>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</si>
  <si>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</si>
  <si>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</si>
  <si>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</si>
  <si>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</si>
  <si>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</si>
  <si>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</si>
  <si>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</si>
  <si>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</si>
  <si>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</si>
  <si>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</si>
  <si>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</si>
  <si>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</si>
  <si>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</si>
  <si>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</si>
  <si>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</si>
  <si>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</si>
  <si>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</si>
  <si>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</si>
  <si>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</si>
  <si>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</si>
  <si>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</si>
  <si>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</si>
  <si>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</si>
  <si>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</si>
  <si>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</si>
  <si>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</si>
  <si>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</si>
  <si>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</si>
  <si>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</si>
  <si>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</si>
  <si>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</si>
  <si>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</si>
  <si>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</si>
  <si>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</si>
  <si>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</si>
  <si>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</si>
  <si>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</si>
  <si>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</si>
  <si>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</si>
  <si>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</si>
  <si>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</si>
  <si>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</si>
  <si>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</si>
  <si>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</si>
  <si>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</si>
  <si>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</si>
  <si>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</si>
  <si>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</si>
  <si>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</si>
  <si>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</si>
  <si>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</si>
  <si>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</si>
  <si>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</si>
  <si>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</si>
  <si>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</si>
  <si>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</si>
  <si>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</si>
  <si>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</si>
  <si>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</si>
  <si>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</si>
  <si>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</si>
  <si>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</si>
  <si>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</si>
  <si>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</si>
  <si>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</si>
  <si>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</si>
  <si>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</si>
  <si>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</si>
  <si>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</si>
  <si>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</si>
  <si>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</si>
  <si>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</si>
  <si>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</si>
  <si>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</si>
  <si>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</si>
  <si>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</si>
  <si>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</si>
  <si>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</si>
  <si>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</si>
  <si>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</si>
  <si>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</si>
  <si>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</si>
  <si>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</si>
  <si>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</si>
  <si>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</si>
  <si>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</si>
  <si>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</si>
  <si>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</si>
  <si>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</si>
  <si>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</si>
  <si>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</si>
  <si>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</si>
  <si>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</si>
  <si>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</si>
  <si>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</si>
  <si>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</si>
  <si>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</si>
  <si>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</si>
  <si>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</si>
  <si>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</si>
  <si>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</si>
  <si>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</si>
  <si>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</si>
  <si>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</si>
  <si>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</si>
  <si>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</si>
  <si>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</si>
  <si>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</si>
  <si>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</si>
  <si>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</si>
  <si>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</si>
  <si>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</si>
  <si>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</si>
  <si>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</si>
  <si>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</si>
  <si>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</si>
  <si>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</si>
  <si>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</si>
  <si>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</si>
  <si>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</si>
  <si>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</si>
  <si>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</si>
  <si>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</si>
  <si>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</si>
  <si>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</si>
  <si>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</si>
  <si>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</si>
  <si>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</si>
  <si>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</si>
  <si>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</si>
  <si>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</si>
  <si>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</si>
  <si>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</si>
  <si>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</si>
  <si>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</si>
  <si>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</si>
  <si>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</si>
  <si>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</si>
  <si>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</si>
  <si>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</si>
  <si>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</si>
  <si>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</si>
  <si>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</si>
  <si>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</si>
  <si>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</si>
  <si>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</si>
  <si>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</si>
  <si>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</si>
  <si>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</si>
  <si>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</si>
  <si>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</si>
  <si>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</si>
  <si>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</si>
  <si>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</si>
  <si>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</si>
  <si>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</si>
  <si>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</si>
  <si>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</si>
  <si>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</si>
  <si>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</si>
  <si>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</si>
  <si>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</si>
  <si>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</si>
  <si>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</si>
  <si>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</si>
  <si>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</si>
  <si>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</si>
  <si>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</si>
  <si>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</si>
  <si>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</si>
  <si>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</si>
  <si>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</si>
  <si>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</si>
  <si>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</si>
  <si>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</si>
  <si>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</si>
  <si>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</si>
  <si>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</si>
  <si>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</si>
  <si>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</si>
  <si>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</si>
  <si>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</si>
  <si>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</si>
  <si>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</si>
  <si>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</si>
  <si>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</si>
  <si>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</si>
  <si>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</si>
  <si>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</si>
  <si>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</si>
  <si>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</si>
  <si>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</si>
  <si>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</si>
  <si>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</si>
  <si>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</si>
  <si>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</si>
  <si>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</si>
  <si>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</si>
  <si>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</si>
  <si>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</si>
  <si>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</si>
  <si>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</si>
  <si>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</si>
  <si>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</si>
  <si>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</si>
  <si>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</si>
  <si>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</si>
  <si>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</si>
  <si>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</si>
  <si>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</si>
  <si>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</si>
  <si>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</si>
  <si>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</si>
  <si>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</si>
  <si>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</si>
  <si>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</si>
  <si>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</si>
  <si>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</si>
  <si>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</si>
  <si>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</si>
  <si>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</si>
  <si>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</si>
  <si>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</si>
  <si>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</si>
  <si>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</si>
  <si>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</si>
  <si>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</si>
  <si>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</si>
  <si>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</si>
  <si>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</si>
  <si>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</si>
  <si>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</si>
  <si>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</si>
  <si>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</si>
  <si>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</si>
  <si>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</si>
  <si>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</si>
  <si>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</si>
  <si>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</si>
  <si>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</si>
  <si>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</si>
  <si>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</si>
  <si>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</si>
  <si>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</si>
  <si>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</si>
  <si>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</si>
  <si>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</si>
  <si>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</si>
  <si>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</si>
  <si>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</si>
  <si>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</si>
  <si>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</si>
  <si>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</si>
  <si>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</si>
  <si>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</si>
  <si>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</si>
  <si>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</si>
  <si>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</si>
  <si>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</si>
  <si>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</si>
  <si>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</si>
  <si>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</si>
  <si>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</si>
  <si>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</si>
  <si>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</si>
  <si>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</si>
  <si>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</si>
  <si>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</si>
  <si>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</si>
  <si>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</si>
  <si>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</si>
  <si>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</si>
  <si>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</si>
  <si>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</si>
  <si>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</si>
  <si>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</si>
  <si>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</si>
  <si>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</si>
  <si>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</si>
  <si>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</si>
  <si>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</si>
  <si>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</si>
  <si>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</si>
  <si>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</si>
  <si>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</si>
  <si>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</si>
  <si>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</si>
  <si>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</si>
  <si>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</si>
  <si>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</si>
  <si>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</si>
  <si>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</si>
  <si>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</si>
  <si>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</si>
  <si>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</si>
  <si>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</si>
  <si>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</si>
  <si>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</si>
  <si>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</si>
  <si>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</si>
  <si>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</si>
  <si>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</si>
  <si>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</si>
  <si>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</si>
  <si>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</si>
  <si>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</si>
  <si>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</si>
  <si>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</si>
  <si>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</si>
  <si>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</si>
  <si>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</si>
  <si>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</si>
  <si>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</si>
  <si>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</si>
  <si>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</si>
  <si>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</si>
  <si>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</si>
  <si>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</si>
  <si>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</si>
  <si>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</si>
  <si>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</si>
  <si>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</si>
  <si>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</si>
  <si>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</si>
  <si>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</si>
  <si>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</si>
  <si>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</si>
  <si>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</si>
  <si>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</si>
  <si>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</si>
  <si>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</si>
  <si>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</si>
  <si>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</si>
  <si>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</si>
  <si>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</si>
  <si>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</si>
  <si>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</si>
  <si>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</si>
  <si>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</si>
  <si>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</si>
  <si>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</si>
  <si>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</si>
  <si>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</si>
  <si>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</si>
  <si>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</si>
  <si>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</si>
  <si>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</si>
  <si>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</si>
  <si>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</si>
  <si>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</si>
  <si>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</si>
  <si>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</si>
  <si>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</si>
  <si>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</si>
  <si>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</si>
  <si>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</si>
  <si>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</si>
  <si>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</si>
  <si>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</si>
  <si>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</si>
  <si>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</si>
  <si>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</si>
  <si>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</si>
  <si>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</si>
  <si>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</si>
  <si>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</si>
  <si>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</si>
  <si>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</si>
  <si>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</si>
  <si>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</si>
  <si>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</si>
  <si>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</si>
  <si>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</si>
  <si>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</si>
  <si>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</si>
  <si>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</si>
  <si>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</si>
  <si>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</si>
  <si>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</si>
  <si>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</si>
  <si>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</si>
  <si>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</si>
  <si>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</si>
  <si>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</si>
  <si>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</si>
  <si>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</si>
  <si>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</si>
  <si>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</si>
  <si>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</si>
  <si>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</si>
  <si>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</si>
  <si>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</si>
  <si>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</si>
  <si>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</si>
  <si>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</si>
  <si>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</si>
  <si>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</si>
  <si>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</si>
  <si>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</si>
  <si>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</si>
  <si>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</si>
  <si>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</si>
  <si>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</si>
  <si>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</si>
  <si>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</si>
  <si>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</si>
  <si>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</si>
  <si>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</si>
  <si>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</si>
  <si>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</si>
  <si>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</si>
  <si>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</si>
  <si>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</si>
  <si>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</si>
  <si>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</si>
  <si>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</si>
  <si>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</si>
  <si>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</si>
  <si>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</si>
  <si>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</si>
  <si>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</si>
  <si>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</si>
  <si>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</si>
  <si>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</si>
  <si>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</si>
  <si>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</si>
  <si>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</si>
  <si>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</si>
  <si>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</si>
  <si>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</si>
  <si>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</si>
  <si>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</si>
  <si>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</si>
  <si>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</si>
  <si>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</si>
  <si>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</si>
  <si>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</si>
  <si>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</si>
  <si>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</si>
  <si>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</si>
  <si>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</si>
  <si>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</si>
  <si>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</si>
  <si>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</si>
  <si>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</si>
  <si>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</si>
  <si>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</si>
  <si>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</si>
  <si>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</si>
  <si>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</si>
  <si>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</si>
  <si>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</si>
  <si>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</si>
  <si>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</si>
  <si>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</si>
  <si>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</si>
  <si>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</si>
  <si>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</si>
  <si>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</si>
  <si>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</si>
  <si>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</si>
  <si>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</si>
  <si>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</si>
  <si>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</si>
  <si>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</si>
  <si>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</si>
  <si>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</si>
  <si>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</si>
  <si>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</si>
  <si>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</si>
  <si>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</si>
  <si>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</si>
  <si>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</si>
  <si>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</si>
  <si>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</si>
  <si>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</si>
  <si>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</si>
  <si>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</si>
  <si>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</si>
  <si>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</si>
  <si>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</si>
  <si>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</si>
  <si>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</si>
  <si>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</si>
  <si>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</si>
  <si>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</si>
  <si>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</si>
  <si>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</si>
  <si>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</si>
  <si>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</si>
  <si>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</si>
  <si>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</si>
  <si>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</si>
  <si>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</si>
  <si>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</si>
  <si>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</si>
  <si>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</si>
  <si>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</si>
  <si>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</si>
  <si>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</si>
  <si>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</si>
  <si>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</si>
  <si>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</si>
  <si>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</si>
  <si>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</si>
  <si>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</si>
  <si>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</si>
  <si>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</si>
  <si>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</si>
  <si>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</si>
  <si>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</si>
  <si>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</si>
  <si>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</si>
  <si>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</si>
  <si>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</si>
  <si>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</si>
  <si>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</si>
  <si>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</si>
  <si>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</si>
  <si>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</si>
  <si>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</si>
  <si>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</si>
  <si>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</si>
  <si>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</si>
  <si>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</si>
  <si>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</si>
  <si>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</si>
  <si>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</si>
  <si>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</si>
  <si>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</si>
  <si>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</si>
  <si>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</si>
  <si>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</si>
  <si>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</si>
  <si>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</si>
  <si>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</si>
  <si>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</si>
  <si>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</si>
  <si>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</si>
  <si>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</si>
  <si>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</si>
  <si>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</si>
  <si>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</si>
  <si>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</si>
  <si>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</si>
  <si>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</si>
  <si>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</si>
  <si>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</si>
  <si>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</si>
  <si>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</si>
  <si>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</si>
  <si>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</si>
  <si>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</si>
  <si>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</si>
  <si>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</si>
  <si>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</si>
  <si>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</si>
  <si>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</si>
  <si>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</si>
  <si>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</si>
  <si>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</si>
  <si>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</si>
  <si>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</si>
  <si>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</si>
  <si>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</si>
  <si>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</si>
  <si>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</si>
  <si>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</si>
  <si>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</si>
  <si>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</si>
  <si>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</si>
  <si>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</si>
  <si>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</si>
  <si>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</si>
  <si>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</si>
  <si>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</si>
  <si>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</si>
  <si>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</si>
  <si>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</si>
  <si>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</si>
  <si>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</si>
  <si>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</si>
  <si>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</si>
  <si>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</si>
  <si>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</si>
  <si>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</si>
  <si>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</si>
  <si>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</si>
  <si>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</si>
  <si>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</si>
  <si>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</si>
  <si>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</si>
  <si>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</si>
  <si>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</si>
  <si>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</si>
  <si>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</si>
  <si>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</si>
  <si>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</si>
  <si>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</si>
  <si>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</si>
  <si>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</si>
  <si>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</si>
  <si>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</si>
  <si>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</si>
  <si>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</si>
  <si>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</si>
  <si>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</si>
  <si>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</si>
  <si>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</si>
  <si>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</si>
  <si>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</si>
  <si>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</si>
  <si>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</si>
  <si>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</si>
  <si>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</si>
  <si>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</si>
  <si>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</si>
  <si>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</si>
  <si>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</si>
  <si>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</si>
  <si>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</si>
  <si>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</si>
  <si>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</si>
  <si>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</si>
  <si>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</si>
  <si>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</si>
  <si>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</si>
  <si>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</si>
  <si>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</si>
  <si>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</si>
  <si>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</si>
  <si>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</si>
  <si>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</si>
  <si>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</si>
  <si>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</si>
  <si>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</si>
  <si>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</si>
  <si>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</si>
  <si>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</si>
  <si>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</si>
  <si>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</si>
  <si>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</si>
  <si>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</si>
  <si>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</si>
  <si>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</si>
  <si>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</si>
  <si>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</si>
  <si>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</si>
  <si>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</si>
  <si>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</si>
  <si>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</si>
  <si>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</si>
  <si>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</si>
  <si>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</si>
  <si>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</si>
  <si>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</si>
  <si>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</si>
  <si>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</si>
  <si>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</si>
  <si>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</si>
  <si>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</si>
  <si>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</si>
  <si>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</si>
  <si>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</si>
  <si>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</si>
  <si>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</si>
  <si>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</si>
  <si>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</si>
  <si>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</si>
  <si>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</si>
  <si>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</si>
  <si>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</si>
  <si>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</si>
  <si>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</si>
  <si>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</si>
  <si>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</si>
  <si>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</si>
  <si>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</si>
  <si>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</si>
  <si>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</si>
  <si>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</si>
  <si>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</si>
  <si>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</si>
  <si>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</si>
  <si>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</si>
  <si>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</si>
  <si>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</si>
  <si>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</si>
  <si>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</si>
  <si>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</si>
  <si>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</si>
  <si>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</si>
  <si>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</si>
  <si>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</si>
  <si>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</si>
  <si>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</si>
  <si>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</si>
  <si>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</si>
  <si>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</si>
  <si>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</si>
  <si>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</si>
  <si>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</si>
  <si>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</si>
  <si>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</si>
  <si>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</si>
  <si>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</si>
  <si>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</si>
  <si>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</si>
  <si>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</si>
  <si>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</si>
  <si>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</si>
  <si>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</si>
  <si>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</si>
  <si>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</si>
  <si>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</si>
  <si>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</si>
  <si>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</si>
  <si>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</si>
  <si>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</si>
  <si>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</si>
  <si>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</si>
  <si>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</si>
  <si>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</si>
  <si>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</si>
  <si>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</si>
  <si>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</si>
  <si>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</si>
  <si>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</si>
  <si>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</si>
  <si>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</si>
  <si>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</si>
  <si>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</si>
  <si>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</si>
  <si>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</si>
  <si>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</si>
  <si>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</si>
  <si>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</si>
  <si>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</si>
  <si>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</si>
  <si>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</si>
  <si>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</si>
  <si>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</si>
  <si>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</si>
  <si>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</si>
  <si>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</si>
  <si>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</si>
  <si>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</si>
  <si>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</si>
  <si>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</si>
  <si>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</si>
  <si>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</si>
  <si>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</si>
  <si>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</si>
  <si>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</si>
  <si>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</si>
  <si>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</si>
  <si>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</si>
  <si>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</si>
  <si>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</si>
  <si>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</si>
  <si>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</si>
  <si>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</si>
  <si>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</si>
  <si>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</si>
  <si>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</si>
  <si>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</si>
  <si>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</si>
  <si>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</si>
  <si>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</si>
  <si>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</si>
  <si>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</si>
  <si>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</si>
  <si>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</si>
  <si>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</si>
  <si>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</si>
  <si>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</si>
  <si>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</si>
  <si>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</si>
  <si>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</si>
  <si>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</si>
  <si>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</si>
  <si>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</si>
  <si>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</si>
  <si>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</si>
  <si>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</si>
  <si>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</si>
  <si>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</si>
  <si>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</si>
  <si>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</si>
  <si>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</si>
  <si>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</si>
  <si>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</si>
  <si>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</si>
  <si>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</si>
  <si>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</si>
  <si>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</si>
  <si>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</si>
  <si>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</si>
  <si>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</si>
  <si>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</si>
  <si>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</si>
  <si>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</si>
  <si>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</si>
  <si>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</si>
  <si>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</si>
  <si>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</si>
  <si>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</si>
  <si>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</si>
  <si>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</si>
  <si>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</si>
  <si>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</si>
  <si>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</si>
  <si>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</si>
  <si>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</si>
  <si>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</si>
  <si>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</si>
  <si>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</si>
  <si>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</si>
  <si>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</si>
  <si>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</si>
  <si>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</si>
  <si>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</si>
  <si>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</si>
  <si>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</si>
  <si>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</si>
  <si>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</si>
  <si>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</si>
  <si>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</si>
  <si>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</si>
  <si>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</si>
  <si>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</si>
  <si>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</si>
  <si>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</si>
  <si>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</si>
  <si>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</si>
  <si>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</si>
  <si>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</si>
  <si>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</si>
  <si>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</si>
  <si>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</si>
  <si>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</si>
  <si>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</si>
  <si>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</si>
  <si>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</si>
  <si>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</si>
  <si>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</si>
  <si>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</si>
  <si>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</si>
  <si>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</si>
  <si>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</si>
  <si>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</si>
  <si>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</si>
  <si>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</si>
  <si>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</si>
  <si>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</si>
  <si>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</si>
  <si>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</si>
  <si>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</si>
  <si>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</si>
  <si>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</si>
  <si>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</si>
  <si>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</si>
  <si>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</si>
  <si>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</si>
  <si>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</si>
  <si>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</si>
  <si>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</si>
  <si>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</si>
  <si>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</si>
  <si>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</si>
  <si>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</si>
  <si>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</si>
  <si>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</si>
  <si>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</si>
  <si>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</si>
  <si>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</si>
  <si>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</si>
  <si>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</si>
  <si>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</si>
  <si>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</si>
  <si>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</si>
  <si>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</si>
  <si>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</si>
  <si>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</si>
  <si>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</si>
  <si>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</si>
  <si>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</si>
  <si>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</si>
  <si>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</si>
  <si>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</si>
  <si>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</si>
  <si>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</si>
  <si>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</si>
  <si>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</si>
  <si>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</si>
  <si>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</si>
  <si>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</si>
  <si>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</si>
  <si>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</si>
  <si>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</si>
  <si>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</si>
  <si>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</si>
  <si>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</si>
  <si>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</si>
  <si>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</si>
  <si>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</si>
  <si>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</si>
  <si>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</si>
  <si>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</si>
  <si>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</si>
  <si>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</si>
  <si>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</si>
  <si>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</si>
  <si>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</si>
  <si>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</si>
  <si>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</si>
  <si>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</si>
  <si>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</si>
  <si>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</si>
  <si>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</si>
  <si>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</si>
  <si>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</si>
  <si>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</si>
  <si>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</si>
  <si>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</si>
  <si>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</si>
  <si>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</si>
  <si>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</si>
  <si>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</si>
  <si>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</si>
  <si>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</si>
  <si>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</si>
  <si>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</si>
  <si>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</si>
  <si>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</si>
  <si>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</si>
  <si>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</si>
  <si>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</si>
  <si>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</si>
  <si>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</si>
  <si>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</si>
  <si>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</si>
  <si>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</si>
  <si>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</si>
  <si>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</si>
  <si>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</si>
  <si>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</si>
  <si>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</si>
  <si>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</si>
  <si>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</si>
  <si>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</si>
  <si>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</si>
  <si>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</si>
  <si>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</si>
  <si>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</si>
  <si>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</si>
  <si>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</si>
  <si>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</si>
  <si>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</si>
  <si>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</si>
  <si>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</si>
  <si>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</si>
  <si>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</si>
  <si>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</si>
  <si>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</si>
  <si>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</si>
  <si>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</si>
  <si>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</si>
  <si>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</si>
  <si>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</si>
  <si>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</si>
  <si>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</si>
  <si>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</si>
  <si>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</si>
  <si>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</si>
  <si>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</si>
  <si>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</si>
  <si>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</si>
  <si>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</si>
  <si>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</si>
  <si>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</si>
  <si>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</si>
  <si>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</si>
  <si>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</si>
  <si>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</si>
  <si>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</si>
  <si>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</si>
  <si>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</si>
  <si>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</si>
  <si>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</si>
  <si>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</si>
  <si>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</si>
  <si>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</si>
  <si>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</si>
  <si>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</si>
  <si>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</si>
  <si>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</si>
  <si>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</si>
  <si>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</si>
  <si>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</si>
  <si>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</si>
  <si>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</si>
  <si>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</si>
  <si>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</si>
  <si>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</si>
  <si>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</si>
  <si>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</si>
  <si>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</si>
  <si>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</si>
  <si>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</si>
  <si>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</si>
  <si>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</si>
  <si>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</si>
  <si>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</si>
  <si>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</si>
  <si>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</si>
  <si>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</si>
  <si>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</si>
  <si>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</si>
  <si>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</si>
  <si>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</si>
  <si>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</si>
  <si>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</si>
  <si>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</si>
  <si>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</si>
  <si>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</si>
  <si>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</si>
  <si>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</si>
  <si>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</si>
  <si>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</si>
  <si>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</si>
  <si>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</si>
  <si>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</si>
  <si>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</si>
  <si>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</si>
  <si>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</si>
  <si>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</si>
  <si>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</si>
  <si>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</si>
  <si>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</si>
  <si>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</si>
  <si>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</si>
  <si>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</si>
  <si>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</si>
  <si>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</si>
  <si>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</si>
  <si>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</si>
  <si>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</si>
  <si>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</si>
  <si>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</si>
  <si>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</si>
  <si>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</si>
  <si>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</si>
  <si>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</si>
  <si>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</si>
  <si>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</si>
  <si>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</si>
  <si>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</si>
  <si>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</si>
  <si>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</si>
  <si>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</si>
  <si>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</si>
  <si>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</si>
  <si>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</si>
  <si>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</si>
  <si>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</si>
  <si>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</si>
  <si>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</si>
  <si>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</si>
  <si>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</si>
  <si>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</si>
  <si>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</si>
  <si>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</si>
  <si>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</si>
  <si>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</si>
  <si>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</si>
  <si>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</si>
  <si>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</si>
  <si>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</si>
  <si>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</si>
  <si>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</si>
  <si>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</si>
  <si>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</si>
  <si>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</si>
  <si>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</si>
  <si>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</si>
  <si>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</si>
  <si>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</si>
  <si>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</si>
  <si>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</si>
  <si>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</si>
  <si>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</si>
  <si>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</si>
  <si>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</si>
  <si>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</si>
  <si>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</si>
  <si>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</si>
  <si>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</si>
  <si>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</si>
  <si>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</si>
  <si>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</si>
  <si>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</si>
  <si>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</si>
  <si>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</si>
  <si>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</si>
  <si>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</si>
  <si>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</si>
  <si>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</si>
  <si>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</si>
  <si>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</si>
  <si>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</si>
  <si>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</si>
  <si>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</si>
  <si>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</si>
  <si>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</si>
  <si>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</si>
  <si>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</si>
  <si>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</si>
  <si>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</si>
  <si>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</si>
  <si>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</si>
  <si>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</si>
  <si>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</si>
  <si>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</si>
  <si>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</si>
  <si>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</si>
  <si>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</si>
  <si>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</si>
  <si>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</si>
  <si>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</si>
  <si>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</si>
  <si>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</si>
  <si>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</si>
  <si>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</si>
  <si>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</si>
  <si>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</si>
  <si>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</si>
  <si>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</si>
  <si>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</si>
  <si>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</si>
  <si>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</si>
  <si>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</si>
  <si>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</si>
  <si>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</si>
  <si>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</si>
  <si>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</si>
  <si>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</si>
  <si>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</si>
  <si>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</si>
  <si>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</si>
  <si>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</si>
  <si>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</si>
  <si>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</si>
  <si>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</si>
  <si>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</si>
  <si>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</si>
  <si>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</si>
  <si>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</si>
  <si>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</si>
  <si>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</si>
  <si>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</si>
  <si>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</si>
  <si>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</si>
  <si>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</si>
  <si>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</si>
  <si>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</si>
  <si>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</si>
  <si>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</si>
  <si>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</si>
  <si>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</si>
  <si>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</si>
  <si>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</si>
  <si>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</si>
  <si>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</si>
  <si>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</si>
  <si>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</si>
  <si>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</si>
  <si>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</si>
  <si>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</si>
  <si>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</si>
  <si>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</si>
  <si>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</si>
  <si>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</si>
  <si>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</si>
  <si>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</si>
  <si>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</si>
  <si>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</si>
  <si>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</si>
  <si>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</si>
  <si>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</si>
  <si>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</si>
  <si>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</si>
  <si>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</si>
  <si>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</si>
  <si>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</si>
  <si>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</si>
  <si>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</si>
  <si>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</si>
  <si>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</si>
  <si>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</si>
  <si>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</si>
  <si>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</si>
  <si>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</si>
  <si>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</si>
  <si>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</si>
  <si>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</si>
  <si>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</si>
  <si>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</si>
  <si>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</si>
  <si>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</si>
  <si>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</si>
  <si>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</si>
  <si>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</si>
  <si>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</si>
  <si>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</si>
  <si>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</si>
  <si>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</si>
  <si>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</si>
  <si>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</si>
  <si>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</si>
  <si>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</si>
  <si>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</si>
  <si>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</si>
  <si>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</si>
  <si>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</si>
  <si>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</si>
  <si>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</si>
  <si>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</si>
  <si>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</si>
  <si>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</si>
  <si>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</si>
  <si>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</si>
  <si>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</si>
  <si>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</si>
  <si>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</si>
  <si>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</si>
  <si>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</si>
  <si>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</si>
  <si>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</si>
  <si>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</si>
  <si>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</si>
  <si>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</si>
  <si>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</si>
  <si>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</si>
  <si>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</si>
  <si>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</si>
  <si>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</si>
  <si>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</si>
  <si>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</si>
  <si>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</si>
  <si>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</si>
  <si>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</si>
  <si>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</si>
  <si>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</si>
  <si>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</si>
  <si>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</si>
  <si>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</si>
  <si>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</si>
  <si>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</si>
  <si>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</si>
  <si>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</si>
  <si>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</si>
  <si>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</si>
  <si>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</si>
  <si>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</si>
  <si>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</si>
  <si>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</si>
  <si>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</si>
  <si>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</si>
  <si>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</si>
  <si>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</si>
  <si>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</si>
  <si>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</si>
  <si>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</si>
  <si>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</si>
  <si>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</si>
  <si>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</si>
  <si>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</si>
  <si>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</si>
  <si>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</si>
  <si>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</si>
  <si>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</si>
  <si>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</si>
  <si>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</si>
  <si>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</si>
  <si>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</si>
  <si>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</si>
  <si>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</si>
  <si>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</si>
  <si>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</si>
  <si>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</si>
  <si>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</si>
  <si>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</si>
  <si>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</si>
  <si>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</si>
  <si>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</si>
  <si>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</si>
  <si>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</si>
  <si>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</si>
  <si>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</si>
  <si>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</si>
  <si>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</si>
  <si>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</si>
  <si>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</si>
  <si>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</si>
  <si>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</si>
  <si>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</si>
  <si>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</si>
  <si>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</si>
  <si>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</si>
  <si>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</si>
  <si>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</si>
  <si>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</si>
  <si>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</si>
  <si>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</si>
  <si>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</si>
  <si>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</si>
  <si>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</si>
  <si>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</si>
  <si>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</si>
  <si>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</si>
  <si>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</si>
  <si>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</si>
  <si>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</si>
  <si>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</si>
  <si>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</si>
  <si>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</si>
  <si>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</si>
  <si>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</si>
  <si>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</si>
  <si>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</si>
  <si>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</si>
  <si>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</si>
  <si>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</si>
  <si>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</si>
  <si>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</si>
  <si>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</si>
  <si>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</si>
  <si>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</si>
  <si>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</si>
  <si>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</si>
  <si>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</si>
  <si>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</si>
  <si>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</si>
  <si>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</si>
  <si>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</si>
  <si>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</si>
  <si>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</si>
  <si>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</si>
  <si>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</si>
  <si>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</si>
  <si>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</si>
  <si>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</si>
  <si>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</si>
  <si>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</si>
  <si>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</si>
  <si>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</si>
  <si>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</si>
  <si>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</si>
  <si>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</si>
  <si>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</si>
  <si>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</si>
  <si>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</si>
  <si>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</si>
  <si>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</si>
  <si>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</si>
  <si>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</si>
  <si>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</si>
  <si>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</si>
  <si>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</si>
  <si>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</si>
  <si>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</si>
  <si>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</si>
  <si>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</si>
  <si>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</si>
  <si>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</si>
  <si>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</si>
  <si>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</si>
  <si>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</si>
  <si>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</si>
  <si>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</si>
  <si>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</si>
  <si>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</si>
  <si>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</si>
  <si>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</si>
  <si>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</si>
  <si>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</si>
  <si>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</si>
  <si>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</si>
  <si>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</si>
  <si>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</si>
  <si>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</si>
  <si>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</si>
  <si>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</si>
  <si>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</si>
  <si>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</si>
  <si>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</si>
  <si>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</si>
  <si>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</si>
  <si>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</si>
  <si>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</si>
  <si>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</si>
  <si>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</si>
  <si>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</si>
  <si>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</si>
  <si>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</si>
  <si>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</si>
  <si>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</si>
  <si>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</si>
  <si>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</si>
  <si>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</si>
  <si>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</si>
  <si>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</si>
  <si>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</si>
  <si>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</si>
  <si>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</si>
  <si>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</si>
  <si>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</si>
  <si>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</si>
  <si>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</si>
  <si>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</si>
  <si>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</si>
  <si>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</si>
  <si>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</si>
  <si>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</si>
  <si>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</si>
  <si>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</si>
  <si>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</si>
  <si>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</si>
  <si>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</si>
  <si>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</si>
  <si>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</si>
  <si>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</si>
  <si>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</si>
  <si>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</si>
  <si>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</si>
  <si>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</si>
  <si>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</si>
  <si>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</si>
  <si>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</si>
  <si>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</si>
  <si>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</si>
  <si>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</si>
  <si>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</si>
  <si>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</si>
  <si>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</si>
  <si>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</si>
  <si>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</si>
  <si>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</si>
  <si>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</si>
  <si>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</si>
  <si>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</si>
  <si>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</si>
  <si>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</si>
  <si>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</si>
  <si>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</si>
  <si>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</si>
  <si>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</si>
  <si>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</si>
  <si>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</si>
  <si>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</si>
  <si>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</si>
  <si>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</si>
  <si>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</si>
  <si>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</si>
  <si>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</si>
  <si>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</si>
  <si>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</si>
  <si>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</si>
  <si>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</si>
  <si>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</si>
  <si>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</si>
  <si>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</si>
  <si>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</si>
  <si>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</si>
  <si>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</si>
  <si>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</si>
  <si>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</si>
  <si>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</si>
  <si>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</si>
  <si>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</si>
  <si>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</si>
  <si>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</si>
  <si>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</si>
  <si>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</si>
  <si>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</si>
  <si>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</si>
  <si>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</si>
  <si>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</si>
  <si>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</si>
  <si>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</si>
  <si>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</si>
  <si>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</si>
  <si>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</si>
  <si>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</si>
  <si>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</si>
  <si>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</si>
  <si>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</si>
  <si>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</si>
  <si>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</si>
  <si>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</si>
  <si>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</si>
  <si>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</si>
  <si>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</si>
  <si>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</si>
  <si>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</si>
  <si>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</si>
  <si>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</si>
  <si>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</si>
  <si>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</si>
  <si>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</si>
  <si>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</si>
  <si>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</si>
  <si>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</si>
  <si>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</si>
  <si>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</si>
  <si>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</si>
  <si>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</si>
  <si>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</si>
  <si>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</si>
  <si>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</si>
  <si>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</si>
  <si>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</si>
  <si>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</si>
  <si>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</si>
  <si>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</si>
  <si>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</si>
  <si>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</si>
  <si>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</si>
  <si>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</si>
  <si>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</si>
  <si>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</si>
  <si>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</si>
  <si>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</si>
  <si>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</si>
  <si>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</si>
  <si>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</si>
  <si>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</si>
  <si>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</si>
  <si>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</si>
  <si>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</si>
  <si>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</si>
  <si>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</si>
  <si>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</si>
  <si>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</si>
  <si>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</si>
  <si>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</si>
  <si>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</si>
  <si>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</si>
  <si>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</si>
  <si>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</si>
  <si>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</si>
  <si>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</si>
  <si>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</si>
  <si>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</si>
  <si>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</si>
  <si>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</si>
  <si>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</si>
  <si>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</si>
  <si>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</si>
  <si>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</si>
  <si>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</si>
  <si>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</si>
  <si>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</si>
  <si>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</si>
  <si>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</si>
  <si>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</si>
  <si>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</si>
  <si>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</si>
  <si>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</si>
  <si>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</si>
  <si>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</si>
  <si>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</si>
  <si>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</si>
  <si>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</si>
  <si>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</si>
  <si>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</si>
  <si>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</si>
  <si>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</si>
  <si>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</si>
  <si>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</si>
  <si>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</si>
  <si>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</si>
  <si>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</si>
  <si>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</si>
  <si>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</si>
  <si>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</si>
  <si>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</si>
  <si>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</si>
  <si>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</si>
  <si>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</si>
  <si>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</si>
  <si>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</si>
  <si>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</si>
  <si>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</si>
  <si>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</si>
  <si>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</si>
  <si>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</si>
  <si>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</si>
  <si>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</si>
  <si>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</si>
  <si>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</si>
  <si>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</si>
  <si>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</si>
  <si>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</si>
  <si>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</si>
  <si>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</si>
  <si>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</si>
  <si>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</si>
  <si>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</si>
  <si>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</si>
  <si>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</si>
  <si>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</si>
  <si>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</si>
  <si>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</si>
  <si>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</si>
  <si>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</si>
  <si>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</si>
  <si>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</si>
  <si>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</si>
  <si>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</si>
  <si>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</si>
  <si>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</si>
  <si>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</si>
  <si>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</si>
  <si>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</si>
  <si>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</si>
  <si>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</si>
  <si>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</si>
  <si>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</si>
  <si>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</si>
  <si>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</si>
  <si>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</si>
  <si>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</si>
  <si>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</si>
  <si>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</si>
  <si>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</si>
  <si>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</si>
  <si>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</si>
  <si>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</si>
  <si>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</si>
  <si>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</si>
  <si>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</si>
  <si>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</si>
  <si>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</si>
  <si>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</si>
  <si>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</si>
  <si>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</si>
  <si>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</si>
  <si>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</si>
  <si>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</si>
  <si>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</si>
  <si>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</si>
  <si>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</si>
  <si>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</si>
  <si>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</si>
  <si>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</si>
  <si>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</si>
  <si>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</si>
  <si>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</si>
  <si>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</si>
  <si>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</si>
  <si>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</si>
  <si>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</si>
  <si>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</si>
  <si>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</si>
  <si>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</si>
  <si>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</si>
  <si>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</si>
  <si>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</si>
  <si>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</si>
  <si>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</si>
  <si>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</si>
  <si>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</si>
  <si>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</si>
  <si>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</si>
  <si>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</si>
  <si>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</si>
  <si>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</si>
  <si>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</si>
  <si>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</si>
  <si>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</si>
  <si>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</si>
  <si>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</si>
  <si>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</si>
  <si>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</si>
  <si>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</si>
  <si>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</si>
  <si>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</si>
  <si>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</si>
  <si>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</si>
  <si>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</si>
  <si>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</si>
  <si>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</si>
  <si>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</si>
  <si>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</si>
  <si>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</si>
  <si>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</si>
  <si>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</si>
  <si>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</si>
  <si>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</si>
  <si>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</si>
  <si>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</si>
  <si>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</si>
  <si>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</si>
  <si>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</si>
  <si>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</si>
  <si>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</si>
  <si>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</si>
  <si>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</si>
  <si>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</si>
  <si>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</si>
  <si>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</si>
  <si>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</si>
  <si>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</si>
  <si>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</si>
  <si>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</si>
  <si>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</si>
  <si>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</si>
  <si>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</si>
  <si>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</si>
  <si>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</si>
  <si>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</si>
  <si>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</si>
  <si>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</si>
  <si>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</si>
  <si>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</si>
  <si>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</si>
  <si>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</si>
  <si>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</si>
  <si>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</si>
  <si>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</si>
  <si>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</si>
  <si>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</si>
  <si>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</si>
  <si>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</si>
  <si>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</si>
  <si>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</si>
  <si>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</si>
  <si>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</si>
  <si>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</si>
  <si>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</si>
  <si>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</si>
  <si>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</si>
  <si>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</si>
  <si>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</si>
  <si>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</si>
  <si>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</si>
  <si>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</si>
  <si>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</si>
  <si>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</si>
  <si>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</si>
  <si>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</si>
  <si>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</si>
  <si>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</si>
  <si>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</si>
  <si>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</si>
  <si>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</si>
  <si>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</si>
  <si>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</si>
  <si>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</si>
  <si>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</si>
  <si>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</si>
  <si>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</si>
  <si>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</si>
  <si>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</si>
  <si>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</si>
  <si>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</si>
  <si>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</si>
  <si>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</si>
  <si>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</si>
  <si>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</si>
  <si>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</si>
  <si>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</si>
  <si>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</si>
  <si>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</si>
  <si>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</si>
  <si>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</si>
  <si>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</si>
  <si>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</si>
  <si>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</si>
  <si>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</si>
  <si>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</si>
  <si>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</si>
  <si>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</si>
  <si>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</si>
  <si>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</si>
  <si>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</si>
  <si>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</si>
  <si>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</si>
  <si>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</si>
  <si>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</si>
  <si>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</si>
  <si>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</si>
  <si>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</si>
  <si>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</si>
  <si>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</si>
  <si>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</si>
  <si>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</si>
  <si>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</si>
  <si>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</si>
  <si>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</si>
  <si>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</si>
  <si>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</si>
  <si>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</si>
  <si>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</si>
  <si>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</si>
  <si>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</si>
  <si>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</si>
  <si>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</si>
  <si>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</si>
  <si>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</si>
  <si>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</si>
  <si>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</si>
  <si>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</si>
  <si>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</si>
  <si>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</si>
  <si>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</si>
  <si>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</si>
  <si>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</si>
  <si>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</si>
  <si>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</si>
  <si>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</si>
  <si>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</si>
  <si>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</si>
  <si>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</si>
  <si>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</si>
  <si>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</si>
  <si>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</si>
  <si>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</si>
  <si>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</si>
  <si>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</si>
  <si>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</si>
  <si>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</si>
  <si>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</si>
  <si>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</si>
  <si>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</si>
  <si>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</si>
  <si>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</si>
  <si>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</si>
  <si>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</si>
  <si>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</si>
  <si>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</si>
  <si>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</si>
  <si>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</si>
  <si>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</si>
  <si>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</si>
  <si>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</si>
  <si>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</si>
  <si>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</si>
  <si>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</si>
  <si>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</si>
  <si>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</si>
  <si>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</si>
  <si>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</si>
  <si>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</si>
  <si>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</si>
  <si>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</si>
  <si>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</si>
  <si>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</si>
  <si>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</si>
  <si>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</si>
  <si>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</si>
  <si>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</si>
  <si>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</si>
  <si>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</si>
  <si>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</si>
  <si>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</si>
  <si>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</si>
  <si>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</si>
  <si>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</si>
  <si>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</si>
  <si>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</si>
  <si>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</si>
  <si>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</si>
  <si>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</si>
  <si>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</si>
  <si>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</si>
  <si>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</si>
  <si>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</si>
  <si>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</si>
  <si>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</si>
  <si>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</si>
  <si>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</si>
  <si>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</si>
  <si>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</si>
  <si>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</si>
  <si>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</si>
  <si>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</si>
  <si>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</si>
  <si>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</si>
  <si>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</si>
  <si>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</si>
  <si>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</si>
  <si>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</si>
  <si>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</si>
  <si>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</si>
  <si>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</si>
  <si>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</si>
  <si>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</si>
  <si>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</si>
  <si>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</si>
  <si>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</si>
  <si>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</si>
  <si>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</si>
  <si>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</si>
  <si>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</si>
  <si>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</si>
  <si>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</si>
  <si>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</si>
  <si>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</si>
  <si>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</si>
  <si>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</si>
  <si>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</si>
  <si>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</si>
  <si>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</si>
  <si>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</si>
  <si>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</si>
  <si>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</si>
  <si>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</si>
  <si>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</si>
  <si>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</si>
  <si>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</si>
  <si>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</si>
  <si>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</si>
  <si>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</si>
  <si>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</si>
  <si>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</si>
  <si>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</si>
  <si>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</si>
  <si>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</si>
  <si>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</si>
  <si>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</si>
  <si>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</si>
  <si>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</si>
  <si>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</si>
  <si>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</si>
  <si>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</si>
  <si>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</si>
  <si>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</si>
  <si>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</si>
  <si>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</si>
  <si>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</si>
  <si>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</si>
  <si>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</si>
  <si>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</si>
  <si>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</si>
  <si>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</si>
  <si>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</si>
  <si>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</si>
  <si>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</si>
  <si>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</si>
  <si>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</si>
  <si>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</si>
  <si>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</si>
  <si>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</si>
  <si>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</si>
  <si>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</si>
  <si>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</si>
  <si>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</si>
  <si>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</si>
  <si>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</si>
  <si>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</si>
  <si>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</si>
  <si>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</si>
  <si>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</si>
  <si>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</si>
  <si>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</si>
  <si>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</si>
  <si>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</si>
  <si>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</si>
  <si>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</si>
  <si>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</si>
  <si>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</si>
  <si>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</si>
  <si>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</si>
  <si>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</si>
  <si>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</si>
  <si>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</si>
  <si>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</si>
  <si>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</si>
  <si>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</si>
  <si>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</si>
  <si>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</si>
  <si>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</si>
  <si>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</si>
  <si>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</si>
  <si>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</si>
  <si>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</si>
  <si>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</si>
  <si>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</si>
  <si>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</si>
  <si>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</si>
  <si>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</si>
  <si>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</si>
  <si>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</si>
  <si>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</si>
  <si>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</si>
  <si>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</si>
  <si>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</si>
  <si>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</si>
  <si>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</si>
  <si>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</si>
  <si>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</si>
  <si>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</si>
  <si>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</si>
  <si>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</si>
  <si>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</si>
  <si>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</si>
  <si>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</si>
  <si>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</si>
  <si>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</si>
  <si>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</si>
  <si>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</si>
  <si>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</si>
  <si>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</si>
  <si>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</si>
  <si>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</si>
  <si>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</si>
  <si>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</si>
  <si>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</si>
  <si>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</si>
  <si>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</si>
  <si>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</si>
  <si>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</si>
  <si>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</si>
  <si>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</si>
  <si>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</si>
  <si>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</si>
  <si>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</si>
  <si>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</si>
  <si>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</si>
  <si>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</si>
  <si>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</si>
  <si>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</si>
  <si>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</si>
  <si>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</si>
  <si>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</si>
  <si>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</si>
  <si>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</si>
  <si>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</si>
  <si>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</si>
  <si>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</si>
  <si>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</si>
  <si>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</si>
  <si>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</si>
  <si>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</si>
  <si>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</si>
  <si>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</si>
  <si>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</si>
  <si>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</si>
  <si>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</si>
  <si>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</si>
  <si>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</si>
  <si>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</si>
  <si>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</si>
  <si>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</si>
  <si>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</si>
  <si>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</si>
  <si>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</si>
  <si>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</si>
  <si>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</si>
  <si>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</si>
  <si>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</si>
  <si>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</si>
  <si>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</si>
  <si>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</si>
  <si>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</si>
  <si>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</si>
  <si>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</si>
  <si>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</si>
  <si>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</si>
  <si>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</si>
  <si>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</si>
  <si>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</si>
  <si>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</si>
  <si>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</si>
  <si>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</si>
  <si>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</si>
  <si>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</si>
  <si>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</si>
  <si>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</si>
  <si>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</si>
  <si>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</si>
  <si>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</si>
  <si>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</si>
  <si>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</si>
  <si>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</si>
  <si>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</si>
  <si>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</si>
  <si>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</si>
  <si>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</si>
  <si>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</si>
  <si>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</si>
  <si>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</si>
  <si>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</si>
  <si>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</si>
  <si>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</si>
  <si>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</si>
  <si>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</si>
  <si>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</si>
  <si>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</si>
  <si>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</si>
  <si>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</si>
  <si>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</si>
  <si>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</si>
  <si>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</si>
  <si>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</si>
  <si>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</si>
  <si>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</si>
  <si>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</si>
  <si>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</si>
  <si>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</si>
  <si>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</si>
  <si>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</si>
  <si>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</si>
  <si>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</si>
  <si>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</si>
  <si>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</si>
  <si>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</si>
  <si>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</si>
  <si>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</si>
  <si>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</si>
  <si>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</si>
  <si>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</si>
  <si>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</si>
  <si>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</si>
  <si>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</si>
  <si>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</si>
  <si>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</si>
  <si>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</si>
  <si>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</si>
  <si>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</si>
  <si>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</si>
  <si>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</si>
  <si>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</si>
  <si>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</si>
  <si>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</si>
  <si>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</si>
  <si>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</si>
  <si>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</si>
  <si>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</si>
  <si>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</si>
  <si>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</si>
  <si>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</si>
  <si>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</si>
  <si>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</si>
  <si>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</si>
  <si>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</si>
  <si>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</si>
  <si>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</si>
  <si>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</si>
  <si>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</si>
  <si>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</si>
  <si>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</si>
  <si>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</si>
  <si>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</si>
  <si>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</si>
  <si>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</si>
  <si>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</si>
  <si>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</si>
  <si>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</si>
  <si>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</si>
  <si>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</si>
  <si>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</si>
  <si>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</si>
  <si>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</si>
  <si>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</si>
  <si>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</si>
  <si>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</si>
  <si>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</si>
  <si>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</si>
  <si>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</si>
  <si>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</si>
  <si>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</si>
  <si>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</si>
  <si>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</si>
  <si>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</si>
  <si>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</si>
  <si>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</si>
  <si>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</si>
  <si>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</si>
  <si>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</si>
  <si>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</si>
  <si>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</si>
  <si>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</si>
  <si>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</si>
  <si>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</si>
  <si>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</si>
  <si>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</si>
  <si>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</si>
  <si>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</si>
  <si>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</si>
  <si>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</si>
  <si>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</si>
  <si>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</si>
  <si>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</si>
  <si>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</si>
  <si>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</si>
  <si>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</si>
  <si>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</si>
  <si>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</si>
  <si>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</si>
  <si>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</si>
  <si>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</si>
  <si>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</si>
  <si>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</si>
  <si>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</si>
  <si>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</si>
  <si>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</si>
  <si>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</si>
  <si>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</si>
  <si>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</si>
  <si>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</si>
  <si>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</si>
  <si>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</si>
  <si>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</si>
  <si>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</si>
  <si>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</si>
  <si>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</si>
  <si>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</si>
  <si>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</si>
  <si>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</si>
  <si>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</si>
  <si>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</si>
  <si>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</si>
  <si>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</si>
  <si>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</si>
  <si>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</si>
  <si>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</si>
  <si>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</si>
  <si>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</si>
  <si>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</si>
  <si>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</si>
  <si>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</si>
  <si>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</si>
  <si>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</si>
  <si>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</si>
  <si>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</si>
  <si>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</si>
  <si>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</si>
  <si>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</si>
  <si>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</si>
  <si>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</si>
  <si>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</si>
  <si>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</si>
  <si>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</si>
  <si>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</si>
  <si>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</si>
  <si>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</si>
  <si>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</si>
  <si>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</si>
  <si>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</si>
  <si>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</si>
  <si>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</si>
  <si>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</si>
  <si>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</si>
  <si>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</si>
  <si>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</si>
  <si>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</si>
  <si>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</si>
  <si>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</si>
  <si>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</si>
  <si>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</si>
  <si>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</si>
  <si>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</si>
  <si>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</si>
  <si>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</si>
  <si>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</si>
  <si>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</si>
  <si>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</si>
  <si>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</si>
  <si>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</si>
  <si>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</si>
  <si>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</si>
  <si>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</si>
  <si>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</si>
  <si>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</si>
  <si>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</si>
  <si>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</si>
  <si>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</si>
  <si>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</si>
  <si>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</si>
  <si>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</si>
  <si>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</si>
  <si>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</si>
  <si>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</si>
  <si>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</si>
  <si>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</si>
  <si>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</si>
  <si>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</si>
  <si>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</si>
  <si>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</si>
  <si>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</si>
  <si>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</si>
  <si>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</si>
  <si>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</si>
  <si>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</si>
  <si>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</si>
  <si>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</si>
  <si>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</si>
  <si>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</si>
  <si>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</si>
  <si>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</si>
  <si>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</si>
  <si>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</si>
  <si>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</si>
  <si>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</si>
  <si>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</si>
  <si>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</si>
  <si>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</si>
  <si>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</si>
  <si>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</si>
  <si>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</si>
  <si>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</si>
  <si>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</si>
  <si>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</si>
  <si>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</si>
  <si>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</si>
  <si>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</si>
  <si>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</si>
  <si>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</si>
  <si>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</si>
  <si>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</si>
  <si>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</si>
  <si>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</si>
  <si>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</si>
  <si>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</si>
  <si>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</si>
  <si>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</si>
  <si>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</si>
  <si>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</si>
  <si>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</si>
  <si>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</si>
  <si>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</si>
  <si>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</si>
  <si>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</si>
  <si>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</si>
  <si>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</si>
  <si>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</si>
  <si>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</si>
  <si>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</si>
  <si>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</si>
  <si>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</si>
  <si>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</si>
  <si>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</si>
  <si>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</si>
  <si>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</si>
  <si>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</si>
  <si>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</si>
  <si>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</si>
  <si>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</si>
  <si>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</si>
  <si>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</si>
  <si>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</si>
  <si>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</si>
  <si>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</si>
  <si>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</si>
  <si>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</si>
  <si>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</si>
  <si>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</si>
  <si>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</si>
  <si>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</si>
  <si>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</si>
  <si>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</si>
  <si>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</si>
  <si>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</si>
  <si>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</si>
  <si>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</si>
  <si>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</si>
  <si>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</si>
  <si>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</si>
  <si>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</si>
  <si>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</si>
  <si>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</si>
  <si>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</si>
  <si>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</si>
  <si>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</si>
  <si>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</si>
  <si>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</si>
  <si>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</si>
  <si>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</si>
  <si>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</si>
  <si>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</si>
  <si>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</si>
  <si>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</si>
  <si>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</si>
  <si>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</si>
  <si>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</si>
  <si>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</si>
  <si>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</si>
  <si>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</si>
  <si>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</si>
  <si>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</si>
  <si>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</si>
  <si>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</si>
  <si>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</si>
  <si>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</si>
  <si>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</si>
  <si>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</si>
  <si>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</si>
  <si>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</si>
  <si>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</si>
  <si>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</si>
  <si>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</si>
  <si>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</si>
  <si>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</si>
  <si>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</si>
  <si>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</si>
  <si>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</si>
  <si>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</si>
  <si>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</si>
  <si>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</si>
  <si>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</si>
  <si>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</si>
  <si>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</si>
  <si>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</si>
  <si>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</si>
  <si>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Excel Homework: Kickstart My Chart
## Background
Over $2 billion has been raised using the massively successful crowdfunding service, Kickstarter, but not every project has found success. Of the more than 300,000 projects launched on Kickstarter, only a third have made it through the funding process with a positive outcome.
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
### Before You Begin
1. Create a new space for this project called `excel-challenge` in either DropBox or Google Drive. **Do not add this homework to an existing space**.
2. Store your excel workbooks in here and create a sharable link for submission.
## Instructions
![Kickstarter Table](Images/FullTable.PNG)
Using the Excel table provided, modify and analyze the data of 4,000 past Kickstarter projects as you attempt to uncover some market trends.
* Use conditional formatting to fill each cell in the `state` column with a different color, depending on whether the associated campaign was successful, failed, or canceled, or is currently live.
  * Create a new column O called `Percent Funded` that uses a formula to uncover how much money a campaign made to reach its initial goal.
* Use conditional formatting to fill each cell in the `Percent Funded` column using a three-color scale. The scale should start at 0 and be a dark shade of red, transitioning to green at 100, and blue at 200.
  * Create a new column P called `Average Donation` that uses a formula to uncover how much each backer for the project paid on average.
  * Create two new columns, one called `Category` at Q and another called `Sub-Category` at R, which use formulas to split the `Category and Sub-Category` column into two parts.
  ![Category Stats](Images/CategoryStats.PNG)
  * Create a new sheet with a pivot table that will analyze your initial worksheet to count how many campaigns were successful, failed, canceled, or are currently live per **category**.
  * Create a stacked column pivot chart that can be filtered by country based on the table you have created.
  ![Subcategory Stats](Images/SubcategoryStats.PNG)
  * Create a new sheet with a pivot table that will analyze your initial sheet to count how many campaigns were successful, failed, or canceled, or are currently live per **sub-category**.
  * Create a stacked column pivot chart that can be filtered by country and parent-category based on the table you have created.
* The dates stored within the `deadline` and `launched_at` columns use Unix timestamps. Fortunately for us, [there is a formula](https://www.extendoffice.com/documents/excel/2473-excel-timestamp-to-date.html) that can be used to convert these timestamps to a normal date.
  * Create a new column named `Date Created Conversion` that will use [this formula](https://www.extendoffice.com/documents/excel/2473-excel-timestamp-to-date.html) to convert the data contained within `launched_at` into Excel's date format.
  * Create a new column named `Date Ended Conversion` that will use [this formula](https://www.extendoffice.com/documents/excel/2473-excel-timestamp-to-date.html) to convert the data contained within `deadline` into Excel's date format.
  ![Outcomes Based on Launch Date](Images/LaunchDateOutcomes.PNG)
  * Create a new sheet with a pivot table with a column of `state`, rows of `Date Created Conversion`, values based on the count of `state`, and filters based on `parent category` and `Years`.
  * Now create a pivot chart line graph that visualizes this new table.
* Create a report in Microsoft Word and answer the following questions.
1. Given the provided data, what are three conclusions we can draw about Kickstarter campaigns?
2. What are some limitations of this dataset?
3. What are some other possible tables and/or graphs that we could create?
## Bonus
* Create a new sheet with 8 columns:
  * `Goal`
  * `Number Successful`
  * `Number Failed`
  * `Number Canceled`
  * `Total Projects`
  * `Percentage Successful`
  * `Percentage Failed`
  * `Percentage Canceled`
* In the `Goal` column, create 12 rows with the following headers:
  * Less than 1000
  * 1000 to 4999
  * 5000 to 9999
  * 10000 to 14999
  * 15000 to 19999
  * 20000 to 24999
  * 25000 to 29999
  * 30000 to 34999
  * 35000 to 39999
  * 40000 to 44999
  * 45000 to 49999
  * Greater than or equal to 50000
  ![Goal Outcomes](Images/GoalOutcomes.PNG)
* Using the `COUNTIFS()` formula, count how many successful, failed, and canceled projects were created with goals within the ranges listed above. Populate the `Number Successful`, `Number Failed`, and `Number Canceled` columns with this data.
* Add up each of the values in the `Number Successful`, `Number Failed`, and `Number Canceled` columns to populate the `Total Projects` column. Then, using a mathematical formula, find the percentage of projects that were successful, failed, or canceled per goal range.
* Create a line chart that graphs the relationship between a goal's amount and its chances at success, failure, or cancellation.
## Bonus Statistical Analysis
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
For those looking for an additional challenge, you will evaluate the number of backers of successful and unsuccessful campaigns by creating **your own** summary statistics table.
* Create a new worksheet in your workbook, and create a column each for the number of backers of successful campaigns and unsuccessful campaigns.
  ![Images/backers01.png](Images/backers01.png)
* Use Excel to evaluate the following for successful campaigns, and then for unsuccessful campaigns:
  * The mean number of backers.
  * The median number of backers.
  * The minimum number of backers.
  * The maximum number of backers.
  * The variance of the number of backers.
  * The standard deviation of the number of backers.
* Use your data to determine whether the mean or the median summarizes the data more meaningfully.
* Use your data to determine if there is more variability with successful or unsuccessful campaigns. Does this make sense? Why or why not?
## Submission
* To submit your homework, upload the solution and files to a GitHub repo, Dropbox, or Google Drive and submit the link to &lt;https://bootcampspot.com/&gt;.
- - -
© 2019 Trilogy Education Services'</t>
  </si>
  <si>
    <t>Percent Funded</t>
  </si>
  <si>
    <t>Average Donation</t>
  </si>
  <si>
    <t>Category</t>
  </si>
  <si>
    <t>Sub-Category</t>
  </si>
  <si>
    <t>film &amp; video</t>
  </si>
  <si>
    <t>food</t>
  </si>
  <si>
    <t>games</t>
  </si>
  <si>
    <t>journalism</t>
  </si>
  <si>
    <t>music</t>
  </si>
  <si>
    <t>photography</t>
  </si>
  <si>
    <t>publishing</t>
  </si>
  <si>
    <t>technology</t>
  </si>
  <si>
    <t>theater</t>
  </si>
  <si>
    <t>Grand Total</t>
  </si>
  <si>
    <t>Count of state</t>
  </si>
  <si>
    <t>(All)</t>
  </si>
  <si>
    <t>State</t>
  </si>
  <si>
    <t>small batch</t>
  </si>
  <si>
    <t>animation</t>
  </si>
  <si>
    <t>documentary</t>
  </si>
  <si>
    <t>drama</t>
  </si>
  <si>
    <t>science fiction</t>
  </si>
  <si>
    <t>shorts</t>
  </si>
  <si>
    <t>television</t>
  </si>
  <si>
    <t>food trucks</t>
  </si>
  <si>
    <t>restaurants</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</si>
  <si>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</si>
  <si>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</si>
  <si>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</si>
  <si>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</si>
  <si>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</si>
  <si>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</si>
  <si>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</si>
  <si>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</si>
  <si>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</si>
  <si>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</si>
  <si>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</si>
  <si>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</si>
  <si>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</si>
  <si>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</si>
  <si>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</si>
  <si>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</si>
  <si>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</si>
  <si>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</si>
  <si>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</si>
  <si>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</si>
  <si>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</si>
  <si>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</si>
  <si>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</si>
  <si>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</si>
  <si>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</si>
  <si>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</si>
  <si>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</si>
  <si>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</si>
  <si>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</si>
  <si>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</si>
  <si>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</si>
  <si>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</si>
  <si>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Sub_Category</t>
  </si>
  <si>
    <t>Date Created Conversion</t>
  </si>
  <si>
    <t>Date Ended Conversion</t>
  </si>
  <si>
    <t>Check</t>
  </si>
  <si>
    <t>Count_FALSE</t>
  </si>
  <si>
    <t>Count_True</t>
  </si>
  <si>
    <t>May</t>
  </si>
  <si>
    <t>Jul</t>
  </si>
  <si>
    <t>Aug</t>
  </si>
  <si>
    <t>Sep</t>
  </si>
  <si>
    <t>Oct</t>
  </si>
  <si>
    <t>Nov</t>
  </si>
  <si>
    <t>Jan</t>
  </si>
  <si>
    <t>Feb</t>
  </si>
  <si>
    <t>Mar</t>
  </si>
  <si>
    <t>Apr</t>
  </si>
  <si>
    <t>Jun</t>
  </si>
  <si>
    <t>Dec</t>
  </si>
  <si>
    <t>Date Created</t>
  </si>
  <si>
    <t>Years</t>
  </si>
  <si>
    <t>Goal</t>
  </si>
  <si>
    <t>Lower Bound</t>
  </si>
  <si>
    <t>Upper Bound</t>
  </si>
  <si>
    <t>Number Successful</t>
  </si>
  <si>
    <t>Number Failed</t>
  </si>
  <si>
    <t>Number Canceled</t>
  </si>
  <si>
    <t>Total Projects</t>
  </si>
  <si>
    <t>Percentage Successful</t>
  </si>
  <si>
    <t>Percentage Failed</t>
  </si>
  <si>
    <t>Percentage Canceled</t>
  </si>
  <si>
    <t>Total</t>
  </si>
  <si>
    <t>1,000 to 4,999</t>
  </si>
  <si>
    <t>5,000 to 9,999</t>
  </si>
  <si>
    <t>10,000 to 14,999</t>
  </si>
  <si>
    <t>15,000 to 19,999</t>
  </si>
  <si>
    <t>20,000 to 24,999</t>
  </si>
  <si>
    <t>25,000 to 29,999</t>
  </si>
  <si>
    <t>30,000 to 34,999</t>
  </si>
  <si>
    <t>35,000 to 39,999</t>
  </si>
  <si>
    <t>40,000 to 44,999</t>
  </si>
  <si>
    <t>45,000 to 49,999</t>
  </si>
  <si>
    <t>&gt;= 50,000</t>
  </si>
  <si>
    <t>&lt; 1,000</t>
  </si>
  <si>
    <t>successful_flag</t>
  </si>
  <si>
    <t>unsuccessful_flag</t>
  </si>
  <si>
    <t>successful_backers</t>
  </si>
  <si>
    <t>unsuccessful_backers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</si>
</sst>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70" formatCode="_(* #,##0_);_(* \(#,##0\);_(* &quot;-&quot;??_);_(@_)"/>
    <numFmt numFmtId="174" formatCode="_(* #,##0.00000000_);_(* \(#,##0.0000000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theme="0" tint="-0.14999847407452621"/>
      <name val="Calibri"/>
      <family val="2"/>
      <scheme val="minor"/>
    </font>
    <font>
      <b/>
      <sz val="11"/>
      <color theme="0" tint="-0.14999847407452621"/>
      <name val="Calibri"/>
      <family val="2"/>
      <scheme val="minor"/>
    </font>
  </fonts>
  <fills count="4">
    <fill>
      <patternFill patternType="none"/>
    </fill>
    <fill>
      <patternFill patternType="gray125"/>
    </fill>
    <fill>
      <patternFill patternType="solid">
        <fgColor theme="5"/>
        <bgColor indexed="64"/>
      </patternFill>
    </fill>
    <fill>
      <patternFill patternType="solid">
        <fgColor theme="0" tint="-4.9989318521683403E-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vertical="top"/>
    </xf>
    <xf numFmtId="0" fontId="1" fillId="2" borderId="0" xfId="0" applyFont="1" applyFill="1"/>
    <xf numFmtId="43" fontId="1" fillId="0" borderId="0" xfId="1" applyFont="1" applyAlignment="1">
      <alignment horizontal="center"/>
    </xf>
    <xf numFmtId="43" fontId="0" fillId="0" borderId="0" xfId="1" applyFont="1"/>
    <xf numFmtId="9" fontId="1" fillId="2" borderId="0" xfId="2" applyNumberFormat="1" applyFont="1" applyFill="1"/>
    <xf numFmtId="9" fontId="0" fillId="0" borderId="0" xfId="2" applyNumberFormat="1" applyFont="1"/>
    <xf numFmtId="43" fontId="0" fillId="0" borderId="0" xfId="0" applyNumberFormat="1"/>
    <xf numFmtId="0" fontId="1" fillId="2"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NumberFormat="1" applyAlignment="1">
      <alignment horizontal="center"/>
    </xf>
    <xf numFmtId="0" fontId="0" fillId="0" borderId="0" xfId="0" pivotButton="1" applyAlignment="1">
      <alignment horizontal="center"/>
    </xf>
    <xf numFmtId="0" fontId="0" fillId="3" borderId="0" xfId="0" applyFill="1"/>
    <xf numFmtId="0" fontId="0" fillId="3" borderId="0" xfId="0" applyFill="1" applyBorder="1"/>
    <xf numFmtId="14" fontId="0" fillId="3" borderId="0" xfId="0" applyNumberFormat="1" applyFill="1" applyAlignment="1">
      <alignment horizontal="left"/>
    </xf>
    <xf numFmtId="0" fontId="0" fillId="3" borderId="0" xfId="0" applyNumberFormat="1" applyFill="1"/>
    <xf numFmtId="0" fontId="0" fillId="3" borderId="0" xfId="0" applyNumberFormat="1" applyFill="1" applyAlignment="1">
      <alignment horizontal="center"/>
    </xf>
    <xf numFmtId="0" fontId="0" fillId="3" borderId="0" xfId="0" applyFill="1" applyAlignment="1">
      <alignment horizontal="center"/>
    </xf>
    <xf numFmtId="0" fontId="3" fillId="3" borderId="0" xfId="0" applyFont="1" applyFill="1" applyAlignment="1">
      <alignment horizontal="center"/>
    </xf>
    <xf numFmtId="0" fontId="4" fillId="3" borderId="1" xfId="0" applyFont="1" applyFill="1" applyBorder="1"/>
    <xf numFmtId="170" fontId="3" fillId="2" borderId="0" xfId="1" applyNumberFormat="1" applyFont="1" applyFill="1" applyAlignment="1">
      <alignment horizontal="center"/>
    </xf>
    <xf numFmtId="170" fontId="3" fillId="3" borderId="0" xfId="1" applyNumberFormat="1" applyFont="1" applyFill="1" applyAlignment="1">
      <alignment horizontal="center"/>
    </xf>
    <xf numFmtId="170" fontId="3" fillId="2" borderId="0" xfId="1" applyNumberFormat="1" applyFont="1" applyFill="1" applyAlignment="1">
      <alignment horizontal="left"/>
    </xf>
    <xf numFmtId="11" fontId="3" fillId="2" borderId="0" xfId="1" applyNumberFormat="1" applyFont="1" applyFill="1" applyAlignment="1">
      <alignment horizontal="center"/>
    </xf>
    <xf numFmtId="0" fontId="3" fillId="3" borderId="0" xfId="0" applyFont="1" applyFill="1"/>
    <xf numFmtId="0" fontId="1" fillId="3" borderId="2" xfId="0" applyFont="1" applyFill="1" applyBorder="1" applyAlignment="1">
      <alignment horizontal="center"/>
    </xf>
    <xf numFmtId="0" fontId="1" fillId="3" borderId="2" xfId="0" applyFont="1" applyFill="1" applyBorder="1" applyAlignment="1">
      <alignment horizontal="center" wrapText="1"/>
    </xf>
    <xf numFmtId="0" fontId="0" fillId="3" borderId="2" xfId="0" applyFill="1" applyBorder="1" applyAlignment="1">
      <alignment horizontal="center"/>
    </xf>
    <xf numFmtId="9" fontId="0" fillId="3" borderId="2" xfId="2" applyNumberFormat="1" applyFont="1" applyFill="1" applyBorder="1" applyAlignment="1">
      <alignment horizontal="center"/>
    </xf>
    <xf numFmtId="9" fontId="0" fillId="3" borderId="2" xfId="0" applyNumberFormat="1" applyFill="1" applyBorder="1"/>
    <xf numFmtId="0" fontId="0" fillId="3" borderId="2" xfId="0" applyFill="1" applyBorder="1"/>
    <xf numFmtId="174" fontId="3" fillId="2" borderId="0" xfId="1" applyNumberFormat="1" applyFont="1" applyFill="1" applyAlignment="1">
      <alignment horizontal="center"/>
    </xf>
    <xf numFmtId="0" fontId="1" fillId="0" borderId="0" xfId="0" applyFont="1" applyAlignment="1"/>
  </cellXfs>
  <cellStyles count="3">
    <cellStyle name="Comma" xfId="1" builtinId="3"/>
    <cellStyle name="Normal" xfId="0" builtinId="0"/>
    <cellStyle name="Percent" xfId="2" builtinId="5"/>
  </cellStyles>
  <dxfs count="17">
    <dxf>
      <fill>
        <patternFill>
          <bgColor rgb="FF00B050"/>
        </patternFill>
      </fill>
    </dxf>
    <dxf>
      <fill>
        <patternFill>
          <bgColor rgb="FFFF0000"/>
        </patternFill>
      </fill>
    </dxf>
    <dxf>
      <fill>
        <patternFill>
          <bgColor rgb="FFFFFF00"/>
        </patternFill>
      </fill>
    </dxf>
    <dxf>
      <fill>
        <patternFill>
          <bgColor rgb="FF00B0F0"/>
        </patternFill>
      </fill>
    </dxf>
    <dxf>
      <alignment horizontal="center"/>
    </dxf>
    <dxf>
      <alignment horizontal="center"/>
    </dxf>
    <dxf>
      <fill>
        <patternFill patternType="solid">
          <bgColor theme="0" tint="-4.9989318521683403E-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AW.xlsx]Category_Stats!PivotTable4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State</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Category_Stats!$B$3:$B$4</c:f>
              <c:strCache>
                <c:ptCount val="1"/>
                <c:pt idx="0">
                  <c:v>canceled</c:v>
                </c:pt>
              </c:strCache>
            </c:strRef>
          </c:tx>
          <c:spPr>
            <a:solidFill>
              <a:schemeClr val="accent1"/>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C79-499F-A325-4F2861187649}"/>
            </c:ext>
          </c:extLst>
        </c:ser>
        <c:ser>
          <c:idx val="1"/>
          <c:order val="1"/>
          <c:tx>
            <c:strRef>
              <c:f>Category_Stats!$C$3:$C$4</c:f>
              <c:strCache>
                <c:ptCount val="1"/>
                <c:pt idx="0">
                  <c:v>failed</c:v>
                </c:pt>
              </c:strCache>
            </c:strRef>
          </c:tx>
          <c:spPr>
            <a:solidFill>
              <a:schemeClr val="accent2"/>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C79-499F-A325-4F2861187649}"/>
            </c:ext>
          </c:extLst>
        </c:ser>
        <c:ser>
          <c:idx val="2"/>
          <c:order val="2"/>
          <c:tx>
            <c:strRef>
              <c:f>Category_Stats!$D$3:$D$4</c:f>
              <c:strCache>
                <c:ptCount val="1"/>
                <c:pt idx="0">
                  <c:v>live</c:v>
                </c:pt>
              </c:strCache>
            </c:strRef>
          </c:tx>
          <c:spPr>
            <a:solidFill>
              <a:schemeClr val="accent3"/>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1">
                  <c:v>6</c:v>
                </c:pt>
                <c:pt idx="4">
                  <c:v>20</c:v>
                </c:pt>
                <c:pt idx="8">
                  <c:v>24</c:v>
                </c:pt>
              </c:numCache>
            </c:numRef>
          </c:val>
          <c:extLst>
            <c:ext xmlns:c16="http://schemas.microsoft.com/office/drawing/2014/chart" uri="{C3380CC4-5D6E-409C-BE32-E72D297353CC}">
              <c16:uniqueId val="{00000002-4C79-499F-A325-4F2861187649}"/>
            </c:ext>
          </c:extLst>
        </c:ser>
        <c:ser>
          <c:idx val="3"/>
          <c:order val="3"/>
          <c:tx>
            <c:strRef>
              <c:f>Category_Stats!$E$3:$E$4</c:f>
              <c:strCache>
                <c:ptCount val="1"/>
                <c:pt idx="0">
                  <c:v>successful</c:v>
                </c:pt>
              </c:strCache>
            </c:strRef>
          </c:tx>
          <c:spPr>
            <a:solidFill>
              <a:schemeClr val="accent4"/>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4C79-499F-A325-4F2861187649}"/>
            </c:ext>
          </c:extLst>
        </c:ser>
        <c:dLbls>
          <c:showLegendKey val="0"/>
          <c:showVal val="0"/>
          <c:showCatName val="0"/>
          <c:showSerName val="0"/>
          <c:showPercent val="0"/>
          <c:showBubbleSize val="0"/>
        </c:dLbls>
        <c:gapWidth val="150"/>
        <c:overlap val="100"/>
        <c:axId val="321856112"/>
        <c:axId val="269273392"/>
      </c:barChart>
      <c:catAx>
        <c:axId val="3218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273392"/>
        <c:crosses val="autoZero"/>
        <c:auto val="1"/>
        <c:lblAlgn val="ctr"/>
        <c:lblOffset val="100"/>
        <c:noMultiLvlLbl val="0"/>
      </c:catAx>
      <c:valAx>
        <c:axId val="26927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85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AW.xlsx]SubcategoryStats!PivotTable5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State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canceled</c:v>
                </c:pt>
              </c:strCache>
            </c:strRef>
          </c:tx>
          <c:spPr>
            <a:solidFill>
              <a:schemeClr val="accent1"/>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CBE1-421E-A706-849D837AE22A}"/>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BE1-421E-A706-849D837AE22A}"/>
            </c:ext>
          </c:extLst>
        </c:ser>
        <c:ser>
          <c:idx val="2"/>
          <c:order val="2"/>
          <c:tx>
            <c:strRef>
              <c:f>SubcategoryStats!$D$4:$D$5</c:f>
              <c:strCache>
                <c:ptCount val="1"/>
                <c:pt idx="0">
                  <c:v>live</c:v>
                </c:pt>
              </c:strCache>
            </c:strRef>
          </c:tx>
          <c:spPr>
            <a:solidFill>
              <a:schemeClr val="accent3"/>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CBE1-421E-A706-849D837AE22A}"/>
            </c:ext>
          </c:extLst>
        </c:ser>
        <c:ser>
          <c:idx val="3"/>
          <c:order val="3"/>
          <c:tx>
            <c:strRef>
              <c:f>SubcategoryStats!$E$4:$E$5</c:f>
              <c:strCache>
                <c:ptCount val="1"/>
                <c:pt idx="0">
                  <c:v>successful</c:v>
                </c:pt>
              </c:strCache>
            </c:strRef>
          </c:tx>
          <c:spPr>
            <a:solidFill>
              <a:schemeClr val="accent4"/>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CBE1-421E-A706-849D837AE22A}"/>
            </c:ext>
          </c:extLst>
        </c:ser>
        <c:dLbls>
          <c:showLegendKey val="0"/>
          <c:showVal val="0"/>
          <c:showCatName val="0"/>
          <c:showSerName val="0"/>
          <c:showPercent val="0"/>
          <c:showBubbleSize val="0"/>
        </c:dLbls>
        <c:gapWidth val="150"/>
        <c:overlap val="100"/>
        <c:axId val="1862917104"/>
        <c:axId val="319692320"/>
      </c:barChart>
      <c:catAx>
        <c:axId val="186291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92320"/>
        <c:crosses val="autoZero"/>
        <c:auto val="1"/>
        <c:lblAlgn val="ctr"/>
        <c:lblOffset val="100"/>
        <c:noMultiLvlLbl val="0"/>
      </c:catAx>
      <c:valAx>
        <c:axId val="31969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91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AW.xlsx]Outcomes!PivotTable6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 Created</a:t>
            </a:r>
            <a:r>
              <a:rPr lang="en-US" baseline="0"/>
              <a:t> by Count of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Outcomes!$B$4:$B$5</c:f>
              <c:strCache>
                <c:ptCount val="1"/>
                <c:pt idx="0">
                  <c:v>canceled</c:v>
                </c:pt>
              </c:strCache>
            </c:strRef>
          </c:tx>
          <c:spPr>
            <a:ln w="28575" cap="rnd">
              <a:solidFill>
                <a:schemeClr val="accent1"/>
              </a:solidFill>
              <a:round/>
            </a:ln>
            <a:effectLst/>
          </c:spPr>
          <c:marker>
            <c:symbol val="none"/>
          </c:marker>
          <c:cat>
            <c:strRef>
              <c:f>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905-4AEF-80AB-8D6B9FAB786B}"/>
            </c:ext>
          </c:extLst>
        </c:ser>
        <c:ser>
          <c:idx val="1"/>
          <c:order val="1"/>
          <c:tx>
            <c:strRef>
              <c:f>Outcomes!$C$4:$C$5</c:f>
              <c:strCache>
                <c:ptCount val="1"/>
                <c:pt idx="0">
                  <c:v>failed</c:v>
                </c:pt>
              </c:strCache>
            </c:strRef>
          </c:tx>
          <c:spPr>
            <a:ln w="28575" cap="rnd">
              <a:solidFill>
                <a:schemeClr val="accent2"/>
              </a:solidFill>
              <a:round/>
            </a:ln>
            <a:effectLst/>
          </c:spPr>
          <c:marker>
            <c:symbol val="none"/>
          </c:marker>
          <c:cat>
            <c:strRef>
              <c:f>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905-4AEF-80AB-8D6B9FAB786B}"/>
            </c:ext>
          </c:extLst>
        </c:ser>
        <c:ser>
          <c:idx val="2"/>
          <c:order val="2"/>
          <c:tx>
            <c:strRef>
              <c:f>Outcomes!$D$4:$D$5</c:f>
              <c:strCache>
                <c:ptCount val="1"/>
                <c:pt idx="0">
                  <c:v>live</c:v>
                </c:pt>
              </c:strCache>
            </c:strRef>
          </c:tx>
          <c:spPr>
            <a:ln w="28575" cap="rnd">
              <a:solidFill>
                <a:schemeClr val="accent3"/>
              </a:solidFill>
              <a:round/>
            </a:ln>
            <a:effectLst/>
          </c:spPr>
          <c:marker>
            <c:symbol val="none"/>
          </c:marker>
          <c:cat>
            <c:strRef>
              <c:f>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8905-4AEF-80AB-8D6B9FAB786B}"/>
            </c:ext>
          </c:extLst>
        </c:ser>
        <c:ser>
          <c:idx val="3"/>
          <c:order val="3"/>
          <c:tx>
            <c:strRef>
              <c:f>Outcomes!$E$4:$E$5</c:f>
              <c:strCache>
                <c:ptCount val="1"/>
                <c:pt idx="0">
                  <c:v>successful</c:v>
                </c:pt>
              </c:strCache>
            </c:strRef>
          </c:tx>
          <c:spPr>
            <a:ln w="28575" cap="rnd">
              <a:solidFill>
                <a:schemeClr val="accent4"/>
              </a:solidFill>
              <a:round/>
            </a:ln>
            <a:effectLst/>
          </c:spPr>
          <c:marker>
            <c:symbol val="none"/>
          </c:marker>
          <c:cat>
            <c:strRef>
              <c:f>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6-8905-4AEF-80AB-8D6B9FAB786B}"/>
            </c:ext>
          </c:extLst>
        </c:ser>
        <c:dLbls>
          <c:showLegendKey val="0"/>
          <c:showVal val="0"/>
          <c:showCatName val="0"/>
          <c:showSerName val="0"/>
          <c:showPercent val="0"/>
          <c:showBubbleSize val="0"/>
        </c:dLbls>
        <c:smooth val="0"/>
        <c:axId val="741501808"/>
        <c:axId val="146088896"/>
      </c:lineChart>
      <c:catAx>
        <c:axId val="74150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88896"/>
        <c:crosses val="autoZero"/>
        <c:auto val="1"/>
        <c:lblAlgn val="ctr"/>
        <c:lblOffset val="100"/>
        <c:noMultiLvlLbl val="0"/>
      </c:catAx>
      <c:valAx>
        <c:axId val="14608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50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Probability by Goal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Bonus!$I$2</c:f>
              <c:strCache>
                <c:ptCount val="1"/>
                <c:pt idx="0">
                  <c:v>Percentage Successful</c:v>
                </c:pt>
              </c:strCache>
            </c:strRef>
          </c:tx>
          <c:spPr>
            <a:ln w="28575" cap="rnd">
              <a:solidFill>
                <a:schemeClr val="tx1"/>
              </a:solidFill>
              <a:round/>
            </a:ln>
            <a:effectLst/>
          </c:spPr>
          <c:marker>
            <c:symbol val="none"/>
          </c:marker>
          <c:cat>
            <c:strRef>
              <c:f>Bonus!$D$3:$D$14</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Bonus!$I$3:$I$14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0C4-49CD-A5ED-25EA47E4C528}"/>
            </c:ext>
          </c:extLst>
        </c:ser>
        <c:ser>
          <c:idx val="1"/>
          <c:order val="1"/>
          <c:tx>
            <c:strRef>
              <c:f>Bonus!$J$2</c:f>
              <c:strCache>
                <c:ptCount val="1"/>
                <c:pt idx="0">
                  <c:v>Percentage Failed</c:v>
                </c:pt>
              </c:strCache>
            </c:strRef>
          </c:tx>
          <c:spPr>
            <a:ln w="28575" cap="rnd">
              <a:solidFill>
                <a:schemeClr val="accent2"/>
              </a:solidFill>
              <a:round/>
            </a:ln>
            <a:effectLst/>
          </c:spPr>
          <c:marker>
            <c:symbol val="none"/>
          </c:marker>
          <c:cat>
            <c:strRef>
              <c:f>Bonus!$D$3:$D$14</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Bonus!$J$3:$J$14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0C4-49CD-A5ED-25EA47E4C528}"/>
            </c:ext>
          </c:extLst>
        </c:ser>
        <c:ser>
          <c:idx val="2"/>
          <c:order val="2"/>
          <c:tx>
            <c:strRef>
              <c:f>Bonus!$K$2</c:f>
              <c:strCache>
                <c:ptCount val="1"/>
                <c:pt idx="0">
                  <c:v>Percentage Canceled</c:v>
                </c:pt>
              </c:strCache>
            </c:strRef>
          </c:tx>
          <c:spPr>
            <a:ln w="28575" cap="rnd">
              <a:solidFill>
                <a:schemeClr val="accent3"/>
              </a:solidFill>
              <a:round/>
            </a:ln>
            <a:effectLst/>
          </c:spPr>
          <c:marker>
            <c:symbol val="none"/>
          </c:marker>
          <c:cat>
            <c:strRef>
              <c:f>Bonus!$D$3:$D$14</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Bonus!$K$3:$K$14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0C4-49CD-A5ED-25EA47E4C528}"/>
            </c:ext>
          </c:extLst>
        </c:ser>
        <c:dLbls>
          <c:showLegendKey val="0"/>
          <c:showVal val="0"/>
          <c:showCatName val="0"/>
          <c:showSerName val="0"/>
          <c:showPercent val="0"/>
          <c:showBubbleSize val="0"/>
        </c:dLbls>
        <c:smooth val="0"/>
        <c:axId val="319516912"/>
        <c:axId val="328708496"/>
      </c:lineChart>
      <c:catAx>
        <c:axId val="31951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708496"/>
        <c:crosses val="autoZero"/>
        <c:auto val="1"/>
        <c:lblAlgn val="ctr"/>
        <c:lblOffset val="100"/>
        <c:noMultiLvlLbl val="0"/>
      </c:catAx>
      <c:valAx>
        <c:axId val="328708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516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50800</xdr:colOff>
      <xdr:row>0</xdr:row>
      <xdr:rowOff>82550</xdr:rowOff>
    </xdr:from>
    <xdr:to>
      <xdr:col>13</xdr:col>
      <xdr:colOff>533400</xdr:colOff>
      <xdr:row>21</xdr:row>
      <xdr:rowOff>19050</xdr:rowOff>
    </xdr:to>
    <xdr:graphicFrame macro="">
      <xdr:nvGraphicFramePr>
        <xdr:cNvPr id="4" name="Chart 3">
          <a:extLst>
            <a:ext uri="{FF2B5EF4-FFF2-40B4-BE49-F238E27FC236}">
              <a16:creationId xmlns:a16="http://schemas.microsoft.com/office/drawing/2014/main" id="{1D03EC44-06E3-439C-80A4-AA145DB5E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69850</xdr:colOff>
      <xdr:row>2</xdr:row>
      <xdr:rowOff>50800</xdr:rowOff>
    </xdr:from>
    <xdr:to>
      <xdr:col>13</xdr:col>
      <xdr:colOff>304800</xdr:colOff>
      <xdr:row>24</xdr:row>
      <xdr:rowOff>177800</xdr:rowOff>
    </xdr:to>
    <xdr:graphicFrame macro="">
      <xdr:nvGraphicFramePr>
        <xdr:cNvPr id="2" name="Chart 1">
          <a:extLst>
            <a:ext uri="{FF2B5EF4-FFF2-40B4-BE49-F238E27FC236}">
              <a16:creationId xmlns:a16="http://schemas.microsoft.com/office/drawing/2014/main" id="{17811B39-06DF-479A-ADF6-DF775EF84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44450</xdr:colOff>
      <xdr:row>3</xdr:row>
      <xdr:rowOff>19050</xdr:rowOff>
    </xdr:from>
    <xdr:to>
      <xdr:col>13</xdr:col>
      <xdr:colOff>349250</xdr:colOff>
      <xdr:row>18</xdr:row>
      <xdr:rowOff>0</xdr:rowOff>
    </xdr:to>
    <xdr:graphicFrame macro="">
      <xdr:nvGraphicFramePr>
        <xdr:cNvPr id="2" name="Chart 1">
          <a:extLst>
            <a:ext uri="{FF2B5EF4-FFF2-40B4-BE49-F238E27FC236}">
              <a16:creationId xmlns:a16="http://schemas.microsoft.com/office/drawing/2014/main" id="{0988A371-3367-4864-875A-03EF12D93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39687</xdr:colOff>
      <xdr:row>0</xdr:row>
      <xdr:rowOff>157162</xdr:rowOff>
    </xdr:from>
    <xdr:to>
      <xdr:col>19</xdr:col>
      <xdr:colOff>547687</xdr:colOff>
      <xdr:row>14</xdr:row>
      <xdr:rowOff>166687</xdr:rowOff>
    </xdr:to>
    <xdr:graphicFrame macro="">
      <xdr:nvGraphicFramePr>
        <xdr:cNvPr id="2" name="Chart 1">
          <a:extLst>
            <a:ext uri="{FF2B5EF4-FFF2-40B4-BE49-F238E27FC236}">
              <a16:creationId xmlns:a16="http://schemas.microsoft.com/office/drawing/2014/main" id="{7F435C4D-EEF1-4DAF-80AB-DDAAE771A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stin Wen" refreshedDate="43898.85382384259" createdVersion="6" refreshedVersion="6" minRefreshableVersion="3" recordCount="4114" xr:uid="{24ECEA50-E55C-49B7-9AC9-2E797AB99FD9}">
  <cacheSource type="worksheet">
    <worksheetSource ref="A1:R4115" sheet="Analysi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stin Wen" refreshedDate="43898.866268865742" createdVersion="6" refreshedVersion="6" minRefreshableVersion="3" recordCount="4114" xr:uid="{721342A7-FC02-4011-96C2-0BC7D677C1B8}">
  <cacheSource type="worksheet">
    <worksheetSource ref="A1:T4115" sheet="Analysi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EEB817-A881-42C7-BDDF-2D5971F94850}" name="PivotTable4"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colHeaderCaption="State">
  <location ref="A3:F14" firstHeaderRow="1" firstDataRow="2" firstDataCol="1" rowPageCount="1" colPageCount="1"/>
  <pivotFields count="18">
    <pivotField showAll="0"/>
    <pivotField showAll="0"/>
    <pivotField showAll="0"/>
    <pivotField numFmtId="43" showAll="0"/>
    <pivotField numFmtId="43"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5">
    <format dxfId="16">
      <pivotArea collapsedLevelsAreSubtotals="1" fieldPosition="0">
        <references count="2">
          <reference field="5" count="0" selected="0"/>
          <reference field="16" count="0"/>
        </references>
      </pivotArea>
    </format>
    <format dxfId="15">
      <pivotArea field="16" type="button" dataOnly="0" labelOnly="1" outline="0" axis="axisRow" fieldPosition="0"/>
    </format>
    <format dxfId="14">
      <pivotArea dataOnly="0" labelOnly="1" fieldPosition="0">
        <references count="1">
          <reference field="5" count="0"/>
        </references>
      </pivotArea>
    </format>
    <format dxfId="13">
      <pivotArea dataOnly="0" labelOnly="1" grandCol="1" outline="0" fieldPosition="0"/>
    </format>
    <format dxfId="12">
      <pivotArea field="5" grandRow="1" outline="0" collapsedLevelsAreSubtotals="1" axis="axisCol" fieldPosition="0">
        <references count="1">
          <reference field="5" count="0" selected="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609944-B02C-484D-9DF9-9B00271227E9}" name="PivotTable5"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_Category" colHeaderCaption="State">
  <location ref="A4:F47" firstHeaderRow="1" firstDataRow="2" firstDataCol="1" rowPageCount="2" colPageCount="1"/>
  <pivotFields count="18">
    <pivotField showAll="0"/>
    <pivotField showAll="0"/>
    <pivotField showAll="0"/>
    <pivotField numFmtId="43" showAll="0"/>
    <pivotField numFmtId="43"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5">
    <format dxfId="11">
      <pivotArea field="17" type="button" dataOnly="0" labelOnly="1" outline="0" axis="axisRow" fieldPosition="0"/>
    </format>
    <format dxfId="10">
      <pivotArea dataOnly="0" labelOnly="1" fieldPosition="0">
        <references count="1">
          <reference field="5" count="0"/>
        </references>
      </pivotArea>
    </format>
    <format dxfId="9">
      <pivotArea dataOnly="0" labelOnly="1" grandCol="1" outline="0" fieldPosition="0"/>
    </format>
    <format dxfId="8">
      <pivotArea collapsedLevelsAreSubtotals="1" fieldPosition="0">
        <references count="2">
          <reference field="5" count="0" selected="0"/>
          <reference field="17" count="0"/>
        </references>
      </pivotArea>
    </format>
    <format dxfId="7">
      <pivotArea field="5" grandRow="1" outline="0" collapsedLevelsAreSubtotals="1" axis="axisCol" fieldPosition="0">
        <references count="1">
          <reference field="5" count="0" selected="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ABB092-7DC3-4AF6-999E-8E6FE3CC4F5F}" name="PivotTable6"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Date Created" colHeaderCaption="State">
  <location ref="A4:F18" firstHeaderRow="1" firstDataRow="2" firstDataCol="1" rowPageCount="2" colPageCount="1"/>
  <pivotFields count="22">
    <pivotField showAll="0"/>
    <pivotField showAll="0"/>
    <pivotField showAll="0"/>
    <pivotField numFmtId="43" showAll="0"/>
    <pivotField numFmtId="43"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3">
    <format dxfId="6">
      <pivotArea type="all" dataOnly="0" outline="0" fieldPosition="0"/>
    </format>
    <format dxfId="5">
      <pivotArea collapsedLevelsAreSubtotals="1" fieldPosition="0">
        <references count="2">
          <reference field="5" count="0" selected="0"/>
          <reference field="18" count="12">
            <x v="1"/>
            <x v="2"/>
            <x v="3"/>
            <x v="4"/>
            <x v="5"/>
            <x v="6"/>
            <x v="7"/>
            <x v="8"/>
            <x v="9"/>
            <x v="10"/>
            <x v="11"/>
            <x v="12"/>
          </reference>
        </references>
      </pivotArea>
    </format>
    <format dxfId="4">
      <pivotArea outline="0" collapsedLevelsAreSubtotals="1" fieldPosition="0">
        <references count="1">
          <reference field="5" count="0" selected="0"/>
        </references>
      </pivotArea>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N4115"/>
  <sheetViews>
    <sheetView topLeftCell="A210" zoomScale="80" zoomScaleNormal="80" workbookViewId="0">
      <selection activeCell="C216" sqref="C216"/>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s>
  <sheetData>
    <row r="1" spans="1:14"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3.5" x14ac:dyDescent="0.35">
      <c r="A2">
        <v>0</v>
      </c>
      <c r="B2" s="3" t="s">
        <v>2</v>
      </c>
      <c r="C2" s="3" t="s">
        <v>4111</v>
      </c>
      <c r="D2">
        <v>8500</v>
      </c>
      <c r="E2">
        <v>11633</v>
      </c>
      <c r="F2" t="s">
        <v>8219</v>
      </c>
      <c r="G2" t="s">
        <v>8224</v>
      </c>
      <c r="H2" t="s">
        <v>8246</v>
      </c>
      <c r="I2">
        <v>1437620400</v>
      </c>
      <c r="J2">
        <v>1434931811</v>
      </c>
      <c r="K2" t="b">
        <v>0</v>
      </c>
      <c r="L2">
        <v>182</v>
      </c>
      <c r="M2" t="b">
        <v>1</v>
      </c>
      <c r="N2" t="s">
        <v>8265</v>
      </c>
    </row>
    <row r="3" spans="1:14" ht="29" x14ac:dyDescent="0.35">
      <c r="A3">
        <v>1</v>
      </c>
      <c r="B3" s="3" t="s">
        <v>3</v>
      </c>
      <c r="C3" s="3" t="s">
        <v>4112</v>
      </c>
      <c r="D3">
        <v>10275</v>
      </c>
      <c r="E3">
        <v>14653</v>
      </c>
      <c r="F3" t="s">
        <v>8219</v>
      </c>
      <c r="G3" t="s">
        <v>8224</v>
      </c>
      <c r="H3" t="s">
        <v>8246</v>
      </c>
      <c r="I3">
        <v>1488464683</v>
      </c>
      <c r="J3">
        <v>1485872683</v>
      </c>
      <c r="K3" t="b">
        <v>0</v>
      </c>
      <c r="L3">
        <v>79</v>
      </c>
      <c r="M3" t="b">
        <v>1</v>
      </c>
      <c r="N3" t="s">
        <v>8265</v>
      </c>
    </row>
    <row r="4" spans="1:14" ht="43.5" x14ac:dyDescent="0.35">
      <c r="A4">
        <v>2</v>
      </c>
      <c r="B4" s="3" t="s">
        <v>4</v>
      </c>
      <c r="C4" s="3" t="s">
        <v>4113</v>
      </c>
      <c r="D4">
        <v>500</v>
      </c>
      <c r="E4">
        <v>525</v>
      </c>
      <c r="F4" t="s">
        <v>8219</v>
      </c>
      <c r="G4" t="s">
        <v>8225</v>
      </c>
      <c r="H4" t="s">
        <v>8247</v>
      </c>
      <c r="I4">
        <v>1455555083</v>
      </c>
      <c r="J4">
        <v>1454691083</v>
      </c>
      <c r="K4" t="b">
        <v>0</v>
      </c>
      <c r="L4">
        <v>35</v>
      </c>
      <c r="M4" t="b">
        <v>1</v>
      </c>
      <c r="N4" t="s">
        <v>8265</v>
      </c>
    </row>
    <row r="5" spans="1:14" ht="29" x14ac:dyDescent="0.35">
      <c r="A5">
        <v>3</v>
      </c>
      <c r="B5" s="3" t="s">
        <v>5</v>
      </c>
      <c r="C5" s="3" t="s">
        <v>4114</v>
      </c>
      <c r="D5">
        <v>10000</v>
      </c>
      <c r="E5">
        <v>10390</v>
      </c>
      <c r="F5" t="s">
        <v>8219</v>
      </c>
      <c r="G5" t="s">
        <v>8224</v>
      </c>
      <c r="H5" t="s">
        <v>8246</v>
      </c>
      <c r="I5">
        <v>1407414107</v>
      </c>
      <c r="J5">
        <v>1404822107</v>
      </c>
      <c r="K5" t="b">
        <v>0</v>
      </c>
      <c r="L5">
        <v>150</v>
      </c>
      <c r="M5" t="b">
        <v>1</v>
      </c>
      <c r="N5" t="s">
        <v>8265</v>
      </c>
    </row>
    <row r="6" spans="1:14" ht="58" x14ac:dyDescent="0.35">
      <c r="A6">
        <v>4</v>
      </c>
      <c r="B6" s="3" t="s">
        <v>6</v>
      </c>
      <c r="C6" s="3" t="s">
        <v>4115</v>
      </c>
      <c r="D6">
        <v>44000</v>
      </c>
      <c r="E6">
        <v>54116.28</v>
      </c>
      <c r="F6" t="s">
        <v>8219</v>
      </c>
      <c r="G6" t="s">
        <v>8224</v>
      </c>
      <c r="H6" t="s">
        <v>8246</v>
      </c>
      <c r="I6">
        <v>1450555279</v>
      </c>
      <c r="J6">
        <v>1447963279</v>
      </c>
      <c r="K6" t="b">
        <v>0</v>
      </c>
      <c r="L6">
        <v>284</v>
      </c>
      <c r="M6" t="b">
        <v>1</v>
      </c>
      <c r="N6" t="s">
        <v>8265</v>
      </c>
    </row>
    <row r="7" spans="1:14" ht="43.5" x14ac:dyDescent="0.35">
      <c r="A7">
        <v>5</v>
      </c>
      <c r="B7" s="3" t="s">
        <v>7</v>
      </c>
      <c r="C7" s="3" t="s">
        <v>4116</v>
      </c>
      <c r="D7">
        <v>3999</v>
      </c>
      <c r="E7">
        <v>4390</v>
      </c>
      <c r="F7" t="s">
        <v>8219</v>
      </c>
      <c r="G7" t="s">
        <v>8224</v>
      </c>
      <c r="H7" t="s">
        <v>8246</v>
      </c>
      <c r="I7">
        <v>1469770500</v>
      </c>
      <c r="J7">
        <v>1468362207</v>
      </c>
      <c r="K7" t="b">
        <v>0</v>
      </c>
      <c r="L7">
        <v>47</v>
      </c>
      <c r="M7" t="b">
        <v>1</v>
      </c>
      <c r="N7" t="s">
        <v>8265</v>
      </c>
    </row>
    <row r="8" spans="1:14" ht="43.5" x14ac:dyDescent="0.35">
      <c r="A8">
        <v>6</v>
      </c>
      <c r="B8" s="3" t="s">
        <v>8</v>
      </c>
      <c r="C8" s="3" t="s">
        <v>4117</v>
      </c>
      <c r="D8">
        <v>8000</v>
      </c>
      <c r="E8">
        <v>8519</v>
      </c>
      <c r="F8" t="s">
        <v>8219</v>
      </c>
      <c r="G8" t="s">
        <v>8224</v>
      </c>
      <c r="H8" t="s">
        <v>8246</v>
      </c>
      <c r="I8">
        <v>1402710250</v>
      </c>
      <c r="J8">
        <v>1401846250</v>
      </c>
      <c r="K8" t="b">
        <v>0</v>
      </c>
      <c r="L8">
        <v>58</v>
      </c>
      <c r="M8" t="b">
        <v>1</v>
      </c>
      <c r="N8" t="s">
        <v>8265</v>
      </c>
    </row>
    <row r="9" spans="1:14" ht="58" x14ac:dyDescent="0.35">
      <c r="A9">
        <v>7</v>
      </c>
      <c r="B9" s="3" t="s">
        <v>9</v>
      </c>
      <c r="C9" s="3" t="s">
        <v>4118</v>
      </c>
      <c r="D9">
        <v>9000</v>
      </c>
      <c r="E9">
        <v>9110</v>
      </c>
      <c r="F9" t="s">
        <v>8219</v>
      </c>
      <c r="G9" t="s">
        <v>8224</v>
      </c>
      <c r="H9" t="s">
        <v>8246</v>
      </c>
      <c r="I9">
        <v>1467680867</v>
      </c>
      <c r="J9">
        <v>1464224867</v>
      </c>
      <c r="K9" t="b">
        <v>0</v>
      </c>
      <c r="L9">
        <v>57</v>
      </c>
      <c r="M9" t="b">
        <v>1</v>
      </c>
      <c r="N9" t="s">
        <v>8265</v>
      </c>
    </row>
    <row r="10" spans="1:14" ht="29" x14ac:dyDescent="0.35">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3.5" x14ac:dyDescent="0.35">
      <c r="A11">
        <v>9</v>
      </c>
      <c r="B11" s="3" t="s">
        <v>11</v>
      </c>
      <c r="C11" s="3" t="s">
        <v>4120</v>
      </c>
      <c r="D11">
        <v>500</v>
      </c>
      <c r="E11">
        <v>629.99</v>
      </c>
      <c r="F11" t="s">
        <v>8219</v>
      </c>
      <c r="G11" t="s">
        <v>8224</v>
      </c>
      <c r="H11" t="s">
        <v>8246</v>
      </c>
      <c r="I11">
        <v>1460860144</v>
      </c>
      <c r="J11">
        <v>1458268144</v>
      </c>
      <c r="K11" t="b">
        <v>0</v>
      </c>
      <c r="L11">
        <v>20</v>
      </c>
      <c r="M11" t="b">
        <v>1</v>
      </c>
      <c r="N11" t="s">
        <v>8265</v>
      </c>
    </row>
    <row r="12" spans="1:14" ht="43.5" x14ac:dyDescent="0.35">
      <c r="A12">
        <v>10</v>
      </c>
      <c r="B12" s="3" t="s">
        <v>12</v>
      </c>
      <c r="C12" s="3" t="s">
        <v>4121</v>
      </c>
      <c r="D12">
        <v>3000</v>
      </c>
      <c r="E12">
        <v>3015</v>
      </c>
      <c r="F12" t="s">
        <v>8219</v>
      </c>
      <c r="G12" t="s">
        <v>8224</v>
      </c>
      <c r="H12" t="s">
        <v>8246</v>
      </c>
      <c r="I12">
        <v>1403660279</v>
      </c>
      <c r="J12">
        <v>1400636279</v>
      </c>
      <c r="K12" t="b">
        <v>0</v>
      </c>
      <c r="L12">
        <v>19</v>
      </c>
      <c r="M12" t="b">
        <v>1</v>
      </c>
      <c r="N12" t="s">
        <v>8265</v>
      </c>
    </row>
    <row r="13" spans="1:14" ht="58" x14ac:dyDescent="0.35">
      <c r="A13">
        <v>11</v>
      </c>
      <c r="B13" s="3" t="s">
        <v>13</v>
      </c>
      <c r="C13" s="3" t="s">
        <v>4122</v>
      </c>
      <c r="D13">
        <v>5000</v>
      </c>
      <c r="E13">
        <v>6025</v>
      </c>
      <c r="F13" t="s">
        <v>8219</v>
      </c>
      <c r="G13" t="s">
        <v>8224</v>
      </c>
      <c r="H13" t="s">
        <v>8246</v>
      </c>
      <c r="I13">
        <v>1471834800</v>
      </c>
      <c r="J13">
        <v>1469126462</v>
      </c>
      <c r="K13" t="b">
        <v>0</v>
      </c>
      <c r="L13">
        <v>75</v>
      </c>
      <c r="M13" t="b">
        <v>1</v>
      </c>
      <c r="N13" t="s">
        <v>8265</v>
      </c>
    </row>
    <row r="14" spans="1:14"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3.5" x14ac:dyDescent="0.35">
      <c r="A15">
        <v>13</v>
      </c>
      <c r="B15" s="3" t="s">
        <v>15</v>
      </c>
      <c r="C15" s="3" t="s">
        <v>4124</v>
      </c>
      <c r="D15">
        <v>3500</v>
      </c>
      <c r="E15">
        <v>5599</v>
      </c>
      <c r="F15" t="s">
        <v>8219</v>
      </c>
      <c r="G15" t="s">
        <v>8224</v>
      </c>
      <c r="H15" t="s">
        <v>8246</v>
      </c>
      <c r="I15">
        <v>1466713620</v>
      </c>
      <c r="J15">
        <v>1463588109</v>
      </c>
      <c r="K15" t="b">
        <v>0</v>
      </c>
      <c r="L15">
        <v>51</v>
      </c>
      <c r="M15" t="b">
        <v>1</v>
      </c>
      <c r="N15" t="s">
        <v>8265</v>
      </c>
    </row>
    <row r="16" spans="1:14" ht="29" x14ac:dyDescent="0.35">
      <c r="A16">
        <v>14</v>
      </c>
      <c r="B16" s="3" t="s">
        <v>16</v>
      </c>
      <c r="C16" s="3" t="s">
        <v>4125</v>
      </c>
      <c r="D16">
        <v>6000</v>
      </c>
      <c r="E16">
        <v>6056</v>
      </c>
      <c r="F16" t="s">
        <v>8219</v>
      </c>
      <c r="G16" t="s">
        <v>8226</v>
      </c>
      <c r="H16" t="s">
        <v>8248</v>
      </c>
      <c r="I16">
        <v>1405259940</v>
      </c>
      <c r="J16">
        <v>1403051888</v>
      </c>
      <c r="K16" t="b">
        <v>0</v>
      </c>
      <c r="L16">
        <v>41</v>
      </c>
      <c r="M16" t="b">
        <v>1</v>
      </c>
      <c r="N16" t="s">
        <v>8265</v>
      </c>
    </row>
    <row r="17" spans="1:14" ht="43.5" x14ac:dyDescent="0.35">
      <c r="A17">
        <v>15</v>
      </c>
      <c r="B17" s="3" t="s">
        <v>17</v>
      </c>
      <c r="C17" s="3" t="s">
        <v>4126</v>
      </c>
      <c r="D17">
        <v>2000</v>
      </c>
      <c r="E17">
        <v>2132</v>
      </c>
      <c r="F17" t="s">
        <v>8219</v>
      </c>
      <c r="G17" t="s">
        <v>8227</v>
      </c>
      <c r="H17" t="s">
        <v>8249</v>
      </c>
      <c r="I17">
        <v>1443384840</v>
      </c>
      <c r="J17">
        <v>1441790658</v>
      </c>
      <c r="K17" t="b">
        <v>0</v>
      </c>
      <c r="L17">
        <v>98</v>
      </c>
      <c r="M17" t="b">
        <v>1</v>
      </c>
      <c r="N17" t="s">
        <v>8265</v>
      </c>
    </row>
    <row r="18" spans="1:14"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3.5" x14ac:dyDescent="0.35">
      <c r="A19">
        <v>17</v>
      </c>
      <c r="B19" s="3" t="s">
        <v>19</v>
      </c>
      <c r="C19" s="3" t="s">
        <v>4128</v>
      </c>
      <c r="D19">
        <v>1500</v>
      </c>
      <c r="E19">
        <v>1510</v>
      </c>
      <c r="F19" t="s">
        <v>8219</v>
      </c>
      <c r="G19" t="s">
        <v>8225</v>
      </c>
      <c r="H19" t="s">
        <v>8247</v>
      </c>
      <c r="I19">
        <v>1415126022</v>
      </c>
      <c r="J19">
        <v>1412530422</v>
      </c>
      <c r="K19" t="b">
        <v>0</v>
      </c>
      <c r="L19">
        <v>36</v>
      </c>
      <c r="M19" t="b">
        <v>1</v>
      </c>
      <c r="N19" t="s">
        <v>8265</v>
      </c>
    </row>
    <row r="20" spans="1:14"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3.5" x14ac:dyDescent="0.35">
      <c r="A21">
        <v>19</v>
      </c>
      <c r="B21" s="3" t="s">
        <v>21</v>
      </c>
      <c r="C21" s="3" t="s">
        <v>4130</v>
      </c>
      <c r="D21">
        <v>850</v>
      </c>
      <c r="E21">
        <v>1235</v>
      </c>
      <c r="F21" t="s">
        <v>8219</v>
      </c>
      <c r="G21" t="s">
        <v>8224</v>
      </c>
      <c r="H21" t="s">
        <v>8246</v>
      </c>
      <c r="I21">
        <v>1437420934</v>
      </c>
      <c r="J21">
        <v>1434828934</v>
      </c>
      <c r="K21" t="b">
        <v>0</v>
      </c>
      <c r="L21">
        <v>22</v>
      </c>
      <c r="M21" t="b">
        <v>1</v>
      </c>
      <c r="N21" t="s">
        <v>8265</v>
      </c>
    </row>
    <row r="22" spans="1:14" ht="43.5" x14ac:dyDescent="0.35">
      <c r="A22">
        <v>20</v>
      </c>
      <c r="B22" s="3" t="s">
        <v>22</v>
      </c>
      <c r="C22" s="3" t="s">
        <v>4131</v>
      </c>
      <c r="D22">
        <v>2000</v>
      </c>
      <c r="E22">
        <v>2004</v>
      </c>
      <c r="F22" t="s">
        <v>8219</v>
      </c>
      <c r="G22" t="s">
        <v>8224</v>
      </c>
      <c r="H22" t="s">
        <v>8246</v>
      </c>
      <c r="I22">
        <v>1442167912</v>
      </c>
      <c r="J22">
        <v>1436983912</v>
      </c>
      <c r="K22" t="b">
        <v>0</v>
      </c>
      <c r="L22">
        <v>25</v>
      </c>
      <c r="M22" t="b">
        <v>1</v>
      </c>
      <c r="N22" t="s">
        <v>8265</v>
      </c>
    </row>
    <row r="23" spans="1:14"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29" x14ac:dyDescent="0.35">
      <c r="A24">
        <v>22</v>
      </c>
      <c r="B24" s="3" t="s">
        <v>24</v>
      </c>
      <c r="C24" s="3" t="s">
        <v>4133</v>
      </c>
      <c r="D24">
        <v>350</v>
      </c>
      <c r="E24">
        <v>410</v>
      </c>
      <c r="F24" t="s">
        <v>8219</v>
      </c>
      <c r="G24" t="s">
        <v>8224</v>
      </c>
      <c r="H24" t="s">
        <v>8246</v>
      </c>
      <c r="I24">
        <v>1420099140</v>
      </c>
      <c r="J24">
        <v>1418766740</v>
      </c>
      <c r="K24" t="b">
        <v>0</v>
      </c>
      <c r="L24">
        <v>8</v>
      </c>
      <c r="M24" t="b">
        <v>1</v>
      </c>
      <c r="N24" t="s">
        <v>8265</v>
      </c>
    </row>
    <row r="25" spans="1:14" ht="43.5" x14ac:dyDescent="0.35">
      <c r="A25">
        <v>23</v>
      </c>
      <c r="B25" s="3" t="s">
        <v>25</v>
      </c>
      <c r="C25" s="3" t="s">
        <v>4134</v>
      </c>
      <c r="D25">
        <v>2000</v>
      </c>
      <c r="E25">
        <v>2370</v>
      </c>
      <c r="F25" t="s">
        <v>8219</v>
      </c>
      <c r="G25" t="s">
        <v>8224</v>
      </c>
      <c r="H25" t="s">
        <v>8246</v>
      </c>
      <c r="I25">
        <v>1430407200</v>
      </c>
      <c r="J25">
        <v>1428086501</v>
      </c>
      <c r="K25" t="b">
        <v>0</v>
      </c>
      <c r="L25">
        <v>23</v>
      </c>
      <c r="M25" t="b">
        <v>1</v>
      </c>
      <c r="N25" t="s">
        <v>8265</v>
      </c>
    </row>
    <row r="26" spans="1:14"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3.5" x14ac:dyDescent="0.35">
      <c r="A27">
        <v>25</v>
      </c>
      <c r="B27" s="3" t="s">
        <v>27</v>
      </c>
      <c r="C27" s="3" t="s">
        <v>4136</v>
      </c>
      <c r="D27">
        <v>600</v>
      </c>
      <c r="E27">
        <v>800</v>
      </c>
      <c r="F27" t="s">
        <v>8219</v>
      </c>
      <c r="G27" t="s">
        <v>8224</v>
      </c>
      <c r="H27" t="s">
        <v>8246</v>
      </c>
      <c r="I27">
        <v>1452299761</v>
      </c>
      <c r="J27">
        <v>1447115761</v>
      </c>
      <c r="K27" t="b">
        <v>0</v>
      </c>
      <c r="L27">
        <v>14</v>
      </c>
      <c r="M27" t="b">
        <v>1</v>
      </c>
      <c r="N27" t="s">
        <v>8265</v>
      </c>
    </row>
    <row r="28" spans="1:14" ht="43.5" x14ac:dyDescent="0.35">
      <c r="A28">
        <v>26</v>
      </c>
      <c r="B28" s="3" t="s">
        <v>28</v>
      </c>
      <c r="C28" s="3" t="s">
        <v>4137</v>
      </c>
      <c r="D28">
        <v>1250</v>
      </c>
      <c r="E28">
        <v>1940</v>
      </c>
      <c r="F28" t="s">
        <v>8219</v>
      </c>
      <c r="G28" t="s">
        <v>8224</v>
      </c>
      <c r="H28" t="s">
        <v>8246</v>
      </c>
      <c r="I28">
        <v>1408278144</v>
      </c>
      <c r="J28">
        <v>1404822144</v>
      </c>
      <c r="K28" t="b">
        <v>0</v>
      </c>
      <c r="L28">
        <v>19</v>
      </c>
      <c r="M28" t="b">
        <v>1</v>
      </c>
      <c r="N28" t="s">
        <v>8265</v>
      </c>
    </row>
    <row r="29" spans="1:14"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58" x14ac:dyDescent="0.35">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3.5" x14ac:dyDescent="0.35">
      <c r="A33">
        <v>31</v>
      </c>
      <c r="B33" s="3" t="s">
        <v>33</v>
      </c>
      <c r="C33" s="3" t="s">
        <v>4142</v>
      </c>
      <c r="D33">
        <v>13</v>
      </c>
      <c r="E33">
        <v>13</v>
      </c>
      <c r="F33" t="s">
        <v>8219</v>
      </c>
      <c r="G33" t="s">
        <v>8224</v>
      </c>
      <c r="H33" t="s">
        <v>8246</v>
      </c>
      <c r="I33">
        <v>1453748434</v>
      </c>
      <c r="J33">
        <v>1452193234</v>
      </c>
      <c r="K33" t="b">
        <v>0</v>
      </c>
      <c r="L33">
        <v>1</v>
      </c>
      <c r="M33" t="b">
        <v>1</v>
      </c>
      <c r="N33" t="s">
        <v>8265</v>
      </c>
    </row>
    <row r="34" spans="1:14"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3.5" x14ac:dyDescent="0.35">
      <c r="A35">
        <v>33</v>
      </c>
      <c r="B35" s="3" t="s">
        <v>35</v>
      </c>
      <c r="C35" s="3" t="s">
        <v>4144</v>
      </c>
      <c r="D35">
        <v>5250</v>
      </c>
      <c r="E35">
        <v>5360</v>
      </c>
      <c r="F35" t="s">
        <v>8219</v>
      </c>
      <c r="G35" t="s">
        <v>8224</v>
      </c>
      <c r="H35" t="s">
        <v>8246</v>
      </c>
      <c r="I35">
        <v>1447001501</v>
      </c>
      <c r="J35">
        <v>1444405901</v>
      </c>
      <c r="K35" t="b">
        <v>0</v>
      </c>
      <c r="L35">
        <v>64</v>
      </c>
      <c r="M35" t="b">
        <v>1</v>
      </c>
      <c r="N35" t="s">
        <v>8265</v>
      </c>
    </row>
    <row r="36" spans="1:14" ht="43.5" x14ac:dyDescent="0.35">
      <c r="A36">
        <v>34</v>
      </c>
      <c r="B36" s="3" t="s">
        <v>36</v>
      </c>
      <c r="C36" s="3" t="s">
        <v>4145</v>
      </c>
      <c r="D36">
        <v>2600</v>
      </c>
      <c r="E36">
        <v>3392</v>
      </c>
      <c r="F36" t="s">
        <v>8219</v>
      </c>
      <c r="G36" t="s">
        <v>8224</v>
      </c>
      <c r="H36" t="s">
        <v>8246</v>
      </c>
      <c r="I36">
        <v>1407224601</v>
      </c>
      <c r="J36">
        <v>1405928601</v>
      </c>
      <c r="K36" t="b">
        <v>0</v>
      </c>
      <c r="L36">
        <v>68</v>
      </c>
      <c r="M36" t="b">
        <v>1</v>
      </c>
      <c r="N36" t="s">
        <v>8265</v>
      </c>
    </row>
    <row r="37" spans="1:14" ht="43.5" x14ac:dyDescent="0.35">
      <c r="A37">
        <v>35</v>
      </c>
      <c r="B37" s="3" t="s">
        <v>37</v>
      </c>
      <c r="C37" s="3" t="s">
        <v>4146</v>
      </c>
      <c r="D37">
        <v>1000</v>
      </c>
      <c r="E37">
        <v>1665</v>
      </c>
      <c r="F37" t="s">
        <v>8219</v>
      </c>
      <c r="G37" t="s">
        <v>8224</v>
      </c>
      <c r="H37" t="s">
        <v>8246</v>
      </c>
      <c r="I37">
        <v>1430179200</v>
      </c>
      <c r="J37">
        <v>1428130814</v>
      </c>
      <c r="K37" t="b">
        <v>0</v>
      </c>
      <c r="L37">
        <v>28</v>
      </c>
      <c r="M37" t="b">
        <v>1</v>
      </c>
      <c r="N37" t="s">
        <v>8265</v>
      </c>
    </row>
    <row r="38" spans="1:14" ht="29" x14ac:dyDescent="0.35">
      <c r="A38">
        <v>36</v>
      </c>
      <c r="B38" s="3" t="s">
        <v>38</v>
      </c>
      <c r="C38" s="3" t="s">
        <v>4147</v>
      </c>
      <c r="D38">
        <v>6000</v>
      </c>
      <c r="E38">
        <v>8529</v>
      </c>
      <c r="F38" t="s">
        <v>8219</v>
      </c>
      <c r="G38" t="s">
        <v>8224</v>
      </c>
      <c r="H38" t="s">
        <v>8246</v>
      </c>
      <c r="I38">
        <v>1428128525</v>
      </c>
      <c r="J38">
        <v>1425540125</v>
      </c>
      <c r="K38" t="b">
        <v>0</v>
      </c>
      <c r="L38">
        <v>44</v>
      </c>
      <c r="M38" t="b">
        <v>1</v>
      </c>
      <c r="N38" t="s">
        <v>8265</v>
      </c>
    </row>
    <row r="39" spans="1:14"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3.5" x14ac:dyDescent="0.35">
      <c r="A40">
        <v>38</v>
      </c>
      <c r="B40" s="3" t="s">
        <v>40</v>
      </c>
      <c r="C40" s="3" t="s">
        <v>4149</v>
      </c>
      <c r="D40">
        <v>2500</v>
      </c>
      <c r="E40">
        <v>2751</v>
      </c>
      <c r="F40" t="s">
        <v>8219</v>
      </c>
      <c r="G40" t="s">
        <v>8224</v>
      </c>
      <c r="H40" t="s">
        <v>8246</v>
      </c>
      <c r="I40">
        <v>1368235344</v>
      </c>
      <c r="J40">
        <v>1365643344</v>
      </c>
      <c r="K40" t="b">
        <v>0</v>
      </c>
      <c r="L40">
        <v>66</v>
      </c>
      <c r="M40" t="b">
        <v>1</v>
      </c>
      <c r="N40" t="s">
        <v>8265</v>
      </c>
    </row>
    <row r="41" spans="1:14"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58" x14ac:dyDescent="0.35">
      <c r="A42">
        <v>40</v>
      </c>
      <c r="B42" s="3" t="s">
        <v>42</v>
      </c>
      <c r="C42" s="3" t="s">
        <v>4151</v>
      </c>
      <c r="D42">
        <v>2000</v>
      </c>
      <c r="E42">
        <v>2027</v>
      </c>
      <c r="F42" t="s">
        <v>8219</v>
      </c>
      <c r="G42" t="s">
        <v>8224</v>
      </c>
      <c r="H42" t="s">
        <v>8246</v>
      </c>
      <c r="I42">
        <v>1403150400</v>
      </c>
      <c r="J42">
        <v>1401426488</v>
      </c>
      <c r="K42" t="b">
        <v>0</v>
      </c>
      <c r="L42">
        <v>16</v>
      </c>
      <c r="M42" t="b">
        <v>1</v>
      </c>
      <c r="N42" t="s">
        <v>8265</v>
      </c>
    </row>
    <row r="43" spans="1:14" ht="43.5" x14ac:dyDescent="0.35">
      <c r="A43">
        <v>41</v>
      </c>
      <c r="B43" s="3" t="s">
        <v>43</v>
      </c>
      <c r="C43" s="3" t="s">
        <v>4152</v>
      </c>
      <c r="D43">
        <v>2000</v>
      </c>
      <c r="E43">
        <v>2000</v>
      </c>
      <c r="F43" t="s">
        <v>8219</v>
      </c>
      <c r="G43" t="s">
        <v>8224</v>
      </c>
      <c r="H43" t="s">
        <v>8246</v>
      </c>
      <c r="I43">
        <v>1412516354</v>
      </c>
      <c r="J43">
        <v>1409924354</v>
      </c>
      <c r="K43" t="b">
        <v>0</v>
      </c>
      <c r="L43">
        <v>19</v>
      </c>
      <c r="M43" t="b">
        <v>1</v>
      </c>
      <c r="N43" t="s">
        <v>8265</v>
      </c>
    </row>
    <row r="44" spans="1:14"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58" x14ac:dyDescent="0.35">
      <c r="A46">
        <v>44</v>
      </c>
      <c r="B46" s="3" t="s">
        <v>46</v>
      </c>
      <c r="C46" s="3" t="s">
        <v>4155</v>
      </c>
      <c r="D46">
        <v>2000</v>
      </c>
      <c r="E46">
        <v>2000</v>
      </c>
      <c r="F46" t="s">
        <v>8219</v>
      </c>
      <c r="G46" t="s">
        <v>8224</v>
      </c>
      <c r="H46" t="s">
        <v>8246</v>
      </c>
      <c r="I46">
        <v>1412648537</v>
      </c>
      <c r="J46">
        <v>1408760537</v>
      </c>
      <c r="K46" t="b">
        <v>0</v>
      </c>
      <c r="L46">
        <v>15</v>
      </c>
      <c r="M46" t="b">
        <v>1</v>
      </c>
      <c r="N46" t="s">
        <v>8265</v>
      </c>
    </row>
    <row r="47" spans="1:14" ht="43.5" x14ac:dyDescent="0.35">
      <c r="A47">
        <v>45</v>
      </c>
      <c r="B47" s="3" t="s">
        <v>47</v>
      </c>
      <c r="C47" s="3" t="s">
        <v>4156</v>
      </c>
      <c r="D47">
        <v>5000</v>
      </c>
      <c r="E47">
        <v>6000</v>
      </c>
      <c r="F47" t="s">
        <v>8219</v>
      </c>
      <c r="G47" t="s">
        <v>8224</v>
      </c>
      <c r="H47" t="s">
        <v>8246</v>
      </c>
      <c r="I47">
        <v>1461769107</v>
      </c>
      <c r="J47">
        <v>1459177107</v>
      </c>
      <c r="K47" t="b">
        <v>0</v>
      </c>
      <c r="L47">
        <v>61</v>
      </c>
      <c r="M47" t="b">
        <v>1</v>
      </c>
      <c r="N47" t="s">
        <v>8265</v>
      </c>
    </row>
    <row r="48" spans="1:14" ht="43.5" x14ac:dyDescent="0.35">
      <c r="A48">
        <v>46</v>
      </c>
      <c r="B48" s="3" t="s">
        <v>48</v>
      </c>
      <c r="C48" s="3" t="s">
        <v>4157</v>
      </c>
      <c r="D48">
        <v>8400</v>
      </c>
      <c r="E48">
        <v>8750</v>
      </c>
      <c r="F48" t="s">
        <v>8219</v>
      </c>
      <c r="G48" t="s">
        <v>8226</v>
      </c>
      <c r="H48" t="s">
        <v>8248</v>
      </c>
      <c r="I48">
        <v>1450220974</v>
      </c>
      <c r="J48">
        <v>1447628974</v>
      </c>
      <c r="K48" t="b">
        <v>0</v>
      </c>
      <c r="L48">
        <v>45</v>
      </c>
      <c r="M48" t="b">
        <v>1</v>
      </c>
      <c r="N48" t="s">
        <v>8265</v>
      </c>
    </row>
    <row r="49" spans="1:14"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3.5" x14ac:dyDescent="0.35">
      <c r="A50">
        <v>48</v>
      </c>
      <c r="B50" s="3" t="s">
        <v>50</v>
      </c>
      <c r="C50" s="3" t="s">
        <v>4159</v>
      </c>
      <c r="D50">
        <v>2000</v>
      </c>
      <c r="E50">
        <v>2159</v>
      </c>
      <c r="F50" t="s">
        <v>8219</v>
      </c>
      <c r="G50" t="s">
        <v>8225</v>
      </c>
      <c r="H50" t="s">
        <v>8247</v>
      </c>
      <c r="I50">
        <v>1425211200</v>
      </c>
      <c r="J50">
        <v>1422534260</v>
      </c>
      <c r="K50" t="b">
        <v>0</v>
      </c>
      <c r="L50">
        <v>38</v>
      </c>
      <c r="M50" t="b">
        <v>1</v>
      </c>
      <c r="N50" t="s">
        <v>8265</v>
      </c>
    </row>
    <row r="51" spans="1:14" x14ac:dyDescent="0.35">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3.5" x14ac:dyDescent="0.35">
      <c r="A52">
        <v>50</v>
      </c>
      <c r="B52" s="3" t="s">
        <v>52</v>
      </c>
      <c r="C52" s="3" t="s">
        <v>4161</v>
      </c>
      <c r="D52">
        <v>600</v>
      </c>
      <c r="E52">
        <v>600</v>
      </c>
      <c r="F52" t="s">
        <v>8219</v>
      </c>
      <c r="G52" t="s">
        <v>8225</v>
      </c>
      <c r="H52" t="s">
        <v>8247</v>
      </c>
      <c r="I52">
        <v>1422637200</v>
      </c>
      <c r="J52">
        <v>1419271458</v>
      </c>
      <c r="K52" t="b">
        <v>0</v>
      </c>
      <c r="L52">
        <v>22</v>
      </c>
      <c r="M52" t="b">
        <v>1</v>
      </c>
      <c r="N52" t="s">
        <v>8265</v>
      </c>
    </row>
    <row r="53" spans="1:14"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29" x14ac:dyDescent="0.35">
      <c r="A55">
        <v>53</v>
      </c>
      <c r="B55" s="3" t="s">
        <v>55</v>
      </c>
      <c r="C55" s="3" t="s">
        <v>4164</v>
      </c>
      <c r="D55">
        <v>3000</v>
      </c>
      <c r="E55">
        <v>3289</v>
      </c>
      <c r="F55" t="s">
        <v>8219</v>
      </c>
      <c r="G55" t="s">
        <v>8224</v>
      </c>
      <c r="H55" t="s">
        <v>8246</v>
      </c>
      <c r="I55">
        <v>1396648800</v>
      </c>
      <c r="J55">
        <v>1395407445</v>
      </c>
      <c r="K55" t="b">
        <v>0</v>
      </c>
      <c r="L55">
        <v>117</v>
      </c>
      <c r="M55" t="b">
        <v>1</v>
      </c>
      <c r="N55" t="s">
        <v>8265</v>
      </c>
    </row>
    <row r="56" spans="1:14"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row>
    <row r="58" spans="1:14" ht="29" x14ac:dyDescent="0.35">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3.5" x14ac:dyDescent="0.35">
      <c r="A63">
        <v>61</v>
      </c>
      <c r="B63" s="3" t="s">
        <v>63</v>
      </c>
      <c r="C63" s="3" t="s">
        <v>4172</v>
      </c>
      <c r="D63">
        <v>5000</v>
      </c>
      <c r="E63">
        <v>7415</v>
      </c>
      <c r="F63" t="s">
        <v>8219</v>
      </c>
      <c r="G63" t="s">
        <v>8224</v>
      </c>
      <c r="H63" t="s">
        <v>8246</v>
      </c>
      <c r="I63">
        <v>1370547157</v>
      </c>
      <c r="J63">
        <v>1368646357</v>
      </c>
      <c r="K63" t="b">
        <v>0</v>
      </c>
      <c r="L63">
        <v>23</v>
      </c>
      <c r="M63" t="b">
        <v>1</v>
      </c>
      <c r="N63" t="s">
        <v>8266</v>
      </c>
    </row>
    <row r="64" spans="1:14" ht="43.5" x14ac:dyDescent="0.35">
      <c r="A64">
        <v>62</v>
      </c>
      <c r="B64" s="3" t="s">
        <v>64</v>
      </c>
      <c r="C64" s="3" t="s">
        <v>4173</v>
      </c>
      <c r="D64">
        <v>3000</v>
      </c>
      <c r="E64">
        <v>4642</v>
      </c>
      <c r="F64" t="s">
        <v>8219</v>
      </c>
      <c r="G64" t="s">
        <v>8224</v>
      </c>
      <c r="H64" t="s">
        <v>8246</v>
      </c>
      <c r="I64">
        <v>1362337878</v>
      </c>
      <c r="J64">
        <v>1360177878</v>
      </c>
      <c r="K64" t="b">
        <v>0</v>
      </c>
      <c r="L64">
        <v>48</v>
      </c>
      <c r="M64" t="b">
        <v>1</v>
      </c>
      <c r="N64" t="s">
        <v>8266</v>
      </c>
    </row>
    <row r="65" spans="1:14"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58" x14ac:dyDescent="0.35">
      <c r="A66">
        <v>64</v>
      </c>
      <c r="B66" s="3" t="s">
        <v>66</v>
      </c>
      <c r="C66" s="3" t="s">
        <v>4175</v>
      </c>
      <c r="D66">
        <v>1200</v>
      </c>
      <c r="E66">
        <v>2080</v>
      </c>
      <c r="F66" t="s">
        <v>8219</v>
      </c>
      <c r="G66" t="s">
        <v>8224</v>
      </c>
      <c r="H66" t="s">
        <v>8246</v>
      </c>
      <c r="I66">
        <v>1373243181</v>
      </c>
      <c r="J66">
        <v>1370651181</v>
      </c>
      <c r="K66" t="b">
        <v>0</v>
      </c>
      <c r="L66">
        <v>24</v>
      </c>
      <c r="M66" t="b">
        <v>1</v>
      </c>
      <c r="N66" t="s">
        <v>8266</v>
      </c>
    </row>
    <row r="67" spans="1:14" ht="43.5" x14ac:dyDescent="0.35">
      <c r="A67">
        <v>65</v>
      </c>
      <c r="B67" s="3" t="s">
        <v>67</v>
      </c>
      <c r="C67" s="3" t="s">
        <v>4176</v>
      </c>
      <c r="D67">
        <v>7000</v>
      </c>
      <c r="E67">
        <v>7527</v>
      </c>
      <c r="F67" t="s">
        <v>8219</v>
      </c>
      <c r="G67" t="s">
        <v>8229</v>
      </c>
      <c r="H67" t="s">
        <v>8251</v>
      </c>
      <c r="I67">
        <v>1407736740</v>
      </c>
      <c r="J67">
        <v>1405453354</v>
      </c>
      <c r="K67" t="b">
        <v>0</v>
      </c>
      <c r="L67">
        <v>57</v>
      </c>
      <c r="M67" t="b">
        <v>1</v>
      </c>
      <c r="N67" t="s">
        <v>8266</v>
      </c>
    </row>
    <row r="68" spans="1:14" ht="29" x14ac:dyDescent="0.35">
      <c r="A68">
        <v>66</v>
      </c>
      <c r="B68" s="3" t="s">
        <v>68</v>
      </c>
      <c r="C68" s="3" t="s">
        <v>4177</v>
      </c>
      <c r="D68">
        <v>2000</v>
      </c>
      <c r="E68">
        <v>2372</v>
      </c>
      <c r="F68" t="s">
        <v>8219</v>
      </c>
      <c r="G68" t="s">
        <v>8224</v>
      </c>
      <c r="H68" t="s">
        <v>8246</v>
      </c>
      <c r="I68">
        <v>1468873420</v>
      </c>
      <c r="J68">
        <v>1466281420</v>
      </c>
      <c r="K68" t="b">
        <v>0</v>
      </c>
      <c r="L68">
        <v>26</v>
      </c>
      <c r="M68" t="b">
        <v>1</v>
      </c>
      <c r="N68" t="s">
        <v>8266</v>
      </c>
    </row>
    <row r="69" spans="1:14" ht="43.5" x14ac:dyDescent="0.35">
      <c r="A69">
        <v>67</v>
      </c>
      <c r="B69" s="3" t="s">
        <v>69</v>
      </c>
      <c r="C69" s="3" t="s">
        <v>4178</v>
      </c>
      <c r="D69">
        <v>2000</v>
      </c>
      <c r="E69">
        <v>2325</v>
      </c>
      <c r="F69" t="s">
        <v>8219</v>
      </c>
      <c r="G69" t="s">
        <v>8224</v>
      </c>
      <c r="H69" t="s">
        <v>8246</v>
      </c>
      <c r="I69">
        <v>1342360804</v>
      </c>
      <c r="J69">
        <v>1339768804</v>
      </c>
      <c r="K69" t="b">
        <v>0</v>
      </c>
      <c r="L69">
        <v>20</v>
      </c>
      <c r="M69" t="b">
        <v>1</v>
      </c>
      <c r="N69" t="s">
        <v>8266</v>
      </c>
    </row>
    <row r="70" spans="1:14" ht="58" x14ac:dyDescent="0.35">
      <c r="A70">
        <v>68</v>
      </c>
      <c r="B70" s="3" t="s">
        <v>70</v>
      </c>
      <c r="C70" s="3" t="s">
        <v>4179</v>
      </c>
      <c r="D70">
        <v>600</v>
      </c>
      <c r="E70">
        <v>763</v>
      </c>
      <c r="F70" t="s">
        <v>8219</v>
      </c>
      <c r="G70" t="s">
        <v>8225</v>
      </c>
      <c r="H70" t="s">
        <v>8247</v>
      </c>
      <c r="I70">
        <v>1393162791</v>
      </c>
      <c r="J70">
        <v>1390570791</v>
      </c>
      <c r="K70" t="b">
        <v>0</v>
      </c>
      <c r="L70">
        <v>36</v>
      </c>
      <c r="M70" t="b">
        <v>1</v>
      </c>
      <c r="N70" t="s">
        <v>8266</v>
      </c>
    </row>
    <row r="71" spans="1:14"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3.5" x14ac:dyDescent="0.35">
      <c r="A72">
        <v>70</v>
      </c>
      <c r="B72" s="3" t="s">
        <v>72</v>
      </c>
      <c r="C72" s="3" t="s">
        <v>4181</v>
      </c>
      <c r="D72">
        <v>500</v>
      </c>
      <c r="E72">
        <v>636</v>
      </c>
      <c r="F72" t="s">
        <v>8219</v>
      </c>
      <c r="G72" t="s">
        <v>8224</v>
      </c>
      <c r="H72" t="s">
        <v>8246</v>
      </c>
      <c r="I72">
        <v>1315171845</v>
      </c>
      <c r="J72">
        <v>1309987845</v>
      </c>
      <c r="K72" t="b">
        <v>0</v>
      </c>
      <c r="L72">
        <v>17</v>
      </c>
      <c r="M72" t="b">
        <v>1</v>
      </c>
      <c r="N72" t="s">
        <v>8266</v>
      </c>
    </row>
    <row r="73" spans="1:14" ht="43.5" x14ac:dyDescent="0.35">
      <c r="A73">
        <v>71</v>
      </c>
      <c r="B73" s="3" t="s">
        <v>73</v>
      </c>
      <c r="C73" s="3" t="s">
        <v>4182</v>
      </c>
      <c r="D73">
        <v>1800</v>
      </c>
      <c r="E73">
        <v>2231</v>
      </c>
      <c r="F73" t="s">
        <v>8219</v>
      </c>
      <c r="G73" t="s">
        <v>8224</v>
      </c>
      <c r="H73" t="s">
        <v>8246</v>
      </c>
      <c r="I73">
        <v>1338186657</v>
      </c>
      <c r="J73">
        <v>1333002657</v>
      </c>
      <c r="K73" t="b">
        <v>0</v>
      </c>
      <c r="L73">
        <v>32</v>
      </c>
      <c r="M73" t="b">
        <v>1</v>
      </c>
      <c r="N73" t="s">
        <v>8266</v>
      </c>
    </row>
    <row r="74" spans="1:14" ht="43.5" x14ac:dyDescent="0.35">
      <c r="A74">
        <v>72</v>
      </c>
      <c r="B74" s="3" t="s">
        <v>74</v>
      </c>
      <c r="C74" s="3" t="s">
        <v>4183</v>
      </c>
      <c r="D74">
        <v>2200</v>
      </c>
      <c r="E74">
        <v>2385</v>
      </c>
      <c r="F74" t="s">
        <v>8219</v>
      </c>
      <c r="G74" t="s">
        <v>8224</v>
      </c>
      <c r="H74" t="s">
        <v>8246</v>
      </c>
      <c r="I74">
        <v>1352937600</v>
      </c>
      <c r="J74">
        <v>1351210481</v>
      </c>
      <c r="K74" t="b">
        <v>0</v>
      </c>
      <c r="L74">
        <v>41</v>
      </c>
      <c r="M74" t="b">
        <v>1</v>
      </c>
      <c r="N74" t="s">
        <v>8266</v>
      </c>
    </row>
    <row r="75" spans="1:14" ht="43.5" x14ac:dyDescent="0.35">
      <c r="A75">
        <v>73</v>
      </c>
      <c r="B75" s="3" t="s">
        <v>75</v>
      </c>
      <c r="C75" s="3" t="s">
        <v>4184</v>
      </c>
      <c r="D75">
        <v>900</v>
      </c>
      <c r="E75">
        <v>900</v>
      </c>
      <c r="F75" t="s">
        <v>8219</v>
      </c>
      <c r="G75" t="s">
        <v>8224</v>
      </c>
      <c r="H75" t="s">
        <v>8246</v>
      </c>
      <c r="I75">
        <v>1304395140</v>
      </c>
      <c r="J75">
        <v>1297620584</v>
      </c>
      <c r="K75" t="b">
        <v>0</v>
      </c>
      <c r="L75">
        <v>18</v>
      </c>
      <c r="M75" t="b">
        <v>1</v>
      </c>
      <c r="N75" t="s">
        <v>8266</v>
      </c>
    </row>
    <row r="76" spans="1:14" ht="43.5" x14ac:dyDescent="0.35">
      <c r="A76">
        <v>74</v>
      </c>
      <c r="B76" s="3" t="s">
        <v>76</v>
      </c>
      <c r="C76" s="3" t="s">
        <v>4185</v>
      </c>
      <c r="D76">
        <v>500</v>
      </c>
      <c r="E76">
        <v>564.66</v>
      </c>
      <c r="F76" t="s">
        <v>8219</v>
      </c>
      <c r="G76" t="s">
        <v>8230</v>
      </c>
      <c r="H76" t="s">
        <v>8249</v>
      </c>
      <c r="I76">
        <v>1453376495</v>
      </c>
      <c r="J76">
        <v>1450784495</v>
      </c>
      <c r="K76" t="b">
        <v>0</v>
      </c>
      <c r="L76">
        <v>29</v>
      </c>
      <c r="M76" t="b">
        <v>1</v>
      </c>
      <c r="N76" t="s">
        <v>8266</v>
      </c>
    </row>
    <row r="77" spans="1:14" ht="43.5" x14ac:dyDescent="0.35">
      <c r="A77">
        <v>75</v>
      </c>
      <c r="B77" s="3" t="s">
        <v>77</v>
      </c>
      <c r="C77" s="3" t="s">
        <v>4186</v>
      </c>
      <c r="D77">
        <v>3500</v>
      </c>
      <c r="E77">
        <v>4040</v>
      </c>
      <c r="F77" t="s">
        <v>8219</v>
      </c>
      <c r="G77" t="s">
        <v>8224</v>
      </c>
      <c r="H77" t="s">
        <v>8246</v>
      </c>
      <c r="I77">
        <v>1366693272</v>
      </c>
      <c r="J77">
        <v>1364101272</v>
      </c>
      <c r="K77" t="b">
        <v>0</v>
      </c>
      <c r="L77">
        <v>47</v>
      </c>
      <c r="M77" t="b">
        <v>1</v>
      </c>
      <c r="N77" t="s">
        <v>8266</v>
      </c>
    </row>
    <row r="78" spans="1:14" ht="43.5" x14ac:dyDescent="0.35">
      <c r="A78">
        <v>76</v>
      </c>
      <c r="B78" s="3" t="s">
        <v>78</v>
      </c>
      <c r="C78" s="3" t="s">
        <v>4187</v>
      </c>
      <c r="D78">
        <v>300</v>
      </c>
      <c r="E78">
        <v>460</v>
      </c>
      <c r="F78" t="s">
        <v>8219</v>
      </c>
      <c r="G78" t="s">
        <v>8224</v>
      </c>
      <c r="H78" t="s">
        <v>8246</v>
      </c>
      <c r="I78">
        <v>1325007358</v>
      </c>
      <c r="J78">
        <v>1319819758</v>
      </c>
      <c r="K78" t="b">
        <v>0</v>
      </c>
      <c r="L78">
        <v>15</v>
      </c>
      <c r="M78" t="b">
        <v>1</v>
      </c>
      <c r="N78" t="s">
        <v>8266</v>
      </c>
    </row>
    <row r="79" spans="1:14" ht="43.5" x14ac:dyDescent="0.35">
      <c r="A79">
        <v>77</v>
      </c>
      <c r="B79" s="3" t="s">
        <v>79</v>
      </c>
      <c r="C79" s="3" t="s">
        <v>4188</v>
      </c>
      <c r="D79">
        <v>400</v>
      </c>
      <c r="E79">
        <v>1570</v>
      </c>
      <c r="F79" t="s">
        <v>8219</v>
      </c>
      <c r="G79" t="s">
        <v>8224</v>
      </c>
      <c r="H79" t="s">
        <v>8246</v>
      </c>
      <c r="I79">
        <v>1337569140</v>
      </c>
      <c r="J79">
        <v>1332991717</v>
      </c>
      <c r="K79" t="b">
        <v>0</v>
      </c>
      <c r="L79">
        <v>26</v>
      </c>
      <c r="M79" t="b">
        <v>1</v>
      </c>
      <c r="N79" t="s">
        <v>8266</v>
      </c>
    </row>
    <row r="80" spans="1:14" ht="87" x14ac:dyDescent="0.35">
      <c r="A80">
        <v>78</v>
      </c>
      <c r="B80" s="3" t="s">
        <v>80</v>
      </c>
      <c r="C80" s="3" t="s">
        <v>4189</v>
      </c>
      <c r="D80">
        <v>50</v>
      </c>
      <c r="E80">
        <v>1351</v>
      </c>
      <c r="F80" t="s">
        <v>8219</v>
      </c>
      <c r="G80" t="s">
        <v>8230</v>
      </c>
      <c r="H80" t="s">
        <v>8249</v>
      </c>
      <c r="I80">
        <v>1472751121</v>
      </c>
      <c r="J80">
        <v>1471887121</v>
      </c>
      <c r="K80" t="b">
        <v>0</v>
      </c>
      <c r="L80">
        <v>35</v>
      </c>
      <c r="M80" t="b">
        <v>1</v>
      </c>
      <c r="N80" t="s">
        <v>8266</v>
      </c>
    </row>
    <row r="81" spans="1:14" ht="43.5" x14ac:dyDescent="0.35">
      <c r="A81">
        <v>79</v>
      </c>
      <c r="B81" s="3" t="s">
        <v>81</v>
      </c>
      <c r="C81" s="3" t="s">
        <v>4190</v>
      </c>
      <c r="D81">
        <v>1300</v>
      </c>
      <c r="E81">
        <v>1651</v>
      </c>
      <c r="F81" t="s">
        <v>8219</v>
      </c>
      <c r="G81" t="s">
        <v>8225</v>
      </c>
      <c r="H81" t="s">
        <v>8247</v>
      </c>
      <c r="I81">
        <v>1398451093</v>
      </c>
      <c r="J81">
        <v>1395859093</v>
      </c>
      <c r="K81" t="b">
        <v>0</v>
      </c>
      <c r="L81">
        <v>41</v>
      </c>
      <c r="M81" t="b">
        <v>1</v>
      </c>
      <c r="N81" t="s">
        <v>8266</v>
      </c>
    </row>
    <row r="82" spans="1:14"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3.5" x14ac:dyDescent="0.35">
      <c r="A83">
        <v>81</v>
      </c>
      <c r="B83" s="3" t="s">
        <v>83</v>
      </c>
      <c r="C83" s="3" t="s">
        <v>4192</v>
      </c>
      <c r="D83">
        <v>750</v>
      </c>
      <c r="E83">
        <v>1485</v>
      </c>
      <c r="F83" t="s">
        <v>8219</v>
      </c>
      <c r="G83" t="s">
        <v>8224</v>
      </c>
      <c r="H83" t="s">
        <v>8246</v>
      </c>
      <c r="I83">
        <v>1342234920</v>
      </c>
      <c r="J83">
        <v>1341892127</v>
      </c>
      <c r="K83" t="b">
        <v>0</v>
      </c>
      <c r="L83">
        <v>28</v>
      </c>
      <c r="M83" t="b">
        <v>1</v>
      </c>
      <c r="N83" t="s">
        <v>8266</v>
      </c>
    </row>
    <row r="84" spans="1:14"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3.5" x14ac:dyDescent="0.35">
      <c r="A85">
        <v>83</v>
      </c>
      <c r="B85" s="3" t="s">
        <v>85</v>
      </c>
      <c r="C85" s="3" t="s">
        <v>4194</v>
      </c>
      <c r="D85">
        <v>200</v>
      </c>
      <c r="E85">
        <v>205</v>
      </c>
      <c r="F85" t="s">
        <v>8219</v>
      </c>
      <c r="G85" t="s">
        <v>8225</v>
      </c>
      <c r="H85" t="s">
        <v>8247</v>
      </c>
      <c r="I85">
        <v>1424604600</v>
      </c>
      <c r="J85">
        <v>1423320389</v>
      </c>
      <c r="K85" t="b">
        <v>0</v>
      </c>
      <c r="L85">
        <v>13</v>
      </c>
      <c r="M85" t="b">
        <v>1</v>
      </c>
      <c r="N85" t="s">
        <v>8266</v>
      </c>
    </row>
    <row r="86" spans="1:14" ht="43.5" x14ac:dyDescent="0.35">
      <c r="A86">
        <v>84</v>
      </c>
      <c r="B86" s="3" t="s">
        <v>86</v>
      </c>
      <c r="C86" s="3" t="s">
        <v>4195</v>
      </c>
      <c r="D86">
        <v>500</v>
      </c>
      <c r="E86">
        <v>500</v>
      </c>
      <c r="F86" t="s">
        <v>8219</v>
      </c>
      <c r="G86" t="s">
        <v>8224</v>
      </c>
      <c r="H86" t="s">
        <v>8246</v>
      </c>
      <c r="I86">
        <v>1305483086</v>
      </c>
      <c r="J86">
        <v>1302891086</v>
      </c>
      <c r="K86" t="b">
        <v>0</v>
      </c>
      <c r="L86">
        <v>7</v>
      </c>
      <c r="M86" t="b">
        <v>1</v>
      </c>
      <c r="N86" t="s">
        <v>8266</v>
      </c>
    </row>
    <row r="87" spans="1:14" ht="43.5" x14ac:dyDescent="0.35">
      <c r="A87">
        <v>85</v>
      </c>
      <c r="B87" s="3" t="s">
        <v>87</v>
      </c>
      <c r="C87" s="3" t="s">
        <v>4196</v>
      </c>
      <c r="D87">
        <v>1200</v>
      </c>
      <c r="E87">
        <v>1506</v>
      </c>
      <c r="F87" t="s">
        <v>8219</v>
      </c>
      <c r="G87" t="s">
        <v>8224</v>
      </c>
      <c r="H87" t="s">
        <v>8246</v>
      </c>
      <c r="I87">
        <v>1316746837</v>
      </c>
      <c r="J87">
        <v>1314154837</v>
      </c>
      <c r="K87" t="b">
        <v>0</v>
      </c>
      <c r="L87">
        <v>21</v>
      </c>
      <c r="M87" t="b">
        <v>1</v>
      </c>
      <c r="N87" t="s">
        <v>8266</v>
      </c>
    </row>
    <row r="88" spans="1:14" ht="58" x14ac:dyDescent="0.35">
      <c r="A88">
        <v>86</v>
      </c>
      <c r="B88" s="3" t="s">
        <v>88</v>
      </c>
      <c r="C88" s="3" t="s">
        <v>4197</v>
      </c>
      <c r="D88">
        <v>6000</v>
      </c>
      <c r="E88">
        <v>6388</v>
      </c>
      <c r="F88" t="s">
        <v>8219</v>
      </c>
      <c r="G88" t="s">
        <v>8230</v>
      </c>
      <c r="H88" t="s">
        <v>8249</v>
      </c>
      <c r="I88">
        <v>1451226045</v>
      </c>
      <c r="J88">
        <v>1444828845</v>
      </c>
      <c r="K88" t="b">
        <v>0</v>
      </c>
      <c r="L88">
        <v>17</v>
      </c>
      <c r="M88" t="b">
        <v>1</v>
      </c>
      <c r="N88" t="s">
        <v>8266</v>
      </c>
    </row>
    <row r="89" spans="1:14" ht="43.5" x14ac:dyDescent="0.35">
      <c r="A89">
        <v>87</v>
      </c>
      <c r="B89" s="3" t="s">
        <v>89</v>
      </c>
      <c r="C89" s="3" t="s">
        <v>4198</v>
      </c>
      <c r="D89">
        <v>2500</v>
      </c>
      <c r="E89">
        <v>2615</v>
      </c>
      <c r="F89" t="s">
        <v>8219</v>
      </c>
      <c r="G89" t="s">
        <v>8224</v>
      </c>
      <c r="H89" t="s">
        <v>8246</v>
      </c>
      <c r="I89">
        <v>1275529260</v>
      </c>
      <c r="J89">
        <v>1274705803</v>
      </c>
      <c r="K89" t="b">
        <v>0</v>
      </c>
      <c r="L89">
        <v>25</v>
      </c>
      <c r="M89" t="b">
        <v>1</v>
      </c>
      <c r="N89" t="s">
        <v>8266</v>
      </c>
    </row>
    <row r="90" spans="1:14" ht="58" x14ac:dyDescent="0.35">
      <c r="A90">
        <v>88</v>
      </c>
      <c r="B90" s="3" t="s">
        <v>90</v>
      </c>
      <c r="C90" s="3" t="s">
        <v>4199</v>
      </c>
      <c r="D90">
        <v>3500</v>
      </c>
      <c r="E90">
        <v>3600</v>
      </c>
      <c r="F90" t="s">
        <v>8219</v>
      </c>
      <c r="G90" t="s">
        <v>8224</v>
      </c>
      <c r="H90" t="s">
        <v>8246</v>
      </c>
      <c r="I90">
        <v>1403452131</v>
      </c>
      <c r="J90">
        <v>1401205731</v>
      </c>
      <c r="K90" t="b">
        <v>0</v>
      </c>
      <c r="L90">
        <v>60</v>
      </c>
      <c r="M90" t="b">
        <v>1</v>
      </c>
      <c r="N90" t="s">
        <v>8266</v>
      </c>
    </row>
    <row r="91" spans="1:14" ht="43.5" x14ac:dyDescent="0.35">
      <c r="A91">
        <v>89</v>
      </c>
      <c r="B91" s="3" t="s">
        <v>91</v>
      </c>
      <c r="C91" s="3" t="s">
        <v>4200</v>
      </c>
      <c r="D91">
        <v>6000</v>
      </c>
      <c r="E91">
        <v>6904</v>
      </c>
      <c r="F91" t="s">
        <v>8219</v>
      </c>
      <c r="G91" t="s">
        <v>8224</v>
      </c>
      <c r="H91" t="s">
        <v>8246</v>
      </c>
      <c r="I91">
        <v>1370196192</v>
      </c>
      <c r="J91">
        <v>1368036192</v>
      </c>
      <c r="K91" t="b">
        <v>0</v>
      </c>
      <c r="L91">
        <v>56</v>
      </c>
      <c r="M91" t="b">
        <v>1</v>
      </c>
      <c r="N91" t="s">
        <v>8266</v>
      </c>
    </row>
    <row r="92" spans="1:14" ht="29" x14ac:dyDescent="0.35">
      <c r="A92">
        <v>90</v>
      </c>
      <c r="B92" s="3" t="s">
        <v>92</v>
      </c>
      <c r="C92" s="3" t="s">
        <v>4201</v>
      </c>
      <c r="D92">
        <v>500</v>
      </c>
      <c r="E92">
        <v>502</v>
      </c>
      <c r="F92" t="s">
        <v>8219</v>
      </c>
      <c r="G92" t="s">
        <v>8224</v>
      </c>
      <c r="H92" t="s">
        <v>8246</v>
      </c>
      <c r="I92">
        <v>1310454499</v>
      </c>
      <c r="J92">
        <v>1307862499</v>
      </c>
      <c r="K92" t="b">
        <v>0</v>
      </c>
      <c r="L92">
        <v>16</v>
      </c>
      <c r="M92" t="b">
        <v>1</v>
      </c>
      <c r="N92" t="s">
        <v>8266</v>
      </c>
    </row>
    <row r="93" spans="1:14" ht="43.5" x14ac:dyDescent="0.35">
      <c r="A93">
        <v>91</v>
      </c>
      <c r="B93" s="3" t="s">
        <v>93</v>
      </c>
      <c r="C93" s="3" t="s">
        <v>4202</v>
      </c>
      <c r="D93">
        <v>3000</v>
      </c>
      <c r="E93">
        <v>3600</v>
      </c>
      <c r="F93" t="s">
        <v>8219</v>
      </c>
      <c r="G93" t="s">
        <v>8224</v>
      </c>
      <c r="H93" t="s">
        <v>8246</v>
      </c>
      <c r="I93">
        <v>1305625164</v>
      </c>
      <c r="J93">
        <v>1300354764</v>
      </c>
      <c r="K93" t="b">
        <v>0</v>
      </c>
      <c r="L93">
        <v>46</v>
      </c>
      <c r="M93" t="b">
        <v>1</v>
      </c>
      <c r="N93" t="s">
        <v>8266</v>
      </c>
    </row>
    <row r="94" spans="1:14" ht="43.5" x14ac:dyDescent="0.35">
      <c r="A94">
        <v>92</v>
      </c>
      <c r="B94" s="3" t="s">
        <v>94</v>
      </c>
      <c r="C94" s="3" t="s">
        <v>4203</v>
      </c>
      <c r="D94">
        <v>5000</v>
      </c>
      <c r="E94">
        <v>5260</v>
      </c>
      <c r="F94" t="s">
        <v>8219</v>
      </c>
      <c r="G94" t="s">
        <v>8229</v>
      </c>
      <c r="H94" t="s">
        <v>8251</v>
      </c>
      <c r="I94">
        <v>1485936000</v>
      </c>
      <c r="J94">
        <v>1481949983</v>
      </c>
      <c r="K94" t="b">
        <v>0</v>
      </c>
      <c r="L94">
        <v>43</v>
      </c>
      <c r="M94" t="b">
        <v>1</v>
      </c>
      <c r="N94" t="s">
        <v>8266</v>
      </c>
    </row>
    <row r="95" spans="1:14" ht="58" x14ac:dyDescent="0.35">
      <c r="A95">
        <v>93</v>
      </c>
      <c r="B95" s="3" t="s">
        <v>95</v>
      </c>
      <c r="C95" s="3" t="s">
        <v>4204</v>
      </c>
      <c r="D95">
        <v>1000</v>
      </c>
      <c r="E95">
        <v>1106</v>
      </c>
      <c r="F95" t="s">
        <v>8219</v>
      </c>
      <c r="G95" t="s">
        <v>8224</v>
      </c>
      <c r="H95" t="s">
        <v>8246</v>
      </c>
      <c r="I95">
        <v>1341349200</v>
      </c>
      <c r="J95">
        <v>1338928537</v>
      </c>
      <c r="K95" t="b">
        <v>0</v>
      </c>
      <c r="L95">
        <v>15</v>
      </c>
      <c r="M95" t="b">
        <v>1</v>
      </c>
      <c r="N95" t="s">
        <v>8266</v>
      </c>
    </row>
    <row r="96" spans="1:14" ht="43.5" x14ac:dyDescent="0.35">
      <c r="A96">
        <v>94</v>
      </c>
      <c r="B96" s="3" t="s">
        <v>96</v>
      </c>
      <c r="C96" s="3" t="s">
        <v>4205</v>
      </c>
      <c r="D96">
        <v>250</v>
      </c>
      <c r="E96">
        <v>260</v>
      </c>
      <c r="F96" t="s">
        <v>8219</v>
      </c>
      <c r="G96" t="s">
        <v>8225</v>
      </c>
      <c r="H96" t="s">
        <v>8247</v>
      </c>
      <c r="I96">
        <v>1396890822</v>
      </c>
      <c r="J96">
        <v>1395162822</v>
      </c>
      <c r="K96" t="b">
        <v>0</v>
      </c>
      <c r="L96">
        <v>12</v>
      </c>
      <c r="M96" t="b">
        <v>1</v>
      </c>
      <c r="N96" t="s">
        <v>8266</v>
      </c>
    </row>
    <row r="97" spans="1:14" ht="43.5" x14ac:dyDescent="0.35">
      <c r="A97">
        <v>95</v>
      </c>
      <c r="B97" s="3" t="s">
        <v>97</v>
      </c>
      <c r="C97" s="3" t="s">
        <v>4206</v>
      </c>
      <c r="D97">
        <v>350</v>
      </c>
      <c r="E97">
        <v>460</v>
      </c>
      <c r="F97" t="s">
        <v>8219</v>
      </c>
      <c r="G97" t="s">
        <v>8224</v>
      </c>
      <c r="H97" t="s">
        <v>8246</v>
      </c>
      <c r="I97">
        <v>1330214841</v>
      </c>
      <c r="J97">
        <v>1327622841</v>
      </c>
      <c r="K97" t="b">
        <v>0</v>
      </c>
      <c r="L97">
        <v>21</v>
      </c>
      <c r="M97" t="b">
        <v>1</v>
      </c>
      <c r="N97" t="s">
        <v>8266</v>
      </c>
    </row>
    <row r="98" spans="1:14" ht="58" x14ac:dyDescent="0.35">
      <c r="A98">
        <v>96</v>
      </c>
      <c r="B98" s="3" t="s">
        <v>98</v>
      </c>
      <c r="C98" s="3" t="s">
        <v>4207</v>
      </c>
      <c r="D98">
        <v>1500</v>
      </c>
      <c r="E98">
        <v>1720</v>
      </c>
      <c r="F98" t="s">
        <v>8219</v>
      </c>
      <c r="G98" t="s">
        <v>8224</v>
      </c>
      <c r="H98" t="s">
        <v>8246</v>
      </c>
      <c r="I98">
        <v>1280631600</v>
      </c>
      <c r="J98">
        <v>1274889241</v>
      </c>
      <c r="K98" t="b">
        <v>0</v>
      </c>
      <c r="L98">
        <v>34</v>
      </c>
      <c r="M98" t="b">
        <v>1</v>
      </c>
      <c r="N98" t="s">
        <v>8266</v>
      </c>
    </row>
    <row r="99" spans="1:14" ht="43.5" x14ac:dyDescent="0.35">
      <c r="A99">
        <v>97</v>
      </c>
      <c r="B99" s="3" t="s">
        <v>99</v>
      </c>
      <c r="C99" s="3" t="s">
        <v>4208</v>
      </c>
      <c r="D99">
        <v>400</v>
      </c>
      <c r="E99">
        <v>425</v>
      </c>
      <c r="F99" t="s">
        <v>8219</v>
      </c>
      <c r="G99" t="s">
        <v>8224</v>
      </c>
      <c r="H99" t="s">
        <v>8246</v>
      </c>
      <c r="I99">
        <v>1310440482</v>
      </c>
      <c r="J99">
        <v>1307848482</v>
      </c>
      <c r="K99" t="b">
        <v>0</v>
      </c>
      <c r="L99">
        <v>8</v>
      </c>
      <c r="M99" t="b">
        <v>1</v>
      </c>
      <c r="N99" t="s">
        <v>8266</v>
      </c>
    </row>
    <row r="100" spans="1:14"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5018B-663F-4651-93E2-C71EDA92B9DB}">
  <sheetPr>
    <tabColor theme="1"/>
  </sheetPr>
  <dimension ref="A1"/>
  <sheetViews>
    <sheetView workbookViewId="0">
      <selection sqref="A1:XFD1048576"/>
    </sheetView>
  </sheetViews>
  <sheetFormatPr defaultRowHeight="14.5" x14ac:dyDescent="0.35"/>
  <cols>
    <col min="1" max="16384" width="8.7265625" style="8"/>
  </cols>
  <sheetData>
    <row r="1" spans="1:1" x14ac:dyDescent="0.35">
      <c r="A1" s="7" t="s">
        <v>8306</v>
      </c>
    </row>
  </sheetData>
  <mergeCells count="1">
    <mergeCell ref="A1:XFD104857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7B01A-042F-4C79-BB70-074DB1B27D95}">
  <sheetPr>
    <tabColor theme="5"/>
  </sheetPr>
  <dimension ref="A1:W4115"/>
  <sheetViews>
    <sheetView tabSelected="1" zoomScale="60" zoomScaleNormal="60" workbookViewId="0">
      <selection activeCell="L1" sqref="L1"/>
    </sheetView>
  </sheetViews>
  <sheetFormatPr defaultRowHeight="14.5" x14ac:dyDescent="0.35"/>
  <cols>
    <col min="2" max="2" width="38.453125" style="3" customWidth="1"/>
    <col min="3" max="3" width="40.26953125" style="3" customWidth="1"/>
    <col min="4" max="4" width="15.36328125" style="11" bestFit="1" customWidth="1"/>
    <col min="5" max="5" width="16.453125" style="11"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4.36328125" style="13" bestFit="1" customWidth="1"/>
    <col min="16" max="16" width="16" bestFit="1" customWidth="1"/>
    <col min="17" max="17" width="11.1796875" bestFit="1" customWidth="1"/>
    <col min="18" max="18" width="12.08984375" bestFit="1" customWidth="1"/>
    <col min="19" max="19" width="22.08984375" bestFit="1" customWidth="1"/>
    <col min="20" max="20" width="20.54296875" bestFit="1" customWidth="1"/>
    <col min="22" max="22" width="11.6328125" bestFit="1" customWidth="1"/>
  </cols>
  <sheetData>
    <row r="1" spans="1:23" x14ac:dyDescent="0.35">
      <c r="A1" s="1" t="s">
        <v>0</v>
      </c>
      <c r="B1" s="2" t="s">
        <v>1</v>
      </c>
      <c r="C1" s="2" t="s">
        <v>4110</v>
      </c>
      <c r="D1" s="10" t="s">
        <v>8216</v>
      </c>
      <c r="E1" s="10" t="s">
        <v>8217</v>
      </c>
      <c r="F1" s="1" t="s">
        <v>8218</v>
      </c>
      <c r="G1" s="1" t="s">
        <v>8223</v>
      </c>
      <c r="H1" s="1" t="s">
        <v>8245</v>
      </c>
      <c r="I1" s="1" t="s">
        <v>8259</v>
      </c>
      <c r="J1" s="1" t="s">
        <v>8260</v>
      </c>
      <c r="K1" s="1" t="s">
        <v>8261</v>
      </c>
      <c r="L1" s="1" t="s">
        <v>8262</v>
      </c>
      <c r="M1" s="1" t="s">
        <v>8263</v>
      </c>
      <c r="N1" s="1" t="s">
        <v>8264</v>
      </c>
      <c r="O1" s="12" t="s">
        <v>8307</v>
      </c>
      <c r="P1" s="12" t="s">
        <v>8308</v>
      </c>
      <c r="Q1" s="15" t="s">
        <v>8309</v>
      </c>
      <c r="R1" s="15" t="s">
        <v>8310</v>
      </c>
      <c r="S1" s="9" t="s">
        <v>8366</v>
      </c>
      <c r="T1" s="9" t="s">
        <v>8367</v>
      </c>
      <c r="U1" s="6" t="s">
        <v>8368</v>
      </c>
      <c r="V1" t="s">
        <v>8369</v>
      </c>
      <c r="W1" t="s">
        <v>8370</v>
      </c>
    </row>
    <row r="2" spans="1:23" ht="43.5" x14ac:dyDescent="0.35">
      <c r="A2">
        <v>0</v>
      </c>
      <c r="B2" s="3" t="s">
        <v>2</v>
      </c>
      <c r="C2" s="3" t="s">
        <v>4111</v>
      </c>
      <c r="D2" s="11">
        <v>8500</v>
      </c>
      <c r="E2" s="11">
        <v>11633</v>
      </c>
      <c r="F2" t="s">
        <v>8219</v>
      </c>
      <c r="G2" t="s">
        <v>8224</v>
      </c>
      <c r="H2" t="s">
        <v>8246</v>
      </c>
      <c r="I2">
        <v>1437620400</v>
      </c>
      <c r="J2">
        <v>1434931811</v>
      </c>
      <c r="K2" t="b">
        <v>0</v>
      </c>
      <c r="L2">
        <v>182</v>
      </c>
      <c r="M2" t="b">
        <v>1</v>
      </c>
      <c r="N2" t="s">
        <v>8265</v>
      </c>
      <c r="O2" s="13">
        <f>E2/D2</f>
        <v>1.3685882352941177</v>
      </c>
      <c r="P2" s="14">
        <f>IF($L2&lt;&gt;0, E2/L2, 0)</f>
        <v>63.917582417582416</v>
      </c>
      <c r="Q2" t="str">
        <f>LEFT($N2, FIND("/", $N2)-1)</f>
        <v>film &amp; video</v>
      </c>
      <c r="R2" t="str">
        <f>RIGHT(N2, LEN(N2)-LEN(Q2)-1)</f>
        <v>television</v>
      </c>
      <c r="S2" s="5">
        <f>$J2/60/60/24+DATE(1970, 1, 1)</f>
        <v>42177.007071759261</v>
      </c>
      <c r="T2" s="5">
        <f>$I2/60/60/24+DATE(1970, 1, 1)</f>
        <v>42208.125</v>
      </c>
      <c r="U2" t="b">
        <f>T2&gt;S2</f>
        <v>1</v>
      </c>
      <c r="V2">
        <f>COUNTIF(U:U, FALSE)</f>
        <v>0</v>
      </c>
      <c r="W2">
        <f>COUNTIF(U:U, TRUE)</f>
        <v>4114</v>
      </c>
    </row>
    <row r="3" spans="1:23" ht="29" x14ac:dyDescent="0.35">
      <c r="A3">
        <v>1</v>
      </c>
      <c r="B3" s="3" t="s">
        <v>3</v>
      </c>
      <c r="C3" s="3" t="s">
        <v>4112</v>
      </c>
      <c r="D3" s="11">
        <v>10275</v>
      </c>
      <c r="E3" s="11">
        <v>14653</v>
      </c>
      <c r="F3" t="s">
        <v>8219</v>
      </c>
      <c r="G3" t="s">
        <v>8224</v>
      </c>
      <c r="H3" t="s">
        <v>8246</v>
      </c>
      <c r="I3">
        <v>1488464683</v>
      </c>
      <c r="J3">
        <v>1485872683</v>
      </c>
      <c r="K3" t="b">
        <v>0</v>
      </c>
      <c r="L3">
        <v>79</v>
      </c>
      <c r="M3" t="b">
        <v>1</v>
      </c>
      <c r="N3" t="s">
        <v>8265</v>
      </c>
      <c r="O3" s="13">
        <f>E3/D3</f>
        <v>1.4260827250608272</v>
      </c>
      <c r="P3" s="14">
        <f>IF($L3&lt;&gt;0, E3/L3, 0)</f>
        <v>185.48101265822785</v>
      </c>
      <c r="Q3" t="str">
        <f>LEFT($N3, FIND("/", $N3)-1)</f>
        <v>film &amp; video</v>
      </c>
      <c r="R3" t="str">
        <f>RIGHT(N3, LEN(N3)-LEN(Q3)-1)</f>
        <v>television</v>
      </c>
      <c r="S3" s="5">
        <f>$J3/60/60/24+DATE(1970, 1, 1)</f>
        <v>42766.600497685184</v>
      </c>
      <c r="T3" s="5">
        <f>$I3/60/60/24+DATE(1970, 1, 1)</f>
        <v>42796.600497685184</v>
      </c>
      <c r="U3" t="b">
        <f>T3&gt;S3</f>
        <v>1</v>
      </c>
    </row>
    <row r="4" spans="1:23" ht="43.5" x14ac:dyDescent="0.35">
      <c r="A4">
        <v>2</v>
      </c>
      <c r="B4" s="3" t="s">
        <v>4</v>
      </c>
      <c r="C4" s="3" t="s">
        <v>4113</v>
      </c>
      <c r="D4" s="11">
        <v>500</v>
      </c>
      <c r="E4" s="11">
        <v>525</v>
      </c>
      <c r="F4" t="s">
        <v>8219</v>
      </c>
      <c r="G4" t="s">
        <v>8225</v>
      </c>
      <c r="H4" t="s">
        <v>8247</v>
      </c>
      <c r="I4">
        <v>1455555083</v>
      </c>
      <c r="J4">
        <v>1454691083</v>
      </c>
      <c r="K4" t="b">
        <v>0</v>
      </c>
      <c r="L4">
        <v>35</v>
      </c>
      <c r="M4" t="b">
        <v>1</v>
      </c>
      <c r="N4" t="s">
        <v>8265</v>
      </c>
      <c r="O4" s="13">
        <f>E4/D4</f>
        <v>1.05</v>
      </c>
      <c r="P4" s="14">
        <f>IF($L4&lt;&gt;0, E4/L4, 0)</f>
        <v>15</v>
      </c>
      <c r="Q4" t="str">
        <f>LEFT($N4, FIND("/", $N4)-1)</f>
        <v>film &amp; video</v>
      </c>
      <c r="R4" t="str">
        <f>RIGHT(N4, LEN(N4)-LEN(Q4)-1)</f>
        <v>television</v>
      </c>
      <c r="S4" s="5">
        <f>$J4/60/60/24+DATE(1970, 1, 1)</f>
        <v>42405.702349537038</v>
      </c>
      <c r="T4" s="5">
        <f>$I4/60/60/24+DATE(1970, 1, 1)</f>
        <v>42415.702349537038</v>
      </c>
      <c r="U4" t="b">
        <f>T4&gt;S4</f>
        <v>1</v>
      </c>
    </row>
    <row r="5" spans="1:23" ht="29" x14ac:dyDescent="0.35">
      <c r="A5">
        <v>3</v>
      </c>
      <c r="B5" s="3" t="s">
        <v>5</v>
      </c>
      <c r="C5" s="3" t="s">
        <v>4114</v>
      </c>
      <c r="D5" s="11">
        <v>10000</v>
      </c>
      <c r="E5" s="11">
        <v>10390</v>
      </c>
      <c r="F5" t="s">
        <v>8219</v>
      </c>
      <c r="G5" t="s">
        <v>8224</v>
      </c>
      <c r="H5" t="s">
        <v>8246</v>
      </c>
      <c r="I5">
        <v>1407414107</v>
      </c>
      <c r="J5">
        <v>1404822107</v>
      </c>
      <c r="K5" t="b">
        <v>0</v>
      </c>
      <c r="L5">
        <v>150</v>
      </c>
      <c r="M5" t="b">
        <v>1</v>
      </c>
      <c r="N5" t="s">
        <v>8265</v>
      </c>
      <c r="O5" s="13">
        <f>E5/D5</f>
        <v>1.0389999999999999</v>
      </c>
      <c r="P5" s="14">
        <f>IF($L5&lt;&gt;0, E5/L5, 0)</f>
        <v>69.266666666666666</v>
      </c>
      <c r="Q5" t="str">
        <f>LEFT($N5, FIND("/", $N5)-1)</f>
        <v>film &amp; video</v>
      </c>
      <c r="R5" t="str">
        <f>RIGHT(N5, LEN(N5)-LEN(Q5)-1)</f>
        <v>television</v>
      </c>
      <c r="S5" s="5">
        <f>$J5/60/60/24+DATE(1970, 1, 1)</f>
        <v>41828.515127314815</v>
      </c>
      <c r="T5" s="5">
        <f>$I5/60/60/24+DATE(1970, 1, 1)</f>
        <v>41858.515127314815</v>
      </c>
      <c r="U5" t="b">
        <f>T5&gt;S5</f>
        <v>1</v>
      </c>
    </row>
    <row r="6" spans="1:23" ht="58" x14ac:dyDescent="0.35">
      <c r="A6">
        <v>4</v>
      </c>
      <c r="B6" s="3" t="s">
        <v>6</v>
      </c>
      <c r="C6" s="3" t="s">
        <v>4115</v>
      </c>
      <c r="D6" s="11">
        <v>44000</v>
      </c>
      <c r="E6" s="11">
        <v>54116.28</v>
      </c>
      <c r="F6" t="s">
        <v>8219</v>
      </c>
      <c r="G6" t="s">
        <v>8224</v>
      </c>
      <c r="H6" t="s">
        <v>8246</v>
      </c>
      <c r="I6">
        <v>1450555279</v>
      </c>
      <c r="J6">
        <v>1447963279</v>
      </c>
      <c r="K6" t="b">
        <v>0</v>
      </c>
      <c r="L6">
        <v>284</v>
      </c>
      <c r="M6" t="b">
        <v>1</v>
      </c>
      <c r="N6" t="s">
        <v>8265</v>
      </c>
      <c r="O6" s="13">
        <f>E6/D6</f>
        <v>1.2299154545454545</v>
      </c>
      <c r="P6" s="14">
        <f>IF($L6&lt;&gt;0, E6/L6, 0)</f>
        <v>190.55028169014085</v>
      </c>
      <c r="Q6" t="str">
        <f>LEFT($N6, FIND("/", $N6)-1)</f>
        <v>film &amp; video</v>
      </c>
      <c r="R6" t="str">
        <f>RIGHT(N6, LEN(N6)-LEN(Q6)-1)</f>
        <v>television</v>
      </c>
      <c r="S6" s="5">
        <f>$J6/60/60/24+DATE(1970, 1, 1)</f>
        <v>42327.834247685183</v>
      </c>
      <c r="T6" s="5">
        <f>$I6/60/60/24+DATE(1970, 1, 1)</f>
        <v>42357.834247685183</v>
      </c>
      <c r="U6" t="b">
        <f>T6&gt;S6</f>
        <v>1</v>
      </c>
    </row>
    <row r="7" spans="1:23" ht="43.5" x14ac:dyDescent="0.35">
      <c r="A7">
        <v>5</v>
      </c>
      <c r="B7" s="3" t="s">
        <v>7</v>
      </c>
      <c r="C7" s="3" t="s">
        <v>4116</v>
      </c>
      <c r="D7" s="11">
        <v>3999</v>
      </c>
      <c r="E7" s="11">
        <v>4390</v>
      </c>
      <c r="F7" t="s">
        <v>8219</v>
      </c>
      <c r="G7" t="s">
        <v>8224</v>
      </c>
      <c r="H7" t="s">
        <v>8246</v>
      </c>
      <c r="I7">
        <v>1469770500</v>
      </c>
      <c r="J7">
        <v>1468362207</v>
      </c>
      <c r="K7" t="b">
        <v>0</v>
      </c>
      <c r="L7">
        <v>47</v>
      </c>
      <c r="M7" t="b">
        <v>1</v>
      </c>
      <c r="N7" t="s">
        <v>8265</v>
      </c>
      <c r="O7" s="13">
        <f>E7/D7</f>
        <v>1.0977744436109027</v>
      </c>
      <c r="P7" s="14">
        <f>IF($L7&lt;&gt;0, E7/L7, 0)</f>
        <v>93.40425531914893</v>
      </c>
      <c r="Q7" t="str">
        <f>LEFT($N7, FIND("/", $N7)-1)</f>
        <v>film &amp; video</v>
      </c>
      <c r="R7" t="str">
        <f>RIGHT(N7, LEN(N7)-LEN(Q7)-1)</f>
        <v>television</v>
      </c>
      <c r="S7" s="5">
        <f>$J7/60/60/24+DATE(1970, 1, 1)</f>
        <v>42563.932951388888</v>
      </c>
      <c r="T7" s="5">
        <f>$I7/60/60/24+DATE(1970, 1, 1)</f>
        <v>42580.232638888891</v>
      </c>
      <c r="U7" t="b">
        <f>T7&gt;S7</f>
        <v>1</v>
      </c>
    </row>
    <row r="8" spans="1:23" ht="43.5" x14ac:dyDescent="0.35">
      <c r="A8">
        <v>6</v>
      </c>
      <c r="B8" s="3" t="s">
        <v>8</v>
      </c>
      <c r="C8" s="3" t="s">
        <v>4117</v>
      </c>
      <c r="D8" s="11">
        <v>8000</v>
      </c>
      <c r="E8" s="11">
        <v>8519</v>
      </c>
      <c r="F8" t="s">
        <v>8219</v>
      </c>
      <c r="G8" t="s">
        <v>8224</v>
      </c>
      <c r="H8" t="s">
        <v>8246</v>
      </c>
      <c r="I8">
        <v>1402710250</v>
      </c>
      <c r="J8">
        <v>1401846250</v>
      </c>
      <c r="K8" t="b">
        <v>0</v>
      </c>
      <c r="L8">
        <v>58</v>
      </c>
      <c r="M8" t="b">
        <v>1</v>
      </c>
      <c r="N8" t="s">
        <v>8265</v>
      </c>
      <c r="O8" s="13">
        <f>E8/D8</f>
        <v>1.064875</v>
      </c>
      <c r="P8" s="14">
        <f>IF($L8&lt;&gt;0, E8/L8, 0)</f>
        <v>146.87931034482759</v>
      </c>
      <c r="Q8" t="str">
        <f>LEFT($N8, FIND("/", $N8)-1)</f>
        <v>film &amp; video</v>
      </c>
      <c r="R8" t="str">
        <f>RIGHT(N8, LEN(N8)-LEN(Q8)-1)</f>
        <v>television</v>
      </c>
      <c r="S8" s="5">
        <f>$J8/60/60/24+DATE(1970, 1, 1)</f>
        <v>41794.072337962964</v>
      </c>
      <c r="T8" s="5">
        <f>$I8/60/60/24+DATE(1970, 1, 1)</f>
        <v>41804.072337962964</v>
      </c>
      <c r="U8" t="b">
        <f>T8&gt;S8</f>
        <v>1</v>
      </c>
    </row>
    <row r="9" spans="1:23" ht="58" x14ac:dyDescent="0.35">
      <c r="A9">
        <v>7</v>
      </c>
      <c r="B9" s="3" t="s">
        <v>9</v>
      </c>
      <c r="C9" s="3" t="s">
        <v>4118</v>
      </c>
      <c r="D9" s="11">
        <v>9000</v>
      </c>
      <c r="E9" s="11">
        <v>9110</v>
      </c>
      <c r="F9" t="s">
        <v>8219</v>
      </c>
      <c r="G9" t="s">
        <v>8224</v>
      </c>
      <c r="H9" t="s">
        <v>8246</v>
      </c>
      <c r="I9">
        <v>1467680867</v>
      </c>
      <c r="J9">
        <v>1464224867</v>
      </c>
      <c r="K9" t="b">
        <v>0</v>
      </c>
      <c r="L9">
        <v>57</v>
      </c>
      <c r="M9" t="b">
        <v>1</v>
      </c>
      <c r="N9" t="s">
        <v>8265</v>
      </c>
      <c r="O9" s="13">
        <f>E9/D9</f>
        <v>1.0122222222222221</v>
      </c>
      <c r="P9" s="14">
        <f>IF($L9&lt;&gt;0, E9/L9, 0)</f>
        <v>159.82456140350877</v>
      </c>
      <c r="Q9" t="str">
        <f>LEFT($N9, FIND("/", $N9)-1)</f>
        <v>film &amp; video</v>
      </c>
      <c r="R9" t="str">
        <f>RIGHT(N9, LEN(N9)-LEN(Q9)-1)</f>
        <v>television</v>
      </c>
      <c r="S9" s="5">
        <f>$J9/60/60/24+DATE(1970, 1, 1)</f>
        <v>42516.047071759262</v>
      </c>
      <c r="T9" s="5">
        <f>$I9/60/60/24+DATE(1970, 1, 1)</f>
        <v>42556.047071759262</v>
      </c>
      <c r="U9" t="b">
        <f>T9&gt;S9</f>
        <v>1</v>
      </c>
    </row>
    <row r="10" spans="1:23" ht="29" x14ac:dyDescent="0.35">
      <c r="A10">
        <v>8</v>
      </c>
      <c r="B10" s="3" t="s">
        <v>10</v>
      </c>
      <c r="C10" s="3" t="s">
        <v>4119</v>
      </c>
      <c r="D10" s="11">
        <v>3500</v>
      </c>
      <c r="E10" s="11">
        <v>3501.52</v>
      </c>
      <c r="F10" t="s">
        <v>8219</v>
      </c>
      <c r="G10" t="s">
        <v>8224</v>
      </c>
      <c r="H10" t="s">
        <v>8246</v>
      </c>
      <c r="I10">
        <v>1460754000</v>
      </c>
      <c r="J10">
        <v>1460155212</v>
      </c>
      <c r="K10" t="b">
        <v>0</v>
      </c>
      <c r="L10">
        <v>12</v>
      </c>
      <c r="M10" t="b">
        <v>1</v>
      </c>
      <c r="N10" t="s">
        <v>8265</v>
      </c>
      <c r="O10" s="13">
        <f>E10/D10</f>
        <v>1.0004342857142856</v>
      </c>
      <c r="P10" s="14">
        <f>IF($L10&lt;&gt;0, E10/L10, 0)</f>
        <v>291.79333333333335</v>
      </c>
      <c r="Q10" t="str">
        <f>LEFT($N10, FIND("/", $N10)-1)</f>
        <v>film &amp; video</v>
      </c>
      <c r="R10" t="str">
        <f>RIGHT(N10, LEN(N10)-LEN(Q10)-1)</f>
        <v>television</v>
      </c>
      <c r="S10" s="5">
        <f>$J10/60/60/24+DATE(1970, 1, 1)</f>
        <v>42468.94458333333</v>
      </c>
      <c r="T10" s="5">
        <f>$I10/60/60/24+DATE(1970, 1, 1)</f>
        <v>42475.875</v>
      </c>
      <c r="U10" t="b">
        <f>T10&gt;S10</f>
        <v>1</v>
      </c>
    </row>
    <row r="11" spans="1:23" ht="43.5" x14ac:dyDescent="0.35">
      <c r="A11">
        <v>9</v>
      </c>
      <c r="B11" s="3" t="s">
        <v>11</v>
      </c>
      <c r="C11" s="3" t="s">
        <v>4120</v>
      </c>
      <c r="D11" s="11">
        <v>500</v>
      </c>
      <c r="E11" s="11">
        <v>629.99</v>
      </c>
      <c r="F11" t="s">
        <v>8219</v>
      </c>
      <c r="G11" t="s">
        <v>8224</v>
      </c>
      <c r="H11" t="s">
        <v>8246</v>
      </c>
      <c r="I11">
        <v>1460860144</v>
      </c>
      <c r="J11">
        <v>1458268144</v>
      </c>
      <c r="K11" t="b">
        <v>0</v>
      </c>
      <c r="L11">
        <v>20</v>
      </c>
      <c r="M11" t="b">
        <v>1</v>
      </c>
      <c r="N11" t="s">
        <v>8265</v>
      </c>
      <c r="O11" s="13">
        <f>E11/D11</f>
        <v>1.2599800000000001</v>
      </c>
      <c r="P11" s="14">
        <f>IF($L11&lt;&gt;0, E11/L11, 0)</f>
        <v>31.499500000000001</v>
      </c>
      <c r="Q11" t="str">
        <f>LEFT($N11, FIND("/", $N11)-1)</f>
        <v>film &amp; video</v>
      </c>
      <c r="R11" t="str">
        <f>RIGHT(N11, LEN(N11)-LEN(Q11)-1)</f>
        <v>television</v>
      </c>
      <c r="S11" s="5">
        <f>$J11/60/60/24+DATE(1970, 1, 1)</f>
        <v>42447.103518518517</v>
      </c>
      <c r="T11" s="5">
        <f>$I11/60/60/24+DATE(1970, 1, 1)</f>
        <v>42477.103518518517</v>
      </c>
      <c r="U11" t="b">
        <f>T11&gt;S11</f>
        <v>1</v>
      </c>
    </row>
    <row r="12" spans="1:23" ht="43.5" x14ac:dyDescent="0.35">
      <c r="A12">
        <v>10</v>
      </c>
      <c r="B12" s="3" t="s">
        <v>12</v>
      </c>
      <c r="C12" s="3" t="s">
        <v>4121</v>
      </c>
      <c r="D12" s="11">
        <v>3000</v>
      </c>
      <c r="E12" s="11">
        <v>3015</v>
      </c>
      <c r="F12" t="s">
        <v>8219</v>
      </c>
      <c r="G12" t="s">
        <v>8224</v>
      </c>
      <c r="H12" t="s">
        <v>8246</v>
      </c>
      <c r="I12">
        <v>1403660279</v>
      </c>
      <c r="J12">
        <v>1400636279</v>
      </c>
      <c r="K12" t="b">
        <v>0</v>
      </c>
      <c r="L12">
        <v>19</v>
      </c>
      <c r="M12" t="b">
        <v>1</v>
      </c>
      <c r="N12" t="s">
        <v>8265</v>
      </c>
      <c r="O12" s="13">
        <f>E12/D12</f>
        <v>1.0049999999999999</v>
      </c>
      <c r="P12" s="14">
        <f>IF($L12&lt;&gt;0, E12/L12, 0)</f>
        <v>158.68421052631578</v>
      </c>
      <c r="Q12" t="str">
        <f>LEFT($N12, FIND("/", $N12)-1)</f>
        <v>film &amp; video</v>
      </c>
      <c r="R12" t="str">
        <f>RIGHT(N12, LEN(N12)-LEN(Q12)-1)</f>
        <v>television</v>
      </c>
      <c r="S12" s="5">
        <f>$J12/60/60/24+DATE(1970, 1, 1)</f>
        <v>41780.068043981482</v>
      </c>
      <c r="T12" s="5">
        <f>$I12/60/60/24+DATE(1970, 1, 1)</f>
        <v>41815.068043981482</v>
      </c>
      <c r="U12" t="b">
        <f>T12&gt;S12</f>
        <v>1</v>
      </c>
    </row>
    <row r="13" spans="1:23" ht="58" x14ac:dyDescent="0.35">
      <c r="A13">
        <v>11</v>
      </c>
      <c r="B13" s="3" t="s">
        <v>13</v>
      </c>
      <c r="C13" s="3" t="s">
        <v>4122</v>
      </c>
      <c r="D13" s="11">
        <v>5000</v>
      </c>
      <c r="E13" s="11">
        <v>6025</v>
      </c>
      <c r="F13" t="s">
        <v>8219</v>
      </c>
      <c r="G13" t="s">
        <v>8224</v>
      </c>
      <c r="H13" t="s">
        <v>8246</v>
      </c>
      <c r="I13">
        <v>1471834800</v>
      </c>
      <c r="J13">
        <v>1469126462</v>
      </c>
      <c r="K13" t="b">
        <v>0</v>
      </c>
      <c r="L13">
        <v>75</v>
      </c>
      <c r="M13" t="b">
        <v>1</v>
      </c>
      <c r="N13" t="s">
        <v>8265</v>
      </c>
      <c r="O13" s="13">
        <f>E13/D13</f>
        <v>1.2050000000000001</v>
      </c>
      <c r="P13" s="14">
        <f>IF($L13&lt;&gt;0, E13/L13, 0)</f>
        <v>80.333333333333329</v>
      </c>
      <c r="Q13" t="str">
        <f>LEFT($N13, FIND("/", $N13)-1)</f>
        <v>film &amp; video</v>
      </c>
      <c r="R13" t="str">
        <f>RIGHT(N13, LEN(N13)-LEN(Q13)-1)</f>
        <v>television</v>
      </c>
      <c r="S13" s="5">
        <f>$J13/60/60/24+DATE(1970, 1, 1)</f>
        <v>42572.778495370367</v>
      </c>
      <c r="T13" s="5">
        <f>$I13/60/60/24+DATE(1970, 1, 1)</f>
        <v>42604.125</v>
      </c>
      <c r="U13" t="b">
        <f>T13&gt;S13</f>
        <v>1</v>
      </c>
    </row>
    <row r="14" spans="1:23" ht="58" x14ac:dyDescent="0.35">
      <c r="A14">
        <v>12</v>
      </c>
      <c r="B14" s="3" t="s">
        <v>14</v>
      </c>
      <c r="C14" s="3" t="s">
        <v>4123</v>
      </c>
      <c r="D14" s="11">
        <v>30000</v>
      </c>
      <c r="E14" s="11">
        <v>49588</v>
      </c>
      <c r="F14" t="s">
        <v>8219</v>
      </c>
      <c r="G14" t="s">
        <v>8224</v>
      </c>
      <c r="H14" t="s">
        <v>8246</v>
      </c>
      <c r="I14">
        <v>1405479600</v>
      </c>
      <c r="J14">
        <v>1401642425</v>
      </c>
      <c r="K14" t="b">
        <v>0</v>
      </c>
      <c r="L14">
        <v>827</v>
      </c>
      <c r="M14" t="b">
        <v>1</v>
      </c>
      <c r="N14" t="s">
        <v>8265</v>
      </c>
      <c r="O14" s="13">
        <f>E14/D14</f>
        <v>1.6529333333333334</v>
      </c>
      <c r="P14" s="14">
        <f>IF($L14&lt;&gt;0, E14/L14, 0)</f>
        <v>59.961305925030231</v>
      </c>
      <c r="Q14" t="str">
        <f>LEFT($N14, FIND("/", $N14)-1)</f>
        <v>film &amp; video</v>
      </c>
      <c r="R14" t="str">
        <f>RIGHT(N14, LEN(N14)-LEN(Q14)-1)</f>
        <v>television</v>
      </c>
      <c r="S14" s="5">
        <f>$J14/60/60/24+DATE(1970, 1, 1)</f>
        <v>41791.713252314818</v>
      </c>
      <c r="T14" s="5">
        <f>$I14/60/60/24+DATE(1970, 1, 1)</f>
        <v>41836.125</v>
      </c>
      <c r="U14" t="b">
        <f>T14&gt;S14</f>
        <v>1</v>
      </c>
    </row>
    <row r="15" spans="1:23" ht="43.5" x14ac:dyDescent="0.35">
      <c r="A15">
        <v>13</v>
      </c>
      <c r="B15" s="3" t="s">
        <v>15</v>
      </c>
      <c r="C15" s="3" t="s">
        <v>4124</v>
      </c>
      <c r="D15" s="11">
        <v>3500</v>
      </c>
      <c r="E15" s="11">
        <v>5599</v>
      </c>
      <c r="F15" t="s">
        <v>8219</v>
      </c>
      <c r="G15" t="s">
        <v>8224</v>
      </c>
      <c r="H15" t="s">
        <v>8246</v>
      </c>
      <c r="I15">
        <v>1466713620</v>
      </c>
      <c r="J15">
        <v>1463588109</v>
      </c>
      <c r="K15" t="b">
        <v>0</v>
      </c>
      <c r="L15">
        <v>51</v>
      </c>
      <c r="M15" t="b">
        <v>1</v>
      </c>
      <c r="N15" t="s">
        <v>8265</v>
      </c>
      <c r="O15" s="13">
        <f>E15/D15</f>
        <v>1.5997142857142856</v>
      </c>
      <c r="P15" s="14">
        <f>IF($L15&lt;&gt;0, E15/L15, 0)</f>
        <v>109.78431372549019</v>
      </c>
      <c r="Q15" t="str">
        <f>LEFT($N15, FIND("/", $N15)-1)</f>
        <v>film &amp; video</v>
      </c>
      <c r="R15" t="str">
        <f>RIGHT(N15, LEN(N15)-LEN(Q15)-1)</f>
        <v>television</v>
      </c>
      <c r="S15" s="5">
        <f>$J15/60/60/24+DATE(1970, 1, 1)</f>
        <v>42508.677187499998</v>
      </c>
      <c r="T15" s="5">
        <f>$I15/60/60/24+DATE(1970, 1, 1)</f>
        <v>42544.852083333331</v>
      </c>
      <c r="U15" t="b">
        <f>T15&gt;S15</f>
        <v>1</v>
      </c>
    </row>
    <row r="16" spans="1:23" ht="29" x14ac:dyDescent="0.35">
      <c r="A16">
        <v>14</v>
      </c>
      <c r="B16" s="3" t="s">
        <v>16</v>
      </c>
      <c r="C16" s="3" t="s">
        <v>4125</v>
      </c>
      <c r="D16" s="11">
        <v>6000</v>
      </c>
      <c r="E16" s="11">
        <v>6056</v>
      </c>
      <c r="F16" t="s">
        <v>8219</v>
      </c>
      <c r="G16" t="s">
        <v>8226</v>
      </c>
      <c r="H16" t="s">
        <v>8248</v>
      </c>
      <c r="I16">
        <v>1405259940</v>
      </c>
      <c r="J16">
        <v>1403051888</v>
      </c>
      <c r="K16" t="b">
        <v>0</v>
      </c>
      <c r="L16">
        <v>41</v>
      </c>
      <c r="M16" t="b">
        <v>1</v>
      </c>
      <c r="N16" t="s">
        <v>8265</v>
      </c>
      <c r="O16" s="13">
        <f>E16/D16</f>
        <v>1.0093333333333334</v>
      </c>
      <c r="P16" s="14">
        <f>IF($L16&lt;&gt;0, E16/L16, 0)</f>
        <v>147.70731707317074</v>
      </c>
      <c r="Q16" t="str">
        <f>LEFT($N16, FIND("/", $N16)-1)</f>
        <v>film &amp; video</v>
      </c>
      <c r="R16" t="str">
        <f>RIGHT(N16, LEN(N16)-LEN(Q16)-1)</f>
        <v>television</v>
      </c>
      <c r="S16" s="5">
        <f>$J16/60/60/24+DATE(1970, 1, 1)</f>
        <v>41808.02648148148</v>
      </c>
      <c r="T16" s="5">
        <f>$I16/60/60/24+DATE(1970, 1, 1)</f>
        <v>41833.582638888889</v>
      </c>
      <c r="U16" t="b">
        <f>T16&gt;S16</f>
        <v>1</v>
      </c>
    </row>
    <row r="17" spans="1:21" ht="43.5" x14ac:dyDescent="0.35">
      <c r="A17">
        <v>15</v>
      </c>
      <c r="B17" s="3" t="s">
        <v>17</v>
      </c>
      <c r="C17" s="3" t="s">
        <v>4126</v>
      </c>
      <c r="D17" s="11">
        <v>2000</v>
      </c>
      <c r="E17" s="11">
        <v>2132</v>
      </c>
      <c r="F17" t="s">
        <v>8219</v>
      </c>
      <c r="G17" t="s">
        <v>8227</v>
      </c>
      <c r="H17" t="s">
        <v>8249</v>
      </c>
      <c r="I17">
        <v>1443384840</v>
      </c>
      <c r="J17">
        <v>1441790658</v>
      </c>
      <c r="K17" t="b">
        <v>0</v>
      </c>
      <c r="L17">
        <v>98</v>
      </c>
      <c r="M17" t="b">
        <v>1</v>
      </c>
      <c r="N17" t="s">
        <v>8265</v>
      </c>
      <c r="O17" s="13">
        <f>E17/D17</f>
        <v>1.0660000000000001</v>
      </c>
      <c r="P17" s="14">
        <f>IF($L17&lt;&gt;0, E17/L17, 0)</f>
        <v>21.755102040816325</v>
      </c>
      <c r="Q17" t="str">
        <f>LEFT($N17, FIND("/", $N17)-1)</f>
        <v>film &amp; video</v>
      </c>
      <c r="R17" t="str">
        <f>RIGHT(N17, LEN(N17)-LEN(Q17)-1)</f>
        <v>television</v>
      </c>
      <c r="S17" s="5">
        <f>$J17/60/60/24+DATE(1970, 1, 1)</f>
        <v>42256.391875000001</v>
      </c>
      <c r="T17" s="5">
        <f>$I17/60/60/24+DATE(1970, 1, 1)</f>
        <v>42274.843055555553</v>
      </c>
      <c r="U17" t="b">
        <f>T17&gt;S17</f>
        <v>1</v>
      </c>
    </row>
    <row r="18" spans="1:21" ht="43.5" x14ac:dyDescent="0.35">
      <c r="A18">
        <v>16</v>
      </c>
      <c r="B18" s="3" t="s">
        <v>18</v>
      </c>
      <c r="C18" s="3" t="s">
        <v>4127</v>
      </c>
      <c r="D18" s="11">
        <v>12000</v>
      </c>
      <c r="E18" s="11">
        <v>12029</v>
      </c>
      <c r="F18" t="s">
        <v>8219</v>
      </c>
      <c r="G18" t="s">
        <v>8224</v>
      </c>
      <c r="H18" t="s">
        <v>8246</v>
      </c>
      <c r="I18">
        <v>1402896600</v>
      </c>
      <c r="J18">
        <v>1398971211</v>
      </c>
      <c r="K18" t="b">
        <v>0</v>
      </c>
      <c r="L18">
        <v>70</v>
      </c>
      <c r="M18" t="b">
        <v>1</v>
      </c>
      <c r="N18" t="s">
        <v>8265</v>
      </c>
      <c r="O18" s="13">
        <f>E18/D18</f>
        <v>1.0024166666666667</v>
      </c>
      <c r="P18" s="14">
        <f>IF($L18&lt;&gt;0, E18/L18, 0)</f>
        <v>171.84285714285716</v>
      </c>
      <c r="Q18" t="str">
        <f>LEFT($N18, FIND("/", $N18)-1)</f>
        <v>film &amp; video</v>
      </c>
      <c r="R18" t="str">
        <f>RIGHT(N18, LEN(N18)-LEN(Q18)-1)</f>
        <v>television</v>
      </c>
      <c r="S18" s="5">
        <f>$J18/60/60/24+DATE(1970, 1, 1)</f>
        <v>41760.796423611115</v>
      </c>
      <c r="T18" s="5">
        <f>$I18/60/60/24+DATE(1970, 1, 1)</f>
        <v>41806.229166666664</v>
      </c>
      <c r="U18" t="b">
        <f>T18&gt;S18</f>
        <v>1</v>
      </c>
    </row>
    <row r="19" spans="1:21" ht="43.5" x14ac:dyDescent="0.35">
      <c r="A19">
        <v>17</v>
      </c>
      <c r="B19" s="3" t="s">
        <v>19</v>
      </c>
      <c r="C19" s="3" t="s">
        <v>4128</v>
      </c>
      <c r="D19" s="11">
        <v>1500</v>
      </c>
      <c r="E19" s="11">
        <v>1510</v>
      </c>
      <c r="F19" t="s">
        <v>8219</v>
      </c>
      <c r="G19" t="s">
        <v>8225</v>
      </c>
      <c r="H19" t="s">
        <v>8247</v>
      </c>
      <c r="I19">
        <v>1415126022</v>
      </c>
      <c r="J19">
        <v>1412530422</v>
      </c>
      <c r="K19" t="b">
        <v>0</v>
      </c>
      <c r="L19">
        <v>36</v>
      </c>
      <c r="M19" t="b">
        <v>1</v>
      </c>
      <c r="N19" t="s">
        <v>8265</v>
      </c>
      <c r="O19" s="13">
        <f>E19/D19</f>
        <v>1.0066666666666666</v>
      </c>
      <c r="P19" s="14">
        <f>IF($L19&lt;&gt;0, E19/L19, 0)</f>
        <v>41.944444444444443</v>
      </c>
      <c r="Q19" t="str">
        <f>LEFT($N19, FIND("/", $N19)-1)</f>
        <v>film &amp; video</v>
      </c>
      <c r="R19" t="str">
        <f>RIGHT(N19, LEN(N19)-LEN(Q19)-1)</f>
        <v>television</v>
      </c>
      <c r="S19" s="5">
        <f>$J19/60/60/24+DATE(1970, 1, 1)</f>
        <v>41917.731736111113</v>
      </c>
      <c r="T19" s="5">
        <f>$I19/60/60/24+DATE(1970, 1, 1)</f>
        <v>41947.773402777777</v>
      </c>
      <c r="U19" t="b">
        <f>T19&gt;S19</f>
        <v>1</v>
      </c>
    </row>
    <row r="20" spans="1:21" ht="43.5" x14ac:dyDescent="0.35">
      <c r="A20">
        <v>18</v>
      </c>
      <c r="B20" s="3" t="s">
        <v>20</v>
      </c>
      <c r="C20" s="3" t="s">
        <v>4129</v>
      </c>
      <c r="D20" s="11">
        <v>30000</v>
      </c>
      <c r="E20" s="11">
        <v>31896.33</v>
      </c>
      <c r="F20" t="s">
        <v>8219</v>
      </c>
      <c r="G20" t="s">
        <v>8224</v>
      </c>
      <c r="H20" t="s">
        <v>8246</v>
      </c>
      <c r="I20">
        <v>1410958856</v>
      </c>
      <c r="J20">
        <v>1408366856</v>
      </c>
      <c r="K20" t="b">
        <v>0</v>
      </c>
      <c r="L20">
        <v>342</v>
      </c>
      <c r="M20" t="b">
        <v>1</v>
      </c>
      <c r="N20" t="s">
        <v>8265</v>
      </c>
      <c r="O20" s="13">
        <f>E20/D20</f>
        <v>1.0632110000000001</v>
      </c>
      <c r="P20" s="14">
        <f>IF($L20&lt;&gt;0, E20/L20, 0)</f>
        <v>93.264122807017543</v>
      </c>
      <c r="Q20" t="str">
        <f>LEFT($N20, FIND("/", $N20)-1)</f>
        <v>film &amp; video</v>
      </c>
      <c r="R20" t="str">
        <f>RIGHT(N20, LEN(N20)-LEN(Q20)-1)</f>
        <v>television</v>
      </c>
      <c r="S20" s="5">
        <f>$J20/60/60/24+DATE(1970, 1, 1)</f>
        <v>41869.542314814818</v>
      </c>
      <c r="T20" s="5">
        <f>$I20/60/60/24+DATE(1970, 1, 1)</f>
        <v>41899.542314814818</v>
      </c>
      <c r="U20" t="b">
        <f>T20&gt;S20</f>
        <v>1</v>
      </c>
    </row>
    <row r="21" spans="1:21" ht="43.5" x14ac:dyDescent="0.35">
      <c r="A21">
        <v>19</v>
      </c>
      <c r="B21" s="3" t="s">
        <v>21</v>
      </c>
      <c r="C21" s="3" t="s">
        <v>4130</v>
      </c>
      <c r="D21" s="11">
        <v>850</v>
      </c>
      <c r="E21" s="11">
        <v>1235</v>
      </c>
      <c r="F21" t="s">
        <v>8219</v>
      </c>
      <c r="G21" t="s">
        <v>8224</v>
      </c>
      <c r="H21" t="s">
        <v>8246</v>
      </c>
      <c r="I21">
        <v>1437420934</v>
      </c>
      <c r="J21">
        <v>1434828934</v>
      </c>
      <c r="K21" t="b">
        <v>0</v>
      </c>
      <c r="L21">
        <v>22</v>
      </c>
      <c r="M21" t="b">
        <v>1</v>
      </c>
      <c r="N21" t="s">
        <v>8265</v>
      </c>
      <c r="O21" s="13">
        <f>E21/D21</f>
        <v>1.4529411764705882</v>
      </c>
      <c r="P21" s="14">
        <f>IF($L21&lt;&gt;0, E21/L21, 0)</f>
        <v>56.136363636363633</v>
      </c>
      <c r="Q21" t="str">
        <f>LEFT($N21, FIND("/", $N21)-1)</f>
        <v>film &amp; video</v>
      </c>
      <c r="R21" t="str">
        <f>RIGHT(N21, LEN(N21)-LEN(Q21)-1)</f>
        <v>television</v>
      </c>
      <c r="S21" s="5">
        <f>$J21/60/60/24+DATE(1970, 1, 1)</f>
        <v>42175.816365740742</v>
      </c>
      <c r="T21" s="5">
        <f>$I21/60/60/24+DATE(1970, 1, 1)</f>
        <v>42205.816365740742</v>
      </c>
      <c r="U21" t="b">
        <f>T21&gt;S21</f>
        <v>1</v>
      </c>
    </row>
    <row r="22" spans="1:21" ht="43.5" x14ac:dyDescent="0.35">
      <c r="A22">
        <v>20</v>
      </c>
      <c r="B22" s="3" t="s">
        <v>22</v>
      </c>
      <c r="C22" s="3" t="s">
        <v>4131</v>
      </c>
      <c r="D22" s="11">
        <v>2000</v>
      </c>
      <c r="E22" s="11">
        <v>2004</v>
      </c>
      <c r="F22" t="s">
        <v>8219</v>
      </c>
      <c r="G22" t="s">
        <v>8224</v>
      </c>
      <c r="H22" t="s">
        <v>8246</v>
      </c>
      <c r="I22">
        <v>1442167912</v>
      </c>
      <c r="J22">
        <v>1436983912</v>
      </c>
      <c r="K22" t="b">
        <v>0</v>
      </c>
      <c r="L22">
        <v>25</v>
      </c>
      <c r="M22" t="b">
        <v>1</v>
      </c>
      <c r="N22" t="s">
        <v>8265</v>
      </c>
      <c r="O22" s="13">
        <f>E22/D22</f>
        <v>1.002</v>
      </c>
      <c r="P22" s="14">
        <f>IF($L22&lt;&gt;0, E22/L22, 0)</f>
        <v>80.16</v>
      </c>
      <c r="Q22" t="str">
        <f>LEFT($N22, FIND("/", $N22)-1)</f>
        <v>film &amp; video</v>
      </c>
      <c r="R22" t="str">
        <f>RIGHT(N22, LEN(N22)-LEN(Q22)-1)</f>
        <v>television</v>
      </c>
      <c r="S22" s="5">
        <f>$J22/60/60/24+DATE(1970, 1, 1)</f>
        <v>42200.758240740746</v>
      </c>
      <c r="T22" s="5">
        <f>$I22/60/60/24+DATE(1970, 1, 1)</f>
        <v>42260.758240740746</v>
      </c>
      <c r="U22" t="b">
        <f>T22&gt;S22</f>
        <v>1</v>
      </c>
    </row>
    <row r="23" spans="1:21" ht="43.5" x14ac:dyDescent="0.35">
      <c r="A23">
        <v>21</v>
      </c>
      <c r="B23" s="3" t="s">
        <v>23</v>
      </c>
      <c r="C23" s="3" t="s">
        <v>4132</v>
      </c>
      <c r="D23" s="11">
        <v>18500</v>
      </c>
      <c r="E23" s="11">
        <v>20190</v>
      </c>
      <c r="F23" t="s">
        <v>8219</v>
      </c>
      <c r="G23" t="s">
        <v>8224</v>
      </c>
      <c r="H23" t="s">
        <v>8246</v>
      </c>
      <c r="I23">
        <v>1411743789</v>
      </c>
      <c r="J23">
        <v>1409151789</v>
      </c>
      <c r="K23" t="b">
        <v>0</v>
      </c>
      <c r="L23">
        <v>101</v>
      </c>
      <c r="M23" t="b">
        <v>1</v>
      </c>
      <c r="N23" t="s">
        <v>8265</v>
      </c>
      <c r="O23" s="13">
        <f>E23/D23</f>
        <v>1.0913513513513513</v>
      </c>
      <c r="P23" s="14">
        <f>IF($L23&lt;&gt;0, E23/L23, 0)</f>
        <v>199.9009900990099</v>
      </c>
      <c r="Q23" t="str">
        <f>LEFT($N23, FIND("/", $N23)-1)</f>
        <v>film &amp; video</v>
      </c>
      <c r="R23" t="str">
        <f>RIGHT(N23, LEN(N23)-LEN(Q23)-1)</f>
        <v>television</v>
      </c>
      <c r="S23" s="5">
        <f>$J23/60/60/24+DATE(1970, 1, 1)</f>
        <v>41878.627187500002</v>
      </c>
      <c r="T23" s="5">
        <f>$I23/60/60/24+DATE(1970, 1, 1)</f>
        <v>41908.627187500002</v>
      </c>
      <c r="U23" t="b">
        <f>T23&gt;S23</f>
        <v>1</v>
      </c>
    </row>
    <row r="24" spans="1:21" ht="29" x14ac:dyDescent="0.35">
      <c r="A24">
        <v>22</v>
      </c>
      <c r="B24" s="3" t="s">
        <v>24</v>
      </c>
      <c r="C24" s="3" t="s">
        <v>4133</v>
      </c>
      <c r="D24" s="11">
        <v>350</v>
      </c>
      <c r="E24" s="11">
        <v>410</v>
      </c>
      <c r="F24" t="s">
        <v>8219</v>
      </c>
      <c r="G24" t="s">
        <v>8224</v>
      </c>
      <c r="H24" t="s">
        <v>8246</v>
      </c>
      <c r="I24">
        <v>1420099140</v>
      </c>
      <c r="J24">
        <v>1418766740</v>
      </c>
      <c r="K24" t="b">
        <v>0</v>
      </c>
      <c r="L24">
        <v>8</v>
      </c>
      <c r="M24" t="b">
        <v>1</v>
      </c>
      <c r="N24" t="s">
        <v>8265</v>
      </c>
      <c r="O24" s="13">
        <f>E24/D24</f>
        <v>1.1714285714285715</v>
      </c>
      <c r="P24" s="14">
        <f>IF($L24&lt;&gt;0, E24/L24, 0)</f>
        <v>51.25</v>
      </c>
      <c r="Q24" t="str">
        <f>LEFT($N24, FIND("/", $N24)-1)</f>
        <v>film &amp; video</v>
      </c>
      <c r="R24" t="str">
        <f>RIGHT(N24, LEN(N24)-LEN(Q24)-1)</f>
        <v>television</v>
      </c>
      <c r="S24" s="5">
        <f>$J24/60/60/24+DATE(1970, 1, 1)</f>
        <v>41989.91134259259</v>
      </c>
      <c r="T24" s="5">
        <f>$I24/60/60/24+DATE(1970, 1, 1)</f>
        <v>42005.332638888889</v>
      </c>
      <c r="U24" t="b">
        <f>T24&gt;S24</f>
        <v>1</v>
      </c>
    </row>
    <row r="25" spans="1:21" ht="43.5" x14ac:dyDescent="0.35">
      <c r="A25">
        <v>23</v>
      </c>
      <c r="B25" s="3" t="s">
        <v>25</v>
      </c>
      <c r="C25" s="3" t="s">
        <v>4134</v>
      </c>
      <c r="D25" s="11">
        <v>2000</v>
      </c>
      <c r="E25" s="11">
        <v>2370</v>
      </c>
      <c r="F25" t="s">
        <v>8219</v>
      </c>
      <c r="G25" t="s">
        <v>8224</v>
      </c>
      <c r="H25" t="s">
        <v>8246</v>
      </c>
      <c r="I25">
        <v>1430407200</v>
      </c>
      <c r="J25">
        <v>1428086501</v>
      </c>
      <c r="K25" t="b">
        <v>0</v>
      </c>
      <c r="L25">
        <v>23</v>
      </c>
      <c r="M25" t="b">
        <v>1</v>
      </c>
      <c r="N25" t="s">
        <v>8265</v>
      </c>
      <c r="O25" s="13">
        <f>E25/D25</f>
        <v>1.1850000000000001</v>
      </c>
      <c r="P25" s="14">
        <f>IF($L25&lt;&gt;0, E25/L25, 0)</f>
        <v>103.04347826086956</v>
      </c>
      <c r="Q25" t="str">
        <f>LEFT($N25, FIND("/", $N25)-1)</f>
        <v>film &amp; video</v>
      </c>
      <c r="R25" t="str">
        <f>RIGHT(N25, LEN(N25)-LEN(Q25)-1)</f>
        <v>television</v>
      </c>
      <c r="S25" s="5">
        <f>$J25/60/60/24+DATE(1970, 1, 1)</f>
        <v>42097.778946759259</v>
      </c>
      <c r="T25" s="5">
        <f>$I25/60/60/24+DATE(1970, 1, 1)</f>
        <v>42124.638888888891</v>
      </c>
      <c r="U25" t="b">
        <f>T25&gt;S25</f>
        <v>1</v>
      </c>
    </row>
    <row r="26" spans="1:21" ht="29" x14ac:dyDescent="0.35">
      <c r="A26">
        <v>24</v>
      </c>
      <c r="B26" s="3" t="s">
        <v>26</v>
      </c>
      <c r="C26" s="3" t="s">
        <v>4135</v>
      </c>
      <c r="D26" s="11">
        <v>35000</v>
      </c>
      <c r="E26" s="11">
        <v>38082.69</v>
      </c>
      <c r="F26" t="s">
        <v>8219</v>
      </c>
      <c r="G26" t="s">
        <v>8224</v>
      </c>
      <c r="H26" t="s">
        <v>8246</v>
      </c>
      <c r="I26">
        <v>1442345940</v>
      </c>
      <c r="J26">
        <v>1439494863</v>
      </c>
      <c r="K26" t="b">
        <v>0</v>
      </c>
      <c r="L26">
        <v>574</v>
      </c>
      <c r="M26" t="b">
        <v>1</v>
      </c>
      <c r="N26" t="s">
        <v>8265</v>
      </c>
      <c r="O26" s="13">
        <f>E26/D26</f>
        <v>1.0880768571428572</v>
      </c>
      <c r="P26" s="14">
        <f>IF($L26&lt;&gt;0, E26/L26, 0)</f>
        <v>66.346149825783982</v>
      </c>
      <c r="Q26" t="str">
        <f>LEFT($N26, FIND("/", $N26)-1)</f>
        <v>film &amp; video</v>
      </c>
      <c r="R26" t="str">
        <f>RIGHT(N26, LEN(N26)-LEN(Q26)-1)</f>
        <v>television</v>
      </c>
      <c r="S26" s="5">
        <f>$J26/60/60/24+DATE(1970, 1, 1)</f>
        <v>42229.820173611108</v>
      </c>
      <c r="T26" s="5">
        <f>$I26/60/60/24+DATE(1970, 1, 1)</f>
        <v>42262.818750000006</v>
      </c>
      <c r="U26" t="b">
        <f>T26&gt;S26</f>
        <v>1</v>
      </c>
    </row>
    <row r="27" spans="1:21" ht="43.5" x14ac:dyDescent="0.35">
      <c r="A27">
        <v>25</v>
      </c>
      <c r="B27" s="3" t="s">
        <v>27</v>
      </c>
      <c r="C27" s="3" t="s">
        <v>4136</v>
      </c>
      <c r="D27" s="11">
        <v>600</v>
      </c>
      <c r="E27" s="11">
        <v>800</v>
      </c>
      <c r="F27" t="s">
        <v>8219</v>
      </c>
      <c r="G27" t="s">
        <v>8224</v>
      </c>
      <c r="H27" t="s">
        <v>8246</v>
      </c>
      <c r="I27">
        <v>1452299761</v>
      </c>
      <c r="J27">
        <v>1447115761</v>
      </c>
      <c r="K27" t="b">
        <v>0</v>
      </c>
      <c r="L27">
        <v>14</v>
      </c>
      <c r="M27" t="b">
        <v>1</v>
      </c>
      <c r="N27" t="s">
        <v>8265</v>
      </c>
      <c r="O27" s="13">
        <f>E27/D27</f>
        <v>1.3333333333333333</v>
      </c>
      <c r="P27" s="14">
        <f>IF($L27&lt;&gt;0, E27/L27, 0)</f>
        <v>57.142857142857146</v>
      </c>
      <c r="Q27" t="str">
        <f>LEFT($N27, FIND("/", $N27)-1)</f>
        <v>film &amp; video</v>
      </c>
      <c r="R27" t="str">
        <f>RIGHT(N27, LEN(N27)-LEN(Q27)-1)</f>
        <v>television</v>
      </c>
      <c r="S27" s="5">
        <f>$J27/60/60/24+DATE(1970, 1, 1)</f>
        <v>42318.025011574078</v>
      </c>
      <c r="T27" s="5">
        <f>$I27/60/60/24+DATE(1970, 1, 1)</f>
        <v>42378.025011574078</v>
      </c>
      <c r="U27" t="b">
        <f>T27&gt;S27</f>
        <v>1</v>
      </c>
    </row>
    <row r="28" spans="1:21" ht="43.5" x14ac:dyDescent="0.35">
      <c r="A28">
        <v>26</v>
      </c>
      <c r="B28" s="3" t="s">
        <v>28</v>
      </c>
      <c r="C28" s="3" t="s">
        <v>4137</v>
      </c>
      <c r="D28" s="11">
        <v>1250</v>
      </c>
      <c r="E28" s="11">
        <v>1940</v>
      </c>
      <c r="F28" t="s">
        <v>8219</v>
      </c>
      <c r="G28" t="s">
        <v>8224</v>
      </c>
      <c r="H28" t="s">
        <v>8246</v>
      </c>
      <c r="I28">
        <v>1408278144</v>
      </c>
      <c r="J28">
        <v>1404822144</v>
      </c>
      <c r="K28" t="b">
        <v>0</v>
      </c>
      <c r="L28">
        <v>19</v>
      </c>
      <c r="M28" t="b">
        <v>1</v>
      </c>
      <c r="N28" t="s">
        <v>8265</v>
      </c>
      <c r="O28" s="13">
        <f>E28/D28</f>
        <v>1.552</v>
      </c>
      <c r="P28" s="14">
        <f>IF($L28&lt;&gt;0, E28/L28, 0)</f>
        <v>102.10526315789474</v>
      </c>
      <c r="Q28" t="str">
        <f>LEFT($N28, FIND("/", $N28)-1)</f>
        <v>film &amp; video</v>
      </c>
      <c r="R28" t="str">
        <f>RIGHT(N28, LEN(N28)-LEN(Q28)-1)</f>
        <v>television</v>
      </c>
      <c r="S28" s="5">
        <f>$J28/60/60/24+DATE(1970, 1, 1)</f>
        <v>41828.515555555554</v>
      </c>
      <c r="T28" s="5">
        <f>$I28/60/60/24+DATE(1970, 1, 1)</f>
        <v>41868.515555555554</v>
      </c>
      <c r="U28" t="b">
        <f>T28&gt;S28</f>
        <v>1</v>
      </c>
    </row>
    <row r="29" spans="1:21" ht="43.5" x14ac:dyDescent="0.35">
      <c r="A29">
        <v>27</v>
      </c>
      <c r="B29" s="3" t="s">
        <v>29</v>
      </c>
      <c r="C29" s="3" t="s">
        <v>4138</v>
      </c>
      <c r="D29" s="11">
        <v>20000</v>
      </c>
      <c r="E29" s="11">
        <v>22345</v>
      </c>
      <c r="F29" t="s">
        <v>8219</v>
      </c>
      <c r="G29" t="s">
        <v>8228</v>
      </c>
      <c r="H29" t="s">
        <v>8250</v>
      </c>
      <c r="I29">
        <v>1416113833</v>
      </c>
      <c r="J29">
        <v>1413518233</v>
      </c>
      <c r="K29" t="b">
        <v>0</v>
      </c>
      <c r="L29">
        <v>150</v>
      </c>
      <c r="M29" t="b">
        <v>1</v>
      </c>
      <c r="N29" t="s">
        <v>8265</v>
      </c>
      <c r="O29" s="13">
        <f>E29/D29</f>
        <v>1.1172500000000001</v>
      </c>
      <c r="P29" s="14">
        <f>IF($L29&lt;&gt;0, E29/L29, 0)</f>
        <v>148.96666666666667</v>
      </c>
      <c r="Q29" t="str">
        <f>LEFT($N29, FIND("/", $N29)-1)</f>
        <v>film &amp; video</v>
      </c>
      <c r="R29" t="str">
        <f>RIGHT(N29, LEN(N29)-LEN(Q29)-1)</f>
        <v>television</v>
      </c>
      <c r="S29" s="5">
        <f>$J29/60/60/24+DATE(1970, 1, 1)</f>
        <v>41929.164733796293</v>
      </c>
      <c r="T29" s="5">
        <f>$I29/60/60/24+DATE(1970, 1, 1)</f>
        <v>41959.206400462965</v>
      </c>
      <c r="U29" t="b">
        <f>T29&gt;S29</f>
        <v>1</v>
      </c>
    </row>
    <row r="30" spans="1:21" ht="29" x14ac:dyDescent="0.35">
      <c r="A30">
        <v>28</v>
      </c>
      <c r="B30" s="3" t="s">
        <v>30</v>
      </c>
      <c r="C30" s="3" t="s">
        <v>4139</v>
      </c>
      <c r="D30" s="11">
        <v>12000</v>
      </c>
      <c r="E30" s="11">
        <v>12042</v>
      </c>
      <c r="F30" t="s">
        <v>8219</v>
      </c>
      <c r="G30" t="s">
        <v>8224</v>
      </c>
      <c r="H30" t="s">
        <v>8246</v>
      </c>
      <c r="I30">
        <v>1450307284</v>
      </c>
      <c r="J30">
        <v>1447715284</v>
      </c>
      <c r="K30" t="b">
        <v>0</v>
      </c>
      <c r="L30">
        <v>71</v>
      </c>
      <c r="M30" t="b">
        <v>1</v>
      </c>
      <c r="N30" t="s">
        <v>8265</v>
      </c>
      <c r="O30" s="13">
        <f>E30/D30</f>
        <v>1.0035000000000001</v>
      </c>
      <c r="P30" s="14">
        <f>IF($L30&lt;&gt;0, E30/L30, 0)</f>
        <v>169.6056338028169</v>
      </c>
      <c r="Q30" t="str">
        <f>LEFT($N30, FIND("/", $N30)-1)</f>
        <v>film &amp; video</v>
      </c>
      <c r="R30" t="str">
        <f>RIGHT(N30, LEN(N30)-LEN(Q30)-1)</f>
        <v>television</v>
      </c>
      <c r="S30" s="5">
        <f>$J30/60/60/24+DATE(1970, 1, 1)</f>
        <v>42324.96393518518</v>
      </c>
      <c r="T30" s="5">
        <f>$I30/60/60/24+DATE(1970, 1, 1)</f>
        <v>42354.96393518518</v>
      </c>
      <c r="U30" t="b">
        <f>T30&gt;S30</f>
        <v>1</v>
      </c>
    </row>
    <row r="31" spans="1:21" ht="58" x14ac:dyDescent="0.35">
      <c r="A31">
        <v>29</v>
      </c>
      <c r="B31" s="3" t="s">
        <v>31</v>
      </c>
      <c r="C31" s="3" t="s">
        <v>4140</v>
      </c>
      <c r="D31" s="11">
        <v>3000</v>
      </c>
      <c r="E31" s="11">
        <v>3700</v>
      </c>
      <c r="F31" t="s">
        <v>8219</v>
      </c>
      <c r="G31" t="s">
        <v>8225</v>
      </c>
      <c r="H31" t="s">
        <v>8247</v>
      </c>
      <c r="I31">
        <v>1406045368</v>
      </c>
      <c r="J31">
        <v>1403453368</v>
      </c>
      <c r="K31" t="b">
        <v>0</v>
      </c>
      <c r="L31">
        <v>117</v>
      </c>
      <c r="M31" t="b">
        <v>1</v>
      </c>
      <c r="N31" t="s">
        <v>8265</v>
      </c>
      <c r="O31" s="13">
        <f>E31/D31</f>
        <v>1.2333333333333334</v>
      </c>
      <c r="P31" s="14">
        <f>IF($L31&lt;&gt;0, E31/L31, 0)</f>
        <v>31.623931623931625</v>
      </c>
      <c r="Q31" t="str">
        <f>LEFT($N31, FIND("/", $N31)-1)</f>
        <v>film &amp; video</v>
      </c>
      <c r="R31" t="str">
        <f>RIGHT(N31, LEN(N31)-LEN(Q31)-1)</f>
        <v>television</v>
      </c>
      <c r="S31" s="5">
        <f>$J31/60/60/24+DATE(1970, 1, 1)</f>
        <v>41812.67324074074</v>
      </c>
      <c r="T31" s="5">
        <f>$I31/60/60/24+DATE(1970, 1, 1)</f>
        <v>41842.67324074074</v>
      </c>
      <c r="U31" t="b">
        <f>T31&gt;S31</f>
        <v>1</v>
      </c>
    </row>
    <row r="32" spans="1:21" ht="43.5" x14ac:dyDescent="0.35">
      <c r="A32">
        <v>30</v>
      </c>
      <c r="B32" s="3" t="s">
        <v>32</v>
      </c>
      <c r="C32" s="3" t="s">
        <v>4141</v>
      </c>
      <c r="D32" s="11">
        <v>4000</v>
      </c>
      <c r="E32" s="11">
        <v>4051.99</v>
      </c>
      <c r="F32" t="s">
        <v>8219</v>
      </c>
      <c r="G32" t="s">
        <v>8224</v>
      </c>
      <c r="H32" t="s">
        <v>8246</v>
      </c>
      <c r="I32">
        <v>1408604515</v>
      </c>
      <c r="J32">
        <v>1406012515</v>
      </c>
      <c r="K32" t="b">
        <v>0</v>
      </c>
      <c r="L32">
        <v>53</v>
      </c>
      <c r="M32" t="b">
        <v>1</v>
      </c>
      <c r="N32" t="s">
        <v>8265</v>
      </c>
      <c r="O32" s="13">
        <f>E32/D32</f>
        <v>1.0129975</v>
      </c>
      <c r="P32" s="14">
        <f>IF($L32&lt;&gt;0, E32/L32, 0)</f>
        <v>76.45264150943396</v>
      </c>
      <c r="Q32" t="str">
        <f>LEFT($N32, FIND("/", $N32)-1)</f>
        <v>film &amp; video</v>
      </c>
      <c r="R32" t="str">
        <f>RIGHT(N32, LEN(N32)-LEN(Q32)-1)</f>
        <v>television</v>
      </c>
      <c r="S32" s="5">
        <f>$J32/60/60/24+DATE(1970, 1, 1)</f>
        <v>41842.292997685188</v>
      </c>
      <c r="T32" s="5">
        <f>$I32/60/60/24+DATE(1970, 1, 1)</f>
        <v>41872.292997685188</v>
      </c>
      <c r="U32" t="b">
        <f>T32&gt;S32</f>
        <v>1</v>
      </c>
    </row>
    <row r="33" spans="1:21" ht="43.5" x14ac:dyDescent="0.35">
      <c r="A33">
        <v>31</v>
      </c>
      <c r="B33" s="3" t="s">
        <v>33</v>
      </c>
      <c r="C33" s="3" t="s">
        <v>4142</v>
      </c>
      <c r="D33" s="11">
        <v>13</v>
      </c>
      <c r="E33" s="11">
        <v>13</v>
      </c>
      <c r="F33" t="s">
        <v>8219</v>
      </c>
      <c r="G33" t="s">
        <v>8224</v>
      </c>
      <c r="H33" t="s">
        <v>8246</v>
      </c>
      <c r="I33">
        <v>1453748434</v>
      </c>
      <c r="J33">
        <v>1452193234</v>
      </c>
      <c r="K33" t="b">
        <v>0</v>
      </c>
      <c r="L33">
        <v>1</v>
      </c>
      <c r="M33" t="b">
        <v>1</v>
      </c>
      <c r="N33" t="s">
        <v>8265</v>
      </c>
      <c r="O33" s="13">
        <f>E33/D33</f>
        <v>1</v>
      </c>
      <c r="P33" s="14">
        <f>IF($L33&lt;&gt;0, E33/L33, 0)</f>
        <v>13</v>
      </c>
      <c r="Q33" t="str">
        <f>LEFT($N33, FIND("/", $N33)-1)</f>
        <v>film &amp; video</v>
      </c>
      <c r="R33" t="str">
        <f>RIGHT(N33, LEN(N33)-LEN(Q33)-1)</f>
        <v>television</v>
      </c>
      <c r="S33" s="5">
        <f>$J33/60/60/24+DATE(1970, 1, 1)</f>
        <v>42376.79206018518</v>
      </c>
      <c r="T33" s="5">
        <f>$I33/60/60/24+DATE(1970, 1, 1)</f>
        <v>42394.79206018518</v>
      </c>
      <c r="U33" t="b">
        <f>T33&gt;S33</f>
        <v>1</v>
      </c>
    </row>
    <row r="34" spans="1:21" ht="58" x14ac:dyDescent="0.35">
      <c r="A34">
        <v>32</v>
      </c>
      <c r="B34" s="3" t="s">
        <v>34</v>
      </c>
      <c r="C34" s="3" t="s">
        <v>4143</v>
      </c>
      <c r="D34" s="11">
        <v>28450</v>
      </c>
      <c r="E34" s="11">
        <v>28520</v>
      </c>
      <c r="F34" t="s">
        <v>8219</v>
      </c>
      <c r="G34" t="s">
        <v>8224</v>
      </c>
      <c r="H34" t="s">
        <v>8246</v>
      </c>
      <c r="I34">
        <v>1463111940</v>
      </c>
      <c r="J34">
        <v>1459523017</v>
      </c>
      <c r="K34" t="b">
        <v>0</v>
      </c>
      <c r="L34">
        <v>89</v>
      </c>
      <c r="M34" t="b">
        <v>1</v>
      </c>
      <c r="N34" t="s">
        <v>8265</v>
      </c>
      <c r="O34" s="13">
        <f>E34/D34</f>
        <v>1.0024604569420035</v>
      </c>
      <c r="P34" s="14">
        <f>IF($L34&lt;&gt;0, E34/L34, 0)</f>
        <v>320.44943820224717</v>
      </c>
      <c r="Q34" t="str">
        <f>LEFT($N34, FIND("/", $N34)-1)</f>
        <v>film &amp; video</v>
      </c>
      <c r="R34" t="str">
        <f>RIGHT(N34, LEN(N34)-LEN(Q34)-1)</f>
        <v>television</v>
      </c>
      <c r="S34" s="5">
        <f>$J34/60/60/24+DATE(1970, 1, 1)</f>
        <v>42461.627511574072</v>
      </c>
      <c r="T34" s="5">
        <f>$I34/60/60/24+DATE(1970, 1, 1)</f>
        <v>42503.165972222225</v>
      </c>
      <c r="U34" t="b">
        <f>T34&gt;S34</f>
        <v>1</v>
      </c>
    </row>
    <row r="35" spans="1:21" ht="43.5" x14ac:dyDescent="0.35">
      <c r="A35">
        <v>33</v>
      </c>
      <c r="B35" s="3" t="s">
        <v>35</v>
      </c>
      <c r="C35" s="3" t="s">
        <v>4144</v>
      </c>
      <c r="D35" s="11">
        <v>5250</v>
      </c>
      <c r="E35" s="11">
        <v>5360</v>
      </c>
      <c r="F35" t="s">
        <v>8219</v>
      </c>
      <c r="G35" t="s">
        <v>8224</v>
      </c>
      <c r="H35" t="s">
        <v>8246</v>
      </c>
      <c r="I35">
        <v>1447001501</v>
      </c>
      <c r="J35">
        <v>1444405901</v>
      </c>
      <c r="K35" t="b">
        <v>0</v>
      </c>
      <c r="L35">
        <v>64</v>
      </c>
      <c r="M35" t="b">
        <v>1</v>
      </c>
      <c r="N35" t="s">
        <v>8265</v>
      </c>
      <c r="O35" s="13">
        <f>E35/D35</f>
        <v>1.0209523809523811</v>
      </c>
      <c r="P35" s="14">
        <f>IF($L35&lt;&gt;0, E35/L35, 0)</f>
        <v>83.75</v>
      </c>
      <c r="Q35" t="str">
        <f>LEFT($N35, FIND("/", $N35)-1)</f>
        <v>film &amp; video</v>
      </c>
      <c r="R35" t="str">
        <f>RIGHT(N35, LEN(N35)-LEN(Q35)-1)</f>
        <v>television</v>
      </c>
      <c r="S35" s="5">
        <f>$J35/60/60/24+DATE(1970, 1, 1)</f>
        <v>42286.660891203705</v>
      </c>
      <c r="T35" s="5">
        <f>$I35/60/60/24+DATE(1970, 1, 1)</f>
        <v>42316.702557870376</v>
      </c>
      <c r="U35" t="b">
        <f>T35&gt;S35</f>
        <v>1</v>
      </c>
    </row>
    <row r="36" spans="1:21" ht="43.5" x14ac:dyDescent="0.35">
      <c r="A36">
        <v>34</v>
      </c>
      <c r="B36" s="3" t="s">
        <v>36</v>
      </c>
      <c r="C36" s="3" t="s">
        <v>4145</v>
      </c>
      <c r="D36" s="11">
        <v>2600</v>
      </c>
      <c r="E36" s="11">
        <v>3392</v>
      </c>
      <c r="F36" t="s">
        <v>8219</v>
      </c>
      <c r="G36" t="s">
        <v>8224</v>
      </c>
      <c r="H36" t="s">
        <v>8246</v>
      </c>
      <c r="I36">
        <v>1407224601</v>
      </c>
      <c r="J36">
        <v>1405928601</v>
      </c>
      <c r="K36" t="b">
        <v>0</v>
      </c>
      <c r="L36">
        <v>68</v>
      </c>
      <c r="M36" t="b">
        <v>1</v>
      </c>
      <c r="N36" t="s">
        <v>8265</v>
      </c>
      <c r="O36" s="13">
        <f>E36/D36</f>
        <v>1.3046153846153845</v>
      </c>
      <c r="P36" s="14">
        <f>IF($L36&lt;&gt;0, E36/L36, 0)</f>
        <v>49.882352941176471</v>
      </c>
      <c r="Q36" t="str">
        <f>LEFT($N36, FIND("/", $N36)-1)</f>
        <v>film &amp; video</v>
      </c>
      <c r="R36" t="str">
        <f>RIGHT(N36, LEN(N36)-LEN(Q36)-1)</f>
        <v>television</v>
      </c>
      <c r="S36" s="5">
        <f>$J36/60/60/24+DATE(1970, 1, 1)</f>
        <v>41841.321770833332</v>
      </c>
      <c r="T36" s="5">
        <f>$I36/60/60/24+DATE(1970, 1, 1)</f>
        <v>41856.321770833332</v>
      </c>
      <c r="U36" t="b">
        <f>T36&gt;S36</f>
        <v>1</v>
      </c>
    </row>
    <row r="37" spans="1:21" ht="43.5" x14ac:dyDescent="0.35">
      <c r="A37">
        <v>35</v>
      </c>
      <c r="B37" s="3" t="s">
        <v>37</v>
      </c>
      <c r="C37" s="3" t="s">
        <v>4146</v>
      </c>
      <c r="D37" s="11">
        <v>1000</v>
      </c>
      <c r="E37" s="11">
        <v>1665</v>
      </c>
      <c r="F37" t="s">
        <v>8219</v>
      </c>
      <c r="G37" t="s">
        <v>8224</v>
      </c>
      <c r="H37" t="s">
        <v>8246</v>
      </c>
      <c r="I37">
        <v>1430179200</v>
      </c>
      <c r="J37">
        <v>1428130814</v>
      </c>
      <c r="K37" t="b">
        <v>0</v>
      </c>
      <c r="L37">
        <v>28</v>
      </c>
      <c r="M37" t="b">
        <v>1</v>
      </c>
      <c r="N37" t="s">
        <v>8265</v>
      </c>
      <c r="O37" s="13">
        <f>E37/D37</f>
        <v>1.665</v>
      </c>
      <c r="P37" s="14">
        <f>IF($L37&lt;&gt;0, E37/L37, 0)</f>
        <v>59.464285714285715</v>
      </c>
      <c r="Q37" t="str">
        <f>LEFT($N37, FIND("/", $N37)-1)</f>
        <v>film &amp; video</v>
      </c>
      <c r="R37" t="str">
        <f>RIGHT(N37, LEN(N37)-LEN(Q37)-1)</f>
        <v>television</v>
      </c>
      <c r="S37" s="5">
        <f>$J37/60/60/24+DATE(1970, 1, 1)</f>
        <v>42098.291828703703</v>
      </c>
      <c r="T37" s="5">
        <f>$I37/60/60/24+DATE(1970, 1, 1)</f>
        <v>42122</v>
      </c>
      <c r="U37" t="b">
        <f>T37&gt;S37</f>
        <v>1</v>
      </c>
    </row>
    <row r="38" spans="1:21" ht="29" x14ac:dyDescent="0.35">
      <c r="A38">
        <v>36</v>
      </c>
      <c r="B38" s="3" t="s">
        <v>38</v>
      </c>
      <c r="C38" s="3" t="s">
        <v>4147</v>
      </c>
      <c r="D38" s="11">
        <v>6000</v>
      </c>
      <c r="E38" s="11">
        <v>8529</v>
      </c>
      <c r="F38" t="s">
        <v>8219</v>
      </c>
      <c r="G38" t="s">
        <v>8224</v>
      </c>
      <c r="H38" t="s">
        <v>8246</v>
      </c>
      <c r="I38">
        <v>1428128525</v>
      </c>
      <c r="J38">
        <v>1425540125</v>
      </c>
      <c r="K38" t="b">
        <v>0</v>
      </c>
      <c r="L38">
        <v>44</v>
      </c>
      <c r="M38" t="b">
        <v>1</v>
      </c>
      <c r="N38" t="s">
        <v>8265</v>
      </c>
      <c r="O38" s="13">
        <f>E38/D38</f>
        <v>1.4215</v>
      </c>
      <c r="P38" s="14">
        <f>IF($L38&lt;&gt;0, E38/L38, 0)</f>
        <v>193.84090909090909</v>
      </c>
      <c r="Q38" t="str">
        <f>LEFT($N38, FIND("/", $N38)-1)</f>
        <v>film &amp; video</v>
      </c>
      <c r="R38" t="str">
        <f>RIGHT(N38, LEN(N38)-LEN(Q38)-1)</f>
        <v>television</v>
      </c>
      <c r="S38" s="5">
        <f>$J38/60/60/24+DATE(1970, 1, 1)</f>
        <v>42068.307002314818</v>
      </c>
      <c r="T38" s="5">
        <f>$I38/60/60/24+DATE(1970, 1, 1)</f>
        <v>42098.265335648146</v>
      </c>
      <c r="U38" t="b">
        <f>T38&gt;S38</f>
        <v>1</v>
      </c>
    </row>
    <row r="39" spans="1:21" ht="43.5" x14ac:dyDescent="0.35">
      <c r="A39">
        <v>37</v>
      </c>
      <c r="B39" s="3" t="s">
        <v>39</v>
      </c>
      <c r="C39" s="3" t="s">
        <v>4148</v>
      </c>
      <c r="D39" s="11">
        <v>22000</v>
      </c>
      <c r="E39" s="11">
        <v>40357</v>
      </c>
      <c r="F39" t="s">
        <v>8219</v>
      </c>
      <c r="G39" t="s">
        <v>8224</v>
      </c>
      <c r="H39" t="s">
        <v>8246</v>
      </c>
      <c r="I39">
        <v>1425055079</v>
      </c>
      <c r="J39">
        <v>1422463079</v>
      </c>
      <c r="K39" t="b">
        <v>0</v>
      </c>
      <c r="L39">
        <v>253</v>
      </c>
      <c r="M39" t="b">
        <v>1</v>
      </c>
      <c r="N39" t="s">
        <v>8265</v>
      </c>
      <c r="O39" s="13">
        <f>E39/D39</f>
        <v>1.8344090909090909</v>
      </c>
      <c r="P39" s="14">
        <f>IF($L39&lt;&gt;0, E39/L39, 0)</f>
        <v>159.51383399209487</v>
      </c>
      <c r="Q39" t="str">
        <f>LEFT($N39, FIND("/", $N39)-1)</f>
        <v>film &amp; video</v>
      </c>
      <c r="R39" t="str">
        <f>RIGHT(N39, LEN(N39)-LEN(Q39)-1)</f>
        <v>television</v>
      </c>
      <c r="S39" s="5">
        <f>$J39/60/60/24+DATE(1970, 1, 1)</f>
        <v>42032.693043981482</v>
      </c>
      <c r="T39" s="5">
        <f>$I39/60/60/24+DATE(1970, 1, 1)</f>
        <v>42062.693043981482</v>
      </c>
      <c r="U39" t="b">
        <f>T39&gt;S39</f>
        <v>1</v>
      </c>
    </row>
    <row r="40" spans="1:21" ht="43.5" x14ac:dyDescent="0.35">
      <c r="A40">
        <v>38</v>
      </c>
      <c r="B40" s="3" t="s">
        <v>40</v>
      </c>
      <c r="C40" s="3" t="s">
        <v>4149</v>
      </c>
      <c r="D40" s="11">
        <v>2500</v>
      </c>
      <c r="E40" s="11">
        <v>2751</v>
      </c>
      <c r="F40" t="s">
        <v>8219</v>
      </c>
      <c r="G40" t="s">
        <v>8224</v>
      </c>
      <c r="H40" t="s">
        <v>8246</v>
      </c>
      <c r="I40">
        <v>1368235344</v>
      </c>
      <c r="J40">
        <v>1365643344</v>
      </c>
      <c r="K40" t="b">
        <v>0</v>
      </c>
      <c r="L40">
        <v>66</v>
      </c>
      <c r="M40" t="b">
        <v>1</v>
      </c>
      <c r="N40" t="s">
        <v>8265</v>
      </c>
      <c r="O40" s="13">
        <f>E40/D40</f>
        <v>1.1004</v>
      </c>
      <c r="P40" s="14">
        <f>IF($L40&lt;&gt;0, E40/L40, 0)</f>
        <v>41.68181818181818</v>
      </c>
      <c r="Q40" t="str">
        <f>LEFT($N40, FIND("/", $N40)-1)</f>
        <v>film &amp; video</v>
      </c>
      <c r="R40" t="str">
        <f>RIGHT(N40, LEN(N40)-LEN(Q40)-1)</f>
        <v>television</v>
      </c>
      <c r="S40" s="5">
        <f>$J40/60/60/24+DATE(1970, 1, 1)</f>
        <v>41375.057222222218</v>
      </c>
      <c r="T40" s="5">
        <f>$I40/60/60/24+DATE(1970, 1, 1)</f>
        <v>41405.057222222218</v>
      </c>
      <c r="U40" t="b">
        <f>T40&gt;S40</f>
        <v>1</v>
      </c>
    </row>
    <row r="41" spans="1:21" ht="58" x14ac:dyDescent="0.35">
      <c r="A41">
        <v>39</v>
      </c>
      <c r="B41" s="3" t="s">
        <v>41</v>
      </c>
      <c r="C41" s="3" t="s">
        <v>4150</v>
      </c>
      <c r="D41" s="11">
        <v>25000</v>
      </c>
      <c r="E41" s="11">
        <v>32745</v>
      </c>
      <c r="F41" t="s">
        <v>8219</v>
      </c>
      <c r="G41" t="s">
        <v>8225</v>
      </c>
      <c r="H41" t="s">
        <v>8247</v>
      </c>
      <c r="I41">
        <v>1401058740</v>
      </c>
      <c r="J41">
        <v>1398388068</v>
      </c>
      <c r="K41" t="b">
        <v>0</v>
      </c>
      <c r="L41">
        <v>217</v>
      </c>
      <c r="M41" t="b">
        <v>1</v>
      </c>
      <c r="N41" t="s">
        <v>8265</v>
      </c>
      <c r="O41" s="13">
        <f>E41/D41</f>
        <v>1.3098000000000001</v>
      </c>
      <c r="P41" s="14">
        <f>IF($L41&lt;&gt;0, E41/L41, 0)</f>
        <v>150.89861751152074</v>
      </c>
      <c r="Q41" t="str">
        <f>LEFT($N41, FIND("/", $N41)-1)</f>
        <v>film &amp; video</v>
      </c>
      <c r="R41" t="str">
        <f>RIGHT(N41, LEN(N41)-LEN(Q41)-1)</f>
        <v>television</v>
      </c>
      <c r="S41" s="5">
        <f>$J41/60/60/24+DATE(1970, 1, 1)</f>
        <v>41754.047083333331</v>
      </c>
      <c r="T41" s="5">
        <f>$I41/60/60/24+DATE(1970, 1, 1)</f>
        <v>41784.957638888889</v>
      </c>
      <c r="U41" t="b">
        <f>T41&gt;S41</f>
        <v>1</v>
      </c>
    </row>
    <row r="42" spans="1:21" ht="58" x14ac:dyDescent="0.35">
      <c r="A42">
        <v>40</v>
      </c>
      <c r="B42" s="3" t="s">
        <v>42</v>
      </c>
      <c r="C42" s="3" t="s">
        <v>4151</v>
      </c>
      <c r="D42" s="11">
        <v>2000</v>
      </c>
      <c r="E42" s="11">
        <v>2027</v>
      </c>
      <c r="F42" t="s">
        <v>8219</v>
      </c>
      <c r="G42" t="s">
        <v>8224</v>
      </c>
      <c r="H42" t="s">
        <v>8246</v>
      </c>
      <c r="I42">
        <v>1403150400</v>
      </c>
      <c r="J42">
        <v>1401426488</v>
      </c>
      <c r="K42" t="b">
        <v>0</v>
      </c>
      <c r="L42">
        <v>16</v>
      </c>
      <c r="M42" t="b">
        <v>1</v>
      </c>
      <c r="N42" t="s">
        <v>8265</v>
      </c>
      <c r="O42" s="13">
        <f>E42/D42</f>
        <v>1.0135000000000001</v>
      </c>
      <c r="P42" s="14">
        <f>IF($L42&lt;&gt;0, E42/L42, 0)</f>
        <v>126.6875</v>
      </c>
      <c r="Q42" t="str">
        <f>LEFT($N42, FIND("/", $N42)-1)</f>
        <v>film &amp; video</v>
      </c>
      <c r="R42" t="str">
        <f>RIGHT(N42, LEN(N42)-LEN(Q42)-1)</f>
        <v>television</v>
      </c>
      <c r="S42" s="5">
        <f>$J42/60/60/24+DATE(1970, 1, 1)</f>
        <v>41789.21398148148</v>
      </c>
      <c r="T42" s="5">
        <f>$I42/60/60/24+DATE(1970, 1, 1)</f>
        <v>41809.166666666664</v>
      </c>
      <c r="U42" t="b">
        <f>T42&gt;S42</f>
        <v>1</v>
      </c>
    </row>
    <row r="43" spans="1:21" ht="43.5" x14ac:dyDescent="0.35">
      <c r="A43">
        <v>41</v>
      </c>
      <c r="B43" s="3" t="s">
        <v>43</v>
      </c>
      <c r="C43" s="3" t="s">
        <v>4152</v>
      </c>
      <c r="D43" s="11">
        <v>2000</v>
      </c>
      <c r="E43" s="11">
        <v>2000</v>
      </c>
      <c r="F43" t="s">
        <v>8219</v>
      </c>
      <c r="G43" t="s">
        <v>8224</v>
      </c>
      <c r="H43" t="s">
        <v>8246</v>
      </c>
      <c r="I43">
        <v>1412516354</v>
      </c>
      <c r="J43">
        <v>1409924354</v>
      </c>
      <c r="K43" t="b">
        <v>0</v>
      </c>
      <c r="L43">
        <v>19</v>
      </c>
      <c r="M43" t="b">
        <v>1</v>
      </c>
      <c r="N43" t="s">
        <v>8265</v>
      </c>
      <c r="O43" s="13">
        <f>E43/D43</f>
        <v>1</v>
      </c>
      <c r="P43" s="14">
        <f>IF($L43&lt;&gt;0, E43/L43, 0)</f>
        <v>105.26315789473684</v>
      </c>
      <c r="Q43" t="str">
        <f>LEFT($N43, FIND("/", $N43)-1)</f>
        <v>film &amp; video</v>
      </c>
      <c r="R43" t="str">
        <f>RIGHT(N43, LEN(N43)-LEN(Q43)-1)</f>
        <v>television</v>
      </c>
      <c r="S43" s="5">
        <f>$J43/60/60/24+DATE(1970, 1, 1)</f>
        <v>41887.568912037037</v>
      </c>
      <c r="T43" s="5">
        <f>$I43/60/60/24+DATE(1970, 1, 1)</f>
        <v>41917.568912037037</v>
      </c>
      <c r="U43" t="b">
        <f>T43&gt;S43</f>
        <v>1</v>
      </c>
    </row>
    <row r="44" spans="1:21" ht="43.5" x14ac:dyDescent="0.35">
      <c r="A44">
        <v>42</v>
      </c>
      <c r="B44" s="3" t="s">
        <v>44</v>
      </c>
      <c r="C44" s="3" t="s">
        <v>4153</v>
      </c>
      <c r="D44" s="11">
        <v>14000</v>
      </c>
      <c r="E44" s="11">
        <v>19860</v>
      </c>
      <c r="F44" t="s">
        <v>8219</v>
      </c>
      <c r="G44" t="s">
        <v>8224</v>
      </c>
      <c r="H44" t="s">
        <v>8246</v>
      </c>
      <c r="I44">
        <v>1419780026</v>
      </c>
      <c r="J44">
        <v>1417188026</v>
      </c>
      <c r="K44" t="b">
        <v>0</v>
      </c>
      <c r="L44">
        <v>169</v>
      </c>
      <c r="M44" t="b">
        <v>1</v>
      </c>
      <c r="N44" t="s">
        <v>8265</v>
      </c>
      <c r="O44" s="13">
        <f>E44/D44</f>
        <v>1.4185714285714286</v>
      </c>
      <c r="P44" s="14">
        <f>IF($L44&lt;&gt;0, E44/L44, 0)</f>
        <v>117.51479289940828</v>
      </c>
      <c r="Q44" t="str">
        <f>LEFT($N44, FIND("/", $N44)-1)</f>
        <v>film &amp; video</v>
      </c>
      <c r="R44" t="str">
        <f>RIGHT(N44, LEN(N44)-LEN(Q44)-1)</f>
        <v>television</v>
      </c>
      <c r="S44" s="5">
        <f>$J44/60/60/24+DATE(1970, 1, 1)</f>
        <v>41971.639189814814</v>
      </c>
      <c r="T44" s="5">
        <f>$I44/60/60/24+DATE(1970, 1, 1)</f>
        <v>42001.639189814814</v>
      </c>
      <c r="U44" t="b">
        <f>T44&gt;S44</f>
        <v>1</v>
      </c>
    </row>
    <row r="45" spans="1:21" ht="43.5" x14ac:dyDescent="0.35">
      <c r="A45">
        <v>43</v>
      </c>
      <c r="B45" s="3" t="s">
        <v>45</v>
      </c>
      <c r="C45" s="3" t="s">
        <v>4154</v>
      </c>
      <c r="D45" s="11">
        <v>10000</v>
      </c>
      <c r="E45" s="11">
        <v>30866</v>
      </c>
      <c r="F45" t="s">
        <v>8219</v>
      </c>
      <c r="G45" t="s">
        <v>8224</v>
      </c>
      <c r="H45" t="s">
        <v>8246</v>
      </c>
      <c r="I45">
        <v>1405209600</v>
      </c>
      <c r="J45">
        <v>1402599486</v>
      </c>
      <c r="K45" t="b">
        <v>0</v>
      </c>
      <c r="L45">
        <v>263</v>
      </c>
      <c r="M45" t="b">
        <v>1</v>
      </c>
      <c r="N45" t="s">
        <v>8265</v>
      </c>
      <c r="O45" s="13">
        <f>E45/D45</f>
        <v>3.0865999999999998</v>
      </c>
      <c r="P45" s="14">
        <f>IF($L45&lt;&gt;0, E45/L45, 0)</f>
        <v>117.36121673003802</v>
      </c>
      <c r="Q45" t="str">
        <f>LEFT($N45, FIND("/", $N45)-1)</f>
        <v>film &amp; video</v>
      </c>
      <c r="R45" t="str">
        <f>RIGHT(N45, LEN(N45)-LEN(Q45)-1)</f>
        <v>television</v>
      </c>
      <c r="S45" s="5">
        <f>$J45/60/60/24+DATE(1970, 1, 1)</f>
        <v>41802.790347222224</v>
      </c>
      <c r="T45" s="5">
        <f>$I45/60/60/24+DATE(1970, 1, 1)</f>
        <v>41833</v>
      </c>
      <c r="U45" t="b">
        <f>T45&gt;S45</f>
        <v>1</v>
      </c>
    </row>
    <row r="46" spans="1:21" ht="58" x14ac:dyDescent="0.35">
      <c r="A46">
        <v>44</v>
      </c>
      <c r="B46" s="3" t="s">
        <v>46</v>
      </c>
      <c r="C46" s="3" t="s">
        <v>4155</v>
      </c>
      <c r="D46" s="11">
        <v>2000</v>
      </c>
      <c r="E46" s="11">
        <v>2000</v>
      </c>
      <c r="F46" t="s">
        <v>8219</v>
      </c>
      <c r="G46" t="s">
        <v>8224</v>
      </c>
      <c r="H46" t="s">
        <v>8246</v>
      </c>
      <c r="I46">
        <v>1412648537</v>
      </c>
      <c r="J46">
        <v>1408760537</v>
      </c>
      <c r="K46" t="b">
        <v>0</v>
      </c>
      <c r="L46">
        <v>15</v>
      </c>
      <c r="M46" t="b">
        <v>1</v>
      </c>
      <c r="N46" t="s">
        <v>8265</v>
      </c>
      <c r="O46" s="13">
        <f>E46/D46</f>
        <v>1</v>
      </c>
      <c r="P46" s="14">
        <f>IF($L46&lt;&gt;0, E46/L46, 0)</f>
        <v>133.33333333333334</v>
      </c>
      <c r="Q46" t="str">
        <f>LEFT($N46, FIND("/", $N46)-1)</f>
        <v>film &amp; video</v>
      </c>
      <c r="R46" t="str">
        <f>RIGHT(N46, LEN(N46)-LEN(Q46)-1)</f>
        <v>television</v>
      </c>
      <c r="S46" s="5">
        <f>$J46/60/60/24+DATE(1970, 1, 1)</f>
        <v>41874.098807870374</v>
      </c>
      <c r="T46" s="5">
        <f>$I46/60/60/24+DATE(1970, 1, 1)</f>
        <v>41919.098807870374</v>
      </c>
      <c r="U46" t="b">
        <f>T46&gt;S46</f>
        <v>1</v>
      </c>
    </row>
    <row r="47" spans="1:21" ht="43.5" x14ac:dyDescent="0.35">
      <c r="A47">
        <v>45</v>
      </c>
      <c r="B47" s="3" t="s">
        <v>47</v>
      </c>
      <c r="C47" s="3" t="s">
        <v>4156</v>
      </c>
      <c r="D47" s="11">
        <v>5000</v>
      </c>
      <c r="E47" s="11">
        <v>6000</v>
      </c>
      <c r="F47" t="s">
        <v>8219</v>
      </c>
      <c r="G47" t="s">
        <v>8224</v>
      </c>
      <c r="H47" t="s">
        <v>8246</v>
      </c>
      <c r="I47">
        <v>1461769107</v>
      </c>
      <c r="J47">
        <v>1459177107</v>
      </c>
      <c r="K47" t="b">
        <v>0</v>
      </c>
      <c r="L47">
        <v>61</v>
      </c>
      <c r="M47" t="b">
        <v>1</v>
      </c>
      <c r="N47" t="s">
        <v>8265</v>
      </c>
      <c r="O47" s="13">
        <f>E47/D47</f>
        <v>1.2</v>
      </c>
      <c r="P47" s="14">
        <f>IF($L47&lt;&gt;0, E47/L47, 0)</f>
        <v>98.360655737704917</v>
      </c>
      <c r="Q47" t="str">
        <f>LEFT($N47, FIND("/", $N47)-1)</f>
        <v>film &amp; video</v>
      </c>
      <c r="R47" t="str">
        <f>RIGHT(N47, LEN(N47)-LEN(Q47)-1)</f>
        <v>television</v>
      </c>
      <c r="S47" s="5">
        <f>$J47/60/60/24+DATE(1970, 1, 1)</f>
        <v>42457.623923611114</v>
      </c>
      <c r="T47" s="5">
        <f>$I47/60/60/24+DATE(1970, 1, 1)</f>
        <v>42487.623923611114</v>
      </c>
      <c r="U47" t="b">
        <f>T47&gt;S47</f>
        <v>1</v>
      </c>
    </row>
    <row r="48" spans="1:21" ht="43.5" x14ac:dyDescent="0.35">
      <c r="A48">
        <v>46</v>
      </c>
      <c r="B48" s="3" t="s">
        <v>48</v>
      </c>
      <c r="C48" s="3" t="s">
        <v>4157</v>
      </c>
      <c r="D48" s="11">
        <v>8400</v>
      </c>
      <c r="E48" s="11">
        <v>8750</v>
      </c>
      <c r="F48" t="s">
        <v>8219</v>
      </c>
      <c r="G48" t="s">
        <v>8226</v>
      </c>
      <c r="H48" t="s">
        <v>8248</v>
      </c>
      <c r="I48">
        <v>1450220974</v>
      </c>
      <c r="J48">
        <v>1447628974</v>
      </c>
      <c r="K48" t="b">
        <v>0</v>
      </c>
      <c r="L48">
        <v>45</v>
      </c>
      <c r="M48" t="b">
        <v>1</v>
      </c>
      <c r="N48" t="s">
        <v>8265</v>
      </c>
      <c r="O48" s="13">
        <f>E48/D48</f>
        <v>1.0416666666666667</v>
      </c>
      <c r="P48" s="14">
        <f>IF($L48&lt;&gt;0, E48/L48, 0)</f>
        <v>194.44444444444446</v>
      </c>
      <c r="Q48" t="str">
        <f>LEFT($N48, FIND("/", $N48)-1)</f>
        <v>film &amp; video</v>
      </c>
      <c r="R48" t="str">
        <f>RIGHT(N48, LEN(N48)-LEN(Q48)-1)</f>
        <v>television</v>
      </c>
      <c r="S48" s="5">
        <f>$J48/60/60/24+DATE(1970, 1, 1)</f>
        <v>42323.964976851858</v>
      </c>
      <c r="T48" s="5">
        <f>$I48/60/60/24+DATE(1970, 1, 1)</f>
        <v>42353.964976851858</v>
      </c>
      <c r="U48" t="b">
        <f>T48&gt;S48</f>
        <v>1</v>
      </c>
    </row>
    <row r="49" spans="1:21" ht="58" x14ac:dyDescent="0.35">
      <c r="A49">
        <v>47</v>
      </c>
      <c r="B49" s="3" t="s">
        <v>49</v>
      </c>
      <c r="C49" s="3" t="s">
        <v>4158</v>
      </c>
      <c r="D49" s="11">
        <v>5000</v>
      </c>
      <c r="E49" s="11">
        <v>5380.55</v>
      </c>
      <c r="F49" t="s">
        <v>8219</v>
      </c>
      <c r="G49" t="s">
        <v>8224</v>
      </c>
      <c r="H49" t="s">
        <v>8246</v>
      </c>
      <c r="I49">
        <v>1419021607</v>
      </c>
      <c r="J49">
        <v>1413834007</v>
      </c>
      <c r="K49" t="b">
        <v>0</v>
      </c>
      <c r="L49">
        <v>70</v>
      </c>
      <c r="M49" t="b">
        <v>1</v>
      </c>
      <c r="N49" t="s">
        <v>8265</v>
      </c>
      <c r="O49" s="13">
        <f>E49/D49</f>
        <v>1.0761100000000001</v>
      </c>
      <c r="P49" s="14">
        <f>IF($L49&lt;&gt;0, E49/L49, 0)</f>
        <v>76.865000000000009</v>
      </c>
      <c r="Q49" t="str">
        <f>LEFT($N49, FIND("/", $N49)-1)</f>
        <v>film &amp; video</v>
      </c>
      <c r="R49" t="str">
        <f>RIGHT(N49, LEN(N49)-LEN(Q49)-1)</f>
        <v>television</v>
      </c>
      <c r="S49" s="5">
        <f>$J49/60/60/24+DATE(1970, 1, 1)</f>
        <v>41932.819525462961</v>
      </c>
      <c r="T49" s="5">
        <f>$I49/60/60/24+DATE(1970, 1, 1)</f>
        <v>41992.861192129625</v>
      </c>
      <c r="U49" t="b">
        <f>T49&gt;S49</f>
        <v>1</v>
      </c>
    </row>
    <row r="50" spans="1:21" ht="43.5" x14ac:dyDescent="0.35">
      <c r="A50">
        <v>48</v>
      </c>
      <c r="B50" s="3" t="s">
        <v>50</v>
      </c>
      <c r="C50" s="3" t="s">
        <v>4159</v>
      </c>
      <c r="D50" s="11">
        <v>2000</v>
      </c>
      <c r="E50" s="11">
        <v>2159</v>
      </c>
      <c r="F50" t="s">
        <v>8219</v>
      </c>
      <c r="G50" t="s">
        <v>8225</v>
      </c>
      <c r="H50" t="s">
        <v>8247</v>
      </c>
      <c r="I50">
        <v>1425211200</v>
      </c>
      <c r="J50">
        <v>1422534260</v>
      </c>
      <c r="K50" t="b">
        <v>0</v>
      </c>
      <c r="L50">
        <v>38</v>
      </c>
      <c r="M50" t="b">
        <v>1</v>
      </c>
      <c r="N50" t="s">
        <v>8265</v>
      </c>
      <c r="O50" s="13">
        <f>E50/D50</f>
        <v>1.0794999999999999</v>
      </c>
      <c r="P50" s="14">
        <f>IF($L50&lt;&gt;0, E50/L50, 0)</f>
        <v>56.815789473684212</v>
      </c>
      <c r="Q50" t="str">
        <f>LEFT($N50, FIND("/", $N50)-1)</f>
        <v>film &amp; video</v>
      </c>
      <c r="R50" t="str">
        <f>RIGHT(N50, LEN(N50)-LEN(Q50)-1)</f>
        <v>television</v>
      </c>
      <c r="S50" s="5">
        <f>$J50/60/60/24+DATE(1970, 1, 1)</f>
        <v>42033.516898148147</v>
      </c>
      <c r="T50" s="5">
        <f>$I50/60/60/24+DATE(1970, 1, 1)</f>
        <v>42064.5</v>
      </c>
      <c r="U50" t="b">
        <f>T50&gt;S50</f>
        <v>1</v>
      </c>
    </row>
    <row r="51" spans="1:21" x14ac:dyDescent="0.35">
      <c r="A51">
        <v>49</v>
      </c>
      <c r="B51" s="3" t="s">
        <v>51</v>
      </c>
      <c r="C51" s="3" t="s">
        <v>4160</v>
      </c>
      <c r="D51" s="11">
        <v>12000</v>
      </c>
      <c r="E51" s="11">
        <v>12000</v>
      </c>
      <c r="F51" t="s">
        <v>8219</v>
      </c>
      <c r="G51" t="s">
        <v>8224</v>
      </c>
      <c r="H51" t="s">
        <v>8246</v>
      </c>
      <c r="I51">
        <v>1445660045</v>
      </c>
      <c r="J51">
        <v>1443068045</v>
      </c>
      <c r="K51" t="b">
        <v>0</v>
      </c>
      <c r="L51">
        <v>87</v>
      </c>
      <c r="M51" t="b">
        <v>1</v>
      </c>
      <c r="N51" t="s">
        <v>8265</v>
      </c>
      <c r="O51" s="13">
        <f>E51/D51</f>
        <v>1</v>
      </c>
      <c r="P51" s="14">
        <f>IF($L51&lt;&gt;0, E51/L51, 0)</f>
        <v>137.93103448275863</v>
      </c>
      <c r="Q51" t="str">
        <f>LEFT($N51, FIND("/", $N51)-1)</f>
        <v>film &amp; video</v>
      </c>
      <c r="R51" t="str">
        <f>RIGHT(N51, LEN(N51)-LEN(Q51)-1)</f>
        <v>television</v>
      </c>
      <c r="S51" s="5">
        <f>$J51/60/60/24+DATE(1970, 1, 1)</f>
        <v>42271.176446759258</v>
      </c>
      <c r="T51" s="5">
        <f>$I51/60/60/24+DATE(1970, 1, 1)</f>
        <v>42301.176446759258</v>
      </c>
      <c r="U51" t="b">
        <f>T51&gt;S51</f>
        <v>1</v>
      </c>
    </row>
    <row r="52" spans="1:21" ht="43.5" x14ac:dyDescent="0.35">
      <c r="A52">
        <v>50</v>
      </c>
      <c r="B52" s="3" t="s">
        <v>52</v>
      </c>
      <c r="C52" s="3" t="s">
        <v>4161</v>
      </c>
      <c r="D52" s="11">
        <v>600</v>
      </c>
      <c r="E52" s="11">
        <v>600</v>
      </c>
      <c r="F52" t="s">
        <v>8219</v>
      </c>
      <c r="G52" t="s">
        <v>8225</v>
      </c>
      <c r="H52" t="s">
        <v>8247</v>
      </c>
      <c r="I52">
        <v>1422637200</v>
      </c>
      <c r="J52">
        <v>1419271458</v>
      </c>
      <c r="K52" t="b">
        <v>0</v>
      </c>
      <c r="L52">
        <v>22</v>
      </c>
      <c r="M52" t="b">
        <v>1</v>
      </c>
      <c r="N52" t="s">
        <v>8265</v>
      </c>
      <c r="O52" s="13">
        <f>E52/D52</f>
        <v>1</v>
      </c>
      <c r="P52" s="14">
        <f>IF($L52&lt;&gt;0, E52/L52, 0)</f>
        <v>27.272727272727273</v>
      </c>
      <c r="Q52" t="str">
        <f>LEFT($N52, FIND("/", $N52)-1)</f>
        <v>film &amp; video</v>
      </c>
      <c r="R52" t="str">
        <f>RIGHT(N52, LEN(N52)-LEN(Q52)-1)</f>
        <v>television</v>
      </c>
      <c r="S52" s="5">
        <f>$J52/60/60/24+DATE(1970, 1, 1)</f>
        <v>41995.752986111111</v>
      </c>
      <c r="T52" s="5">
        <f>$I52/60/60/24+DATE(1970, 1, 1)</f>
        <v>42034.708333333328</v>
      </c>
      <c r="U52" t="b">
        <f>T52&gt;S52</f>
        <v>1</v>
      </c>
    </row>
    <row r="53" spans="1:21" ht="43.5" x14ac:dyDescent="0.35">
      <c r="A53">
        <v>51</v>
      </c>
      <c r="B53" s="3" t="s">
        <v>53</v>
      </c>
      <c r="C53" s="3" t="s">
        <v>4162</v>
      </c>
      <c r="D53" s="11">
        <v>11000</v>
      </c>
      <c r="E53" s="11">
        <v>14082</v>
      </c>
      <c r="F53" t="s">
        <v>8219</v>
      </c>
      <c r="G53" t="s">
        <v>8224</v>
      </c>
      <c r="H53" t="s">
        <v>8246</v>
      </c>
      <c r="I53">
        <v>1439245037</v>
      </c>
      <c r="J53">
        <v>1436653037</v>
      </c>
      <c r="K53" t="b">
        <v>0</v>
      </c>
      <c r="L53">
        <v>119</v>
      </c>
      <c r="M53" t="b">
        <v>1</v>
      </c>
      <c r="N53" t="s">
        <v>8265</v>
      </c>
      <c r="O53" s="13">
        <f>E53/D53</f>
        <v>1.2801818181818181</v>
      </c>
      <c r="P53" s="14">
        <f>IF($L53&lt;&gt;0, E53/L53, 0)</f>
        <v>118.33613445378151</v>
      </c>
      <c r="Q53" t="str">
        <f>LEFT($N53, FIND("/", $N53)-1)</f>
        <v>film &amp; video</v>
      </c>
      <c r="R53" t="str">
        <f>RIGHT(N53, LEN(N53)-LEN(Q53)-1)</f>
        <v>television</v>
      </c>
      <c r="S53" s="5">
        <f>$J53/60/60/24+DATE(1970, 1, 1)</f>
        <v>42196.928668981483</v>
      </c>
      <c r="T53" s="5">
        <f>$I53/60/60/24+DATE(1970, 1, 1)</f>
        <v>42226.928668981483</v>
      </c>
      <c r="U53" t="b">
        <f>T53&gt;S53</f>
        <v>1</v>
      </c>
    </row>
    <row r="54" spans="1:21" ht="43.5" x14ac:dyDescent="0.35">
      <c r="A54">
        <v>52</v>
      </c>
      <c r="B54" s="3" t="s">
        <v>54</v>
      </c>
      <c r="C54" s="3" t="s">
        <v>4163</v>
      </c>
      <c r="D54" s="11">
        <v>10000</v>
      </c>
      <c r="E54" s="11">
        <v>11621</v>
      </c>
      <c r="F54" t="s">
        <v>8219</v>
      </c>
      <c r="G54" t="s">
        <v>8224</v>
      </c>
      <c r="H54" t="s">
        <v>8246</v>
      </c>
      <c r="I54">
        <v>1405615846</v>
      </c>
      <c r="J54">
        <v>1403023846</v>
      </c>
      <c r="K54" t="b">
        <v>0</v>
      </c>
      <c r="L54">
        <v>52</v>
      </c>
      <c r="M54" t="b">
        <v>1</v>
      </c>
      <c r="N54" t="s">
        <v>8265</v>
      </c>
      <c r="O54" s="13">
        <f>E54/D54</f>
        <v>1.1620999999999999</v>
      </c>
      <c r="P54" s="14">
        <f>IF($L54&lt;&gt;0, E54/L54, 0)</f>
        <v>223.48076923076923</v>
      </c>
      <c r="Q54" t="str">
        <f>LEFT($N54, FIND("/", $N54)-1)</f>
        <v>film &amp; video</v>
      </c>
      <c r="R54" t="str">
        <f>RIGHT(N54, LEN(N54)-LEN(Q54)-1)</f>
        <v>television</v>
      </c>
      <c r="S54" s="5">
        <f>$J54/60/60/24+DATE(1970, 1, 1)</f>
        <v>41807.701921296299</v>
      </c>
      <c r="T54" s="5">
        <f>$I54/60/60/24+DATE(1970, 1, 1)</f>
        <v>41837.701921296299</v>
      </c>
      <c r="U54" t="b">
        <f>T54&gt;S54</f>
        <v>1</v>
      </c>
    </row>
    <row r="55" spans="1:21" ht="29" x14ac:dyDescent="0.35">
      <c r="A55">
        <v>53</v>
      </c>
      <c r="B55" s="3" t="s">
        <v>55</v>
      </c>
      <c r="C55" s="3" t="s">
        <v>4164</v>
      </c>
      <c r="D55" s="11">
        <v>3000</v>
      </c>
      <c r="E55" s="11">
        <v>3289</v>
      </c>
      <c r="F55" t="s">
        <v>8219</v>
      </c>
      <c r="G55" t="s">
        <v>8224</v>
      </c>
      <c r="H55" t="s">
        <v>8246</v>
      </c>
      <c r="I55">
        <v>1396648800</v>
      </c>
      <c r="J55">
        <v>1395407445</v>
      </c>
      <c r="K55" t="b">
        <v>0</v>
      </c>
      <c r="L55">
        <v>117</v>
      </c>
      <c r="M55" t="b">
        <v>1</v>
      </c>
      <c r="N55" t="s">
        <v>8265</v>
      </c>
      <c r="O55" s="13">
        <f>E55/D55</f>
        <v>1.0963333333333334</v>
      </c>
      <c r="P55" s="14">
        <f>IF($L55&lt;&gt;0, E55/L55, 0)</f>
        <v>28.111111111111111</v>
      </c>
      <c r="Q55" t="str">
        <f>LEFT($N55, FIND("/", $N55)-1)</f>
        <v>film &amp; video</v>
      </c>
      <c r="R55" t="str">
        <f>RIGHT(N55, LEN(N55)-LEN(Q55)-1)</f>
        <v>television</v>
      </c>
      <c r="S55" s="5">
        <f>$J55/60/60/24+DATE(1970, 1, 1)</f>
        <v>41719.549131944441</v>
      </c>
      <c r="T55" s="5">
        <f>$I55/60/60/24+DATE(1970, 1, 1)</f>
        <v>41733.916666666664</v>
      </c>
      <c r="U55" t="b">
        <f>T55&gt;S55</f>
        <v>1</v>
      </c>
    </row>
    <row r="56" spans="1:21" ht="58" x14ac:dyDescent="0.35">
      <c r="A56">
        <v>54</v>
      </c>
      <c r="B56" s="3" t="s">
        <v>56</v>
      </c>
      <c r="C56" s="3" t="s">
        <v>4165</v>
      </c>
      <c r="D56" s="11">
        <v>10000</v>
      </c>
      <c r="E56" s="11">
        <v>10100</v>
      </c>
      <c r="F56" t="s">
        <v>8219</v>
      </c>
      <c r="G56" t="s">
        <v>8224</v>
      </c>
      <c r="H56" t="s">
        <v>8246</v>
      </c>
      <c r="I56">
        <v>1451063221</v>
      </c>
      <c r="J56">
        <v>1448471221</v>
      </c>
      <c r="K56" t="b">
        <v>0</v>
      </c>
      <c r="L56">
        <v>52</v>
      </c>
      <c r="M56" t="b">
        <v>1</v>
      </c>
      <c r="N56" t="s">
        <v>8265</v>
      </c>
      <c r="O56" s="13">
        <f>E56/D56</f>
        <v>1.01</v>
      </c>
      <c r="P56" s="14">
        <f>IF($L56&lt;&gt;0, E56/L56, 0)</f>
        <v>194.23076923076923</v>
      </c>
      <c r="Q56" t="str">
        <f>LEFT($N56, FIND("/", $N56)-1)</f>
        <v>film &amp; video</v>
      </c>
      <c r="R56" t="str">
        <f>RIGHT(N56, LEN(N56)-LEN(Q56)-1)</f>
        <v>television</v>
      </c>
      <c r="S56" s="5">
        <f>$J56/60/60/24+DATE(1970, 1, 1)</f>
        <v>42333.713206018518</v>
      </c>
      <c r="T56" s="5">
        <f>$I56/60/60/24+DATE(1970, 1, 1)</f>
        <v>42363.713206018518</v>
      </c>
      <c r="U56" t="b">
        <f>T56&gt;S56</f>
        <v>1</v>
      </c>
    </row>
    <row r="57" spans="1:21" ht="43.5" x14ac:dyDescent="0.35">
      <c r="A57">
        <v>55</v>
      </c>
      <c r="B57" s="3" t="s">
        <v>57</v>
      </c>
      <c r="C57" s="3" t="s">
        <v>4166</v>
      </c>
      <c r="D57" s="11">
        <v>8600</v>
      </c>
      <c r="E57" s="11">
        <v>11090</v>
      </c>
      <c r="F57" t="s">
        <v>8219</v>
      </c>
      <c r="G57" t="s">
        <v>8224</v>
      </c>
      <c r="H57" t="s">
        <v>8246</v>
      </c>
      <c r="I57">
        <v>1464390916</v>
      </c>
      <c r="J57">
        <v>1462576516</v>
      </c>
      <c r="K57" t="b">
        <v>0</v>
      </c>
      <c r="L57">
        <v>86</v>
      </c>
      <c r="M57" t="b">
        <v>1</v>
      </c>
      <c r="N57" t="s">
        <v>8265</v>
      </c>
      <c r="O57" s="13">
        <f>E57/D57</f>
        <v>1.2895348837209302</v>
      </c>
      <c r="P57" s="14">
        <f>IF($L57&lt;&gt;0, E57/L57, 0)</f>
        <v>128.95348837209303</v>
      </c>
      <c r="Q57" t="str">
        <f>LEFT($N57, FIND("/", $N57)-1)</f>
        <v>film &amp; video</v>
      </c>
      <c r="R57" t="str">
        <f>RIGHT(N57, LEN(N57)-LEN(Q57)-1)</f>
        <v>television</v>
      </c>
      <c r="S57" s="5">
        <f>$J57/60/60/24+DATE(1970, 1, 1)</f>
        <v>42496.968935185185</v>
      </c>
      <c r="T57" s="5">
        <f>$I57/60/60/24+DATE(1970, 1, 1)</f>
        <v>42517.968935185185</v>
      </c>
      <c r="U57" t="b">
        <f>T57&gt;S57</f>
        <v>1</v>
      </c>
    </row>
    <row r="58" spans="1:21" ht="29" x14ac:dyDescent="0.35">
      <c r="A58">
        <v>56</v>
      </c>
      <c r="B58" s="3" t="s">
        <v>58</v>
      </c>
      <c r="C58" s="3" t="s">
        <v>4167</v>
      </c>
      <c r="D58" s="11">
        <v>8000</v>
      </c>
      <c r="E58" s="11">
        <v>8581</v>
      </c>
      <c r="F58" t="s">
        <v>8219</v>
      </c>
      <c r="G58" t="s">
        <v>8225</v>
      </c>
      <c r="H58" t="s">
        <v>8247</v>
      </c>
      <c r="I58">
        <v>1433779200</v>
      </c>
      <c r="J58">
        <v>1432559424</v>
      </c>
      <c r="K58" t="b">
        <v>0</v>
      </c>
      <c r="L58">
        <v>174</v>
      </c>
      <c r="M58" t="b">
        <v>1</v>
      </c>
      <c r="N58" t="s">
        <v>8265</v>
      </c>
      <c r="O58" s="13">
        <f>E58/D58</f>
        <v>1.0726249999999999</v>
      </c>
      <c r="P58" s="14">
        <f>IF($L58&lt;&gt;0, E58/L58, 0)</f>
        <v>49.316091954022987</v>
      </c>
      <c r="Q58" t="str">
        <f>LEFT($N58, FIND("/", $N58)-1)</f>
        <v>film &amp; video</v>
      </c>
      <c r="R58" t="str">
        <f>RIGHT(N58, LEN(N58)-LEN(Q58)-1)</f>
        <v>television</v>
      </c>
      <c r="S58" s="5">
        <f>$J58/60/60/24+DATE(1970, 1, 1)</f>
        <v>42149.548888888887</v>
      </c>
      <c r="T58" s="5">
        <f>$I58/60/60/24+DATE(1970, 1, 1)</f>
        <v>42163.666666666672</v>
      </c>
      <c r="U58" t="b">
        <f>T58&gt;S58</f>
        <v>1</v>
      </c>
    </row>
    <row r="59" spans="1:21" ht="43.5" x14ac:dyDescent="0.35">
      <c r="A59">
        <v>57</v>
      </c>
      <c r="B59" s="3" t="s">
        <v>59</v>
      </c>
      <c r="C59" s="3" t="s">
        <v>4168</v>
      </c>
      <c r="D59" s="11">
        <v>15000</v>
      </c>
      <c r="E59" s="11">
        <v>15285</v>
      </c>
      <c r="F59" t="s">
        <v>8219</v>
      </c>
      <c r="G59" t="s">
        <v>8224</v>
      </c>
      <c r="H59" t="s">
        <v>8246</v>
      </c>
      <c r="I59">
        <v>1429991962</v>
      </c>
      <c r="J59">
        <v>1427399962</v>
      </c>
      <c r="K59" t="b">
        <v>0</v>
      </c>
      <c r="L59">
        <v>69</v>
      </c>
      <c r="M59" t="b">
        <v>1</v>
      </c>
      <c r="N59" t="s">
        <v>8265</v>
      </c>
      <c r="O59" s="13">
        <f>E59/D59</f>
        <v>1.0189999999999999</v>
      </c>
      <c r="P59" s="14">
        <f>IF($L59&lt;&gt;0, E59/L59, 0)</f>
        <v>221.52173913043478</v>
      </c>
      <c r="Q59" t="str">
        <f>LEFT($N59, FIND("/", $N59)-1)</f>
        <v>film &amp; video</v>
      </c>
      <c r="R59" t="str">
        <f>RIGHT(N59, LEN(N59)-LEN(Q59)-1)</f>
        <v>television</v>
      </c>
      <c r="S59" s="5">
        <f>$J59/60/60/24+DATE(1970, 1, 1)</f>
        <v>42089.83289351852</v>
      </c>
      <c r="T59" s="5">
        <f>$I59/60/60/24+DATE(1970, 1, 1)</f>
        <v>42119.83289351852</v>
      </c>
      <c r="U59" t="b">
        <f>T59&gt;S59</f>
        <v>1</v>
      </c>
    </row>
    <row r="60" spans="1:21" ht="43.5" x14ac:dyDescent="0.35">
      <c r="A60">
        <v>58</v>
      </c>
      <c r="B60" s="3" t="s">
        <v>60</v>
      </c>
      <c r="C60" s="3" t="s">
        <v>4169</v>
      </c>
      <c r="D60" s="11">
        <v>10000</v>
      </c>
      <c r="E60" s="11">
        <v>10291</v>
      </c>
      <c r="F60" t="s">
        <v>8219</v>
      </c>
      <c r="G60" t="s">
        <v>8224</v>
      </c>
      <c r="H60" t="s">
        <v>8246</v>
      </c>
      <c r="I60">
        <v>1416423172</v>
      </c>
      <c r="J60">
        <v>1413827572</v>
      </c>
      <c r="K60" t="b">
        <v>0</v>
      </c>
      <c r="L60">
        <v>75</v>
      </c>
      <c r="M60" t="b">
        <v>1</v>
      </c>
      <c r="N60" t="s">
        <v>8265</v>
      </c>
      <c r="O60" s="13">
        <f>E60/D60</f>
        <v>1.0290999999999999</v>
      </c>
      <c r="P60" s="14">
        <f>IF($L60&lt;&gt;0, E60/L60, 0)</f>
        <v>137.21333333333334</v>
      </c>
      <c r="Q60" t="str">
        <f>LEFT($N60, FIND("/", $N60)-1)</f>
        <v>film &amp; video</v>
      </c>
      <c r="R60" t="str">
        <f>RIGHT(N60, LEN(N60)-LEN(Q60)-1)</f>
        <v>television</v>
      </c>
      <c r="S60" s="5">
        <f>$J60/60/60/24+DATE(1970, 1, 1)</f>
        <v>41932.745046296295</v>
      </c>
      <c r="T60" s="5">
        <f>$I60/60/60/24+DATE(1970, 1, 1)</f>
        <v>41962.786712962959</v>
      </c>
      <c r="U60" t="b">
        <f>T60&gt;S60</f>
        <v>1</v>
      </c>
    </row>
    <row r="61" spans="1:21" ht="43.5" x14ac:dyDescent="0.35">
      <c r="A61">
        <v>59</v>
      </c>
      <c r="B61" s="3" t="s">
        <v>61</v>
      </c>
      <c r="C61" s="3" t="s">
        <v>4170</v>
      </c>
      <c r="D61" s="11">
        <v>20000</v>
      </c>
      <c r="E61" s="11">
        <v>20025.14</v>
      </c>
      <c r="F61" t="s">
        <v>8219</v>
      </c>
      <c r="G61" t="s">
        <v>8224</v>
      </c>
      <c r="H61" t="s">
        <v>8246</v>
      </c>
      <c r="I61">
        <v>1442264400</v>
      </c>
      <c r="J61">
        <v>1439530776</v>
      </c>
      <c r="K61" t="b">
        <v>0</v>
      </c>
      <c r="L61">
        <v>33</v>
      </c>
      <c r="M61" t="b">
        <v>1</v>
      </c>
      <c r="N61" t="s">
        <v>8265</v>
      </c>
      <c r="O61" s="13">
        <f>E61/D61</f>
        <v>1.0012570000000001</v>
      </c>
      <c r="P61" s="14">
        <f>IF($L61&lt;&gt;0, E61/L61, 0)</f>
        <v>606.82242424242418</v>
      </c>
      <c r="Q61" t="str">
        <f>LEFT($N61, FIND("/", $N61)-1)</f>
        <v>film &amp; video</v>
      </c>
      <c r="R61" t="str">
        <f>RIGHT(N61, LEN(N61)-LEN(Q61)-1)</f>
        <v>television</v>
      </c>
      <c r="S61" s="5">
        <f>$J61/60/60/24+DATE(1970, 1, 1)</f>
        <v>42230.23583333334</v>
      </c>
      <c r="T61" s="5">
        <f>$I61/60/60/24+DATE(1970, 1, 1)</f>
        <v>42261.875</v>
      </c>
      <c r="U61" t="b">
        <f>T61&gt;S61</f>
        <v>1</v>
      </c>
    </row>
    <row r="62" spans="1:21" ht="43.5" x14ac:dyDescent="0.35">
      <c r="A62">
        <v>60</v>
      </c>
      <c r="B62" s="3" t="s">
        <v>62</v>
      </c>
      <c r="C62" s="3" t="s">
        <v>4171</v>
      </c>
      <c r="D62" s="11">
        <v>4500</v>
      </c>
      <c r="E62" s="11">
        <v>4648.33</v>
      </c>
      <c r="F62" t="s">
        <v>8219</v>
      </c>
      <c r="G62" t="s">
        <v>8225</v>
      </c>
      <c r="H62" t="s">
        <v>8247</v>
      </c>
      <c r="I62">
        <v>1395532800</v>
      </c>
      <c r="J62">
        <v>1393882717</v>
      </c>
      <c r="K62" t="b">
        <v>0</v>
      </c>
      <c r="L62">
        <v>108</v>
      </c>
      <c r="M62" t="b">
        <v>1</v>
      </c>
      <c r="N62" t="s">
        <v>8266</v>
      </c>
      <c r="O62" s="13">
        <f>E62/D62</f>
        <v>1.0329622222222221</v>
      </c>
      <c r="P62" s="14">
        <f>IF($L62&lt;&gt;0, E62/L62, 0)</f>
        <v>43.040092592592593</v>
      </c>
      <c r="Q62" t="str">
        <f>LEFT($N62, FIND("/", $N62)-1)</f>
        <v>film &amp; video</v>
      </c>
      <c r="R62" t="str">
        <f>RIGHT(N62, LEN(N62)-LEN(Q62)-1)</f>
        <v>shorts</v>
      </c>
      <c r="S62" s="5">
        <f>$J62/60/60/24+DATE(1970, 1, 1)</f>
        <v>41701.901817129627</v>
      </c>
      <c r="T62" s="5">
        <f>$I62/60/60/24+DATE(1970, 1, 1)</f>
        <v>41721</v>
      </c>
      <c r="U62" t="b">
        <f>T62&gt;S62</f>
        <v>1</v>
      </c>
    </row>
    <row r="63" spans="1:21" ht="43.5" x14ac:dyDescent="0.35">
      <c r="A63">
        <v>61</v>
      </c>
      <c r="B63" s="3" t="s">
        <v>63</v>
      </c>
      <c r="C63" s="3" t="s">
        <v>4172</v>
      </c>
      <c r="D63" s="11">
        <v>5000</v>
      </c>
      <c r="E63" s="11">
        <v>7415</v>
      </c>
      <c r="F63" t="s">
        <v>8219</v>
      </c>
      <c r="G63" t="s">
        <v>8224</v>
      </c>
      <c r="H63" t="s">
        <v>8246</v>
      </c>
      <c r="I63">
        <v>1370547157</v>
      </c>
      <c r="J63">
        <v>1368646357</v>
      </c>
      <c r="K63" t="b">
        <v>0</v>
      </c>
      <c r="L63">
        <v>23</v>
      </c>
      <c r="M63" t="b">
        <v>1</v>
      </c>
      <c r="N63" t="s">
        <v>8266</v>
      </c>
      <c r="O63" s="13">
        <f>E63/D63</f>
        <v>1.4830000000000001</v>
      </c>
      <c r="P63" s="14">
        <f>IF($L63&lt;&gt;0, E63/L63, 0)</f>
        <v>322.39130434782606</v>
      </c>
      <c r="Q63" t="str">
        <f>LEFT($N63, FIND("/", $N63)-1)</f>
        <v>film &amp; video</v>
      </c>
      <c r="R63" t="str">
        <f>RIGHT(N63, LEN(N63)-LEN(Q63)-1)</f>
        <v>shorts</v>
      </c>
      <c r="S63" s="5">
        <f>$J63/60/60/24+DATE(1970, 1, 1)</f>
        <v>41409.814317129632</v>
      </c>
      <c r="T63" s="5">
        <f>$I63/60/60/24+DATE(1970, 1, 1)</f>
        <v>41431.814317129632</v>
      </c>
      <c r="U63" t="b">
        <f>T63&gt;S63</f>
        <v>1</v>
      </c>
    </row>
    <row r="64" spans="1:21" ht="43.5" x14ac:dyDescent="0.35">
      <c r="A64">
        <v>62</v>
      </c>
      <c r="B64" s="3" t="s">
        <v>64</v>
      </c>
      <c r="C64" s="3" t="s">
        <v>4173</v>
      </c>
      <c r="D64" s="11">
        <v>3000</v>
      </c>
      <c r="E64" s="11">
        <v>4642</v>
      </c>
      <c r="F64" t="s">
        <v>8219</v>
      </c>
      <c r="G64" t="s">
        <v>8224</v>
      </c>
      <c r="H64" t="s">
        <v>8246</v>
      </c>
      <c r="I64">
        <v>1362337878</v>
      </c>
      <c r="J64">
        <v>1360177878</v>
      </c>
      <c r="K64" t="b">
        <v>0</v>
      </c>
      <c r="L64">
        <v>48</v>
      </c>
      <c r="M64" t="b">
        <v>1</v>
      </c>
      <c r="N64" t="s">
        <v>8266</v>
      </c>
      <c r="O64" s="13">
        <f>E64/D64</f>
        <v>1.5473333333333332</v>
      </c>
      <c r="P64" s="14">
        <f>IF($L64&lt;&gt;0, E64/L64, 0)</f>
        <v>96.708333333333329</v>
      </c>
      <c r="Q64" t="str">
        <f>LEFT($N64, FIND("/", $N64)-1)</f>
        <v>film &amp; video</v>
      </c>
      <c r="R64" t="str">
        <f>RIGHT(N64, LEN(N64)-LEN(Q64)-1)</f>
        <v>shorts</v>
      </c>
      <c r="S64" s="5">
        <f>$J64/60/60/24+DATE(1970, 1, 1)</f>
        <v>41311.799513888887</v>
      </c>
      <c r="T64" s="5">
        <f>$I64/60/60/24+DATE(1970, 1, 1)</f>
        <v>41336.799513888887</v>
      </c>
      <c r="U64" t="b">
        <f>T64&gt;S64</f>
        <v>1</v>
      </c>
    </row>
    <row r="65" spans="1:21" ht="43.5" x14ac:dyDescent="0.35">
      <c r="A65">
        <v>63</v>
      </c>
      <c r="B65" s="3" t="s">
        <v>65</v>
      </c>
      <c r="C65" s="3" t="s">
        <v>4174</v>
      </c>
      <c r="D65" s="11">
        <v>2000</v>
      </c>
      <c r="E65" s="11">
        <v>2270.37</v>
      </c>
      <c r="F65" t="s">
        <v>8219</v>
      </c>
      <c r="G65" t="s">
        <v>8224</v>
      </c>
      <c r="H65" t="s">
        <v>8246</v>
      </c>
      <c r="I65">
        <v>1388206740</v>
      </c>
      <c r="J65">
        <v>1386194013</v>
      </c>
      <c r="K65" t="b">
        <v>0</v>
      </c>
      <c r="L65">
        <v>64</v>
      </c>
      <c r="M65" t="b">
        <v>1</v>
      </c>
      <c r="N65" t="s">
        <v>8266</v>
      </c>
      <c r="O65" s="13">
        <f>E65/D65</f>
        <v>1.1351849999999999</v>
      </c>
      <c r="P65" s="14">
        <f>IF($L65&lt;&gt;0, E65/L65, 0)</f>
        <v>35.474531249999998</v>
      </c>
      <c r="Q65" t="str">
        <f>LEFT($N65, FIND("/", $N65)-1)</f>
        <v>film &amp; video</v>
      </c>
      <c r="R65" t="str">
        <f>RIGHT(N65, LEN(N65)-LEN(Q65)-1)</f>
        <v>shorts</v>
      </c>
      <c r="S65" s="5">
        <f>$J65/60/60/24+DATE(1970, 1, 1)</f>
        <v>41612.912187499998</v>
      </c>
      <c r="T65" s="5">
        <f>$I65/60/60/24+DATE(1970, 1, 1)</f>
        <v>41636.207638888889</v>
      </c>
      <c r="U65" t="b">
        <f>T65&gt;S65</f>
        <v>1</v>
      </c>
    </row>
    <row r="66" spans="1:21" ht="58" x14ac:dyDescent="0.35">
      <c r="A66">
        <v>64</v>
      </c>
      <c r="B66" s="3" t="s">
        <v>66</v>
      </c>
      <c r="C66" s="3" t="s">
        <v>4175</v>
      </c>
      <c r="D66" s="11">
        <v>1200</v>
      </c>
      <c r="E66" s="11">
        <v>2080</v>
      </c>
      <c r="F66" t="s">
        <v>8219</v>
      </c>
      <c r="G66" t="s">
        <v>8224</v>
      </c>
      <c r="H66" t="s">
        <v>8246</v>
      </c>
      <c r="I66">
        <v>1373243181</v>
      </c>
      <c r="J66">
        <v>1370651181</v>
      </c>
      <c r="K66" t="b">
        <v>0</v>
      </c>
      <c r="L66">
        <v>24</v>
      </c>
      <c r="M66" t="b">
        <v>1</v>
      </c>
      <c r="N66" t="s">
        <v>8266</v>
      </c>
      <c r="O66" s="13">
        <f>E66/D66</f>
        <v>1.7333333333333334</v>
      </c>
      <c r="P66" s="14">
        <f>IF($L66&lt;&gt;0, E66/L66, 0)</f>
        <v>86.666666666666671</v>
      </c>
      <c r="Q66" t="str">
        <f>LEFT($N66, FIND("/", $N66)-1)</f>
        <v>film &amp; video</v>
      </c>
      <c r="R66" t="str">
        <f>RIGHT(N66, LEN(N66)-LEN(Q66)-1)</f>
        <v>shorts</v>
      </c>
      <c r="S66" s="5">
        <f>$J66/60/60/24+DATE(1970, 1, 1)</f>
        <v>41433.01829861111</v>
      </c>
      <c r="T66" s="5">
        <f>$I66/60/60/24+DATE(1970, 1, 1)</f>
        <v>41463.01829861111</v>
      </c>
      <c r="U66" t="b">
        <f>T66&gt;S66</f>
        <v>1</v>
      </c>
    </row>
    <row r="67" spans="1:21" ht="43.5" x14ac:dyDescent="0.35">
      <c r="A67">
        <v>65</v>
      </c>
      <c r="B67" s="3" t="s">
        <v>67</v>
      </c>
      <c r="C67" s="3" t="s">
        <v>4176</v>
      </c>
      <c r="D67" s="11">
        <v>7000</v>
      </c>
      <c r="E67" s="11">
        <v>7527</v>
      </c>
      <c r="F67" t="s">
        <v>8219</v>
      </c>
      <c r="G67" t="s">
        <v>8229</v>
      </c>
      <c r="H67" t="s">
        <v>8251</v>
      </c>
      <c r="I67">
        <v>1407736740</v>
      </c>
      <c r="J67">
        <v>1405453354</v>
      </c>
      <c r="K67" t="b">
        <v>0</v>
      </c>
      <c r="L67">
        <v>57</v>
      </c>
      <c r="M67" t="b">
        <v>1</v>
      </c>
      <c r="N67" t="s">
        <v>8266</v>
      </c>
      <c r="O67" s="13">
        <f>E67/D67</f>
        <v>1.0752857142857142</v>
      </c>
      <c r="P67" s="14">
        <f>IF($L67&lt;&gt;0, E67/L67, 0)</f>
        <v>132.05263157894737</v>
      </c>
      <c r="Q67" t="str">
        <f>LEFT($N67, FIND("/", $N67)-1)</f>
        <v>film &amp; video</v>
      </c>
      <c r="R67" t="str">
        <f>RIGHT(N67, LEN(N67)-LEN(Q67)-1)</f>
        <v>shorts</v>
      </c>
      <c r="S67" s="5">
        <f>$J67/60/60/24+DATE(1970, 1, 1)</f>
        <v>41835.821226851855</v>
      </c>
      <c r="T67" s="5">
        <f>$I67/60/60/24+DATE(1970, 1, 1)</f>
        <v>41862.249305555553</v>
      </c>
      <c r="U67" t="b">
        <f>T67&gt;S67</f>
        <v>1</v>
      </c>
    </row>
    <row r="68" spans="1:21" ht="29" x14ac:dyDescent="0.35">
      <c r="A68">
        <v>66</v>
      </c>
      <c r="B68" s="3" t="s">
        <v>68</v>
      </c>
      <c r="C68" s="3" t="s">
        <v>4177</v>
      </c>
      <c r="D68" s="11">
        <v>2000</v>
      </c>
      <c r="E68" s="11">
        <v>2372</v>
      </c>
      <c r="F68" t="s">
        <v>8219</v>
      </c>
      <c r="G68" t="s">
        <v>8224</v>
      </c>
      <c r="H68" t="s">
        <v>8246</v>
      </c>
      <c r="I68">
        <v>1468873420</v>
      </c>
      <c r="J68">
        <v>1466281420</v>
      </c>
      <c r="K68" t="b">
        <v>0</v>
      </c>
      <c r="L68">
        <v>26</v>
      </c>
      <c r="M68" t="b">
        <v>1</v>
      </c>
      <c r="N68" t="s">
        <v>8266</v>
      </c>
      <c r="O68" s="13">
        <f>E68/D68</f>
        <v>1.1859999999999999</v>
      </c>
      <c r="P68" s="14">
        <f>IF($L68&lt;&gt;0, E68/L68, 0)</f>
        <v>91.230769230769226</v>
      </c>
      <c r="Q68" t="str">
        <f>LEFT($N68, FIND("/", $N68)-1)</f>
        <v>film &amp; video</v>
      </c>
      <c r="R68" t="str">
        <f>RIGHT(N68, LEN(N68)-LEN(Q68)-1)</f>
        <v>shorts</v>
      </c>
      <c r="S68" s="5">
        <f>$J68/60/60/24+DATE(1970, 1, 1)</f>
        <v>42539.849768518514</v>
      </c>
      <c r="T68" s="5">
        <f>$I68/60/60/24+DATE(1970, 1, 1)</f>
        <v>42569.849768518514</v>
      </c>
      <c r="U68" t="b">
        <f>T68&gt;S68</f>
        <v>1</v>
      </c>
    </row>
    <row r="69" spans="1:21" ht="43.5" x14ac:dyDescent="0.35">
      <c r="A69">
        <v>67</v>
      </c>
      <c r="B69" s="3" t="s">
        <v>69</v>
      </c>
      <c r="C69" s="3" t="s">
        <v>4178</v>
      </c>
      <c r="D69" s="11">
        <v>2000</v>
      </c>
      <c r="E69" s="11">
        <v>2325</v>
      </c>
      <c r="F69" t="s">
        <v>8219</v>
      </c>
      <c r="G69" t="s">
        <v>8224</v>
      </c>
      <c r="H69" t="s">
        <v>8246</v>
      </c>
      <c r="I69">
        <v>1342360804</v>
      </c>
      <c r="J69">
        <v>1339768804</v>
      </c>
      <c r="K69" t="b">
        <v>0</v>
      </c>
      <c r="L69">
        <v>20</v>
      </c>
      <c r="M69" t="b">
        <v>1</v>
      </c>
      <c r="N69" t="s">
        <v>8266</v>
      </c>
      <c r="O69" s="13">
        <f>E69/D69</f>
        <v>1.1625000000000001</v>
      </c>
      <c r="P69" s="14">
        <f>IF($L69&lt;&gt;0, E69/L69, 0)</f>
        <v>116.25</v>
      </c>
      <c r="Q69" t="str">
        <f>LEFT($N69, FIND("/", $N69)-1)</f>
        <v>film &amp; video</v>
      </c>
      <c r="R69" t="str">
        <f>RIGHT(N69, LEN(N69)-LEN(Q69)-1)</f>
        <v>shorts</v>
      </c>
      <c r="S69" s="5">
        <f>$J69/60/60/24+DATE(1970, 1, 1)</f>
        <v>41075.583379629628</v>
      </c>
      <c r="T69" s="5">
        <f>$I69/60/60/24+DATE(1970, 1, 1)</f>
        <v>41105.583379629628</v>
      </c>
      <c r="U69" t="b">
        <f>T69&gt;S69</f>
        <v>1</v>
      </c>
    </row>
    <row r="70" spans="1:21" ht="58" x14ac:dyDescent="0.35">
      <c r="A70">
        <v>68</v>
      </c>
      <c r="B70" s="3" t="s">
        <v>70</v>
      </c>
      <c r="C70" s="3" t="s">
        <v>4179</v>
      </c>
      <c r="D70" s="11">
        <v>600</v>
      </c>
      <c r="E70" s="11">
        <v>763</v>
      </c>
      <c r="F70" t="s">
        <v>8219</v>
      </c>
      <c r="G70" t="s">
        <v>8225</v>
      </c>
      <c r="H70" t="s">
        <v>8247</v>
      </c>
      <c r="I70">
        <v>1393162791</v>
      </c>
      <c r="J70">
        <v>1390570791</v>
      </c>
      <c r="K70" t="b">
        <v>0</v>
      </c>
      <c r="L70">
        <v>36</v>
      </c>
      <c r="M70" t="b">
        <v>1</v>
      </c>
      <c r="N70" t="s">
        <v>8266</v>
      </c>
      <c r="O70" s="13">
        <f>E70/D70</f>
        <v>1.2716666666666667</v>
      </c>
      <c r="P70" s="14">
        <f>IF($L70&lt;&gt;0, E70/L70, 0)</f>
        <v>21.194444444444443</v>
      </c>
      <c r="Q70" t="str">
        <f>LEFT($N70, FIND("/", $N70)-1)</f>
        <v>film &amp; video</v>
      </c>
      <c r="R70" t="str">
        <f>RIGHT(N70, LEN(N70)-LEN(Q70)-1)</f>
        <v>shorts</v>
      </c>
      <c r="S70" s="5">
        <f>$J70/60/60/24+DATE(1970, 1, 1)</f>
        <v>41663.569340277776</v>
      </c>
      <c r="T70" s="5">
        <f>$I70/60/60/24+DATE(1970, 1, 1)</f>
        <v>41693.569340277776</v>
      </c>
      <c r="U70" t="b">
        <f>T70&gt;S70</f>
        <v>1</v>
      </c>
    </row>
    <row r="71" spans="1:21" ht="43.5" x14ac:dyDescent="0.35">
      <c r="A71">
        <v>69</v>
      </c>
      <c r="B71" s="3" t="s">
        <v>71</v>
      </c>
      <c r="C71" s="3" t="s">
        <v>4180</v>
      </c>
      <c r="D71" s="11">
        <v>10000</v>
      </c>
      <c r="E71" s="11">
        <v>11094.23</v>
      </c>
      <c r="F71" t="s">
        <v>8219</v>
      </c>
      <c r="G71" t="s">
        <v>8224</v>
      </c>
      <c r="H71" t="s">
        <v>8246</v>
      </c>
      <c r="I71">
        <v>1317538740</v>
      </c>
      <c r="J71">
        <v>1314765025</v>
      </c>
      <c r="K71" t="b">
        <v>0</v>
      </c>
      <c r="L71">
        <v>178</v>
      </c>
      <c r="M71" t="b">
        <v>1</v>
      </c>
      <c r="N71" t="s">
        <v>8266</v>
      </c>
      <c r="O71" s="13">
        <f>E71/D71</f>
        <v>1.109423</v>
      </c>
      <c r="P71" s="14">
        <f>IF($L71&lt;&gt;0, E71/L71, 0)</f>
        <v>62.327134831460668</v>
      </c>
      <c r="Q71" t="str">
        <f>LEFT($N71, FIND("/", $N71)-1)</f>
        <v>film &amp; video</v>
      </c>
      <c r="R71" t="str">
        <f>RIGHT(N71, LEN(N71)-LEN(Q71)-1)</f>
        <v>shorts</v>
      </c>
      <c r="S71" s="5">
        <f>$J71/60/60/24+DATE(1970, 1, 1)</f>
        <v>40786.187789351854</v>
      </c>
      <c r="T71" s="5">
        <f>$I71/60/60/24+DATE(1970, 1, 1)</f>
        <v>40818.290972222225</v>
      </c>
      <c r="U71" t="b">
        <f>T71&gt;S71</f>
        <v>1</v>
      </c>
    </row>
    <row r="72" spans="1:21" ht="43.5" x14ac:dyDescent="0.35">
      <c r="A72">
        <v>70</v>
      </c>
      <c r="B72" s="3" t="s">
        <v>72</v>
      </c>
      <c r="C72" s="3" t="s">
        <v>4181</v>
      </c>
      <c r="D72" s="11">
        <v>500</v>
      </c>
      <c r="E72" s="11">
        <v>636</v>
      </c>
      <c r="F72" t="s">
        <v>8219</v>
      </c>
      <c r="G72" t="s">
        <v>8224</v>
      </c>
      <c r="H72" t="s">
        <v>8246</v>
      </c>
      <c r="I72">
        <v>1315171845</v>
      </c>
      <c r="J72">
        <v>1309987845</v>
      </c>
      <c r="K72" t="b">
        <v>0</v>
      </c>
      <c r="L72">
        <v>17</v>
      </c>
      <c r="M72" t="b">
        <v>1</v>
      </c>
      <c r="N72" t="s">
        <v>8266</v>
      </c>
      <c r="O72" s="13">
        <f>E72/D72</f>
        <v>1.272</v>
      </c>
      <c r="P72" s="14">
        <f>IF($L72&lt;&gt;0, E72/L72, 0)</f>
        <v>37.411764705882355</v>
      </c>
      <c r="Q72" t="str">
        <f>LEFT($N72, FIND("/", $N72)-1)</f>
        <v>film &amp; video</v>
      </c>
      <c r="R72" t="str">
        <f>RIGHT(N72, LEN(N72)-LEN(Q72)-1)</f>
        <v>shorts</v>
      </c>
      <c r="S72" s="5">
        <f>$J72/60/60/24+DATE(1970, 1, 1)</f>
        <v>40730.896354166667</v>
      </c>
      <c r="T72" s="5">
        <f>$I72/60/60/24+DATE(1970, 1, 1)</f>
        <v>40790.896354166667</v>
      </c>
      <c r="U72" t="b">
        <f>T72&gt;S72</f>
        <v>1</v>
      </c>
    </row>
    <row r="73" spans="1:21" ht="43.5" x14ac:dyDescent="0.35">
      <c r="A73">
        <v>71</v>
      </c>
      <c r="B73" s="3" t="s">
        <v>73</v>
      </c>
      <c r="C73" s="3" t="s">
        <v>4182</v>
      </c>
      <c r="D73" s="11">
        <v>1800</v>
      </c>
      <c r="E73" s="11">
        <v>2231</v>
      </c>
      <c r="F73" t="s">
        <v>8219</v>
      </c>
      <c r="G73" t="s">
        <v>8224</v>
      </c>
      <c r="H73" t="s">
        <v>8246</v>
      </c>
      <c r="I73">
        <v>1338186657</v>
      </c>
      <c r="J73">
        <v>1333002657</v>
      </c>
      <c r="K73" t="b">
        <v>0</v>
      </c>
      <c r="L73">
        <v>32</v>
      </c>
      <c r="M73" t="b">
        <v>1</v>
      </c>
      <c r="N73" t="s">
        <v>8266</v>
      </c>
      <c r="O73" s="13">
        <f>E73/D73</f>
        <v>1.2394444444444443</v>
      </c>
      <c r="P73" s="14">
        <f>IF($L73&lt;&gt;0, E73/L73, 0)</f>
        <v>69.71875</v>
      </c>
      <c r="Q73" t="str">
        <f>LEFT($N73, FIND("/", $N73)-1)</f>
        <v>film &amp; video</v>
      </c>
      <c r="R73" t="str">
        <f>RIGHT(N73, LEN(N73)-LEN(Q73)-1)</f>
        <v>shorts</v>
      </c>
      <c r="S73" s="5">
        <f>$J73/60/60/24+DATE(1970, 1, 1)</f>
        <v>40997.271493055552</v>
      </c>
      <c r="T73" s="5">
        <f>$I73/60/60/24+DATE(1970, 1, 1)</f>
        <v>41057.271493055552</v>
      </c>
      <c r="U73" t="b">
        <f>T73&gt;S73</f>
        <v>1</v>
      </c>
    </row>
    <row r="74" spans="1:21" ht="43.5" x14ac:dyDescent="0.35">
      <c r="A74">
        <v>72</v>
      </c>
      <c r="B74" s="3" t="s">
        <v>74</v>
      </c>
      <c r="C74" s="3" t="s">
        <v>4183</v>
      </c>
      <c r="D74" s="11">
        <v>2200</v>
      </c>
      <c r="E74" s="11">
        <v>2385</v>
      </c>
      <c r="F74" t="s">
        <v>8219</v>
      </c>
      <c r="G74" t="s">
        <v>8224</v>
      </c>
      <c r="H74" t="s">
        <v>8246</v>
      </c>
      <c r="I74">
        <v>1352937600</v>
      </c>
      <c r="J74">
        <v>1351210481</v>
      </c>
      <c r="K74" t="b">
        <v>0</v>
      </c>
      <c r="L74">
        <v>41</v>
      </c>
      <c r="M74" t="b">
        <v>1</v>
      </c>
      <c r="N74" t="s">
        <v>8266</v>
      </c>
      <c r="O74" s="13">
        <f>E74/D74</f>
        <v>1.084090909090909</v>
      </c>
      <c r="P74" s="14">
        <f>IF($L74&lt;&gt;0, E74/L74, 0)</f>
        <v>58.170731707317074</v>
      </c>
      <c r="Q74" t="str">
        <f>LEFT($N74, FIND("/", $N74)-1)</f>
        <v>film &amp; video</v>
      </c>
      <c r="R74" t="str">
        <f>RIGHT(N74, LEN(N74)-LEN(Q74)-1)</f>
        <v>shorts</v>
      </c>
      <c r="S74" s="5">
        <f>$J74/60/60/24+DATE(1970, 1, 1)</f>
        <v>41208.010196759256</v>
      </c>
      <c r="T74" s="5">
        <f>$I74/60/60/24+DATE(1970, 1, 1)</f>
        <v>41228</v>
      </c>
      <c r="U74" t="b">
        <f>T74&gt;S74</f>
        <v>1</v>
      </c>
    </row>
    <row r="75" spans="1:21" ht="43.5" x14ac:dyDescent="0.35">
      <c r="A75">
        <v>73</v>
      </c>
      <c r="B75" s="3" t="s">
        <v>75</v>
      </c>
      <c r="C75" s="3" t="s">
        <v>4184</v>
      </c>
      <c r="D75" s="11">
        <v>900</v>
      </c>
      <c r="E75" s="11">
        <v>900</v>
      </c>
      <c r="F75" t="s">
        <v>8219</v>
      </c>
      <c r="G75" t="s">
        <v>8224</v>
      </c>
      <c r="H75" t="s">
        <v>8246</v>
      </c>
      <c r="I75">
        <v>1304395140</v>
      </c>
      <c r="J75">
        <v>1297620584</v>
      </c>
      <c r="K75" t="b">
        <v>0</v>
      </c>
      <c r="L75">
        <v>18</v>
      </c>
      <c r="M75" t="b">
        <v>1</v>
      </c>
      <c r="N75" t="s">
        <v>8266</v>
      </c>
      <c r="O75" s="13">
        <f>E75/D75</f>
        <v>1</v>
      </c>
      <c r="P75" s="14">
        <f>IF($L75&lt;&gt;0, E75/L75, 0)</f>
        <v>50</v>
      </c>
      <c r="Q75" t="str">
        <f>LEFT($N75, FIND("/", $N75)-1)</f>
        <v>film &amp; video</v>
      </c>
      <c r="R75" t="str">
        <f>RIGHT(N75, LEN(N75)-LEN(Q75)-1)</f>
        <v>shorts</v>
      </c>
      <c r="S75" s="5">
        <f>$J75/60/60/24+DATE(1970, 1, 1)</f>
        <v>40587.75675925926</v>
      </c>
      <c r="T75" s="5">
        <f>$I75/60/60/24+DATE(1970, 1, 1)</f>
        <v>40666.165972222225</v>
      </c>
      <c r="U75" t="b">
        <f>T75&gt;S75</f>
        <v>1</v>
      </c>
    </row>
    <row r="76" spans="1:21" ht="43.5" x14ac:dyDescent="0.35">
      <c r="A76">
        <v>74</v>
      </c>
      <c r="B76" s="3" t="s">
        <v>76</v>
      </c>
      <c r="C76" s="3" t="s">
        <v>4185</v>
      </c>
      <c r="D76" s="11">
        <v>500</v>
      </c>
      <c r="E76" s="11">
        <v>564.66</v>
      </c>
      <c r="F76" t="s">
        <v>8219</v>
      </c>
      <c r="G76" t="s">
        <v>8230</v>
      </c>
      <c r="H76" t="s">
        <v>8249</v>
      </c>
      <c r="I76">
        <v>1453376495</v>
      </c>
      <c r="J76">
        <v>1450784495</v>
      </c>
      <c r="K76" t="b">
        <v>0</v>
      </c>
      <c r="L76">
        <v>29</v>
      </c>
      <c r="M76" t="b">
        <v>1</v>
      </c>
      <c r="N76" t="s">
        <v>8266</v>
      </c>
      <c r="O76" s="13">
        <f>E76/D76</f>
        <v>1.1293199999999999</v>
      </c>
      <c r="P76" s="14">
        <f>IF($L76&lt;&gt;0, E76/L76, 0)</f>
        <v>19.471034482758618</v>
      </c>
      <c r="Q76" t="str">
        <f>LEFT($N76, FIND("/", $N76)-1)</f>
        <v>film &amp; video</v>
      </c>
      <c r="R76" t="str">
        <f>RIGHT(N76, LEN(N76)-LEN(Q76)-1)</f>
        <v>shorts</v>
      </c>
      <c r="S76" s="5">
        <f>$J76/60/60/24+DATE(1970, 1, 1)</f>
        <v>42360.487210648149</v>
      </c>
      <c r="T76" s="5">
        <f>$I76/60/60/24+DATE(1970, 1, 1)</f>
        <v>42390.487210648149</v>
      </c>
      <c r="U76" t="b">
        <f>T76&gt;S76</f>
        <v>1</v>
      </c>
    </row>
    <row r="77" spans="1:21" ht="43.5" x14ac:dyDescent="0.35">
      <c r="A77">
        <v>75</v>
      </c>
      <c r="B77" s="3" t="s">
        <v>77</v>
      </c>
      <c r="C77" s="3" t="s">
        <v>4186</v>
      </c>
      <c r="D77" s="11">
        <v>3500</v>
      </c>
      <c r="E77" s="11">
        <v>4040</v>
      </c>
      <c r="F77" t="s">
        <v>8219</v>
      </c>
      <c r="G77" t="s">
        <v>8224</v>
      </c>
      <c r="H77" t="s">
        <v>8246</v>
      </c>
      <c r="I77">
        <v>1366693272</v>
      </c>
      <c r="J77">
        <v>1364101272</v>
      </c>
      <c r="K77" t="b">
        <v>0</v>
      </c>
      <c r="L77">
        <v>47</v>
      </c>
      <c r="M77" t="b">
        <v>1</v>
      </c>
      <c r="N77" t="s">
        <v>8266</v>
      </c>
      <c r="O77" s="13">
        <f>E77/D77</f>
        <v>1.1542857142857144</v>
      </c>
      <c r="P77" s="14">
        <f>IF($L77&lt;&gt;0, E77/L77, 0)</f>
        <v>85.957446808510639</v>
      </c>
      <c r="Q77" t="str">
        <f>LEFT($N77, FIND("/", $N77)-1)</f>
        <v>film &amp; video</v>
      </c>
      <c r="R77" t="str">
        <f>RIGHT(N77, LEN(N77)-LEN(Q77)-1)</f>
        <v>shorts</v>
      </c>
      <c r="S77" s="5">
        <f>$J77/60/60/24+DATE(1970, 1, 1)</f>
        <v>41357.209166666667</v>
      </c>
      <c r="T77" s="5">
        <f>$I77/60/60/24+DATE(1970, 1, 1)</f>
        <v>41387.209166666667</v>
      </c>
      <c r="U77" t="b">
        <f>T77&gt;S77</f>
        <v>1</v>
      </c>
    </row>
    <row r="78" spans="1:21" ht="43.5" x14ac:dyDescent="0.35">
      <c r="A78">
        <v>76</v>
      </c>
      <c r="B78" s="3" t="s">
        <v>78</v>
      </c>
      <c r="C78" s="3" t="s">
        <v>4187</v>
      </c>
      <c r="D78" s="11">
        <v>300</v>
      </c>
      <c r="E78" s="11">
        <v>460</v>
      </c>
      <c r="F78" t="s">
        <v>8219</v>
      </c>
      <c r="G78" t="s">
        <v>8224</v>
      </c>
      <c r="H78" t="s">
        <v>8246</v>
      </c>
      <c r="I78">
        <v>1325007358</v>
      </c>
      <c r="J78">
        <v>1319819758</v>
      </c>
      <c r="K78" t="b">
        <v>0</v>
      </c>
      <c r="L78">
        <v>15</v>
      </c>
      <c r="M78" t="b">
        <v>1</v>
      </c>
      <c r="N78" t="s">
        <v>8266</v>
      </c>
      <c r="O78" s="13">
        <f>E78/D78</f>
        <v>1.5333333333333334</v>
      </c>
      <c r="P78" s="14">
        <f>IF($L78&lt;&gt;0, E78/L78, 0)</f>
        <v>30.666666666666668</v>
      </c>
      <c r="Q78" t="str">
        <f>LEFT($N78, FIND("/", $N78)-1)</f>
        <v>film &amp; video</v>
      </c>
      <c r="R78" t="str">
        <f>RIGHT(N78, LEN(N78)-LEN(Q78)-1)</f>
        <v>shorts</v>
      </c>
      <c r="S78" s="5">
        <f>$J78/60/60/24+DATE(1970, 1, 1)</f>
        <v>40844.691643518519</v>
      </c>
      <c r="T78" s="5">
        <f>$I78/60/60/24+DATE(1970, 1, 1)</f>
        <v>40904.733310185184</v>
      </c>
      <c r="U78" t="b">
        <f>T78&gt;S78</f>
        <v>1</v>
      </c>
    </row>
    <row r="79" spans="1:21" ht="43.5" x14ac:dyDescent="0.35">
      <c r="A79">
        <v>77</v>
      </c>
      <c r="B79" s="3" t="s">
        <v>79</v>
      </c>
      <c r="C79" s="3" t="s">
        <v>4188</v>
      </c>
      <c r="D79" s="11">
        <v>400</v>
      </c>
      <c r="E79" s="11">
        <v>1570</v>
      </c>
      <c r="F79" t="s">
        <v>8219</v>
      </c>
      <c r="G79" t="s">
        <v>8224</v>
      </c>
      <c r="H79" t="s">
        <v>8246</v>
      </c>
      <c r="I79">
        <v>1337569140</v>
      </c>
      <c r="J79">
        <v>1332991717</v>
      </c>
      <c r="K79" t="b">
        <v>0</v>
      </c>
      <c r="L79">
        <v>26</v>
      </c>
      <c r="M79" t="b">
        <v>1</v>
      </c>
      <c r="N79" t="s">
        <v>8266</v>
      </c>
      <c r="O79" s="13">
        <f>E79/D79</f>
        <v>3.9249999999999998</v>
      </c>
      <c r="P79" s="14">
        <f>IF($L79&lt;&gt;0, E79/L79, 0)</f>
        <v>60.384615384615387</v>
      </c>
      <c r="Q79" t="str">
        <f>LEFT($N79, FIND("/", $N79)-1)</f>
        <v>film &amp; video</v>
      </c>
      <c r="R79" t="str">
        <f>RIGHT(N79, LEN(N79)-LEN(Q79)-1)</f>
        <v>shorts</v>
      </c>
      <c r="S79" s="5">
        <f>$J79/60/60/24+DATE(1970, 1, 1)</f>
        <v>40997.144872685189</v>
      </c>
      <c r="T79" s="5">
        <f>$I79/60/60/24+DATE(1970, 1, 1)</f>
        <v>41050.124305555553</v>
      </c>
      <c r="U79" t="b">
        <f>T79&gt;S79</f>
        <v>1</v>
      </c>
    </row>
    <row r="80" spans="1:21" ht="87" x14ac:dyDescent="0.35">
      <c r="A80">
        <v>78</v>
      </c>
      <c r="B80" s="3" t="s">
        <v>80</v>
      </c>
      <c r="C80" s="3" t="s">
        <v>4189</v>
      </c>
      <c r="D80" s="11">
        <v>50</v>
      </c>
      <c r="E80" s="11">
        <v>1351</v>
      </c>
      <c r="F80" t="s">
        <v>8219</v>
      </c>
      <c r="G80" t="s">
        <v>8230</v>
      </c>
      <c r="H80" t="s">
        <v>8249</v>
      </c>
      <c r="I80">
        <v>1472751121</v>
      </c>
      <c r="J80">
        <v>1471887121</v>
      </c>
      <c r="K80" t="b">
        <v>0</v>
      </c>
      <c r="L80">
        <v>35</v>
      </c>
      <c r="M80" t="b">
        <v>1</v>
      </c>
      <c r="N80" t="s">
        <v>8266</v>
      </c>
      <c r="O80" s="13">
        <f>E80/D80</f>
        <v>27.02</v>
      </c>
      <c r="P80" s="14">
        <f>IF($L80&lt;&gt;0, E80/L80, 0)</f>
        <v>38.6</v>
      </c>
      <c r="Q80" t="str">
        <f>LEFT($N80, FIND("/", $N80)-1)</f>
        <v>film &amp; video</v>
      </c>
      <c r="R80" t="str">
        <f>RIGHT(N80, LEN(N80)-LEN(Q80)-1)</f>
        <v>shorts</v>
      </c>
      <c r="S80" s="5">
        <f>$J80/60/60/24+DATE(1970, 1, 1)</f>
        <v>42604.730567129634</v>
      </c>
      <c r="T80" s="5">
        <f>$I80/60/60/24+DATE(1970, 1, 1)</f>
        <v>42614.730567129634</v>
      </c>
      <c r="U80" t="b">
        <f>T80&gt;S80</f>
        <v>1</v>
      </c>
    </row>
    <row r="81" spans="1:21" ht="43.5" x14ac:dyDescent="0.35">
      <c r="A81">
        <v>79</v>
      </c>
      <c r="B81" s="3" t="s">
        <v>81</v>
      </c>
      <c r="C81" s="3" t="s">
        <v>4190</v>
      </c>
      <c r="D81" s="11">
        <v>1300</v>
      </c>
      <c r="E81" s="11">
        <v>1651</v>
      </c>
      <c r="F81" t="s">
        <v>8219</v>
      </c>
      <c r="G81" t="s">
        <v>8225</v>
      </c>
      <c r="H81" t="s">
        <v>8247</v>
      </c>
      <c r="I81">
        <v>1398451093</v>
      </c>
      <c r="J81">
        <v>1395859093</v>
      </c>
      <c r="K81" t="b">
        <v>0</v>
      </c>
      <c r="L81">
        <v>41</v>
      </c>
      <c r="M81" t="b">
        <v>1</v>
      </c>
      <c r="N81" t="s">
        <v>8266</v>
      </c>
      <c r="O81" s="13">
        <f>E81/D81</f>
        <v>1.27</v>
      </c>
      <c r="P81" s="14">
        <f>IF($L81&lt;&gt;0, E81/L81, 0)</f>
        <v>40.268292682926827</v>
      </c>
      <c r="Q81" t="str">
        <f>LEFT($N81, FIND("/", $N81)-1)</f>
        <v>film &amp; video</v>
      </c>
      <c r="R81" t="str">
        <f>RIGHT(N81, LEN(N81)-LEN(Q81)-1)</f>
        <v>shorts</v>
      </c>
      <c r="S81" s="5">
        <f>$J81/60/60/24+DATE(1970, 1, 1)</f>
        <v>41724.776539351849</v>
      </c>
      <c r="T81" s="5">
        <f>$I81/60/60/24+DATE(1970, 1, 1)</f>
        <v>41754.776539351849</v>
      </c>
      <c r="U81" t="b">
        <f>T81&gt;S81</f>
        <v>1</v>
      </c>
    </row>
    <row r="82" spans="1:21" ht="43.5" x14ac:dyDescent="0.35">
      <c r="A82">
        <v>80</v>
      </c>
      <c r="B82" s="3" t="s">
        <v>82</v>
      </c>
      <c r="C82" s="3" t="s">
        <v>4191</v>
      </c>
      <c r="D82" s="11">
        <v>12000</v>
      </c>
      <c r="E82" s="11">
        <v>12870</v>
      </c>
      <c r="F82" t="s">
        <v>8219</v>
      </c>
      <c r="G82" t="s">
        <v>8224</v>
      </c>
      <c r="H82" t="s">
        <v>8246</v>
      </c>
      <c r="I82">
        <v>1386640856</v>
      </c>
      <c r="J82">
        <v>1383616856</v>
      </c>
      <c r="K82" t="b">
        <v>0</v>
      </c>
      <c r="L82">
        <v>47</v>
      </c>
      <c r="M82" t="b">
        <v>1</v>
      </c>
      <c r="N82" t="s">
        <v>8266</v>
      </c>
      <c r="O82" s="13">
        <f>E82/D82</f>
        <v>1.0725</v>
      </c>
      <c r="P82" s="14">
        <f>IF($L82&lt;&gt;0, E82/L82, 0)</f>
        <v>273.82978723404256</v>
      </c>
      <c r="Q82" t="str">
        <f>LEFT($N82, FIND("/", $N82)-1)</f>
        <v>film &amp; video</v>
      </c>
      <c r="R82" t="str">
        <f>RIGHT(N82, LEN(N82)-LEN(Q82)-1)</f>
        <v>shorts</v>
      </c>
      <c r="S82" s="5">
        <f>$J82/60/60/24+DATE(1970, 1, 1)</f>
        <v>41583.083981481483</v>
      </c>
      <c r="T82" s="5">
        <f>$I82/60/60/24+DATE(1970, 1, 1)</f>
        <v>41618.083981481483</v>
      </c>
      <c r="U82" t="b">
        <f>T82&gt;S82</f>
        <v>1</v>
      </c>
    </row>
    <row r="83" spans="1:21" ht="43.5" x14ac:dyDescent="0.35">
      <c r="A83">
        <v>81</v>
      </c>
      <c r="B83" s="3" t="s">
        <v>83</v>
      </c>
      <c r="C83" s="3" t="s">
        <v>4192</v>
      </c>
      <c r="D83" s="11">
        <v>750</v>
      </c>
      <c r="E83" s="11">
        <v>1485</v>
      </c>
      <c r="F83" t="s">
        <v>8219</v>
      </c>
      <c r="G83" t="s">
        <v>8224</v>
      </c>
      <c r="H83" t="s">
        <v>8246</v>
      </c>
      <c r="I83">
        <v>1342234920</v>
      </c>
      <c r="J83">
        <v>1341892127</v>
      </c>
      <c r="K83" t="b">
        <v>0</v>
      </c>
      <c r="L83">
        <v>28</v>
      </c>
      <c r="M83" t="b">
        <v>1</v>
      </c>
      <c r="N83" t="s">
        <v>8266</v>
      </c>
      <c r="O83" s="13">
        <f>E83/D83</f>
        <v>1.98</v>
      </c>
      <c r="P83" s="14">
        <f>IF($L83&lt;&gt;0, E83/L83, 0)</f>
        <v>53.035714285714285</v>
      </c>
      <c r="Q83" t="str">
        <f>LEFT($N83, FIND("/", $N83)-1)</f>
        <v>film &amp; video</v>
      </c>
      <c r="R83" t="str">
        <f>RIGHT(N83, LEN(N83)-LEN(Q83)-1)</f>
        <v>shorts</v>
      </c>
      <c r="S83" s="5">
        <f>$J83/60/60/24+DATE(1970, 1, 1)</f>
        <v>41100.158877314818</v>
      </c>
      <c r="T83" s="5">
        <f>$I83/60/60/24+DATE(1970, 1, 1)</f>
        <v>41104.126388888886</v>
      </c>
      <c r="U83" t="b">
        <f>T83&gt;S83</f>
        <v>1</v>
      </c>
    </row>
    <row r="84" spans="1:21" ht="43.5" x14ac:dyDescent="0.35">
      <c r="A84">
        <v>82</v>
      </c>
      <c r="B84" s="3" t="s">
        <v>84</v>
      </c>
      <c r="C84" s="3" t="s">
        <v>4193</v>
      </c>
      <c r="D84" s="11">
        <v>4000</v>
      </c>
      <c r="E84" s="11">
        <v>4000.5</v>
      </c>
      <c r="F84" t="s">
        <v>8219</v>
      </c>
      <c r="G84" t="s">
        <v>8224</v>
      </c>
      <c r="H84" t="s">
        <v>8246</v>
      </c>
      <c r="I84">
        <v>1318189261</v>
      </c>
      <c r="J84">
        <v>1315597261</v>
      </c>
      <c r="K84" t="b">
        <v>0</v>
      </c>
      <c r="L84">
        <v>100</v>
      </c>
      <c r="M84" t="b">
        <v>1</v>
      </c>
      <c r="N84" t="s">
        <v>8266</v>
      </c>
      <c r="O84" s="13">
        <f>E84/D84</f>
        <v>1.0001249999999999</v>
      </c>
      <c r="P84" s="14">
        <f>IF($L84&lt;&gt;0, E84/L84, 0)</f>
        <v>40.005000000000003</v>
      </c>
      <c r="Q84" t="str">
        <f>LEFT($N84, FIND("/", $N84)-1)</f>
        <v>film &amp; video</v>
      </c>
      <c r="R84" t="str">
        <f>RIGHT(N84, LEN(N84)-LEN(Q84)-1)</f>
        <v>shorts</v>
      </c>
      <c r="S84" s="5">
        <f>$J84/60/60/24+DATE(1970, 1, 1)</f>
        <v>40795.820150462961</v>
      </c>
      <c r="T84" s="5">
        <f>$I84/60/60/24+DATE(1970, 1, 1)</f>
        <v>40825.820150462961</v>
      </c>
      <c r="U84" t="b">
        <f>T84&gt;S84</f>
        <v>1</v>
      </c>
    </row>
    <row r="85" spans="1:21" ht="43.5" x14ac:dyDescent="0.35">
      <c r="A85">
        <v>83</v>
      </c>
      <c r="B85" s="3" t="s">
        <v>85</v>
      </c>
      <c r="C85" s="3" t="s">
        <v>4194</v>
      </c>
      <c r="D85" s="11">
        <v>200</v>
      </c>
      <c r="E85" s="11">
        <v>205</v>
      </c>
      <c r="F85" t="s">
        <v>8219</v>
      </c>
      <c r="G85" t="s">
        <v>8225</v>
      </c>
      <c r="H85" t="s">
        <v>8247</v>
      </c>
      <c r="I85">
        <v>1424604600</v>
      </c>
      <c r="J85">
        <v>1423320389</v>
      </c>
      <c r="K85" t="b">
        <v>0</v>
      </c>
      <c r="L85">
        <v>13</v>
      </c>
      <c r="M85" t="b">
        <v>1</v>
      </c>
      <c r="N85" t="s">
        <v>8266</v>
      </c>
      <c r="O85" s="13">
        <f>E85/D85</f>
        <v>1.0249999999999999</v>
      </c>
      <c r="P85" s="14">
        <f>IF($L85&lt;&gt;0, E85/L85, 0)</f>
        <v>15.76923076923077</v>
      </c>
      <c r="Q85" t="str">
        <f>LEFT($N85, FIND("/", $N85)-1)</f>
        <v>film &amp; video</v>
      </c>
      <c r="R85" t="str">
        <f>RIGHT(N85, LEN(N85)-LEN(Q85)-1)</f>
        <v>shorts</v>
      </c>
      <c r="S85" s="5">
        <f>$J85/60/60/24+DATE(1970, 1, 1)</f>
        <v>42042.615613425922</v>
      </c>
      <c r="T85" s="5">
        <f>$I85/60/60/24+DATE(1970, 1, 1)</f>
        <v>42057.479166666672</v>
      </c>
      <c r="U85" t="b">
        <f>T85&gt;S85</f>
        <v>1</v>
      </c>
    </row>
    <row r="86" spans="1:21" ht="43.5" x14ac:dyDescent="0.35">
      <c r="A86">
        <v>84</v>
      </c>
      <c r="B86" s="3" t="s">
        <v>86</v>
      </c>
      <c r="C86" s="3" t="s">
        <v>4195</v>
      </c>
      <c r="D86" s="11">
        <v>500</v>
      </c>
      <c r="E86" s="11">
        <v>500</v>
      </c>
      <c r="F86" t="s">
        <v>8219</v>
      </c>
      <c r="G86" t="s">
        <v>8224</v>
      </c>
      <c r="H86" t="s">
        <v>8246</v>
      </c>
      <c r="I86">
        <v>1305483086</v>
      </c>
      <c r="J86">
        <v>1302891086</v>
      </c>
      <c r="K86" t="b">
        <v>0</v>
      </c>
      <c r="L86">
        <v>7</v>
      </c>
      <c r="M86" t="b">
        <v>1</v>
      </c>
      <c r="N86" t="s">
        <v>8266</v>
      </c>
      <c r="O86" s="13">
        <f>E86/D86</f>
        <v>1</v>
      </c>
      <c r="P86" s="14">
        <f>IF($L86&lt;&gt;0, E86/L86, 0)</f>
        <v>71.428571428571431</v>
      </c>
      <c r="Q86" t="str">
        <f>LEFT($N86, FIND("/", $N86)-1)</f>
        <v>film &amp; video</v>
      </c>
      <c r="R86" t="str">
        <f>RIGHT(N86, LEN(N86)-LEN(Q86)-1)</f>
        <v>shorts</v>
      </c>
      <c r="S86" s="5">
        <f>$J86/60/60/24+DATE(1970, 1, 1)</f>
        <v>40648.757939814815</v>
      </c>
      <c r="T86" s="5">
        <f>$I86/60/60/24+DATE(1970, 1, 1)</f>
        <v>40678.757939814815</v>
      </c>
      <c r="U86" t="b">
        <f>T86&gt;S86</f>
        <v>1</v>
      </c>
    </row>
    <row r="87" spans="1:21" ht="43.5" x14ac:dyDescent="0.35">
      <c r="A87">
        <v>85</v>
      </c>
      <c r="B87" s="3" t="s">
        <v>87</v>
      </c>
      <c r="C87" s="3" t="s">
        <v>4196</v>
      </c>
      <c r="D87" s="11">
        <v>1200</v>
      </c>
      <c r="E87" s="11">
        <v>1506</v>
      </c>
      <c r="F87" t="s">
        <v>8219</v>
      </c>
      <c r="G87" t="s">
        <v>8224</v>
      </c>
      <c r="H87" t="s">
        <v>8246</v>
      </c>
      <c r="I87">
        <v>1316746837</v>
      </c>
      <c r="J87">
        <v>1314154837</v>
      </c>
      <c r="K87" t="b">
        <v>0</v>
      </c>
      <c r="L87">
        <v>21</v>
      </c>
      <c r="M87" t="b">
        <v>1</v>
      </c>
      <c r="N87" t="s">
        <v>8266</v>
      </c>
      <c r="O87" s="13">
        <f>E87/D87</f>
        <v>1.2549999999999999</v>
      </c>
      <c r="P87" s="14">
        <f>IF($L87&lt;&gt;0, E87/L87, 0)</f>
        <v>71.714285714285708</v>
      </c>
      <c r="Q87" t="str">
        <f>LEFT($N87, FIND("/", $N87)-1)</f>
        <v>film &amp; video</v>
      </c>
      <c r="R87" t="str">
        <f>RIGHT(N87, LEN(N87)-LEN(Q87)-1)</f>
        <v>shorts</v>
      </c>
      <c r="S87" s="5">
        <f>$J87/60/60/24+DATE(1970, 1, 1)</f>
        <v>40779.125428240739</v>
      </c>
      <c r="T87" s="5">
        <f>$I87/60/60/24+DATE(1970, 1, 1)</f>
        <v>40809.125428240739</v>
      </c>
      <c r="U87" t="b">
        <f>T87&gt;S87</f>
        <v>1</v>
      </c>
    </row>
    <row r="88" spans="1:21" ht="58" x14ac:dyDescent="0.35">
      <c r="A88">
        <v>86</v>
      </c>
      <c r="B88" s="3" t="s">
        <v>88</v>
      </c>
      <c r="C88" s="3" t="s">
        <v>4197</v>
      </c>
      <c r="D88" s="11">
        <v>6000</v>
      </c>
      <c r="E88" s="11">
        <v>6388</v>
      </c>
      <c r="F88" t="s">
        <v>8219</v>
      </c>
      <c r="G88" t="s">
        <v>8230</v>
      </c>
      <c r="H88" t="s">
        <v>8249</v>
      </c>
      <c r="I88">
        <v>1451226045</v>
      </c>
      <c r="J88">
        <v>1444828845</v>
      </c>
      <c r="K88" t="b">
        <v>0</v>
      </c>
      <c r="L88">
        <v>17</v>
      </c>
      <c r="M88" t="b">
        <v>1</v>
      </c>
      <c r="N88" t="s">
        <v>8266</v>
      </c>
      <c r="O88" s="13">
        <f>E88/D88</f>
        <v>1.0646666666666667</v>
      </c>
      <c r="P88" s="14">
        <f>IF($L88&lt;&gt;0, E88/L88, 0)</f>
        <v>375.76470588235293</v>
      </c>
      <c r="Q88" t="str">
        <f>LEFT($N88, FIND("/", $N88)-1)</f>
        <v>film &amp; video</v>
      </c>
      <c r="R88" t="str">
        <f>RIGHT(N88, LEN(N88)-LEN(Q88)-1)</f>
        <v>shorts</v>
      </c>
      <c r="S88" s="5">
        <f>$J88/60/60/24+DATE(1970, 1, 1)</f>
        <v>42291.556076388893</v>
      </c>
      <c r="T88" s="5">
        <f>$I88/60/60/24+DATE(1970, 1, 1)</f>
        <v>42365.59774305555</v>
      </c>
      <c r="U88" t="b">
        <f>T88&gt;S88</f>
        <v>1</v>
      </c>
    </row>
    <row r="89" spans="1:21" ht="43.5" x14ac:dyDescent="0.35">
      <c r="A89">
        <v>87</v>
      </c>
      <c r="B89" s="3" t="s">
        <v>89</v>
      </c>
      <c r="C89" s="3" t="s">
        <v>4198</v>
      </c>
      <c r="D89" s="11">
        <v>2500</v>
      </c>
      <c r="E89" s="11">
        <v>2615</v>
      </c>
      <c r="F89" t="s">
        <v>8219</v>
      </c>
      <c r="G89" t="s">
        <v>8224</v>
      </c>
      <c r="H89" t="s">
        <v>8246</v>
      </c>
      <c r="I89">
        <v>1275529260</v>
      </c>
      <c r="J89">
        <v>1274705803</v>
      </c>
      <c r="K89" t="b">
        <v>0</v>
      </c>
      <c r="L89">
        <v>25</v>
      </c>
      <c r="M89" t="b">
        <v>1</v>
      </c>
      <c r="N89" t="s">
        <v>8266</v>
      </c>
      <c r="O89" s="13">
        <f>E89/D89</f>
        <v>1.046</v>
      </c>
      <c r="P89" s="14">
        <f>IF($L89&lt;&gt;0, E89/L89, 0)</f>
        <v>104.6</v>
      </c>
      <c r="Q89" t="str">
        <f>LEFT($N89, FIND("/", $N89)-1)</f>
        <v>film &amp; video</v>
      </c>
      <c r="R89" t="str">
        <f>RIGHT(N89, LEN(N89)-LEN(Q89)-1)</f>
        <v>shorts</v>
      </c>
      <c r="S89" s="5">
        <f>$J89/60/60/24+DATE(1970, 1, 1)</f>
        <v>40322.53938657407</v>
      </c>
      <c r="T89" s="5">
        <f>$I89/60/60/24+DATE(1970, 1, 1)</f>
        <v>40332.070138888892</v>
      </c>
      <c r="U89" t="b">
        <f>T89&gt;S89</f>
        <v>1</v>
      </c>
    </row>
    <row r="90" spans="1:21" ht="58" x14ac:dyDescent="0.35">
      <c r="A90">
        <v>88</v>
      </c>
      <c r="B90" s="3" t="s">
        <v>90</v>
      </c>
      <c r="C90" s="3" t="s">
        <v>4199</v>
      </c>
      <c r="D90" s="11">
        <v>3500</v>
      </c>
      <c r="E90" s="11">
        <v>3600</v>
      </c>
      <c r="F90" t="s">
        <v>8219</v>
      </c>
      <c r="G90" t="s">
        <v>8224</v>
      </c>
      <c r="H90" t="s">
        <v>8246</v>
      </c>
      <c r="I90">
        <v>1403452131</v>
      </c>
      <c r="J90">
        <v>1401205731</v>
      </c>
      <c r="K90" t="b">
        <v>0</v>
      </c>
      <c r="L90">
        <v>60</v>
      </c>
      <c r="M90" t="b">
        <v>1</v>
      </c>
      <c r="N90" t="s">
        <v>8266</v>
      </c>
      <c r="O90" s="13">
        <f>E90/D90</f>
        <v>1.0285714285714285</v>
      </c>
      <c r="P90" s="14">
        <f>IF($L90&lt;&gt;0, E90/L90, 0)</f>
        <v>60</v>
      </c>
      <c r="Q90" t="str">
        <f>LEFT($N90, FIND("/", $N90)-1)</f>
        <v>film &amp; video</v>
      </c>
      <c r="R90" t="str">
        <f>RIGHT(N90, LEN(N90)-LEN(Q90)-1)</f>
        <v>shorts</v>
      </c>
      <c r="S90" s="5">
        <f>$J90/60/60/24+DATE(1970, 1, 1)</f>
        <v>41786.65892361111</v>
      </c>
      <c r="T90" s="5">
        <f>$I90/60/60/24+DATE(1970, 1, 1)</f>
        <v>41812.65892361111</v>
      </c>
      <c r="U90" t="b">
        <f>T90&gt;S90</f>
        <v>1</v>
      </c>
    </row>
    <row r="91" spans="1:21" ht="43.5" x14ac:dyDescent="0.35">
      <c r="A91">
        <v>89</v>
      </c>
      <c r="B91" s="3" t="s">
        <v>91</v>
      </c>
      <c r="C91" s="3" t="s">
        <v>4200</v>
      </c>
      <c r="D91" s="11">
        <v>6000</v>
      </c>
      <c r="E91" s="11">
        <v>6904</v>
      </c>
      <c r="F91" t="s">
        <v>8219</v>
      </c>
      <c r="G91" t="s">
        <v>8224</v>
      </c>
      <c r="H91" t="s">
        <v>8246</v>
      </c>
      <c r="I91">
        <v>1370196192</v>
      </c>
      <c r="J91">
        <v>1368036192</v>
      </c>
      <c r="K91" t="b">
        <v>0</v>
      </c>
      <c r="L91">
        <v>56</v>
      </c>
      <c r="M91" t="b">
        <v>1</v>
      </c>
      <c r="N91" t="s">
        <v>8266</v>
      </c>
      <c r="O91" s="13">
        <f>E91/D91</f>
        <v>1.1506666666666667</v>
      </c>
      <c r="P91" s="14">
        <f>IF($L91&lt;&gt;0, E91/L91, 0)</f>
        <v>123.28571428571429</v>
      </c>
      <c r="Q91" t="str">
        <f>LEFT($N91, FIND("/", $N91)-1)</f>
        <v>film &amp; video</v>
      </c>
      <c r="R91" t="str">
        <f>RIGHT(N91, LEN(N91)-LEN(Q91)-1)</f>
        <v>shorts</v>
      </c>
      <c r="S91" s="5">
        <f>$J91/60/60/24+DATE(1970, 1, 1)</f>
        <v>41402.752222222225</v>
      </c>
      <c r="T91" s="5">
        <f>$I91/60/60/24+DATE(1970, 1, 1)</f>
        <v>41427.752222222225</v>
      </c>
      <c r="U91" t="b">
        <f>T91&gt;S91</f>
        <v>1</v>
      </c>
    </row>
    <row r="92" spans="1:21" ht="29" x14ac:dyDescent="0.35">
      <c r="A92">
        <v>90</v>
      </c>
      <c r="B92" s="3" t="s">
        <v>92</v>
      </c>
      <c r="C92" s="3" t="s">
        <v>4201</v>
      </c>
      <c r="D92" s="11">
        <v>500</v>
      </c>
      <c r="E92" s="11">
        <v>502</v>
      </c>
      <c r="F92" t="s">
        <v>8219</v>
      </c>
      <c r="G92" t="s">
        <v>8224</v>
      </c>
      <c r="H92" t="s">
        <v>8246</v>
      </c>
      <c r="I92">
        <v>1310454499</v>
      </c>
      <c r="J92">
        <v>1307862499</v>
      </c>
      <c r="K92" t="b">
        <v>0</v>
      </c>
      <c r="L92">
        <v>16</v>
      </c>
      <c r="M92" t="b">
        <v>1</v>
      </c>
      <c r="N92" t="s">
        <v>8266</v>
      </c>
      <c r="O92" s="13">
        <f>E92/D92</f>
        <v>1.004</v>
      </c>
      <c r="P92" s="14">
        <f>IF($L92&lt;&gt;0, E92/L92, 0)</f>
        <v>31.375</v>
      </c>
      <c r="Q92" t="str">
        <f>LEFT($N92, FIND("/", $N92)-1)</f>
        <v>film &amp; video</v>
      </c>
      <c r="R92" t="str">
        <f>RIGHT(N92, LEN(N92)-LEN(Q92)-1)</f>
        <v>shorts</v>
      </c>
      <c r="S92" s="5">
        <f>$J92/60/60/24+DATE(1970, 1, 1)</f>
        <v>40706.297442129631</v>
      </c>
      <c r="T92" s="5">
        <f>$I92/60/60/24+DATE(1970, 1, 1)</f>
        <v>40736.297442129631</v>
      </c>
      <c r="U92" t="b">
        <f>T92&gt;S92</f>
        <v>1</v>
      </c>
    </row>
    <row r="93" spans="1:21" ht="43.5" x14ac:dyDescent="0.35">
      <c r="A93">
        <v>91</v>
      </c>
      <c r="B93" s="3" t="s">
        <v>93</v>
      </c>
      <c r="C93" s="3" t="s">
        <v>4202</v>
      </c>
      <c r="D93" s="11">
        <v>3000</v>
      </c>
      <c r="E93" s="11">
        <v>3600</v>
      </c>
      <c r="F93" t="s">
        <v>8219</v>
      </c>
      <c r="G93" t="s">
        <v>8224</v>
      </c>
      <c r="H93" t="s">
        <v>8246</v>
      </c>
      <c r="I93">
        <v>1305625164</v>
      </c>
      <c r="J93">
        <v>1300354764</v>
      </c>
      <c r="K93" t="b">
        <v>0</v>
      </c>
      <c r="L93">
        <v>46</v>
      </c>
      <c r="M93" t="b">
        <v>1</v>
      </c>
      <c r="N93" t="s">
        <v>8266</v>
      </c>
      <c r="O93" s="13">
        <f>E93/D93</f>
        <v>1.2</v>
      </c>
      <c r="P93" s="14">
        <f>IF($L93&lt;&gt;0, E93/L93, 0)</f>
        <v>78.260869565217391</v>
      </c>
      <c r="Q93" t="str">
        <f>LEFT($N93, FIND("/", $N93)-1)</f>
        <v>film &amp; video</v>
      </c>
      <c r="R93" t="str">
        <f>RIGHT(N93, LEN(N93)-LEN(Q93)-1)</f>
        <v>shorts</v>
      </c>
      <c r="S93" s="5">
        <f>$J93/60/60/24+DATE(1970, 1, 1)</f>
        <v>40619.402361111112</v>
      </c>
      <c r="T93" s="5">
        <f>$I93/60/60/24+DATE(1970, 1, 1)</f>
        <v>40680.402361111112</v>
      </c>
      <c r="U93" t="b">
        <f>T93&gt;S93</f>
        <v>1</v>
      </c>
    </row>
    <row r="94" spans="1:21" ht="43.5" x14ac:dyDescent="0.35">
      <c r="A94">
        <v>92</v>
      </c>
      <c r="B94" s="3" t="s">
        <v>94</v>
      </c>
      <c r="C94" s="3" t="s">
        <v>4203</v>
      </c>
      <c r="D94" s="11">
        <v>5000</v>
      </c>
      <c r="E94" s="11">
        <v>5260</v>
      </c>
      <c r="F94" t="s">
        <v>8219</v>
      </c>
      <c r="G94" t="s">
        <v>8229</v>
      </c>
      <c r="H94" t="s">
        <v>8251</v>
      </c>
      <c r="I94">
        <v>1485936000</v>
      </c>
      <c r="J94">
        <v>1481949983</v>
      </c>
      <c r="K94" t="b">
        <v>0</v>
      </c>
      <c r="L94">
        <v>43</v>
      </c>
      <c r="M94" t="b">
        <v>1</v>
      </c>
      <c r="N94" t="s">
        <v>8266</v>
      </c>
      <c r="O94" s="13">
        <f>E94/D94</f>
        <v>1.052</v>
      </c>
      <c r="P94" s="14">
        <f>IF($L94&lt;&gt;0, E94/L94, 0)</f>
        <v>122.32558139534883</v>
      </c>
      <c r="Q94" t="str">
        <f>LEFT($N94, FIND("/", $N94)-1)</f>
        <v>film &amp; video</v>
      </c>
      <c r="R94" t="str">
        <f>RIGHT(N94, LEN(N94)-LEN(Q94)-1)</f>
        <v>shorts</v>
      </c>
      <c r="S94" s="5">
        <f>$J94/60/60/24+DATE(1970, 1, 1)</f>
        <v>42721.198877314819</v>
      </c>
      <c r="T94" s="5">
        <f>$I94/60/60/24+DATE(1970, 1, 1)</f>
        <v>42767.333333333328</v>
      </c>
      <c r="U94" t="b">
        <f>T94&gt;S94</f>
        <v>1</v>
      </c>
    </row>
    <row r="95" spans="1:21" ht="58" x14ac:dyDescent="0.35">
      <c r="A95">
        <v>93</v>
      </c>
      <c r="B95" s="3" t="s">
        <v>95</v>
      </c>
      <c r="C95" s="3" t="s">
        <v>4204</v>
      </c>
      <c r="D95" s="11">
        <v>1000</v>
      </c>
      <c r="E95" s="11">
        <v>1106</v>
      </c>
      <c r="F95" t="s">
        <v>8219</v>
      </c>
      <c r="G95" t="s">
        <v>8224</v>
      </c>
      <c r="H95" t="s">
        <v>8246</v>
      </c>
      <c r="I95">
        <v>1341349200</v>
      </c>
      <c r="J95">
        <v>1338928537</v>
      </c>
      <c r="K95" t="b">
        <v>0</v>
      </c>
      <c r="L95">
        <v>15</v>
      </c>
      <c r="M95" t="b">
        <v>1</v>
      </c>
      <c r="N95" t="s">
        <v>8266</v>
      </c>
      <c r="O95" s="13">
        <f>E95/D95</f>
        <v>1.1060000000000001</v>
      </c>
      <c r="P95" s="14">
        <f>IF($L95&lt;&gt;0, E95/L95, 0)</f>
        <v>73.733333333333334</v>
      </c>
      <c r="Q95" t="str">
        <f>LEFT($N95, FIND("/", $N95)-1)</f>
        <v>film &amp; video</v>
      </c>
      <c r="R95" t="str">
        <f>RIGHT(N95, LEN(N95)-LEN(Q95)-1)</f>
        <v>shorts</v>
      </c>
      <c r="S95" s="5">
        <f>$J95/60/60/24+DATE(1970, 1, 1)</f>
        <v>41065.858067129629</v>
      </c>
      <c r="T95" s="5">
        <f>$I95/60/60/24+DATE(1970, 1, 1)</f>
        <v>41093.875</v>
      </c>
      <c r="U95" t="b">
        <f>T95&gt;S95</f>
        <v>1</v>
      </c>
    </row>
    <row r="96" spans="1:21" ht="43.5" x14ac:dyDescent="0.35">
      <c r="A96">
        <v>94</v>
      </c>
      <c r="B96" s="3" t="s">
        <v>96</v>
      </c>
      <c r="C96" s="3" t="s">
        <v>4205</v>
      </c>
      <c r="D96" s="11">
        <v>250</v>
      </c>
      <c r="E96" s="11">
        <v>260</v>
      </c>
      <c r="F96" t="s">
        <v>8219</v>
      </c>
      <c r="G96" t="s">
        <v>8225</v>
      </c>
      <c r="H96" t="s">
        <v>8247</v>
      </c>
      <c r="I96">
        <v>1396890822</v>
      </c>
      <c r="J96">
        <v>1395162822</v>
      </c>
      <c r="K96" t="b">
        <v>0</v>
      </c>
      <c r="L96">
        <v>12</v>
      </c>
      <c r="M96" t="b">
        <v>1</v>
      </c>
      <c r="N96" t="s">
        <v>8266</v>
      </c>
      <c r="O96" s="13">
        <f>E96/D96</f>
        <v>1.04</v>
      </c>
      <c r="P96" s="14">
        <f>IF($L96&lt;&gt;0, E96/L96, 0)</f>
        <v>21.666666666666668</v>
      </c>
      <c r="Q96" t="str">
        <f>LEFT($N96, FIND("/", $N96)-1)</f>
        <v>film &amp; video</v>
      </c>
      <c r="R96" t="str">
        <f>RIGHT(N96, LEN(N96)-LEN(Q96)-1)</f>
        <v>shorts</v>
      </c>
      <c r="S96" s="5">
        <f>$J96/60/60/24+DATE(1970, 1, 1)</f>
        <v>41716.717847222222</v>
      </c>
      <c r="T96" s="5">
        <f>$I96/60/60/24+DATE(1970, 1, 1)</f>
        <v>41736.717847222222</v>
      </c>
      <c r="U96" t="b">
        <f>T96&gt;S96</f>
        <v>1</v>
      </c>
    </row>
    <row r="97" spans="1:21" ht="43.5" x14ac:dyDescent="0.35">
      <c r="A97">
        <v>95</v>
      </c>
      <c r="B97" s="3" t="s">
        <v>97</v>
      </c>
      <c r="C97" s="3" t="s">
        <v>4206</v>
      </c>
      <c r="D97" s="11">
        <v>350</v>
      </c>
      <c r="E97" s="11">
        <v>460</v>
      </c>
      <c r="F97" t="s">
        <v>8219</v>
      </c>
      <c r="G97" t="s">
        <v>8224</v>
      </c>
      <c r="H97" t="s">
        <v>8246</v>
      </c>
      <c r="I97">
        <v>1330214841</v>
      </c>
      <c r="J97">
        <v>1327622841</v>
      </c>
      <c r="K97" t="b">
        <v>0</v>
      </c>
      <c r="L97">
        <v>21</v>
      </c>
      <c r="M97" t="b">
        <v>1</v>
      </c>
      <c r="N97" t="s">
        <v>8266</v>
      </c>
      <c r="O97" s="13">
        <f>E97/D97</f>
        <v>1.3142857142857143</v>
      </c>
      <c r="P97" s="14">
        <f>IF($L97&lt;&gt;0, E97/L97, 0)</f>
        <v>21.904761904761905</v>
      </c>
      <c r="Q97" t="str">
        <f>LEFT($N97, FIND("/", $N97)-1)</f>
        <v>film &amp; video</v>
      </c>
      <c r="R97" t="str">
        <f>RIGHT(N97, LEN(N97)-LEN(Q97)-1)</f>
        <v>shorts</v>
      </c>
      <c r="S97" s="5">
        <f>$J97/60/60/24+DATE(1970, 1, 1)</f>
        <v>40935.005104166667</v>
      </c>
      <c r="T97" s="5">
        <f>$I97/60/60/24+DATE(1970, 1, 1)</f>
        <v>40965.005104166667</v>
      </c>
      <c r="U97" t="b">
        <f>T97&gt;S97</f>
        <v>1</v>
      </c>
    </row>
    <row r="98" spans="1:21" ht="58" x14ac:dyDescent="0.35">
      <c r="A98">
        <v>96</v>
      </c>
      <c r="B98" s="3" t="s">
        <v>98</v>
      </c>
      <c r="C98" s="3" t="s">
        <v>4207</v>
      </c>
      <c r="D98" s="11">
        <v>1500</v>
      </c>
      <c r="E98" s="11">
        <v>1720</v>
      </c>
      <c r="F98" t="s">
        <v>8219</v>
      </c>
      <c r="G98" t="s">
        <v>8224</v>
      </c>
      <c r="H98" t="s">
        <v>8246</v>
      </c>
      <c r="I98">
        <v>1280631600</v>
      </c>
      <c r="J98">
        <v>1274889241</v>
      </c>
      <c r="K98" t="b">
        <v>0</v>
      </c>
      <c r="L98">
        <v>34</v>
      </c>
      <c r="M98" t="b">
        <v>1</v>
      </c>
      <c r="N98" t="s">
        <v>8266</v>
      </c>
      <c r="O98" s="13">
        <f>E98/D98</f>
        <v>1.1466666666666667</v>
      </c>
      <c r="P98" s="14">
        <f>IF($L98&lt;&gt;0, E98/L98, 0)</f>
        <v>50.588235294117645</v>
      </c>
      <c r="Q98" t="str">
        <f>LEFT($N98, FIND("/", $N98)-1)</f>
        <v>film &amp; video</v>
      </c>
      <c r="R98" t="str">
        <f>RIGHT(N98, LEN(N98)-LEN(Q98)-1)</f>
        <v>shorts</v>
      </c>
      <c r="S98" s="5">
        <f>$J98/60/60/24+DATE(1970, 1, 1)</f>
        <v>40324.662511574075</v>
      </c>
      <c r="T98" s="5">
        <f>$I98/60/60/24+DATE(1970, 1, 1)</f>
        <v>40391.125</v>
      </c>
      <c r="U98" t="b">
        <f>T98&gt;S98</f>
        <v>1</v>
      </c>
    </row>
    <row r="99" spans="1:21" ht="43.5" x14ac:dyDescent="0.35">
      <c r="A99">
        <v>97</v>
      </c>
      <c r="B99" s="3" t="s">
        <v>99</v>
      </c>
      <c r="C99" s="3" t="s">
        <v>4208</v>
      </c>
      <c r="D99" s="11">
        <v>400</v>
      </c>
      <c r="E99" s="11">
        <v>425</v>
      </c>
      <c r="F99" t="s">
        <v>8219</v>
      </c>
      <c r="G99" t="s">
        <v>8224</v>
      </c>
      <c r="H99" t="s">
        <v>8246</v>
      </c>
      <c r="I99">
        <v>1310440482</v>
      </c>
      <c r="J99">
        <v>1307848482</v>
      </c>
      <c r="K99" t="b">
        <v>0</v>
      </c>
      <c r="L99">
        <v>8</v>
      </c>
      <c r="M99" t="b">
        <v>1</v>
      </c>
      <c r="N99" t="s">
        <v>8266</v>
      </c>
      <c r="O99" s="13">
        <f>E99/D99</f>
        <v>1.0625</v>
      </c>
      <c r="P99" s="14">
        <f>IF($L99&lt;&gt;0, E99/L99, 0)</f>
        <v>53.125</v>
      </c>
      <c r="Q99" t="str">
        <f>LEFT($N99, FIND("/", $N99)-1)</f>
        <v>film &amp; video</v>
      </c>
      <c r="R99" t="str">
        <f>RIGHT(N99, LEN(N99)-LEN(Q99)-1)</f>
        <v>shorts</v>
      </c>
      <c r="S99" s="5">
        <f>$J99/60/60/24+DATE(1970, 1, 1)</f>
        <v>40706.135208333333</v>
      </c>
      <c r="T99" s="5">
        <f>$I99/60/60/24+DATE(1970, 1, 1)</f>
        <v>40736.135208333333</v>
      </c>
      <c r="U99" t="b">
        <f>T99&gt;S99</f>
        <v>1</v>
      </c>
    </row>
    <row r="100" spans="1:21" ht="43.5" x14ac:dyDescent="0.35">
      <c r="A100">
        <v>98</v>
      </c>
      <c r="B100" s="3" t="s">
        <v>100</v>
      </c>
      <c r="C100" s="3" t="s">
        <v>4209</v>
      </c>
      <c r="D100" s="11">
        <v>3200</v>
      </c>
      <c r="E100" s="11">
        <v>3400</v>
      </c>
      <c r="F100" t="s">
        <v>8219</v>
      </c>
      <c r="G100" t="s">
        <v>8224</v>
      </c>
      <c r="H100" t="s">
        <v>8246</v>
      </c>
      <c r="I100">
        <v>1354923000</v>
      </c>
      <c r="J100">
        <v>1351796674</v>
      </c>
      <c r="K100" t="b">
        <v>0</v>
      </c>
      <c r="L100">
        <v>60</v>
      </c>
      <c r="M100" t="b">
        <v>1</v>
      </c>
      <c r="N100" t="s">
        <v>8266</v>
      </c>
      <c r="O100" s="13">
        <f>E100/D100</f>
        <v>1.0625</v>
      </c>
      <c r="P100" s="14">
        <f>IF($L100&lt;&gt;0, E100/L100, 0)</f>
        <v>56.666666666666664</v>
      </c>
      <c r="Q100" t="str">
        <f>LEFT($N100, FIND("/", $N100)-1)</f>
        <v>film &amp; video</v>
      </c>
      <c r="R100" t="str">
        <f>RIGHT(N100, LEN(N100)-LEN(Q100)-1)</f>
        <v>shorts</v>
      </c>
      <c r="S100" s="5">
        <f>$J100/60/60/24+DATE(1970, 1, 1)</f>
        <v>41214.79483796296</v>
      </c>
      <c r="T100" s="5">
        <f>$I100/60/60/24+DATE(1970, 1, 1)</f>
        <v>41250.979166666664</v>
      </c>
      <c r="U100" t="b">
        <f>T100&gt;S100</f>
        <v>1</v>
      </c>
    </row>
    <row r="101" spans="1:21" ht="29" x14ac:dyDescent="0.35">
      <c r="A101">
        <v>99</v>
      </c>
      <c r="B101" s="3" t="s">
        <v>101</v>
      </c>
      <c r="C101" s="3" t="s">
        <v>4210</v>
      </c>
      <c r="D101" s="11">
        <v>1500</v>
      </c>
      <c r="E101" s="11">
        <v>1590.29</v>
      </c>
      <c r="F101" t="s">
        <v>8219</v>
      </c>
      <c r="G101" t="s">
        <v>8224</v>
      </c>
      <c r="H101" t="s">
        <v>8246</v>
      </c>
      <c r="I101">
        <v>1390426799</v>
      </c>
      <c r="J101">
        <v>1387834799</v>
      </c>
      <c r="K101" t="b">
        <v>0</v>
      </c>
      <c r="L101">
        <v>39</v>
      </c>
      <c r="M101" t="b">
        <v>1</v>
      </c>
      <c r="N101" t="s">
        <v>8266</v>
      </c>
      <c r="O101" s="13">
        <f>E101/D101</f>
        <v>1.0601933333333333</v>
      </c>
      <c r="P101" s="14">
        <f>IF($L101&lt;&gt;0, E101/L101, 0)</f>
        <v>40.776666666666664</v>
      </c>
      <c r="Q101" t="str">
        <f>LEFT($N101, FIND("/", $N101)-1)</f>
        <v>film &amp; video</v>
      </c>
      <c r="R101" t="str">
        <f>RIGHT(N101, LEN(N101)-LEN(Q101)-1)</f>
        <v>shorts</v>
      </c>
      <c r="S101" s="5">
        <f>$J101/60/60/24+DATE(1970, 1, 1)</f>
        <v>41631.902766203704</v>
      </c>
      <c r="T101" s="5">
        <f>$I101/60/60/24+DATE(1970, 1, 1)</f>
        <v>41661.902766203704</v>
      </c>
      <c r="U101" t="b">
        <f>T101&gt;S101</f>
        <v>1</v>
      </c>
    </row>
    <row r="102" spans="1:21" ht="43.5" x14ac:dyDescent="0.35">
      <c r="A102">
        <v>100</v>
      </c>
      <c r="B102" s="3" t="s">
        <v>102</v>
      </c>
      <c r="C102" s="3" t="s">
        <v>4211</v>
      </c>
      <c r="D102" s="11">
        <v>5000</v>
      </c>
      <c r="E102" s="11">
        <v>5000</v>
      </c>
      <c r="F102" t="s">
        <v>8219</v>
      </c>
      <c r="G102" t="s">
        <v>8224</v>
      </c>
      <c r="H102" t="s">
        <v>8246</v>
      </c>
      <c r="I102">
        <v>1352055886</v>
      </c>
      <c r="J102">
        <v>1350324286</v>
      </c>
      <c r="K102" t="b">
        <v>0</v>
      </c>
      <c r="L102">
        <v>26</v>
      </c>
      <c r="M102" t="b">
        <v>1</v>
      </c>
      <c r="N102" t="s">
        <v>8266</v>
      </c>
      <c r="O102" s="13">
        <f>E102/D102</f>
        <v>1</v>
      </c>
      <c r="P102" s="14">
        <f>IF($L102&lt;&gt;0, E102/L102, 0)</f>
        <v>192.30769230769232</v>
      </c>
      <c r="Q102" t="str">
        <f>LEFT($N102, FIND("/", $N102)-1)</f>
        <v>film &amp; video</v>
      </c>
      <c r="R102" t="str">
        <f>RIGHT(N102, LEN(N102)-LEN(Q102)-1)</f>
        <v>shorts</v>
      </c>
      <c r="S102" s="5">
        <f>$J102/60/60/24+DATE(1970, 1, 1)</f>
        <v>41197.753310185188</v>
      </c>
      <c r="T102" s="5">
        <f>$I102/60/60/24+DATE(1970, 1, 1)</f>
        <v>41217.794976851852</v>
      </c>
      <c r="U102" t="b">
        <f>T102&gt;S102</f>
        <v>1</v>
      </c>
    </row>
    <row r="103" spans="1:21" ht="43.5" x14ac:dyDescent="0.35">
      <c r="A103">
        <v>101</v>
      </c>
      <c r="B103" s="3" t="s">
        <v>103</v>
      </c>
      <c r="C103" s="3" t="s">
        <v>4212</v>
      </c>
      <c r="D103" s="11">
        <v>3500</v>
      </c>
      <c r="E103" s="11">
        <v>3500</v>
      </c>
      <c r="F103" t="s">
        <v>8219</v>
      </c>
      <c r="G103" t="s">
        <v>8224</v>
      </c>
      <c r="H103" t="s">
        <v>8246</v>
      </c>
      <c r="I103">
        <v>1359052710</v>
      </c>
      <c r="J103">
        <v>1356979110</v>
      </c>
      <c r="K103" t="b">
        <v>0</v>
      </c>
      <c r="L103">
        <v>35</v>
      </c>
      <c r="M103" t="b">
        <v>1</v>
      </c>
      <c r="N103" t="s">
        <v>8266</v>
      </c>
      <c r="O103" s="13">
        <f>E103/D103</f>
        <v>1</v>
      </c>
      <c r="P103" s="14">
        <f>IF($L103&lt;&gt;0, E103/L103, 0)</f>
        <v>100</v>
      </c>
      <c r="Q103" t="str">
        <f>LEFT($N103, FIND("/", $N103)-1)</f>
        <v>film &amp; video</v>
      </c>
      <c r="R103" t="str">
        <f>RIGHT(N103, LEN(N103)-LEN(Q103)-1)</f>
        <v>shorts</v>
      </c>
      <c r="S103" s="5">
        <f>$J103/60/60/24+DATE(1970, 1, 1)</f>
        <v>41274.776736111111</v>
      </c>
      <c r="T103" s="5">
        <f>$I103/60/60/24+DATE(1970, 1, 1)</f>
        <v>41298.776736111111</v>
      </c>
      <c r="U103" t="b">
        <f>T103&gt;S103</f>
        <v>1</v>
      </c>
    </row>
    <row r="104" spans="1:21" ht="43.5" x14ac:dyDescent="0.35">
      <c r="A104">
        <v>102</v>
      </c>
      <c r="B104" s="3" t="s">
        <v>104</v>
      </c>
      <c r="C104" s="3" t="s">
        <v>4213</v>
      </c>
      <c r="D104" s="11">
        <v>6000</v>
      </c>
      <c r="E104" s="11">
        <v>7665</v>
      </c>
      <c r="F104" t="s">
        <v>8219</v>
      </c>
      <c r="G104" t="s">
        <v>8224</v>
      </c>
      <c r="H104" t="s">
        <v>8246</v>
      </c>
      <c r="I104">
        <v>1293073733</v>
      </c>
      <c r="J104">
        <v>1290481733</v>
      </c>
      <c r="K104" t="b">
        <v>0</v>
      </c>
      <c r="L104">
        <v>65</v>
      </c>
      <c r="M104" t="b">
        <v>1</v>
      </c>
      <c r="N104" t="s">
        <v>8266</v>
      </c>
      <c r="O104" s="13">
        <f>E104/D104</f>
        <v>1.2775000000000001</v>
      </c>
      <c r="P104" s="14">
        <f>IF($L104&lt;&gt;0, E104/L104, 0)</f>
        <v>117.92307692307692</v>
      </c>
      <c r="Q104" t="str">
        <f>LEFT($N104, FIND("/", $N104)-1)</f>
        <v>film &amp; video</v>
      </c>
      <c r="R104" t="str">
        <f>RIGHT(N104, LEN(N104)-LEN(Q104)-1)</f>
        <v>shorts</v>
      </c>
      <c r="S104" s="5">
        <f>$J104/60/60/24+DATE(1970, 1, 1)</f>
        <v>40505.131168981483</v>
      </c>
      <c r="T104" s="5">
        <f>$I104/60/60/24+DATE(1970, 1, 1)</f>
        <v>40535.131168981483</v>
      </c>
      <c r="U104" t="b">
        <f>T104&gt;S104</f>
        <v>1</v>
      </c>
    </row>
    <row r="105" spans="1:21" ht="43.5" x14ac:dyDescent="0.35">
      <c r="A105">
        <v>103</v>
      </c>
      <c r="B105" s="3" t="s">
        <v>105</v>
      </c>
      <c r="C105" s="3" t="s">
        <v>4214</v>
      </c>
      <c r="D105" s="11">
        <v>1300</v>
      </c>
      <c r="E105" s="11">
        <v>1367</v>
      </c>
      <c r="F105" t="s">
        <v>8219</v>
      </c>
      <c r="G105" t="s">
        <v>8225</v>
      </c>
      <c r="H105" t="s">
        <v>8247</v>
      </c>
      <c r="I105">
        <v>1394220030</v>
      </c>
      <c r="J105">
        <v>1392232830</v>
      </c>
      <c r="K105" t="b">
        <v>0</v>
      </c>
      <c r="L105">
        <v>49</v>
      </c>
      <c r="M105" t="b">
        <v>1</v>
      </c>
      <c r="N105" t="s">
        <v>8266</v>
      </c>
      <c r="O105" s="13">
        <f>E105/D105</f>
        <v>1.0515384615384615</v>
      </c>
      <c r="P105" s="14">
        <f>IF($L105&lt;&gt;0, E105/L105, 0)</f>
        <v>27.897959183673468</v>
      </c>
      <c r="Q105" t="str">
        <f>LEFT($N105, FIND("/", $N105)-1)</f>
        <v>film &amp; video</v>
      </c>
      <c r="R105" t="str">
        <f>RIGHT(N105, LEN(N105)-LEN(Q105)-1)</f>
        <v>shorts</v>
      </c>
      <c r="S105" s="5">
        <f>$J105/60/60/24+DATE(1970, 1, 1)</f>
        <v>41682.805902777778</v>
      </c>
      <c r="T105" s="5">
        <f>$I105/60/60/24+DATE(1970, 1, 1)</f>
        <v>41705.805902777778</v>
      </c>
      <c r="U105" t="b">
        <f>T105&gt;S105</f>
        <v>1</v>
      </c>
    </row>
    <row r="106" spans="1:21" ht="29" x14ac:dyDescent="0.35">
      <c r="A106">
        <v>104</v>
      </c>
      <c r="B106" s="3" t="s">
        <v>106</v>
      </c>
      <c r="C106" s="3" t="s">
        <v>4215</v>
      </c>
      <c r="D106" s="11">
        <v>500</v>
      </c>
      <c r="E106" s="11">
        <v>600</v>
      </c>
      <c r="F106" t="s">
        <v>8219</v>
      </c>
      <c r="G106" t="s">
        <v>8224</v>
      </c>
      <c r="H106" t="s">
        <v>8246</v>
      </c>
      <c r="I106">
        <v>1301792400</v>
      </c>
      <c r="J106">
        <v>1299775266</v>
      </c>
      <c r="K106" t="b">
        <v>0</v>
      </c>
      <c r="L106">
        <v>10</v>
      </c>
      <c r="M106" t="b">
        <v>1</v>
      </c>
      <c r="N106" t="s">
        <v>8266</v>
      </c>
      <c r="O106" s="13">
        <f>E106/D106</f>
        <v>1.2</v>
      </c>
      <c r="P106" s="14">
        <f>IF($L106&lt;&gt;0, E106/L106, 0)</f>
        <v>60</v>
      </c>
      <c r="Q106" t="str">
        <f>LEFT($N106, FIND("/", $N106)-1)</f>
        <v>film &amp; video</v>
      </c>
      <c r="R106" t="str">
        <f>RIGHT(N106, LEN(N106)-LEN(Q106)-1)</f>
        <v>shorts</v>
      </c>
      <c r="S106" s="5">
        <f>$J106/60/60/24+DATE(1970, 1, 1)</f>
        <v>40612.695208333331</v>
      </c>
      <c r="T106" s="5">
        <f>$I106/60/60/24+DATE(1970, 1, 1)</f>
        <v>40636.041666666664</v>
      </c>
      <c r="U106" t="b">
        <f>T106&gt;S106</f>
        <v>1</v>
      </c>
    </row>
    <row r="107" spans="1:21" ht="43.5" x14ac:dyDescent="0.35">
      <c r="A107">
        <v>105</v>
      </c>
      <c r="B107" s="3" t="s">
        <v>107</v>
      </c>
      <c r="C107" s="3" t="s">
        <v>4216</v>
      </c>
      <c r="D107" s="11">
        <v>2200</v>
      </c>
      <c r="E107" s="11">
        <v>2363</v>
      </c>
      <c r="F107" t="s">
        <v>8219</v>
      </c>
      <c r="G107" t="s">
        <v>8224</v>
      </c>
      <c r="H107" t="s">
        <v>8246</v>
      </c>
      <c r="I107">
        <v>1463184000</v>
      </c>
      <c r="J107">
        <v>1461605020</v>
      </c>
      <c r="K107" t="b">
        <v>0</v>
      </c>
      <c r="L107">
        <v>60</v>
      </c>
      <c r="M107" t="b">
        <v>1</v>
      </c>
      <c r="N107" t="s">
        <v>8266</v>
      </c>
      <c r="O107" s="13">
        <f>E107/D107</f>
        <v>1.074090909090909</v>
      </c>
      <c r="P107" s="14">
        <f>IF($L107&lt;&gt;0, E107/L107, 0)</f>
        <v>39.383333333333333</v>
      </c>
      <c r="Q107" t="str">
        <f>LEFT($N107, FIND("/", $N107)-1)</f>
        <v>film &amp; video</v>
      </c>
      <c r="R107" t="str">
        <f>RIGHT(N107, LEN(N107)-LEN(Q107)-1)</f>
        <v>shorts</v>
      </c>
      <c r="S107" s="5">
        <f>$J107/60/60/24+DATE(1970, 1, 1)</f>
        <v>42485.724768518514</v>
      </c>
      <c r="T107" s="5">
        <f>$I107/60/60/24+DATE(1970, 1, 1)</f>
        <v>42504</v>
      </c>
      <c r="U107" t="b">
        <f>T107&gt;S107</f>
        <v>1</v>
      </c>
    </row>
    <row r="108" spans="1:21" x14ac:dyDescent="0.35">
      <c r="A108">
        <v>106</v>
      </c>
      <c r="B108" s="3" t="s">
        <v>108</v>
      </c>
      <c r="C108" s="3" t="s">
        <v>4217</v>
      </c>
      <c r="D108" s="11">
        <v>5000</v>
      </c>
      <c r="E108" s="11">
        <v>5025</v>
      </c>
      <c r="F108" t="s">
        <v>8219</v>
      </c>
      <c r="G108" t="s">
        <v>8224</v>
      </c>
      <c r="H108" t="s">
        <v>8246</v>
      </c>
      <c r="I108">
        <v>1333391901</v>
      </c>
      <c r="J108">
        <v>1332182301</v>
      </c>
      <c r="K108" t="b">
        <v>0</v>
      </c>
      <c r="L108">
        <v>27</v>
      </c>
      <c r="M108" t="b">
        <v>1</v>
      </c>
      <c r="N108" t="s">
        <v>8266</v>
      </c>
      <c r="O108" s="13">
        <f>E108/D108</f>
        <v>1.0049999999999999</v>
      </c>
      <c r="P108" s="14">
        <f>IF($L108&lt;&gt;0, E108/L108, 0)</f>
        <v>186.11111111111111</v>
      </c>
      <c r="Q108" t="str">
        <f>LEFT($N108, FIND("/", $N108)-1)</f>
        <v>film &amp; video</v>
      </c>
      <c r="R108" t="str">
        <f>RIGHT(N108, LEN(N108)-LEN(Q108)-1)</f>
        <v>shorts</v>
      </c>
      <c r="S108" s="5">
        <f>$J108/60/60/24+DATE(1970, 1, 1)</f>
        <v>40987.776631944449</v>
      </c>
      <c r="T108" s="5">
        <f>$I108/60/60/24+DATE(1970, 1, 1)</f>
        <v>41001.776631944449</v>
      </c>
      <c r="U108" t="b">
        <f>T108&gt;S108</f>
        <v>1</v>
      </c>
    </row>
    <row r="109" spans="1:21" ht="43.5" x14ac:dyDescent="0.35">
      <c r="A109">
        <v>107</v>
      </c>
      <c r="B109" s="3" t="s">
        <v>109</v>
      </c>
      <c r="C109" s="3" t="s">
        <v>4218</v>
      </c>
      <c r="D109" s="11">
        <v>7500</v>
      </c>
      <c r="E109" s="11">
        <v>7685</v>
      </c>
      <c r="F109" t="s">
        <v>8219</v>
      </c>
      <c r="G109" t="s">
        <v>8224</v>
      </c>
      <c r="H109" t="s">
        <v>8246</v>
      </c>
      <c r="I109">
        <v>1303688087</v>
      </c>
      <c r="J109">
        <v>1301787287</v>
      </c>
      <c r="K109" t="b">
        <v>0</v>
      </c>
      <c r="L109">
        <v>69</v>
      </c>
      <c r="M109" t="b">
        <v>1</v>
      </c>
      <c r="N109" t="s">
        <v>8266</v>
      </c>
      <c r="O109" s="13">
        <f>E109/D109</f>
        <v>1.0246666666666666</v>
      </c>
      <c r="P109" s="14">
        <f>IF($L109&lt;&gt;0, E109/L109, 0)</f>
        <v>111.37681159420291</v>
      </c>
      <c r="Q109" t="str">
        <f>LEFT($N109, FIND("/", $N109)-1)</f>
        <v>film &amp; video</v>
      </c>
      <c r="R109" t="str">
        <f>RIGHT(N109, LEN(N109)-LEN(Q109)-1)</f>
        <v>shorts</v>
      </c>
      <c r="S109" s="5">
        <f>$J109/60/60/24+DATE(1970, 1, 1)</f>
        <v>40635.982488425929</v>
      </c>
      <c r="T109" s="5">
        <f>$I109/60/60/24+DATE(1970, 1, 1)</f>
        <v>40657.982488425929</v>
      </c>
      <c r="U109" t="b">
        <f>T109&gt;S109</f>
        <v>1</v>
      </c>
    </row>
    <row r="110" spans="1:21" ht="43.5" x14ac:dyDescent="0.35">
      <c r="A110">
        <v>108</v>
      </c>
      <c r="B110" s="3" t="s">
        <v>110</v>
      </c>
      <c r="C110" s="3" t="s">
        <v>4219</v>
      </c>
      <c r="D110" s="11">
        <v>1500</v>
      </c>
      <c r="E110" s="11">
        <v>3700</v>
      </c>
      <c r="F110" t="s">
        <v>8219</v>
      </c>
      <c r="G110" t="s">
        <v>8224</v>
      </c>
      <c r="H110" t="s">
        <v>8246</v>
      </c>
      <c r="I110">
        <v>1370011370</v>
      </c>
      <c r="J110">
        <v>1364827370</v>
      </c>
      <c r="K110" t="b">
        <v>0</v>
      </c>
      <c r="L110">
        <v>47</v>
      </c>
      <c r="M110" t="b">
        <v>1</v>
      </c>
      <c r="N110" t="s">
        <v>8266</v>
      </c>
      <c r="O110" s="13">
        <f>E110/D110</f>
        <v>2.4666666666666668</v>
      </c>
      <c r="P110" s="14">
        <f>IF($L110&lt;&gt;0, E110/L110, 0)</f>
        <v>78.723404255319153</v>
      </c>
      <c r="Q110" t="str">
        <f>LEFT($N110, FIND("/", $N110)-1)</f>
        <v>film &amp; video</v>
      </c>
      <c r="R110" t="str">
        <f>RIGHT(N110, LEN(N110)-LEN(Q110)-1)</f>
        <v>shorts</v>
      </c>
      <c r="S110" s="5">
        <f>$J110/60/60/24+DATE(1970, 1, 1)</f>
        <v>41365.613078703704</v>
      </c>
      <c r="T110" s="5">
        <f>$I110/60/60/24+DATE(1970, 1, 1)</f>
        <v>41425.613078703704</v>
      </c>
      <c r="U110" t="b">
        <f>T110&gt;S110</f>
        <v>1</v>
      </c>
    </row>
    <row r="111" spans="1:21" ht="43.5" x14ac:dyDescent="0.35">
      <c r="A111">
        <v>109</v>
      </c>
      <c r="B111" s="3" t="s">
        <v>111</v>
      </c>
      <c r="C111" s="3" t="s">
        <v>4220</v>
      </c>
      <c r="D111" s="11">
        <v>1000</v>
      </c>
      <c r="E111" s="11">
        <v>2195</v>
      </c>
      <c r="F111" t="s">
        <v>8219</v>
      </c>
      <c r="G111" t="s">
        <v>8224</v>
      </c>
      <c r="H111" t="s">
        <v>8246</v>
      </c>
      <c r="I111">
        <v>1298680630</v>
      </c>
      <c r="J111">
        <v>1296088630</v>
      </c>
      <c r="K111" t="b">
        <v>0</v>
      </c>
      <c r="L111">
        <v>47</v>
      </c>
      <c r="M111" t="b">
        <v>1</v>
      </c>
      <c r="N111" t="s">
        <v>8266</v>
      </c>
      <c r="O111" s="13">
        <f>E111/D111</f>
        <v>2.1949999999999998</v>
      </c>
      <c r="P111" s="14">
        <f>IF($L111&lt;&gt;0, E111/L111, 0)</f>
        <v>46.702127659574465</v>
      </c>
      <c r="Q111" t="str">
        <f>LEFT($N111, FIND("/", $N111)-1)</f>
        <v>film &amp; video</v>
      </c>
      <c r="R111" t="str">
        <f>RIGHT(N111, LEN(N111)-LEN(Q111)-1)</f>
        <v>shorts</v>
      </c>
      <c r="S111" s="5">
        <f>$J111/60/60/24+DATE(1970, 1, 1)</f>
        <v>40570.025810185187</v>
      </c>
      <c r="T111" s="5">
        <f>$I111/60/60/24+DATE(1970, 1, 1)</f>
        <v>40600.025810185187</v>
      </c>
      <c r="U111" t="b">
        <f>T111&gt;S111</f>
        <v>1</v>
      </c>
    </row>
    <row r="112" spans="1:21" ht="43.5" x14ac:dyDescent="0.35">
      <c r="A112">
        <v>110</v>
      </c>
      <c r="B112" s="3" t="s">
        <v>112</v>
      </c>
      <c r="C112" s="3" t="s">
        <v>4221</v>
      </c>
      <c r="D112" s="11">
        <v>1300</v>
      </c>
      <c r="E112" s="11">
        <v>1700</v>
      </c>
      <c r="F112" t="s">
        <v>8219</v>
      </c>
      <c r="G112" t="s">
        <v>8224</v>
      </c>
      <c r="H112" t="s">
        <v>8246</v>
      </c>
      <c r="I112">
        <v>1384408740</v>
      </c>
      <c r="J112">
        <v>1381445253</v>
      </c>
      <c r="K112" t="b">
        <v>0</v>
      </c>
      <c r="L112">
        <v>26</v>
      </c>
      <c r="M112" t="b">
        <v>1</v>
      </c>
      <c r="N112" t="s">
        <v>8266</v>
      </c>
      <c r="O112" s="13">
        <f>E112/D112</f>
        <v>1.3076923076923077</v>
      </c>
      <c r="P112" s="14">
        <f>IF($L112&lt;&gt;0, E112/L112, 0)</f>
        <v>65.384615384615387</v>
      </c>
      <c r="Q112" t="str">
        <f>LEFT($N112, FIND("/", $N112)-1)</f>
        <v>film &amp; video</v>
      </c>
      <c r="R112" t="str">
        <f>RIGHT(N112, LEN(N112)-LEN(Q112)-1)</f>
        <v>shorts</v>
      </c>
      <c r="S112" s="5">
        <f>$J112/60/60/24+DATE(1970, 1, 1)</f>
        <v>41557.949687500004</v>
      </c>
      <c r="T112" s="5">
        <f>$I112/60/60/24+DATE(1970, 1, 1)</f>
        <v>41592.249305555553</v>
      </c>
      <c r="U112" t="b">
        <f>T112&gt;S112</f>
        <v>1</v>
      </c>
    </row>
    <row r="113" spans="1:21" ht="43.5" x14ac:dyDescent="0.35">
      <c r="A113">
        <v>111</v>
      </c>
      <c r="B113" s="3" t="s">
        <v>113</v>
      </c>
      <c r="C113" s="3" t="s">
        <v>4222</v>
      </c>
      <c r="D113" s="11">
        <v>3500</v>
      </c>
      <c r="E113" s="11">
        <v>5410</v>
      </c>
      <c r="F113" t="s">
        <v>8219</v>
      </c>
      <c r="G113" t="s">
        <v>8226</v>
      </c>
      <c r="H113" t="s">
        <v>8248</v>
      </c>
      <c r="I113">
        <v>1433059187</v>
      </c>
      <c r="J113">
        <v>1430467187</v>
      </c>
      <c r="K113" t="b">
        <v>0</v>
      </c>
      <c r="L113">
        <v>53</v>
      </c>
      <c r="M113" t="b">
        <v>1</v>
      </c>
      <c r="N113" t="s">
        <v>8266</v>
      </c>
      <c r="O113" s="13">
        <f>E113/D113</f>
        <v>1.5457142857142858</v>
      </c>
      <c r="P113" s="14">
        <f>IF($L113&lt;&gt;0, E113/L113, 0)</f>
        <v>102.0754716981132</v>
      </c>
      <c r="Q113" t="str">
        <f>LEFT($N113, FIND("/", $N113)-1)</f>
        <v>film &amp; video</v>
      </c>
      <c r="R113" t="str">
        <f>RIGHT(N113, LEN(N113)-LEN(Q113)-1)</f>
        <v>shorts</v>
      </c>
      <c r="S113" s="5">
        <f>$J113/60/60/24+DATE(1970, 1, 1)</f>
        <v>42125.333182870367</v>
      </c>
      <c r="T113" s="5">
        <f>$I113/60/60/24+DATE(1970, 1, 1)</f>
        <v>42155.333182870367</v>
      </c>
      <c r="U113" t="b">
        <f>T113&gt;S113</f>
        <v>1</v>
      </c>
    </row>
    <row r="114" spans="1:21" ht="43.5" x14ac:dyDescent="0.35">
      <c r="A114">
        <v>112</v>
      </c>
      <c r="B114" s="3" t="s">
        <v>114</v>
      </c>
      <c r="C114" s="3" t="s">
        <v>4223</v>
      </c>
      <c r="D114" s="11">
        <v>5000</v>
      </c>
      <c r="E114" s="11">
        <v>5200</v>
      </c>
      <c r="F114" t="s">
        <v>8219</v>
      </c>
      <c r="G114" t="s">
        <v>8224</v>
      </c>
      <c r="H114" t="s">
        <v>8246</v>
      </c>
      <c r="I114">
        <v>1397354400</v>
      </c>
      <c r="J114">
        <v>1395277318</v>
      </c>
      <c r="K114" t="b">
        <v>0</v>
      </c>
      <c r="L114">
        <v>81</v>
      </c>
      <c r="M114" t="b">
        <v>1</v>
      </c>
      <c r="N114" t="s">
        <v>8266</v>
      </c>
      <c r="O114" s="13">
        <f>E114/D114</f>
        <v>1.04</v>
      </c>
      <c r="P114" s="14">
        <f>IF($L114&lt;&gt;0, E114/L114, 0)</f>
        <v>64.197530864197532</v>
      </c>
      <c r="Q114" t="str">
        <f>LEFT($N114, FIND("/", $N114)-1)</f>
        <v>film &amp; video</v>
      </c>
      <c r="R114" t="str">
        <f>RIGHT(N114, LEN(N114)-LEN(Q114)-1)</f>
        <v>shorts</v>
      </c>
      <c r="S114" s="5">
        <f>$J114/60/60/24+DATE(1970, 1, 1)</f>
        <v>41718.043032407404</v>
      </c>
      <c r="T114" s="5">
        <f>$I114/60/60/24+DATE(1970, 1, 1)</f>
        <v>41742.083333333336</v>
      </c>
      <c r="U114" t="b">
        <f>T114&gt;S114</f>
        <v>1</v>
      </c>
    </row>
    <row r="115" spans="1:21" ht="29" x14ac:dyDescent="0.35">
      <c r="A115">
        <v>113</v>
      </c>
      <c r="B115" s="3" t="s">
        <v>115</v>
      </c>
      <c r="C115" s="3" t="s">
        <v>4224</v>
      </c>
      <c r="D115" s="11">
        <v>5000</v>
      </c>
      <c r="E115" s="11">
        <v>7050</v>
      </c>
      <c r="F115" t="s">
        <v>8219</v>
      </c>
      <c r="G115" t="s">
        <v>8224</v>
      </c>
      <c r="H115" t="s">
        <v>8246</v>
      </c>
      <c r="I115">
        <v>1312642800</v>
      </c>
      <c r="J115">
        <v>1311963128</v>
      </c>
      <c r="K115" t="b">
        <v>0</v>
      </c>
      <c r="L115">
        <v>78</v>
      </c>
      <c r="M115" t="b">
        <v>1</v>
      </c>
      <c r="N115" t="s">
        <v>8266</v>
      </c>
      <c r="O115" s="13">
        <f>E115/D115</f>
        <v>1.41</v>
      </c>
      <c r="P115" s="14">
        <f>IF($L115&lt;&gt;0, E115/L115, 0)</f>
        <v>90.384615384615387</v>
      </c>
      <c r="Q115" t="str">
        <f>LEFT($N115, FIND("/", $N115)-1)</f>
        <v>film &amp; video</v>
      </c>
      <c r="R115" t="str">
        <f>RIGHT(N115, LEN(N115)-LEN(Q115)-1)</f>
        <v>shorts</v>
      </c>
      <c r="S115" s="5">
        <f>$J115/60/60/24+DATE(1970, 1, 1)</f>
        <v>40753.758425925924</v>
      </c>
      <c r="T115" s="5">
        <f>$I115/60/60/24+DATE(1970, 1, 1)</f>
        <v>40761.625</v>
      </c>
      <c r="U115" t="b">
        <f>T115&gt;S115</f>
        <v>1</v>
      </c>
    </row>
    <row r="116" spans="1:21" ht="43.5" x14ac:dyDescent="0.35">
      <c r="A116">
        <v>114</v>
      </c>
      <c r="B116" s="3" t="s">
        <v>116</v>
      </c>
      <c r="C116" s="3" t="s">
        <v>4225</v>
      </c>
      <c r="D116" s="11">
        <v>3000</v>
      </c>
      <c r="E116" s="11">
        <v>3100</v>
      </c>
      <c r="F116" t="s">
        <v>8219</v>
      </c>
      <c r="G116" t="s">
        <v>8224</v>
      </c>
      <c r="H116" t="s">
        <v>8246</v>
      </c>
      <c r="I116">
        <v>1326436488</v>
      </c>
      <c r="J116">
        <v>1321252488</v>
      </c>
      <c r="K116" t="b">
        <v>0</v>
      </c>
      <c r="L116">
        <v>35</v>
      </c>
      <c r="M116" t="b">
        <v>1</v>
      </c>
      <c r="N116" t="s">
        <v>8266</v>
      </c>
      <c r="O116" s="13">
        <f>E116/D116</f>
        <v>1.0333333333333334</v>
      </c>
      <c r="P116" s="14">
        <f>IF($L116&lt;&gt;0, E116/L116, 0)</f>
        <v>88.571428571428569</v>
      </c>
      <c r="Q116" t="str">
        <f>LEFT($N116, FIND("/", $N116)-1)</f>
        <v>film &amp; video</v>
      </c>
      <c r="R116" t="str">
        <f>RIGHT(N116, LEN(N116)-LEN(Q116)-1)</f>
        <v>shorts</v>
      </c>
      <c r="S116" s="5">
        <f>$J116/60/60/24+DATE(1970, 1, 1)</f>
        <v>40861.27416666667</v>
      </c>
      <c r="T116" s="5">
        <f>$I116/60/60/24+DATE(1970, 1, 1)</f>
        <v>40921.27416666667</v>
      </c>
      <c r="U116" t="b">
        <f>T116&gt;S116</f>
        <v>1</v>
      </c>
    </row>
    <row r="117" spans="1:21" x14ac:dyDescent="0.35">
      <c r="A117">
        <v>115</v>
      </c>
      <c r="B117" s="3" t="s">
        <v>117</v>
      </c>
      <c r="C117" s="3" t="s">
        <v>4226</v>
      </c>
      <c r="D117" s="11">
        <v>450</v>
      </c>
      <c r="E117" s="11">
        <v>632</v>
      </c>
      <c r="F117" t="s">
        <v>8219</v>
      </c>
      <c r="G117" t="s">
        <v>8224</v>
      </c>
      <c r="H117" t="s">
        <v>8246</v>
      </c>
      <c r="I117">
        <v>1328377444</v>
      </c>
      <c r="J117">
        <v>1326217444</v>
      </c>
      <c r="K117" t="b">
        <v>0</v>
      </c>
      <c r="L117">
        <v>22</v>
      </c>
      <c r="M117" t="b">
        <v>1</v>
      </c>
      <c r="N117" t="s">
        <v>8266</v>
      </c>
      <c r="O117" s="13">
        <f>E117/D117</f>
        <v>1.4044444444444444</v>
      </c>
      <c r="P117" s="14">
        <f>IF($L117&lt;&gt;0, E117/L117, 0)</f>
        <v>28.727272727272727</v>
      </c>
      <c r="Q117" t="str">
        <f>LEFT($N117, FIND("/", $N117)-1)</f>
        <v>film &amp; video</v>
      </c>
      <c r="R117" t="str">
        <f>RIGHT(N117, LEN(N117)-LEN(Q117)-1)</f>
        <v>shorts</v>
      </c>
      <c r="S117" s="5">
        <f>$J117/60/60/24+DATE(1970, 1, 1)</f>
        <v>40918.738935185182</v>
      </c>
      <c r="T117" s="5">
        <f>$I117/60/60/24+DATE(1970, 1, 1)</f>
        <v>40943.738935185182</v>
      </c>
      <c r="U117" t="b">
        <f>T117&gt;S117</f>
        <v>1</v>
      </c>
    </row>
    <row r="118" spans="1:21" ht="43.5" x14ac:dyDescent="0.35">
      <c r="A118">
        <v>116</v>
      </c>
      <c r="B118" s="3" t="s">
        <v>118</v>
      </c>
      <c r="C118" s="3" t="s">
        <v>4227</v>
      </c>
      <c r="D118" s="11">
        <v>3500</v>
      </c>
      <c r="E118" s="11">
        <v>3978</v>
      </c>
      <c r="F118" t="s">
        <v>8219</v>
      </c>
      <c r="G118" t="s">
        <v>8224</v>
      </c>
      <c r="H118" t="s">
        <v>8246</v>
      </c>
      <c r="I118">
        <v>1302260155</v>
      </c>
      <c r="J118">
        <v>1298289355</v>
      </c>
      <c r="K118" t="b">
        <v>0</v>
      </c>
      <c r="L118">
        <v>57</v>
      </c>
      <c r="M118" t="b">
        <v>1</v>
      </c>
      <c r="N118" t="s">
        <v>8266</v>
      </c>
      <c r="O118" s="13">
        <f>E118/D118</f>
        <v>1.1365714285714286</v>
      </c>
      <c r="P118" s="14">
        <f>IF($L118&lt;&gt;0, E118/L118, 0)</f>
        <v>69.78947368421052</v>
      </c>
      <c r="Q118" t="str">
        <f>LEFT($N118, FIND("/", $N118)-1)</f>
        <v>film &amp; video</v>
      </c>
      <c r="R118" t="str">
        <f>RIGHT(N118, LEN(N118)-LEN(Q118)-1)</f>
        <v>shorts</v>
      </c>
      <c r="S118" s="5">
        <f>$J118/60/60/24+DATE(1970, 1, 1)</f>
        <v>40595.497164351851</v>
      </c>
      <c r="T118" s="5">
        <f>$I118/60/60/24+DATE(1970, 1, 1)</f>
        <v>40641.455497685187</v>
      </c>
      <c r="U118" t="b">
        <f>T118&gt;S118</f>
        <v>1</v>
      </c>
    </row>
    <row r="119" spans="1:21" ht="58" x14ac:dyDescent="0.35">
      <c r="A119">
        <v>117</v>
      </c>
      <c r="B119" s="3" t="s">
        <v>119</v>
      </c>
      <c r="C119" s="3" t="s">
        <v>4228</v>
      </c>
      <c r="D119" s="11">
        <v>4500</v>
      </c>
      <c r="E119" s="11">
        <v>4522.22</v>
      </c>
      <c r="F119" t="s">
        <v>8219</v>
      </c>
      <c r="G119" t="s">
        <v>8224</v>
      </c>
      <c r="H119" t="s">
        <v>8246</v>
      </c>
      <c r="I119">
        <v>1276110000</v>
      </c>
      <c r="J119">
        <v>1268337744</v>
      </c>
      <c r="K119" t="b">
        <v>0</v>
      </c>
      <c r="L119">
        <v>27</v>
      </c>
      <c r="M119" t="b">
        <v>1</v>
      </c>
      <c r="N119" t="s">
        <v>8266</v>
      </c>
      <c r="O119" s="13">
        <f>E119/D119</f>
        <v>1.0049377777777779</v>
      </c>
      <c r="P119" s="14">
        <f>IF($L119&lt;&gt;0, E119/L119, 0)</f>
        <v>167.48962962962963</v>
      </c>
      <c r="Q119" t="str">
        <f>LEFT($N119, FIND("/", $N119)-1)</f>
        <v>film &amp; video</v>
      </c>
      <c r="R119" t="str">
        <f>RIGHT(N119, LEN(N119)-LEN(Q119)-1)</f>
        <v>shorts</v>
      </c>
      <c r="S119" s="5">
        <f>$J119/60/60/24+DATE(1970, 1, 1)</f>
        <v>40248.834999999999</v>
      </c>
      <c r="T119" s="5">
        <f>$I119/60/60/24+DATE(1970, 1, 1)</f>
        <v>40338.791666666664</v>
      </c>
      <c r="U119" t="b">
        <f>T119&gt;S119</f>
        <v>1</v>
      </c>
    </row>
    <row r="120" spans="1:21" ht="29" x14ac:dyDescent="0.35">
      <c r="A120">
        <v>118</v>
      </c>
      <c r="B120" s="3" t="s">
        <v>120</v>
      </c>
      <c r="C120" s="3" t="s">
        <v>4229</v>
      </c>
      <c r="D120" s="11">
        <v>5000</v>
      </c>
      <c r="E120" s="11">
        <v>5651.58</v>
      </c>
      <c r="F120" t="s">
        <v>8219</v>
      </c>
      <c r="G120" t="s">
        <v>8224</v>
      </c>
      <c r="H120" t="s">
        <v>8246</v>
      </c>
      <c r="I120">
        <v>1311902236</v>
      </c>
      <c r="J120">
        <v>1309310236</v>
      </c>
      <c r="K120" t="b">
        <v>0</v>
      </c>
      <c r="L120">
        <v>39</v>
      </c>
      <c r="M120" t="b">
        <v>1</v>
      </c>
      <c r="N120" t="s">
        <v>8266</v>
      </c>
      <c r="O120" s="13">
        <f>E120/D120</f>
        <v>1.1303159999999999</v>
      </c>
      <c r="P120" s="14">
        <f>IF($L120&lt;&gt;0, E120/L120, 0)</f>
        <v>144.91230769230768</v>
      </c>
      <c r="Q120" t="str">
        <f>LEFT($N120, FIND("/", $N120)-1)</f>
        <v>film &amp; video</v>
      </c>
      <c r="R120" t="str">
        <f>RIGHT(N120, LEN(N120)-LEN(Q120)-1)</f>
        <v>shorts</v>
      </c>
      <c r="S120" s="5">
        <f>$J120/60/60/24+DATE(1970, 1, 1)</f>
        <v>40723.053657407407</v>
      </c>
      <c r="T120" s="5">
        <f>$I120/60/60/24+DATE(1970, 1, 1)</f>
        <v>40753.053657407407</v>
      </c>
      <c r="U120" t="b">
        <f>T120&gt;S120</f>
        <v>1</v>
      </c>
    </row>
    <row r="121" spans="1:21" ht="43.5" x14ac:dyDescent="0.35">
      <c r="A121">
        <v>119</v>
      </c>
      <c r="B121" s="3" t="s">
        <v>121</v>
      </c>
      <c r="C121" s="3" t="s">
        <v>4230</v>
      </c>
      <c r="D121" s="11">
        <v>3250</v>
      </c>
      <c r="E121" s="11">
        <v>3398.1</v>
      </c>
      <c r="F121" t="s">
        <v>8219</v>
      </c>
      <c r="G121" t="s">
        <v>8224</v>
      </c>
      <c r="H121" t="s">
        <v>8246</v>
      </c>
      <c r="I121">
        <v>1313276400</v>
      </c>
      <c r="J121">
        <v>1310693986</v>
      </c>
      <c r="K121" t="b">
        <v>0</v>
      </c>
      <c r="L121">
        <v>37</v>
      </c>
      <c r="M121" t="b">
        <v>1</v>
      </c>
      <c r="N121" t="s">
        <v>8266</v>
      </c>
      <c r="O121" s="13">
        <f>E121/D121</f>
        <v>1.0455692307692308</v>
      </c>
      <c r="P121" s="14">
        <f>IF($L121&lt;&gt;0, E121/L121, 0)</f>
        <v>91.840540540540545</v>
      </c>
      <c r="Q121" t="str">
        <f>LEFT($N121, FIND("/", $N121)-1)</f>
        <v>film &amp; video</v>
      </c>
      <c r="R121" t="str">
        <f>RIGHT(N121, LEN(N121)-LEN(Q121)-1)</f>
        <v>shorts</v>
      </c>
      <c r="S121" s="5">
        <f>$J121/60/60/24+DATE(1970, 1, 1)</f>
        <v>40739.069282407407</v>
      </c>
      <c r="T121" s="5">
        <f>$I121/60/60/24+DATE(1970, 1, 1)</f>
        <v>40768.958333333336</v>
      </c>
      <c r="U121" t="b">
        <f>T121&gt;S121</f>
        <v>1</v>
      </c>
    </row>
    <row r="122" spans="1:21" ht="58" x14ac:dyDescent="0.35">
      <c r="A122">
        <v>120</v>
      </c>
      <c r="B122" s="3" t="s">
        <v>122</v>
      </c>
      <c r="C122" s="3" t="s">
        <v>4231</v>
      </c>
      <c r="D122" s="11">
        <v>70000</v>
      </c>
      <c r="E122" s="11">
        <v>10</v>
      </c>
      <c r="F122" t="s">
        <v>8220</v>
      </c>
      <c r="G122" t="s">
        <v>8231</v>
      </c>
      <c r="H122" t="s">
        <v>8252</v>
      </c>
      <c r="I122">
        <v>1475457107</v>
      </c>
      <c r="J122">
        <v>1472865107</v>
      </c>
      <c r="K122" t="b">
        <v>0</v>
      </c>
      <c r="L122">
        <v>1</v>
      </c>
      <c r="M122" t="b">
        <v>0</v>
      </c>
      <c r="N122" t="s">
        <v>8267</v>
      </c>
      <c r="O122" s="13">
        <f>E122/D122</f>
        <v>1.4285714285714287E-4</v>
      </c>
      <c r="P122" s="14">
        <f>IF($L122&lt;&gt;0, E122/L122, 0)</f>
        <v>10</v>
      </c>
      <c r="Q122" t="str">
        <f>LEFT($N122, FIND("/", $N122)-1)</f>
        <v>film &amp; video</v>
      </c>
      <c r="R122" t="str">
        <f>RIGHT(N122, LEN(N122)-LEN(Q122)-1)</f>
        <v>science fiction</v>
      </c>
      <c r="S122" s="5">
        <f>$J122/60/60/24+DATE(1970, 1, 1)</f>
        <v>42616.049849537041</v>
      </c>
      <c r="T122" s="5">
        <f>$I122/60/60/24+DATE(1970, 1, 1)</f>
        <v>42646.049849537041</v>
      </c>
      <c r="U122" t="b">
        <f>T122&gt;S122</f>
        <v>1</v>
      </c>
    </row>
    <row r="123" spans="1:21" ht="58" x14ac:dyDescent="0.35">
      <c r="A123">
        <v>121</v>
      </c>
      <c r="B123" s="3" t="s">
        <v>123</v>
      </c>
      <c r="C123" s="3" t="s">
        <v>4232</v>
      </c>
      <c r="D123" s="11">
        <v>3000</v>
      </c>
      <c r="E123" s="11">
        <v>1</v>
      </c>
      <c r="F123" t="s">
        <v>8220</v>
      </c>
      <c r="G123" t="s">
        <v>8224</v>
      </c>
      <c r="H123" t="s">
        <v>8246</v>
      </c>
      <c r="I123">
        <v>1429352160</v>
      </c>
      <c r="J123">
        <v>1427993710</v>
      </c>
      <c r="K123" t="b">
        <v>0</v>
      </c>
      <c r="L123">
        <v>1</v>
      </c>
      <c r="M123" t="b">
        <v>0</v>
      </c>
      <c r="N123" t="s">
        <v>8267</v>
      </c>
      <c r="O123" s="13">
        <f>E123/D123</f>
        <v>3.3333333333333332E-4</v>
      </c>
      <c r="P123" s="14">
        <f>IF($L123&lt;&gt;0, E123/L123, 0)</f>
        <v>1</v>
      </c>
      <c r="Q123" t="str">
        <f>LEFT($N123, FIND("/", $N123)-1)</f>
        <v>film &amp; video</v>
      </c>
      <c r="R123" t="str">
        <f>RIGHT(N123, LEN(N123)-LEN(Q123)-1)</f>
        <v>science fiction</v>
      </c>
      <c r="S123" s="5">
        <f>$J123/60/60/24+DATE(1970, 1, 1)</f>
        <v>42096.704976851848</v>
      </c>
      <c r="T123" s="5">
        <f>$I123/60/60/24+DATE(1970, 1, 1)</f>
        <v>42112.427777777775</v>
      </c>
      <c r="U123" t="b">
        <f>T123&gt;S123</f>
        <v>1</v>
      </c>
    </row>
    <row r="124" spans="1:21" ht="43.5" x14ac:dyDescent="0.35">
      <c r="A124">
        <v>122</v>
      </c>
      <c r="B124" s="3" t="s">
        <v>124</v>
      </c>
      <c r="C124" s="3" t="s">
        <v>4233</v>
      </c>
      <c r="D124" s="11">
        <v>100000000</v>
      </c>
      <c r="E124" s="11">
        <v>0</v>
      </c>
      <c r="F124" t="s">
        <v>8220</v>
      </c>
      <c r="G124" t="s">
        <v>8224</v>
      </c>
      <c r="H124" t="s">
        <v>8246</v>
      </c>
      <c r="I124">
        <v>1476094907</v>
      </c>
      <c r="J124">
        <v>1470910907</v>
      </c>
      <c r="K124" t="b">
        <v>0</v>
      </c>
      <c r="L124">
        <v>0</v>
      </c>
      <c r="M124" t="b">
        <v>0</v>
      </c>
      <c r="N124" t="s">
        <v>8267</v>
      </c>
      <c r="O124" s="13">
        <f>E124/D124</f>
        <v>0</v>
      </c>
      <c r="P124" s="14">
        <f>IF($L124&lt;&gt;0, E124/L124, 0)</f>
        <v>0</v>
      </c>
      <c r="Q124" t="str">
        <f>LEFT($N124, FIND("/", $N124)-1)</f>
        <v>film &amp; video</v>
      </c>
      <c r="R124" t="str">
        <f>RIGHT(N124, LEN(N124)-LEN(Q124)-1)</f>
        <v>science fiction</v>
      </c>
      <c r="S124" s="5">
        <f>$J124/60/60/24+DATE(1970, 1, 1)</f>
        <v>42593.431793981479</v>
      </c>
      <c r="T124" s="5">
        <f>$I124/60/60/24+DATE(1970, 1, 1)</f>
        <v>42653.431793981479</v>
      </c>
      <c r="U124" t="b">
        <f>T124&gt;S124</f>
        <v>1</v>
      </c>
    </row>
    <row r="125" spans="1:21" ht="58" x14ac:dyDescent="0.35">
      <c r="A125">
        <v>123</v>
      </c>
      <c r="B125" s="3" t="s">
        <v>125</v>
      </c>
      <c r="C125" s="3" t="s">
        <v>4234</v>
      </c>
      <c r="D125" s="11">
        <v>55000</v>
      </c>
      <c r="E125" s="11">
        <v>151</v>
      </c>
      <c r="F125" t="s">
        <v>8220</v>
      </c>
      <c r="G125" t="s">
        <v>8224</v>
      </c>
      <c r="H125" t="s">
        <v>8246</v>
      </c>
      <c r="I125">
        <v>1414533600</v>
      </c>
      <c r="J125">
        <v>1411411564</v>
      </c>
      <c r="K125" t="b">
        <v>0</v>
      </c>
      <c r="L125">
        <v>6</v>
      </c>
      <c r="M125" t="b">
        <v>0</v>
      </c>
      <c r="N125" t="s">
        <v>8267</v>
      </c>
      <c r="O125" s="13">
        <f>E125/D125</f>
        <v>2.7454545454545453E-3</v>
      </c>
      <c r="P125" s="14">
        <f>IF($L125&lt;&gt;0, E125/L125, 0)</f>
        <v>25.166666666666668</v>
      </c>
      <c r="Q125" t="str">
        <f>LEFT($N125, FIND("/", $N125)-1)</f>
        <v>film &amp; video</v>
      </c>
      <c r="R125" t="str">
        <f>RIGHT(N125, LEN(N125)-LEN(Q125)-1)</f>
        <v>science fiction</v>
      </c>
      <c r="S125" s="5">
        <f>$J125/60/60/24+DATE(1970, 1, 1)</f>
        <v>41904.781990740739</v>
      </c>
      <c r="T125" s="5">
        <f>$I125/60/60/24+DATE(1970, 1, 1)</f>
        <v>41940.916666666664</v>
      </c>
      <c r="U125" t="b">
        <f>T125&gt;S125</f>
        <v>1</v>
      </c>
    </row>
    <row r="126" spans="1:21" ht="43.5" x14ac:dyDescent="0.35">
      <c r="A126">
        <v>124</v>
      </c>
      <c r="B126" s="3" t="s">
        <v>126</v>
      </c>
      <c r="C126" s="3" t="s">
        <v>4235</v>
      </c>
      <c r="D126" s="11">
        <v>4000</v>
      </c>
      <c r="E126" s="11">
        <v>0</v>
      </c>
      <c r="F126" t="s">
        <v>8220</v>
      </c>
      <c r="G126" t="s">
        <v>8224</v>
      </c>
      <c r="H126" t="s">
        <v>8246</v>
      </c>
      <c r="I126">
        <v>1431728242</v>
      </c>
      <c r="J126">
        <v>1429568242</v>
      </c>
      <c r="K126" t="b">
        <v>0</v>
      </c>
      <c r="L126">
        <v>0</v>
      </c>
      <c r="M126" t="b">
        <v>0</v>
      </c>
      <c r="N126" t="s">
        <v>8267</v>
      </c>
      <c r="O126" s="13">
        <f>E126/D126</f>
        <v>0</v>
      </c>
      <c r="P126" s="14">
        <f>IF($L126&lt;&gt;0, E126/L126, 0)</f>
        <v>0</v>
      </c>
      <c r="Q126" t="str">
        <f>LEFT($N126, FIND("/", $N126)-1)</f>
        <v>film &amp; video</v>
      </c>
      <c r="R126" t="str">
        <f>RIGHT(N126, LEN(N126)-LEN(Q126)-1)</f>
        <v>science fiction</v>
      </c>
      <c r="S126" s="5">
        <f>$J126/60/60/24+DATE(1970, 1, 1)</f>
        <v>42114.928726851853</v>
      </c>
      <c r="T126" s="5">
        <f>$I126/60/60/24+DATE(1970, 1, 1)</f>
        <v>42139.928726851853</v>
      </c>
      <c r="U126" t="b">
        <f>T126&gt;S126</f>
        <v>1</v>
      </c>
    </row>
    <row r="127" spans="1:21" ht="43.5" x14ac:dyDescent="0.35">
      <c r="A127">
        <v>125</v>
      </c>
      <c r="B127" s="3" t="s">
        <v>127</v>
      </c>
      <c r="C127" s="3" t="s">
        <v>4236</v>
      </c>
      <c r="D127" s="11">
        <v>500</v>
      </c>
      <c r="E127" s="11">
        <v>70</v>
      </c>
      <c r="F127" t="s">
        <v>8220</v>
      </c>
      <c r="G127" t="s">
        <v>8229</v>
      </c>
      <c r="H127" t="s">
        <v>8251</v>
      </c>
      <c r="I127">
        <v>1486165880</v>
      </c>
      <c r="J127">
        <v>1480981880</v>
      </c>
      <c r="K127" t="b">
        <v>0</v>
      </c>
      <c r="L127">
        <v>6</v>
      </c>
      <c r="M127" t="b">
        <v>0</v>
      </c>
      <c r="N127" t="s">
        <v>8267</v>
      </c>
      <c r="O127" s="13">
        <f>E127/D127</f>
        <v>0.14000000000000001</v>
      </c>
      <c r="P127" s="14">
        <f>IF($L127&lt;&gt;0, E127/L127, 0)</f>
        <v>11.666666666666666</v>
      </c>
      <c r="Q127" t="str">
        <f>LEFT($N127, FIND("/", $N127)-1)</f>
        <v>film &amp; video</v>
      </c>
      <c r="R127" t="str">
        <f>RIGHT(N127, LEN(N127)-LEN(Q127)-1)</f>
        <v>science fiction</v>
      </c>
      <c r="S127" s="5">
        <f>$J127/60/60/24+DATE(1970, 1, 1)</f>
        <v>42709.993981481486</v>
      </c>
      <c r="T127" s="5">
        <f>$I127/60/60/24+DATE(1970, 1, 1)</f>
        <v>42769.993981481486</v>
      </c>
      <c r="U127" t="b">
        <f>T127&gt;S127</f>
        <v>1</v>
      </c>
    </row>
    <row r="128" spans="1:21" ht="43.5" x14ac:dyDescent="0.35">
      <c r="A128">
        <v>126</v>
      </c>
      <c r="B128" s="3" t="s">
        <v>128</v>
      </c>
      <c r="C128" s="3" t="s">
        <v>4237</v>
      </c>
      <c r="D128" s="11">
        <v>25000</v>
      </c>
      <c r="E128" s="11">
        <v>1387</v>
      </c>
      <c r="F128" t="s">
        <v>8220</v>
      </c>
      <c r="G128" t="s">
        <v>8224</v>
      </c>
      <c r="H128" t="s">
        <v>8246</v>
      </c>
      <c r="I128">
        <v>1433988000</v>
      </c>
      <c r="J128">
        <v>1431353337</v>
      </c>
      <c r="K128" t="b">
        <v>0</v>
      </c>
      <c r="L128">
        <v>13</v>
      </c>
      <c r="M128" t="b">
        <v>0</v>
      </c>
      <c r="N128" t="s">
        <v>8267</v>
      </c>
      <c r="O128" s="13">
        <f>E128/D128</f>
        <v>5.5480000000000002E-2</v>
      </c>
      <c r="P128" s="14">
        <f>IF($L128&lt;&gt;0, E128/L128, 0)</f>
        <v>106.69230769230769</v>
      </c>
      <c r="Q128" t="str">
        <f>LEFT($N128, FIND("/", $N128)-1)</f>
        <v>film &amp; video</v>
      </c>
      <c r="R128" t="str">
        <f>RIGHT(N128, LEN(N128)-LEN(Q128)-1)</f>
        <v>science fiction</v>
      </c>
      <c r="S128" s="5">
        <f>$J128/60/60/24+DATE(1970, 1, 1)</f>
        <v>42135.589548611111</v>
      </c>
      <c r="T128" s="5">
        <f>$I128/60/60/24+DATE(1970, 1, 1)</f>
        <v>42166.083333333328</v>
      </c>
      <c r="U128" t="b">
        <f>T128&gt;S128</f>
        <v>1</v>
      </c>
    </row>
    <row r="129" spans="1:21" ht="43.5" x14ac:dyDescent="0.35">
      <c r="A129">
        <v>127</v>
      </c>
      <c r="B129" s="3" t="s">
        <v>129</v>
      </c>
      <c r="C129" s="3" t="s">
        <v>4238</v>
      </c>
      <c r="D129" s="11">
        <v>8000</v>
      </c>
      <c r="E129" s="11">
        <v>190</v>
      </c>
      <c r="F129" t="s">
        <v>8220</v>
      </c>
      <c r="G129" t="s">
        <v>8224</v>
      </c>
      <c r="H129" t="s">
        <v>8246</v>
      </c>
      <c r="I129">
        <v>1428069541</v>
      </c>
      <c r="J129">
        <v>1425481141</v>
      </c>
      <c r="K129" t="b">
        <v>0</v>
      </c>
      <c r="L129">
        <v>4</v>
      </c>
      <c r="M129" t="b">
        <v>0</v>
      </c>
      <c r="N129" t="s">
        <v>8267</v>
      </c>
      <c r="O129" s="13">
        <f>E129/D129</f>
        <v>2.375E-2</v>
      </c>
      <c r="P129" s="14">
        <f>IF($L129&lt;&gt;0, E129/L129, 0)</f>
        <v>47.5</v>
      </c>
      <c r="Q129" t="str">
        <f>LEFT($N129, FIND("/", $N129)-1)</f>
        <v>film &amp; video</v>
      </c>
      <c r="R129" t="str">
        <f>RIGHT(N129, LEN(N129)-LEN(Q129)-1)</f>
        <v>science fiction</v>
      </c>
      <c r="S129" s="5">
        <f>$J129/60/60/24+DATE(1970, 1, 1)</f>
        <v>42067.62431712963</v>
      </c>
      <c r="T129" s="5">
        <f>$I129/60/60/24+DATE(1970, 1, 1)</f>
        <v>42097.582650462966</v>
      </c>
      <c r="U129" t="b">
        <f>T129&gt;S129</f>
        <v>1</v>
      </c>
    </row>
    <row r="130" spans="1:21" ht="29" x14ac:dyDescent="0.35">
      <c r="A130">
        <v>128</v>
      </c>
      <c r="B130" s="3" t="s">
        <v>130</v>
      </c>
      <c r="C130" s="3" t="s">
        <v>4239</v>
      </c>
      <c r="D130" s="11">
        <v>100000</v>
      </c>
      <c r="E130" s="11">
        <v>1867</v>
      </c>
      <c r="F130" t="s">
        <v>8220</v>
      </c>
      <c r="G130" t="s">
        <v>8224</v>
      </c>
      <c r="H130" t="s">
        <v>8246</v>
      </c>
      <c r="I130">
        <v>1476941293</v>
      </c>
      <c r="J130">
        <v>1473917293</v>
      </c>
      <c r="K130" t="b">
        <v>0</v>
      </c>
      <c r="L130">
        <v>6</v>
      </c>
      <c r="M130" t="b">
        <v>0</v>
      </c>
      <c r="N130" t="s">
        <v>8267</v>
      </c>
      <c r="O130" s="13">
        <f>E130/D130</f>
        <v>1.8669999999999999E-2</v>
      </c>
      <c r="P130" s="14">
        <f>IF($L130&lt;&gt;0, E130/L130, 0)</f>
        <v>311.16666666666669</v>
      </c>
      <c r="Q130" t="str">
        <f>LEFT($N130, FIND("/", $N130)-1)</f>
        <v>film &amp; video</v>
      </c>
      <c r="R130" t="str">
        <f>RIGHT(N130, LEN(N130)-LEN(Q130)-1)</f>
        <v>science fiction</v>
      </c>
      <c r="S130" s="5">
        <f>$J130/60/60/24+DATE(1970, 1, 1)</f>
        <v>42628.22792824074</v>
      </c>
      <c r="T130" s="5">
        <f>$I130/60/60/24+DATE(1970, 1, 1)</f>
        <v>42663.22792824074</v>
      </c>
      <c r="U130" t="b">
        <f>T130&gt;S130</f>
        <v>1</v>
      </c>
    </row>
    <row r="131" spans="1:21" ht="58" x14ac:dyDescent="0.35">
      <c r="A131">
        <v>129</v>
      </c>
      <c r="B131" s="3" t="s">
        <v>131</v>
      </c>
      <c r="C131" s="3" t="s">
        <v>4240</v>
      </c>
      <c r="D131" s="11">
        <v>20000</v>
      </c>
      <c r="E131" s="11">
        <v>0</v>
      </c>
      <c r="F131" t="s">
        <v>8220</v>
      </c>
      <c r="G131" t="s">
        <v>8224</v>
      </c>
      <c r="H131" t="s">
        <v>8246</v>
      </c>
      <c r="I131">
        <v>1414708183</v>
      </c>
      <c r="J131">
        <v>1409524183</v>
      </c>
      <c r="K131" t="b">
        <v>0</v>
      </c>
      <c r="L131">
        <v>0</v>
      </c>
      <c r="M131" t="b">
        <v>0</v>
      </c>
      <c r="N131" t="s">
        <v>8267</v>
      </c>
      <c r="O131" s="13">
        <f>E131/D131</f>
        <v>0</v>
      </c>
      <c r="P131" s="14">
        <f>IF($L131&lt;&gt;0, E131/L131, 0)</f>
        <v>0</v>
      </c>
      <c r="Q131" t="str">
        <f>LEFT($N131, FIND("/", $N131)-1)</f>
        <v>film &amp; video</v>
      </c>
      <c r="R131" t="str">
        <f>RIGHT(N131, LEN(N131)-LEN(Q131)-1)</f>
        <v>science fiction</v>
      </c>
      <c r="S131" s="5">
        <f>$J131/60/60/24+DATE(1970, 1, 1)</f>
        <v>41882.937303240738</v>
      </c>
      <c r="T131" s="5">
        <f>$I131/60/60/24+DATE(1970, 1, 1)</f>
        <v>41942.937303240738</v>
      </c>
      <c r="U131" t="b">
        <f>T131&gt;S131</f>
        <v>1</v>
      </c>
    </row>
    <row r="132" spans="1:21" ht="43.5" x14ac:dyDescent="0.35">
      <c r="A132">
        <v>130</v>
      </c>
      <c r="B132" s="3" t="s">
        <v>132</v>
      </c>
      <c r="C132" s="3" t="s">
        <v>4241</v>
      </c>
      <c r="D132" s="11">
        <v>600</v>
      </c>
      <c r="E132" s="11">
        <v>0</v>
      </c>
      <c r="F132" t="s">
        <v>8220</v>
      </c>
      <c r="G132" t="s">
        <v>8225</v>
      </c>
      <c r="H132" t="s">
        <v>8247</v>
      </c>
      <c r="I132">
        <v>1402949760</v>
      </c>
      <c r="J132">
        <v>1400536692</v>
      </c>
      <c r="K132" t="b">
        <v>0</v>
      </c>
      <c r="L132">
        <v>0</v>
      </c>
      <c r="M132" t="b">
        <v>0</v>
      </c>
      <c r="N132" t="s">
        <v>8267</v>
      </c>
      <c r="O132" s="13">
        <f>E132/D132</f>
        <v>0</v>
      </c>
      <c r="P132" s="14">
        <f>IF($L132&lt;&gt;0, E132/L132, 0)</f>
        <v>0</v>
      </c>
      <c r="Q132" t="str">
        <f>LEFT($N132, FIND("/", $N132)-1)</f>
        <v>film &amp; video</v>
      </c>
      <c r="R132" t="str">
        <f>RIGHT(N132, LEN(N132)-LEN(Q132)-1)</f>
        <v>science fiction</v>
      </c>
      <c r="S132" s="5">
        <f>$J132/60/60/24+DATE(1970, 1, 1)</f>
        <v>41778.915416666663</v>
      </c>
      <c r="T132" s="5">
        <f>$I132/60/60/24+DATE(1970, 1, 1)</f>
        <v>41806.844444444447</v>
      </c>
      <c r="U132" t="b">
        <f>T132&gt;S132</f>
        <v>1</v>
      </c>
    </row>
    <row r="133" spans="1:21" x14ac:dyDescent="0.35">
      <c r="A133">
        <v>131</v>
      </c>
      <c r="B133" s="3" t="s">
        <v>133</v>
      </c>
      <c r="C133" s="3" t="s">
        <v>4242</v>
      </c>
      <c r="D133" s="11">
        <v>1200</v>
      </c>
      <c r="E133" s="11">
        <v>0</v>
      </c>
      <c r="F133" t="s">
        <v>8220</v>
      </c>
      <c r="G133" t="s">
        <v>8224</v>
      </c>
      <c r="H133" t="s">
        <v>8246</v>
      </c>
      <c r="I133">
        <v>1467763200</v>
      </c>
      <c r="J133">
        <v>1466453161</v>
      </c>
      <c r="K133" t="b">
        <v>0</v>
      </c>
      <c r="L133">
        <v>0</v>
      </c>
      <c r="M133" t="b">
        <v>0</v>
      </c>
      <c r="N133" t="s">
        <v>8267</v>
      </c>
      <c r="O133" s="13">
        <f>E133/D133</f>
        <v>0</v>
      </c>
      <c r="P133" s="14">
        <f>IF($L133&lt;&gt;0, E133/L133, 0)</f>
        <v>0</v>
      </c>
      <c r="Q133" t="str">
        <f>LEFT($N133, FIND("/", $N133)-1)</f>
        <v>film &amp; video</v>
      </c>
      <c r="R133" t="str">
        <f>RIGHT(N133, LEN(N133)-LEN(Q133)-1)</f>
        <v>science fiction</v>
      </c>
      <c r="S133" s="5">
        <f>$J133/60/60/24+DATE(1970, 1, 1)</f>
        <v>42541.837511574078</v>
      </c>
      <c r="T133" s="5">
        <f>$I133/60/60/24+DATE(1970, 1, 1)</f>
        <v>42557</v>
      </c>
      <c r="U133" t="b">
        <f>T133&gt;S133</f>
        <v>1</v>
      </c>
    </row>
    <row r="134" spans="1:21" ht="58" x14ac:dyDescent="0.35">
      <c r="A134">
        <v>132</v>
      </c>
      <c r="B134" s="3" t="s">
        <v>134</v>
      </c>
      <c r="C134" s="3" t="s">
        <v>4243</v>
      </c>
      <c r="D134" s="11">
        <v>80000</v>
      </c>
      <c r="E134" s="11">
        <v>7655</v>
      </c>
      <c r="F134" t="s">
        <v>8220</v>
      </c>
      <c r="G134" t="s">
        <v>8224</v>
      </c>
      <c r="H134" t="s">
        <v>8246</v>
      </c>
      <c r="I134">
        <v>1415392207</v>
      </c>
      <c r="J134">
        <v>1411500607</v>
      </c>
      <c r="K134" t="b">
        <v>0</v>
      </c>
      <c r="L134">
        <v>81</v>
      </c>
      <c r="M134" t="b">
        <v>0</v>
      </c>
      <c r="N134" t="s">
        <v>8267</v>
      </c>
      <c r="O134" s="13">
        <f>E134/D134</f>
        <v>9.5687499999999995E-2</v>
      </c>
      <c r="P134" s="14">
        <f>IF($L134&lt;&gt;0, E134/L134, 0)</f>
        <v>94.506172839506178</v>
      </c>
      <c r="Q134" t="str">
        <f>LEFT($N134, FIND("/", $N134)-1)</f>
        <v>film &amp; video</v>
      </c>
      <c r="R134" t="str">
        <f>RIGHT(N134, LEN(N134)-LEN(Q134)-1)</f>
        <v>science fiction</v>
      </c>
      <c r="S134" s="5">
        <f>$J134/60/60/24+DATE(1970, 1, 1)</f>
        <v>41905.812581018516</v>
      </c>
      <c r="T134" s="5">
        <f>$I134/60/60/24+DATE(1970, 1, 1)</f>
        <v>41950.854247685187</v>
      </c>
      <c r="U134" t="b">
        <f>T134&gt;S134</f>
        <v>1</v>
      </c>
    </row>
    <row r="135" spans="1:21" ht="29" x14ac:dyDescent="0.35">
      <c r="A135">
        <v>133</v>
      </c>
      <c r="B135" s="3" t="s">
        <v>135</v>
      </c>
      <c r="C135" s="3" t="s">
        <v>4244</v>
      </c>
      <c r="D135" s="11">
        <v>71764</v>
      </c>
      <c r="E135" s="11">
        <v>0</v>
      </c>
      <c r="F135" t="s">
        <v>8220</v>
      </c>
      <c r="G135" t="s">
        <v>8224</v>
      </c>
      <c r="H135" t="s">
        <v>8246</v>
      </c>
      <c r="I135">
        <v>1464715860</v>
      </c>
      <c r="J135">
        <v>1462130584</v>
      </c>
      <c r="K135" t="b">
        <v>0</v>
      </c>
      <c r="L135">
        <v>0</v>
      </c>
      <c r="M135" t="b">
        <v>0</v>
      </c>
      <c r="N135" t="s">
        <v>8267</v>
      </c>
      <c r="O135" s="13">
        <f>E135/D135</f>
        <v>0</v>
      </c>
      <c r="P135" s="14">
        <f>IF($L135&lt;&gt;0, E135/L135, 0)</f>
        <v>0</v>
      </c>
      <c r="Q135" t="str">
        <f>LEFT($N135, FIND("/", $N135)-1)</f>
        <v>film &amp; video</v>
      </c>
      <c r="R135" t="str">
        <f>RIGHT(N135, LEN(N135)-LEN(Q135)-1)</f>
        <v>science fiction</v>
      </c>
      <c r="S135" s="5">
        <f>$J135/60/60/24+DATE(1970, 1, 1)</f>
        <v>42491.80768518518</v>
      </c>
      <c r="T135" s="5">
        <f>$I135/60/60/24+DATE(1970, 1, 1)</f>
        <v>42521.729861111111</v>
      </c>
      <c r="U135" t="b">
        <f>T135&gt;S135</f>
        <v>1</v>
      </c>
    </row>
    <row r="136" spans="1:21" ht="29" x14ac:dyDescent="0.35">
      <c r="A136">
        <v>134</v>
      </c>
      <c r="B136" s="3" t="s">
        <v>136</v>
      </c>
      <c r="C136" s="3" t="s">
        <v>4245</v>
      </c>
      <c r="D136" s="11">
        <v>5000</v>
      </c>
      <c r="E136" s="11">
        <v>0</v>
      </c>
      <c r="F136" t="s">
        <v>8220</v>
      </c>
      <c r="G136" t="s">
        <v>8224</v>
      </c>
      <c r="H136" t="s">
        <v>8246</v>
      </c>
      <c r="I136">
        <v>1441386000</v>
      </c>
      <c r="J136">
        <v>1438811418</v>
      </c>
      <c r="K136" t="b">
        <v>0</v>
      </c>
      <c r="L136">
        <v>0</v>
      </c>
      <c r="M136" t="b">
        <v>0</v>
      </c>
      <c r="N136" t="s">
        <v>8267</v>
      </c>
      <c r="O136" s="13">
        <f>E136/D136</f>
        <v>0</v>
      </c>
      <c r="P136" s="14">
        <f>IF($L136&lt;&gt;0, E136/L136, 0)</f>
        <v>0</v>
      </c>
      <c r="Q136" t="str">
        <f>LEFT($N136, FIND("/", $N136)-1)</f>
        <v>film &amp; video</v>
      </c>
      <c r="R136" t="str">
        <f>RIGHT(N136, LEN(N136)-LEN(Q136)-1)</f>
        <v>science fiction</v>
      </c>
      <c r="S136" s="5">
        <f>$J136/60/60/24+DATE(1970, 1, 1)</f>
        <v>42221.909930555557</v>
      </c>
      <c r="T136" s="5">
        <f>$I136/60/60/24+DATE(1970, 1, 1)</f>
        <v>42251.708333333328</v>
      </c>
      <c r="U136" t="b">
        <f>T136&gt;S136</f>
        <v>1</v>
      </c>
    </row>
    <row r="137" spans="1:21" ht="43.5" x14ac:dyDescent="0.35">
      <c r="A137">
        <v>135</v>
      </c>
      <c r="B137" s="3" t="s">
        <v>137</v>
      </c>
      <c r="C137" s="3" t="s">
        <v>4246</v>
      </c>
      <c r="D137" s="11">
        <v>3000</v>
      </c>
      <c r="E137" s="11">
        <v>403</v>
      </c>
      <c r="F137" t="s">
        <v>8220</v>
      </c>
      <c r="G137" t="s">
        <v>8224</v>
      </c>
      <c r="H137" t="s">
        <v>8246</v>
      </c>
      <c r="I137">
        <v>1404241200</v>
      </c>
      <c r="J137">
        <v>1401354597</v>
      </c>
      <c r="K137" t="b">
        <v>0</v>
      </c>
      <c r="L137">
        <v>5</v>
      </c>
      <c r="M137" t="b">
        <v>0</v>
      </c>
      <c r="N137" t="s">
        <v>8267</v>
      </c>
      <c r="O137" s="13">
        <f>E137/D137</f>
        <v>0.13433333333333333</v>
      </c>
      <c r="P137" s="14">
        <f>IF($L137&lt;&gt;0, E137/L137, 0)</f>
        <v>80.599999999999994</v>
      </c>
      <c r="Q137" t="str">
        <f>LEFT($N137, FIND("/", $N137)-1)</f>
        <v>film &amp; video</v>
      </c>
      <c r="R137" t="str">
        <f>RIGHT(N137, LEN(N137)-LEN(Q137)-1)</f>
        <v>science fiction</v>
      </c>
      <c r="S137" s="5">
        <f>$J137/60/60/24+DATE(1970, 1, 1)</f>
        <v>41788.381909722222</v>
      </c>
      <c r="T137" s="5">
        <f>$I137/60/60/24+DATE(1970, 1, 1)</f>
        <v>41821.791666666664</v>
      </c>
      <c r="U137" t="b">
        <f>T137&gt;S137</f>
        <v>1</v>
      </c>
    </row>
    <row r="138" spans="1:21" ht="58" x14ac:dyDescent="0.35">
      <c r="A138">
        <v>136</v>
      </c>
      <c r="B138" s="3" t="s">
        <v>138</v>
      </c>
      <c r="C138" s="3" t="s">
        <v>4232</v>
      </c>
      <c r="D138" s="11">
        <v>3000</v>
      </c>
      <c r="E138" s="11">
        <v>0</v>
      </c>
      <c r="F138" t="s">
        <v>8220</v>
      </c>
      <c r="G138" t="s">
        <v>8224</v>
      </c>
      <c r="H138" t="s">
        <v>8246</v>
      </c>
      <c r="I138">
        <v>1431771360</v>
      </c>
      <c r="J138">
        <v>1427968234</v>
      </c>
      <c r="K138" t="b">
        <v>0</v>
      </c>
      <c r="L138">
        <v>0</v>
      </c>
      <c r="M138" t="b">
        <v>0</v>
      </c>
      <c r="N138" t="s">
        <v>8267</v>
      </c>
      <c r="O138" s="13">
        <f>E138/D138</f>
        <v>0</v>
      </c>
      <c r="P138" s="14">
        <f>IF($L138&lt;&gt;0, E138/L138, 0)</f>
        <v>0</v>
      </c>
      <c r="Q138" t="str">
        <f>LEFT($N138, FIND("/", $N138)-1)</f>
        <v>film &amp; video</v>
      </c>
      <c r="R138" t="str">
        <f>RIGHT(N138, LEN(N138)-LEN(Q138)-1)</f>
        <v>science fiction</v>
      </c>
      <c r="S138" s="5">
        <f>$J138/60/60/24+DATE(1970, 1, 1)</f>
        <v>42096.410115740742</v>
      </c>
      <c r="T138" s="5">
        <f>$I138/60/60/24+DATE(1970, 1, 1)</f>
        <v>42140.427777777775</v>
      </c>
      <c r="U138" t="b">
        <f>T138&gt;S138</f>
        <v>1</v>
      </c>
    </row>
    <row r="139" spans="1:21" ht="43.5" x14ac:dyDescent="0.35">
      <c r="A139">
        <v>137</v>
      </c>
      <c r="B139" s="3" t="s">
        <v>139</v>
      </c>
      <c r="C139" s="3" t="s">
        <v>4247</v>
      </c>
      <c r="D139" s="11">
        <v>55000</v>
      </c>
      <c r="E139" s="11">
        <v>0</v>
      </c>
      <c r="F139" t="s">
        <v>8220</v>
      </c>
      <c r="G139" t="s">
        <v>8232</v>
      </c>
      <c r="H139" t="s">
        <v>8253</v>
      </c>
      <c r="I139">
        <v>1444657593</v>
      </c>
      <c r="J139">
        <v>1440337593</v>
      </c>
      <c r="K139" t="b">
        <v>0</v>
      </c>
      <c r="L139">
        <v>0</v>
      </c>
      <c r="M139" t="b">
        <v>0</v>
      </c>
      <c r="N139" t="s">
        <v>8267</v>
      </c>
      <c r="O139" s="13">
        <f>E139/D139</f>
        <v>0</v>
      </c>
      <c r="P139" s="14">
        <f>IF($L139&lt;&gt;0, E139/L139, 0)</f>
        <v>0</v>
      </c>
      <c r="Q139" t="str">
        <f>LEFT($N139, FIND("/", $N139)-1)</f>
        <v>film &amp; video</v>
      </c>
      <c r="R139" t="str">
        <f>RIGHT(N139, LEN(N139)-LEN(Q139)-1)</f>
        <v>science fiction</v>
      </c>
      <c r="S139" s="5">
        <f>$J139/60/60/24+DATE(1970, 1, 1)</f>
        <v>42239.573993055557</v>
      </c>
      <c r="T139" s="5">
        <f>$I139/60/60/24+DATE(1970, 1, 1)</f>
        <v>42289.573993055557</v>
      </c>
      <c r="U139" t="b">
        <f>T139&gt;S139</f>
        <v>1</v>
      </c>
    </row>
    <row r="140" spans="1:21" ht="43.5" x14ac:dyDescent="0.35">
      <c r="A140">
        <v>138</v>
      </c>
      <c r="B140" s="3" t="s">
        <v>140</v>
      </c>
      <c r="C140" s="3" t="s">
        <v>4248</v>
      </c>
      <c r="D140" s="11">
        <v>150000</v>
      </c>
      <c r="E140" s="11">
        <v>4712</v>
      </c>
      <c r="F140" t="s">
        <v>8220</v>
      </c>
      <c r="G140" t="s">
        <v>8224</v>
      </c>
      <c r="H140" t="s">
        <v>8246</v>
      </c>
      <c r="I140">
        <v>1438405140</v>
      </c>
      <c r="J140">
        <v>1435731041</v>
      </c>
      <c r="K140" t="b">
        <v>0</v>
      </c>
      <c r="L140">
        <v>58</v>
      </c>
      <c r="M140" t="b">
        <v>0</v>
      </c>
      <c r="N140" t="s">
        <v>8267</v>
      </c>
      <c r="O140" s="13">
        <f>E140/D140</f>
        <v>3.1413333333333335E-2</v>
      </c>
      <c r="P140" s="14">
        <f>IF($L140&lt;&gt;0, E140/L140, 0)</f>
        <v>81.241379310344826</v>
      </c>
      <c r="Q140" t="str">
        <f>LEFT($N140, FIND("/", $N140)-1)</f>
        <v>film &amp; video</v>
      </c>
      <c r="R140" t="str">
        <f>RIGHT(N140, LEN(N140)-LEN(Q140)-1)</f>
        <v>science fiction</v>
      </c>
      <c r="S140" s="5">
        <f>$J140/60/60/24+DATE(1970, 1, 1)</f>
        <v>42186.257418981477</v>
      </c>
      <c r="T140" s="5">
        <f>$I140/60/60/24+DATE(1970, 1, 1)</f>
        <v>42217.207638888889</v>
      </c>
      <c r="U140" t="b">
        <f>T140&gt;S140</f>
        <v>1</v>
      </c>
    </row>
    <row r="141" spans="1:21" ht="43.5" x14ac:dyDescent="0.35">
      <c r="A141">
        <v>139</v>
      </c>
      <c r="B141" s="3" t="s">
        <v>141</v>
      </c>
      <c r="C141" s="3" t="s">
        <v>4249</v>
      </c>
      <c r="D141" s="11">
        <v>500</v>
      </c>
      <c r="E141" s="11">
        <v>500</v>
      </c>
      <c r="F141" t="s">
        <v>8220</v>
      </c>
      <c r="G141" t="s">
        <v>8224</v>
      </c>
      <c r="H141" t="s">
        <v>8246</v>
      </c>
      <c r="I141">
        <v>1436738772</v>
      </c>
      <c r="J141">
        <v>1435874772</v>
      </c>
      <c r="K141" t="b">
        <v>0</v>
      </c>
      <c r="L141">
        <v>1</v>
      </c>
      <c r="M141" t="b">
        <v>0</v>
      </c>
      <c r="N141" t="s">
        <v>8267</v>
      </c>
      <c r="O141" s="13">
        <f>E141/D141</f>
        <v>1</v>
      </c>
      <c r="P141" s="14">
        <f>IF($L141&lt;&gt;0, E141/L141, 0)</f>
        <v>500</v>
      </c>
      <c r="Q141" t="str">
        <f>LEFT($N141, FIND("/", $N141)-1)</f>
        <v>film &amp; video</v>
      </c>
      <c r="R141" t="str">
        <f>RIGHT(N141, LEN(N141)-LEN(Q141)-1)</f>
        <v>science fiction</v>
      </c>
      <c r="S141" s="5">
        <f>$J141/60/60/24+DATE(1970, 1, 1)</f>
        <v>42187.920972222222</v>
      </c>
      <c r="T141" s="5">
        <f>$I141/60/60/24+DATE(1970, 1, 1)</f>
        <v>42197.920972222222</v>
      </c>
      <c r="U141" t="b">
        <f>T141&gt;S141</f>
        <v>1</v>
      </c>
    </row>
    <row r="142" spans="1:21" ht="43.5" x14ac:dyDescent="0.35">
      <c r="A142">
        <v>140</v>
      </c>
      <c r="B142" s="3" t="s">
        <v>142</v>
      </c>
      <c r="C142" s="3" t="s">
        <v>4250</v>
      </c>
      <c r="D142" s="11">
        <v>200000</v>
      </c>
      <c r="E142" s="11">
        <v>0</v>
      </c>
      <c r="F142" t="s">
        <v>8220</v>
      </c>
      <c r="G142" t="s">
        <v>8224</v>
      </c>
      <c r="H142" t="s">
        <v>8246</v>
      </c>
      <c r="I142">
        <v>1426823132</v>
      </c>
      <c r="J142">
        <v>1424234732</v>
      </c>
      <c r="K142" t="b">
        <v>0</v>
      </c>
      <c r="L142">
        <v>0</v>
      </c>
      <c r="M142" t="b">
        <v>0</v>
      </c>
      <c r="N142" t="s">
        <v>8267</v>
      </c>
      <c r="O142" s="13">
        <f>E142/D142</f>
        <v>0</v>
      </c>
      <c r="P142" s="14">
        <f>IF($L142&lt;&gt;0, E142/L142, 0)</f>
        <v>0</v>
      </c>
      <c r="Q142" t="str">
        <f>LEFT($N142, FIND("/", $N142)-1)</f>
        <v>film &amp; video</v>
      </c>
      <c r="R142" t="str">
        <f>RIGHT(N142, LEN(N142)-LEN(Q142)-1)</f>
        <v>science fiction</v>
      </c>
      <c r="S142" s="5">
        <f>$J142/60/60/24+DATE(1970, 1, 1)</f>
        <v>42053.198287037041</v>
      </c>
      <c r="T142" s="5">
        <f>$I142/60/60/24+DATE(1970, 1, 1)</f>
        <v>42083.15662037037</v>
      </c>
      <c r="U142" t="b">
        <f>T142&gt;S142</f>
        <v>1</v>
      </c>
    </row>
    <row r="143" spans="1:21" ht="43.5" x14ac:dyDescent="0.35">
      <c r="A143">
        <v>141</v>
      </c>
      <c r="B143" s="3" t="s">
        <v>143</v>
      </c>
      <c r="C143" s="3" t="s">
        <v>4251</v>
      </c>
      <c r="D143" s="11">
        <v>12000</v>
      </c>
      <c r="E143" s="11">
        <v>1293</v>
      </c>
      <c r="F143" t="s">
        <v>8220</v>
      </c>
      <c r="G143" t="s">
        <v>8224</v>
      </c>
      <c r="H143" t="s">
        <v>8246</v>
      </c>
      <c r="I143">
        <v>1433043623</v>
      </c>
      <c r="J143">
        <v>1429155623</v>
      </c>
      <c r="K143" t="b">
        <v>0</v>
      </c>
      <c r="L143">
        <v>28</v>
      </c>
      <c r="M143" t="b">
        <v>0</v>
      </c>
      <c r="N143" t="s">
        <v>8267</v>
      </c>
      <c r="O143" s="13">
        <f>E143/D143</f>
        <v>0.10775</v>
      </c>
      <c r="P143" s="14">
        <f>IF($L143&lt;&gt;0, E143/L143, 0)</f>
        <v>46.178571428571431</v>
      </c>
      <c r="Q143" t="str">
        <f>LEFT($N143, FIND("/", $N143)-1)</f>
        <v>film &amp; video</v>
      </c>
      <c r="R143" t="str">
        <f>RIGHT(N143, LEN(N143)-LEN(Q143)-1)</f>
        <v>science fiction</v>
      </c>
      <c r="S143" s="5">
        <f>$J143/60/60/24+DATE(1970, 1, 1)</f>
        <v>42110.153043981481</v>
      </c>
      <c r="T143" s="5">
        <f>$I143/60/60/24+DATE(1970, 1, 1)</f>
        <v>42155.153043981481</v>
      </c>
      <c r="U143" t="b">
        <f>T143&gt;S143</f>
        <v>1</v>
      </c>
    </row>
    <row r="144" spans="1:21" ht="43.5" x14ac:dyDescent="0.35">
      <c r="A144">
        <v>142</v>
      </c>
      <c r="B144" s="3" t="s">
        <v>144</v>
      </c>
      <c r="C144" s="3" t="s">
        <v>4252</v>
      </c>
      <c r="D144" s="11">
        <v>3000</v>
      </c>
      <c r="E144" s="11">
        <v>10</v>
      </c>
      <c r="F144" t="s">
        <v>8220</v>
      </c>
      <c r="G144" t="s">
        <v>8224</v>
      </c>
      <c r="H144" t="s">
        <v>8246</v>
      </c>
      <c r="I144">
        <v>1416176778</v>
      </c>
      <c r="J144">
        <v>1414358778</v>
      </c>
      <c r="K144" t="b">
        <v>0</v>
      </c>
      <c r="L144">
        <v>1</v>
      </c>
      <c r="M144" t="b">
        <v>0</v>
      </c>
      <c r="N144" t="s">
        <v>8267</v>
      </c>
      <c r="O144" s="13">
        <f>E144/D144</f>
        <v>3.3333333333333335E-3</v>
      </c>
      <c r="P144" s="14">
        <f>IF($L144&lt;&gt;0, E144/L144, 0)</f>
        <v>10</v>
      </c>
      <c r="Q144" t="str">
        <f>LEFT($N144, FIND("/", $N144)-1)</f>
        <v>film &amp; video</v>
      </c>
      <c r="R144" t="str">
        <f>RIGHT(N144, LEN(N144)-LEN(Q144)-1)</f>
        <v>science fiction</v>
      </c>
      <c r="S144" s="5">
        <f>$J144/60/60/24+DATE(1970, 1, 1)</f>
        <v>41938.893263888887</v>
      </c>
      <c r="T144" s="5">
        <f>$I144/60/60/24+DATE(1970, 1, 1)</f>
        <v>41959.934930555552</v>
      </c>
      <c r="U144" t="b">
        <f>T144&gt;S144</f>
        <v>1</v>
      </c>
    </row>
    <row r="145" spans="1:21" ht="43.5" x14ac:dyDescent="0.35">
      <c r="A145">
        <v>143</v>
      </c>
      <c r="B145" s="3" t="s">
        <v>145</v>
      </c>
      <c r="C145" s="3" t="s">
        <v>4253</v>
      </c>
      <c r="D145" s="11">
        <v>5500</v>
      </c>
      <c r="E145" s="11">
        <v>0</v>
      </c>
      <c r="F145" t="s">
        <v>8220</v>
      </c>
      <c r="G145" t="s">
        <v>8226</v>
      </c>
      <c r="H145" t="s">
        <v>8248</v>
      </c>
      <c r="I145">
        <v>1472882100</v>
      </c>
      <c r="J145">
        <v>1467941542</v>
      </c>
      <c r="K145" t="b">
        <v>0</v>
      </c>
      <c r="L145">
        <v>0</v>
      </c>
      <c r="M145" t="b">
        <v>0</v>
      </c>
      <c r="N145" t="s">
        <v>8267</v>
      </c>
      <c r="O145" s="13">
        <f>E145/D145</f>
        <v>0</v>
      </c>
      <c r="P145" s="14">
        <f>IF($L145&lt;&gt;0, E145/L145, 0)</f>
        <v>0</v>
      </c>
      <c r="Q145" t="str">
        <f>LEFT($N145, FIND("/", $N145)-1)</f>
        <v>film &amp; video</v>
      </c>
      <c r="R145" t="str">
        <f>RIGHT(N145, LEN(N145)-LEN(Q145)-1)</f>
        <v>science fiction</v>
      </c>
      <c r="S145" s="5">
        <f>$J145/60/60/24+DATE(1970, 1, 1)</f>
        <v>42559.064143518524</v>
      </c>
      <c r="T145" s="5">
        <f>$I145/60/60/24+DATE(1970, 1, 1)</f>
        <v>42616.246527777781</v>
      </c>
      <c r="U145" t="b">
        <f>T145&gt;S145</f>
        <v>1</v>
      </c>
    </row>
    <row r="146" spans="1:21" ht="43.5" x14ac:dyDescent="0.35">
      <c r="A146">
        <v>144</v>
      </c>
      <c r="B146" s="3" t="s">
        <v>146</v>
      </c>
      <c r="C146" s="3" t="s">
        <v>4254</v>
      </c>
      <c r="D146" s="11">
        <v>7500</v>
      </c>
      <c r="E146" s="11">
        <v>2070</v>
      </c>
      <c r="F146" t="s">
        <v>8220</v>
      </c>
      <c r="G146" t="s">
        <v>8229</v>
      </c>
      <c r="H146" t="s">
        <v>8251</v>
      </c>
      <c r="I146">
        <v>1428945472</v>
      </c>
      <c r="J146">
        <v>1423765072</v>
      </c>
      <c r="K146" t="b">
        <v>0</v>
      </c>
      <c r="L146">
        <v>37</v>
      </c>
      <c r="M146" t="b">
        <v>0</v>
      </c>
      <c r="N146" t="s">
        <v>8267</v>
      </c>
      <c r="O146" s="13">
        <f>E146/D146</f>
        <v>0.27600000000000002</v>
      </c>
      <c r="P146" s="14">
        <f>IF($L146&lt;&gt;0, E146/L146, 0)</f>
        <v>55.945945945945944</v>
      </c>
      <c r="Q146" t="str">
        <f>LEFT($N146, FIND("/", $N146)-1)</f>
        <v>film &amp; video</v>
      </c>
      <c r="R146" t="str">
        <f>RIGHT(N146, LEN(N146)-LEN(Q146)-1)</f>
        <v>science fiction</v>
      </c>
      <c r="S146" s="5">
        <f>$J146/60/60/24+DATE(1970, 1, 1)</f>
        <v>42047.762407407412</v>
      </c>
      <c r="T146" s="5">
        <f>$I146/60/60/24+DATE(1970, 1, 1)</f>
        <v>42107.72074074074</v>
      </c>
      <c r="U146" t="b">
        <f>T146&gt;S146</f>
        <v>1</v>
      </c>
    </row>
    <row r="147" spans="1:21" ht="43.5" x14ac:dyDescent="0.35">
      <c r="A147">
        <v>145</v>
      </c>
      <c r="B147" s="3" t="s">
        <v>147</v>
      </c>
      <c r="C147" s="3" t="s">
        <v>4255</v>
      </c>
      <c r="D147" s="11">
        <v>4500</v>
      </c>
      <c r="E147" s="11">
        <v>338</v>
      </c>
      <c r="F147" t="s">
        <v>8220</v>
      </c>
      <c r="G147" t="s">
        <v>8224</v>
      </c>
      <c r="H147" t="s">
        <v>8246</v>
      </c>
      <c r="I147">
        <v>1439298052</v>
      </c>
      <c r="J147">
        <v>1436965252</v>
      </c>
      <c r="K147" t="b">
        <v>0</v>
      </c>
      <c r="L147">
        <v>9</v>
      </c>
      <c r="M147" t="b">
        <v>0</v>
      </c>
      <c r="N147" t="s">
        <v>8267</v>
      </c>
      <c r="O147" s="13">
        <f>E147/D147</f>
        <v>7.5111111111111115E-2</v>
      </c>
      <c r="P147" s="14">
        <f>IF($L147&lt;&gt;0, E147/L147, 0)</f>
        <v>37.555555555555557</v>
      </c>
      <c r="Q147" t="str">
        <f>LEFT($N147, FIND("/", $N147)-1)</f>
        <v>film &amp; video</v>
      </c>
      <c r="R147" t="str">
        <f>RIGHT(N147, LEN(N147)-LEN(Q147)-1)</f>
        <v>science fiction</v>
      </c>
      <c r="S147" s="5">
        <f>$J147/60/60/24+DATE(1970, 1, 1)</f>
        <v>42200.542268518519</v>
      </c>
      <c r="T147" s="5">
        <f>$I147/60/60/24+DATE(1970, 1, 1)</f>
        <v>42227.542268518519</v>
      </c>
      <c r="U147" t="b">
        <f>T147&gt;S147</f>
        <v>1</v>
      </c>
    </row>
    <row r="148" spans="1:21" ht="43.5" x14ac:dyDescent="0.35">
      <c r="A148">
        <v>146</v>
      </c>
      <c r="B148" s="3" t="s">
        <v>148</v>
      </c>
      <c r="C148" s="3" t="s">
        <v>4256</v>
      </c>
      <c r="D148" s="11">
        <v>20000</v>
      </c>
      <c r="E148" s="11">
        <v>115</v>
      </c>
      <c r="F148" t="s">
        <v>8220</v>
      </c>
      <c r="G148" t="s">
        <v>8224</v>
      </c>
      <c r="H148" t="s">
        <v>8246</v>
      </c>
      <c r="I148">
        <v>1484698998</v>
      </c>
      <c r="J148">
        <v>1479514998</v>
      </c>
      <c r="K148" t="b">
        <v>0</v>
      </c>
      <c r="L148">
        <v>3</v>
      </c>
      <c r="M148" t="b">
        <v>0</v>
      </c>
      <c r="N148" t="s">
        <v>8267</v>
      </c>
      <c r="O148" s="13">
        <f>E148/D148</f>
        <v>5.7499999999999999E-3</v>
      </c>
      <c r="P148" s="14">
        <f>IF($L148&lt;&gt;0, E148/L148, 0)</f>
        <v>38.333333333333336</v>
      </c>
      <c r="Q148" t="str">
        <f>LEFT($N148, FIND("/", $N148)-1)</f>
        <v>film &amp; video</v>
      </c>
      <c r="R148" t="str">
        <f>RIGHT(N148, LEN(N148)-LEN(Q148)-1)</f>
        <v>science fiction</v>
      </c>
      <c r="S148" s="5">
        <f>$J148/60/60/24+DATE(1970, 1, 1)</f>
        <v>42693.016180555554</v>
      </c>
      <c r="T148" s="5">
        <f>$I148/60/60/24+DATE(1970, 1, 1)</f>
        <v>42753.016180555554</v>
      </c>
      <c r="U148" t="b">
        <f>T148&gt;S148</f>
        <v>1</v>
      </c>
    </row>
    <row r="149" spans="1:21" ht="29" x14ac:dyDescent="0.35">
      <c r="A149">
        <v>147</v>
      </c>
      <c r="B149" s="3" t="s">
        <v>149</v>
      </c>
      <c r="C149" s="3" t="s">
        <v>4257</v>
      </c>
      <c r="D149" s="11">
        <v>7000</v>
      </c>
      <c r="E149" s="11">
        <v>0</v>
      </c>
      <c r="F149" t="s">
        <v>8220</v>
      </c>
      <c r="G149" t="s">
        <v>8225</v>
      </c>
      <c r="H149" t="s">
        <v>8247</v>
      </c>
      <c r="I149">
        <v>1420741080</v>
      </c>
      <c r="J149">
        <v>1417026340</v>
      </c>
      <c r="K149" t="b">
        <v>0</v>
      </c>
      <c r="L149">
        <v>0</v>
      </c>
      <c r="M149" t="b">
        <v>0</v>
      </c>
      <c r="N149" t="s">
        <v>8267</v>
      </c>
      <c r="O149" s="13">
        <f>E149/D149</f>
        <v>0</v>
      </c>
      <c r="P149" s="14">
        <f>IF($L149&lt;&gt;0, E149/L149, 0)</f>
        <v>0</v>
      </c>
      <c r="Q149" t="str">
        <f>LEFT($N149, FIND("/", $N149)-1)</f>
        <v>film &amp; video</v>
      </c>
      <c r="R149" t="str">
        <f>RIGHT(N149, LEN(N149)-LEN(Q149)-1)</f>
        <v>science fiction</v>
      </c>
      <c r="S149" s="5">
        <f>$J149/60/60/24+DATE(1970, 1, 1)</f>
        <v>41969.767824074079</v>
      </c>
      <c r="T149" s="5">
        <f>$I149/60/60/24+DATE(1970, 1, 1)</f>
        <v>42012.762499999997</v>
      </c>
      <c r="U149" t="b">
        <f>T149&gt;S149</f>
        <v>1</v>
      </c>
    </row>
    <row r="150" spans="1:21" ht="43.5" x14ac:dyDescent="0.35">
      <c r="A150">
        <v>148</v>
      </c>
      <c r="B150" s="3" t="s">
        <v>150</v>
      </c>
      <c r="C150" s="3" t="s">
        <v>4258</v>
      </c>
      <c r="D150" s="11">
        <v>50000</v>
      </c>
      <c r="E150" s="11">
        <v>40</v>
      </c>
      <c r="F150" t="s">
        <v>8220</v>
      </c>
      <c r="G150" t="s">
        <v>8224</v>
      </c>
      <c r="H150" t="s">
        <v>8246</v>
      </c>
      <c r="I150">
        <v>1456555536</v>
      </c>
      <c r="J150">
        <v>1453963536</v>
      </c>
      <c r="K150" t="b">
        <v>0</v>
      </c>
      <c r="L150">
        <v>2</v>
      </c>
      <c r="M150" t="b">
        <v>0</v>
      </c>
      <c r="N150" t="s">
        <v>8267</v>
      </c>
      <c r="O150" s="13">
        <f>E150/D150</f>
        <v>8.0000000000000004E-4</v>
      </c>
      <c r="P150" s="14">
        <f>IF($L150&lt;&gt;0, E150/L150, 0)</f>
        <v>20</v>
      </c>
      <c r="Q150" t="str">
        <f>LEFT($N150, FIND("/", $N150)-1)</f>
        <v>film &amp; video</v>
      </c>
      <c r="R150" t="str">
        <f>RIGHT(N150, LEN(N150)-LEN(Q150)-1)</f>
        <v>science fiction</v>
      </c>
      <c r="S150" s="5">
        <f>$J150/60/60/24+DATE(1970, 1, 1)</f>
        <v>42397.281666666662</v>
      </c>
      <c r="T150" s="5">
        <f>$I150/60/60/24+DATE(1970, 1, 1)</f>
        <v>42427.281666666662</v>
      </c>
      <c r="U150" t="b">
        <f>T150&gt;S150</f>
        <v>1</v>
      </c>
    </row>
    <row r="151" spans="1:21" ht="43.5" x14ac:dyDescent="0.35">
      <c r="A151">
        <v>149</v>
      </c>
      <c r="B151" s="3" t="s">
        <v>151</v>
      </c>
      <c r="C151" s="3" t="s">
        <v>4259</v>
      </c>
      <c r="D151" s="11">
        <v>10000</v>
      </c>
      <c r="E151" s="11">
        <v>92</v>
      </c>
      <c r="F151" t="s">
        <v>8220</v>
      </c>
      <c r="G151" t="s">
        <v>8224</v>
      </c>
      <c r="H151" t="s">
        <v>8246</v>
      </c>
      <c r="I151">
        <v>1419494400</v>
      </c>
      <c r="J151">
        <v>1416888470</v>
      </c>
      <c r="K151" t="b">
        <v>0</v>
      </c>
      <c r="L151">
        <v>6</v>
      </c>
      <c r="M151" t="b">
        <v>0</v>
      </c>
      <c r="N151" t="s">
        <v>8267</v>
      </c>
      <c r="O151" s="13">
        <f>E151/D151</f>
        <v>9.1999999999999998E-3</v>
      </c>
      <c r="P151" s="14">
        <f>IF($L151&lt;&gt;0, E151/L151, 0)</f>
        <v>15.333333333333334</v>
      </c>
      <c r="Q151" t="str">
        <f>LEFT($N151, FIND("/", $N151)-1)</f>
        <v>film &amp; video</v>
      </c>
      <c r="R151" t="str">
        <f>RIGHT(N151, LEN(N151)-LEN(Q151)-1)</f>
        <v>science fiction</v>
      </c>
      <c r="S151" s="5">
        <f>$J151/60/60/24+DATE(1970, 1, 1)</f>
        <v>41968.172106481477</v>
      </c>
      <c r="T151" s="5">
        <f>$I151/60/60/24+DATE(1970, 1, 1)</f>
        <v>41998.333333333328</v>
      </c>
      <c r="U151" t="b">
        <f>T151&gt;S151</f>
        <v>1</v>
      </c>
    </row>
    <row r="152" spans="1:21" ht="43.5" x14ac:dyDescent="0.35">
      <c r="A152">
        <v>150</v>
      </c>
      <c r="B152" s="3" t="s">
        <v>152</v>
      </c>
      <c r="C152" s="3" t="s">
        <v>4260</v>
      </c>
      <c r="D152" s="11">
        <v>130000</v>
      </c>
      <c r="E152" s="11">
        <v>30112</v>
      </c>
      <c r="F152" t="s">
        <v>8220</v>
      </c>
      <c r="G152" t="s">
        <v>8224</v>
      </c>
      <c r="H152" t="s">
        <v>8246</v>
      </c>
      <c r="I152">
        <v>1432612382</v>
      </c>
      <c r="J152">
        <v>1427428382</v>
      </c>
      <c r="K152" t="b">
        <v>0</v>
      </c>
      <c r="L152">
        <v>67</v>
      </c>
      <c r="M152" t="b">
        <v>0</v>
      </c>
      <c r="N152" t="s">
        <v>8267</v>
      </c>
      <c r="O152" s="13">
        <f>E152/D152</f>
        <v>0.23163076923076922</v>
      </c>
      <c r="P152" s="14">
        <f>IF($L152&lt;&gt;0, E152/L152, 0)</f>
        <v>449.43283582089555</v>
      </c>
      <c r="Q152" t="str">
        <f>LEFT($N152, FIND("/", $N152)-1)</f>
        <v>film &amp; video</v>
      </c>
      <c r="R152" t="str">
        <f>RIGHT(N152, LEN(N152)-LEN(Q152)-1)</f>
        <v>science fiction</v>
      </c>
      <c r="S152" s="5">
        <f>$J152/60/60/24+DATE(1970, 1, 1)</f>
        <v>42090.161828703705</v>
      </c>
      <c r="T152" s="5">
        <f>$I152/60/60/24+DATE(1970, 1, 1)</f>
        <v>42150.161828703705</v>
      </c>
      <c r="U152" t="b">
        <f>T152&gt;S152</f>
        <v>1</v>
      </c>
    </row>
    <row r="153" spans="1:21" ht="43.5" x14ac:dyDescent="0.35">
      <c r="A153">
        <v>151</v>
      </c>
      <c r="B153" s="3" t="s">
        <v>153</v>
      </c>
      <c r="C153" s="3" t="s">
        <v>4261</v>
      </c>
      <c r="D153" s="11">
        <v>250000</v>
      </c>
      <c r="E153" s="11">
        <v>140</v>
      </c>
      <c r="F153" t="s">
        <v>8220</v>
      </c>
      <c r="G153" t="s">
        <v>8226</v>
      </c>
      <c r="H153" t="s">
        <v>8248</v>
      </c>
      <c r="I153">
        <v>1434633191</v>
      </c>
      <c r="J153">
        <v>1429449191</v>
      </c>
      <c r="K153" t="b">
        <v>0</v>
      </c>
      <c r="L153">
        <v>5</v>
      </c>
      <c r="M153" t="b">
        <v>0</v>
      </c>
      <c r="N153" t="s">
        <v>8267</v>
      </c>
      <c r="O153" s="13">
        <f>E153/D153</f>
        <v>5.5999999999999995E-4</v>
      </c>
      <c r="P153" s="14">
        <f>IF($L153&lt;&gt;0, E153/L153, 0)</f>
        <v>28</v>
      </c>
      <c r="Q153" t="str">
        <f>LEFT($N153, FIND("/", $N153)-1)</f>
        <v>film &amp; video</v>
      </c>
      <c r="R153" t="str">
        <f>RIGHT(N153, LEN(N153)-LEN(Q153)-1)</f>
        <v>science fiction</v>
      </c>
      <c r="S153" s="5">
        <f>$J153/60/60/24+DATE(1970, 1, 1)</f>
        <v>42113.550821759258</v>
      </c>
      <c r="T153" s="5">
        <f>$I153/60/60/24+DATE(1970, 1, 1)</f>
        <v>42173.550821759258</v>
      </c>
      <c r="U153" t="b">
        <f>T153&gt;S153</f>
        <v>1</v>
      </c>
    </row>
    <row r="154" spans="1:21" ht="29" x14ac:dyDescent="0.35">
      <c r="A154">
        <v>152</v>
      </c>
      <c r="B154" s="3" t="s">
        <v>154</v>
      </c>
      <c r="C154" s="3" t="s">
        <v>4262</v>
      </c>
      <c r="D154" s="11">
        <v>380000</v>
      </c>
      <c r="E154" s="11">
        <v>30</v>
      </c>
      <c r="F154" t="s">
        <v>8220</v>
      </c>
      <c r="G154" t="s">
        <v>8224</v>
      </c>
      <c r="H154" t="s">
        <v>8246</v>
      </c>
      <c r="I154">
        <v>1411437100</v>
      </c>
      <c r="J154">
        <v>1408845100</v>
      </c>
      <c r="K154" t="b">
        <v>0</v>
      </c>
      <c r="L154">
        <v>2</v>
      </c>
      <c r="M154" t="b">
        <v>0</v>
      </c>
      <c r="N154" t="s">
        <v>8267</v>
      </c>
      <c r="O154" s="13">
        <f>E154/D154</f>
        <v>7.8947368421052633E-5</v>
      </c>
      <c r="P154" s="14">
        <f>IF($L154&lt;&gt;0, E154/L154, 0)</f>
        <v>15</v>
      </c>
      <c r="Q154" t="str">
        <f>LEFT($N154, FIND("/", $N154)-1)</f>
        <v>film &amp; video</v>
      </c>
      <c r="R154" t="str">
        <f>RIGHT(N154, LEN(N154)-LEN(Q154)-1)</f>
        <v>science fiction</v>
      </c>
      <c r="S154" s="5">
        <f>$J154/60/60/24+DATE(1970, 1, 1)</f>
        <v>41875.077546296299</v>
      </c>
      <c r="T154" s="5">
        <f>$I154/60/60/24+DATE(1970, 1, 1)</f>
        <v>41905.077546296299</v>
      </c>
      <c r="U154" t="b">
        <f>T154&gt;S154</f>
        <v>1</v>
      </c>
    </row>
    <row r="155" spans="1:21" ht="43.5" x14ac:dyDescent="0.35">
      <c r="A155">
        <v>153</v>
      </c>
      <c r="B155" s="3" t="s">
        <v>155</v>
      </c>
      <c r="C155" s="3" t="s">
        <v>4263</v>
      </c>
      <c r="D155" s="11">
        <v>50000</v>
      </c>
      <c r="E155" s="11">
        <v>359</v>
      </c>
      <c r="F155" t="s">
        <v>8220</v>
      </c>
      <c r="G155" t="s">
        <v>8224</v>
      </c>
      <c r="H155" t="s">
        <v>8246</v>
      </c>
      <c r="I155">
        <v>1417532644</v>
      </c>
      <c r="J155">
        <v>1413900244</v>
      </c>
      <c r="K155" t="b">
        <v>0</v>
      </c>
      <c r="L155">
        <v>10</v>
      </c>
      <c r="M155" t="b">
        <v>0</v>
      </c>
      <c r="N155" t="s">
        <v>8267</v>
      </c>
      <c r="O155" s="13">
        <f>E155/D155</f>
        <v>7.1799999999999998E-3</v>
      </c>
      <c r="P155" s="14">
        <f>IF($L155&lt;&gt;0, E155/L155, 0)</f>
        <v>35.9</v>
      </c>
      <c r="Q155" t="str">
        <f>LEFT($N155, FIND("/", $N155)-1)</f>
        <v>film &amp; video</v>
      </c>
      <c r="R155" t="str">
        <f>RIGHT(N155, LEN(N155)-LEN(Q155)-1)</f>
        <v>science fiction</v>
      </c>
      <c r="S155" s="5">
        <f>$J155/60/60/24+DATE(1970, 1, 1)</f>
        <v>41933.586157407408</v>
      </c>
      <c r="T155" s="5">
        <f>$I155/60/60/24+DATE(1970, 1, 1)</f>
        <v>41975.627824074079</v>
      </c>
      <c r="U155" t="b">
        <f>T155&gt;S155</f>
        <v>1</v>
      </c>
    </row>
    <row r="156" spans="1:21" ht="43.5" x14ac:dyDescent="0.35">
      <c r="A156">
        <v>154</v>
      </c>
      <c r="B156" s="3" t="s">
        <v>156</v>
      </c>
      <c r="C156" s="3" t="s">
        <v>4264</v>
      </c>
      <c r="D156" s="11">
        <v>1500</v>
      </c>
      <c r="E156" s="11">
        <v>40</v>
      </c>
      <c r="F156" t="s">
        <v>8220</v>
      </c>
      <c r="G156" t="s">
        <v>8224</v>
      </c>
      <c r="H156" t="s">
        <v>8246</v>
      </c>
      <c r="I156">
        <v>1433336895</v>
      </c>
      <c r="J156">
        <v>1429621695</v>
      </c>
      <c r="K156" t="b">
        <v>0</v>
      </c>
      <c r="L156">
        <v>3</v>
      </c>
      <c r="M156" t="b">
        <v>0</v>
      </c>
      <c r="N156" t="s">
        <v>8267</v>
      </c>
      <c r="O156" s="13">
        <f>E156/D156</f>
        <v>2.6666666666666668E-2</v>
      </c>
      <c r="P156" s="14">
        <f>IF($L156&lt;&gt;0, E156/L156, 0)</f>
        <v>13.333333333333334</v>
      </c>
      <c r="Q156" t="str">
        <f>LEFT($N156, FIND("/", $N156)-1)</f>
        <v>film &amp; video</v>
      </c>
      <c r="R156" t="str">
        <f>RIGHT(N156, LEN(N156)-LEN(Q156)-1)</f>
        <v>science fiction</v>
      </c>
      <c r="S156" s="5">
        <f>$J156/60/60/24+DATE(1970, 1, 1)</f>
        <v>42115.547395833331</v>
      </c>
      <c r="T156" s="5">
        <f>$I156/60/60/24+DATE(1970, 1, 1)</f>
        <v>42158.547395833331</v>
      </c>
      <c r="U156" t="b">
        <f>T156&gt;S156</f>
        <v>1</v>
      </c>
    </row>
    <row r="157" spans="1:21" ht="58" x14ac:dyDescent="0.35">
      <c r="A157">
        <v>155</v>
      </c>
      <c r="B157" s="3" t="s">
        <v>157</v>
      </c>
      <c r="C157" s="3" t="s">
        <v>4265</v>
      </c>
      <c r="D157" s="11">
        <v>1350000</v>
      </c>
      <c r="E157" s="11">
        <v>81</v>
      </c>
      <c r="F157" t="s">
        <v>8220</v>
      </c>
      <c r="G157" t="s">
        <v>8224</v>
      </c>
      <c r="H157" t="s">
        <v>8246</v>
      </c>
      <c r="I157">
        <v>1437657935</v>
      </c>
      <c r="J157">
        <v>1434201935</v>
      </c>
      <c r="K157" t="b">
        <v>0</v>
      </c>
      <c r="L157">
        <v>4</v>
      </c>
      <c r="M157" t="b">
        <v>0</v>
      </c>
      <c r="N157" t="s">
        <v>8267</v>
      </c>
      <c r="O157" s="13">
        <f>E157/D157</f>
        <v>6.0000000000000002E-5</v>
      </c>
      <c r="P157" s="14">
        <f>IF($L157&lt;&gt;0, E157/L157, 0)</f>
        <v>20.25</v>
      </c>
      <c r="Q157" t="str">
        <f>LEFT($N157, FIND("/", $N157)-1)</f>
        <v>film &amp; video</v>
      </c>
      <c r="R157" t="str">
        <f>RIGHT(N157, LEN(N157)-LEN(Q157)-1)</f>
        <v>science fiction</v>
      </c>
      <c r="S157" s="5">
        <f>$J157/60/60/24+DATE(1970, 1, 1)</f>
        <v>42168.559432870374</v>
      </c>
      <c r="T157" s="5">
        <f>$I157/60/60/24+DATE(1970, 1, 1)</f>
        <v>42208.559432870374</v>
      </c>
      <c r="U157" t="b">
        <f>T157&gt;S157</f>
        <v>1</v>
      </c>
    </row>
    <row r="158" spans="1:21" ht="58" x14ac:dyDescent="0.35">
      <c r="A158">
        <v>156</v>
      </c>
      <c r="B158" s="3" t="s">
        <v>158</v>
      </c>
      <c r="C158" s="3" t="s">
        <v>4266</v>
      </c>
      <c r="D158" s="11">
        <v>35000</v>
      </c>
      <c r="E158" s="11">
        <v>1785</v>
      </c>
      <c r="F158" t="s">
        <v>8220</v>
      </c>
      <c r="G158" t="s">
        <v>8229</v>
      </c>
      <c r="H158" t="s">
        <v>8251</v>
      </c>
      <c r="I158">
        <v>1407034796</v>
      </c>
      <c r="J158">
        <v>1401850796</v>
      </c>
      <c r="K158" t="b">
        <v>0</v>
      </c>
      <c r="L158">
        <v>15</v>
      </c>
      <c r="M158" t="b">
        <v>0</v>
      </c>
      <c r="N158" t="s">
        <v>8267</v>
      </c>
      <c r="O158" s="13">
        <f>E158/D158</f>
        <v>5.0999999999999997E-2</v>
      </c>
      <c r="P158" s="14">
        <f>IF($L158&lt;&gt;0, E158/L158, 0)</f>
        <v>119</v>
      </c>
      <c r="Q158" t="str">
        <f>LEFT($N158, FIND("/", $N158)-1)</f>
        <v>film &amp; video</v>
      </c>
      <c r="R158" t="str">
        <f>RIGHT(N158, LEN(N158)-LEN(Q158)-1)</f>
        <v>science fiction</v>
      </c>
      <c r="S158" s="5">
        <f>$J158/60/60/24+DATE(1970, 1, 1)</f>
        <v>41794.124953703707</v>
      </c>
      <c r="T158" s="5">
        <f>$I158/60/60/24+DATE(1970, 1, 1)</f>
        <v>41854.124953703707</v>
      </c>
      <c r="U158" t="b">
        <f>T158&gt;S158</f>
        <v>1</v>
      </c>
    </row>
    <row r="159" spans="1:21" ht="43.5" x14ac:dyDescent="0.35">
      <c r="A159">
        <v>157</v>
      </c>
      <c r="B159" s="3" t="s">
        <v>159</v>
      </c>
      <c r="C159" s="3" t="s">
        <v>4267</v>
      </c>
      <c r="D159" s="11">
        <v>2995</v>
      </c>
      <c r="E159" s="11">
        <v>8</v>
      </c>
      <c r="F159" t="s">
        <v>8220</v>
      </c>
      <c r="G159" t="s">
        <v>8224</v>
      </c>
      <c r="H159" t="s">
        <v>8246</v>
      </c>
      <c r="I159">
        <v>1456523572</v>
      </c>
      <c r="J159">
        <v>1453931572</v>
      </c>
      <c r="K159" t="b">
        <v>0</v>
      </c>
      <c r="L159">
        <v>2</v>
      </c>
      <c r="M159" t="b">
        <v>0</v>
      </c>
      <c r="N159" t="s">
        <v>8267</v>
      </c>
      <c r="O159" s="13">
        <f>E159/D159</f>
        <v>2.671118530884808E-3</v>
      </c>
      <c r="P159" s="14">
        <f>IF($L159&lt;&gt;0, E159/L159, 0)</f>
        <v>4</v>
      </c>
      <c r="Q159" t="str">
        <f>LEFT($N159, FIND("/", $N159)-1)</f>
        <v>film &amp; video</v>
      </c>
      <c r="R159" t="str">
        <f>RIGHT(N159, LEN(N159)-LEN(Q159)-1)</f>
        <v>science fiction</v>
      </c>
      <c r="S159" s="5">
        <f>$J159/60/60/24+DATE(1970, 1, 1)</f>
        <v>42396.911712962959</v>
      </c>
      <c r="T159" s="5">
        <f>$I159/60/60/24+DATE(1970, 1, 1)</f>
        <v>42426.911712962959</v>
      </c>
      <c r="U159" t="b">
        <f>T159&gt;S159</f>
        <v>1</v>
      </c>
    </row>
    <row r="160" spans="1:21" ht="43.5" x14ac:dyDescent="0.35">
      <c r="A160">
        <v>158</v>
      </c>
      <c r="B160" s="3" t="s">
        <v>160</v>
      </c>
      <c r="C160" s="3" t="s">
        <v>4268</v>
      </c>
      <c r="D160" s="11">
        <v>5000</v>
      </c>
      <c r="E160" s="11">
        <v>0</v>
      </c>
      <c r="F160" t="s">
        <v>8220</v>
      </c>
      <c r="G160" t="s">
        <v>8224</v>
      </c>
      <c r="H160" t="s">
        <v>8246</v>
      </c>
      <c r="I160">
        <v>1413942628</v>
      </c>
      <c r="J160">
        <v>1411350628</v>
      </c>
      <c r="K160" t="b">
        <v>0</v>
      </c>
      <c r="L160">
        <v>0</v>
      </c>
      <c r="M160" t="b">
        <v>0</v>
      </c>
      <c r="N160" t="s">
        <v>8267</v>
      </c>
      <c r="O160" s="13">
        <f>E160/D160</f>
        <v>0</v>
      </c>
      <c r="P160" s="14">
        <f>IF($L160&lt;&gt;0, E160/L160, 0)</f>
        <v>0</v>
      </c>
      <c r="Q160" t="str">
        <f>LEFT($N160, FIND("/", $N160)-1)</f>
        <v>film &amp; video</v>
      </c>
      <c r="R160" t="str">
        <f>RIGHT(N160, LEN(N160)-LEN(Q160)-1)</f>
        <v>science fiction</v>
      </c>
      <c r="S160" s="5">
        <f>$J160/60/60/24+DATE(1970, 1, 1)</f>
        <v>41904.07671296296</v>
      </c>
      <c r="T160" s="5">
        <f>$I160/60/60/24+DATE(1970, 1, 1)</f>
        <v>41934.07671296296</v>
      </c>
      <c r="U160" t="b">
        <f>T160&gt;S160</f>
        <v>1</v>
      </c>
    </row>
    <row r="161" spans="1:21" ht="43.5" x14ac:dyDescent="0.35">
      <c r="A161">
        <v>159</v>
      </c>
      <c r="B161" s="3" t="s">
        <v>161</v>
      </c>
      <c r="C161" s="3" t="s">
        <v>4269</v>
      </c>
      <c r="D161" s="11">
        <v>500000</v>
      </c>
      <c r="E161" s="11">
        <v>10</v>
      </c>
      <c r="F161" t="s">
        <v>8220</v>
      </c>
      <c r="G161" t="s">
        <v>8224</v>
      </c>
      <c r="H161" t="s">
        <v>8246</v>
      </c>
      <c r="I161">
        <v>1467541545</v>
      </c>
      <c r="J161">
        <v>1464085545</v>
      </c>
      <c r="K161" t="b">
        <v>0</v>
      </c>
      <c r="L161">
        <v>1</v>
      </c>
      <c r="M161" t="b">
        <v>0</v>
      </c>
      <c r="N161" t="s">
        <v>8267</v>
      </c>
      <c r="O161" s="13">
        <f>E161/D161</f>
        <v>2.0000000000000002E-5</v>
      </c>
      <c r="P161" s="14">
        <f>IF($L161&lt;&gt;0, E161/L161, 0)</f>
        <v>10</v>
      </c>
      <c r="Q161" t="str">
        <f>LEFT($N161, FIND("/", $N161)-1)</f>
        <v>film &amp; video</v>
      </c>
      <c r="R161" t="str">
        <f>RIGHT(N161, LEN(N161)-LEN(Q161)-1)</f>
        <v>science fiction</v>
      </c>
      <c r="S161" s="5">
        <f>$J161/60/60/24+DATE(1970, 1, 1)</f>
        <v>42514.434548611112</v>
      </c>
      <c r="T161" s="5">
        <f>$I161/60/60/24+DATE(1970, 1, 1)</f>
        <v>42554.434548611112</v>
      </c>
      <c r="U161" t="b">
        <f>T161&gt;S161</f>
        <v>1</v>
      </c>
    </row>
    <row r="162" spans="1:21" ht="43.5" x14ac:dyDescent="0.35">
      <c r="A162">
        <v>160</v>
      </c>
      <c r="B162" s="3" t="s">
        <v>162</v>
      </c>
      <c r="C162" s="3" t="s">
        <v>4270</v>
      </c>
      <c r="D162" s="11">
        <v>5000</v>
      </c>
      <c r="E162" s="11">
        <v>0</v>
      </c>
      <c r="F162" t="s">
        <v>8221</v>
      </c>
      <c r="G162" t="s">
        <v>8224</v>
      </c>
      <c r="H162" t="s">
        <v>8246</v>
      </c>
      <c r="I162">
        <v>1439675691</v>
      </c>
      <c r="J162">
        <v>1434491691</v>
      </c>
      <c r="K162" t="b">
        <v>0</v>
      </c>
      <c r="L162">
        <v>0</v>
      </c>
      <c r="M162" t="b">
        <v>0</v>
      </c>
      <c r="N162" t="s">
        <v>8268</v>
      </c>
      <c r="O162" s="13">
        <f>E162/D162</f>
        <v>0</v>
      </c>
      <c r="P162" s="14">
        <f>IF($L162&lt;&gt;0, E162/L162, 0)</f>
        <v>0</v>
      </c>
      <c r="Q162" t="str">
        <f>LEFT($N162, FIND("/", $N162)-1)</f>
        <v>film &amp; video</v>
      </c>
      <c r="R162" t="str">
        <f>RIGHT(N162, LEN(N162)-LEN(Q162)-1)</f>
        <v>drama</v>
      </c>
      <c r="S162" s="5">
        <f>$J162/60/60/24+DATE(1970, 1, 1)</f>
        <v>42171.913090277783</v>
      </c>
      <c r="T162" s="5">
        <f>$I162/60/60/24+DATE(1970, 1, 1)</f>
        <v>42231.913090277783</v>
      </c>
      <c r="U162" t="b">
        <f>T162&gt;S162</f>
        <v>1</v>
      </c>
    </row>
    <row r="163" spans="1:21" ht="43.5" x14ac:dyDescent="0.35">
      <c r="A163">
        <v>161</v>
      </c>
      <c r="B163" s="3" t="s">
        <v>163</v>
      </c>
      <c r="C163" s="3" t="s">
        <v>4271</v>
      </c>
      <c r="D163" s="11">
        <v>50000</v>
      </c>
      <c r="E163" s="11">
        <v>5</v>
      </c>
      <c r="F163" t="s">
        <v>8221</v>
      </c>
      <c r="G163" t="s">
        <v>8224</v>
      </c>
      <c r="H163" t="s">
        <v>8246</v>
      </c>
      <c r="I163">
        <v>1404318595</v>
      </c>
      <c r="J163">
        <v>1401726595</v>
      </c>
      <c r="K163" t="b">
        <v>0</v>
      </c>
      <c r="L163">
        <v>1</v>
      </c>
      <c r="M163" t="b">
        <v>0</v>
      </c>
      <c r="N163" t="s">
        <v>8268</v>
      </c>
      <c r="O163" s="13">
        <f>E163/D163</f>
        <v>1E-4</v>
      </c>
      <c r="P163" s="14">
        <f>IF($L163&lt;&gt;0, E163/L163, 0)</f>
        <v>5</v>
      </c>
      <c r="Q163" t="str">
        <f>LEFT($N163, FIND("/", $N163)-1)</f>
        <v>film &amp; video</v>
      </c>
      <c r="R163" t="str">
        <f>RIGHT(N163, LEN(N163)-LEN(Q163)-1)</f>
        <v>drama</v>
      </c>
      <c r="S163" s="5">
        <f>$J163/60/60/24+DATE(1970, 1, 1)</f>
        <v>41792.687442129631</v>
      </c>
      <c r="T163" s="5">
        <f>$I163/60/60/24+DATE(1970, 1, 1)</f>
        <v>41822.687442129631</v>
      </c>
      <c r="U163" t="b">
        <f>T163&gt;S163</f>
        <v>1</v>
      </c>
    </row>
    <row r="164" spans="1:21" ht="43.5" x14ac:dyDescent="0.35">
      <c r="A164">
        <v>162</v>
      </c>
      <c r="B164" s="3" t="s">
        <v>164</v>
      </c>
      <c r="C164" s="3" t="s">
        <v>4272</v>
      </c>
      <c r="D164" s="11">
        <v>2800</v>
      </c>
      <c r="E164" s="11">
        <v>435</v>
      </c>
      <c r="F164" t="s">
        <v>8221</v>
      </c>
      <c r="G164" t="s">
        <v>8224</v>
      </c>
      <c r="H164" t="s">
        <v>8246</v>
      </c>
      <c r="I164">
        <v>1408232520</v>
      </c>
      <c r="J164">
        <v>1405393356</v>
      </c>
      <c r="K164" t="b">
        <v>0</v>
      </c>
      <c r="L164">
        <v>10</v>
      </c>
      <c r="M164" t="b">
        <v>0</v>
      </c>
      <c r="N164" t="s">
        <v>8268</v>
      </c>
      <c r="O164" s="13">
        <f>E164/D164</f>
        <v>0.15535714285714286</v>
      </c>
      <c r="P164" s="14">
        <f>IF($L164&lt;&gt;0, E164/L164, 0)</f>
        <v>43.5</v>
      </c>
      <c r="Q164" t="str">
        <f>LEFT($N164, FIND("/", $N164)-1)</f>
        <v>film &amp; video</v>
      </c>
      <c r="R164" t="str">
        <f>RIGHT(N164, LEN(N164)-LEN(Q164)-1)</f>
        <v>drama</v>
      </c>
      <c r="S164" s="5">
        <f>$J164/60/60/24+DATE(1970, 1, 1)</f>
        <v>41835.126805555556</v>
      </c>
      <c r="T164" s="5">
        <f>$I164/60/60/24+DATE(1970, 1, 1)</f>
        <v>41867.987500000003</v>
      </c>
      <c r="U164" t="b">
        <f>T164&gt;S164</f>
        <v>1</v>
      </c>
    </row>
    <row r="165" spans="1:21" ht="58" x14ac:dyDescent="0.35">
      <c r="A165">
        <v>163</v>
      </c>
      <c r="B165" s="3" t="s">
        <v>165</v>
      </c>
      <c r="C165" s="3" t="s">
        <v>4273</v>
      </c>
      <c r="D165" s="11">
        <v>2000000</v>
      </c>
      <c r="E165" s="11">
        <v>0</v>
      </c>
      <c r="F165" t="s">
        <v>8221</v>
      </c>
      <c r="G165" t="s">
        <v>8224</v>
      </c>
      <c r="H165" t="s">
        <v>8246</v>
      </c>
      <c r="I165">
        <v>1443657600</v>
      </c>
      <c r="J165">
        <v>1440716654</v>
      </c>
      <c r="K165" t="b">
        <v>0</v>
      </c>
      <c r="L165">
        <v>0</v>
      </c>
      <c r="M165" t="b">
        <v>0</v>
      </c>
      <c r="N165" t="s">
        <v>8268</v>
      </c>
      <c r="O165" s="13">
        <f>E165/D165</f>
        <v>0</v>
      </c>
      <c r="P165" s="14">
        <f>IF($L165&lt;&gt;0, E165/L165, 0)</f>
        <v>0</v>
      </c>
      <c r="Q165" t="str">
        <f>LEFT($N165, FIND("/", $N165)-1)</f>
        <v>film &amp; video</v>
      </c>
      <c r="R165" t="str">
        <f>RIGHT(N165, LEN(N165)-LEN(Q165)-1)</f>
        <v>drama</v>
      </c>
      <c r="S165" s="5">
        <f>$J165/60/60/24+DATE(1970, 1, 1)</f>
        <v>42243.961273148147</v>
      </c>
      <c r="T165" s="5">
        <f>$I165/60/60/24+DATE(1970, 1, 1)</f>
        <v>42278</v>
      </c>
      <c r="U165" t="b">
        <f>T165&gt;S165</f>
        <v>1</v>
      </c>
    </row>
    <row r="166" spans="1:21" ht="58" x14ac:dyDescent="0.35">
      <c r="A166">
        <v>164</v>
      </c>
      <c r="B166" s="3" t="s">
        <v>166</v>
      </c>
      <c r="C166" s="3" t="s">
        <v>4274</v>
      </c>
      <c r="D166" s="11">
        <v>120000</v>
      </c>
      <c r="E166" s="11">
        <v>640</v>
      </c>
      <c r="F166" t="s">
        <v>8221</v>
      </c>
      <c r="G166" t="s">
        <v>8224</v>
      </c>
      <c r="H166" t="s">
        <v>8246</v>
      </c>
      <c r="I166">
        <v>1411150701</v>
      </c>
      <c r="J166">
        <v>1405966701</v>
      </c>
      <c r="K166" t="b">
        <v>0</v>
      </c>
      <c r="L166">
        <v>7</v>
      </c>
      <c r="M166" t="b">
        <v>0</v>
      </c>
      <c r="N166" t="s">
        <v>8268</v>
      </c>
      <c r="O166" s="13">
        <f>E166/D166</f>
        <v>5.3333333333333332E-3</v>
      </c>
      <c r="P166" s="14">
        <f>IF($L166&lt;&gt;0, E166/L166, 0)</f>
        <v>91.428571428571431</v>
      </c>
      <c r="Q166" t="str">
        <f>LEFT($N166, FIND("/", $N166)-1)</f>
        <v>film &amp; video</v>
      </c>
      <c r="R166" t="str">
        <f>RIGHT(N166, LEN(N166)-LEN(Q166)-1)</f>
        <v>drama</v>
      </c>
      <c r="S166" s="5">
        <f>$J166/60/60/24+DATE(1970, 1, 1)</f>
        <v>41841.762743055559</v>
      </c>
      <c r="T166" s="5">
        <f>$I166/60/60/24+DATE(1970, 1, 1)</f>
        <v>41901.762743055559</v>
      </c>
      <c r="U166" t="b">
        <f>T166&gt;S166</f>
        <v>1</v>
      </c>
    </row>
    <row r="167" spans="1:21" ht="29" x14ac:dyDescent="0.35">
      <c r="A167">
        <v>165</v>
      </c>
      <c r="B167" s="3" t="s">
        <v>167</v>
      </c>
      <c r="C167" s="3" t="s">
        <v>4275</v>
      </c>
      <c r="D167" s="11">
        <v>17000</v>
      </c>
      <c r="E167" s="11">
        <v>0</v>
      </c>
      <c r="F167" t="s">
        <v>8221</v>
      </c>
      <c r="G167" t="s">
        <v>8225</v>
      </c>
      <c r="H167" t="s">
        <v>8247</v>
      </c>
      <c r="I167">
        <v>1452613724</v>
      </c>
      <c r="J167">
        <v>1450021724</v>
      </c>
      <c r="K167" t="b">
        <v>0</v>
      </c>
      <c r="L167">
        <v>0</v>
      </c>
      <c r="M167" t="b">
        <v>0</v>
      </c>
      <c r="N167" t="s">
        <v>8268</v>
      </c>
      <c r="O167" s="13">
        <f>E167/D167</f>
        <v>0</v>
      </c>
      <c r="P167" s="14">
        <f>IF($L167&lt;&gt;0, E167/L167, 0)</f>
        <v>0</v>
      </c>
      <c r="Q167" t="str">
        <f>LEFT($N167, FIND("/", $N167)-1)</f>
        <v>film &amp; video</v>
      </c>
      <c r="R167" t="str">
        <f>RIGHT(N167, LEN(N167)-LEN(Q167)-1)</f>
        <v>drama</v>
      </c>
      <c r="S167" s="5">
        <f>$J167/60/60/24+DATE(1970, 1, 1)</f>
        <v>42351.658842592587</v>
      </c>
      <c r="T167" s="5">
        <f>$I167/60/60/24+DATE(1970, 1, 1)</f>
        <v>42381.658842592587</v>
      </c>
      <c r="U167" t="b">
        <f>T167&gt;S167</f>
        <v>1</v>
      </c>
    </row>
    <row r="168" spans="1:21" ht="43.5" x14ac:dyDescent="0.35">
      <c r="A168">
        <v>166</v>
      </c>
      <c r="B168" s="3" t="s">
        <v>168</v>
      </c>
      <c r="C168" s="3" t="s">
        <v>4276</v>
      </c>
      <c r="D168" s="11">
        <v>5000</v>
      </c>
      <c r="E168" s="11">
        <v>3000</v>
      </c>
      <c r="F168" t="s">
        <v>8221</v>
      </c>
      <c r="G168" t="s">
        <v>8224</v>
      </c>
      <c r="H168" t="s">
        <v>8246</v>
      </c>
      <c r="I168">
        <v>1484531362</v>
      </c>
      <c r="J168">
        <v>1481939362</v>
      </c>
      <c r="K168" t="b">
        <v>0</v>
      </c>
      <c r="L168">
        <v>1</v>
      </c>
      <c r="M168" t="b">
        <v>0</v>
      </c>
      <c r="N168" t="s">
        <v>8268</v>
      </c>
      <c r="O168" s="13">
        <f>E168/D168</f>
        <v>0.6</v>
      </c>
      <c r="P168" s="14">
        <f>IF($L168&lt;&gt;0, E168/L168, 0)</f>
        <v>3000</v>
      </c>
      <c r="Q168" t="str">
        <f>LEFT($N168, FIND("/", $N168)-1)</f>
        <v>film &amp; video</v>
      </c>
      <c r="R168" t="str">
        <f>RIGHT(N168, LEN(N168)-LEN(Q168)-1)</f>
        <v>drama</v>
      </c>
      <c r="S168" s="5">
        <f>$J168/60/60/24+DATE(1970, 1, 1)</f>
        <v>42721.075949074075</v>
      </c>
      <c r="T168" s="5">
        <f>$I168/60/60/24+DATE(1970, 1, 1)</f>
        <v>42751.075949074075</v>
      </c>
      <c r="U168" t="b">
        <f>T168&gt;S168</f>
        <v>1</v>
      </c>
    </row>
    <row r="169" spans="1:21" ht="43.5" x14ac:dyDescent="0.35">
      <c r="A169">
        <v>167</v>
      </c>
      <c r="B169" s="3" t="s">
        <v>169</v>
      </c>
      <c r="C169" s="3" t="s">
        <v>4277</v>
      </c>
      <c r="D169" s="11">
        <v>110000</v>
      </c>
      <c r="E169" s="11">
        <v>11</v>
      </c>
      <c r="F169" t="s">
        <v>8221</v>
      </c>
      <c r="G169" t="s">
        <v>8224</v>
      </c>
      <c r="H169" t="s">
        <v>8246</v>
      </c>
      <c r="I169">
        <v>1438726535</v>
      </c>
      <c r="J169">
        <v>1433542535</v>
      </c>
      <c r="K169" t="b">
        <v>0</v>
      </c>
      <c r="L169">
        <v>2</v>
      </c>
      <c r="M169" t="b">
        <v>0</v>
      </c>
      <c r="N169" t="s">
        <v>8268</v>
      </c>
      <c r="O169" s="13">
        <f>E169/D169</f>
        <v>1E-4</v>
      </c>
      <c r="P169" s="14">
        <f>IF($L169&lt;&gt;0, E169/L169, 0)</f>
        <v>5.5</v>
      </c>
      <c r="Q169" t="str">
        <f>LEFT($N169, FIND("/", $N169)-1)</f>
        <v>film &amp; video</v>
      </c>
      <c r="R169" t="str">
        <f>RIGHT(N169, LEN(N169)-LEN(Q169)-1)</f>
        <v>drama</v>
      </c>
      <c r="S169" s="5">
        <f>$J169/60/60/24+DATE(1970, 1, 1)</f>
        <v>42160.927488425921</v>
      </c>
      <c r="T169" s="5">
        <f>$I169/60/60/24+DATE(1970, 1, 1)</f>
        <v>42220.927488425921</v>
      </c>
      <c r="U169" t="b">
        <f>T169&gt;S169</f>
        <v>1</v>
      </c>
    </row>
    <row r="170" spans="1:21" ht="43.5" x14ac:dyDescent="0.35">
      <c r="A170">
        <v>168</v>
      </c>
      <c r="B170" s="3" t="s">
        <v>170</v>
      </c>
      <c r="C170" s="3" t="s">
        <v>4278</v>
      </c>
      <c r="D170" s="11">
        <v>8000</v>
      </c>
      <c r="E170" s="11">
        <v>325</v>
      </c>
      <c r="F170" t="s">
        <v>8221</v>
      </c>
      <c r="G170" t="s">
        <v>8224</v>
      </c>
      <c r="H170" t="s">
        <v>8246</v>
      </c>
      <c r="I170">
        <v>1426791770</v>
      </c>
      <c r="J170">
        <v>1424203370</v>
      </c>
      <c r="K170" t="b">
        <v>0</v>
      </c>
      <c r="L170">
        <v>3</v>
      </c>
      <c r="M170" t="b">
        <v>0</v>
      </c>
      <c r="N170" t="s">
        <v>8268</v>
      </c>
      <c r="O170" s="13">
        <f>E170/D170</f>
        <v>4.0625000000000001E-2</v>
      </c>
      <c r="P170" s="14">
        <f>IF($L170&lt;&gt;0, E170/L170, 0)</f>
        <v>108.33333333333333</v>
      </c>
      <c r="Q170" t="str">
        <f>LEFT($N170, FIND("/", $N170)-1)</f>
        <v>film &amp; video</v>
      </c>
      <c r="R170" t="str">
        <f>RIGHT(N170, LEN(N170)-LEN(Q170)-1)</f>
        <v>drama</v>
      </c>
      <c r="S170" s="5">
        <f>$J170/60/60/24+DATE(1970, 1, 1)</f>
        <v>42052.83530092593</v>
      </c>
      <c r="T170" s="5">
        <f>$I170/60/60/24+DATE(1970, 1, 1)</f>
        <v>42082.793634259258</v>
      </c>
      <c r="U170" t="b">
        <f>T170&gt;S170</f>
        <v>1</v>
      </c>
    </row>
    <row r="171" spans="1:21" ht="43.5" x14ac:dyDescent="0.35">
      <c r="A171">
        <v>169</v>
      </c>
      <c r="B171" s="3" t="s">
        <v>171</v>
      </c>
      <c r="C171" s="3" t="s">
        <v>4279</v>
      </c>
      <c r="D171" s="11">
        <v>2500</v>
      </c>
      <c r="E171" s="11">
        <v>560</v>
      </c>
      <c r="F171" t="s">
        <v>8221</v>
      </c>
      <c r="G171" t="s">
        <v>8225</v>
      </c>
      <c r="H171" t="s">
        <v>8247</v>
      </c>
      <c r="I171">
        <v>1413634059</v>
      </c>
      <c r="J171">
        <v>1411042059</v>
      </c>
      <c r="K171" t="b">
        <v>0</v>
      </c>
      <c r="L171">
        <v>10</v>
      </c>
      <c r="M171" t="b">
        <v>0</v>
      </c>
      <c r="N171" t="s">
        <v>8268</v>
      </c>
      <c r="O171" s="13">
        <f>E171/D171</f>
        <v>0.224</v>
      </c>
      <c r="P171" s="14">
        <f>IF($L171&lt;&gt;0, E171/L171, 0)</f>
        <v>56</v>
      </c>
      <c r="Q171" t="str">
        <f>LEFT($N171, FIND("/", $N171)-1)</f>
        <v>film &amp; video</v>
      </c>
      <c r="R171" t="str">
        <f>RIGHT(N171, LEN(N171)-LEN(Q171)-1)</f>
        <v>drama</v>
      </c>
      <c r="S171" s="5">
        <f>$J171/60/60/24+DATE(1970, 1, 1)</f>
        <v>41900.505312499998</v>
      </c>
      <c r="T171" s="5">
        <f>$I171/60/60/24+DATE(1970, 1, 1)</f>
        <v>41930.505312499998</v>
      </c>
      <c r="U171" t="b">
        <f>T171&gt;S171</f>
        <v>1</v>
      </c>
    </row>
    <row r="172" spans="1:21" ht="58" x14ac:dyDescent="0.35">
      <c r="A172">
        <v>170</v>
      </c>
      <c r="B172" s="3" t="s">
        <v>172</v>
      </c>
      <c r="C172" s="3" t="s">
        <v>4280</v>
      </c>
      <c r="D172" s="11">
        <v>10000</v>
      </c>
      <c r="E172" s="11">
        <v>325</v>
      </c>
      <c r="F172" t="s">
        <v>8221</v>
      </c>
      <c r="G172" t="s">
        <v>8224</v>
      </c>
      <c r="H172" t="s">
        <v>8246</v>
      </c>
      <c r="I172">
        <v>1440912480</v>
      </c>
      <c r="J172">
        <v>1438385283</v>
      </c>
      <c r="K172" t="b">
        <v>0</v>
      </c>
      <c r="L172">
        <v>10</v>
      </c>
      <c r="M172" t="b">
        <v>0</v>
      </c>
      <c r="N172" t="s">
        <v>8268</v>
      </c>
      <c r="O172" s="13">
        <f>E172/D172</f>
        <v>3.2500000000000001E-2</v>
      </c>
      <c r="P172" s="14">
        <f>IF($L172&lt;&gt;0, E172/L172, 0)</f>
        <v>32.5</v>
      </c>
      <c r="Q172" t="str">
        <f>LEFT($N172, FIND("/", $N172)-1)</f>
        <v>film &amp; video</v>
      </c>
      <c r="R172" t="str">
        <f>RIGHT(N172, LEN(N172)-LEN(Q172)-1)</f>
        <v>drama</v>
      </c>
      <c r="S172" s="5">
        <f>$J172/60/60/24+DATE(1970, 1, 1)</f>
        <v>42216.977812500001</v>
      </c>
      <c r="T172" s="5">
        <f>$I172/60/60/24+DATE(1970, 1, 1)</f>
        <v>42246.227777777778</v>
      </c>
      <c r="U172" t="b">
        <f>T172&gt;S172</f>
        <v>1</v>
      </c>
    </row>
    <row r="173" spans="1:21" ht="43.5" x14ac:dyDescent="0.35">
      <c r="A173">
        <v>171</v>
      </c>
      <c r="B173" s="3" t="s">
        <v>173</v>
      </c>
      <c r="C173" s="3" t="s">
        <v>4281</v>
      </c>
      <c r="D173" s="11">
        <v>50000</v>
      </c>
      <c r="E173" s="11">
        <v>1</v>
      </c>
      <c r="F173" t="s">
        <v>8221</v>
      </c>
      <c r="G173" t="s">
        <v>8224</v>
      </c>
      <c r="H173" t="s">
        <v>8246</v>
      </c>
      <c r="I173">
        <v>1470975614</v>
      </c>
      <c r="J173">
        <v>1465791614</v>
      </c>
      <c r="K173" t="b">
        <v>0</v>
      </c>
      <c r="L173">
        <v>1</v>
      </c>
      <c r="M173" t="b">
        <v>0</v>
      </c>
      <c r="N173" t="s">
        <v>8268</v>
      </c>
      <c r="O173" s="13">
        <f>E173/D173</f>
        <v>2.0000000000000002E-5</v>
      </c>
      <c r="P173" s="14">
        <f>IF($L173&lt;&gt;0, E173/L173, 0)</f>
        <v>1</v>
      </c>
      <c r="Q173" t="str">
        <f>LEFT($N173, FIND("/", $N173)-1)</f>
        <v>film &amp; video</v>
      </c>
      <c r="R173" t="str">
        <f>RIGHT(N173, LEN(N173)-LEN(Q173)-1)</f>
        <v>drama</v>
      </c>
      <c r="S173" s="5">
        <f>$J173/60/60/24+DATE(1970, 1, 1)</f>
        <v>42534.180717592593</v>
      </c>
      <c r="T173" s="5">
        <f>$I173/60/60/24+DATE(1970, 1, 1)</f>
        <v>42594.180717592593</v>
      </c>
      <c r="U173" t="b">
        <f>T173&gt;S173</f>
        <v>1</v>
      </c>
    </row>
    <row r="174" spans="1:21" ht="43.5" x14ac:dyDescent="0.35">
      <c r="A174">
        <v>172</v>
      </c>
      <c r="B174" s="3" t="s">
        <v>174</v>
      </c>
      <c r="C174" s="3" t="s">
        <v>4282</v>
      </c>
      <c r="D174" s="11">
        <v>95000</v>
      </c>
      <c r="E174" s="11">
        <v>0</v>
      </c>
      <c r="F174" t="s">
        <v>8221</v>
      </c>
      <c r="G174" t="s">
        <v>8224</v>
      </c>
      <c r="H174" t="s">
        <v>8246</v>
      </c>
      <c r="I174">
        <v>1426753723</v>
      </c>
      <c r="J174">
        <v>1423733323</v>
      </c>
      <c r="K174" t="b">
        <v>0</v>
      </c>
      <c r="L174">
        <v>0</v>
      </c>
      <c r="M174" t="b">
        <v>0</v>
      </c>
      <c r="N174" t="s">
        <v>8268</v>
      </c>
      <c r="O174" s="13">
        <f>E174/D174</f>
        <v>0</v>
      </c>
      <c r="P174" s="14">
        <f>IF($L174&lt;&gt;0, E174/L174, 0)</f>
        <v>0</v>
      </c>
      <c r="Q174" t="str">
        <f>LEFT($N174, FIND("/", $N174)-1)</f>
        <v>film &amp; video</v>
      </c>
      <c r="R174" t="str">
        <f>RIGHT(N174, LEN(N174)-LEN(Q174)-1)</f>
        <v>drama</v>
      </c>
      <c r="S174" s="5">
        <f>$J174/60/60/24+DATE(1970, 1, 1)</f>
        <v>42047.394942129627</v>
      </c>
      <c r="T174" s="5">
        <f>$I174/60/60/24+DATE(1970, 1, 1)</f>
        <v>42082.353275462956</v>
      </c>
      <c r="U174" t="b">
        <f>T174&gt;S174</f>
        <v>1</v>
      </c>
    </row>
    <row r="175" spans="1:21" ht="43.5" x14ac:dyDescent="0.35">
      <c r="A175">
        <v>173</v>
      </c>
      <c r="B175" s="3" t="s">
        <v>175</v>
      </c>
      <c r="C175" s="3" t="s">
        <v>4283</v>
      </c>
      <c r="D175" s="11">
        <v>1110</v>
      </c>
      <c r="E175" s="11">
        <v>0</v>
      </c>
      <c r="F175" t="s">
        <v>8221</v>
      </c>
      <c r="G175" t="s">
        <v>8225</v>
      </c>
      <c r="H175" t="s">
        <v>8247</v>
      </c>
      <c r="I175">
        <v>1425131108</v>
      </c>
      <c r="J175">
        <v>1422539108</v>
      </c>
      <c r="K175" t="b">
        <v>0</v>
      </c>
      <c r="L175">
        <v>0</v>
      </c>
      <c r="M175" t="b">
        <v>0</v>
      </c>
      <c r="N175" t="s">
        <v>8268</v>
      </c>
      <c r="O175" s="13">
        <f>E175/D175</f>
        <v>0</v>
      </c>
      <c r="P175" s="14">
        <f>IF($L175&lt;&gt;0, E175/L175, 0)</f>
        <v>0</v>
      </c>
      <c r="Q175" t="str">
        <f>LEFT($N175, FIND("/", $N175)-1)</f>
        <v>film &amp; video</v>
      </c>
      <c r="R175" t="str">
        <f>RIGHT(N175, LEN(N175)-LEN(Q175)-1)</f>
        <v>drama</v>
      </c>
      <c r="S175" s="5">
        <f>$J175/60/60/24+DATE(1970, 1, 1)</f>
        <v>42033.573009259257</v>
      </c>
      <c r="T175" s="5">
        <f>$I175/60/60/24+DATE(1970, 1, 1)</f>
        <v>42063.573009259257</v>
      </c>
      <c r="U175" t="b">
        <f>T175&gt;S175</f>
        <v>1</v>
      </c>
    </row>
    <row r="176" spans="1:21" ht="43.5" x14ac:dyDescent="0.35">
      <c r="A176">
        <v>174</v>
      </c>
      <c r="B176" s="3" t="s">
        <v>176</v>
      </c>
      <c r="C176" s="3" t="s">
        <v>4284</v>
      </c>
      <c r="D176" s="11">
        <v>6000</v>
      </c>
      <c r="E176" s="11">
        <v>0</v>
      </c>
      <c r="F176" t="s">
        <v>8221</v>
      </c>
      <c r="G176" t="s">
        <v>8233</v>
      </c>
      <c r="H176" t="s">
        <v>8249</v>
      </c>
      <c r="I176">
        <v>1431108776</v>
      </c>
      <c r="J176">
        <v>1425924776</v>
      </c>
      <c r="K176" t="b">
        <v>0</v>
      </c>
      <c r="L176">
        <v>0</v>
      </c>
      <c r="M176" t="b">
        <v>0</v>
      </c>
      <c r="N176" t="s">
        <v>8268</v>
      </c>
      <c r="O176" s="13">
        <f>E176/D176</f>
        <v>0</v>
      </c>
      <c r="P176" s="14">
        <f>IF($L176&lt;&gt;0, E176/L176, 0)</f>
        <v>0</v>
      </c>
      <c r="Q176" t="str">
        <f>LEFT($N176, FIND("/", $N176)-1)</f>
        <v>film &amp; video</v>
      </c>
      <c r="R176" t="str">
        <f>RIGHT(N176, LEN(N176)-LEN(Q176)-1)</f>
        <v>drama</v>
      </c>
      <c r="S176" s="5">
        <f>$J176/60/60/24+DATE(1970, 1, 1)</f>
        <v>42072.758981481486</v>
      </c>
      <c r="T176" s="5">
        <f>$I176/60/60/24+DATE(1970, 1, 1)</f>
        <v>42132.758981481486</v>
      </c>
      <c r="U176" t="b">
        <f>T176&gt;S176</f>
        <v>1</v>
      </c>
    </row>
    <row r="177" spans="1:21" ht="58" x14ac:dyDescent="0.35">
      <c r="A177">
        <v>175</v>
      </c>
      <c r="B177" s="3" t="s">
        <v>177</v>
      </c>
      <c r="C177" s="3" t="s">
        <v>4285</v>
      </c>
      <c r="D177" s="11">
        <v>20000</v>
      </c>
      <c r="E177" s="11">
        <v>1297</v>
      </c>
      <c r="F177" t="s">
        <v>8221</v>
      </c>
      <c r="G177" t="s">
        <v>8225</v>
      </c>
      <c r="H177" t="s">
        <v>8247</v>
      </c>
      <c r="I177">
        <v>1409337611</v>
      </c>
      <c r="J177">
        <v>1407177611</v>
      </c>
      <c r="K177" t="b">
        <v>0</v>
      </c>
      <c r="L177">
        <v>26</v>
      </c>
      <c r="M177" t="b">
        <v>0</v>
      </c>
      <c r="N177" t="s">
        <v>8268</v>
      </c>
      <c r="O177" s="13">
        <f>E177/D177</f>
        <v>6.4850000000000005E-2</v>
      </c>
      <c r="P177" s="14">
        <f>IF($L177&lt;&gt;0, E177/L177, 0)</f>
        <v>49.884615384615387</v>
      </c>
      <c r="Q177" t="str">
        <f>LEFT($N177, FIND("/", $N177)-1)</f>
        <v>film &amp; video</v>
      </c>
      <c r="R177" t="str">
        <f>RIGHT(N177, LEN(N177)-LEN(Q177)-1)</f>
        <v>drama</v>
      </c>
      <c r="S177" s="5">
        <f>$J177/60/60/24+DATE(1970, 1, 1)</f>
        <v>41855.777905092589</v>
      </c>
      <c r="T177" s="5">
        <f>$I177/60/60/24+DATE(1970, 1, 1)</f>
        <v>41880.777905092589</v>
      </c>
      <c r="U177" t="b">
        <f>T177&gt;S177</f>
        <v>1</v>
      </c>
    </row>
    <row r="178" spans="1:21" ht="43.5" x14ac:dyDescent="0.35">
      <c r="A178">
        <v>176</v>
      </c>
      <c r="B178" s="3" t="s">
        <v>178</v>
      </c>
      <c r="C178" s="3" t="s">
        <v>4286</v>
      </c>
      <c r="D178" s="11">
        <v>1500</v>
      </c>
      <c r="E178" s="11">
        <v>0</v>
      </c>
      <c r="F178" t="s">
        <v>8221</v>
      </c>
      <c r="G178" t="s">
        <v>8224</v>
      </c>
      <c r="H178" t="s">
        <v>8246</v>
      </c>
      <c r="I178">
        <v>1438803999</v>
      </c>
      <c r="J178">
        <v>1436211999</v>
      </c>
      <c r="K178" t="b">
        <v>0</v>
      </c>
      <c r="L178">
        <v>0</v>
      </c>
      <c r="M178" t="b">
        <v>0</v>
      </c>
      <c r="N178" t="s">
        <v>8268</v>
      </c>
      <c r="O178" s="13">
        <f>E178/D178</f>
        <v>0</v>
      </c>
      <c r="P178" s="14">
        <f>IF($L178&lt;&gt;0, E178/L178, 0)</f>
        <v>0</v>
      </c>
      <c r="Q178" t="str">
        <f>LEFT($N178, FIND("/", $N178)-1)</f>
        <v>film &amp; video</v>
      </c>
      <c r="R178" t="str">
        <f>RIGHT(N178, LEN(N178)-LEN(Q178)-1)</f>
        <v>drama</v>
      </c>
      <c r="S178" s="5">
        <f>$J178/60/60/24+DATE(1970, 1, 1)</f>
        <v>42191.824062500003</v>
      </c>
      <c r="T178" s="5">
        <f>$I178/60/60/24+DATE(1970, 1, 1)</f>
        <v>42221.824062500003</v>
      </c>
      <c r="U178" t="b">
        <f>T178&gt;S178</f>
        <v>1</v>
      </c>
    </row>
    <row r="179" spans="1:21" ht="29" x14ac:dyDescent="0.35">
      <c r="A179">
        <v>177</v>
      </c>
      <c r="B179" s="3" t="s">
        <v>179</v>
      </c>
      <c r="C179" s="3" t="s">
        <v>4287</v>
      </c>
      <c r="D179" s="11">
        <v>450</v>
      </c>
      <c r="E179" s="11">
        <v>180</v>
      </c>
      <c r="F179" t="s">
        <v>8221</v>
      </c>
      <c r="G179" t="s">
        <v>8224</v>
      </c>
      <c r="H179" t="s">
        <v>8246</v>
      </c>
      <c r="I179">
        <v>1427155726</v>
      </c>
      <c r="J179">
        <v>1425690526</v>
      </c>
      <c r="K179" t="b">
        <v>0</v>
      </c>
      <c r="L179">
        <v>7</v>
      </c>
      <c r="M179" t="b">
        <v>0</v>
      </c>
      <c r="N179" t="s">
        <v>8268</v>
      </c>
      <c r="O179" s="13">
        <f>E179/D179</f>
        <v>0.4</v>
      </c>
      <c r="P179" s="14">
        <f>IF($L179&lt;&gt;0, E179/L179, 0)</f>
        <v>25.714285714285715</v>
      </c>
      <c r="Q179" t="str">
        <f>LEFT($N179, FIND("/", $N179)-1)</f>
        <v>film &amp; video</v>
      </c>
      <c r="R179" t="str">
        <f>RIGHT(N179, LEN(N179)-LEN(Q179)-1)</f>
        <v>drama</v>
      </c>
      <c r="S179" s="5">
        <f>$J179/60/60/24+DATE(1970, 1, 1)</f>
        <v>42070.047754629632</v>
      </c>
      <c r="T179" s="5">
        <f>$I179/60/60/24+DATE(1970, 1, 1)</f>
        <v>42087.00608796296</v>
      </c>
      <c r="U179" t="b">
        <f>T179&gt;S179</f>
        <v>1</v>
      </c>
    </row>
    <row r="180" spans="1:21" ht="29" x14ac:dyDescent="0.35">
      <c r="A180">
        <v>178</v>
      </c>
      <c r="B180" s="3" t="s">
        <v>180</v>
      </c>
      <c r="C180" s="3" t="s">
        <v>4288</v>
      </c>
      <c r="D180" s="11">
        <v>500000</v>
      </c>
      <c r="E180" s="11">
        <v>0</v>
      </c>
      <c r="F180" t="s">
        <v>8221</v>
      </c>
      <c r="G180" t="s">
        <v>8227</v>
      </c>
      <c r="H180" t="s">
        <v>8249</v>
      </c>
      <c r="I180">
        <v>1448582145</v>
      </c>
      <c r="J180">
        <v>1445986545</v>
      </c>
      <c r="K180" t="b">
        <v>0</v>
      </c>
      <c r="L180">
        <v>0</v>
      </c>
      <c r="M180" t="b">
        <v>0</v>
      </c>
      <c r="N180" t="s">
        <v>8268</v>
      </c>
      <c r="O180" s="13">
        <f>E180/D180</f>
        <v>0</v>
      </c>
      <c r="P180" s="14">
        <f>IF($L180&lt;&gt;0, E180/L180, 0)</f>
        <v>0</v>
      </c>
      <c r="Q180" t="str">
        <f>LEFT($N180, FIND("/", $N180)-1)</f>
        <v>film &amp; video</v>
      </c>
      <c r="R180" t="str">
        <f>RIGHT(N180, LEN(N180)-LEN(Q180)-1)</f>
        <v>drama</v>
      </c>
      <c r="S180" s="5">
        <f>$J180/60/60/24+DATE(1970, 1, 1)</f>
        <v>42304.955381944441</v>
      </c>
      <c r="T180" s="5">
        <f>$I180/60/60/24+DATE(1970, 1, 1)</f>
        <v>42334.997048611112</v>
      </c>
      <c r="U180" t="b">
        <f>T180&gt;S180</f>
        <v>1</v>
      </c>
    </row>
    <row r="181" spans="1:21" ht="29" x14ac:dyDescent="0.35">
      <c r="A181">
        <v>179</v>
      </c>
      <c r="B181" s="3" t="s">
        <v>181</v>
      </c>
      <c r="C181" s="3" t="s">
        <v>4289</v>
      </c>
      <c r="D181" s="11">
        <v>1000</v>
      </c>
      <c r="E181" s="11">
        <v>200</v>
      </c>
      <c r="F181" t="s">
        <v>8221</v>
      </c>
      <c r="G181" t="s">
        <v>8224</v>
      </c>
      <c r="H181" t="s">
        <v>8246</v>
      </c>
      <c r="I181">
        <v>1457056555</v>
      </c>
      <c r="J181">
        <v>1454464555</v>
      </c>
      <c r="K181" t="b">
        <v>0</v>
      </c>
      <c r="L181">
        <v>2</v>
      </c>
      <c r="M181" t="b">
        <v>0</v>
      </c>
      <c r="N181" t="s">
        <v>8268</v>
      </c>
      <c r="O181" s="13">
        <f>E181/D181</f>
        <v>0.2</v>
      </c>
      <c r="P181" s="14">
        <f>IF($L181&lt;&gt;0, E181/L181, 0)</f>
        <v>100</v>
      </c>
      <c r="Q181" t="str">
        <f>LEFT($N181, FIND("/", $N181)-1)</f>
        <v>film &amp; video</v>
      </c>
      <c r="R181" t="str">
        <f>RIGHT(N181, LEN(N181)-LEN(Q181)-1)</f>
        <v>drama</v>
      </c>
      <c r="S181" s="5">
        <f>$J181/60/60/24+DATE(1970, 1, 1)</f>
        <v>42403.080497685187</v>
      </c>
      <c r="T181" s="5">
        <f>$I181/60/60/24+DATE(1970, 1, 1)</f>
        <v>42433.080497685187</v>
      </c>
      <c r="U181" t="b">
        <f>T181&gt;S181</f>
        <v>1</v>
      </c>
    </row>
    <row r="182" spans="1:21" ht="43.5" x14ac:dyDescent="0.35">
      <c r="A182">
        <v>180</v>
      </c>
      <c r="B182" s="3" t="s">
        <v>182</v>
      </c>
      <c r="C182" s="3" t="s">
        <v>4290</v>
      </c>
      <c r="D182" s="11">
        <v>1200</v>
      </c>
      <c r="E182" s="11">
        <v>401</v>
      </c>
      <c r="F182" t="s">
        <v>8221</v>
      </c>
      <c r="G182" t="s">
        <v>8225</v>
      </c>
      <c r="H182" t="s">
        <v>8247</v>
      </c>
      <c r="I182">
        <v>1428951600</v>
      </c>
      <c r="J182">
        <v>1425512843</v>
      </c>
      <c r="K182" t="b">
        <v>0</v>
      </c>
      <c r="L182">
        <v>13</v>
      </c>
      <c r="M182" t="b">
        <v>0</v>
      </c>
      <c r="N182" t="s">
        <v>8268</v>
      </c>
      <c r="O182" s="13">
        <f>E182/D182</f>
        <v>0.33416666666666667</v>
      </c>
      <c r="P182" s="14">
        <f>IF($L182&lt;&gt;0, E182/L182, 0)</f>
        <v>30.846153846153847</v>
      </c>
      <c r="Q182" t="str">
        <f>LEFT($N182, FIND("/", $N182)-1)</f>
        <v>film &amp; video</v>
      </c>
      <c r="R182" t="str">
        <f>RIGHT(N182, LEN(N182)-LEN(Q182)-1)</f>
        <v>drama</v>
      </c>
      <c r="S182" s="5">
        <f>$J182/60/60/24+DATE(1970, 1, 1)</f>
        <v>42067.991238425922</v>
      </c>
      <c r="T182" s="5">
        <f>$I182/60/60/24+DATE(1970, 1, 1)</f>
        <v>42107.791666666672</v>
      </c>
      <c r="U182" t="b">
        <f>T182&gt;S182</f>
        <v>1</v>
      </c>
    </row>
    <row r="183" spans="1:21" ht="43.5" x14ac:dyDescent="0.35">
      <c r="A183">
        <v>181</v>
      </c>
      <c r="B183" s="3" t="s">
        <v>183</v>
      </c>
      <c r="C183" s="3" t="s">
        <v>4291</v>
      </c>
      <c r="D183" s="11">
        <v>3423</v>
      </c>
      <c r="E183" s="11">
        <v>722</v>
      </c>
      <c r="F183" t="s">
        <v>8221</v>
      </c>
      <c r="G183" t="s">
        <v>8225</v>
      </c>
      <c r="H183" t="s">
        <v>8247</v>
      </c>
      <c r="I183">
        <v>1434995295</v>
      </c>
      <c r="J183">
        <v>1432403295</v>
      </c>
      <c r="K183" t="b">
        <v>0</v>
      </c>
      <c r="L183">
        <v>4</v>
      </c>
      <c r="M183" t="b">
        <v>0</v>
      </c>
      <c r="N183" t="s">
        <v>8268</v>
      </c>
      <c r="O183" s="13">
        <f>E183/D183</f>
        <v>0.21092608822670172</v>
      </c>
      <c r="P183" s="14">
        <f>IF($L183&lt;&gt;0, E183/L183, 0)</f>
        <v>180.5</v>
      </c>
      <c r="Q183" t="str">
        <f>LEFT($N183, FIND("/", $N183)-1)</f>
        <v>film &amp; video</v>
      </c>
      <c r="R183" t="str">
        <f>RIGHT(N183, LEN(N183)-LEN(Q183)-1)</f>
        <v>drama</v>
      </c>
      <c r="S183" s="5">
        <f>$J183/60/60/24+DATE(1970, 1, 1)</f>
        <v>42147.741840277777</v>
      </c>
      <c r="T183" s="5">
        <f>$I183/60/60/24+DATE(1970, 1, 1)</f>
        <v>42177.741840277777</v>
      </c>
      <c r="U183" t="b">
        <f>T183&gt;S183</f>
        <v>1</v>
      </c>
    </row>
    <row r="184" spans="1:21" ht="58" x14ac:dyDescent="0.35">
      <c r="A184">
        <v>182</v>
      </c>
      <c r="B184" s="3" t="s">
        <v>184</v>
      </c>
      <c r="C184" s="3" t="s">
        <v>4292</v>
      </c>
      <c r="D184" s="11">
        <v>1000</v>
      </c>
      <c r="E184" s="11">
        <v>0</v>
      </c>
      <c r="F184" t="s">
        <v>8221</v>
      </c>
      <c r="G184" t="s">
        <v>8224</v>
      </c>
      <c r="H184" t="s">
        <v>8246</v>
      </c>
      <c r="I184">
        <v>1483748232</v>
      </c>
      <c r="J184">
        <v>1481156232</v>
      </c>
      <c r="K184" t="b">
        <v>0</v>
      </c>
      <c r="L184">
        <v>0</v>
      </c>
      <c r="M184" t="b">
        <v>0</v>
      </c>
      <c r="N184" t="s">
        <v>8268</v>
      </c>
      <c r="O184" s="13">
        <f>E184/D184</f>
        <v>0</v>
      </c>
      <c r="P184" s="14">
        <f>IF($L184&lt;&gt;0, E184/L184, 0)</f>
        <v>0</v>
      </c>
      <c r="Q184" t="str">
        <f>LEFT($N184, FIND("/", $N184)-1)</f>
        <v>film &amp; video</v>
      </c>
      <c r="R184" t="str">
        <f>RIGHT(N184, LEN(N184)-LEN(Q184)-1)</f>
        <v>drama</v>
      </c>
      <c r="S184" s="5">
        <f>$J184/60/60/24+DATE(1970, 1, 1)</f>
        <v>42712.011944444443</v>
      </c>
      <c r="T184" s="5">
        <f>$I184/60/60/24+DATE(1970, 1, 1)</f>
        <v>42742.011944444443</v>
      </c>
      <c r="U184" t="b">
        <f>T184&gt;S184</f>
        <v>1</v>
      </c>
    </row>
    <row r="185" spans="1:21" x14ac:dyDescent="0.35">
      <c r="A185">
        <v>183</v>
      </c>
      <c r="B185" s="3" t="s">
        <v>185</v>
      </c>
      <c r="C185" s="3" t="s">
        <v>4293</v>
      </c>
      <c r="D185" s="11">
        <v>12500</v>
      </c>
      <c r="E185" s="11">
        <v>4482</v>
      </c>
      <c r="F185" t="s">
        <v>8221</v>
      </c>
      <c r="G185" t="s">
        <v>8225</v>
      </c>
      <c r="H185" t="s">
        <v>8247</v>
      </c>
      <c r="I185">
        <v>1417033610</v>
      </c>
      <c r="J185">
        <v>1414438010</v>
      </c>
      <c r="K185" t="b">
        <v>0</v>
      </c>
      <c r="L185">
        <v>12</v>
      </c>
      <c r="M185" t="b">
        <v>0</v>
      </c>
      <c r="N185" t="s">
        <v>8268</v>
      </c>
      <c r="O185" s="13">
        <f>E185/D185</f>
        <v>0.35855999999999999</v>
      </c>
      <c r="P185" s="14">
        <f>IF($L185&lt;&gt;0, E185/L185, 0)</f>
        <v>373.5</v>
      </c>
      <c r="Q185" t="str">
        <f>LEFT($N185, FIND("/", $N185)-1)</f>
        <v>film &amp; video</v>
      </c>
      <c r="R185" t="str">
        <f>RIGHT(N185, LEN(N185)-LEN(Q185)-1)</f>
        <v>drama</v>
      </c>
      <c r="S185" s="5">
        <f>$J185/60/60/24+DATE(1970, 1, 1)</f>
        <v>41939.810300925928</v>
      </c>
      <c r="T185" s="5">
        <f>$I185/60/60/24+DATE(1970, 1, 1)</f>
        <v>41969.851967592593</v>
      </c>
      <c r="U185" t="b">
        <f>T185&gt;S185</f>
        <v>1</v>
      </c>
    </row>
    <row r="186" spans="1:21" ht="58" x14ac:dyDescent="0.35">
      <c r="A186">
        <v>184</v>
      </c>
      <c r="B186" s="3" t="s">
        <v>186</v>
      </c>
      <c r="C186" s="3" t="s">
        <v>4294</v>
      </c>
      <c r="D186" s="11">
        <v>1500</v>
      </c>
      <c r="E186" s="11">
        <v>51</v>
      </c>
      <c r="F186" t="s">
        <v>8221</v>
      </c>
      <c r="G186" t="s">
        <v>8229</v>
      </c>
      <c r="H186" t="s">
        <v>8251</v>
      </c>
      <c r="I186">
        <v>1409543940</v>
      </c>
      <c r="J186">
        <v>1404586762</v>
      </c>
      <c r="K186" t="b">
        <v>0</v>
      </c>
      <c r="L186">
        <v>2</v>
      </c>
      <c r="M186" t="b">
        <v>0</v>
      </c>
      <c r="N186" t="s">
        <v>8268</v>
      </c>
      <c r="O186" s="13">
        <f>E186/D186</f>
        <v>3.4000000000000002E-2</v>
      </c>
      <c r="P186" s="14">
        <f>IF($L186&lt;&gt;0, E186/L186, 0)</f>
        <v>25.5</v>
      </c>
      <c r="Q186" t="str">
        <f>LEFT($N186, FIND("/", $N186)-1)</f>
        <v>film &amp; video</v>
      </c>
      <c r="R186" t="str">
        <f>RIGHT(N186, LEN(N186)-LEN(Q186)-1)</f>
        <v>drama</v>
      </c>
      <c r="S186" s="5">
        <f>$J186/60/60/24+DATE(1970, 1, 1)</f>
        <v>41825.791226851856</v>
      </c>
      <c r="T186" s="5">
        <f>$I186/60/60/24+DATE(1970, 1, 1)</f>
        <v>41883.165972222225</v>
      </c>
      <c r="U186" t="b">
        <f>T186&gt;S186</f>
        <v>1</v>
      </c>
    </row>
    <row r="187" spans="1:21" x14ac:dyDescent="0.35">
      <c r="A187">
        <v>185</v>
      </c>
      <c r="B187" s="3" t="s">
        <v>187</v>
      </c>
      <c r="C187" s="3" t="s">
        <v>4295</v>
      </c>
      <c r="D187" s="11">
        <v>40000</v>
      </c>
      <c r="E187" s="11">
        <v>2200</v>
      </c>
      <c r="F187" t="s">
        <v>8221</v>
      </c>
      <c r="G187" t="s">
        <v>8234</v>
      </c>
      <c r="H187" t="s">
        <v>8254</v>
      </c>
      <c r="I187">
        <v>1471557139</v>
      </c>
      <c r="J187">
        <v>1468965139</v>
      </c>
      <c r="K187" t="b">
        <v>0</v>
      </c>
      <c r="L187">
        <v>10</v>
      </c>
      <c r="M187" t="b">
        <v>0</v>
      </c>
      <c r="N187" t="s">
        <v>8268</v>
      </c>
      <c r="O187" s="13">
        <f>E187/D187</f>
        <v>5.5E-2</v>
      </c>
      <c r="P187" s="14">
        <f>IF($L187&lt;&gt;0, E187/L187, 0)</f>
        <v>220</v>
      </c>
      <c r="Q187" t="str">
        <f>LEFT($N187, FIND("/", $N187)-1)</f>
        <v>film &amp; video</v>
      </c>
      <c r="R187" t="str">
        <f>RIGHT(N187, LEN(N187)-LEN(Q187)-1)</f>
        <v>drama</v>
      </c>
      <c r="S187" s="5">
        <f>$J187/60/60/24+DATE(1970, 1, 1)</f>
        <v>42570.91133101852</v>
      </c>
      <c r="T187" s="5">
        <f>$I187/60/60/24+DATE(1970, 1, 1)</f>
        <v>42600.91133101852</v>
      </c>
      <c r="U187" t="b">
        <f>T187&gt;S187</f>
        <v>1</v>
      </c>
    </row>
    <row r="188" spans="1:21" ht="43.5" x14ac:dyDescent="0.35">
      <c r="A188">
        <v>186</v>
      </c>
      <c r="B188" s="3" t="s">
        <v>188</v>
      </c>
      <c r="C188" s="3" t="s">
        <v>4296</v>
      </c>
      <c r="D188" s="11">
        <v>5000</v>
      </c>
      <c r="E188" s="11">
        <v>0</v>
      </c>
      <c r="F188" t="s">
        <v>8221</v>
      </c>
      <c r="G188" t="s">
        <v>8224</v>
      </c>
      <c r="H188" t="s">
        <v>8246</v>
      </c>
      <c r="I188">
        <v>1488571200</v>
      </c>
      <c r="J188">
        <v>1485977434</v>
      </c>
      <c r="K188" t="b">
        <v>0</v>
      </c>
      <c r="L188">
        <v>0</v>
      </c>
      <c r="M188" t="b">
        <v>0</v>
      </c>
      <c r="N188" t="s">
        <v>8268</v>
      </c>
      <c r="O188" s="13">
        <f>E188/D188</f>
        <v>0</v>
      </c>
      <c r="P188" s="14">
        <f>IF($L188&lt;&gt;0, E188/L188, 0)</f>
        <v>0</v>
      </c>
      <c r="Q188" t="str">
        <f>LEFT($N188, FIND("/", $N188)-1)</f>
        <v>film &amp; video</v>
      </c>
      <c r="R188" t="str">
        <f>RIGHT(N188, LEN(N188)-LEN(Q188)-1)</f>
        <v>drama</v>
      </c>
      <c r="S188" s="5">
        <f>$J188/60/60/24+DATE(1970, 1, 1)</f>
        <v>42767.812893518523</v>
      </c>
      <c r="T188" s="5">
        <f>$I188/60/60/24+DATE(1970, 1, 1)</f>
        <v>42797.833333333328</v>
      </c>
      <c r="U188" t="b">
        <f>T188&gt;S188</f>
        <v>1</v>
      </c>
    </row>
    <row r="189" spans="1:21" ht="43.5" x14ac:dyDescent="0.35">
      <c r="A189">
        <v>187</v>
      </c>
      <c r="B189" s="3" t="s">
        <v>189</v>
      </c>
      <c r="C189" s="3" t="s">
        <v>4297</v>
      </c>
      <c r="D189" s="11">
        <v>5000</v>
      </c>
      <c r="E189" s="11">
        <v>800</v>
      </c>
      <c r="F189" t="s">
        <v>8221</v>
      </c>
      <c r="G189" t="s">
        <v>8224</v>
      </c>
      <c r="H189" t="s">
        <v>8246</v>
      </c>
      <c r="I189">
        <v>1437461940</v>
      </c>
      <c r="J189">
        <v>1435383457</v>
      </c>
      <c r="K189" t="b">
        <v>0</v>
      </c>
      <c r="L189">
        <v>5</v>
      </c>
      <c r="M189" t="b">
        <v>0</v>
      </c>
      <c r="N189" t="s">
        <v>8268</v>
      </c>
      <c r="O189" s="13">
        <f>E189/D189</f>
        <v>0.16</v>
      </c>
      <c r="P189" s="14">
        <f>IF($L189&lt;&gt;0, E189/L189, 0)</f>
        <v>160</v>
      </c>
      <c r="Q189" t="str">
        <f>LEFT($N189, FIND("/", $N189)-1)</f>
        <v>film &amp; video</v>
      </c>
      <c r="R189" t="str">
        <f>RIGHT(N189, LEN(N189)-LEN(Q189)-1)</f>
        <v>drama</v>
      </c>
      <c r="S189" s="5">
        <f>$J189/60/60/24+DATE(1970, 1, 1)</f>
        <v>42182.234456018516</v>
      </c>
      <c r="T189" s="5">
        <f>$I189/60/60/24+DATE(1970, 1, 1)</f>
        <v>42206.290972222225</v>
      </c>
      <c r="U189" t="b">
        <f>T189&gt;S189</f>
        <v>1</v>
      </c>
    </row>
    <row r="190" spans="1:21" ht="58" x14ac:dyDescent="0.35">
      <c r="A190">
        <v>188</v>
      </c>
      <c r="B190" s="3" t="s">
        <v>190</v>
      </c>
      <c r="C190" s="3" t="s">
        <v>4298</v>
      </c>
      <c r="D190" s="11">
        <v>1500</v>
      </c>
      <c r="E190" s="11">
        <v>0</v>
      </c>
      <c r="F190" t="s">
        <v>8221</v>
      </c>
      <c r="G190" t="s">
        <v>8224</v>
      </c>
      <c r="H190" t="s">
        <v>8246</v>
      </c>
      <c r="I190">
        <v>1409891015</v>
      </c>
      <c r="J190">
        <v>1407299015</v>
      </c>
      <c r="K190" t="b">
        <v>0</v>
      </c>
      <c r="L190">
        <v>0</v>
      </c>
      <c r="M190" t="b">
        <v>0</v>
      </c>
      <c r="N190" t="s">
        <v>8268</v>
      </c>
      <c r="O190" s="13">
        <f>E190/D190</f>
        <v>0</v>
      </c>
      <c r="P190" s="14">
        <f>IF($L190&lt;&gt;0, E190/L190, 0)</f>
        <v>0</v>
      </c>
      <c r="Q190" t="str">
        <f>LEFT($N190, FIND("/", $N190)-1)</f>
        <v>film &amp; video</v>
      </c>
      <c r="R190" t="str">
        <f>RIGHT(N190, LEN(N190)-LEN(Q190)-1)</f>
        <v>drama</v>
      </c>
      <c r="S190" s="5">
        <f>$J190/60/60/24+DATE(1970, 1, 1)</f>
        <v>41857.18304398148</v>
      </c>
      <c r="T190" s="5">
        <f>$I190/60/60/24+DATE(1970, 1, 1)</f>
        <v>41887.18304398148</v>
      </c>
      <c r="U190" t="b">
        <f>T190&gt;S190</f>
        <v>1</v>
      </c>
    </row>
    <row r="191" spans="1:21" ht="43.5" x14ac:dyDescent="0.35">
      <c r="A191">
        <v>189</v>
      </c>
      <c r="B191" s="3" t="s">
        <v>191</v>
      </c>
      <c r="C191" s="3" t="s">
        <v>4299</v>
      </c>
      <c r="D191" s="11">
        <v>500000</v>
      </c>
      <c r="E191" s="11">
        <v>345</v>
      </c>
      <c r="F191" t="s">
        <v>8221</v>
      </c>
      <c r="G191" t="s">
        <v>8224</v>
      </c>
      <c r="H191" t="s">
        <v>8246</v>
      </c>
      <c r="I191">
        <v>1472920477</v>
      </c>
      <c r="J191">
        <v>1467736477</v>
      </c>
      <c r="K191" t="b">
        <v>0</v>
      </c>
      <c r="L191">
        <v>5</v>
      </c>
      <c r="M191" t="b">
        <v>0</v>
      </c>
      <c r="N191" t="s">
        <v>8268</v>
      </c>
      <c r="O191" s="13">
        <f>E191/D191</f>
        <v>6.8999999999999997E-4</v>
      </c>
      <c r="P191" s="14">
        <f>IF($L191&lt;&gt;0, E191/L191, 0)</f>
        <v>69</v>
      </c>
      <c r="Q191" t="str">
        <f>LEFT($N191, FIND("/", $N191)-1)</f>
        <v>film &amp; video</v>
      </c>
      <c r="R191" t="str">
        <f>RIGHT(N191, LEN(N191)-LEN(Q191)-1)</f>
        <v>drama</v>
      </c>
      <c r="S191" s="5">
        <f>$J191/60/60/24+DATE(1970, 1, 1)</f>
        <v>42556.690706018519</v>
      </c>
      <c r="T191" s="5">
        <f>$I191/60/60/24+DATE(1970, 1, 1)</f>
        <v>42616.690706018519</v>
      </c>
      <c r="U191" t="b">
        <f>T191&gt;S191</f>
        <v>1</v>
      </c>
    </row>
    <row r="192" spans="1:21" x14ac:dyDescent="0.35">
      <c r="A192">
        <v>190</v>
      </c>
      <c r="B192" s="3" t="s">
        <v>192</v>
      </c>
      <c r="C192" s="3" t="s">
        <v>4300</v>
      </c>
      <c r="D192" s="11">
        <v>12000</v>
      </c>
      <c r="E192" s="11">
        <v>50</v>
      </c>
      <c r="F192" t="s">
        <v>8221</v>
      </c>
      <c r="G192" t="s">
        <v>8224</v>
      </c>
      <c r="H192" t="s">
        <v>8246</v>
      </c>
      <c r="I192">
        <v>1466091446</v>
      </c>
      <c r="J192">
        <v>1465227446</v>
      </c>
      <c r="K192" t="b">
        <v>0</v>
      </c>
      <c r="L192">
        <v>1</v>
      </c>
      <c r="M192" t="b">
        <v>0</v>
      </c>
      <c r="N192" t="s">
        <v>8268</v>
      </c>
      <c r="O192" s="13">
        <f>E192/D192</f>
        <v>4.1666666666666666E-3</v>
      </c>
      <c r="P192" s="14">
        <f>IF($L192&lt;&gt;0, E192/L192, 0)</f>
        <v>50</v>
      </c>
      <c r="Q192" t="str">
        <f>LEFT($N192, FIND("/", $N192)-1)</f>
        <v>film &amp; video</v>
      </c>
      <c r="R192" t="str">
        <f>RIGHT(N192, LEN(N192)-LEN(Q192)-1)</f>
        <v>drama</v>
      </c>
      <c r="S192" s="5">
        <f>$J192/60/60/24+DATE(1970, 1, 1)</f>
        <v>42527.650995370372</v>
      </c>
      <c r="T192" s="5">
        <f>$I192/60/60/24+DATE(1970, 1, 1)</f>
        <v>42537.650995370372</v>
      </c>
      <c r="U192" t="b">
        <f>T192&gt;S192</f>
        <v>1</v>
      </c>
    </row>
    <row r="193" spans="1:21" ht="43.5" x14ac:dyDescent="0.35">
      <c r="A193">
        <v>191</v>
      </c>
      <c r="B193" s="3" t="s">
        <v>193</v>
      </c>
      <c r="C193" s="3" t="s">
        <v>4301</v>
      </c>
      <c r="D193" s="11">
        <v>5000</v>
      </c>
      <c r="E193" s="11">
        <v>250</v>
      </c>
      <c r="F193" t="s">
        <v>8221</v>
      </c>
      <c r="G193" t="s">
        <v>8226</v>
      </c>
      <c r="H193" t="s">
        <v>8248</v>
      </c>
      <c r="I193">
        <v>1443782138</v>
      </c>
      <c r="J193">
        <v>1440326138</v>
      </c>
      <c r="K193" t="b">
        <v>0</v>
      </c>
      <c r="L193">
        <v>3</v>
      </c>
      <c r="M193" t="b">
        <v>0</v>
      </c>
      <c r="N193" t="s">
        <v>8268</v>
      </c>
      <c r="O193" s="13">
        <f>E193/D193</f>
        <v>0.05</v>
      </c>
      <c r="P193" s="14">
        <f>IF($L193&lt;&gt;0, E193/L193, 0)</f>
        <v>83.333333333333329</v>
      </c>
      <c r="Q193" t="str">
        <f>LEFT($N193, FIND("/", $N193)-1)</f>
        <v>film &amp; video</v>
      </c>
      <c r="R193" t="str">
        <f>RIGHT(N193, LEN(N193)-LEN(Q193)-1)</f>
        <v>drama</v>
      </c>
      <c r="S193" s="5">
        <f>$J193/60/60/24+DATE(1970, 1, 1)</f>
        <v>42239.441412037035</v>
      </c>
      <c r="T193" s="5">
        <f>$I193/60/60/24+DATE(1970, 1, 1)</f>
        <v>42279.441412037035</v>
      </c>
      <c r="U193" t="b">
        <f>T193&gt;S193</f>
        <v>1</v>
      </c>
    </row>
    <row r="194" spans="1:21" ht="58" x14ac:dyDescent="0.35">
      <c r="A194">
        <v>192</v>
      </c>
      <c r="B194" s="3" t="s">
        <v>194</v>
      </c>
      <c r="C194" s="3" t="s">
        <v>4302</v>
      </c>
      <c r="D194" s="11">
        <v>1000000</v>
      </c>
      <c r="E194" s="11">
        <v>17</v>
      </c>
      <c r="F194" t="s">
        <v>8221</v>
      </c>
      <c r="G194" t="s">
        <v>8224</v>
      </c>
      <c r="H194" t="s">
        <v>8246</v>
      </c>
      <c r="I194">
        <v>1413572432</v>
      </c>
      <c r="J194">
        <v>1410980432</v>
      </c>
      <c r="K194" t="b">
        <v>0</v>
      </c>
      <c r="L194">
        <v>3</v>
      </c>
      <c r="M194" t="b">
        <v>0</v>
      </c>
      <c r="N194" t="s">
        <v>8268</v>
      </c>
      <c r="O194" s="13">
        <f>E194/D194</f>
        <v>1.7E-5</v>
      </c>
      <c r="P194" s="14">
        <f>IF($L194&lt;&gt;0, E194/L194, 0)</f>
        <v>5.666666666666667</v>
      </c>
      <c r="Q194" t="str">
        <f>LEFT($N194, FIND("/", $N194)-1)</f>
        <v>film &amp; video</v>
      </c>
      <c r="R194" t="str">
        <f>RIGHT(N194, LEN(N194)-LEN(Q194)-1)</f>
        <v>drama</v>
      </c>
      <c r="S194" s="5">
        <f>$J194/60/60/24+DATE(1970, 1, 1)</f>
        <v>41899.792037037041</v>
      </c>
      <c r="T194" s="5">
        <f>$I194/60/60/24+DATE(1970, 1, 1)</f>
        <v>41929.792037037041</v>
      </c>
      <c r="U194" t="b">
        <f>T194&gt;S194</f>
        <v>1</v>
      </c>
    </row>
    <row r="195" spans="1:21" ht="58" x14ac:dyDescent="0.35">
      <c r="A195">
        <v>193</v>
      </c>
      <c r="B195" s="3" t="s">
        <v>195</v>
      </c>
      <c r="C195" s="3" t="s">
        <v>4303</v>
      </c>
      <c r="D195" s="11">
        <v>1000</v>
      </c>
      <c r="E195" s="11">
        <v>0</v>
      </c>
      <c r="F195" t="s">
        <v>8221</v>
      </c>
      <c r="G195" t="s">
        <v>8225</v>
      </c>
      <c r="H195" t="s">
        <v>8247</v>
      </c>
      <c r="I195">
        <v>1417217166</v>
      </c>
      <c r="J195">
        <v>1412029566</v>
      </c>
      <c r="K195" t="b">
        <v>0</v>
      </c>
      <c r="L195">
        <v>0</v>
      </c>
      <c r="M195" t="b">
        <v>0</v>
      </c>
      <c r="N195" t="s">
        <v>8268</v>
      </c>
      <c r="O195" s="13">
        <f>E195/D195</f>
        <v>0</v>
      </c>
      <c r="P195" s="14">
        <f>IF($L195&lt;&gt;0, E195/L195, 0)</f>
        <v>0</v>
      </c>
      <c r="Q195" t="str">
        <f>LEFT($N195, FIND("/", $N195)-1)</f>
        <v>film &amp; video</v>
      </c>
      <c r="R195" t="str">
        <f>RIGHT(N195, LEN(N195)-LEN(Q195)-1)</f>
        <v>drama</v>
      </c>
      <c r="S195" s="5">
        <f>$J195/60/60/24+DATE(1970, 1, 1)</f>
        <v>41911.934791666667</v>
      </c>
      <c r="T195" s="5">
        <f>$I195/60/60/24+DATE(1970, 1, 1)</f>
        <v>41971.976458333331</v>
      </c>
      <c r="U195" t="b">
        <f>T195&gt;S195</f>
        <v>1</v>
      </c>
    </row>
    <row r="196" spans="1:21" ht="43.5" x14ac:dyDescent="0.35">
      <c r="A196">
        <v>194</v>
      </c>
      <c r="B196" s="3" t="s">
        <v>196</v>
      </c>
      <c r="C196" s="3" t="s">
        <v>4304</v>
      </c>
      <c r="D196" s="11">
        <v>2500</v>
      </c>
      <c r="E196" s="11">
        <v>3</v>
      </c>
      <c r="F196" t="s">
        <v>8221</v>
      </c>
      <c r="G196" t="s">
        <v>8225</v>
      </c>
      <c r="H196" t="s">
        <v>8247</v>
      </c>
      <c r="I196">
        <v>1457308531</v>
      </c>
      <c r="J196">
        <v>1452124531</v>
      </c>
      <c r="K196" t="b">
        <v>0</v>
      </c>
      <c r="L196">
        <v>3</v>
      </c>
      <c r="M196" t="b">
        <v>0</v>
      </c>
      <c r="N196" t="s">
        <v>8268</v>
      </c>
      <c r="O196" s="13">
        <f>E196/D196</f>
        <v>1.1999999999999999E-3</v>
      </c>
      <c r="P196" s="14">
        <f>IF($L196&lt;&gt;0, E196/L196, 0)</f>
        <v>1</v>
      </c>
      <c r="Q196" t="str">
        <f>LEFT($N196, FIND("/", $N196)-1)</f>
        <v>film &amp; video</v>
      </c>
      <c r="R196" t="str">
        <f>RIGHT(N196, LEN(N196)-LEN(Q196)-1)</f>
        <v>drama</v>
      </c>
      <c r="S196" s="5">
        <f>$J196/60/60/24+DATE(1970, 1, 1)</f>
        <v>42375.996886574074</v>
      </c>
      <c r="T196" s="5">
        <f>$I196/60/60/24+DATE(1970, 1, 1)</f>
        <v>42435.996886574074</v>
      </c>
      <c r="U196" t="b">
        <f>T196&gt;S196</f>
        <v>1</v>
      </c>
    </row>
    <row r="197" spans="1:21" ht="43.5" x14ac:dyDescent="0.35">
      <c r="A197">
        <v>195</v>
      </c>
      <c r="B197" s="3" t="s">
        <v>197</v>
      </c>
      <c r="C197" s="3" t="s">
        <v>4305</v>
      </c>
      <c r="D197" s="11">
        <v>2000000</v>
      </c>
      <c r="E197" s="11">
        <v>0</v>
      </c>
      <c r="F197" t="s">
        <v>8221</v>
      </c>
      <c r="G197" t="s">
        <v>8224</v>
      </c>
      <c r="H197" t="s">
        <v>8246</v>
      </c>
      <c r="I197">
        <v>1436544332</v>
      </c>
      <c r="J197">
        <v>1431360332</v>
      </c>
      <c r="K197" t="b">
        <v>0</v>
      </c>
      <c r="L197">
        <v>0</v>
      </c>
      <c r="M197" t="b">
        <v>0</v>
      </c>
      <c r="N197" t="s">
        <v>8268</v>
      </c>
      <c r="O197" s="13">
        <f>E197/D197</f>
        <v>0</v>
      </c>
      <c r="P197" s="14">
        <f>IF($L197&lt;&gt;0, E197/L197, 0)</f>
        <v>0</v>
      </c>
      <c r="Q197" t="str">
        <f>LEFT($N197, FIND("/", $N197)-1)</f>
        <v>film &amp; video</v>
      </c>
      <c r="R197" t="str">
        <f>RIGHT(N197, LEN(N197)-LEN(Q197)-1)</f>
        <v>drama</v>
      </c>
      <c r="S197" s="5">
        <f>$J197/60/60/24+DATE(1970, 1, 1)</f>
        <v>42135.67050925926</v>
      </c>
      <c r="T197" s="5">
        <f>$I197/60/60/24+DATE(1970, 1, 1)</f>
        <v>42195.67050925926</v>
      </c>
      <c r="U197" t="b">
        <f>T197&gt;S197</f>
        <v>1</v>
      </c>
    </row>
    <row r="198" spans="1:21" ht="43.5" x14ac:dyDescent="0.35">
      <c r="A198">
        <v>196</v>
      </c>
      <c r="B198" s="3" t="s">
        <v>198</v>
      </c>
      <c r="C198" s="3" t="s">
        <v>4306</v>
      </c>
      <c r="D198" s="11">
        <v>3500</v>
      </c>
      <c r="E198" s="11">
        <v>1465</v>
      </c>
      <c r="F198" t="s">
        <v>8221</v>
      </c>
      <c r="G198" t="s">
        <v>8225</v>
      </c>
      <c r="H198" t="s">
        <v>8247</v>
      </c>
      <c r="I198">
        <v>1444510800</v>
      </c>
      <c r="J198">
        <v>1442062898</v>
      </c>
      <c r="K198" t="b">
        <v>0</v>
      </c>
      <c r="L198">
        <v>19</v>
      </c>
      <c r="M198" t="b">
        <v>0</v>
      </c>
      <c r="N198" t="s">
        <v>8268</v>
      </c>
      <c r="O198" s="13">
        <f>E198/D198</f>
        <v>0.41857142857142859</v>
      </c>
      <c r="P198" s="14">
        <f>IF($L198&lt;&gt;0, E198/L198, 0)</f>
        <v>77.10526315789474</v>
      </c>
      <c r="Q198" t="str">
        <f>LEFT($N198, FIND("/", $N198)-1)</f>
        <v>film &amp; video</v>
      </c>
      <c r="R198" t="str">
        <f>RIGHT(N198, LEN(N198)-LEN(Q198)-1)</f>
        <v>drama</v>
      </c>
      <c r="S198" s="5">
        <f>$J198/60/60/24+DATE(1970, 1, 1)</f>
        <v>42259.542800925927</v>
      </c>
      <c r="T198" s="5">
        <f>$I198/60/60/24+DATE(1970, 1, 1)</f>
        <v>42287.875</v>
      </c>
      <c r="U198" t="b">
        <f>T198&gt;S198</f>
        <v>1</v>
      </c>
    </row>
    <row r="199" spans="1:21" ht="43.5" x14ac:dyDescent="0.35">
      <c r="A199">
        <v>197</v>
      </c>
      <c r="B199" s="3" t="s">
        <v>199</v>
      </c>
      <c r="C199" s="3" t="s">
        <v>4307</v>
      </c>
      <c r="D199" s="11">
        <v>2500</v>
      </c>
      <c r="E199" s="11">
        <v>262</v>
      </c>
      <c r="F199" t="s">
        <v>8221</v>
      </c>
      <c r="G199" t="s">
        <v>8225</v>
      </c>
      <c r="H199" t="s">
        <v>8247</v>
      </c>
      <c r="I199">
        <v>1487365200</v>
      </c>
      <c r="J199">
        <v>1483734100</v>
      </c>
      <c r="K199" t="b">
        <v>0</v>
      </c>
      <c r="L199">
        <v>8</v>
      </c>
      <c r="M199" t="b">
        <v>0</v>
      </c>
      <c r="N199" t="s">
        <v>8268</v>
      </c>
      <c r="O199" s="13">
        <f>E199/D199</f>
        <v>0.1048</v>
      </c>
      <c r="P199" s="14">
        <f>IF($L199&lt;&gt;0, E199/L199, 0)</f>
        <v>32.75</v>
      </c>
      <c r="Q199" t="str">
        <f>LEFT($N199, FIND("/", $N199)-1)</f>
        <v>film &amp; video</v>
      </c>
      <c r="R199" t="str">
        <f>RIGHT(N199, LEN(N199)-LEN(Q199)-1)</f>
        <v>drama</v>
      </c>
      <c r="S199" s="5">
        <f>$J199/60/60/24+DATE(1970, 1, 1)</f>
        <v>42741.848379629635</v>
      </c>
      <c r="T199" s="5">
        <f>$I199/60/60/24+DATE(1970, 1, 1)</f>
        <v>42783.875</v>
      </c>
      <c r="U199" t="b">
        <f>T199&gt;S199</f>
        <v>1</v>
      </c>
    </row>
    <row r="200" spans="1:21" ht="43.5" x14ac:dyDescent="0.35">
      <c r="A200">
        <v>198</v>
      </c>
      <c r="B200" s="3" t="s">
        <v>200</v>
      </c>
      <c r="C200" s="3" t="s">
        <v>4308</v>
      </c>
      <c r="D200" s="11">
        <v>25000</v>
      </c>
      <c r="E200" s="11">
        <v>279</v>
      </c>
      <c r="F200" t="s">
        <v>8221</v>
      </c>
      <c r="G200" t="s">
        <v>8224</v>
      </c>
      <c r="H200" t="s">
        <v>8246</v>
      </c>
      <c r="I200">
        <v>1412500322</v>
      </c>
      <c r="J200">
        <v>1409908322</v>
      </c>
      <c r="K200" t="b">
        <v>0</v>
      </c>
      <c r="L200">
        <v>6</v>
      </c>
      <c r="M200" t="b">
        <v>0</v>
      </c>
      <c r="N200" t="s">
        <v>8268</v>
      </c>
      <c r="O200" s="13">
        <f>E200/D200</f>
        <v>1.116E-2</v>
      </c>
      <c r="P200" s="14">
        <f>IF($L200&lt;&gt;0, E200/L200, 0)</f>
        <v>46.5</v>
      </c>
      <c r="Q200" t="str">
        <f>LEFT($N200, FIND("/", $N200)-1)</f>
        <v>film &amp; video</v>
      </c>
      <c r="R200" t="str">
        <f>RIGHT(N200, LEN(N200)-LEN(Q200)-1)</f>
        <v>drama</v>
      </c>
      <c r="S200" s="5">
        <f>$J200/60/60/24+DATE(1970, 1, 1)</f>
        <v>41887.383356481485</v>
      </c>
      <c r="T200" s="5">
        <f>$I200/60/60/24+DATE(1970, 1, 1)</f>
        <v>41917.383356481485</v>
      </c>
      <c r="U200" t="b">
        <f>T200&gt;S200</f>
        <v>1</v>
      </c>
    </row>
    <row r="201" spans="1:21" ht="43.5" x14ac:dyDescent="0.35">
      <c r="A201">
        <v>199</v>
      </c>
      <c r="B201" s="3" t="s">
        <v>201</v>
      </c>
      <c r="C201" s="3" t="s">
        <v>4309</v>
      </c>
      <c r="D201" s="11">
        <v>10000</v>
      </c>
      <c r="E201" s="11">
        <v>0</v>
      </c>
      <c r="F201" t="s">
        <v>8221</v>
      </c>
      <c r="G201" t="s">
        <v>8224</v>
      </c>
      <c r="H201" t="s">
        <v>8246</v>
      </c>
      <c r="I201">
        <v>1472698702</v>
      </c>
      <c r="J201">
        <v>1470106702</v>
      </c>
      <c r="K201" t="b">
        <v>0</v>
      </c>
      <c r="L201">
        <v>0</v>
      </c>
      <c r="M201" t="b">
        <v>0</v>
      </c>
      <c r="N201" t="s">
        <v>8268</v>
      </c>
      <c r="O201" s="13">
        <f>E201/D201</f>
        <v>0</v>
      </c>
      <c r="P201" s="14">
        <f>IF($L201&lt;&gt;0, E201/L201, 0)</f>
        <v>0</v>
      </c>
      <c r="Q201" t="str">
        <f>LEFT($N201, FIND("/", $N201)-1)</f>
        <v>film &amp; video</v>
      </c>
      <c r="R201" t="str">
        <f>RIGHT(N201, LEN(N201)-LEN(Q201)-1)</f>
        <v>drama</v>
      </c>
      <c r="S201" s="5">
        <f>$J201/60/60/24+DATE(1970, 1, 1)</f>
        <v>42584.123865740738</v>
      </c>
      <c r="T201" s="5">
        <f>$I201/60/60/24+DATE(1970, 1, 1)</f>
        <v>42614.123865740738</v>
      </c>
      <c r="U201" t="b">
        <f>T201&gt;S201</f>
        <v>1</v>
      </c>
    </row>
    <row r="202" spans="1:21" ht="29" x14ac:dyDescent="0.35">
      <c r="A202">
        <v>200</v>
      </c>
      <c r="B202" s="3" t="s">
        <v>202</v>
      </c>
      <c r="C202" s="3" t="s">
        <v>4310</v>
      </c>
      <c r="D202" s="11">
        <v>6000</v>
      </c>
      <c r="E202" s="11">
        <v>1571.55</v>
      </c>
      <c r="F202" t="s">
        <v>8221</v>
      </c>
      <c r="G202" t="s">
        <v>8224</v>
      </c>
      <c r="H202" t="s">
        <v>8246</v>
      </c>
      <c r="I202">
        <v>1410746403</v>
      </c>
      <c r="J202">
        <v>1408154403</v>
      </c>
      <c r="K202" t="b">
        <v>0</v>
      </c>
      <c r="L202">
        <v>18</v>
      </c>
      <c r="M202" t="b">
        <v>0</v>
      </c>
      <c r="N202" t="s">
        <v>8268</v>
      </c>
      <c r="O202" s="13">
        <f>E202/D202</f>
        <v>0.26192500000000002</v>
      </c>
      <c r="P202" s="14">
        <f>IF($L202&lt;&gt;0, E202/L202, 0)</f>
        <v>87.308333333333337</v>
      </c>
      <c r="Q202" t="str">
        <f>LEFT($N202, FIND("/", $N202)-1)</f>
        <v>film &amp; video</v>
      </c>
      <c r="R202" t="str">
        <f>RIGHT(N202, LEN(N202)-LEN(Q202)-1)</f>
        <v>drama</v>
      </c>
      <c r="S202" s="5">
        <f>$J202/60/60/24+DATE(1970, 1, 1)</f>
        <v>41867.083368055559</v>
      </c>
      <c r="T202" s="5">
        <f>$I202/60/60/24+DATE(1970, 1, 1)</f>
        <v>41897.083368055559</v>
      </c>
      <c r="U202" t="b">
        <f>T202&gt;S202</f>
        <v>1</v>
      </c>
    </row>
    <row r="203" spans="1:21" ht="43.5" x14ac:dyDescent="0.35">
      <c r="A203">
        <v>201</v>
      </c>
      <c r="B203" s="3" t="s">
        <v>203</v>
      </c>
      <c r="C203" s="3" t="s">
        <v>4311</v>
      </c>
      <c r="D203" s="11">
        <v>650</v>
      </c>
      <c r="E203" s="11">
        <v>380</v>
      </c>
      <c r="F203" t="s">
        <v>8221</v>
      </c>
      <c r="G203" t="s">
        <v>8224</v>
      </c>
      <c r="H203" t="s">
        <v>8246</v>
      </c>
      <c r="I203">
        <v>1423424329</v>
      </c>
      <c r="J203">
        <v>1421696329</v>
      </c>
      <c r="K203" t="b">
        <v>0</v>
      </c>
      <c r="L203">
        <v>7</v>
      </c>
      <c r="M203" t="b">
        <v>0</v>
      </c>
      <c r="N203" t="s">
        <v>8268</v>
      </c>
      <c r="O203" s="13">
        <f>E203/D203</f>
        <v>0.58461538461538465</v>
      </c>
      <c r="P203" s="14">
        <f>IF($L203&lt;&gt;0, E203/L203, 0)</f>
        <v>54.285714285714285</v>
      </c>
      <c r="Q203" t="str">
        <f>LEFT($N203, FIND("/", $N203)-1)</f>
        <v>film &amp; video</v>
      </c>
      <c r="R203" t="str">
        <f>RIGHT(N203, LEN(N203)-LEN(Q203)-1)</f>
        <v>drama</v>
      </c>
      <c r="S203" s="5">
        <f>$J203/60/60/24+DATE(1970, 1, 1)</f>
        <v>42023.818622685183</v>
      </c>
      <c r="T203" s="5">
        <f>$I203/60/60/24+DATE(1970, 1, 1)</f>
        <v>42043.818622685183</v>
      </c>
      <c r="U203" t="b">
        <f>T203&gt;S203</f>
        <v>1</v>
      </c>
    </row>
    <row r="204" spans="1:21" x14ac:dyDescent="0.35">
      <c r="A204">
        <v>202</v>
      </c>
      <c r="B204" s="3" t="s">
        <v>204</v>
      </c>
      <c r="C204" s="3" t="s">
        <v>4312</v>
      </c>
      <c r="D204" s="11">
        <v>6000</v>
      </c>
      <c r="E204" s="11">
        <v>0</v>
      </c>
      <c r="F204" t="s">
        <v>8221</v>
      </c>
      <c r="G204" t="s">
        <v>8224</v>
      </c>
      <c r="H204" t="s">
        <v>8246</v>
      </c>
      <c r="I204">
        <v>1444337940</v>
      </c>
      <c r="J204">
        <v>1441750564</v>
      </c>
      <c r="K204" t="b">
        <v>0</v>
      </c>
      <c r="L204">
        <v>0</v>
      </c>
      <c r="M204" t="b">
        <v>0</v>
      </c>
      <c r="N204" t="s">
        <v>8268</v>
      </c>
      <c r="O204" s="13">
        <f>E204/D204</f>
        <v>0</v>
      </c>
      <c r="P204" s="14">
        <f>IF($L204&lt;&gt;0, E204/L204, 0)</f>
        <v>0</v>
      </c>
      <c r="Q204" t="str">
        <f>LEFT($N204, FIND("/", $N204)-1)</f>
        <v>film &amp; video</v>
      </c>
      <c r="R204" t="str">
        <f>RIGHT(N204, LEN(N204)-LEN(Q204)-1)</f>
        <v>drama</v>
      </c>
      <c r="S204" s="5">
        <f>$J204/60/60/24+DATE(1970, 1, 1)</f>
        <v>42255.927824074075</v>
      </c>
      <c r="T204" s="5">
        <f>$I204/60/60/24+DATE(1970, 1, 1)</f>
        <v>42285.874305555553</v>
      </c>
      <c r="U204" t="b">
        <f>T204&gt;S204</f>
        <v>1</v>
      </c>
    </row>
    <row r="205" spans="1:21" ht="43.5" x14ac:dyDescent="0.35">
      <c r="A205">
        <v>203</v>
      </c>
      <c r="B205" s="3" t="s">
        <v>205</v>
      </c>
      <c r="C205" s="3" t="s">
        <v>4313</v>
      </c>
      <c r="D205" s="11">
        <v>2500</v>
      </c>
      <c r="E205" s="11">
        <v>746</v>
      </c>
      <c r="F205" t="s">
        <v>8221</v>
      </c>
      <c r="G205" t="s">
        <v>8225</v>
      </c>
      <c r="H205" t="s">
        <v>8247</v>
      </c>
      <c r="I205">
        <v>1422562864</v>
      </c>
      <c r="J205">
        <v>1417378864</v>
      </c>
      <c r="K205" t="b">
        <v>0</v>
      </c>
      <c r="L205">
        <v>8</v>
      </c>
      <c r="M205" t="b">
        <v>0</v>
      </c>
      <c r="N205" t="s">
        <v>8268</v>
      </c>
      <c r="O205" s="13">
        <f>E205/D205</f>
        <v>0.2984</v>
      </c>
      <c r="P205" s="14">
        <f>IF($L205&lt;&gt;0, E205/L205, 0)</f>
        <v>93.25</v>
      </c>
      <c r="Q205" t="str">
        <f>LEFT($N205, FIND("/", $N205)-1)</f>
        <v>film &amp; video</v>
      </c>
      <c r="R205" t="str">
        <f>RIGHT(N205, LEN(N205)-LEN(Q205)-1)</f>
        <v>drama</v>
      </c>
      <c r="S205" s="5">
        <f>$J205/60/60/24+DATE(1970, 1, 1)</f>
        <v>41973.847962962958</v>
      </c>
      <c r="T205" s="5">
        <f>$I205/60/60/24+DATE(1970, 1, 1)</f>
        <v>42033.847962962958</v>
      </c>
      <c r="U205" t="b">
        <f>T205&gt;S205</f>
        <v>1</v>
      </c>
    </row>
    <row r="206" spans="1:21" ht="43.5" x14ac:dyDescent="0.35">
      <c r="A206">
        <v>204</v>
      </c>
      <c r="B206" s="3" t="s">
        <v>206</v>
      </c>
      <c r="C206" s="3" t="s">
        <v>4314</v>
      </c>
      <c r="D206" s="11">
        <v>300000</v>
      </c>
      <c r="E206" s="11">
        <v>152165</v>
      </c>
      <c r="F206" t="s">
        <v>8221</v>
      </c>
      <c r="G206" t="s">
        <v>8226</v>
      </c>
      <c r="H206" t="s">
        <v>8248</v>
      </c>
      <c r="I206">
        <v>1470319203</v>
      </c>
      <c r="J206">
        <v>1467727203</v>
      </c>
      <c r="K206" t="b">
        <v>0</v>
      </c>
      <c r="L206">
        <v>1293</v>
      </c>
      <c r="M206" t="b">
        <v>0</v>
      </c>
      <c r="N206" t="s">
        <v>8268</v>
      </c>
      <c r="O206" s="13">
        <f>E206/D206</f>
        <v>0.50721666666666665</v>
      </c>
      <c r="P206" s="14">
        <f>IF($L206&lt;&gt;0, E206/L206, 0)</f>
        <v>117.68368136117556</v>
      </c>
      <c r="Q206" t="str">
        <f>LEFT($N206, FIND("/", $N206)-1)</f>
        <v>film &amp; video</v>
      </c>
      <c r="R206" t="str">
        <f>RIGHT(N206, LEN(N206)-LEN(Q206)-1)</f>
        <v>drama</v>
      </c>
      <c r="S206" s="5">
        <f>$J206/60/60/24+DATE(1970, 1, 1)</f>
        <v>42556.583368055552</v>
      </c>
      <c r="T206" s="5">
        <f>$I206/60/60/24+DATE(1970, 1, 1)</f>
        <v>42586.583368055552</v>
      </c>
      <c r="U206" t="b">
        <f>T206&gt;S206</f>
        <v>1</v>
      </c>
    </row>
    <row r="207" spans="1:21" ht="43.5" x14ac:dyDescent="0.35">
      <c r="A207">
        <v>205</v>
      </c>
      <c r="B207" s="3" t="s">
        <v>207</v>
      </c>
      <c r="C207" s="3" t="s">
        <v>4315</v>
      </c>
      <c r="D207" s="11">
        <v>8000</v>
      </c>
      <c r="E207" s="11">
        <v>1300</v>
      </c>
      <c r="F207" t="s">
        <v>8221</v>
      </c>
      <c r="G207" t="s">
        <v>8224</v>
      </c>
      <c r="H207" t="s">
        <v>8246</v>
      </c>
      <c r="I207">
        <v>1444144222</v>
      </c>
      <c r="J207">
        <v>1441120222</v>
      </c>
      <c r="K207" t="b">
        <v>0</v>
      </c>
      <c r="L207">
        <v>17</v>
      </c>
      <c r="M207" t="b">
        <v>0</v>
      </c>
      <c r="N207" t="s">
        <v>8268</v>
      </c>
      <c r="O207" s="13">
        <f>E207/D207</f>
        <v>0.16250000000000001</v>
      </c>
      <c r="P207" s="14">
        <f>IF($L207&lt;&gt;0, E207/L207, 0)</f>
        <v>76.470588235294116</v>
      </c>
      <c r="Q207" t="str">
        <f>LEFT($N207, FIND("/", $N207)-1)</f>
        <v>film &amp; video</v>
      </c>
      <c r="R207" t="str">
        <f>RIGHT(N207, LEN(N207)-LEN(Q207)-1)</f>
        <v>drama</v>
      </c>
      <c r="S207" s="5">
        <f>$J207/60/60/24+DATE(1970, 1, 1)</f>
        <v>42248.632199074069</v>
      </c>
      <c r="T207" s="5">
        <f>$I207/60/60/24+DATE(1970, 1, 1)</f>
        <v>42283.632199074069</v>
      </c>
      <c r="U207" t="b">
        <f>T207&gt;S207</f>
        <v>1</v>
      </c>
    </row>
    <row r="208" spans="1:21" ht="43.5" x14ac:dyDescent="0.35">
      <c r="A208">
        <v>206</v>
      </c>
      <c r="B208" s="3" t="s">
        <v>208</v>
      </c>
      <c r="C208" s="3" t="s">
        <v>4316</v>
      </c>
      <c r="D208" s="11">
        <v>12700</v>
      </c>
      <c r="E208" s="11">
        <v>0</v>
      </c>
      <c r="F208" t="s">
        <v>8221</v>
      </c>
      <c r="G208" t="s">
        <v>8224</v>
      </c>
      <c r="H208" t="s">
        <v>8246</v>
      </c>
      <c r="I208">
        <v>1470441983</v>
      </c>
      <c r="J208">
        <v>1468627583</v>
      </c>
      <c r="K208" t="b">
        <v>0</v>
      </c>
      <c r="L208">
        <v>0</v>
      </c>
      <c r="M208" t="b">
        <v>0</v>
      </c>
      <c r="N208" t="s">
        <v>8268</v>
      </c>
      <c r="O208" s="13">
        <f>E208/D208</f>
        <v>0</v>
      </c>
      <c r="P208" s="14">
        <f>IF($L208&lt;&gt;0, E208/L208, 0)</f>
        <v>0</v>
      </c>
      <c r="Q208" t="str">
        <f>LEFT($N208, FIND("/", $N208)-1)</f>
        <v>film &amp; video</v>
      </c>
      <c r="R208" t="str">
        <f>RIGHT(N208, LEN(N208)-LEN(Q208)-1)</f>
        <v>drama</v>
      </c>
      <c r="S208" s="5">
        <f>$J208/60/60/24+DATE(1970, 1, 1)</f>
        <v>42567.004432870366</v>
      </c>
      <c r="T208" s="5">
        <f>$I208/60/60/24+DATE(1970, 1, 1)</f>
        <v>42588.004432870366</v>
      </c>
      <c r="U208" t="b">
        <f>T208&gt;S208</f>
        <v>1</v>
      </c>
    </row>
    <row r="209" spans="1:21" ht="43.5" x14ac:dyDescent="0.35">
      <c r="A209">
        <v>207</v>
      </c>
      <c r="B209" s="3" t="s">
        <v>209</v>
      </c>
      <c r="C209" s="3" t="s">
        <v>4317</v>
      </c>
      <c r="D209" s="11">
        <v>14000</v>
      </c>
      <c r="E209" s="11">
        <v>2130</v>
      </c>
      <c r="F209" t="s">
        <v>8221</v>
      </c>
      <c r="G209" t="s">
        <v>8229</v>
      </c>
      <c r="H209" t="s">
        <v>8251</v>
      </c>
      <c r="I209">
        <v>1420346638</v>
      </c>
      <c r="J209">
        <v>1417754638</v>
      </c>
      <c r="K209" t="b">
        <v>0</v>
      </c>
      <c r="L209">
        <v>13</v>
      </c>
      <c r="M209" t="b">
        <v>0</v>
      </c>
      <c r="N209" t="s">
        <v>8268</v>
      </c>
      <c r="O209" s="13">
        <f>E209/D209</f>
        <v>0.15214285714285714</v>
      </c>
      <c r="P209" s="14">
        <f>IF($L209&lt;&gt;0, E209/L209, 0)</f>
        <v>163.84615384615384</v>
      </c>
      <c r="Q209" t="str">
        <f>LEFT($N209, FIND("/", $N209)-1)</f>
        <v>film &amp; video</v>
      </c>
      <c r="R209" t="str">
        <f>RIGHT(N209, LEN(N209)-LEN(Q209)-1)</f>
        <v>drama</v>
      </c>
      <c r="S209" s="5">
        <f>$J209/60/60/24+DATE(1970, 1, 1)</f>
        <v>41978.197199074071</v>
      </c>
      <c r="T209" s="5">
        <f>$I209/60/60/24+DATE(1970, 1, 1)</f>
        <v>42008.197199074071</v>
      </c>
      <c r="U209" t="b">
        <f>T209&gt;S209</f>
        <v>1</v>
      </c>
    </row>
    <row r="210" spans="1:21" ht="58" x14ac:dyDescent="0.35">
      <c r="A210">
        <v>208</v>
      </c>
      <c r="B210" s="3" t="s">
        <v>210</v>
      </c>
      <c r="C210" s="3" t="s">
        <v>4318</v>
      </c>
      <c r="D210" s="11">
        <v>50000</v>
      </c>
      <c r="E210" s="11">
        <v>0</v>
      </c>
      <c r="F210" t="s">
        <v>8221</v>
      </c>
      <c r="G210" t="s">
        <v>8226</v>
      </c>
      <c r="H210" t="s">
        <v>8248</v>
      </c>
      <c r="I210">
        <v>1418719967</v>
      </c>
      <c r="J210">
        <v>1416127967</v>
      </c>
      <c r="K210" t="b">
        <v>0</v>
      </c>
      <c r="L210">
        <v>0</v>
      </c>
      <c r="M210" t="b">
        <v>0</v>
      </c>
      <c r="N210" t="s">
        <v>8268</v>
      </c>
      <c r="O210" s="13">
        <f>E210/D210</f>
        <v>0</v>
      </c>
      <c r="P210" s="14">
        <f>IF($L210&lt;&gt;0, E210/L210, 0)</f>
        <v>0</v>
      </c>
      <c r="Q210" t="str">
        <f>LEFT($N210, FIND("/", $N210)-1)</f>
        <v>film &amp; video</v>
      </c>
      <c r="R210" t="str">
        <f>RIGHT(N210, LEN(N210)-LEN(Q210)-1)</f>
        <v>drama</v>
      </c>
      <c r="S210" s="5">
        <f>$J210/60/60/24+DATE(1970, 1, 1)</f>
        <v>41959.369988425926</v>
      </c>
      <c r="T210" s="5">
        <f>$I210/60/60/24+DATE(1970, 1, 1)</f>
        <v>41989.369988425926</v>
      </c>
      <c r="U210" t="b">
        <f>T210&gt;S210</f>
        <v>1</v>
      </c>
    </row>
    <row r="211" spans="1:21" ht="58" x14ac:dyDescent="0.35">
      <c r="A211">
        <v>209</v>
      </c>
      <c r="B211" s="3" t="s">
        <v>211</v>
      </c>
      <c r="C211" s="3" t="s">
        <v>4319</v>
      </c>
      <c r="D211" s="11">
        <v>25000</v>
      </c>
      <c r="E211" s="11">
        <v>0</v>
      </c>
      <c r="F211" t="s">
        <v>8221</v>
      </c>
      <c r="G211" t="s">
        <v>8224</v>
      </c>
      <c r="H211" t="s">
        <v>8246</v>
      </c>
      <c r="I211">
        <v>1436566135</v>
      </c>
      <c r="J211">
        <v>1433974135</v>
      </c>
      <c r="K211" t="b">
        <v>0</v>
      </c>
      <c r="L211">
        <v>0</v>
      </c>
      <c r="M211" t="b">
        <v>0</v>
      </c>
      <c r="N211" t="s">
        <v>8268</v>
      </c>
      <c r="O211" s="13">
        <f>E211/D211</f>
        <v>0</v>
      </c>
      <c r="P211" s="14">
        <f>IF($L211&lt;&gt;0, E211/L211, 0)</f>
        <v>0</v>
      </c>
      <c r="Q211" t="str">
        <f>LEFT($N211, FIND("/", $N211)-1)</f>
        <v>film &amp; video</v>
      </c>
      <c r="R211" t="str">
        <f>RIGHT(N211, LEN(N211)-LEN(Q211)-1)</f>
        <v>drama</v>
      </c>
      <c r="S211" s="5">
        <f>$J211/60/60/24+DATE(1970, 1, 1)</f>
        <v>42165.922858796301</v>
      </c>
      <c r="T211" s="5">
        <f>$I211/60/60/24+DATE(1970, 1, 1)</f>
        <v>42195.922858796301</v>
      </c>
      <c r="U211" t="b">
        <f>T211&gt;S211</f>
        <v>1</v>
      </c>
    </row>
    <row r="212" spans="1:21" ht="43.5" x14ac:dyDescent="0.35">
      <c r="A212">
        <v>210</v>
      </c>
      <c r="B212" s="3" t="s">
        <v>212</v>
      </c>
      <c r="C212" s="3" t="s">
        <v>4320</v>
      </c>
      <c r="D212" s="11">
        <v>12000</v>
      </c>
      <c r="E212" s="11">
        <v>3030</v>
      </c>
      <c r="F212" t="s">
        <v>8221</v>
      </c>
      <c r="G212" t="s">
        <v>8224</v>
      </c>
      <c r="H212" t="s">
        <v>8246</v>
      </c>
      <c r="I212">
        <v>1443675600</v>
      </c>
      <c r="J212">
        <v>1441157592</v>
      </c>
      <c r="K212" t="b">
        <v>0</v>
      </c>
      <c r="L212">
        <v>33</v>
      </c>
      <c r="M212" t="b">
        <v>0</v>
      </c>
      <c r="N212" t="s">
        <v>8268</v>
      </c>
      <c r="O212" s="13">
        <f>E212/D212</f>
        <v>0.2525</v>
      </c>
      <c r="P212" s="14">
        <f>IF($L212&lt;&gt;0, E212/L212, 0)</f>
        <v>91.818181818181813</v>
      </c>
      <c r="Q212" t="str">
        <f>LEFT($N212, FIND("/", $N212)-1)</f>
        <v>film &amp; video</v>
      </c>
      <c r="R212" t="str">
        <f>RIGHT(N212, LEN(N212)-LEN(Q212)-1)</f>
        <v>drama</v>
      </c>
      <c r="S212" s="5">
        <f>$J212/60/60/24+DATE(1970, 1, 1)</f>
        <v>42249.064722222218</v>
      </c>
      <c r="T212" s="5">
        <f>$I212/60/60/24+DATE(1970, 1, 1)</f>
        <v>42278.208333333328</v>
      </c>
      <c r="U212" t="b">
        <f>T212&gt;S212</f>
        <v>1</v>
      </c>
    </row>
    <row r="213" spans="1:21" ht="43.5" x14ac:dyDescent="0.35">
      <c r="A213">
        <v>211</v>
      </c>
      <c r="B213" s="3" t="s">
        <v>213</v>
      </c>
      <c r="C213" s="3" t="s">
        <v>4321</v>
      </c>
      <c r="D213" s="11">
        <v>5000</v>
      </c>
      <c r="E213" s="11">
        <v>2230</v>
      </c>
      <c r="F213" t="s">
        <v>8221</v>
      </c>
      <c r="G213" t="s">
        <v>8224</v>
      </c>
      <c r="H213" t="s">
        <v>8246</v>
      </c>
      <c r="I213">
        <v>1442634617</v>
      </c>
      <c r="J213">
        <v>1440042617</v>
      </c>
      <c r="K213" t="b">
        <v>0</v>
      </c>
      <c r="L213">
        <v>12</v>
      </c>
      <c r="M213" t="b">
        <v>0</v>
      </c>
      <c r="N213" t="s">
        <v>8268</v>
      </c>
      <c r="O213" s="13">
        <f>E213/D213</f>
        <v>0.44600000000000001</v>
      </c>
      <c r="P213" s="14">
        <f>IF($L213&lt;&gt;0, E213/L213, 0)</f>
        <v>185.83333333333334</v>
      </c>
      <c r="Q213" t="str">
        <f>LEFT($N213, FIND("/", $N213)-1)</f>
        <v>film &amp; video</v>
      </c>
      <c r="R213" t="str">
        <f>RIGHT(N213, LEN(N213)-LEN(Q213)-1)</f>
        <v>drama</v>
      </c>
      <c r="S213" s="5">
        <f>$J213/60/60/24+DATE(1970, 1, 1)</f>
        <v>42236.159918981488</v>
      </c>
      <c r="T213" s="5">
        <f>$I213/60/60/24+DATE(1970, 1, 1)</f>
        <v>42266.159918981488</v>
      </c>
      <c r="U213" t="b">
        <f>T213&gt;S213</f>
        <v>1</v>
      </c>
    </row>
    <row r="214" spans="1:21" ht="29" x14ac:dyDescent="0.35">
      <c r="A214">
        <v>212</v>
      </c>
      <c r="B214" s="3" t="s">
        <v>214</v>
      </c>
      <c r="C214" s="3" t="s">
        <v>4322</v>
      </c>
      <c r="D214" s="11">
        <v>6300</v>
      </c>
      <c r="E214" s="11">
        <v>1</v>
      </c>
      <c r="F214" t="s">
        <v>8221</v>
      </c>
      <c r="G214" t="s">
        <v>8224</v>
      </c>
      <c r="H214" t="s">
        <v>8246</v>
      </c>
      <c r="I214">
        <v>1460837320</v>
      </c>
      <c r="J214">
        <v>1455656920</v>
      </c>
      <c r="K214" t="b">
        <v>0</v>
      </c>
      <c r="L214">
        <v>1</v>
      </c>
      <c r="M214" t="b">
        <v>0</v>
      </c>
      <c r="N214" t="s">
        <v>8268</v>
      </c>
      <c r="O214" s="13">
        <f>E214/D214</f>
        <v>1.5873015873015873E-4</v>
      </c>
      <c r="P214" s="14">
        <f>IF($L214&lt;&gt;0, E214/L214, 0)</f>
        <v>1</v>
      </c>
      <c r="Q214" t="str">
        <f>LEFT($N214, FIND("/", $N214)-1)</f>
        <v>film &amp; video</v>
      </c>
      <c r="R214" t="str">
        <f>RIGHT(N214, LEN(N214)-LEN(Q214)-1)</f>
        <v>drama</v>
      </c>
      <c r="S214" s="5">
        <f>$J214/60/60/24+DATE(1970, 1, 1)</f>
        <v>42416.881018518514</v>
      </c>
      <c r="T214" s="5">
        <f>$I214/60/60/24+DATE(1970, 1, 1)</f>
        <v>42476.839351851857</v>
      </c>
      <c r="U214" t="b">
        <f>T214&gt;S214</f>
        <v>1</v>
      </c>
    </row>
    <row r="215" spans="1:21" ht="43.5" x14ac:dyDescent="0.35">
      <c r="A215">
        <v>213</v>
      </c>
      <c r="B215" s="3" t="s">
        <v>215</v>
      </c>
      <c r="C215" s="3" t="s">
        <v>4323</v>
      </c>
      <c r="D215" s="11">
        <v>50000</v>
      </c>
      <c r="E215" s="11">
        <v>20</v>
      </c>
      <c r="F215" t="s">
        <v>8221</v>
      </c>
      <c r="G215" t="s">
        <v>8224</v>
      </c>
      <c r="H215" t="s">
        <v>8246</v>
      </c>
      <c r="I215">
        <v>1439734001</v>
      </c>
      <c r="J215">
        <v>1437142547</v>
      </c>
      <c r="K215" t="b">
        <v>0</v>
      </c>
      <c r="L215">
        <v>1</v>
      </c>
      <c r="M215" t="b">
        <v>0</v>
      </c>
      <c r="N215" t="s">
        <v>8268</v>
      </c>
      <c r="O215" s="13">
        <f>E215/D215</f>
        <v>4.0000000000000002E-4</v>
      </c>
      <c r="P215" s="14">
        <f>IF($L215&lt;&gt;0, E215/L215, 0)</f>
        <v>20</v>
      </c>
      <c r="Q215" t="str">
        <f>LEFT($N215, FIND("/", $N215)-1)</f>
        <v>film &amp; video</v>
      </c>
      <c r="R215" t="str">
        <f>RIGHT(N215, LEN(N215)-LEN(Q215)-1)</f>
        <v>drama</v>
      </c>
      <c r="S215" s="5">
        <f>$J215/60/60/24+DATE(1970, 1, 1)</f>
        <v>42202.594293981485</v>
      </c>
      <c r="T215" s="5">
        <f>$I215/60/60/24+DATE(1970, 1, 1)</f>
        <v>42232.587974537033</v>
      </c>
      <c r="U215" t="b">
        <f>T215&gt;S215</f>
        <v>1</v>
      </c>
    </row>
    <row r="216" spans="1:21" ht="58" x14ac:dyDescent="0.35">
      <c r="A216">
        <v>214</v>
      </c>
      <c r="B216" s="3" t="s">
        <v>216</v>
      </c>
      <c r="C216" s="3" t="s">
        <v>4324</v>
      </c>
      <c r="D216" s="11">
        <v>12500</v>
      </c>
      <c r="E216" s="11">
        <v>1</v>
      </c>
      <c r="F216" t="s">
        <v>8221</v>
      </c>
      <c r="G216" t="s">
        <v>8224</v>
      </c>
      <c r="H216" t="s">
        <v>8246</v>
      </c>
      <c r="I216">
        <v>1425655349</v>
      </c>
      <c r="J216">
        <v>1420471349</v>
      </c>
      <c r="K216" t="b">
        <v>0</v>
      </c>
      <c r="L216">
        <v>1</v>
      </c>
      <c r="M216" t="b">
        <v>0</v>
      </c>
      <c r="N216" t="s">
        <v>8268</v>
      </c>
      <c r="O216" s="13">
        <f>E216/D216</f>
        <v>8.0000000000000007E-5</v>
      </c>
      <c r="P216" s="14">
        <f>IF($L216&lt;&gt;0, E216/L216, 0)</f>
        <v>1</v>
      </c>
      <c r="Q216" t="str">
        <f>LEFT($N216, FIND("/", $N216)-1)</f>
        <v>film &amp; video</v>
      </c>
      <c r="R216" t="str">
        <f>RIGHT(N216, LEN(N216)-LEN(Q216)-1)</f>
        <v>drama</v>
      </c>
      <c r="S216" s="5">
        <f>$J216/60/60/24+DATE(1970, 1, 1)</f>
        <v>42009.64061342593</v>
      </c>
      <c r="T216" s="5">
        <f>$I216/60/60/24+DATE(1970, 1, 1)</f>
        <v>42069.64061342593</v>
      </c>
      <c r="U216" t="b">
        <f>T216&gt;S216</f>
        <v>1</v>
      </c>
    </row>
    <row r="217" spans="1:21" ht="43.5" x14ac:dyDescent="0.35">
      <c r="A217">
        <v>215</v>
      </c>
      <c r="B217" s="3" t="s">
        <v>217</v>
      </c>
      <c r="C217" s="3" t="s">
        <v>4325</v>
      </c>
      <c r="D217" s="11">
        <v>4400</v>
      </c>
      <c r="E217" s="11">
        <v>10</v>
      </c>
      <c r="F217" t="s">
        <v>8221</v>
      </c>
      <c r="G217" t="s">
        <v>8225</v>
      </c>
      <c r="H217" t="s">
        <v>8247</v>
      </c>
      <c r="I217">
        <v>1455753540</v>
      </c>
      <c r="J217">
        <v>1452058282</v>
      </c>
      <c r="K217" t="b">
        <v>0</v>
      </c>
      <c r="L217">
        <v>1</v>
      </c>
      <c r="M217" t="b">
        <v>0</v>
      </c>
      <c r="N217" t="s">
        <v>8268</v>
      </c>
      <c r="O217" s="13">
        <f>E217/D217</f>
        <v>2.2727272727272726E-3</v>
      </c>
      <c r="P217" s="14">
        <f>IF($L217&lt;&gt;0, E217/L217, 0)</f>
        <v>10</v>
      </c>
      <c r="Q217" t="str">
        <f>LEFT($N217, FIND("/", $N217)-1)</f>
        <v>film &amp; video</v>
      </c>
      <c r="R217" t="str">
        <f>RIGHT(N217, LEN(N217)-LEN(Q217)-1)</f>
        <v>drama</v>
      </c>
      <c r="S217" s="5">
        <f>$J217/60/60/24+DATE(1970, 1, 1)</f>
        <v>42375.230115740742</v>
      </c>
      <c r="T217" s="5">
        <f>$I217/60/60/24+DATE(1970, 1, 1)</f>
        <v>42417.999305555553</v>
      </c>
      <c r="U217" t="b">
        <f>T217&gt;S217</f>
        <v>1</v>
      </c>
    </row>
    <row r="218" spans="1:21" ht="43.5" x14ac:dyDescent="0.35">
      <c r="A218">
        <v>216</v>
      </c>
      <c r="B218" s="3" t="s">
        <v>218</v>
      </c>
      <c r="C218" s="3" t="s">
        <v>4326</v>
      </c>
      <c r="D218" s="11">
        <v>50000</v>
      </c>
      <c r="E218" s="11">
        <v>27849.22</v>
      </c>
      <c r="F218" t="s">
        <v>8221</v>
      </c>
      <c r="G218" t="s">
        <v>8224</v>
      </c>
      <c r="H218" t="s">
        <v>8246</v>
      </c>
      <c r="I218">
        <v>1429740037</v>
      </c>
      <c r="J218">
        <v>1425423637</v>
      </c>
      <c r="K218" t="b">
        <v>0</v>
      </c>
      <c r="L218">
        <v>84</v>
      </c>
      <c r="M218" t="b">
        <v>0</v>
      </c>
      <c r="N218" t="s">
        <v>8268</v>
      </c>
      <c r="O218" s="13">
        <f>E218/D218</f>
        <v>0.55698440000000005</v>
      </c>
      <c r="P218" s="14">
        <f>IF($L218&lt;&gt;0, E218/L218, 0)</f>
        <v>331.53833333333336</v>
      </c>
      <c r="Q218" t="str">
        <f>LEFT($N218, FIND("/", $N218)-1)</f>
        <v>film &amp; video</v>
      </c>
      <c r="R218" t="str">
        <f>RIGHT(N218, LEN(N218)-LEN(Q218)-1)</f>
        <v>drama</v>
      </c>
      <c r="S218" s="5">
        <f>$J218/60/60/24+DATE(1970, 1, 1)</f>
        <v>42066.958761574075</v>
      </c>
      <c r="T218" s="5">
        <f>$I218/60/60/24+DATE(1970, 1, 1)</f>
        <v>42116.917094907403</v>
      </c>
      <c r="U218" t="b">
        <f>T218&gt;S218</f>
        <v>1</v>
      </c>
    </row>
    <row r="219" spans="1:21" x14ac:dyDescent="0.35">
      <c r="A219">
        <v>217</v>
      </c>
      <c r="B219" s="3" t="s">
        <v>219</v>
      </c>
      <c r="C219" s="3" t="s">
        <v>4327</v>
      </c>
      <c r="D219" s="11">
        <v>100000</v>
      </c>
      <c r="E219" s="11">
        <v>11943</v>
      </c>
      <c r="F219" t="s">
        <v>8221</v>
      </c>
      <c r="G219" t="s">
        <v>8235</v>
      </c>
      <c r="H219" t="s">
        <v>8255</v>
      </c>
      <c r="I219">
        <v>1419780149</v>
      </c>
      <c r="J219">
        <v>1417101749</v>
      </c>
      <c r="K219" t="b">
        <v>0</v>
      </c>
      <c r="L219">
        <v>38</v>
      </c>
      <c r="M219" t="b">
        <v>0</v>
      </c>
      <c r="N219" t="s">
        <v>8268</v>
      </c>
      <c r="O219" s="13">
        <f>E219/D219</f>
        <v>0.11942999999999999</v>
      </c>
      <c r="P219" s="14">
        <f>IF($L219&lt;&gt;0, E219/L219, 0)</f>
        <v>314.28947368421052</v>
      </c>
      <c r="Q219" t="str">
        <f>LEFT($N219, FIND("/", $N219)-1)</f>
        <v>film &amp; video</v>
      </c>
      <c r="R219" t="str">
        <f>RIGHT(N219, LEN(N219)-LEN(Q219)-1)</f>
        <v>drama</v>
      </c>
      <c r="S219" s="5">
        <f>$J219/60/60/24+DATE(1970, 1, 1)</f>
        <v>41970.64061342593</v>
      </c>
      <c r="T219" s="5">
        <f>$I219/60/60/24+DATE(1970, 1, 1)</f>
        <v>42001.64061342593</v>
      </c>
      <c r="U219" t="b">
        <f>T219&gt;S219</f>
        <v>1</v>
      </c>
    </row>
    <row r="220" spans="1:21" ht="43.5" x14ac:dyDescent="0.35">
      <c r="A220">
        <v>218</v>
      </c>
      <c r="B220" s="3" t="s">
        <v>220</v>
      </c>
      <c r="C220" s="3" t="s">
        <v>4328</v>
      </c>
      <c r="D220" s="11">
        <v>5000</v>
      </c>
      <c r="E220" s="11">
        <v>100</v>
      </c>
      <c r="F220" t="s">
        <v>8221</v>
      </c>
      <c r="G220" t="s">
        <v>8224</v>
      </c>
      <c r="H220" t="s">
        <v>8246</v>
      </c>
      <c r="I220">
        <v>1431702289</v>
      </c>
      <c r="J220">
        <v>1426518289</v>
      </c>
      <c r="K220" t="b">
        <v>0</v>
      </c>
      <c r="L220">
        <v>1</v>
      </c>
      <c r="M220" t="b">
        <v>0</v>
      </c>
      <c r="N220" t="s">
        <v>8268</v>
      </c>
      <c r="O220" s="13">
        <f>E220/D220</f>
        <v>0.02</v>
      </c>
      <c r="P220" s="14">
        <f>IF($L220&lt;&gt;0, E220/L220, 0)</f>
        <v>100</v>
      </c>
      <c r="Q220" t="str">
        <f>LEFT($N220, FIND("/", $N220)-1)</f>
        <v>film &amp; video</v>
      </c>
      <c r="R220" t="str">
        <f>RIGHT(N220, LEN(N220)-LEN(Q220)-1)</f>
        <v>drama</v>
      </c>
      <c r="S220" s="5">
        <f>$J220/60/60/24+DATE(1970, 1, 1)</f>
        <v>42079.628344907411</v>
      </c>
      <c r="T220" s="5">
        <f>$I220/60/60/24+DATE(1970, 1, 1)</f>
        <v>42139.628344907411</v>
      </c>
      <c r="U220" t="b">
        <f>T220&gt;S220</f>
        <v>1</v>
      </c>
    </row>
    <row r="221" spans="1:21" ht="29" x14ac:dyDescent="0.35">
      <c r="A221">
        <v>219</v>
      </c>
      <c r="B221" s="3" t="s">
        <v>221</v>
      </c>
      <c r="C221" s="3" t="s">
        <v>4329</v>
      </c>
      <c r="D221" s="11">
        <v>50000</v>
      </c>
      <c r="E221" s="11">
        <v>8815</v>
      </c>
      <c r="F221" t="s">
        <v>8221</v>
      </c>
      <c r="G221" t="s">
        <v>8224</v>
      </c>
      <c r="H221" t="s">
        <v>8246</v>
      </c>
      <c r="I221">
        <v>1459493940</v>
      </c>
      <c r="J221">
        <v>1456732225</v>
      </c>
      <c r="K221" t="b">
        <v>0</v>
      </c>
      <c r="L221">
        <v>76</v>
      </c>
      <c r="M221" t="b">
        <v>0</v>
      </c>
      <c r="N221" t="s">
        <v>8268</v>
      </c>
      <c r="O221" s="13">
        <f>E221/D221</f>
        <v>0.17630000000000001</v>
      </c>
      <c r="P221" s="14">
        <f>IF($L221&lt;&gt;0, E221/L221, 0)</f>
        <v>115.98684210526316</v>
      </c>
      <c r="Q221" t="str">
        <f>LEFT($N221, FIND("/", $N221)-1)</f>
        <v>film &amp; video</v>
      </c>
      <c r="R221" t="str">
        <f>RIGHT(N221, LEN(N221)-LEN(Q221)-1)</f>
        <v>drama</v>
      </c>
      <c r="S221" s="5">
        <f>$J221/60/60/24+DATE(1970, 1, 1)</f>
        <v>42429.326678240745</v>
      </c>
      <c r="T221" s="5">
        <f>$I221/60/60/24+DATE(1970, 1, 1)</f>
        <v>42461.290972222225</v>
      </c>
      <c r="U221" t="b">
        <f>T221&gt;S221</f>
        <v>1</v>
      </c>
    </row>
    <row r="222" spans="1:21" ht="43.5" x14ac:dyDescent="0.35">
      <c r="A222">
        <v>220</v>
      </c>
      <c r="B222" s="3" t="s">
        <v>222</v>
      </c>
      <c r="C222" s="3" t="s">
        <v>4330</v>
      </c>
      <c r="D222" s="11">
        <v>50000</v>
      </c>
      <c r="E222" s="11">
        <v>360</v>
      </c>
      <c r="F222" t="s">
        <v>8221</v>
      </c>
      <c r="G222" t="s">
        <v>8224</v>
      </c>
      <c r="H222" t="s">
        <v>8246</v>
      </c>
      <c r="I222">
        <v>1440101160</v>
      </c>
      <c r="J222">
        <v>1436542030</v>
      </c>
      <c r="K222" t="b">
        <v>0</v>
      </c>
      <c r="L222">
        <v>3</v>
      </c>
      <c r="M222" t="b">
        <v>0</v>
      </c>
      <c r="N222" t="s">
        <v>8268</v>
      </c>
      <c r="O222" s="13">
        <f>E222/D222</f>
        <v>7.1999999999999998E-3</v>
      </c>
      <c r="P222" s="14">
        <f>IF($L222&lt;&gt;0, E222/L222, 0)</f>
        <v>120</v>
      </c>
      <c r="Q222" t="str">
        <f>LEFT($N222, FIND("/", $N222)-1)</f>
        <v>film &amp; video</v>
      </c>
      <c r="R222" t="str">
        <f>RIGHT(N222, LEN(N222)-LEN(Q222)-1)</f>
        <v>drama</v>
      </c>
      <c r="S222" s="5">
        <f>$J222/60/60/24+DATE(1970, 1, 1)</f>
        <v>42195.643865740742</v>
      </c>
      <c r="T222" s="5">
        <f>$I222/60/60/24+DATE(1970, 1, 1)</f>
        <v>42236.837499999994</v>
      </c>
      <c r="U222" t="b">
        <f>T222&gt;S222</f>
        <v>1</v>
      </c>
    </row>
    <row r="223" spans="1:21" x14ac:dyDescent="0.35">
      <c r="A223">
        <v>221</v>
      </c>
      <c r="B223" s="3" t="s">
        <v>223</v>
      </c>
      <c r="C223" s="3" t="s">
        <v>4331</v>
      </c>
      <c r="D223" s="11">
        <v>50000</v>
      </c>
      <c r="E223" s="11">
        <v>0</v>
      </c>
      <c r="F223" t="s">
        <v>8221</v>
      </c>
      <c r="G223" t="s">
        <v>8224</v>
      </c>
      <c r="H223" t="s">
        <v>8246</v>
      </c>
      <c r="I223">
        <v>1427569564</v>
      </c>
      <c r="J223">
        <v>1422389164</v>
      </c>
      <c r="K223" t="b">
        <v>0</v>
      </c>
      <c r="L223">
        <v>0</v>
      </c>
      <c r="M223" t="b">
        <v>0</v>
      </c>
      <c r="N223" t="s">
        <v>8268</v>
      </c>
      <c r="O223" s="13">
        <f>E223/D223</f>
        <v>0</v>
      </c>
      <c r="P223" s="14">
        <f>IF($L223&lt;&gt;0, E223/L223, 0)</f>
        <v>0</v>
      </c>
      <c r="Q223" t="str">
        <f>LEFT($N223, FIND("/", $N223)-1)</f>
        <v>film &amp; video</v>
      </c>
      <c r="R223" t="str">
        <f>RIGHT(N223, LEN(N223)-LEN(Q223)-1)</f>
        <v>drama</v>
      </c>
      <c r="S223" s="5">
        <f>$J223/60/60/24+DATE(1970, 1, 1)</f>
        <v>42031.837546296301</v>
      </c>
      <c r="T223" s="5">
        <f>$I223/60/60/24+DATE(1970, 1, 1)</f>
        <v>42091.79587962963</v>
      </c>
      <c r="U223" t="b">
        <f>T223&gt;S223</f>
        <v>1</v>
      </c>
    </row>
    <row r="224" spans="1:21" ht="43.5" x14ac:dyDescent="0.35">
      <c r="A224">
        <v>222</v>
      </c>
      <c r="B224" s="3" t="s">
        <v>224</v>
      </c>
      <c r="C224" s="3" t="s">
        <v>4332</v>
      </c>
      <c r="D224" s="11">
        <v>1000</v>
      </c>
      <c r="E224" s="11">
        <v>130</v>
      </c>
      <c r="F224" t="s">
        <v>8221</v>
      </c>
      <c r="G224" t="s">
        <v>8224</v>
      </c>
      <c r="H224" t="s">
        <v>8246</v>
      </c>
      <c r="I224">
        <v>1427423940</v>
      </c>
      <c r="J224">
        <v>1422383318</v>
      </c>
      <c r="K224" t="b">
        <v>0</v>
      </c>
      <c r="L224">
        <v>2</v>
      </c>
      <c r="M224" t="b">
        <v>0</v>
      </c>
      <c r="N224" t="s">
        <v>8268</v>
      </c>
      <c r="O224" s="13">
        <f>E224/D224</f>
        <v>0.13</v>
      </c>
      <c r="P224" s="14">
        <f>IF($L224&lt;&gt;0, E224/L224, 0)</f>
        <v>65</v>
      </c>
      <c r="Q224" t="str">
        <f>LEFT($N224, FIND("/", $N224)-1)</f>
        <v>film &amp; video</v>
      </c>
      <c r="R224" t="str">
        <f>RIGHT(N224, LEN(N224)-LEN(Q224)-1)</f>
        <v>drama</v>
      </c>
      <c r="S224" s="5">
        <f>$J224/60/60/24+DATE(1970, 1, 1)</f>
        <v>42031.769884259258</v>
      </c>
      <c r="T224" s="5">
        <f>$I224/60/60/24+DATE(1970, 1, 1)</f>
        <v>42090.110416666663</v>
      </c>
      <c r="U224" t="b">
        <f>T224&gt;S224</f>
        <v>1</v>
      </c>
    </row>
    <row r="225" spans="1:21" ht="58" x14ac:dyDescent="0.35">
      <c r="A225">
        <v>223</v>
      </c>
      <c r="B225" s="3" t="s">
        <v>225</v>
      </c>
      <c r="C225" s="3" t="s">
        <v>4333</v>
      </c>
      <c r="D225" s="11">
        <v>1500000</v>
      </c>
      <c r="E225" s="11">
        <v>0</v>
      </c>
      <c r="F225" t="s">
        <v>8221</v>
      </c>
      <c r="G225" t="s">
        <v>8224</v>
      </c>
      <c r="H225" t="s">
        <v>8246</v>
      </c>
      <c r="I225">
        <v>1463879100</v>
      </c>
      <c r="J225">
        <v>1461287350</v>
      </c>
      <c r="K225" t="b">
        <v>0</v>
      </c>
      <c r="L225">
        <v>0</v>
      </c>
      <c r="M225" t="b">
        <v>0</v>
      </c>
      <c r="N225" t="s">
        <v>8268</v>
      </c>
      <c r="O225" s="13">
        <f>E225/D225</f>
        <v>0</v>
      </c>
      <c r="P225" s="14">
        <f>IF($L225&lt;&gt;0, E225/L225, 0)</f>
        <v>0</v>
      </c>
      <c r="Q225" t="str">
        <f>LEFT($N225, FIND("/", $N225)-1)</f>
        <v>film &amp; video</v>
      </c>
      <c r="R225" t="str">
        <f>RIGHT(N225, LEN(N225)-LEN(Q225)-1)</f>
        <v>drama</v>
      </c>
      <c r="S225" s="5">
        <f>$J225/60/60/24+DATE(1970, 1, 1)</f>
        <v>42482.048032407409</v>
      </c>
      <c r="T225" s="5">
        <f>$I225/60/60/24+DATE(1970, 1, 1)</f>
        <v>42512.045138888891</v>
      </c>
      <c r="U225" t="b">
        <f>T225&gt;S225</f>
        <v>1</v>
      </c>
    </row>
    <row r="226" spans="1:21" ht="58" x14ac:dyDescent="0.35">
      <c r="A226">
        <v>224</v>
      </c>
      <c r="B226" s="3" t="s">
        <v>226</v>
      </c>
      <c r="C226" s="3" t="s">
        <v>4334</v>
      </c>
      <c r="D226" s="11">
        <v>6000000</v>
      </c>
      <c r="E226" s="11">
        <v>0</v>
      </c>
      <c r="F226" t="s">
        <v>8221</v>
      </c>
      <c r="G226" t="s">
        <v>8226</v>
      </c>
      <c r="H226" t="s">
        <v>8248</v>
      </c>
      <c r="I226">
        <v>1436506726</v>
      </c>
      <c r="J226">
        <v>1431322726</v>
      </c>
      <c r="K226" t="b">
        <v>0</v>
      </c>
      <c r="L226">
        <v>0</v>
      </c>
      <c r="M226" t="b">
        <v>0</v>
      </c>
      <c r="N226" t="s">
        <v>8268</v>
      </c>
      <c r="O226" s="13">
        <f>E226/D226</f>
        <v>0</v>
      </c>
      <c r="P226" s="14">
        <f>IF($L226&lt;&gt;0, E226/L226, 0)</f>
        <v>0</v>
      </c>
      <c r="Q226" t="str">
        <f>LEFT($N226, FIND("/", $N226)-1)</f>
        <v>film &amp; video</v>
      </c>
      <c r="R226" t="str">
        <f>RIGHT(N226, LEN(N226)-LEN(Q226)-1)</f>
        <v>drama</v>
      </c>
      <c r="S226" s="5">
        <f>$J226/60/60/24+DATE(1970, 1, 1)</f>
        <v>42135.235254629632</v>
      </c>
      <c r="T226" s="5">
        <f>$I226/60/60/24+DATE(1970, 1, 1)</f>
        <v>42195.235254629632</v>
      </c>
      <c r="U226" t="b">
        <f>T226&gt;S226</f>
        <v>1</v>
      </c>
    </row>
    <row r="227" spans="1:21" ht="43.5" x14ac:dyDescent="0.35">
      <c r="A227">
        <v>225</v>
      </c>
      <c r="B227" s="3" t="s">
        <v>227</v>
      </c>
      <c r="C227" s="3" t="s">
        <v>4335</v>
      </c>
      <c r="D227" s="11">
        <v>200</v>
      </c>
      <c r="E227" s="11">
        <v>0</v>
      </c>
      <c r="F227" t="s">
        <v>8221</v>
      </c>
      <c r="G227" t="s">
        <v>8224</v>
      </c>
      <c r="H227" t="s">
        <v>8246</v>
      </c>
      <c r="I227">
        <v>1460153054</v>
      </c>
      <c r="J227">
        <v>1457564654</v>
      </c>
      <c r="K227" t="b">
        <v>0</v>
      </c>
      <c r="L227">
        <v>0</v>
      </c>
      <c r="M227" t="b">
        <v>0</v>
      </c>
      <c r="N227" t="s">
        <v>8268</v>
      </c>
      <c r="O227" s="13">
        <f>E227/D227</f>
        <v>0</v>
      </c>
      <c r="P227" s="14">
        <f>IF($L227&lt;&gt;0, E227/L227, 0)</f>
        <v>0</v>
      </c>
      <c r="Q227" t="str">
        <f>LEFT($N227, FIND("/", $N227)-1)</f>
        <v>film &amp; video</v>
      </c>
      <c r="R227" t="str">
        <f>RIGHT(N227, LEN(N227)-LEN(Q227)-1)</f>
        <v>drama</v>
      </c>
      <c r="S227" s="5">
        <f>$J227/60/60/24+DATE(1970, 1, 1)</f>
        <v>42438.961273148147</v>
      </c>
      <c r="T227" s="5">
        <f>$I227/60/60/24+DATE(1970, 1, 1)</f>
        <v>42468.919606481482</v>
      </c>
      <c r="U227" t="b">
        <f>T227&gt;S227</f>
        <v>1</v>
      </c>
    </row>
    <row r="228" spans="1:21" ht="43.5" x14ac:dyDescent="0.35">
      <c r="A228">
        <v>226</v>
      </c>
      <c r="B228" s="3" t="s">
        <v>228</v>
      </c>
      <c r="C228" s="3" t="s">
        <v>4336</v>
      </c>
      <c r="D228" s="11">
        <v>29000</v>
      </c>
      <c r="E228" s="11">
        <v>250</v>
      </c>
      <c r="F228" t="s">
        <v>8221</v>
      </c>
      <c r="G228" t="s">
        <v>8225</v>
      </c>
      <c r="H228" t="s">
        <v>8247</v>
      </c>
      <c r="I228">
        <v>1433064540</v>
      </c>
      <c r="J228">
        <v>1428854344</v>
      </c>
      <c r="K228" t="b">
        <v>0</v>
      </c>
      <c r="L228">
        <v>2</v>
      </c>
      <c r="M228" t="b">
        <v>0</v>
      </c>
      <c r="N228" t="s">
        <v>8268</v>
      </c>
      <c r="O228" s="13">
        <f>E228/D228</f>
        <v>8.6206896551724137E-3</v>
      </c>
      <c r="P228" s="14">
        <f>IF($L228&lt;&gt;0, E228/L228, 0)</f>
        <v>125</v>
      </c>
      <c r="Q228" t="str">
        <f>LEFT($N228, FIND("/", $N228)-1)</f>
        <v>film &amp; video</v>
      </c>
      <c r="R228" t="str">
        <f>RIGHT(N228, LEN(N228)-LEN(Q228)-1)</f>
        <v>drama</v>
      </c>
      <c r="S228" s="5">
        <f>$J228/60/60/24+DATE(1970, 1, 1)</f>
        <v>42106.666018518517</v>
      </c>
      <c r="T228" s="5">
        <f>$I228/60/60/24+DATE(1970, 1, 1)</f>
        <v>42155.395138888889</v>
      </c>
      <c r="U228" t="b">
        <f>T228&gt;S228</f>
        <v>1</v>
      </c>
    </row>
    <row r="229" spans="1:21" ht="43.5" x14ac:dyDescent="0.35">
      <c r="A229">
        <v>227</v>
      </c>
      <c r="B229" s="3" t="s">
        <v>229</v>
      </c>
      <c r="C229" s="3" t="s">
        <v>4337</v>
      </c>
      <c r="D229" s="11">
        <v>28000</v>
      </c>
      <c r="E229" s="11">
        <v>0</v>
      </c>
      <c r="F229" t="s">
        <v>8221</v>
      </c>
      <c r="G229" t="s">
        <v>8224</v>
      </c>
      <c r="H229" t="s">
        <v>8246</v>
      </c>
      <c r="I229">
        <v>1436477241</v>
      </c>
      <c r="J229">
        <v>1433885241</v>
      </c>
      <c r="K229" t="b">
        <v>0</v>
      </c>
      <c r="L229">
        <v>0</v>
      </c>
      <c r="M229" t="b">
        <v>0</v>
      </c>
      <c r="N229" t="s">
        <v>8268</v>
      </c>
      <c r="O229" s="13">
        <f>E229/D229</f>
        <v>0</v>
      </c>
      <c r="P229" s="14">
        <f>IF($L229&lt;&gt;0, E229/L229, 0)</f>
        <v>0</v>
      </c>
      <c r="Q229" t="str">
        <f>LEFT($N229, FIND("/", $N229)-1)</f>
        <v>film &amp; video</v>
      </c>
      <c r="R229" t="str">
        <f>RIGHT(N229, LEN(N229)-LEN(Q229)-1)</f>
        <v>drama</v>
      </c>
      <c r="S229" s="5">
        <f>$J229/60/60/24+DATE(1970, 1, 1)</f>
        <v>42164.893993055557</v>
      </c>
      <c r="T229" s="5">
        <f>$I229/60/60/24+DATE(1970, 1, 1)</f>
        <v>42194.893993055557</v>
      </c>
      <c r="U229" t="b">
        <f>T229&gt;S229</f>
        <v>1</v>
      </c>
    </row>
    <row r="230" spans="1:21" ht="29" x14ac:dyDescent="0.35">
      <c r="A230">
        <v>228</v>
      </c>
      <c r="B230" s="3" t="s">
        <v>230</v>
      </c>
      <c r="C230" s="3" t="s">
        <v>4338</v>
      </c>
      <c r="D230" s="11">
        <v>8000</v>
      </c>
      <c r="E230" s="11">
        <v>0</v>
      </c>
      <c r="F230" t="s">
        <v>8221</v>
      </c>
      <c r="G230" t="s">
        <v>8225</v>
      </c>
      <c r="H230" t="s">
        <v>8247</v>
      </c>
      <c r="I230">
        <v>1433176105</v>
      </c>
      <c r="J230">
        <v>1427992105</v>
      </c>
      <c r="K230" t="b">
        <v>0</v>
      </c>
      <c r="L230">
        <v>0</v>
      </c>
      <c r="M230" t="b">
        <v>0</v>
      </c>
      <c r="N230" t="s">
        <v>8268</v>
      </c>
      <c r="O230" s="13">
        <f>E230/D230</f>
        <v>0</v>
      </c>
      <c r="P230" s="14">
        <f>IF($L230&lt;&gt;0, E230/L230, 0)</f>
        <v>0</v>
      </c>
      <c r="Q230" t="str">
        <f>LEFT($N230, FIND("/", $N230)-1)</f>
        <v>film &amp; video</v>
      </c>
      <c r="R230" t="str">
        <f>RIGHT(N230, LEN(N230)-LEN(Q230)-1)</f>
        <v>drama</v>
      </c>
      <c r="S230" s="5">
        <f>$J230/60/60/24+DATE(1970, 1, 1)</f>
        <v>42096.686400462961</v>
      </c>
      <c r="T230" s="5">
        <f>$I230/60/60/24+DATE(1970, 1, 1)</f>
        <v>42156.686400462961</v>
      </c>
      <c r="U230" t="b">
        <f>T230&gt;S230</f>
        <v>1</v>
      </c>
    </row>
    <row r="231" spans="1:21" ht="43.5" x14ac:dyDescent="0.35">
      <c r="A231">
        <v>229</v>
      </c>
      <c r="B231" s="3" t="s">
        <v>231</v>
      </c>
      <c r="C231" s="3" t="s">
        <v>4339</v>
      </c>
      <c r="D231" s="11">
        <v>3000</v>
      </c>
      <c r="E231" s="11">
        <v>0</v>
      </c>
      <c r="F231" t="s">
        <v>8221</v>
      </c>
      <c r="G231" t="s">
        <v>8236</v>
      </c>
      <c r="H231" t="s">
        <v>8249</v>
      </c>
      <c r="I231">
        <v>1455402297</v>
      </c>
      <c r="J231">
        <v>1452810297</v>
      </c>
      <c r="K231" t="b">
        <v>0</v>
      </c>
      <c r="L231">
        <v>0</v>
      </c>
      <c r="M231" t="b">
        <v>0</v>
      </c>
      <c r="N231" t="s">
        <v>8268</v>
      </c>
      <c r="O231" s="13">
        <f>E231/D231</f>
        <v>0</v>
      </c>
      <c r="P231" s="14">
        <f>IF($L231&lt;&gt;0, E231/L231, 0)</f>
        <v>0</v>
      </c>
      <c r="Q231" t="str">
        <f>LEFT($N231, FIND("/", $N231)-1)</f>
        <v>film &amp; video</v>
      </c>
      <c r="R231" t="str">
        <f>RIGHT(N231, LEN(N231)-LEN(Q231)-1)</f>
        <v>drama</v>
      </c>
      <c r="S231" s="5">
        <f>$J231/60/60/24+DATE(1970, 1, 1)</f>
        <v>42383.933993055558</v>
      </c>
      <c r="T231" s="5">
        <f>$I231/60/60/24+DATE(1970, 1, 1)</f>
        <v>42413.933993055558</v>
      </c>
      <c r="U231" t="b">
        <f>T231&gt;S231</f>
        <v>1</v>
      </c>
    </row>
    <row r="232" spans="1:21" ht="43.5" x14ac:dyDescent="0.35">
      <c r="A232">
        <v>230</v>
      </c>
      <c r="B232" s="3" t="s">
        <v>232</v>
      </c>
      <c r="C232" s="3" t="s">
        <v>4340</v>
      </c>
      <c r="D232" s="11">
        <v>15000</v>
      </c>
      <c r="E232" s="11">
        <v>60</v>
      </c>
      <c r="F232" t="s">
        <v>8221</v>
      </c>
      <c r="G232" t="s">
        <v>8224</v>
      </c>
      <c r="H232" t="s">
        <v>8246</v>
      </c>
      <c r="I232">
        <v>1433443151</v>
      </c>
      <c r="J232">
        <v>1430851151</v>
      </c>
      <c r="K232" t="b">
        <v>0</v>
      </c>
      <c r="L232">
        <v>2</v>
      </c>
      <c r="M232" t="b">
        <v>0</v>
      </c>
      <c r="N232" t="s">
        <v>8268</v>
      </c>
      <c r="O232" s="13">
        <f>E232/D232</f>
        <v>4.0000000000000001E-3</v>
      </c>
      <c r="P232" s="14">
        <f>IF($L232&lt;&gt;0, E232/L232, 0)</f>
        <v>30</v>
      </c>
      <c r="Q232" t="str">
        <f>LEFT($N232, FIND("/", $N232)-1)</f>
        <v>film &amp; video</v>
      </c>
      <c r="R232" t="str">
        <f>RIGHT(N232, LEN(N232)-LEN(Q232)-1)</f>
        <v>drama</v>
      </c>
      <c r="S232" s="5">
        <f>$J232/60/60/24+DATE(1970, 1, 1)</f>
        <v>42129.777210648142</v>
      </c>
      <c r="T232" s="5">
        <f>$I232/60/60/24+DATE(1970, 1, 1)</f>
        <v>42159.777210648142</v>
      </c>
      <c r="U232" t="b">
        <f>T232&gt;S232</f>
        <v>1</v>
      </c>
    </row>
    <row r="233" spans="1:21" ht="43.5" x14ac:dyDescent="0.35">
      <c r="A233">
        <v>231</v>
      </c>
      <c r="B233" s="3" t="s">
        <v>233</v>
      </c>
      <c r="C233" s="3" t="s">
        <v>4341</v>
      </c>
      <c r="D233" s="11">
        <v>1500000</v>
      </c>
      <c r="E233" s="11">
        <v>0</v>
      </c>
      <c r="F233" t="s">
        <v>8221</v>
      </c>
      <c r="G233" t="s">
        <v>8224</v>
      </c>
      <c r="H233" t="s">
        <v>8246</v>
      </c>
      <c r="I233">
        <v>1451775651</v>
      </c>
      <c r="J233">
        <v>1449183651</v>
      </c>
      <c r="K233" t="b">
        <v>0</v>
      </c>
      <c r="L233">
        <v>0</v>
      </c>
      <c r="M233" t="b">
        <v>0</v>
      </c>
      <c r="N233" t="s">
        <v>8268</v>
      </c>
      <c r="O233" s="13">
        <f>E233/D233</f>
        <v>0</v>
      </c>
      <c r="P233" s="14">
        <f>IF($L233&lt;&gt;0, E233/L233, 0)</f>
        <v>0</v>
      </c>
      <c r="Q233" t="str">
        <f>LEFT($N233, FIND("/", $N233)-1)</f>
        <v>film &amp; video</v>
      </c>
      <c r="R233" t="str">
        <f>RIGHT(N233, LEN(N233)-LEN(Q233)-1)</f>
        <v>drama</v>
      </c>
      <c r="S233" s="5">
        <f>$J233/60/60/24+DATE(1970, 1, 1)</f>
        <v>42341.958923611113</v>
      </c>
      <c r="T233" s="5">
        <f>$I233/60/60/24+DATE(1970, 1, 1)</f>
        <v>42371.958923611113</v>
      </c>
      <c r="U233" t="b">
        <f>T233&gt;S233</f>
        <v>1</v>
      </c>
    </row>
    <row r="234" spans="1:21" ht="43.5" x14ac:dyDescent="0.35">
      <c r="A234">
        <v>232</v>
      </c>
      <c r="B234" s="3" t="s">
        <v>234</v>
      </c>
      <c r="C234" s="3" t="s">
        <v>4342</v>
      </c>
      <c r="D234" s="11">
        <v>4000</v>
      </c>
      <c r="E234" s="11">
        <v>110</v>
      </c>
      <c r="F234" t="s">
        <v>8221</v>
      </c>
      <c r="G234" t="s">
        <v>8225</v>
      </c>
      <c r="H234" t="s">
        <v>8247</v>
      </c>
      <c r="I234">
        <v>1425066546</v>
      </c>
      <c r="J234">
        <v>1422474546</v>
      </c>
      <c r="K234" t="b">
        <v>0</v>
      </c>
      <c r="L234">
        <v>7</v>
      </c>
      <c r="M234" t="b">
        <v>0</v>
      </c>
      <c r="N234" t="s">
        <v>8268</v>
      </c>
      <c r="O234" s="13">
        <f>E234/D234</f>
        <v>2.75E-2</v>
      </c>
      <c r="P234" s="14">
        <f>IF($L234&lt;&gt;0, E234/L234, 0)</f>
        <v>15.714285714285714</v>
      </c>
      <c r="Q234" t="str">
        <f>LEFT($N234, FIND("/", $N234)-1)</f>
        <v>film &amp; video</v>
      </c>
      <c r="R234" t="str">
        <f>RIGHT(N234, LEN(N234)-LEN(Q234)-1)</f>
        <v>drama</v>
      </c>
      <c r="S234" s="5">
        <f>$J234/60/60/24+DATE(1970, 1, 1)</f>
        <v>42032.82576388889</v>
      </c>
      <c r="T234" s="5">
        <f>$I234/60/60/24+DATE(1970, 1, 1)</f>
        <v>42062.82576388889</v>
      </c>
      <c r="U234" t="b">
        <f>T234&gt;S234</f>
        <v>1</v>
      </c>
    </row>
    <row r="235" spans="1:21" ht="43.5" x14ac:dyDescent="0.35">
      <c r="A235">
        <v>233</v>
      </c>
      <c r="B235" s="3" t="s">
        <v>235</v>
      </c>
      <c r="C235" s="3" t="s">
        <v>4343</v>
      </c>
      <c r="D235" s="11">
        <v>350000</v>
      </c>
      <c r="E235" s="11">
        <v>0</v>
      </c>
      <c r="F235" t="s">
        <v>8221</v>
      </c>
      <c r="G235" t="s">
        <v>8224</v>
      </c>
      <c r="H235" t="s">
        <v>8246</v>
      </c>
      <c r="I235">
        <v>1475185972</v>
      </c>
      <c r="J235">
        <v>1472593972</v>
      </c>
      <c r="K235" t="b">
        <v>0</v>
      </c>
      <c r="L235">
        <v>0</v>
      </c>
      <c r="M235" t="b">
        <v>0</v>
      </c>
      <c r="N235" t="s">
        <v>8268</v>
      </c>
      <c r="O235" s="13">
        <f>E235/D235</f>
        <v>0</v>
      </c>
      <c r="P235" s="14">
        <f>IF($L235&lt;&gt;0, E235/L235, 0)</f>
        <v>0</v>
      </c>
      <c r="Q235" t="str">
        <f>LEFT($N235, FIND("/", $N235)-1)</f>
        <v>film &amp; video</v>
      </c>
      <c r="R235" t="str">
        <f>RIGHT(N235, LEN(N235)-LEN(Q235)-1)</f>
        <v>drama</v>
      </c>
      <c r="S235" s="5">
        <f>$J235/60/60/24+DATE(1970, 1, 1)</f>
        <v>42612.911712962959</v>
      </c>
      <c r="T235" s="5">
        <f>$I235/60/60/24+DATE(1970, 1, 1)</f>
        <v>42642.911712962959</v>
      </c>
      <c r="U235" t="b">
        <f>T235&gt;S235</f>
        <v>1</v>
      </c>
    </row>
    <row r="236" spans="1:21" ht="58" x14ac:dyDescent="0.35">
      <c r="A236">
        <v>234</v>
      </c>
      <c r="B236" s="3" t="s">
        <v>236</v>
      </c>
      <c r="C236" s="3" t="s">
        <v>4344</v>
      </c>
      <c r="D236" s="11">
        <v>1000</v>
      </c>
      <c r="E236" s="11">
        <v>401</v>
      </c>
      <c r="F236" t="s">
        <v>8221</v>
      </c>
      <c r="G236" t="s">
        <v>8224</v>
      </c>
      <c r="H236" t="s">
        <v>8246</v>
      </c>
      <c r="I236">
        <v>1434847859</v>
      </c>
      <c r="J236">
        <v>1431391859</v>
      </c>
      <c r="K236" t="b">
        <v>0</v>
      </c>
      <c r="L236">
        <v>5</v>
      </c>
      <c r="M236" t="b">
        <v>0</v>
      </c>
      <c r="N236" t="s">
        <v>8268</v>
      </c>
      <c r="O236" s="13">
        <f>E236/D236</f>
        <v>0.40100000000000002</v>
      </c>
      <c r="P236" s="14">
        <f>IF($L236&lt;&gt;0, E236/L236, 0)</f>
        <v>80.2</v>
      </c>
      <c r="Q236" t="str">
        <f>LEFT($N236, FIND("/", $N236)-1)</f>
        <v>film &amp; video</v>
      </c>
      <c r="R236" t="str">
        <f>RIGHT(N236, LEN(N236)-LEN(Q236)-1)</f>
        <v>drama</v>
      </c>
      <c r="S236" s="5">
        <f>$J236/60/60/24+DATE(1970, 1, 1)</f>
        <v>42136.035405092596</v>
      </c>
      <c r="T236" s="5">
        <f>$I236/60/60/24+DATE(1970, 1, 1)</f>
        <v>42176.035405092596</v>
      </c>
      <c r="U236" t="b">
        <f>T236&gt;S236</f>
        <v>1</v>
      </c>
    </row>
    <row r="237" spans="1:21" ht="43.5" x14ac:dyDescent="0.35">
      <c r="A237">
        <v>235</v>
      </c>
      <c r="B237" s="3" t="s">
        <v>237</v>
      </c>
      <c r="C237" s="3" t="s">
        <v>4345</v>
      </c>
      <c r="D237" s="11">
        <v>10000</v>
      </c>
      <c r="E237" s="11">
        <v>0</v>
      </c>
      <c r="F237" t="s">
        <v>8221</v>
      </c>
      <c r="G237" t="s">
        <v>8224</v>
      </c>
      <c r="H237" t="s">
        <v>8246</v>
      </c>
      <c r="I237">
        <v>1436478497</v>
      </c>
      <c r="J237">
        <v>1433886497</v>
      </c>
      <c r="K237" t="b">
        <v>0</v>
      </c>
      <c r="L237">
        <v>0</v>
      </c>
      <c r="M237" t="b">
        <v>0</v>
      </c>
      <c r="N237" t="s">
        <v>8268</v>
      </c>
      <c r="O237" s="13">
        <f>E237/D237</f>
        <v>0</v>
      </c>
      <c r="P237" s="14">
        <f>IF($L237&lt;&gt;0, E237/L237, 0)</f>
        <v>0</v>
      </c>
      <c r="Q237" t="str">
        <f>LEFT($N237, FIND("/", $N237)-1)</f>
        <v>film &amp; video</v>
      </c>
      <c r="R237" t="str">
        <f>RIGHT(N237, LEN(N237)-LEN(Q237)-1)</f>
        <v>drama</v>
      </c>
      <c r="S237" s="5">
        <f>$J237/60/60/24+DATE(1970, 1, 1)</f>
        <v>42164.908530092594</v>
      </c>
      <c r="T237" s="5">
        <f>$I237/60/60/24+DATE(1970, 1, 1)</f>
        <v>42194.908530092594</v>
      </c>
      <c r="U237" t="b">
        <f>T237&gt;S237</f>
        <v>1</v>
      </c>
    </row>
    <row r="238" spans="1:21" ht="43.5" x14ac:dyDescent="0.35">
      <c r="A238">
        <v>236</v>
      </c>
      <c r="B238" s="3" t="s">
        <v>238</v>
      </c>
      <c r="C238" s="3" t="s">
        <v>4346</v>
      </c>
      <c r="D238" s="11">
        <v>150000</v>
      </c>
      <c r="E238" s="11">
        <v>0</v>
      </c>
      <c r="F238" t="s">
        <v>8221</v>
      </c>
      <c r="G238" t="s">
        <v>8224</v>
      </c>
      <c r="H238" t="s">
        <v>8246</v>
      </c>
      <c r="I238">
        <v>1451952000</v>
      </c>
      <c r="J238">
        <v>1447380099</v>
      </c>
      <c r="K238" t="b">
        <v>0</v>
      </c>
      <c r="L238">
        <v>0</v>
      </c>
      <c r="M238" t="b">
        <v>0</v>
      </c>
      <c r="N238" t="s">
        <v>8268</v>
      </c>
      <c r="O238" s="13">
        <f>E238/D238</f>
        <v>0</v>
      </c>
      <c r="P238" s="14">
        <f>IF($L238&lt;&gt;0, E238/L238, 0)</f>
        <v>0</v>
      </c>
      <c r="Q238" t="str">
        <f>LEFT($N238, FIND("/", $N238)-1)</f>
        <v>film &amp; video</v>
      </c>
      <c r="R238" t="str">
        <f>RIGHT(N238, LEN(N238)-LEN(Q238)-1)</f>
        <v>drama</v>
      </c>
      <c r="S238" s="5">
        <f>$J238/60/60/24+DATE(1970, 1, 1)</f>
        <v>42321.08447916666</v>
      </c>
      <c r="T238" s="5">
        <f>$I238/60/60/24+DATE(1970, 1, 1)</f>
        <v>42374</v>
      </c>
      <c r="U238" t="b">
        <f>T238&gt;S238</f>
        <v>1</v>
      </c>
    </row>
    <row r="239" spans="1:21" ht="29" x14ac:dyDescent="0.35">
      <c r="A239">
        <v>237</v>
      </c>
      <c r="B239" s="3" t="s">
        <v>239</v>
      </c>
      <c r="C239" s="3" t="s">
        <v>4347</v>
      </c>
      <c r="D239" s="11">
        <v>15000</v>
      </c>
      <c r="E239" s="11">
        <v>50</v>
      </c>
      <c r="F239" t="s">
        <v>8221</v>
      </c>
      <c r="G239" t="s">
        <v>8224</v>
      </c>
      <c r="H239" t="s">
        <v>8246</v>
      </c>
      <c r="I239">
        <v>1457445069</v>
      </c>
      <c r="J239">
        <v>1452261069</v>
      </c>
      <c r="K239" t="b">
        <v>0</v>
      </c>
      <c r="L239">
        <v>1</v>
      </c>
      <c r="M239" t="b">
        <v>0</v>
      </c>
      <c r="N239" t="s">
        <v>8268</v>
      </c>
      <c r="O239" s="13">
        <f>E239/D239</f>
        <v>3.3333333333333335E-3</v>
      </c>
      <c r="P239" s="14">
        <f>IF($L239&lt;&gt;0, E239/L239, 0)</f>
        <v>50</v>
      </c>
      <c r="Q239" t="str">
        <f>LEFT($N239, FIND("/", $N239)-1)</f>
        <v>film &amp; video</v>
      </c>
      <c r="R239" t="str">
        <f>RIGHT(N239, LEN(N239)-LEN(Q239)-1)</f>
        <v>drama</v>
      </c>
      <c r="S239" s="5">
        <f>$J239/60/60/24+DATE(1970, 1, 1)</f>
        <v>42377.577187499999</v>
      </c>
      <c r="T239" s="5">
        <f>$I239/60/60/24+DATE(1970, 1, 1)</f>
        <v>42437.577187499999</v>
      </c>
      <c r="U239" t="b">
        <f>T239&gt;S239</f>
        <v>1</v>
      </c>
    </row>
    <row r="240" spans="1:21" ht="43.5" x14ac:dyDescent="0.35">
      <c r="A240">
        <v>238</v>
      </c>
      <c r="B240" s="3" t="s">
        <v>240</v>
      </c>
      <c r="C240" s="3" t="s">
        <v>4348</v>
      </c>
      <c r="D240" s="11">
        <v>26000</v>
      </c>
      <c r="E240" s="11">
        <v>0</v>
      </c>
      <c r="F240" t="s">
        <v>8221</v>
      </c>
      <c r="G240" t="s">
        <v>8224</v>
      </c>
      <c r="H240" t="s">
        <v>8246</v>
      </c>
      <c r="I240">
        <v>1483088400</v>
      </c>
      <c r="J240">
        <v>1481324760</v>
      </c>
      <c r="K240" t="b">
        <v>0</v>
      </c>
      <c r="L240">
        <v>0</v>
      </c>
      <c r="M240" t="b">
        <v>0</v>
      </c>
      <c r="N240" t="s">
        <v>8268</v>
      </c>
      <c r="O240" s="13">
        <f>E240/D240</f>
        <v>0</v>
      </c>
      <c r="P240" s="14">
        <f>IF($L240&lt;&gt;0, E240/L240, 0)</f>
        <v>0</v>
      </c>
      <c r="Q240" t="str">
        <f>LEFT($N240, FIND("/", $N240)-1)</f>
        <v>film &amp; video</v>
      </c>
      <c r="R240" t="str">
        <f>RIGHT(N240, LEN(N240)-LEN(Q240)-1)</f>
        <v>drama</v>
      </c>
      <c r="S240" s="5">
        <f>$J240/60/60/24+DATE(1970, 1, 1)</f>
        <v>42713.962499999994</v>
      </c>
      <c r="T240" s="5">
        <f>$I240/60/60/24+DATE(1970, 1, 1)</f>
        <v>42734.375</v>
      </c>
      <c r="U240" t="b">
        <f>T240&gt;S240</f>
        <v>1</v>
      </c>
    </row>
    <row r="241" spans="1:21" ht="43.5" x14ac:dyDescent="0.35">
      <c r="A241">
        <v>239</v>
      </c>
      <c r="B241" s="3" t="s">
        <v>241</v>
      </c>
      <c r="C241" s="3" t="s">
        <v>4349</v>
      </c>
      <c r="D241" s="11">
        <v>1000</v>
      </c>
      <c r="E241" s="11">
        <v>250</v>
      </c>
      <c r="F241" t="s">
        <v>8221</v>
      </c>
      <c r="G241" t="s">
        <v>8226</v>
      </c>
      <c r="H241" t="s">
        <v>8248</v>
      </c>
      <c r="I241">
        <v>1446984000</v>
      </c>
      <c r="J241">
        <v>1445308730</v>
      </c>
      <c r="K241" t="b">
        <v>0</v>
      </c>
      <c r="L241">
        <v>5</v>
      </c>
      <c r="M241" t="b">
        <v>0</v>
      </c>
      <c r="N241" t="s">
        <v>8268</v>
      </c>
      <c r="O241" s="13">
        <f>E241/D241</f>
        <v>0.25</v>
      </c>
      <c r="P241" s="14">
        <f>IF($L241&lt;&gt;0, E241/L241, 0)</f>
        <v>50</v>
      </c>
      <c r="Q241" t="str">
        <f>LEFT($N241, FIND("/", $N241)-1)</f>
        <v>film &amp; video</v>
      </c>
      <c r="R241" t="str">
        <f>RIGHT(N241, LEN(N241)-LEN(Q241)-1)</f>
        <v>drama</v>
      </c>
      <c r="S241" s="5">
        <f>$J241/60/60/24+DATE(1970, 1, 1)</f>
        <v>42297.110300925924</v>
      </c>
      <c r="T241" s="5">
        <f>$I241/60/60/24+DATE(1970, 1, 1)</f>
        <v>42316.5</v>
      </c>
      <c r="U241" t="b">
        <f>T241&gt;S241</f>
        <v>1</v>
      </c>
    </row>
    <row r="242" spans="1:21" ht="58" x14ac:dyDescent="0.35">
      <c r="A242">
        <v>240</v>
      </c>
      <c r="B242" s="3" t="s">
        <v>242</v>
      </c>
      <c r="C242" s="3" t="s">
        <v>4350</v>
      </c>
      <c r="D242" s="11">
        <v>15000</v>
      </c>
      <c r="E242" s="11">
        <v>16145.12</v>
      </c>
      <c r="F242" t="s">
        <v>8219</v>
      </c>
      <c r="G242" t="s">
        <v>8224</v>
      </c>
      <c r="H242" t="s">
        <v>8246</v>
      </c>
      <c r="I242">
        <v>1367773211</v>
      </c>
      <c r="J242">
        <v>1363885211</v>
      </c>
      <c r="K242" t="b">
        <v>1</v>
      </c>
      <c r="L242">
        <v>137</v>
      </c>
      <c r="M242" t="b">
        <v>1</v>
      </c>
      <c r="N242" t="s">
        <v>8269</v>
      </c>
      <c r="O242" s="13">
        <f>E242/D242</f>
        <v>1.0763413333333334</v>
      </c>
      <c r="P242" s="14">
        <f>IF($L242&lt;&gt;0, E242/L242, 0)</f>
        <v>117.84759124087591</v>
      </c>
      <c r="Q242" t="str">
        <f>LEFT($N242, FIND("/", $N242)-1)</f>
        <v>film &amp; video</v>
      </c>
      <c r="R242" t="str">
        <f>RIGHT(N242, LEN(N242)-LEN(Q242)-1)</f>
        <v>documentary</v>
      </c>
      <c r="S242" s="5">
        <f>$J242/60/60/24+DATE(1970, 1, 1)</f>
        <v>41354.708460648151</v>
      </c>
      <c r="T242" s="5">
        <f>$I242/60/60/24+DATE(1970, 1, 1)</f>
        <v>41399.708460648151</v>
      </c>
      <c r="U242" t="b">
        <f>T242&gt;S242</f>
        <v>1</v>
      </c>
    </row>
    <row r="243" spans="1:21" ht="43.5" x14ac:dyDescent="0.35">
      <c r="A243">
        <v>241</v>
      </c>
      <c r="B243" s="3" t="s">
        <v>243</v>
      </c>
      <c r="C243" s="3" t="s">
        <v>4351</v>
      </c>
      <c r="D243" s="11">
        <v>36400</v>
      </c>
      <c r="E243" s="11">
        <v>41000</v>
      </c>
      <c r="F243" t="s">
        <v>8219</v>
      </c>
      <c r="G243" t="s">
        <v>8224</v>
      </c>
      <c r="H243" t="s">
        <v>8246</v>
      </c>
      <c r="I243">
        <v>1419180304</v>
      </c>
      <c r="J243">
        <v>1415292304</v>
      </c>
      <c r="K243" t="b">
        <v>1</v>
      </c>
      <c r="L243">
        <v>376</v>
      </c>
      <c r="M243" t="b">
        <v>1</v>
      </c>
      <c r="N243" t="s">
        <v>8269</v>
      </c>
      <c r="O243" s="13">
        <f>E243/D243</f>
        <v>1.1263736263736264</v>
      </c>
      <c r="P243" s="14">
        <f>IF($L243&lt;&gt;0, E243/L243, 0)</f>
        <v>109.04255319148936</v>
      </c>
      <c r="Q243" t="str">
        <f>LEFT($N243, FIND("/", $N243)-1)</f>
        <v>film &amp; video</v>
      </c>
      <c r="R243" t="str">
        <f>RIGHT(N243, LEN(N243)-LEN(Q243)-1)</f>
        <v>documentary</v>
      </c>
      <c r="S243" s="5">
        <f>$J243/60/60/24+DATE(1970, 1, 1)</f>
        <v>41949.697962962964</v>
      </c>
      <c r="T243" s="5">
        <f>$I243/60/60/24+DATE(1970, 1, 1)</f>
        <v>41994.697962962964</v>
      </c>
      <c r="U243" t="b">
        <f>T243&gt;S243</f>
        <v>1</v>
      </c>
    </row>
    <row r="244" spans="1:21" ht="43.5" x14ac:dyDescent="0.35">
      <c r="A244">
        <v>242</v>
      </c>
      <c r="B244" s="3" t="s">
        <v>244</v>
      </c>
      <c r="C244" s="3" t="s">
        <v>4352</v>
      </c>
      <c r="D244" s="11">
        <v>13000</v>
      </c>
      <c r="E244" s="11">
        <v>14750</v>
      </c>
      <c r="F244" t="s">
        <v>8219</v>
      </c>
      <c r="G244" t="s">
        <v>8224</v>
      </c>
      <c r="H244" t="s">
        <v>8246</v>
      </c>
      <c r="I244">
        <v>1324381790</v>
      </c>
      <c r="J244">
        <v>1321357790</v>
      </c>
      <c r="K244" t="b">
        <v>1</v>
      </c>
      <c r="L244">
        <v>202</v>
      </c>
      <c r="M244" t="b">
        <v>1</v>
      </c>
      <c r="N244" t="s">
        <v>8269</v>
      </c>
      <c r="O244" s="13">
        <f>E244/D244</f>
        <v>1.1346153846153846</v>
      </c>
      <c r="P244" s="14">
        <f>IF($L244&lt;&gt;0, E244/L244, 0)</f>
        <v>73.019801980198025</v>
      </c>
      <c r="Q244" t="str">
        <f>LEFT($N244, FIND("/", $N244)-1)</f>
        <v>film &amp; video</v>
      </c>
      <c r="R244" t="str">
        <f>RIGHT(N244, LEN(N244)-LEN(Q244)-1)</f>
        <v>documentary</v>
      </c>
      <c r="S244" s="5">
        <f>$J244/60/60/24+DATE(1970, 1, 1)</f>
        <v>40862.492939814816</v>
      </c>
      <c r="T244" s="5">
        <f>$I244/60/60/24+DATE(1970, 1, 1)</f>
        <v>40897.492939814816</v>
      </c>
      <c r="U244" t="b">
        <f>T244&gt;S244</f>
        <v>1</v>
      </c>
    </row>
    <row r="245" spans="1:21" ht="43.5" x14ac:dyDescent="0.35">
      <c r="A245">
        <v>243</v>
      </c>
      <c r="B245" s="3" t="s">
        <v>245</v>
      </c>
      <c r="C245" s="3" t="s">
        <v>4353</v>
      </c>
      <c r="D245" s="11">
        <v>25000</v>
      </c>
      <c r="E245" s="11">
        <v>25648</v>
      </c>
      <c r="F245" t="s">
        <v>8219</v>
      </c>
      <c r="G245" t="s">
        <v>8224</v>
      </c>
      <c r="H245" t="s">
        <v>8246</v>
      </c>
      <c r="I245">
        <v>1393031304</v>
      </c>
      <c r="J245">
        <v>1390439304</v>
      </c>
      <c r="K245" t="b">
        <v>1</v>
      </c>
      <c r="L245">
        <v>328</v>
      </c>
      <c r="M245" t="b">
        <v>1</v>
      </c>
      <c r="N245" t="s">
        <v>8269</v>
      </c>
      <c r="O245" s="13">
        <f>E245/D245</f>
        <v>1.0259199999999999</v>
      </c>
      <c r="P245" s="14">
        <f>IF($L245&lt;&gt;0, E245/L245, 0)</f>
        <v>78.195121951219505</v>
      </c>
      <c r="Q245" t="str">
        <f>LEFT($N245, FIND("/", $N245)-1)</f>
        <v>film &amp; video</v>
      </c>
      <c r="R245" t="str">
        <f>RIGHT(N245, LEN(N245)-LEN(Q245)-1)</f>
        <v>documentary</v>
      </c>
      <c r="S245" s="5">
        <f>$J245/60/60/24+DATE(1970, 1, 1)</f>
        <v>41662.047500000001</v>
      </c>
      <c r="T245" s="5">
        <f>$I245/60/60/24+DATE(1970, 1, 1)</f>
        <v>41692.047500000001</v>
      </c>
      <c r="U245" t="b">
        <f>T245&gt;S245</f>
        <v>1</v>
      </c>
    </row>
    <row r="246" spans="1:21" ht="58" x14ac:dyDescent="0.35">
      <c r="A246">
        <v>244</v>
      </c>
      <c r="B246" s="4">
        <v>39756</v>
      </c>
      <c r="C246" s="3" t="s">
        <v>4354</v>
      </c>
      <c r="D246" s="11">
        <v>3500</v>
      </c>
      <c r="E246" s="11">
        <v>3981.5</v>
      </c>
      <c r="F246" t="s">
        <v>8219</v>
      </c>
      <c r="G246" t="s">
        <v>8224</v>
      </c>
      <c r="H246" t="s">
        <v>8246</v>
      </c>
      <c r="I246">
        <v>1268723160</v>
      </c>
      <c r="J246">
        <v>1265269559</v>
      </c>
      <c r="K246" t="b">
        <v>1</v>
      </c>
      <c r="L246">
        <v>84</v>
      </c>
      <c r="M246" t="b">
        <v>1</v>
      </c>
      <c r="N246" t="s">
        <v>8269</v>
      </c>
      <c r="O246" s="13">
        <f>E246/D246</f>
        <v>1.1375714285714287</v>
      </c>
      <c r="P246" s="14">
        <f>IF($L246&lt;&gt;0, E246/L246, 0)</f>
        <v>47.398809523809526</v>
      </c>
      <c r="Q246" t="str">
        <f>LEFT($N246, FIND("/", $N246)-1)</f>
        <v>film &amp; video</v>
      </c>
      <c r="R246" t="str">
        <f>RIGHT(N246, LEN(N246)-LEN(Q246)-1)</f>
        <v>documentary</v>
      </c>
      <c r="S246" s="5">
        <f>$J246/60/60/24+DATE(1970, 1, 1)</f>
        <v>40213.323599537034</v>
      </c>
      <c r="T246" s="5">
        <f>$I246/60/60/24+DATE(1970, 1, 1)</f>
        <v>40253.29583333333</v>
      </c>
      <c r="U246" t="b">
        <f>T246&gt;S246</f>
        <v>1</v>
      </c>
    </row>
    <row r="247" spans="1:21" ht="43.5" x14ac:dyDescent="0.35">
      <c r="A247">
        <v>245</v>
      </c>
      <c r="B247" s="3" t="s">
        <v>246</v>
      </c>
      <c r="C247" s="3" t="s">
        <v>4355</v>
      </c>
      <c r="D247" s="11">
        <v>5000</v>
      </c>
      <c r="E247" s="11">
        <v>5186</v>
      </c>
      <c r="F247" t="s">
        <v>8219</v>
      </c>
      <c r="G247" t="s">
        <v>8224</v>
      </c>
      <c r="H247" t="s">
        <v>8246</v>
      </c>
      <c r="I247">
        <v>1345079785</v>
      </c>
      <c r="J247">
        <v>1342487785</v>
      </c>
      <c r="K247" t="b">
        <v>1</v>
      </c>
      <c r="L247">
        <v>96</v>
      </c>
      <c r="M247" t="b">
        <v>1</v>
      </c>
      <c r="N247" t="s">
        <v>8269</v>
      </c>
      <c r="O247" s="13">
        <f>E247/D247</f>
        <v>1.0371999999999999</v>
      </c>
      <c r="P247" s="14">
        <f>IF($L247&lt;&gt;0, E247/L247, 0)</f>
        <v>54.020833333333336</v>
      </c>
      <c r="Q247" t="str">
        <f>LEFT($N247, FIND("/", $N247)-1)</f>
        <v>film &amp; video</v>
      </c>
      <c r="R247" t="str">
        <f>RIGHT(N247, LEN(N247)-LEN(Q247)-1)</f>
        <v>documentary</v>
      </c>
      <c r="S247" s="5">
        <f>$J247/60/60/24+DATE(1970, 1, 1)</f>
        <v>41107.053067129629</v>
      </c>
      <c r="T247" s="5">
        <f>$I247/60/60/24+DATE(1970, 1, 1)</f>
        <v>41137.053067129629</v>
      </c>
      <c r="U247" t="b">
        <f>T247&gt;S247</f>
        <v>1</v>
      </c>
    </row>
    <row r="248" spans="1:21" ht="43.5" x14ac:dyDescent="0.35">
      <c r="A248">
        <v>246</v>
      </c>
      <c r="B248" s="3" t="s">
        <v>247</v>
      </c>
      <c r="C248" s="3" t="s">
        <v>4356</v>
      </c>
      <c r="D248" s="11">
        <v>5000</v>
      </c>
      <c r="E248" s="11">
        <v>15273</v>
      </c>
      <c r="F248" t="s">
        <v>8219</v>
      </c>
      <c r="G248" t="s">
        <v>8224</v>
      </c>
      <c r="H248" t="s">
        <v>8246</v>
      </c>
      <c r="I248">
        <v>1292665405</v>
      </c>
      <c r="J248">
        <v>1288341805</v>
      </c>
      <c r="K248" t="b">
        <v>1</v>
      </c>
      <c r="L248">
        <v>223</v>
      </c>
      <c r="M248" t="b">
        <v>1</v>
      </c>
      <c r="N248" t="s">
        <v>8269</v>
      </c>
      <c r="O248" s="13">
        <f>E248/D248</f>
        <v>3.0546000000000002</v>
      </c>
      <c r="P248" s="14">
        <f>IF($L248&lt;&gt;0, E248/L248, 0)</f>
        <v>68.488789237668158</v>
      </c>
      <c r="Q248" t="str">
        <f>LEFT($N248, FIND("/", $N248)-1)</f>
        <v>film &amp; video</v>
      </c>
      <c r="R248" t="str">
        <f>RIGHT(N248, LEN(N248)-LEN(Q248)-1)</f>
        <v>documentary</v>
      </c>
      <c r="S248" s="5">
        <f>$J248/60/60/24+DATE(1970, 1, 1)</f>
        <v>40480.363483796296</v>
      </c>
      <c r="T248" s="5">
        <f>$I248/60/60/24+DATE(1970, 1, 1)</f>
        <v>40530.405150462961</v>
      </c>
      <c r="U248" t="b">
        <f>T248&gt;S248</f>
        <v>1</v>
      </c>
    </row>
    <row r="249" spans="1:21" ht="58" x14ac:dyDescent="0.35">
      <c r="A249">
        <v>247</v>
      </c>
      <c r="B249" s="3" t="s">
        <v>248</v>
      </c>
      <c r="C249" s="3" t="s">
        <v>4357</v>
      </c>
      <c r="D249" s="11">
        <v>5000</v>
      </c>
      <c r="E249" s="11">
        <v>6705</v>
      </c>
      <c r="F249" t="s">
        <v>8219</v>
      </c>
      <c r="G249" t="s">
        <v>8224</v>
      </c>
      <c r="H249" t="s">
        <v>8246</v>
      </c>
      <c r="I249">
        <v>1287200340</v>
      </c>
      <c r="J249">
        <v>1284042614</v>
      </c>
      <c r="K249" t="b">
        <v>1</v>
      </c>
      <c r="L249">
        <v>62</v>
      </c>
      <c r="M249" t="b">
        <v>1</v>
      </c>
      <c r="N249" t="s">
        <v>8269</v>
      </c>
      <c r="O249" s="13">
        <f>E249/D249</f>
        <v>1.341</v>
      </c>
      <c r="P249" s="14">
        <f>IF($L249&lt;&gt;0, E249/L249, 0)</f>
        <v>108.14516129032258</v>
      </c>
      <c r="Q249" t="str">
        <f>LEFT($N249, FIND("/", $N249)-1)</f>
        <v>film &amp; video</v>
      </c>
      <c r="R249" t="str">
        <f>RIGHT(N249, LEN(N249)-LEN(Q249)-1)</f>
        <v>documentary</v>
      </c>
      <c r="S249" s="5">
        <f>$J249/60/60/24+DATE(1970, 1, 1)</f>
        <v>40430.604328703703</v>
      </c>
      <c r="T249" s="5">
        <f>$I249/60/60/24+DATE(1970, 1, 1)</f>
        <v>40467.152083333334</v>
      </c>
      <c r="U249" t="b">
        <f>T249&gt;S249</f>
        <v>1</v>
      </c>
    </row>
    <row r="250" spans="1:21" ht="58" x14ac:dyDescent="0.35">
      <c r="A250">
        <v>248</v>
      </c>
      <c r="B250" s="3" t="s">
        <v>249</v>
      </c>
      <c r="C250" s="3" t="s">
        <v>4358</v>
      </c>
      <c r="D250" s="11">
        <v>85000</v>
      </c>
      <c r="E250" s="11">
        <v>86133</v>
      </c>
      <c r="F250" t="s">
        <v>8219</v>
      </c>
      <c r="G250" t="s">
        <v>8224</v>
      </c>
      <c r="H250" t="s">
        <v>8246</v>
      </c>
      <c r="I250">
        <v>1325961309</v>
      </c>
      <c r="J250">
        <v>1322073309</v>
      </c>
      <c r="K250" t="b">
        <v>1</v>
      </c>
      <c r="L250">
        <v>146</v>
      </c>
      <c r="M250" t="b">
        <v>1</v>
      </c>
      <c r="N250" t="s">
        <v>8269</v>
      </c>
      <c r="O250" s="13">
        <f>E250/D250</f>
        <v>1.0133294117647058</v>
      </c>
      <c r="P250" s="14">
        <f>IF($L250&lt;&gt;0, E250/L250, 0)</f>
        <v>589.95205479452056</v>
      </c>
      <c r="Q250" t="str">
        <f>LEFT($N250, FIND("/", $N250)-1)</f>
        <v>film &amp; video</v>
      </c>
      <c r="R250" t="str">
        <f>RIGHT(N250, LEN(N250)-LEN(Q250)-1)</f>
        <v>documentary</v>
      </c>
      <c r="S250" s="5">
        <f>$J250/60/60/24+DATE(1970, 1, 1)</f>
        <v>40870.774409722224</v>
      </c>
      <c r="T250" s="5">
        <f>$I250/60/60/24+DATE(1970, 1, 1)</f>
        <v>40915.774409722224</v>
      </c>
      <c r="U250" t="b">
        <f>T250&gt;S250</f>
        <v>1</v>
      </c>
    </row>
    <row r="251" spans="1:21" ht="58" x14ac:dyDescent="0.35">
      <c r="A251">
        <v>249</v>
      </c>
      <c r="B251" s="3" t="s">
        <v>250</v>
      </c>
      <c r="C251" s="3" t="s">
        <v>4359</v>
      </c>
      <c r="D251" s="11">
        <v>10000</v>
      </c>
      <c r="E251" s="11">
        <v>11292</v>
      </c>
      <c r="F251" t="s">
        <v>8219</v>
      </c>
      <c r="G251" t="s">
        <v>8224</v>
      </c>
      <c r="H251" t="s">
        <v>8246</v>
      </c>
      <c r="I251">
        <v>1282498800</v>
      </c>
      <c r="J251">
        <v>1275603020</v>
      </c>
      <c r="K251" t="b">
        <v>1</v>
      </c>
      <c r="L251">
        <v>235</v>
      </c>
      <c r="M251" t="b">
        <v>1</v>
      </c>
      <c r="N251" t="s">
        <v>8269</v>
      </c>
      <c r="O251" s="13">
        <f>E251/D251</f>
        <v>1.1292</v>
      </c>
      <c r="P251" s="14">
        <f>IF($L251&lt;&gt;0, E251/L251, 0)</f>
        <v>48.051063829787232</v>
      </c>
      <c r="Q251" t="str">
        <f>LEFT($N251, FIND("/", $N251)-1)</f>
        <v>film &amp; video</v>
      </c>
      <c r="R251" t="str">
        <f>RIGHT(N251, LEN(N251)-LEN(Q251)-1)</f>
        <v>documentary</v>
      </c>
      <c r="S251" s="5">
        <f>$J251/60/60/24+DATE(1970, 1, 1)</f>
        <v>40332.923842592594</v>
      </c>
      <c r="T251" s="5">
        <f>$I251/60/60/24+DATE(1970, 1, 1)</f>
        <v>40412.736111111109</v>
      </c>
      <c r="U251" t="b">
        <f>T251&gt;S251</f>
        <v>1</v>
      </c>
    </row>
    <row r="252" spans="1:21" ht="43.5" x14ac:dyDescent="0.35">
      <c r="A252">
        <v>250</v>
      </c>
      <c r="B252" s="3" t="s">
        <v>251</v>
      </c>
      <c r="C252" s="3" t="s">
        <v>4360</v>
      </c>
      <c r="D252" s="11">
        <v>30000</v>
      </c>
      <c r="E252" s="11">
        <v>31675</v>
      </c>
      <c r="F252" t="s">
        <v>8219</v>
      </c>
      <c r="G252" t="s">
        <v>8224</v>
      </c>
      <c r="H252" t="s">
        <v>8246</v>
      </c>
      <c r="I252">
        <v>1370525691</v>
      </c>
      <c r="J252">
        <v>1367933691</v>
      </c>
      <c r="K252" t="b">
        <v>1</v>
      </c>
      <c r="L252">
        <v>437</v>
      </c>
      <c r="M252" t="b">
        <v>1</v>
      </c>
      <c r="N252" t="s">
        <v>8269</v>
      </c>
      <c r="O252" s="13">
        <f>E252/D252</f>
        <v>1.0558333333333334</v>
      </c>
      <c r="P252" s="14">
        <f>IF($L252&lt;&gt;0, E252/L252, 0)</f>
        <v>72.482837528604122</v>
      </c>
      <c r="Q252" t="str">
        <f>LEFT($N252, FIND("/", $N252)-1)</f>
        <v>film &amp; video</v>
      </c>
      <c r="R252" t="str">
        <f>RIGHT(N252, LEN(N252)-LEN(Q252)-1)</f>
        <v>documentary</v>
      </c>
      <c r="S252" s="5">
        <f>$J252/60/60/24+DATE(1970, 1, 1)</f>
        <v>41401.565868055557</v>
      </c>
      <c r="T252" s="5">
        <f>$I252/60/60/24+DATE(1970, 1, 1)</f>
        <v>41431.565868055557</v>
      </c>
      <c r="U252" t="b">
        <f>T252&gt;S252</f>
        <v>1</v>
      </c>
    </row>
    <row r="253" spans="1:21" ht="43.5" x14ac:dyDescent="0.35">
      <c r="A253">
        <v>251</v>
      </c>
      <c r="B253" s="3" t="s">
        <v>252</v>
      </c>
      <c r="C253" s="3" t="s">
        <v>4361</v>
      </c>
      <c r="D253" s="11">
        <v>3500</v>
      </c>
      <c r="E253" s="11">
        <v>4395</v>
      </c>
      <c r="F253" t="s">
        <v>8219</v>
      </c>
      <c r="G253" t="s">
        <v>8224</v>
      </c>
      <c r="H253" t="s">
        <v>8246</v>
      </c>
      <c r="I253">
        <v>1337194800</v>
      </c>
      <c r="J253">
        <v>1334429646</v>
      </c>
      <c r="K253" t="b">
        <v>1</v>
      </c>
      <c r="L253">
        <v>77</v>
      </c>
      <c r="M253" t="b">
        <v>1</v>
      </c>
      <c r="N253" t="s">
        <v>8269</v>
      </c>
      <c r="O253" s="13">
        <f>E253/D253</f>
        <v>1.2557142857142858</v>
      </c>
      <c r="P253" s="14">
        <f>IF($L253&lt;&gt;0, E253/L253, 0)</f>
        <v>57.077922077922075</v>
      </c>
      <c r="Q253" t="str">
        <f>LEFT($N253, FIND("/", $N253)-1)</f>
        <v>film &amp; video</v>
      </c>
      <c r="R253" t="str">
        <f>RIGHT(N253, LEN(N253)-LEN(Q253)-1)</f>
        <v>documentary</v>
      </c>
      <c r="S253" s="5">
        <f>$J253/60/60/24+DATE(1970, 1, 1)</f>
        <v>41013.787569444445</v>
      </c>
      <c r="T253" s="5">
        <f>$I253/60/60/24+DATE(1970, 1, 1)</f>
        <v>41045.791666666664</v>
      </c>
      <c r="U253" t="b">
        <f>T253&gt;S253</f>
        <v>1</v>
      </c>
    </row>
    <row r="254" spans="1:21" ht="43.5" x14ac:dyDescent="0.35">
      <c r="A254">
        <v>252</v>
      </c>
      <c r="B254" s="3" t="s">
        <v>253</v>
      </c>
      <c r="C254" s="3" t="s">
        <v>4362</v>
      </c>
      <c r="D254" s="11">
        <v>5000</v>
      </c>
      <c r="E254" s="11">
        <v>9228</v>
      </c>
      <c r="F254" t="s">
        <v>8219</v>
      </c>
      <c r="G254" t="s">
        <v>8224</v>
      </c>
      <c r="H254" t="s">
        <v>8246</v>
      </c>
      <c r="I254">
        <v>1275364740</v>
      </c>
      <c r="J254">
        <v>1269878058</v>
      </c>
      <c r="K254" t="b">
        <v>1</v>
      </c>
      <c r="L254">
        <v>108</v>
      </c>
      <c r="M254" t="b">
        <v>1</v>
      </c>
      <c r="N254" t="s">
        <v>8269</v>
      </c>
      <c r="O254" s="13">
        <f>E254/D254</f>
        <v>1.8455999999999999</v>
      </c>
      <c r="P254" s="14">
        <f>IF($L254&lt;&gt;0, E254/L254, 0)</f>
        <v>85.444444444444443</v>
      </c>
      <c r="Q254" t="str">
        <f>LEFT($N254, FIND("/", $N254)-1)</f>
        <v>film &amp; video</v>
      </c>
      <c r="R254" t="str">
        <f>RIGHT(N254, LEN(N254)-LEN(Q254)-1)</f>
        <v>documentary</v>
      </c>
      <c r="S254" s="5">
        <f>$J254/60/60/24+DATE(1970, 1, 1)</f>
        <v>40266.662708333337</v>
      </c>
      <c r="T254" s="5">
        <f>$I254/60/60/24+DATE(1970, 1, 1)</f>
        <v>40330.165972222225</v>
      </c>
      <c r="U254" t="b">
        <f>T254&gt;S254</f>
        <v>1</v>
      </c>
    </row>
    <row r="255" spans="1:21" ht="58" x14ac:dyDescent="0.35">
      <c r="A255">
        <v>253</v>
      </c>
      <c r="B255" s="3" t="s">
        <v>254</v>
      </c>
      <c r="C255" s="3" t="s">
        <v>4363</v>
      </c>
      <c r="D255" s="11">
        <v>1500</v>
      </c>
      <c r="E255" s="11">
        <v>1511</v>
      </c>
      <c r="F255" t="s">
        <v>8219</v>
      </c>
      <c r="G255" t="s">
        <v>8224</v>
      </c>
      <c r="H255" t="s">
        <v>8246</v>
      </c>
      <c r="I255">
        <v>1329320235</v>
      </c>
      <c r="J255">
        <v>1326728235</v>
      </c>
      <c r="K255" t="b">
        <v>1</v>
      </c>
      <c r="L255">
        <v>7</v>
      </c>
      <c r="M255" t="b">
        <v>1</v>
      </c>
      <c r="N255" t="s">
        <v>8269</v>
      </c>
      <c r="O255" s="13">
        <f>E255/D255</f>
        <v>1.0073333333333334</v>
      </c>
      <c r="P255" s="14">
        <f>IF($L255&lt;&gt;0, E255/L255, 0)</f>
        <v>215.85714285714286</v>
      </c>
      <c r="Q255" t="str">
        <f>LEFT($N255, FIND("/", $N255)-1)</f>
        <v>film &amp; video</v>
      </c>
      <c r="R255" t="str">
        <f>RIGHT(N255, LEN(N255)-LEN(Q255)-1)</f>
        <v>documentary</v>
      </c>
      <c r="S255" s="5">
        <f>$J255/60/60/24+DATE(1970, 1, 1)</f>
        <v>40924.650868055556</v>
      </c>
      <c r="T255" s="5">
        <f>$I255/60/60/24+DATE(1970, 1, 1)</f>
        <v>40954.650868055556</v>
      </c>
      <c r="U255" t="b">
        <f>T255&gt;S255</f>
        <v>1</v>
      </c>
    </row>
    <row r="256" spans="1:21" ht="43.5" x14ac:dyDescent="0.35">
      <c r="A256">
        <v>254</v>
      </c>
      <c r="B256" s="3" t="s">
        <v>255</v>
      </c>
      <c r="C256" s="3" t="s">
        <v>4364</v>
      </c>
      <c r="D256" s="11">
        <v>24000</v>
      </c>
      <c r="E256" s="11">
        <v>28067.34</v>
      </c>
      <c r="F256" t="s">
        <v>8219</v>
      </c>
      <c r="G256" t="s">
        <v>8224</v>
      </c>
      <c r="H256" t="s">
        <v>8246</v>
      </c>
      <c r="I256">
        <v>1445047200</v>
      </c>
      <c r="J256">
        <v>1442443910</v>
      </c>
      <c r="K256" t="b">
        <v>1</v>
      </c>
      <c r="L256">
        <v>314</v>
      </c>
      <c r="M256" t="b">
        <v>1</v>
      </c>
      <c r="N256" t="s">
        <v>8269</v>
      </c>
      <c r="O256" s="13">
        <f>E256/D256</f>
        <v>1.1694724999999999</v>
      </c>
      <c r="P256" s="14">
        <f>IF($L256&lt;&gt;0, E256/L256, 0)</f>
        <v>89.38643312101911</v>
      </c>
      <c r="Q256" t="str">
        <f>LEFT($N256, FIND("/", $N256)-1)</f>
        <v>film &amp; video</v>
      </c>
      <c r="R256" t="str">
        <f>RIGHT(N256, LEN(N256)-LEN(Q256)-1)</f>
        <v>documentary</v>
      </c>
      <c r="S256" s="5">
        <f>$J256/60/60/24+DATE(1970, 1, 1)</f>
        <v>42263.952662037031</v>
      </c>
      <c r="T256" s="5">
        <f>$I256/60/60/24+DATE(1970, 1, 1)</f>
        <v>42294.083333333328</v>
      </c>
      <c r="U256" t="b">
        <f>T256&gt;S256</f>
        <v>1</v>
      </c>
    </row>
    <row r="257" spans="1:21" ht="29" x14ac:dyDescent="0.35">
      <c r="A257">
        <v>255</v>
      </c>
      <c r="B257" s="3" t="s">
        <v>256</v>
      </c>
      <c r="C257" s="3" t="s">
        <v>4365</v>
      </c>
      <c r="D257" s="11">
        <v>8000</v>
      </c>
      <c r="E257" s="11">
        <v>8538.66</v>
      </c>
      <c r="F257" t="s">
        <v>8219</v>
      </c>
      <c r="G257" t="s">
        <v>8224</v>
      </c>
      <c r="H257" t="s">
        <v>8246</v>
      </c>
      <c r="I257">
        <v>1300275482</v>
      </c>
      <c r="J257">
        <v>1297687082</v>
      </c>
      <c r="K257" t="b">
        <v>1</v>
      </c>
      <c r="L257">
        <v>188</v>
      </c>
      <c r="M257" t="b">
        <v>1</v>
      </c>
      <c r="N257" t="s">
        <v>8269</v>
      </c>
      <c r="O257" s="13">
        <f>E257/D257</f>
        <v>1.0673325</v>
      </c>
      <c r="P257" s="14">
        <f>IF($L257&lt;&gt;0, E257/L257, 0)</f>
        <v>45.418404255319146</v>
      </c>
      <c r="Q257" t="str">
        <f>LEFT($N257, FIND("/", $N257)-1)</f>
        <v>film &amp; video</v>
      </c>
      <c r="R257" t="str">
        <f>RIGHT(N257, LEN(N257)-LEN(Q257)-1)</f>
        <v>documentary</v>
      </c>
      <c r="S257" s="5">
        <f>$J257/60/60/24+DATE(1970, 1, 1)</f>
        <v>40588.526412037041</v>
      </c>
      <c r="T257" s="5">
        <f>$I257/60/60/24+DATE(1970, 1, 1)</f>
        <v>40618.48474537037</v>
      </c>
      <c r="U257" t="b">
        <f>T257&gt;S257</f>
        <v>1</v>
      </c>
    </row>
    <row r="258" spans="1:21" ht="58" x14ac:dyDescent="0.35">
      <c r="A258">
        <v>256</v>
      </c>
      <c r="B258" s="3" t="s">
        <v>257</v>
      </c>
      <c r="C258" s="3" t="s">
        <v>4366</v>
      </c>
      <c r="D258" s="11">
        <v>13000</v>
      </c>
      <c r="E258" s="11">
        <v>18083</v>
      </c>
      <c r="F258" t="s">
        <v>8219</v>
      </c>
      <c r="G258" t="s">
        <v>8224</v>
      </c>
      <c r="H258" t="s">
        <v>8246</v>
      </c>
      <c r="I258">
        <v>1363458467</v>
      </c>
      <c r="J258">
        <v>1360866467</v>
      </c>
      <c r="K258" t="b">
        <v>1</v>
      </c>
      <c r="L258">
        <v>275</v>
      </c>
      <c r="M258" t="b">
        <v>1</v>
      </c>
      <c r="N258" t="s">
        <v>8269</v>
      </c>
      <c r="O258" s="13">
        <f>E258/D258</f>
        <v>1.391</v>
      </c>
      <c r="P258" s="14">
        <f>IF($L258&lt;&gt;0, E258/L258, 0)</f>
        <v>65.756363636363631</v>
      </c>
      <c r="Q258" t="str">
        <f>LEFT($N258, FIND("/", $N258)-1)</f>
        <v>film &amp; video</v>
      </c>
      <c r="R258" t="str">
        <f>RIGHT(N258, LEN(N258)-LEN(Q258)-1)</f>
        <v>documentary</v>
      </c>
      <c r="S258" s="5">
        <f>$J258/60/60/24+DATE(1970, 1, 1)</f>
        <v>41319.769293981481</v>
      </c>
      <c r="T258" s="5">
        <f>$I258/60/60/24+DATE(1970, 1, 1)</f>
        <v>41349.769293981481</v>
      </c>
      <c r="U258" t="b">
        <f>T258&gt;S258</f>
        <v>1</v>
      </c>
    </row>
    <row r="259" spans="1:21" ht="43.5" x14ac:dyDescent="0.35">
      <c r="A259">
        <v>257</v>
      </c>
      <c r="B259" s="3" t="s">
        <v>258</v>
      </c>
      <c r="C259" s="3" t="s">
        <v>4367</v>
      </c>
      <c r="D259" s="11">
        <v>35000</v>
      </c>
      <c r="E259" s="11">
        <v>37354.269999999997</v>
      </c>
      <c r="F259" t="s">
        <v>8219</v>
      </c>
      <c r="G259" t="s">
        <v>8224</v>
      </c>
      <c r="H259" t="s">
        <v>8246</v>
      </c>
      <c r="I259">
        <v>1463670162</v>
      </c>
      <c r="J259">
        <v>1461078162</v>
      </c>
      <c r="K259" t="b">
        <v>1</v>
      </c>
      <c r="L259">
        <v>560</v>
      </c>
      <c r="M259" t="b">
        <v>1</v>
      </c>
      <c r="N259" t="s">
        <v>8269</v>
      </c>
      <c r="O259" s="13">
        <f>E259/D259</f>
        <v>1.0672648571428571</v>
      </c>
      <c r="P259" s="14">
        <f>IF($L259&lt;&gt;0, E259/L259, 0)</f>
        <v>66.70405357142856</v>
      </c>
      <c r="Q259" t="str">
        <f>LEFT($N259, FIND("/", $N259)-1)</f>
        <v>film &amp; video</v>
      </c>
      <c r="R259" t="str">
        <f>RIGHT(N259, LEN(N259)-LEN(Q259)-1)</f>
        <v>documentary</v>
      </c>
      <c r="S259" s="5">
        <f>$J259/60/60/24+DATE(1970, 1, 1)</f>
        <v>42479.626875000002</v>
      </c>
      <c r="T259" s="5">
        <f>$I259/60/60/24+DATE(1970, 1, 1)</f>
        <v>42509.626875000002</v>
      </c>
      <c r="U259" t="b">
        <f>T259&gt;S259</f>
        <v>1</v>
      </c>
    </row>
    <row r="260" spans="1:21" ht="58" x14ac:dyDescent="0.35">
      <c r="A260">
        <v>258</v>
      </c>
      <c r="B260" s="3" t="s">
        <v>259</v>
      </c>
      <c r="C260" s="3" t="s">
        <v>4368</v>
      </c>
      <c r="D260" s="11">
        <v>30000</v>
      </c>
      <c r="E260" s="11">
        <v>57342</v>
      </c>
      <c r="F260" t="s">
        <v>8219</v>
      </c>
      <c r="G260" t="s">
        <v>8224</v>
      </c>
      <c r="H260" t="s">
        <v>8246</v>
      </c>
      <c r="I260">
        <v>1308359666</v>
      </c>
      <c r="J260">
        <v>1305767666</v>
      </c>
      <c r="K260" t="b">
        <v>1</v>
      </c>
      <c r="L260">
        <v>688</v>
      </c>
      <c r="M260" t="b">
        <v>1</v>
      </c>
      <c r="N260" t="s">
        <v>8269</v>
      </c>
      <c r="O260" s="13">
        <f>E260/D260</f>
        <v>1.9114</v>
      </c>
      <c r="P260" s="14">
        <f>IF($L260&lt;&gt;0, E260/L260, 0)</f>
        <v>83.345930232558146</v>
      </c>
      <c r="Q260" t="str">
        <f>LEFT($N260, FIND("/", $N260)-1)</f>
        <v>film &amp; video</v>
      </c>
      <c r="R260" t="str">
        <f>RIGHT(N260, LEN(N260)-LEN(Q260)-1)</f>
        <v>documentary</v>
      </c>
      <c r="S260" s="5">
        <f>$J260/60/60/24+DATE(1970, 1, 1)</f>
        <v>40682.051689814813</v>
      </c>
      <c r="T260" s="5">
        <f>$I260/60/60/24+DATE(1970, 1, 1)</f>
        <v>40712.051689814813</v>
      </c>
      <c r="U260" t="b">
        <f>T260&gt;S260</f>
        <v>1</v>
      </c>
    </row>
    <row r="261" spans="1:21" ht="58" x14ac:dyDescent="0.35">
      <c r="A261">
        <v>259</v>
      </c>
      <c r="B261" s="3" t="s">
        <v>260</v>
      </c>
      <c r="C261" s="3" t="s">
        <v>4369</v>
      </c>
      <c r="D261" s="11">
        <v>75000</v>
      </c>
      <c r="E261" s="11">
        <v>98953.42</v>
      </c>
      <c r="F261" t="s">
        <v>8219</v>
      </c>
      <c r="G261" t="s">
        <v>8224</v>
      </c>
      <c r="H261" t="s">
        <v>8246</v>
      </c>
      <c r="I261">
        <v>1428514969</v>
      </c>
      <c r="J261">
        <v>1425922969</v>
      </c>
      <c r="K261" t="b">
        <v>1</v>
      </c>
      <c r="L261">
        <v>942</v>
      </c>
      <c r="M261" t="b">
        <v>1</v>
      </c>
      <c r="N261" t="s">
        <v>8269</v>
      </c>
      <c r="O261" s="13">
        <f>E261/D261</f>
        <v>1.3193789333333332</v>
      </c>
      <c r="P261" s="14">
        <f>IF($L261&lt;&gt;0, E261/L261, 0)</f>
        <v>105.04609341825902</v>
      </c>
      <c r="Q261" t="str">
        <f>LEFT($N261, FIND("/", $N261)-1)</f>
        <v>film &amp; video</v>
      </c>
      <c r="R261" t="str">
        <f>RIGHT(N261, LEN(N261)-LEN(Q261)-1)</f>
        <v>documentary</v>
      </c>
      <c r="S261" s="5">
        <f>$J261/60/60/24+DATE(1970, 1, 1)</f>
        <v>42072.738067129627</v>
      </c>
      <c r="T261" s="5">
        <f>$I261/60/60/24+DATE(1970, 1, 1)</f>
        <v>42102.738067129627</v>
      </c>
      <c r="U261" t="b">
        <f>T261&gt;S261</f>
        <v>1</v>
      </c>
    </row>
    <row r="262" spans="1:21" ht="43.5" x14ac:dyDescent="0.35">
      <c r="A262">
        <v>260</v>
      </c>
      <c r="B262" s="3" t="s">
        <v>261</v>
      </c>
      <c r="C262" s="3" t="s">
        <v>4370</v>
      </c>
      <c r="D262" s="11">
        <v>10000</v>
      </c>
      <c r="E262" s="11">
        <v>10640</v>
      </c>
      <c r="F262" t="s">
        <v>8219</v>
      </c>
      <c r="G262" t="s">
        <v>8224</v>
      </c>
      <c r="H262" t="s">
        <v>8246</v>
      </c>
      <c r="I262">
        <v>1279360740</v>
      </c>
      <c r="J262">
        <v>1275415679</v>
      </c>
      <c r="K262" t="b">
        <v>1</v>
      </c>
      <c r="L262">
        <v>88</v>
      </c>
      <c r="M262" t="b">
        <v>1</v>
      </c>
      <c r="N262" t="s">
        <v>8269</v>
      </c>
      <c r="O262" s="13">
        <f>E262/D262</f>
        <v>1.0640000000000001</v>
      </c>
      <c r="P262" s="14">
        <f>IF($L262&lt;&gt;0, E262/L262, 0)</f>
        <v>120.90909090909091</v>
      </c>
      <c r="Q262" t="str">
        <f>LEFT($N262, FIND("/", $N262)-1)</f>
        <v>film &amp; video</v>
      </c>
      <c r="R262" t="str">
        <f>RIGHT(N262, LEN(N262)-LEN(Q262)-1)</f>
        <v>documentary</v>
      </c>
      <c r="S262" s="5">
        <f>$J262/60/60/24+DATE(1970, 1, 1)</f>
        <v>40330.755543981482</v>
      </c>
      <c r="T262" s="5">
        <f>$I262/60/60/24+DATE(1970, 1, 1)</f>
        <v>40376.415972222225</v>
      </c>
      <c r="U262" t="b">
        <f>T262&gt;S262</f>
        <v>1</v>
      </c>
    </row>
    <row r="263" spans="1:21" ht="29" x14ac:dyDescent="0.35">
      <c r="A263">
        <v>261</v>
      </c>
      <c r="B263" s="3" t="s">
        <v>262</v>
      </c>
      <c r="C263" s="3" t="s">
        <v>4371</v>
      </c>
      <c r="D263" s="11">
        <v>20000</v>
      </c>
      <c r="E263" s="11">
        <v>21480</v>
      </c>
      <c r="F263" t="s">
        <v>8219</v>
      </c>
      <c r="G263" t="s">
        <v>8224</v>
      </c>
      <c r="H263" t="s">
        <v>8246</v>
      </c>
      <c r="I263">
        <v>1339080900</v>
      </c>
      <c r="J263">
        <v>1334783704</v>
      </c>
      <c r="K263" t="b">
        <v>1</v>
      </c>
      <c r="L263">
        <v>220</v>
      </c>
      <c r="M263" t="b">
        <v>1</v>
      </c>
      <c r="N263" t="s">
        <v>8269</v>
      </c>
      <c r="O263" s="13">
        <f>E263/D263</f>
        <v>1.0740000000000001</v>
      </c>
      <c r="P263" s="14">
        <f>IF($L263&lt;&gt;0, E263/L263, 0)</f>
        <v>97.63636363636364</v>
      </c>
      <c r="Q263" t="str">
        <f>LEFT($N263, FIND("/", $N263)-1)</f>
        <v>film &amp; video</v>
      </c>
      <c r="R263" t="str">
        <f>RIGHT(N263, LEN(N263)-LEN(Q263)-1)</f>
        <v>documentary</v>
      </c>
      <c r="S263" s="5">
        <f>$J263/60/60/24+DATE(1970, 1, 1)</f>
        <v>41017.885462962964</v>
      </c>
      <c r="T263" s="5">
        <f>$I263/60/60/24+DATE(1970, 1, 1)</f>
        <v>41067.621527777781</v>
      </c>
      <c r="U263" t="b">
        <f>T263&gt;S263</f>
        <v>1</v>
      </c>
    </row>
    <row r="264" spans="1:21" ht="29" x14ac:dyDescent="0.35">
      <c r="A264">
        <v>262</v>
      </c>
      <c r="B264" s="3" t="s">
        <v>263</v>
      </c>
      <c r="C264" s="3" t="s">
        <v>4372</v>
      </c>
      <c r="D264" s="11">
        <v>2500</v>
      </c>
      <c r="E264" s="11">
        <v>6000</v>
      </c>
      <c r="F264" t="s">
        <v>8219</v>
      </c>
      <c r="G264" t="s">
        <v>8224</v>
      </c>
      <c r="H264" t="s">
        <v>8246</v>
      </c>
      <c r="I264">
        <v>1298699828</v>
      </c>
      <c r="J264">
        <v>1294811828</v>
      </c>
      <c r="K264" t="b">
        <v>1</v>
      </c>
      <c r="L264">
        <v>145</v>
      </c>
      <c r="M264" t="b">
        <v>1</v>
      </c>
      <c r="N264" t="s">
        <v>8269</v>
      </c>
      <c r="O264" s="13">
        <f>E264/D264</f>
        <v>2.4</v>
      </c>
      <c r="P264" s="14">
        <f>IF($L264&lt;&gt;0, E264/L264, 0)</f>
        <v>41.379310344827587</v>
      </c>
      <c r="Q264" t="str">
        <f>LEFT($N264, FIND("/", $N264)-1)</f>
        <v>film &amp; video</v>
      </c>
      <c r="R264" t="str">
        <f>RIGHT(N264, LEN(N264)-LEN(Q264)-1)</f>
        <v>documentary</v>
      </c>
      <c r="S264" s="5">
        <f>$J264/60/60/24+DATE(1970, 1, 1)</f>
        <v>40555.24800925926</v>
      </c>
      <c r="T264" s="5">
        <f>$I264/60/60/24+DATE(1970, 1, 1)</f>
        <v>40600.24800925926</v>
      </c>
      <c r="U264" t="b">
        <f>T264&gt;S264</f>
        <v>1</v>
      </c>
    </row>
    <row r="265" spans="1:21" ht="58" x14ac:dyDescent="0.35">
      <c r="A265">
        <v>263</v>
      </c>
      <c r="B265" s="3" t="s">
        <v>264</v>
      </c>
      <c r="C265" s="3" t="s">
        <v>4373</v>
      </c>
      <c r="D265" s="11">
        <v>25000</v>
      </c>
      <c r="E265" s="11">
        <v>29520.27</v>
      </c>
      <c r="F265" t="s">
        <v>8219</v>
      </c>
      <c r="G265" t="s">
        <v>8224</v>
      </c>
      <c r="H265" t="s">
        <v>8246</v>
      </c>
      <c r="I265">
        <v>1348786494</v>
      </c>
      <c r="J265">
        <v>1346194494</v>
      </c>
      <c r="K265" t="b">
        <v>1</v>
      </c>
      <c r="L265">
        <v>963</v>
      </c>
      <c r="M265" t="b">
        <v>1</v>
      </c>
      <c r="N265" t="s">
        <v>8269</v>
      </c>
      <c r="O265" s="13">
        <f>E265/D265</f>
        <v>1.1808107999999999</v>
      </c>
      <c r="P265" s="14">
        <f>IF($L265&lt;&gt;0, E265/L265, 0)</f>
        <v>30.654485981308412</v>
      </c>
      <c r="Q265" t="str">
        <f>LEFT($N265, FIND("/", $N265)-1)</f>
        <v>film &amp; video</v>
      </c>
      <c r="R265" t="str">
        <f>RIGHT(N265, LEN(N265)-LEN(Q265)-1)</f>
        <v>documentary</v>
      </c>
      <c r="S265" s="5">
        <f>$J265/60/60/24+DATE(1970, 1, 1)</f>
        <v>41149.954791666663</v>
      </c>
      <c r="T265" s="5">
        <f>$I265/60/60/24+DATE(1970, 1, 1)</f>
        <v>41179.954791666663</v>
      </c>
      <c r="U265" t="b">
        <f>T265&gt;S265</f>
        <v>1</v>
      </c>
    </row>
    <row r="266" spans="1:21" ht="58" x14ac:dyDescent="0.35">
      <c r="A266">
        <v>264</v>
      </c>
      <c r="B266" s="3" t="s">
        <v>265</v>
      </c>
      <c r="C266" s="3" t="s">
        <v>4374</v>
      </c>
      <c r="D266" s="11">
        <v>5000</v>
      </c>
      <c r="E266" s="11">
        <v>5910</v>
      </c>
      <c r="F266" t="s">
        <v>8219</v>
      </c>
      <c r="G266" t="s">
        <v>8224</v>
      </c>
      <c r="H266" t="s">
        <v>8246</v>
      </c>
      <c r="I266">
        <v>1336747995</v>
      </c>
      <c r="J266">
        <v>1334155995</v>
      </c>
      <c r="K266" t="b">
        <v>1</v>
      </c>
      <c r="L266">
        <v>91</v>
      </c>
      <c r="M266" t="b">
        <v>1</v>
      </c>
      <c r="N266" t="s">
        <v>8269</v>
      </c>
      <c r="O266" s="13">
        <f>E266/D266</f>
        <v>1.1819999999999999</v>
      </c>
      <c r="P266" s="14">
        <f>IF($L266&lt;&gt;0, E266/L266, 0)</f>
        <v>64.945054945054949</v>
      </c>
      <c r="Q266" t="str">
        <f>LEFT($N266, FIND("/", $N266)-1)</f>
        <v>film &amp; video</v>
      </c>
      <c r="R266" t="str">
        <f>RIGHT(N266, LEN(N266)-LEN(Q266)-1)</f>
        <v>documentary</v>
      </c>
      <c r="S266" s="5">
        <f>$J266/60/60/24+DATE(1970, 1, 1)</f>
        <v>41010.620312500003</v>
      </c>
      <c r="T266" s="5">
        <f>$I266/60/60/24+DATE(1970, 1, 1)</f>
        <v>41040.620312500003</v>
      </c>
      <c r="U266" t="b">
        <f>T266&gt;S266</f>
        <v>1</v>
      </c>
    </row>
    <row r="267" spans="1:21" ht="58" x14ac:dyDescent="0.35">
      <c r="A267">
        <v>265</v>
      </c>
      <c r="B267" s="3" t="s">
        <v>266</v>
      </c>
      <c r="C267" s="3" t="s">
        <v>4375</v>
      </c>
      <c r="D267" s="11">
        <v>5000</v>
      </c>
      <c r="E267" s="11">
        <v>5555</v>
      </c>
      <c r="F267" t="s">
        <v>8219</v>
      </c>
      <c r="G267" t="s">
        <v>8224</v>
      </c>
      <c r="H267" t="s">
        <v>8246</v>
      </c>
      <c r="I267">
        <v>1273522560</v>
      </c>
      <c r="J267">
        <v>1269928430</v>
      </c>
      <c r="K267" t="b">
        <v>1</v>
      </c>
      <c r="L267">
        <v>58</v>
      </c>
      <c r="M267" t="b">
        <v>1</v>
      </c>
      <c r="N267" t="s">
        <v>8269</v>
      </c>
      <c r="O267" s="13">
        <f>E267/D267</f>
        <v>1.111</v>
      </c>
      <c r="P267" s="14">
        <f>IF($L267&lt;&gt;0, E267/L267, 0)</f>
        <v>95.775862068965523</v>
      </c>
      <c r="Q267" t="str">
        <f>LEFT($N267, FIND("/", $N267)-1)</f>
        <v>film &amp; video</v>
      </c>
      <c r="R267" t="str">
        <f>RIGHT(N267, LEN(N267)-LEN(Q267)-1)</f>
        <v>documentary</v>
      </c>
      <c r="S267" s="5">
        <f>$J267/60/60/24+DATE(1970, 1, 1)</f>
        <v>40267.245717592588</v>
      </c>
      <c r="T267" s="5">
        <f>$I267/60/60/24+DATE(1970, 1, 1)</f>
        <v>40308.844444444447</v>
      </c>
      <c r="U267" t="b">
        <f>T267&gt;S267</f>
        <v>1</v>
      </c>
    </row>
    <row r="268" spans="1:21" ht="58" x14ac:dyDescent="0.35">
      <c r="A268">
        <v>266</v>
      </c>
      <c r="B268" s="3" t="s">
        <v>267</v>
      </c>
      <c r="C268" s="3" t="s">
        <v>4376</v>
      </c>
      <c r="D268" s="11">
        <v>1000</v>
      </c>
      <c r="E268" s="11">
        <v>1455</v>
      </c>
      <c r="F268" t="s">
        <v>8219</v>
      </c>
      <c r="G268" t="s">
        <v>8224</v>
      </c>
      <c r="H268" t="s">
        <v>8246</v>
      </c>
      <c r="I268">
        <v>1271994660</v>
      </c>
      <c r="J268">
        <v>1264565507</v>
      </c>
      <c r="K268" t="b">
        <v>1</v>
      </c>
      <c r="L268">
        <v>36</v>
      </c>
      <c r="M268" t="b">
        <v>1</v>
      </c>
      <c r="N268" t="s">
        <v>8269</v>
      </c>
      <c r="O268" s="13">
        <f>E268/D268</f>
        <v>1.4550000000000001</v>
      </c>
      <c r="P268" s="14">
        <f>IF($L268&lt;&gt;0, E268/L268, 0)</f>
        <v>40.416666666666664</v>
      </c>
      <c r="Q268" t="str">
        <f>LEFT($N268, FIND("/", $N268)-1)</f>
        <v>film &amp; video</v>
      </c>
      <c r="R268" t="str">
        <f>RIGHT(N268, LEN(N268)-LEN(Q268)-1)</f>
        <v>documentary</v>
      </c>
      <c r="S268" s="5">
        <f>$J268/60/60/24+DATE(1970, 1, 1)</f>
        <v>40205.174849537041</v>
      </c>
      <c r="T268" s="5">
        <f>$I268/60/60/24+DATE(1970, 1, 1)</f>
        <v>40291.160416666666</v>
      </c>
      <c r="U268" t="b">
        <f>T268&gt;S268</f>
        <v>1</v>
      </c>
    </row>
    <row r="269" spans="1:21" ht="43.5" x14ac:dyDescent="0.35">
      <c r="A269">
        <v>267</v>
      </c>
      <c r="B269" s="3" t="s">
        <v>268</v>
      </c>
      <c r="C269" s="3" t="s">
        <v>4377</v>
      </c>
      <c r="D269" s="11">
        <v>9850</v>
      </c>
      <c r="E269" s="11">
        <v>12965.44</v>
      </c>
      <c r="F269" t="s">
        <v>8219</v>
      </c>
      <c r="G269" t="s">
        <v>8225</v>
      </c>
      <c r="H269" t="s">
        <v>8247</v>
      </c>
      <c r="I269">
        <v>1403693499</v>
      </c>
      <c r="J269">
        <v>1401101499</v>
      </c>
      <c r="K269" t="b">
        <v>1</v>
      </c>
      <c r="L269">
        <v>165</v>
      </c>
      <c r="M269" t="b">
        <v>1</v>
      </c>
      <c r="N269" t="s">
        <v>8269</v>
      </c>
      <c r="O269" s="13">
        <f>E269/D269</f>
        <v>1.3162883248730965</v>
      </c>
      <c r="P269" s="14">
        <f>IF($L269&lt;&gt;0, E269/L269, 0)</f>
        <v>78.578424242424248</v>
      </c>
      <c r="Q269" t="str">
        <f>LEFT($N269, FIND("/", $N269)-1)</f>
        <v>film &amp; video</v>
      </c>
      <c r="R269" t="str">
        <f>RIGHT(N269, LEN(N269)-LEN(Q269)-1)</f>
        <v>documentary</v>
      </c>
      <c r="S269" s="5">
        <f>$J269/60/60/24+DATE(1970, 1, 1)</f>
        <v>41785.452534722222</v>
      </c>
      <c r="T269" s="5">
        <f>$I269/60/60/24+DATE(1970, 1, 1)</f>
        <v>41815.452534722222</v>
      </c>
      <c r="U269" t="b">
        <f>T269&gt;S269</f>
        <v>1</v>
      </c>
    </row>
    <row r="270" spans="1:21" ht="43.5" x14ac:dyDescent="0.35">
      <c r="A270">
        <v>268</v>
      </c>
      <c r="B270" s="3" t="s">
        <v>269</v>
      </c>
      <c r="C270" s="3" t="s">
        <v>4378</v>
      </c>
      <c r="D270" s="11">
        <v>5000</v>
      </c>
      <c r="E270" s="11">
        <v>5570</v>
      </c>
      <c r="F270" t="s">
        <v>8219</v>
      </c>
      <c r="G270" t="s">
        <v>8224</v>
      </c>
      <c r="H270" t="s">
        <v>8246</v>
      </c>
      <c r="I270">
        <v>1320640778</v>
      </c>
      <c r="J270">
        <v>1316749178</v>
      </c>
      <c r="K270" t="b">
        <v>1</v>
      </c>
      <c r="L270">
        <v>111</v>
      </c>
      <c r="M270" t="b">
        <v>1</v>
      </c>
      <c r="N270" t="s">
        <v>8269</v>
      </c>
      <c r="O270" s="13">
        <f>E270/D270</f>
        <v>1.1140000000000001</v>
      </c>
      <c r="P270" s="14">
        <f>IF($L270&lt;&gt;0, E270/L270, 0)</f>
        <v>50.18018018018018</v>
      </c>
      <c r="Q270" t="str">
        <f>LEFT($N270, FIND("/", $N270)-1)</f>
        <v>film &amp; video</v>
      </c>
      <c r="R270" t="str">
        <f>RIGHT(N270, LEN(N270)-LEN(Q270)-1)</f>
        <v>documentary</v>
      </c>
      <c r="S270" s="5">
        <f>$J270/60/60/24+DATE(1970, 1, 1)</f>
        <v>40809.15252314815</v>
      </c>
      <c r="T270" s="5">
        <f>$I270/60/60/24+DATE(1970, 1, 1)</f>
        <v>40854.194189814814</v>
      </c>
      <c r="U270" t="b">
        <f>T270&gt;S270</f>
        <v>1</v>
      </c>
    </row>
    <row r="271" spans="1:21" ht="43.5" x14ac:dyDescent="0.35">
      <c r="A271">
        <v>269</v>
      </c>
      <c r="B271" s="3" t="s">
        <v>270</v>
      </c>
      <c r="C271" s="3" t="s">
        <v>4379</v>
      </c>
      <c r="D271" s="11">
        <v>100000</v>
      </c>
      <c r="E271" s="11">
        <v>147233.76999999999</v>
      </c>
      <c r="F271" t="s">
        <v>8219</v>
      </c>
      <c r="G271" t="s">
        <v>8226</v>
      </c>
      <c r="H271" t="s">
        <v>8248</v>
      </c>
      <c r="I271">
        <v>1487738622</v>
      </c>
      <c r="J271">
        <v>1485146622</v>
      </c>
      <c r="K271" t="b">
        <v>1</v>
      </c>
      <c r="L271">
        <v>1596</v>
      </c>
      <c r="M271" t="b">
        <v>1</v>
      </c>
      <c r="N271" t="s">
        <v>8269</v>
      </c>
      <c r="O271" s="13">
        <f>E271/D271</f>
        <v>1.4723377</v>
      </c>
      <c r="P271" s="14">
        <f>IF($L271&lt;&gt;0, E271/L271, 0)</f>
        <v>92.251735588972423</v>
      </c>
      <c r="Q271" t="str">
        <f>LEFT($N271, FIND("/", $N271)-1)</f>
        <v>film &amp; video</v>
      </c>
      <c r="R271" t="str">
        <f>RIGHT(N271, LEN(N271)-LEN(Q271)-1)</f>
        <v>documentary</v>
      </c>
      <c r="S271" s="5">
        <f>$J271/60/60/24+DATE(1970, 1, 1)</f>
        <v>42758.197013888886</v>
      </c>
      <c r="T271" s="5">
        <f>$I271/60/60/24+DATE(1970, 1, 1)</f>
        <v>42788.197013888886</v>
      </c>
      <c r="U271" t="b">
        <f>T271&gt;S271</f>
        <v>1</v>
      </c>
    </row>
    <row r="272" spans="1:21" ht="43.5" x14ac:dyDescent="0.35">
      <c r="A272">
        <v>270</v>
      </c>
      <c r="B272" s="3" t="s">
        <v>271</v>
      </c>
      <c r="C272" s="3" t="s">
        <v>4380</v>
      </c>
      <c r="D272" s="11">
        <v>2300</v>
      </c>
      <c r="E272" s="11">
        <v>3510</v>
      </c>
      <c r="F272" t="s">
        <v>8219</v>
      </c>
      <c r="G272" t="s">
        <v>8224</v>
      </c>
      <c r="H272" t="s">
        <v>8246</v>
      </c>
      <c r="I272">
        <v>1306296000</v>
      </c>
      <c r="J272">
        <v>1301950070</v>
      </c>
      <c r="K272" t="b">
        <v>1</v>
      </c>
      <c r="L272">
        <v>61</v>
      </c>
      <c r="M272" t="b">
        <v>1</v>
      </c>
      <c r="N272" t="s">
        <v>8269</v>
      </c>
      <c r="O272" s="13">
        <f>E272/D272</f>
        <v>1.5260869565217392</v>
      </c>
      <c r="P272" s="14">
        <f>IF($L272&lt;&gt;0, E272/L272, 0)</f>
        <v>57.540983606557376</v>
      </c>
      <c r="Q272" t="str">
        <f>LEFT($N272, FIND("/", $N272)-1)</f>
        <v>film &amp; video</v>
      </c>
      <c r="R272" t="str">
        <f>RIGHT(N272, LEN(N272)-LEN(Q272)-1)</f>
        <v>documentary</v>
      </c>
      <c r="S272" s="5">
        <f>$J272/60/60/24+DATE(1970, 1, 1)</f>
        <v>40637.866550925923</v>
      </c>
      <c r="T272" s="5">
        <f>$I272/60/60/24+DATE(1970, 1, 1)</f>
        <v>40688.166666666664</v>
      </c>
      <c r="U272" t="b">
        <f>T272&gt;S272</f>
        <v>1</v>
      </c>
    </row>
    <row r="273" spans="1:21" ht="43.5" x14ac:dyDescent="0.35">
      <c r="A273">
        <v>271</v>
      </c>
      <c r="B273" s="3" t="s">
        <v>272</v>
      </c>
      <c r="C273" s="3" t="s">
        <v>4381</v>
      </c>
      <c r="D273" s="11">
        <v>30000</v>
      </c>
      <c r="E273" s="11">
        <v>31404</v>
      </c>
      <c r="F273" t="s">
        <v>8219</v>
      </c>
      <c r="G273" t="s">
        <v>8224</v>
      </c>
      <c r="H273" t="s">
        <v>8246</v>
      </c>
      <c r="I273">
        <v>1388649600</v>
      </c>
      <c r="J273">
        <v>1386123861</v>
      </c>
      <c r="K273" t="b">
        <v>1</v>
      </c>
      <c r="L273">
        <v>287</v>
      </c>
      <c r="M273" t="b">
        <v>1</v>
      </c>
      <c r="N273" t="s">
        <v>8269</v>
      </c>
      <c r="O273" s="13">
        <f>E273/D273</f>
        <v>1.0468</v>
      </c>
      <c r="P273" s="14">
        <f>IF($L273&lt;&gt;0, E273/L273, 0)</f>
        <v>109.42160278745645</v>
      </c>
      <c r="Q273" t="str">
        <f>LEFT($N273, FIND("/", $N273)-1)</f>
        <v>film &amp; video</v>
      </c>
      <c r="R273" t="str">
        <f>RIGHT(N273, LEN(N273)-LEN(Q273)-1)</f>
        <v>documentary</v>
      </c>
      <c r="S273" s="5">
        <f>$J273/60/60/24+DATE(1970, 1, 1)</f>
        <v>41612.10024305556</v>
      </c>
      <c r="T273" s="5">
        <f>$I273/60/60/24+DATE(1970, 1, 1)</f>
        <v>41641.333333333336</v>
      </c>
      <c r="U273" t="b">
        <f>T273&gt;S273</f>
        <v>1</v>
      </c>
    </row>
    <row r="274" spans="1:21" ht="43.5" x14ac:dyDescent="0.35">
      <c r="A274">
        <v>272</v>
      </c>
      <c r="B274" s="3" t="s">
        <v>273</v>
      </c>
      <c r="C274" s="3" t="s">
        <v>4382</v>
      </c>
      <c r="D274" s="11">
        <v>3000</v>
      </c>
      <c r="E274" s="11">
        <v>5323.01</v>
      </c>
      <c r="F274" t="s">
        <v>8219</v>
      </c>
      <c r="G274" t="s">
        <v>8224</v>
      </c>
      <c r="H274" t="s">
        <v>8246</v>
      </c>
      <c r="I274">
        <v>1272480540</v>
      </c>
      <c r="J274">
        <v>1267220191</v>
      </c>
      <c r="K274" t="b">
        <v>1</v>
      </c>
      <c r="L274">
        <v>65</v>
      </c>
      <c r="M274" t="b">
        <v>1</v>
      </c>
      <c r="N274" t="s">
        <v>8269</v>
      </c>
      <c r="O274" s="13">
        <f>E274/D274</f>
        <v>1.7743366666666667</v>
      </c>
      <c r="P274" s="14">
        <f>IF($L274&lt;&gt;0, E274/L274, 0)</f>
        <v>81.892461538461546</v>
      </c>
      <c r="Q274" t="str">
        <f>LEFT($N274, FIND("/", $N274)-1)</f>
        <v>film &amp; video</v>
      </c>
      <c r="R274" t="str">
        <f>RIGHT(N274, LEN(N274)-LEN(Q274)-1)</f>
        <v>documentary</v>
      </c>
      <c r="S274" s="5">
        <f>$J274/60/60/24+DATE(1970, 1, 1)</f>
        <v>40235.900358796294</v>
      </c>
      <c r="T274" s="5">
        <f>$I274/60/60/24+DATE(1970, 1, 1)</f>
        <v>40296.78402777778</v>
      </c>
      <c r="U274" t="b">
        <f>T274&gt;S274</f>
        <v>1</v>
      </c>
    </row>
    <row r="275" spans="1:21" ht="58" x14ac:dyDescent="0.35">
      <c r="A275">
        <v>273</v>
      </c>
      <c r="B275" s="3" t="s">
        <v>274</v>
      </c>
      <c r="C275" s="3" t="s">
        <v>4383</v>
      </c>
      <c r="D275" s="11">
        <v>5000</v>
      </c>
      <c r="E275" s="11">
        <v>5388.79</v>
      </c>
      <c r="F275" t="s">
        <v>8219</v>
      </c>
      <c r="G275" t="s">
        <v>8224</v>
      </c>
      <c r="H275" t="s">
        <v>8246</v>
      </c>
      <c r="I275">
        <v>1309694266</v>
      </c>
      <c r="J275">
        <v>1307102266</v>
      </c>
      <c r="K275" t="b">
        <v>1</v>
      </c>
      <c r="L275">
        <v>118</v>
      </c>
      <c r="M275" t="b">
        <v>1</v>
      </c>
      <c r="N275" t="s">
        <v>8269</v>
      </c>
      <c r="O275" s="13">
        <f>E275/D275</f>
        <v>1.077758</v>
      </c>
      <c r="P275" s="14">
        <f>IF($L275&lt;&gt;0, E275/L275, 0)</f>
        <v>45.667711864406776</v>
      </c>
      <c r="Q275" t="str">
        <f>LEFT($N275, FIND("/", $N275)-1)</f>
        <v>film &amp; video</v>
      </c>
      <c r="R275" t="str">
        <f>RIGHT(N275, LEN(N275)-LEN(Q275)-1)</f>
        <v>documentary</v>
      </c>
      <c r="S275" s="5">
        <f>$J275/60/60/24+DATE(1970, 1, 1)</f>
        <v>40697.498449074075</v>
      </c>
      <c r="T275" s="5">
        <f>$I275/60/60/24+DATE(1970, 1, 1)</f>
        <v>40727.498449074075</v>
      </c>
      <c r="U275" t="b">
        <f>T275&gt;S275</f>
        <v>1</v>
      </c>
    </row>
    <row r="276" spans="1:21" ht="43.5" x14ac:dyDescent="0.35">
      <c r="A276">
        <v>274</v>
      </c>
      <c r="B276" s="3" t="s">
        <v>275</v>
      </c>
      <c r="C276" s="3" t="s">
        <v>4384</v>
      </c>
      <c r="D276" s="11">
        <v>4000</v>
      </c>
      <c r="E276" s="11">
        <v>6240</v>
      </c>
      <c r="F276" t="s">
        <v>8219</v>
      </c>
      <c r="G276" t="s">
        <v>8224</v>
      </c>
      <c r="H276" t="s">
        <v>8246</v>
      </c>
      <c r="I276">
        <v>1333609140</v>
      </c>
      <c r="J276">
        <v>1330638829</v>
      </c>
      <c r="K276" t="b">
        <v>1</v>
      </c>
      <c r="L276">
        <v>113</v>
      </c>
      <c r="M276" t="b">
        <v>1</v>
      </c>
      <c r="N276" t="s">
        <v>8269</v>
      </c>
      <c r="O276" s="13">
        <f>E276/D276</f>
        <v>1.56</v>
      </c>
      <c r="P276" s="14">
        <f>IF($L276&lt;&gt;0, E276/L276, 0)</f>
        <v>55.221238938053098</v>
      </c>
      <c r="Q276" t="str">
        <f>LEFT($N276, FIND("/", $N276)-1)</f>
        <v>film &amp; video</v>
      </c>
      <c r="R276" t="str">
        <f>RIGHT(N276, LEN(N276)-LEN(Q276)-1)</f>
        <v>documentary</v>
      </c>
      <c r="S276" s="5">
        <f>$J276/60/60/24+DATE(1970, 1, 1)</f>
        <v>40969.912372685183</v>
      </c>
      <c r="T276" s="5">
        <f>$I276/60/60/24+DATE(1970, 1, 1)</f>
        <v>41004.290972222225</v>
      </c>
      <c r="U276" t="b">
        <f>T276&gt;S276</f>
        <v>1</v>
      </c>
    </row>
    <row r="277" spans="1:21" ht="43.5" x14ac:dyDescent="0.35">
      <c r="A277">
        <v>275</v>
      </c>
      <c r="B277" s="3" t="s">
        <v>276</v>
      </c>
      <c r="C277" s="3" t="s">
        <v>4385</v>
      </c>
      <c r="D277" s="11">
        <v>20000</v>
      </c>
      <c r="E277" s="11">
        <v>21679</v>
      </c>
      <c r="F277" t="s">
        <v>8219</v>
      </c>
      <c r="G277" t="s">
        <v>8224</v>
      </c>
      <c r="H277" t="s">
        <v>8246</v>
      </c>
      <c r="I277">
        <v>1352511966</v>
      </c>
      <c r="J277">
        <v>1349916366</v>
      </c>
      <c r="K277" t="b">
        <v>1</v>
      </c>
      <c r="L277">
        <v>332</v>
      </c>
      <c r="M277" t="b">
        <v>1</v>
      </c>
      <c r="N277" t="s">
        <v>8269</v>
      </c>
      <c r="O277" s="13">
        <f>E277/D277</f>
        <v>1.08395</v>
      </c>
      <c r="P277" s="14">
        <f>IF($L277&lt;&gt;0, E277/L277, 0)</f>
        <v>65.298192771084331</v>
      </c>
      <c r="Q277" t="str">
        <f>LEFT($N277, FIND("/", $N277)-1)</f>
        <v>film &amp; video</v>
      </c>
      <c r="R277" t="str">
        <f>RIGHT(N277, LEN(N277)-LEN(Q277)-1)</f>
        <v>documentary</v>
      </c>
      <c r="S277" s="5">
        <f>$J277/60/60/24+DATE(1970, 1, 1)</f>
        <v>41193.032013888893</v>
      </c>
      <c r="T277" s="5">
        <f>$I277/60/60/24+DATE(1970, 1, 1)</f>
        <v>41223.073680555557</v>
      </c>
      <c r="U277" t="b">
        <f>T277&gt;S277</f>
        <v>1</v>
      </c>
    </row>
    <row r="278" spans="1:21" ht="43.5" x14ac:dyDescent="0.35">
      <c r="A278">
        <v>276</v>
      </c>
      <c r="B278" s="3" t="s">
        <v>277</v>
      </c>
      <c r="C278" s="3" t="s">
        <v>4386</v>
      </c>
      <c r="D278" s="11">
        <v>4000</v>
      </c>
      <c r="E278" s="11">
        <v>5904</v>
      </c>
      <c r="F278" t="s">
        <v>8219</v>
      </c>
      <c r="G278" t="s">
        <v>8224</v>
      </c>
      <c r="H278" t="s">
        <v>8246</v>
      </c>
      <c r="I278">
        <v>1335574674</v>
      </c>
      <c r="J278">
        <v>1330394274</v>
      </c>
      <c r="K278" t="b">
        <v>1</v>
      </c>
      <c r="L278">
        <v>62</v>
      </c>
      <c r="M278" t="b">
        <v>1</v>
      </c>
      <c r="N278" t="s">
        <v>8269</v>
      </c>
      <c r="O278" s="13">
        <f>E278/D278</f>
        <v>1.476</v>
      </c>
      <c r="P278" s="14">
        <f>IF($L278&lt;&gt;0, E278/L278, 0)</f>
        <v>95.225806451612897</v>
      </c>
      <c r="Q278" t="str">
        <f>LEFT($N278, FIND("/", $N278)-1)</f>
        <v>film &amp; video</v>
      </c>
      <c r="R278" t="str">
        <f>RIGHT(N278, LEN(N278)-LEN(Q278)-1)</f>
        <v>documentary</v>
      </c>
      <c r="S278" s="5">
        <f>$J278/60/60/24+DATE(1970, 1, 1)</f>
        <v>40967.081874999996</v>
      </c>
      <c r="T278" s="5">
        <f>$I278/60/60/24+DATE(1970, 1, 1)</f>
        <v>41027.040208333332</v>
      </c>
      <c r="U278" t="b">
        <f>T278&gt;S278</f>
        <v>1</v>
      </c>
    </row>
    <row r="279" spans="1:21" ht="58" x14ac:dyDescent="0.35">
      <c r="A279">
        <v>277</v>
      </c>
      <c r="B279" s="3" t="s">
        <v>278</v>
      </c>
      <c r="C279" s="3" t="s">
        <v>4387</v>
      </c>
      <c r="D279" s="11">
        <v>65000</v>
      </c>
      <c r="E279" s="11">
        <v>71748</v>
      </c>
      <c r="F279" t="s">
        <v>8219</v>
      </c>
      <c r="G279" t="s">
        <v>8224</v>
      </c>
      <c r="H279" t="s">
        <v>8246</v>
      </c>
      <c r="I279">
        <v>1432416219</v>
      </c>
      <c r="J279">
        <v>1429824219</v>
      </c>
      <c r="K279" t="b">
        <v>1</v>
      </c>
      <c r="L279">
        <v>951</v>
      </c>
      <c r="M279" t="b">
        <v>1</v>
      </c>
      <c r="N279" t="s">
        <v>8269</v>
      </c>
      <c r="O279" s="13">
        <f>E279/D279</f>
        <v>1.1038153846153846</v>
      </c>
      <c r="P279" s="14">
        <f>IF($L279&lt;&gt;0, E279/L279, 0)</f>
        <v>75.444794952681391</v>
      </c>
      <c r="Q279" t="str">
        <f>LEFT($N279, FIND("/", $N279)-1)</f>
        <v>film &amp; video</v>
      </c>
      <c r="R279" t="str">
        <f>RIGHT(N279, LEN(N279)-LEN(Q279)-1)</f>
        <v>documentary</v>
      </c>
      <c r="S279" s="5">
        <f>$J279/60/60/24+DATE(1970, 1, 1)</f>
        <v>42117.891423611116</v>
      </c>
      <c r="T279" s="5">
        <f>$I279/60/60/24+DATE(1970, 1, 1)</f>
        <v>42147.891423611116</v>
      </c>
      <c r="U279" t="b">
        <f>T279&gt;S279</f>
        <v>1</v>
      </c>
    </row>
    <row r="280" spans="1:21" ht="29" x14ac:dyDescent="0.35">
      <c r="A280">
        <v>278</v>
      </c>
      <c r="B280" s="3" t="s">
        <v>279</v>
      </c>
      <c r="C280" s="3" t="s">
        <v>4388</v>
      </c>
      <c r="D280" s="11">
        <v>27000</v>
      </c>
      <c r="E280" s="11">
        <v>40594</v>
      </c>
      <c r="F280" t="s">
        <v>8219</v>
      </c>
      <c r="G280" t="s">
        <v>8224</v>
      </c>
      <c r="H280" t="s">
        <v>8246</v>
      </c>
      <c r="I280">
        <v>1350003539</v>
      </c>
      <c r="J280">
        <v>1347411539</v>
      </c>
      <c r="K280" t="b">
        <v>1</v>
      </c>
      <c r="L280">
        <v>415</v>
      </c>
      <c r="M280" t="b">
        <v>1</v>
      </c>
      <c r="N280" t="s">
        <v>8269</v>
      </c>
      <c r="O280" s="13">
        <f>E280/D280</f>
        <v>1.5034814814814814</v>
      </c>
      <c r="P280" s="14">
        <f>IF($L280&lt;&gt;0, E280/L280, 0)</f>
        <v>97.816867469879512</v>
      </c>
      <c r="Q280" t="str">
        <f>LEFT($N280, FIND("/", $N280)-1)</f>
        <v>film &amp; video</v>
      </c>
      <c r="R280" t="str">
        <f>RIGHT(N280, LEN(N280)-LEN(Q280)-1)</f>
        <v>documentary</v>
      </c>
      <c r="S280" s="5">
        <f>$J280/60/60/24+DATE(1970, 1, 1)</f>
        <v>41164.040960648148</v>
      </c>
      <c r="T280" s="5">
        <f>$I280/60/60/24+DATE(1970, 1, 1)</f>
        <v>41194.040960648148</v>
      </c>
      <c r="U280" t="b">
        <f>T280&gt;S280</f>
        <v>1</v>
      </c>
    </row>
    <row r="281" spans="1:21" ht="43.5" x14ac:dyDescent="0.35">
      <c r="A281">
        <v>279</v>
      </c>
      <c r="B281" s="3" t="s">
        <v>280</v>
      </c>
      <c r="C281" s="3" t="s">
        <v>4389</v>
      </c>
      <c r="D281" s="11">
        <v>17000</v>
      </c>
      <c r="E281" s="11">
        <v>26744.11</v>
      </c>
      <c r="F281" t="s">
        <v>8219</v>
      </c>
      <c r="G281" t="s">
        <v>8224</v>
      </c>
      <c r="H281" t="s">
        <v>8246</v>
      </c>
      <c r="I281">
        <v>1488160860</v>
      </c>
      <c r="J281">
        <v>1485237096</v>
      </c>
      <c r="K281" t="b">
        <v>1</v>
      </c>
      <c r="L281">
        <v>305</v>
      </c>
      <c r="M281" t="b">
        <v>1</v>
      </c>
      <c r="N281" t="s">
        <v>8269</v>
      </c>
      <c r="O281" s="13">
        <f>E281/D281</f>
        <v>1.5731829411764706</v>
      </c>
      <c r="P281" s="14">
        <f>IF($L281&lt;&gt;0, E281/L281, 0)</f>
        <v>87.685606557377056</v>
      </c>
      <c r="Q281" t="str">
        <f>LEFT($N281, FIND("/", $N281)-1)</f>
        <v>film &amp; video</v>
      </c>
      <c r="R281" t="str">
        <f>RIGHT(N281, LEN(N281)-LEN(Q281)-1)</f>
        <v>documentary</v>
      </c>
      <c r="S281" s="5">
        <f>$J281/60/60/24+DATE(1970, 1, 1)</f>
        <v>42759.244166666671</v>
      </c>
      <c r="T281" s="5">
        <f>$I281/60/60/24+DATE(1970, 1, 1)</f>
        <v>42793.084027777775</v>
      </c>
      <c r="U281" t="b">
        <f>T281&gt;S281</f>
        <v>1</v>
      </c>
    </row>
    <row r="282" spans="1:21" ht="43.5" x14ac:dyDescent="0.35">
      <c r="A282">
        <v>280</v>
      </c>
      <c r="B282" s="3" t="s">
        <v>281</v>
      </c>
      <c r="C282" s="3" t="s">
        <v>4390</v>
      </c>
      <c r="D282" s="11">
        <v>75000</v>
      </c>
      <c r="E282" s="11">
        <v>117108</v>
      </c>
      <c r="F282" t="s">
        <v>8219</v>
      </c>
      <c r="G282" t="s">
        <v>8224</v>
      </c>
      <c r="H282" t="s">
        <v>8246</v>
      </c>
      <c r="I282">
        <v>1401459035</v>
      </c>
      <c r="J282">
        <v>1397571035</v>
      </c>
      <c r="K282" t="b">
        <v>1</v>
      </c>
      <c r="L282">
        <v>2139</v>
      </c>
      <c r="M282" t="b">
        <v>1</v>
      </c>
      <c r="N282" t="s">
        <v>8269</v>
      </c>
      <c r="O282" s="13">
        <f>E282/D282</f>
        <v>1.5614399999999999</v>
      </c>
      <c r="P282" s="14">
        <f>IF($L282&lt;&gt;0, E282/L282, 0)</f>
        <v>54.748948106591868</v>
      </c>
      <c r="Q282" t="str">
        <f>LEFT($N282, FIND("/", $N282)-1)</f>
        <v>film &amp; video</v>
      </c>
      <c r="R282" t="str">
        <f>RIGHT(N282, LEN(N282)-LEN(Q282)-1)</f>
        <v>documentary</v>
      </c>
      <c r="S282" s="5">
        <f>$J282/60/60/24+DATE(1970, 1, 1)</f>
        <v>41744.590682870366</v>
      </c>
      <c r="T282" s="5">
        <f>$I282/60/60/24+DATE(1970, 1, 1)</f>
        <v>41789.590682870366</v>
      </c>
      <c r="U282" t="b">
        <f>T282&gt;S282</f>
        <v>1</v>
      </c>
    </row>
    <row r="283" spans="1:21" ht="43.5" x14ac:dyDescent="0.35">
      <c r="A283">
        <v>281</v>
      </c>
      <c r="B283" s="3" t="s">
        <v>282</v>
      </c>
      <c r="C283" s="3" t="s">
        <v>4391</v>
      </c>
      <c r="D283" s="11">
        <v>5500</v>
      </c>
      <c r="E283" s="11">
        <v>6632.32</v>
      </c>
      <c r="F283" t="s">
        <v>8219</v>
      </c>
      <c r="G283" t="s">
        <v>8224</v>
      </c>
      <c r="H283" t="s">
        <v>8246</v>
      </c>
      <c r="I283">
        <v>1249932360</v>
      </c>
      <c r="J283">
        <v>1242532513</v>
      </c>
      <c r="K283" t="b">
        <v>1</v>
      </c>
      <c r="L283">
        <v>79</v>
      </c>
      <c r="M283" t="b">
        <v>1</v>
      </c>
      <c r="N283" t="s">
        <v>8269</v>
      </c>
      <c r="O283" s="13">
        <f>E283/D283</f>
        <v>1.2058763636363636</v>
      </c>
      <c r="P283" s="14">
        <f>IF($L283&lt;&gt;0, E283/L283, 0)</f>
        <v>83.953417721518989</v>
      </c>
      <c r="Q283" t="str">
        <f>LEFT($N283, FIND("/", $N283)-1)</f>
        <v>film &amp; video</v>
      </c>
      <c r="R283" t="str">
        <f>RIGHT(N283, LEN(N283)-LEN(Q283)-1)</f>
        <v>documentary</v>
      </c>
      <c r="S283" s="5">
        <f>$J283/60/60/24+DATE(1970, 1, 1)</f>
        <v>39950.163344907407</v>
      </c>
      <c r="T283" s="5">
        <f>$I283/60/60/24+DATE(1970, 1, 1)</f>
        <v>40035.80972222222</v>
      </c>
      <c r="U283" t="b">
        <f>T283&gt;S283</f>
        <v>1</v>
      </c>
    </row>
    <row r="284" spans="1:21" ht="43.5" x14ac:dyDescent="0.35">
      <c r="A284">
        <v>282</v>
      </c>
      <c r="B284" s="3" t="s">
        <v>283</v>
      </c>
      <c r="C284" s="3" t="s">
        <v>4392</v>
      </c>
      <c r="D284" s="11">
        <v>45000</v>
      </c>
      <c r="E284" s="11">
        <v>45535</v>
      </c>
      <c r="F284" t="s">
        <v>8219</v>
      </c>
      <c r="G284" t="s">
        <v>8224</v>
      </c>
      <c r="H284" t="s">
        <v>8246</v>
      </c>
      <c r="I284">
        <v>1266876000</v>
      </c>
      <c r="J284">
        <v>1263679492</v>
      </c>
      <c r="K284" t="b">
        <v>1</v>
      </c>
      <c r="L284">
        <v>179</v>
      </c>
      <c r="M284" t="b">
        <v>1</v>
      </c>
      <c r="N284" t="s">
        <v>8269</v>
      </c>
      <c r="O284" s="13">
        <f>E284/D284</f>
        <v>1.0118888888888888</v>
      </c>
      <c r="P284" s="14">
        <f>IF($L284&lt;&gt;0, E284/L284, 0)</f>
        <v>254.38547486033519</v>
      </c>
      <c r="Q284" t="str">
        <f>LEFT($N284, FIND("/", $N284)-1)</f>
        <v>film &amp; video</v>
      </c>
      <c r="R284" t="str">
        <f>RIGHT(N284, LEN(N284)-LEN(Q284)-1)</f>
        <v>documentary</v>
      </c>
      <c r="S284" s="5">
        <f>$J284/60/60/24+DATE(1970, 1, 1)</f>
        <v>40194.920046296298</v>
      </c>
      <c r="T284" s="5">
        <f>$I284/60/60/24+DATE(1970, 1, 1)</f>
        <v>40231.916666666664</v>
      </c>
      <c r="U284" t="b">
        <f>T284&gt;S284</f>
        <v>1</v>
      </c>
    </row>
    <row r="285" spans="1:21" ht="29" x14ac:dyDescent="0.35">
      <c r="A285">
        <v>283</v>
      </c>
      <c r="B285" s="3" t="s">
        <v>284</v>
      </c>
      <c r="C285" s="3" t="s">
        <v>4393</v>
      </c>
      <c r="D285" s="11">
        <v>18000</v>
      </c>
      <c r="E285" s="11">
        <v>20569.05</v>
      </c>
      <c r="F285" t="s">
        <v>8219</v>
      </c>
      <c r="G285" t="s">
        <v>8224</v>
      </c>
      <c r="H285" t="s">
        <v>8246</v>
      </c>
      <c r="I285">
        <v>1306904340</v>
      </c>
      <c r="J285">
        <v>1305219744</v>
      </c>
      <c r="K285" t="b">
        <v>1</v>
      </c>
      <c r="L285">
        <v>202</v>
      </c>
      <c r="M285" t="b">
        <v>1</v>
      </c>
      <c r="N285" t="s">
        <v>8269</v>
      </c>
      <c r="O285" s="13">
        <f>E285/D285</f>
        <v>1.142725</v>
      </c>
      <c r="P285" s="14">
        <f>IF($L285&lt;&gt;0, E285/L285, 0)</f>
        <v>101.8269801980198</v>
      </c>
      <c r="Q285" t="str">
        <f>LEFT($N285, FIND("/", $N285)-1)</f>
        <v>film &amp; video</v>
      </c>
      <c r="R285" t="str">
        <f>RIGHT(N285, LEN(N285)-LEN(Q285)-1)</f>
        <v>documentary</v>
      </c>
      <c r="S285" s="5">
        <f>$J285/60/60/24+DATE(1970, 1, 1)</f>
        <v>40675.71</v>
      </c>
      <c r="T285" s="5">
        <f>$I285/60/60/24+DATE(1970, 1, 1)</f>
        <v>40695.207638888889</v>
      </c>
      <c r="U285" t="b">
        <f>T285&gt;S285</f>
        <v>1</v>
      </c>
    </row>
    <row r="286" spans="1:21" ht="43.5" x14ac:dyDescent="0.35">
      <c r="A286">
        <v>284</v>
      </c>
      <c r="B286" s="3" t="s">
        <v>285</v>
      </c>
      <c r="C286" s="3" t="s">
        <v>4394</v>
      </c>
      <c r="D286" s="11">
        <v>40000</v>
      </c>
      <c r="E286" s="11">
        <v>41850.46</v>
      </c>
      <c r="F286" t="s">
        <v>8219</v>
      </c>
      <c r="G286" t="s">
        <v>8224</v>
      </c>
      <c r="H286" t="s">
        <v>8246</v>
      </c>
      <c r="I286">
        <v>1327167780</v>
      </c>
      <c r="J286">
        <v>1325007780</v>
      </c>
      <c r="K286" t="b">
        <v>1</v>
      </c>
      <c r="L286">
        <v>760</v>
      </c>
      <c r="M286" t="b">
        <v>1</v>
      </c>
      <c r="N286" t="s">
        <v>8269</v>
      </c>
      <c r="O286" s="13">
        <f>E286/D286</f>
        <v>1.0462615</v>
      </c>
      <c r="P286" s="14">
        <f>IF($L286&lt;&gt;0, E286/L286, 0)</f>
        <v>55.066394736842106</v>
      </c>
      <c r="Q286" t="str">
        <f>LEFT($N286, FIND("/", $N286)-1)</f>
        <v>film &amp; video</v>
      </c>
      <c r="R286" t="str">
        <f>RIGHT(N286, LEN(N286)-LEN(Q286)-1)</f>
        <v>documentary</v>
      </c>
      <c r="S286" s="5">
        <f>$J286/60/60/24+DATE(1970, 1, 1)</f>
        <v>40904.738194444442</v>
      </c>
      <c r="T286" s="5">
        <f>$I286/60/60/24+DATE(1970, 1, 1)</f>
        <v>40929.738194444442</v>
      </c>
      <c r="U286" t="b">
        <f>T286&gt;S286</f>
        <v>1</v>
      </c>
    </row>
    <row r="287" spans="1:21" ht="43.5" x14ac:dyDescent="0.35">
      <c r="A287">
        <v>285</v>
      </c>
      <c r="B287" s="3" t="s">
        <v>286</v>
      </c>
      <c r="C287" s="3" t="s">
        <v>4395</v>
      </c>
      <c r="D287" s="11">
        <v>14000</v>
      </c>
      <c r="E287" s="11">
        <v>32035.51</v>
      </c>
      <c r="F287" t="s">
        <v>8219</v>
      </c>
      <c r="G287" t="s">
        <v>8224</v>
      </c>
      <c r="H287" t="s">
        <v>8246</v>
      </c>
      <c r="I287">
        <v>1379614128</v>
      </c>
      <c r="J287">
        <v>1377022128</v>
      </c>
      <c r="K287" t="b">
        <v>1</v>
      </c>
      <c r="L287">
        <v>563</v>
      </c>
      <c r="M287" t="b">
        <v>1</v>
      </c>
      <c r="N287" t="s">
        <v>8269</v>
      </c>
      <c r="O287" s="13">
        <f>E287/D287</f>
        <v>2.2882507142857142</v>
      </c>
      <c r="P287" s="14">
        <f>IF($L287&lt;&gt;0, E287/L287, 0)</f>
        <v>56.901438721136763</v>
      </c>
      <c r="Q287" t="str">
        <f>LEFT($N287, FIND("/", $N287)-1)</f>
        <v>film &amp; video</v>
      </c>
      <c r="R287" t="str">
        <f>RIGHT(N287, LEN(N287)-LEN(Q287)-1)</f>
        <v>documentary</v>
      </c>
      <c r="S287" s="5">
        <f>$J287/60/60/24+DATE(1970, 1, 1)</f>
        <v>41506.756111111114</v>
      </c>
      <c r="T287" s="5">
        <f>$I287/60/60/24+DATE(1970, 1, 1)</f>
        <v>41536.756111111114</v>
      </c>
      <c r="U287" t="b">
        <f>T287&gt;S287</f>
        <v>1</v>
      </c>
    </row>
    <row r="288" spans="1:21" ht="43.5" x14ac:dyDescent="0.35">
      <c r="A288">
        <v>286</v>
      </c>
      <c r="B288" s="3" t="s">
        <v>287</v>
      </c>
      <c r="C288" s="3" t="s">
        <v>4396</v>
      </c>
      <c r="D288" s="11">
        <v>15000</v>
      </c>
      <c r="E288" s="11">
        <v>16373</v>
      </c>
      <c r="F288" t="s">
        <v>8219</v>
      </c>
      <c r="G288" t="s">
        <v>8224</v>
      </c>
      <c r="H288" t="s">
        <v>8246</v>
      </c>
      <c r="I288">
        <v>1364236524</v>
      </c>
      <c r="J288">
        <v>1360352124</v>
      </c>
      <c r="K288" t="b">
        <v>1</v>
      </c>
      <c r="L288">
        <v>135</v>
      </c>
      <c r="M288" t="b">
        <v>1</v>
      </c>
      <c r="N288" t="s">
        <v>8269</v>
      </c>
      <c r="O288" s="13">
        <f>E288/D288</f>
        <v>1.0915333333333332</v>
      </c>
      <c r="P288" s="14">
        <f>IF($L288&lt;&gt;0, E288/L288, 0)</f>
        <v>121.28148148148148</v>
      </c>
      <c r="Q288" t="str">
        <f>LEFT($N288, FIND("/", $N288)-1)</f>
        <v>film &amp; video</v>
      </c>
      <c r="R288" t="str">
        <f>RIGHT(N288, LEN(N288)-LEN(Q288)-1)</f>
        <v>documentary</v>
      </c>
      <c r="S288" s="5">
        <f>$J288/60/60/24+DATE(1970, 1, 1)</f>
        <v>41313.816249999996</v>
      </c>
      <c r="T288" s="5">
        <f>$I288/60/60/24+DATE(1970, 1, 1)</f>
        <v>41358.774583333332</v>
      </c>
      <c r="U288" t="b">
        <f>T288&gt;S288</f>
        <v>1</v>
      </c>
    </row>
    <row r="289" spans="1:21" ht="29" x14ac:dyDescent="0.35">
      <c r="A289">
        <v>287</v>
      </c>
      <c r="B289" s="3" t="s">
        <v>288</v>
      </c>
      <c r="C289" s="3" t="s">
        <v>4397</v>
      </c>
      <c r="D289" s="11">
        <v>15000</v>
      </c>
      <c r="E289" s="11">
        <v>26445</v>
      </c>
      <c r="F289" t="s">
        <v>8219</v>
      </c>
      <c r="G289" t="s">
        <v>8224</v>
      </c>
      <c r="H289" t="s">
        <v>8246</v>
      </c>
      <c r="I289">
        <v>1351828800</v>
      </c>
      <c r="J289">
        <v>1349160018</v>
      </c>
      <c r="K289" t="b">
        <v>1</v>
      </c>
      <c r="L289">
        <v>290</v>
      </c>
      <c r="M289" t="b">
        <v>1</v>
      </c>
      <c r="N289" t="s">
        <v>8269</v>
      </c>
      <c r="O289" s="13">
        <f>E289/D289</f>
        <v>1.7629999999999999</v>
      </c>
      <c r="P289" s="14">
        <f>IF($L289&lt;&gt;0, E289/L289, 0)</f>
        <v>91.189655172413794</v>
      </c>
      <c r="Q289" t="str">
        <f>LEFT($N289, FIND("/", $N289)-1)</f>
        <v>film &amp; video</v>
      </c>
      <c r="R289" t="str">
        <f>RIGHT(N289, LEN(N289)-LEN(Q289)-1)</f>
        <v>documentary</v>
      </c>
      <c r="S289" s="5">
        <f>$J289/60/60/24+DATE(1970, 1, 1)</f>
        <v>41184.277986111112</v>
      </c>
      <c r="T289" s="5">
        <f>$I289/60/60/24+DATE(1970, 1, 1)</f>
        <v>41215.166666666664</v>
      </c>
      <c r="U289" t="b">
        <f>T289&gt;S289</f>
        <v>1</v>
      </c>
    </row>
    <row r="290" spans="1:21" ht="58" x14ac:dyDescent="0.35">
      <c r="A290">
        <v>288</v>
      </c>
      <c r="B290" s="3" t="s">
        <v>289</v>
      </c>
      <c r="C290" s="3" t="s">
        <v>4398</v>
      </c>
      <c r="D290" s="11">
        <v>50000</v>
      </c>
      <c r="E290" s="11">
        <v>51605.31</v>
      </c>
      <c r="F290" t="s">
        <v>8219</v>
      </c>
      <c r="G290" t="s">
        <v>8224</v>
      </c>
      <c r="H290" t="s">
        <v>8246</v>
      </c>
      <c r="I290">
        <v>1340683393</v>
      </c>
      <c r="J290">
        <v>1337659393</v>
      </c>
      <c r="K290" t="b">
        <v>1</v>
      </c>
      <c r="L290">
        <v>447</v>
      </c>
      <c r="M290" t="b">
        <v>1</v>
      </c>
      <c r="N290" t="s">
        <v>8269</v>
      </c>
      <c r="O290" s="13">
        <f>E290/D290</f>
        <v>1.0321061999999999</v>
      </c>
      <c r="P290" s="14">
        <f>IF($L290&lt;&gt;0, E290/L290, 0)</f>
        <v>115.44812080536913</v>
      </c>
      <c r="Q290" t="str">
        <f>LEFT($N290, FIND("/", $N290)-1)</f>
        <v>film &amp; video</v>
      </c>
      <c r="R290" t="str">
        <f>RIGHT(N290, LEN(N290)-LEN(Q290)-1)</f>
        <v>documentary</v>
      </c>
      <c r="S290" s="5">
        <f>$J290/60/60/24+DATE(1970, 1, 1)</f>
        <v>41051.168900462959</v>
      </c>
      <c r="T290" s="5">
        <f>$I290/60/60/24+DATE(1970, 1, 1)</f>
        <v>41086.168900462959</v>
      </c>
      <c r="U290" t="b">
        <f>T290&gt;S290</f>
        <v>1</v>
      </c>
    </row>
    <row r="291" spans="1:21" ht="43.5" x14ac:dyDescent="0.35">
      <c r="A291">
        <v>289</v>
      </c>
      <c r="B291" s="3" t="s">
        <v>290</v>
      </c>
      <c r="C291" s="3" t="s">
        <v>4399</v>
      </c>
      <c r="D291" s="11">
        <v>15000</v>
      </c>
      <c r="E291" s="11">
        <v>15723</v>
      </c>
      <c r="F291" t="s">
        <v>8219</v>
      </c>
      <c r="G291" t="s">
        <v>8225</v>
      </c>
      <c r="H291" t="s">
        <v>8247</v>
      </c>
      <c r="I291">
        <v>1383389834</v>
      </c>
      <c r="J291">
        <v>1380797834</v>
      </c>
      <c r="K291" t="b">
        <v>1</v>
      </c>
      <c r="L291">
        <v>232</v>
      </c>
      <c r="M291" t="b">
        <v>1</v>
      </c>
      <c r="N291" t="s">
        <v>8269</v>
      </c>
      <c r="O291" s="13">
        <f>E291/D291</f>
        <v>1.0482</v>
      </c>
      <c r="P291" s="14">
        <f>IF($L291&lt;&gt;0, E291/L291, 0)</f>
        <v>67.771551724137936</v>
      </c>
      <c r="Q291" t="str">
        <f>LEFT($N291, FIND("/", $N291)-1)</f>
        <v>film &amp; video</v>
      </c>
      <c r="R291" t="str">
        <f>RIGHT(N291, LEN(N291)-LEN(Q291)-1)</f>
        <v>documentary</v>
      </c>
      <c r="S291" s="5">
        <f>$J291/60/60/24+DATE(1970, 1, 1)</f>
        <v>41550.456412037034</v>
      </c>
      <c r="T291" s="5">
        <f>$I291/60/60/24+DATE(1970, 1, 1)</f>
        <v>41580.456412037034</v>
      </c>
      <c r="U291" t="b">
        <f>T291&gt;S291</f>
        <v>1</v>
      </c>
    </row>
    <row r="292" spans="1:21" ht="29" x14ac:dyDescent="0.35">
      <c r="A292">
        <v>290</v>
      </c>
      <c r="B292" s="3" t="s">
        <v>291</v>
      </c>
      <c r="C292" s="3" t="s">
        <v>4400</v>
      </c>
      <c r="D292" s="11">
        <v>4500</v>
      </c>
      <c r="E292" s="11">
        <v>4800.8</v>
      </c>
      <c r="F292" t="s">
        <v>8219</v>
      </c>
      <c r="G292" t="s">
        <v>8224</v>
      </c>
      <c r="H292" t="s">
        <v>8246</v>
      </c>
      <c r="I292">
        <v>1296633540</v>
      </c>
      <c r="J292">
        <v>1292316697</v>
      </c>
      <c r="K292" t="b">
        <v>1</v>
      </c>
      <c r="L292">
        <v>168</v>
      </c>
      <c r="M292" t="b">
        <v>1</v>
      </c>
      <c r="N292" t="s">
        <v>8269</v>
      </c>
      <c r="O292" s="13">
        <f>E292/D292</f>
        <v>1.0668444444444445</v>
      </c>
      <c r="P292" s="14">
        <f>IF($L292&lt;&gt;0, E292/L292, 0)</f>
        <v>28.576190476190476</v>
      </c>
      <c r="Q292" t="str">
        <f>LEFT($N292, FIND("/", $N292)-1)</f>
        <v>film &amp; video</v>
      </c>
      <c r="R292" t="str">
        <f>RIGHT(N292, LEN(N292)-LEN(Q292)-1)</f>
        <v>documentary</v>
      </c>
      <c r="S292" s="5">
        <f>$J292/60/60/24+DATE(1970, 1, 1)</f>
        <v>40526.36917824074</v>
      </c>
      <c r="T292" s="5">
        <f>$I292/60/60/24+DATE(1970, 1, 1)</f>
        <v>40576.332638888889</v>
      </c>
      <c r="U292" t="b">
        <f>T292&gt;S292</f>
        <v>1</v>
      </c>
    </row>
    <row r="293" spans="1:21" ht="43.5" x14ac:dyDescent="0.35">
      <c r="A293">
        <v>291</v>
      </c>
      <c r="B293" s="3" t="s">
        <v>292</v>
      </c>
      <c r="C293" s="3" t="s">
        <v>4401</v>
      </c>
      <c r="D293" s="11">
        <v>5000</v>
      </c>
      <c r="E293" s="11">
        <v>6001</v>
      </c>
      <c r="F293" t="s">
        <v>8219</v>
      </c>
      <c r="G293" t="s">
        <v>8224</v>
      </c>
      <c r="H293" t="s">
        <v>8246</v>
      </c>
      <c r="I293">
        <v>1367366460</v>
      </c>
      <c r="J293">
        <v>1365791246</v>
      </c>
      <c r="K293" t="b">
        <v>1</v>
      </c>
      <c r="L293">
        <v>128</v>
      </c>
      <c r="M293" t="b">
        <v>1</v>
      </c>
      <c r="N293" t="s">
        <v>8269</v>
      </c>
      <c r="O293" s="13">
        <f>E293/D293</f>
        <v>1.2001999999999999</v>
      </c>
      <c r="P293" s="14">
        <f>IF($L293&lt;&gt;0, E293/L293, 0)</f>
        <v>46.8828125</v>
      </c>
      <c r="Q293" t="str">
        <f>LEFT($N293, FIND("/", $N293)-1)</f>
        <v>film &amp; video</v>
      </c>
      <c r="R293" t="str">
        <f>RIGHT(N293, LEN(N293)-LEN(Q293)-1)</f>
        <v>documentary</v>
      </c>
      <c r="S293" s="5">
        <f>$J293/60/60/24+DATE(1970, 1, 1)</f>
        <v>41376.769050925926</v>
      </c>
      <c r="T293" s="5">
        <f>$I293/60/60/24+DATE(1970, 1, 1)</f>
        <v>41395.000694444447</v>
      </c>
      <c r="U293" t="b">
        <f>T293&gt;S293</f>
        <v>1</v>
      </c>
    </row>
    <row r="294" spans="1:21" ht="58" x14ac:dyDescent="0.35">
      <c r="A294">
        <v>292</v>
      </c>
      <c r="B294" s="3" t="s">
        <v>293</v>
      </c>
      <c r="C294" s="3" t="s">
        <v>4402</v>
      </c>
      <c r="D294" s="11">
        <v>75000</v>
      </c>
      <c r="E294" s="11">
        <v>76130.2</v>
      </c>
      <c r="F294" t="s">
        <v>8219</v>
      </c>
      <c r="G294" t="s">
        <v>8224</v>
      </c>
      <c r="H294" t="s">
        <v>8246</v>
      </c>
      <c r="I294">
        <v>1319860740</v>
      </c>
      <c r="J294">
        <v>1317064599</v>
      </c>
      <c r="K294" t="b">
        <v>1</v>
      </c>
      <c r="L294">
        <v>493</v>
      </c>
      <c r="M294" t="b">
        <v>1</v>
      </c>
      <c r="N294" t="s">
        <v>8269</v>
      </c>
      <c r="O294" s="13">
        <f>E294/D294</f>
        <v>1.0150693333333334</v>
      </c>
      <c r="P294" s="14">
        <f>IF($L294&lt;&gt;0, E294/L294, 0)</f>
        <v>154.42231237322514</v>
      </c>
      <c r="Q294" t="str">
        <f>LEFT($N294, FIND("/", $N294)-1)</f>
        <v>film &amp; video</v>
      </c>
      <c r="R294" t="str">
        <f>RIGHT(N294, LEN(N294)-LEN(Q294)-1)</f>
        <v>documentary</v>
      </c>
      <c r="S294" s="5">
        <f>$J294/60/60/24+DATE(1970, 1, 1)</f>
        <v>40812.803229166668</v>
      </c>
      <c r="T294" s="5">
        <f>$I294/60/60/24+DATE(1970, 1, 1)</f>
        <v>40845.165972222225</v>
      </c>
      <c r="U294" t="b">
        <f>T294&gt;S294</f>
        <v>1</v>
      </c>
    </row>
    <row r="295" spans="1:21" ht="43.5" x14ac:dyDescent="0.35">
      <c r="A295">
        <v>293</v>
      </c>
      <c r="B295" s="3" t="s">
        <v>294</v>
      </c>
      <c r="C295" s="3" t="s">
        <v>4403</v>
      </c>
      <c r="D295" s="11">
        <v>26000</v>
      </c>
      <c r="E295" s="11">
        <v>26360</v>
      </c>
      <c r="F295" t="s">
        <v>8219</v>
      </c>
      <c r="G295" t="s">
        <v>8224</v>
      </c>
      <c r="H295" t="s">
        <v>8246</v>
      </c>
      <c r="I295">
        <v>1398009714</v>
      </c>
      <c r="J295">
        <v>1395417714</v>
      </c>
      <c r="K295" t="b">
        <v>1</v>
      </c>
      <c r="L295">
        <v>131</v>
      </c>
      <c r="M295" t="b">
        <v>1</v>
      </c>
      <c r="N295" t="s">
        <v>8269</v>
      </c>
      <c r="O295" s="13">
        <f>E295/D295</f>
        <v>1.0138461538461538</v>
      </c>
      <c r="P295" s="14">
        <f>IF($L295&lt;&gt;0, E295/L295, 0)</f>
        <v>201.22137404580153</v>
      </c>
      <c r="Q295" t="str">
        <f>LEFT($N295, FIND("/", $N295)-1)</f>
        <v>film &amp; video</v>
      </c>
      <c r="R295" t="str">
        <f>RIGHT(N295, LEN(N295)-LEN(Q295)-1)</f>
        <v>documentary</v>
      </c>
      <c r="S295" s="5">
        <f>$J295/60/60/24+DATE(1970, 1, 1)</f>
        <v>41719.667986111112</v>
      </c>
      <c r="T295" s="5">
        <f>$I295/60/60/24+DATE(1970, 1, 1)</f>
        <v>41749.667986111112</v>
      </c>
      <c r="U295" t="b">
        <f>T295&gt;S295</f>
        <v>1</v>
      </c>
    </row>
    <row r="296" spans="1:21" ht="72.5" x14ac:dyDescent="0.35">
      <c r="A296">
        <v>294</v>
      </c>
      <c r="B296" s="3" t="s">
        <v>295</v>
      </c>
      <c r="C296" s="3" t="s">
        <v>4404</v>
      </c>
      <c r="D296" s="11">
        <v>5000</v>
      </c>
      <c r="E296" s="11">
        <v>5000</v>
      </c>
      <c r="F296" t="s">
        <v>8219</v>
      </c>
      <c r="G296" t="s">
        <v>8224</v>
      </c>
      <c r="H296" t="s">
        <v>8246</v>
      </c>
      <c r="I296">
        <v>1279555200</v>
      </c>
      <c r="J296">
        <v>1276480894</v>
      </c>
      <c r="K296" t="b">
        <v>1</v>
      </c>
      <c r="L296">
        <v>50</v>
      </c>
      <c r="M296" t="b">
        <v>1</v>
      </c>
      <c r="N296" t="s">
        <v>8269</v>
      </c>
      <c r="O296" s="13">
        <f>E296/D296</f>
        <v>1</v>
      </c>
      <c r="P296" s="14">
        <f>IF($L296&lt;&gt;0, E296/L296, 0)</f>
        <v>100</v>
      </c>
      <c r="Q296" t="str">
        <f>LEFT($N296, FIND("/", $N296)-1)</f>
        <v>film &amp; video</v>
      </c>
      <c r="R296" t="str">
        <f>RIGHT(N296, LEN(N296)-LEN(Q296)-1)</f>
        <v>documentary</v>
      </c>
      <c r="S296" s="5">
        <f>$J296/60/60/24+DATE(1970, 1, 1)</f>
        <v>40343.084421296298</v>
      </c>
      <c r="T296" s="5">
        <f>$I296/60/60/24+DATE(1970, 1, 1)</f>
        <v>40378.666666666664</v>
      </c>
      <c r="U296" t="b">
        <f>T296&gt;S296</f>
        <v>1</v>
      </c>
    </row>
    <row r="297" spans="1:21" ht="43.5" x14ac:dyDescent="0.35">
      <c r="A297">
        <v>295</v>
      </c>
      <c r="B297" s="3" t="s">
        <v>296</v>
      </c>
      <c r="C297" s="3" t="s">
        <v>4405</v>
      </c>
      <c r="D297" s="11">
        <v>50000</v>
      </c>
      <c r="E297" s="11">
        <v>66554.559999999998</v>
      </c>
      <c r="F297" t="s">
        <v>8219</v>
      </c>
      <c r="G297" t="s">
        <v>8224</v>
      </c>
      <c r="H297" t="s">
        <v>8246</v>
      </c>
      <c r="I297">
        <v>1383264000</v>
      </c>
      <c r="J297">
        <v>1378080409</v>
      </c>
      <c r="K297" t="b">
        <v>1</v>
      </c>
      <c r="L297">
        <v>665</v>
      </c>
      <c r="M297" t="b">
        <v>1</v>
      </c>
      <c r="N297" t="s">
        <v>8269</v>
      </c>
      <c r="O297" s="13">
        <f>E297/D297</f>
        <v>1.3310911999999999</v>
      </c>
      <c r="P297" s="14">
        <f>IF($L297&lt;&gt;0, E297/L297, 0)</f>
        <v>100.08204511278196</v>
      </c>
      <c r="Q297" t="str">
        <f>LEFT($N297, FIND("/", $N297)-1)</f>
        <v>film &amp; video</v>
      </c>
      <c r="R297" t="str">
        <f>RIGHT(N297, LEN(N297)-LEN(Q297)-1)</f>
        <v>documentary</v>
      </c>
      <c r="S297" s="5">
        <f>$J297/60/60/24+DATE(1970, 1, 1)</f>
        <v>41519.004733796297</v>
      </c>
      <c r="T297" s="5">
        <f>$I297/60/60/24+DATE(1970, 1, 1)</f>
        <v>41579</v>
      </c>
      <c r="U297" t="b">
        <f>T297&gt;S297</f>
        <v>1</v>
      </c>
    </row>
    <row r="298" spans="1:21" ht="43.5" x14ac:dyDescent="0.35">
      <c r="A298">
        <v>296</v>
      </c>
      <c r="B298" s="3" t="s">
        <v>297</v>
      </c>
      <c r="C298" s="3" t="s">
        <v>4406</v>
      </c>
      <c r="D298" s="11">
        <v>25000</v>
      </c>
      <c r="E298" s="11">
        <v>29681.55</v>
      </c>
      <c r="F298" t="s">
        <v>8219</v>
      </c>
      <c r="G298" t="s">
        <v>8224</v>
      </c>
      <c r="H298" t="s">
        <v>8246</v>
      </c>
      <c r="I298">
        <v>1347017083</v>
      </c>
      <c r="J298">
        <v>1344857083</v>
      </c>
      <c r="K298" t="b">
        <v>1</v>
      </c>
      <c r="L298">
        <v>129</v>
      </c>
      <c r="M298" t="b">
        <v>1</v>
      </c>
      <c r="N298" t="s">
        <v>8269</v>
      </c>
      <c r="O298" s="13">
        <f>E298/D298</f>
        <v>1.187262</v>
      </c>
      <c r="P298" s="14">
        <f>IF($L298&lt;&gt;0, E298/L298, 0)</f>
        <v>230.08953488372092</v>
      </c>
      <c r="Q298" t="str">
        <f>LEFT($N298, FIND("/", $N298)-1)</f>
        <v>film &amp; video</v>
      </c>
      <c r="R298" t="str">
        <f>RIGHT(N298, LEN(N298)-LEN(Q298)-1)</f>
        <v>documentary</v>
      </c>
      <c r="S298" s="5">
        <f>$J298/60/60/24+DATE(1970, 1, 1)</f>
        <v>41134.475497685184</v>
      </c>
      <c r="T298" s="5">
        <f>$I298/60/60/24+DATE(1970, 1, 1)</f>
        <v>41159.475497685184</v>
      </c>
      <c r="U298" t="b">
        <f>T298&gt;S298</f>
        <v>1</v>
      </c>
    </row>
    <row r="299" spans="1:21" ht="43.5" x14ac:dyDescent="0.35">
      <c r="A299">
        <v>297</v>
      </c>
      <c r="B299" s="3" t="s">
        <v>298</v>
      </c>
      <c r="C299" s="3" t="s">
        <v>4407</v>
      </c>
      <c r="D299" s="11">
        <v>20000</v>
      </c>
      <c r="E299" s="11">
        <v>20128</v>
      </c>
      <c r="F299" t="s">
        <v>8219</v>
      </c>
      <c r="G299" t="s">
        <v>8224</v>
      </c>
      <c r="H299" t="s">
        <v>8246</v>
      </c>
      <c r="I299">
        <v>1430452740</v>
      </c>
      <c r="J299">
        <v>1427390901</v>
      </c>
      <c r="K299" t="b">
        <v>1</v>
      </c>
      <c r="L299">
        <v>142</v>
      </c>
      <c r="M299" t="b">
        <v>1</v>
      </c>
      <c r="N299" t="s">
        <v>8269</v>
      </c>
      <c r="O299" s="13">
        <f>E299/D299</f>
        <v>1.0064</v>
      </c>
      <c r="P299" s="14">
        <f>IF($L299&lt;&gt;0, E299/L299, 0)</f>
        <v>141.74647887323943</v>
      </c>
      <c r="Q299" t="str">
        <f>LEFT($N299, FIND("/", $N299)-1)</f>
        <v>film &amp; video</v>
      </c>
      <c r="R299" t="str">
        <f>RIGHT(N299, LEN(N299)-LEN(Q299)-1)</f>
        <v>documentary</v>
      </c>
      <c r="S299" s="5">
        <f>$J299/60/60/24+DATE(1970, 1, 1)</f>
        <v>42089.72802083334</v>
      </c>
      <c r="T299" s="5">
        <f>$I299/60/60/24+DATE(1970, 1, 1)</f>
        <v>42125.165972222225</v>
      </c>
      <c r="U299" t="b">
        <f>T299&gt;S299</f>
        <v>1</v>
      </c>
    </row>
    <row r="300" spans="1:21" ht="29" x14ac:dyDescent="0.35">
      <c r="A300">
        <v>298</v>
      </c>
      <c r="B300" s="3" t="s">
        <v>299</v>
      </c>
      <c r="C300" s="3" t="s">
        <v>4408</v>
      </c>
      <c r="D300" s="11">
        <v>126000</v>
      </c>
      <c r="E300" s="11">
        <v>137254.84</v>
      </c>
      <c r="F300" t="s">
        <v>8219</v>
      </c>
      <c r="G300" t="s">
        <v>8224</v>
      </c>
      <c r="H300" t="s">
        <v>8246</v>
      </c>
      <c r="I300">
        <v>1399669200</v>
      </c>
      <c r="J300">
        <v>1394536048</v>
      </c>
      <c r="K300" t="b">
        <v>1</v>
      </c>
      <c r="L300">
        <v>2436</v>
      </c>
      <c r="M300" t="b">
        <v>1</v>
      </c>
      <c r="N300" t="s">
        <v>8269</v>
      </c>
      <c r="O300" s="13">
        <f>E300/D300</f>
        <v>1.089324126984127</v>
      </c>
      <c r="P300" s="14">
        <f>IF($L300&lt;&gt;0, E300/L300, 0)</f>
        <v>56.344351395730705</v>
      </c>
      <c r="Q300" t="str">
        <f>LEFT($N300, FIND("/", $N300)-1)</f>
        <v>film &amp; video</v>
      </c>
      <c r="R300" t="str">
        <f>RIGHT(N300, LEN(N300)-LEN(Q300)-1)</f>
        <v>documentary</v>
      </c>
      <c r="S300" s="5">
        <f>$J300/60/60/24+DATE(1970, 1, 1)</f>
        <v>41709.463518518518</v>
      </c>
      <c r="T300" s="5">
        <f>$I300/60/60/24+DATE(1970, 1, 1)</f>
        <v>41768.875</v>
      </c>
      <c r="U300" t="b">
        <f>T300&gt;S300</f>
        <v>1</v>
      </c>
    </row>
    <row r="301" spans="1:21" ht="58" x14ac:dyDescent="0.35">
      <c r="A301">
        <v>299</v>
      </c>
      <c r="B301" s="3" t="s">
        <v>300</v>
      </c>
      <c r="C301" s="3" t="s">
        <v>4409</v>
      </c>
      <c r="D301" s="11">
        <v>10000</v>
      </c>
      <c r="E301" s="11">
        <v>17895.25</v>
      </c>
      <c r="F301" t="s">
        <v>8219</v>
      </c>
      <c r="G301" t="s">
        <v>8224</v>
      </c>
      <c r="H301" t="s">
        <v>8246</v>
      </c>
      <c r="I301">
        <v>1289975060</v>
      </c>
      <c r="J301">
        <v>1287379460</v>
      </c>
      <c r="K301" t="b">
        <v>1</v>
      </c>
      <c r="L301">
        <v>244</v>
      </c>
      <c r="M301" t="b">
        <v>1</v>
      </c>
      <c r="N301" t="s">
        <v>8269</v>
      </c>
      <c r="O301" s="13">
        <f>E301/D301</f>
        <v>1.789525</v>
      </c>
      <c r="P301" s="14">
        <f>IF($L301&lt;&gt;0, E301/L301, 0)</f>
        <v>73.341188524590166</v>
      </c>
      <c r="Q301" t="str">
        <f>LEFT($N301, FIND("/", $N301)-1)</f>
        <v>film &amp; video</v>
      </c>
      <c r="R301" t="str">
        <f>RIGHT(N301, LEN(N301)-LEN(Q301)-1)</f>
        <v>documentary</v>
      </c>
      <c r="S301" s="5">
        <f>$J301/60/60/24+DATE(1970, 1, 1)</f>
        <v>40469.225231481483</v>
      </c>
      <c r="T301" s="5">
        <f>$I301/60/60/24+DATE(1970, 1, 1)</f>
        <v>40499.266898148147</v>
      </c>
      <c r="U301" t="b">
        <f>T301&gt;S301</f>
        <v>1</v>
      </c>
    </row>
    <row r="302" spans="1:21" ht="43.5" x14ac:dyDescent="0.35">
      <c r="A302">
        <v>300</v>
      </c>
      <c r="B302" s="3" t="s">
        <v>301</v>
      </c>
      <c r="C302" s="3" t="s">
        <v>4410</v>
      </c>
      <c r="D302" s="11">
        <v>25000</v>
      </c>
      <c r="E302" s="11">
        <v>25430.66</v>
      </c>
      <c r="F302" t="s">
        <v>8219</v>
      </c>
      <c r="G302" t="s">
        <v>8224</v>
      </c>
      <c r="H302" t="s">
        <v>8246</v>
      </c>
      <c r="I302">
        <v>1303686138</v>
      </c>
      <c r="J302">
        <v>1301007738</v>
      </c>
      <c r="K302" t="b">
        <v>1</v>
      </c>
      <c r="L302">
        <v>298</v>
      </c>
      <c r="M302" t="b">
        <v>1</v>
      </c>
      <c r="N302" t="s">
        <v>8269</v>
      </c>
      <c r="O302" s="13">
        <f>E302/D302</f>
        <v>1.0172264</v>
      </c>
      <c r="P302" s="14">
        <f>IF($L302&lt;&gt;0, E302/L302, 0)</f>
        <v>85.337785234899329</v>
      </c>
      <c r="Q302" t="str">
        <f>LEFT($N302, FIND("/", $N302)-1)</f>
        <v>film &amp; video</v>
      </c>
      <c r="R302" t="str">
        <f>RIGHT(N302, LEN(N302)-LEN(Q302)-1)</f>
        <v>documentary</v>
      </c>
      <c r="S302" s="5">
        <f>$J302/60/60/24+DATE(1970, 1, 1)</f>
        <v>40626.959930555553</v>
      </c>
      <c r="T302" s="5">
        <f>$I302/60/60/24+DATE(1970, 1, 1)</f>
        <v>40657.959930555553</v>
      </c>
      <c r="U302" t="b">
        <f>T302&gt;S302</f>
        <v>1</v>
      </c>
    </row>
    <row r="303" spans="1:21" ht="43.5" x14ac:dyDescent="0.35">
      <c r="A303">
        <v>301</v>
      </c>
      <c r="B303" s="3" t="s">
        <v>302</v>
      </c>
      <c r="C303" s="3" t="s">
        <v>4411</v>
      </c>
      <c r="D303" s="11">
        <v>13000</v>
      </c>
      <c r="E303" s="11">
        <v>15435.55</v>
      </c>
      <c r="F303" t="s">
        <v>8219</v>
      </c>
      <c r="G303" t="s">
        <v>8224</v>
      </c>
      <c r="H303" t="s">
        <v>8246</v>
      </c>
      <c r="I303">
        <v>1363711335</v>
      </c>
      <c r="J303">
        <v>1360258935</v>
      </c>
      <c r="K303" t="b">
        <v>1</v>
      </c>
      <c r="L303">
        <v>251</v>
      </c>
      <c r="M303" t="b">
        <v>1</v>
      </c>
      <c r="N303" t="s">
        <v>8269</v>
      </c>
      <c r="O303" s="13">
        <f>E303/D303</f>
        <v>1.1873499999999999</v>
      </c>
      <c r="P303" s="14">
        <f>IF($L303&lt;&gt;0, E303/L303, 0)</f>
        <v>61.496215139442228</v>
      </c>
      <c r="Q303" t="str">
        <f>LEFT($N303, FIND("/", $N303)-1)</f>
        <v>film &amp; video</v>
      </c>
      <c r="R303" t="str">
        <f>RIGHT(N303, LEN(N303)-LEN(Q303)-1)</f>
        <v>documentary</v>
      </c>
      <c r="S303" s="5">
        <f>$J303/60/60/24+DATE(1970, 1, 1)</f>
        <v>41312.737673611111</v>
      </c>
      <c r="T303" s="5">
        <f>$I303/60/60/24+DATE(1970, 1, 1)</f>
        <v>41352.696006944447</v>
      </c>
      <c r="U303" t="b">
        <f>T303&gt;S303</f>
        <v>1</v>
      </c>
    </row>
    <row r="304" spans="1:21" ht="58" x14ac:dyDescent="0.35">
      <c r="A304">
        <v>302</v>
      </c>
      <c r="B304" s="3" t="s">
        <v>303</v>
      </c>
      <c r="C304" s="3" t="s">
        <v>4412</v>
      </c>
      <c r="D304" s="11">
        <v>10000</v>
      </c>
      <c r="E304" s="11">
        <v>10046</v>
      </c>
      <c r="F304" t="s">
        <v>8219</v>
      </c>
      <c r="G304" t="s">
        <v>8224</v>
      </c>
      <c r="H304" t="s">
        <v>8246</v>
      </c>
      <c r="I304">
        <v>1330115638</v>
      </c>
      <c r="J304">
        <v>1327523638</v>
      </c>
      <c r="K304" t="b">
        <v>1</v>
      </c>
      <c r="L304">
        <v>108</v>
      </c>
      <c r="M304" t="b">
        <v>1</v>
      </c>
      <c r="N304" t="s">
        <v>8269</v>
      </c>
      <c r="O304" s="13">
        <f>E304/D304</f>
        <v>1.0045999999999999</v>
      </c>
      <c r="P304" s="14">
        <f>IF($L304&lt;&gt;0, E304/L304, 0)</f>
        <v>93.018518518518519</v>
      </c>
      <c r="Q304" t="str">
        <f>LEFT($N304, FIND("/", $N304)-1)</f>
        <v>film &amp; video</v>
      </c>
      <c r="R304" t="str">
        <f>RIGHT(N304, LEN(N304)-LEN(Q304)-1)</f>
        <v>documentary</v>
      </c>
      <c r="S304" s="5">
        <f>$J304/60/60/24+DATE(1970, 1, 1)</f>
        <v>40933.856921296298</v>
      </c>
      <c r="T304" s="5">
        <f>$I304/60/60/24+DATE(1970, 1, 1)</f>
        <v>40963.856921296298</v>
      </c>
      <c r="U304" t="b">
        <f>T304&gt;S304</f>
        <v>1</v>
      </c>
    </row>
    <row r="305" spans="1:21" ht="43.5" x14ac:dyDescent="0.35">
      <c r="A305">
        <v>303</v>
      </c>
      <c r="B305" s="3" t="s">
        <v>304</v>
      </c>
      <c r="C305" s="3" t="s">
        <v>4413</v>
      </c>
      <c r="D305" s="11">
        <v>3000</v>
      </c>
      <c r="E305" s="11">
        <v>4124</v>
      </c>
      <c r="F305" t="s">
        <v>8219</v>
      </c>
      <c r="G305" t="s">
        <v>8224</v>
      </c>
      <c r="H305" t="s">
        <v>8246</v>
      </c>
      <c r="I305">
        <v>1338601346</v>
      </c>
      <c r="J305">
        <v>1336009346</v>
      </c>
      <c r="K305" t="b">
        <v>1</v>
      </c>
      <c r="L305">
        <v>82</v>
      </c>
      <c r="M305" t="b">
        <v>1</v>
      </c>
      <c r="N305" t="s">
        <v>8269</v>
      </c>
      <c r="O305" s="13">
        <f>E305/D305</f>
        <v>1.3746666666666667</v>
      </c>
      <c r="P305" s="14">
        <f>IF($L305&lt;&gt;0, E305/L305, 0)</f>
        <v>50.292682926829265</v>
      </c>
      <c r="Q305" t="str">
        <f>LEFT($N305, FIND("/", $N305)-1)</f>
        <v>film &amp; video</v>
      </c>
      <c r="R305" t="str">
        <f>RIGHT(N305, LEN(N305)-LEN(Q305)-1)</f>
        <v>documentary</v>
      </c>
      <c r="S305" s="5">
        <f>$J305/60/60/24+DATE(1970, 1, 1)</f>
        <v>41032.071134259262</v>
      </c>
      <c r="T305" s="5">
        <f>$I305/60/60/24+DATE(1970, 1, 1)</f>
        <v>41062.071134259262</v>
      </c>
      <c r="U305" t="b">
        <f>T305&gt;S305</f>
        <v>1</v>
      </c>
    </row>
    <row r="306" spans="1:21" ht="29" x14ac:dyDescent="0.35">
      <c r="A306">
        <v>304</v>
      </c>
      <c r="B306" s="3" t="s">
        <v>305</v>
      </c>
      <c r="C306" s="3" t="s">
        <v>4414</v>
      </c>
      <c r="D306" s="11">
        <v>3400</v>
      </c>
      <c r="E306" s="11">
        <v>7876</v>
      </c>
      <c r="F306" t="s">
        <v>8219</v>
      </c>
      <c r="G306" t="s">
        <v>8224</v>
      </c>
      <c r="H306" t="s">
        <v>8246</v>
      </c>
      <c r="I306">
        <v>1346464800</v>
      </c>
      <c r="J306">
        <v>1343096197</v>
      </c>
      <c r="K306" t="b">
        <v>1</v>
      </c>
      <c r="L306">
        <v>74</v>
      </c>
      <c r="M306" t="b">
        <v>1</v>
      </c>
      <c r="N306" t="s">
        <v>8269</v>
      </c>
      <c r="O306" s="13">
        <f>E306/D306</f>
        <v>2.3164705882352941</v>
      </c>
      <c r="P306" s="14">
        <f>IF($L306&lt;&gt;0, E306/L306, 0)</f>
        <v>106.43243243243244</v>
      </c>
      <c r="Q306" t="str">
        <f>LEFT($N306, FIND("/", $N306)-1)</f>
        <v>film &amp; video</v>
      </c>
      <c r="R306" t="str">
        <f>RIGHT(N306, LEN(N306)-LEN(Q306)-1)</f>
        <v>documentary</v>
      </c>
      <c r="S306" s="5">
        <f>$J306/60/60/24+DATE(1970, 1, 1)</f>
        <v>41114.094872685186</v>
      </c>
      <c r="T306" s="5">
        <f>$I306/60/60/24+DATE(1970, 1, 1)</f>
        <v>41153.083333333336</v>
      </c>
      <c r="U306" t="b">
        <f>T306&gt;S306</f>
        <v>1</v>
      </c>
    </row>
    <row r="307" spans="1:21" ht="43.5" x14ac:dyDescent="0.35">
      <c r="A307">
        <v>305</v>
      </c>
      <c r="B307" s="3" t="s">
        <v>306</v>
      </c>
      <c r="C307" s="3" t="s">
        <v>4415</v>
      </c>
      <c r="D307" s="11">
        <v>7500</v>
      </c>
      <c r="E307" s="11">
        <v>9775</v>
      </c>
      <c r="F307" t="s">
        <v>8219</v>
      </c>
      <c r="G307" t="s">
        <v>8224</v>
      </c>
      <c r="H307" t="s">
        <v>8246</v>
      </c>
      <c r="I307">
        <v>1331392049</v>
      </c>
      <c r="J307">
        <v>1328800049</v>
      </c>
      <c r="K307" t="b">
        <v>1</v>
      </c>
      <c r="L307">
        <v>189</v>
      </c>
      <c r="M307" t="b">
        <v>1</v>
      </c>
      <c r="N307" t="s">
        <v>8269</v>
      </c>
      <c r="O307" s="13">
        <f>E307/D307</f>
        <v>1.3033333333333332</v>
      </c>
      <c r="P307" s="14">
        <f>IF($L307&lt;&gt;0, E307/L307, 0)</f>
        <v>51.719576719576722</v>
      </c>
      <c r="Q307" t="str">
        <f>LEFT($N307, FIND("/", $N307)-1)</f>
        <v>film &amp; video</v>
      </c>
      <c r="R307" t="str">
        <f>RIGHT(N307, LEN(N307)-LEN(Q307)-1)</f>
        <v>documentary</v>
      </c>
      <c r="S307" s="5">
        <f>$J307/60/60/24+DATE(1970, 1, 1)</f>
        <v>40948.630196759259</v>
      </c>
      <c r="T307" s="5">
        <f>$I307/60/60/24+DATE(1970, 1, 1)</f>
        <v>40978.630196759259</v>
      </c>
      <c r="U307" t="b">
        <f>T307&gt;S307</f>
        <v>1</v>
      </c>
    </row>
    <row r="308" spans="1:21" ht="29" x14ac:dyDescent="0.35">
      <c r="A308">
        <v>306</v>
      </c>
      <c r="B308" s="3" t="s">
        <v>307</v>
      </c>
      <c r="C308" s="3" t="s">
        <v>4416</v>
      </c>
      <c r="D308" s="11">
        <v>1000</v>
      </c>
      <c r="E308" s="11">
        <v>2929</v>
      </c>
      <c r="F308" t="s">
        <v>8219</v>
      </c>
      <c r="G308" t="s">
        <v>8224</v>
      </c>
      <c r="H308" t="s">
        <v>8246</v>
      </c>
      <c r="I308">
        <v>1363806333</v>
      </c>
      <c r="J308">
        <v>1362081933</v>
      </c>
      <c r="K308" t="b">
        <v>1</v>
      </c>
      <c r="L308">
        <v>80</v>
      </c>
      <c r="M308" t="b">
        <v>1</v>
      </c>
      <c r="N308" t="s">
        <v>8269</v>
      </c>
      <c r="O308" s="13">
        <f>E308/D308</f>
        <v>2.9289999999999998</v>
      </c>
      <c r="P308" s="14">
        <f>IF($L308&lt;&gt;0, E308/L308, 0)</f>
        <v>36.612499999999997</v>
      </c>
      <c r="Q308" t="str">
        <f>LEFT($N308, FIND("/", $N308)-1)</f>
        <v>film &amp; video</v>
      </c>
      <c r="R308" t="str">
        <f>RIGHT(N308, LEN(N308)-LEN(Q308)-1)</f>
        <v>documentary</v>
      </c>
      <c r="S308" s="5">
        <f>$J308/60/60/24+DATE(1970, 1, 1)</f>
        <v>41333.837187500001</v>
      </c>
      <c r="T308" s="5">
        <f>$I308/60/60/24+DATE(1970, 1, 1)</f>
        <v>41353.795520833337</v>
      </c>
      <c r="U308" t="b">
        <f>T308&gt;S308</f>
        <v>1</v>
      </c>
    </row>
    <row r="309" spans="1:21" x14ac:dyDescent="0.35">
      <c r="A309">
        <v>307</v>
      </c>
      <c r="B309" s="3" t="s">
        <v>308</v>
      </c>
      <c r="C309" s="3" t="s">
        <v>4417</v>
      </c>
      <c r="D309" s="11">
        <v>22000</v>
      </c>
      <c r="E309" s="11">
        <v>24490</v>
      </c>
      <c r="F309" t="s">
        <v>8219</v>
      </c>
      <c r="G309" t="s">
        <v>8224</v>
      </c>
      <c r="H309" t="s">
        <v>8246</v>
      </c>
      <c r="I309">
        <v>1360276801</v>
      </c>
      <c r="J309">
        <v>1357684801</v>
      </c>
      <c r="K309" t="b">
        <v>1</v>
      </c>
      <c r="L309">
        <v>576</v>
      </c>
      <c r="M309" t="b">
        <v>1</v>
      </c>
      <c r="N309" t="s">
        <v>8269</v>
      </c>
      <c r="O309" s="13">
        <f>E309/D309</f>
        <v>1.1131818181818183</v>
      </c>
      <c r="P309" s="14">
        <f>IF($L309&lt;&gt;0, E309/L309, 0)</f>
        <v>42.517361111111114</v>
      </c>
      <c r="Q309" t="str">
        <f>LEFT($N309, FIND("/", $N309)-1)</f>
        <v>film &amp; video</v>
      </c>
      <c r="R309" t="str">
        <f>RIGHT(N309, LEN(N309)-LEN(Q309)-1)</f>
        <v>documentary</v>
      </c>
      <c r="S309" s="5">
        <f>$J309/60/60/24+DATE(1970, 1, 1)</f>
        <v>41282.944456018515</v>
      </c>
      <c r="T309" s="5">
        <f>$I309/60/60/24+DATE(1970, 1, 1)</f>
        <v>41312.944456018515</v>
      </c>
      <c r="U309" t="b">
        <f>T309&gt;S309</f>
        <v>1</v>
      </c>
    </row>
    <row r="310" spans="1:21" ht="43.5" x14ac:dyDescent="0.35">
      <c r="A310">
        <v>308</v>
      </c>
      <c r="B310" s="3" t="s">
        <v>309</v>
      </c>
      <c r="C310" s="3" t="s">
        <v>4418</v>
      </c>
      <c r="D310" s="11">
        <v>12000</v>
      </c>
      <c r="E310" s="11">
        <v>12668</v>
      </c>
      <c r="F310" t="s">
        <v>8219</v>
      </c>
      <c r="G310" t="s">
        <v>8224</v>
      </c>
      <c r="H310" t="s">
        <v>8246</v>
      </c>
      <c r="I310">
        <v>1299775210</v>
      </c>
      <c r="J310">
        <v>1295887210</v>
      </c>
      <c r="K310" t="b">
        <v>1</v>
      </c>
      <c r="L310">
        <v>202</v>
      </c>
      <c r="M310" t="b">
        <v>1</v>
      </c>
      <c r="N310" t="s">
        <v>8269</v>
      </c>
      <c r="O310" s="13">
        <f>E310/D310</f>
        <v>1.0556666666666668</v>
      </c>
      <c r="P310" s="14">
        <f>IF($L310&lt;&gt;0, E310/L310, 0)</f>
        <v>62.712871287128714</v>
      </c>
      <c r="Q310" t="str">
        <f>LEFT($N310, FIND("/", $N310)-1)</f>
        <v>film &amp; video</v>
      </c>
      <c r="R310" t="str">
        <f>RIGHT(N310, LEN(N310)-LEN(Q310)-1)</f>
        <v>documentary</v>
      </c>
      <c r="S310" s="5">
        <f>$J310/60/60/24+DATE(1970, 1, 1)</f>
        <v>40567.694560185184</v>
      </c>
      <c r="T310" s="5">
        <f>$I310/60/60/24+DATE(1970, 1, 1)</f>
        <v>40612.694560185184</v>
      </c>
      <c r="U310" t="b">
        <f>T310&gt;S310</f>
        <v>1</v>
      </c>
    </row>
    <row r="311" spans="1:21" ht="43.5" x14ac:dyDescent="0.35">
      <c r="A311">
        <v>309</v>
      </c>
      <c r="B311" s="3" t="s">
        <v>310</v>
      </c>
      <c r="C311" s="3" t="s">
        <v>4419</v>
      </c>
      <c r="D311" s="11">
        <v>18000</v>
      </c>
      <c r="E311" s="11">
        <v>21410</v>
      </c>
      <c r="F311" t="s">
        <v>8219</v>
      </c>
      <c r="G311" t="s">
        <v>8224</v>
      </c>
      <c r="H311" t="s">
        <v>8246</v>
      </c>
      <c r="I311">
        <v>1346695334</v>
      </c>
      <c r="J311">
        <v>1344880934</v>
      </c>
      <c r="K311" t="b">
        <v>1</v>
      </c>
      <c r="L311">
        <v>238</v>
      </c>
      <c r="M311" t="b">
        <v>1</v>
      </c>
      <c r="N311" t="s">
        <v>8269</v>
      </c>
      <c r="O311" s="13">
        <f>E311/D311</f>
        <v>1.1894444444444445</v>
      </c>
      <c r="P311" s="14">
        <f>IF($L311&lt;&gt;0, E311/L311, 0)</f>
        <v>89.957983193277315</v>
      </c>
      <c r="Q311" t="str">
        <f>LEFT($N311, FIND("/", $N311)-1)</f>
        <v>film &amp; video</v>
      </c>
      <c r="R311" t="str">
        <f>RIGHT(N311, LEN(N311)-LEN(Q311)-1)</f>
        <v>documentary</v>
      </c>
      <c r="S311" s="5">
        <f>$J311/60/60/24+DATE(1970, 1, 1)</f>
        <v>41134.751550925925</v>
      </c>
      <c r="T311" s="5">
        <f>$I311/60/60/24+DATE(1970, 1, 1)</f>
        <v>41155.751550925925</v>
      </c>
      <c r="U311" t="b">
        <f>T311&gt;S311</f>
        <v>1</v>
      </c>
    </row>
    <row r="312" spans="1:21" ht="43.5" x14ac:dyDescent="0.35">
      <c r="A312">
        <v>310</v>
      </c>
      <c r="B312" s="3" t="s">
        <v>311</v>
      </c>
      <c r="C312" s="3" t="s">
        <v>4420</v>
      </c>
      <c r="D312" s="11">
        <v>1000</v>
      </c>
      <c r="E312" s="11">
        <v>1041.29</v>
      </c>
      <c r="F312" t="s">
        <v>8219</v>
      </c>
      <c r="G312" t="s">
        <v>8224</v>
      </c>
      <c r="H312" t="s">
        <v>8246</v>
      </c>
      <c r="I312">
        <v>1319076000</v>
      </c>
      <c r="J312">
        <v>1317788623</v>
      </c>
      <c r="K312" t="b">
        <v>1</v>
      </c>
      <c r="L312">
        <v>36</v>
      </c>
      <c r="M312" t="b">
        <v>1</v>
      </c>
      <c r="N312" t="s">
        <v>8269</v>
      </c>
      <c r="O312" s="13">
        <f>E312/D312</f>
        <v>1.04129</v>
      </c>
      <c r="P312" s="14">
        <f>IF($L312&lt;&gt;0, E312/L312, 0)</f>
        <v>28.924722222222222</v>
      </c>
      <c r="Q312" t="str">
        <f>LEFT($N312, FIND("/", $N312)-1)</f>
        <v>film &amp; video</v>
      </c>
      <c r="R312" t="str">
        <f>RIGHT(N312, LEN(N312)-LEN(Q312)-1)</f>
        <v>documentary</v>
      </c>
      <c r="S312" s="5">
        <f>$J312/60/60/24+DATE(1970, 1, 1)</f>
        <v>40821.183136574073</v>
      </c>
      <c r="T312" s="5">
        <f>$I312/60/60/24+DATE(1970, 1, 1)</f>
        <v>40836.083333333336</v>
      </c>
      <c r="U312" t="b">
        <f>T312&gt;S312</f>
        <v>1</v>
      </c>
    </row>
    <row r="313" spans="1:21" ht="43.5" x14ac:dyDescent="0.35">
      <c r="A313">
        <v>311</v>
      </c>
      <c r="B313" s="3" t="s">
        <v>312</v>
      </c>
      <c r="C313" s="3" t="s">
        <v>4421</v>
      </c>
      <c r="D313" s="11">
        <v>20000</v>
      </c>
      <c r="E313" s="11">
        <v>20820.330000000002</v>
      </c>
      <c r="F313" t="s">
        <v>8219</v>
      </c>
      <c r="G313" t="s">
        <v>8224</v>
      </c>
      <c r="H313" t="s">
        <v>8246</v>
      </c>
      <c r="I313">
        <v>1325404740</v>
      </c>
      <c r="J313">
        <v>1321852592</v>
      </c>
      <c r="K313" t="b">
        <v>1</v>
      </c>
      <c r="L313">
        <v>150</v>
      </c>
      <c r="M313" t="b">
        <v>1</v>
      </c>
      <c r="N313" t="s">
        <v>8269</v>
      </c>
      <c r="O313" s="13">
        <f>E313/D313</f>
        <v>1.0410165</v>
      </c>
      <c r="P313" s="14">
        <f>IF($L313&lt;&gt;0, E313/L313, 0)</f>
        <v>138.8022</v>
      </c>
      <c r="Q313" t="str">
        <f>LEFT($N313, FIND("/", $N313)-1)</f>
        <v>film &amp; video</v>
      </c>
      <c r="R313" t="str">
        <f>RIGHT(N313, LEN(N313)-LEN(Q313)-1)</f>
        <v>documentary</v>
      </c>
      <c r="S313" s="5">
        <f>$J313/60/60/24+DATE(1970, 1, 1)</f>
        <v>40868.219814814816</v>
      </c>
      <c r="T313" s="5">
        <f>$I313/60/60/24+DATE(1970, 1, 1)</f>
        <v>40909.332638888889</v>
      </c>
      <c r="U313" t="b">
        <f>T313&gt;S313</f>
        <v>1</v>
      </c>
    </row>
    <row r="314" spans="1:21" ht="58" x14ac:dyDescent="0.35">
      <c r="A314">
        <v>312</v>
      </c>
      <c r="B314" s="3" t="s">
        <v>313</v>
      </c>
      <c r="C314" s="3" t="s">
        <v>4422</v>
      </c>
      <c r="D314" s="11">
        <v>8000</v>
      </c>
      <c r="E314" s="11">
        <v>8950</v>
      </c>
      <c r="F314" t="s">
        <v>8219</v>
      </c>
      <c r="G314" t="s">
        <v>8224</v>
      </c>
      <c r="H314" t="s">
        <v>8246</v>
      </c>
      <c r="I314">
        <v>1365973432</v>
      </c>
      <c r="J314">
        <v>1363381432</v>
      </c>
      <c r="K314" t="b">
        <v>1</v>
      </c>
      <c r="L314">
        <v>146</v>
      </c>
      <c r="M314" t="b">
        <v>1</v>
      </c>
      <c r="N314" t="s">
        <v>8269</v>
      </c>
      <c r="O314" s="13">
        <f>E314/D314</f>
        <v>1.1187499999999999</v>
      </c>
      <c r="P314" s="14">
        <f>IF($L314&lt;&gt;0, E314/L314, 0)</f>
        <v>61.301369863013697</v>
      </c>
      <c r="Q314" t="str">
        <f>LEFT($N314, FIND("/", $N314)-1)</f>
        <v>film &amp; video</v>
      </c>
      <c r="R314" t="str">
        <f>RIGHT(N314, LEN(N314)-LEN(Q314)-1)</f>
        <v>documentary</v>
      </c>
      <c r="S314" s="5">
        <f>$J314/60/60/24+DATE(1970, 1, 1)</f>
        <v>41348.877685185187</v>
      </c>
      <c r="T314" s="5">
        <f>$I314/60/60/24+DATE(1970, 1, 1)</f>
        <v>41378.877685185187</v>
      </c>
      <c r="U314" t="b">
        <f>T314&gt;S314</f>
        <v>1</v>
      </c>
    </row>
    <row r="315" spans="1:21" ht="58" x14ac:dyDescent="0.35">
      <c r="A315">
        <v>313</v>
      </c>
      <c r="B315" s="3" t="s">
        <v>314</v>
      </c>
      <c r="C315" s="3" t="s">
        <v>4423</v>
      </c>
      <c r="D315" s="11">
        <v>17000</v>
      </c>
      <c r="E315" s="11">
        <v>17805</v>
      </c>
      <c r="F315" t="s">
        <v>8219</v>
      </c>
      <c r="G315" t="s">
        <v>8224</v>
      </c>
      <c r="H315" t="s">
        <v>8246</v>
      </c>
      <c r="I315">
        <v>1281542340</v>
      </c>
      <c r="J315">
        <v>1277702894</v>
      </c>
      <c r="K315" t="b">
        <v>1</v>
      </c>
      <c r="L315">
        <v>222</v>
      </c>
      <c r="M315" t="b">
        <v>1</v>
      </c>
      <c r="N315" t="s">
        <v>8269</v>
      </c>
      <c r="O315" s="13">
        <f>E315/D315</f>
        <v>1.0473529411764706</v>
      </c>
      <c r="P315" s="14">
        <f>IF($L315&lt;&gt;0, E315/L315, 0)</f>
        <v>80.202702702702709</v>
      </c>
      <c r="Q315" t="str">
        <f>LEFT($N315, FIND("/", $N315)-1)</f>
        <v>film &amp; video</v>
      </c>
      <c r="R315" t="str">
        <f>RIGHT(N315, LEN(N315)-LEN(Q315)-1)</f>
        <v>documentary</v>
      </c>
      <c r="S315" s="5">
        <f>$J315/60/60/24+DATE(1970, 1, 1)</f>
        <v>40357.227939814817</v>
      </c>
      <c r="T315" s="5">
        <f>$I315/60/60/24+DATE(1970, 1, 1)</f>
        <v>40401.665972222225</v>
      </c>
      <c r="U315" t="b">
        <f>T315&gt;S315</f>
        <v>1</v>
      </c>
    </row>
    <row r="316" spans="1:21" ht="43.5" x14ac:dyDescent="0.35">
      <c r="A316">
        <v>314</v>
      </c>
      <c r="B316" s="3" t="s">
        <v>315</v>
      </c>
      <c r="C316" s="3" t="s">
        <v>4424</v>
      </c>
      <c r="D316" s="11">
        <v>1000</v>
      </c>
      <c r="E316" s="11">
        <v>3851.5</v>
      </c>
      <c r="F316" t="s">
        <v>8219</v>
      </c>
      <c r="G316" t="s">
        <v>8224</v>
      </c>
      <c r="H316" t="s">
        <v>8246</v>
      </c>
      <c r="I316">
        <v>1362167988</v>
      </c>
      <c r="J316">
        <v>1359575988</v>
      </c>
      <c r="K316" t="b">
        <v>1</v>
      </c>
      <c r="L316">
        <v>120</v>
      </c>
      <c r="M316" t="b">
        <v>1</v>
      </c>
      <c r="N316" t="s">
        <v>8269</v>
      </c>
      <c r="O316" s="13">
        <f>E316/D316</f>
        <v>3.8515000000000001</v>
      </c>
      <c r="P316" s="14">
        <f>IF($L316&lt;&gt;0, E316/L316, 0)</f>
        <v>32.095833333333331</v>
      </c>
      <c r="Q316" t="str">
        <f>LEFT($N316, FIND("/", $N316)-1)</f>
        <v>film &amp; video</v>
      </c>
      <c r="R316" t="str">
        <f>RIGHT(N316, LEN(N316)-LEN(Q316)-1)</f>
        <v>documentary</v>
      </c>
      <c r="S316" s="5">
        <f>$J316/60/60/24+DATE(1970, 1, 1)</f>
        <v>41304.833194444444</v>
      </c>
      <c r="T316" s="5">
        <f>$I316/60/60/24+DATE(1970, 1, 1)</f>
        <v>41334.833194444444</v>
      </c>
      <c r="U316" t="b">
        <f>T316&gt;S316</f>
        <v>1</v>
      </c>
    </row>
    <row r="317" spans="1:21" ht="43.5" x14ac:dyDescent="0.35">
      <c r="A317">
        <v>315</v>
      </c>
      <c r="B317" s="3" t="s">
        <v>316</v>
      </c>
      <c r="C317" s="3" t="s">
        <v>4425</v>
      </c>
      <c r="D317" s="11">
        <v>25000</v>
      </c>
      <c r="E317" s="11">
        <v>25312</v>
      </c>
      <c r="F317" t="s">
        <v>8219</v>
      </c>
      <c r="G317" t="s">
        <v>8224</v>
      </c>
      <c r="H317" t="s">
        <v>8246</v>
      </c>
      <c r="I317">
        <v>1345660334</v>
      </c>
      <c r="J317">
        <v>1343068334</v>
      </c>
      <c r="K317" t="b">
        <v>1</v>
      </c>
      <c r="L317">
        <v>126</v>
      </c>
      <c r="M317" t="b">
        <v>1</v>
      </c>
      <c r="N317" t="s">
        <v>8269</v>
      </c>
      <c r="O317" s="13">
        <f>E317/D317</f>
        <v>1.01248</v>
      </c>
      <c r="P317" s="14">
        <f>IF($L317&lt;&gt;0, E317/L317, 0)</f>
        <v>200.88888888888889</v>
      </c>
      <c r="Q317" t="str">
        <f>LEFT($N317, FIND("/", $N317)-1)</f>
        <v>film &amp; video</v>
      </c>
      <c r="R317" t="str">
        <f>RIGHT(N317, LEN(N317)-LEN(Q317)-1)</f>
        <v>documentary</v>
      </c>
      <c r="S317" s="5">
        <f>$J317/60/60/24+DATE(1970, 1, 1)</f>
        <v>41113.77238425926</v>
      </c>
      <c r="T317" s="5">
        <f>$I317/60/60/24+DATE(1970, 1, 1)</f>
        <v>41143.77238425926</v>
      </c>
      <c r="U317" t="b">
        <f>T317&gt;S317</f>
        <v>1</v>
      </c>
    </row>
    <row r="318" spans="1:21" ht="29" x14ac:dyDescent="0.35">
      <c r="A318">
        <v>316</v>
      </c>
      <c r="B318" s="3" t="s">
        <v>317</v>
      </c>
      <c r="C318" s="3" t="s">
        <v>4426</v>
      </c>
      <c r="D318" s="11">
        <v>15000</v>
      </c>
      <c r="E318" s="11">
        <v>17066</v>
      </c>
      <c r="F318" t="s">
        <v>8219</v>
      </c>
      <c r="G318" t="s">
        <v>8229</v>
      </c>
      <c r="H318" t="s">
        <v>8251</v>
      </c>
      <c r="I318">
        <v>1418273940</v>
      </c>
      <c r="J318">
        <v>1415398197</v>
      </c>
      <c r="K318" t="b">
        <v>1</v>
      </c>
      <c r="L318">
        <v>158</v>
      </c>
      <c r="M318" t="b">
        <v>1</v>
      </c>
      <c r="N318" t="s">
        <v>8269</v>
      </c>
      <c r="O318" s="13">
        <f>E318/D318</f>
        <v>1.1377333333333333</v>
      </c>
      <c r="P318" s="14">
        <f>IF($L318&lt;&gt;0, E318/L318, 0)</f>
        <v>108.01265822784811</v>
      </c>
      <c r="Q318" t="str">
        <f>LEFT($N318, FIND("/", $N318)-1)</f>
        <v>film &amp; video</v>
      </c>
      <c r="R318" t="str">
        <f>RIGHT(N318, LEN(N318)-LEN(Q318)-1)</f>
        <v>documentary</v>
      </c>
      <c r="S318" s="5">
        <f>$J318/60/60/24+DATE(1970, 1, 1)</f>
        <v>41950.923576388886</v>
      </c>
      <c r="T318" s="5">
        <f>$I318/60/60/24+DATE(1970, 1, 1)</f>
        <v>41984.207638888889</v>
      </c>
      <c r="U318" t="b">
        <f>T318&gt;S318</f>
        <v>1</v>
      </c>
    </row>
    <row r="319" spans="1:21" ht="43.5" x14ac:dyDescent="0.35">
      <c r="A319">
        <v>317</v>
      </c>
      <c r="B319" s="3" t="s">
        <v>318</v>
      </c>
      <c r="C319" s="3" t="s">
        <v>4427</v>
      </c>
      <c r="D319" s="11">
        <v>30000</v>
      </c>
      <c r="E319" s="11">
        <v>30241</v>
      </c>
      <c r="F319" t="s">
        <v>8219</v>
      </c>
      <c r="G319" t="s">
        <v>8224</v>
      </c>
      <c r="H319" t="s">
        <v>8246</v>
      </c>
      <c r="I319">
        <v>1386778483</v>
      </c>
      <c r="J319">
        <v>1384186483</v>
      </c>
      <c r="K319" t="b">
        <v>1</v>
      </c>
      <c r="L319">
        <v>316</v>
      </c>
      <c r="M319" t="b">
        <v>1</v>
      </c>
      <c r="N319" t="s">
        <v>8269</v>
      </c>
      <c r="O319" s="13">
        <f>E319/D319</f>
        <v>1.0080333333333333</v>
      </c>
      <c r="P319" s="14">
        <f>IF($L319&lt;&gt;0, E319/L319, 0)</f>
        <v>95.699367088607602</v>
      </c>
      <c r="Q319" t="str">
        <f>LEFT($N319, FIND("/", $N319)-1)</f>
        <v>film &amp; video</v>
      </c>
      <c r="R319" t="str">
        <f>RIGHT(N319, LEN(N319)-LEN(Q319)-1)</f>
        <v>documentary</v>
      </c>
      <c r="S319" s="5">
        <f>$J319/60/60/24+DATE(1970, 1, 1)</f>
        <v>41589.676886574074</v>
      </c>
      <c r="T319" s="5">
        <f>$I319/60/60/24+DATE(1970, 1, 1)</f>
        <v>41619.676886574074</v>
      </c>
      <c r="U319" t="b">
        <f>T319&gt;S319</f>
        <v>1</v>
      </c>
    </row>
    <row r="320" spans="1:21" ht="43.5" x14ac:dyDescent="0.35">
      <c r="A320">
        <v>318</v>
      </c>
      <c r="B320" s="3" t="s">
        <v>319</v>
      </c>
      <c r="C320" s="3" t="s">
        <v>4428</v>
      </c>
      <c r="D320" s="11">
        <v>5000</v>
      </c>
      <c r="E320" s="11">
        <v>14166</v>
      </c>
      <c r="F320" t="s">
        <v>8219</v>
      </c>
      <c r="G320" t="s">
        <v>8224</v>
      </c>
      <c r="H320" t="s">
        <v>8246</v>
      </c>
      <c r="I320">
        <v>1364342151</v>
      </c>
      <c r="J320">
        <v>1361753751</v>
      </c>
      <c r="K320" t="b">
        <v>1</v>
      </c>
      <c r="L320">
        <v>284</v>
      </c>
      <c r="M320" t="b">
        <v>1</v>
      </c>
      <c r="N320" t="s">
        <v>8269</v>
      </c>
      <c r="O320" s="13">
        <f>E320/D320</f>
        <v>2.8332000000000002</v>
      </c>
      <c r="P320" s="14">
        <f>IF($L320&lt;&gt;0, E320/L320, 0)</f>
        <v>49.880281690140848</v>
      </c>
      <c r="Q320" t="str">
        <f>LEFT($N320, FIND("/", $N320)-1)</f>
        <v>film &amp; video</v>
      </c>
      <c r="R320" t="str">
        <f>RIGHT(N320, LEN(N320)-LEN(Q320)-1)</f>
        <v>documentary</v>
      </c>
      <c r="S320" s="5">
        <f>$J320/60/60/24+DATE(1970, 1, 1)</f>
        <v>41330.038784722223</v>
      </c>
      <c r="T320" s="5">
        <f>$I320/60/60/24+DATE(1970, 1, 1)</f>
        <v>41359.997118055559</v>
      </c>
      <c r="U320" t="b">
        <f>T320&gt;S320</f>
        <v>1</v>
      </c>
    </row>
    <row r="321" spans="1:21" ht="58" x14ac:dyDescent="0.35">
      <c r="A321">
        <v>319</v>
      </c>
      <c r="B321" s="3" t="s">
        <v>320</v>
      </c>
      <c r="C321" s="3" t="s">
        <v>4429</v>
      </c>
      <c r="D321" s="11">
        <v>5000</v>
      </c>
      <c r="E321" s="11">
        <v>5634</v>
      </c>
      <c r="F321" t="s">
        <v>8219</v>
      </c>
      <c r="G321" t="s">
        <v>8224</v>
      </c>
      <c r="H321" t="s">
        <v>8246</v>
      </c>
      <c r="I321">
        <v>1265097540</v>
      </c>
      <c r="J321">
        <v>1257538029</v>
      </c>
      <c r="K321" t="b">
        <v>1</v>
      </c>
      <c r="L321">
        <v>51</v>
      </c>
      <c r="M321" t="b">
        <v>1</v>
      </c>
      <c r="N321" t="s">
        <v>8269</v>
      </c>
      <c r="O321" s="13">
        <f>E321/D321</f>
        <v>1.1268</v>
      </c>
      <c r="P321" s="14">
        <f>IF($L321&lt;&gt;0, E321/L321, 0)</f>
        <v>110.47058823529412</v>
      </c>
      <c r="Q321" t="str">
        <f>LEFT($N321, FIND("/", $N321)-1)</f>
        <v>film &amp; video</v>
      </c>
      <c r="R321" t="str">
        <f>RIGHT(N321, LEN(N321)-LEN(Q321)-1)</f>
        <v>documentary</v>
      </c>
      <c r="S321" s="5">
        <f>$J321/60/60/24+DATE(1970, 1, 1)</f>
        <v>40123.83829861111</v>
      </c>
      <c r="T321" s="5">
        <f>$I321/60/60/24+DATE(1970, 1, 1)</f>
        <v>40211.332638888889</v>
      </c>
      <c r="U321" t="b">
        <f>T321&gt;S321</f>
        <v>1</v>
      </c>
    </row>
    <row r="322" spans="1:21" ht="43.5" x14ac:dyDescent="0.35">
      <c r="A322">
        <v>320</v>
      </c>
      <c r="B322" s="3" t="s">
        <v>321</v>
      </c>
      <c r="C322" s="3" t="s">
        <v>4430</v>
      </c>
      <c r="D322" s="11">
        <v>20000</v>
      </c>
      <c r="E322" s="11">
        <v>21316</v>
      </c>
      <c r="F322" t="s">
        <v>8219</v>
      </c>
      <c r="G322" t="s">
        <v>8225</v>
      </c>
      <c r="H322" t="s">
        <v>8247</v>
      </c>
      <c r="I322">
        <v>1450825200</v>
      </c>
      <c r="J322">
        <v>1448284433</v>
      </c>
      <c r="K322" t="b">
        <v>1</v>
      </c>
      <c r="L322">
        <v>158</v>
      </c>
      <c r="M322" t="b">
        <v>1</v>
      </c>
      <c r="N322" t="s">
        <v>8269</v>
      </c>
      <c r="O322" s="13">
        <f>E322/D322</f>
        <v>1.0658000000000001</v>
      </c>
      <c r="P322" s="14">
        <f>IF($L322&lt;&gt;0, E322/L322, 0)</f>
        <v>134.91139240506328</v>
      </c>
      <c r="Q322" t="str">
        <f>LEFT($N322, FIND("/", $N322)-1)</f>
        <v>film &amp; video</v>
      </c>
      <c r="R322" t="str">
        <f>RIGHT(N322, LEN(N322)-LEN(Q322)-1)</f>
        <v>documentary</v>
      </c>
      <c r="S322" s="5">
        <f>$J322/60/60/24+DATE(1970, 1, 1)</f>
        <v>42331.551307870366</v>
      </c>
      <c r="T322" s="5">
        <f>$I322/60/60/24+DATE(1970, 1, 1)</f>
        <v>42360.958333333328</v>
      </c>
      <c r="U322" t="b">
        <f>T322&gt;S322</f>
        <v>1</v>
      </c>
    </row>
    <row r="323" spans="1:21" ht="43.5" x14ac:dyDescent="0.35">
      <c r="A323">
        <v>321</v>
      </c>
      <c r="B323" s="3" t="s">
        <v>322</v>
      </c>
      <c r="C323" s="3" t="s">
        <v>4431</v>
      </c>
      <c r="D323" s="11">
        <v>35000</v>
      </c>
      <c r="E323" s="11">
        <v>35932</v>
      </c>
      <c r="F323" t="s">
        <v>8219</v>
      </c>
      <c r="G323" t="s">
        <v>8236</v>
      </c>
      <c r="H323" t="s">
        <v>8249</v>
      </c>
      <c r="I323">
        <v>1478605386</v>
      </c>
      <c r="J323">
        <v>1475577786</v>
      </c>
      <c r="K323" t="b">
        <v>1</v>
      </c>
      <c r="L323">
        <v>337</v>
      </c>
      <c r="M323" t="b">
        <v>1</v>
      </c>
      <c r="N323" t="s">
        <v>8269</v>
      </c>
      <c r="O323" s="13">
        <f>E323/D323</f>
        <v>1.0266285714285714</v>
      </c>
      <c r="P323" s="14">
        <f>IF($L323&lt;&gt;0, E323/L323, 0)</f>
        <v>106.62314540059347</v>
      </c>
      <c r="Q323" t="str">
        <f>LEFT($N323, FIND("/", $N323)-1)</f>
        <v>film &amp; video</v>
      </c>
      <c r="R323" t="str">
        <f>RIGHT(N323, LEN(N323)-LEN(Q323)-1)</f>
        <v>documentary</v>
      </c>
      <c r="S323" s="5">
        <f>$J323/60/60/24+DATE(1970, 1, 1)</f>
        <v>42647.446597222224</v>
      </c>
      <c r="T323" s="5">
        <f>$I323/60/60/24+DATE(1970, 1, 1)</f>
        <v>42682.488263888896</v>
      </c>
      <c r="U323" t="b">
        <f>T323&gt;S323</f>
        <v>1</v>
      </c>
    </row>
    <row r="324" spans="1:21" ht="43.5" x14ac:dyDescent="0.35">
      <c r="A324">
        <v>322</v>
      </c>
      <c r="B324" s="3" t="s">
        <v>323</v>
      </c>
      <c r="C324" s="3" t="s">
        <v>4432</v>
      </c>
      <c r="D324" s="11">
        <v>25000</v>
      </c>
      <c r="E324" s="11">
        <v>26978</v>
      </c>
      <c r="F324" t="s">
        <v>8219</v>
      </c>
      <c r="G324" t="s">
        <v>8224</v>
      </c>
      <c r="H324" t="s">
        <v>8246</v>
      </c>
      <c r="I324">
        <v>1463146848</v>
      </c>
      <c r="J324">
        <v>1460554848</v>
      </c>
      <c r="K324" t="b">
        <v>1</v>
      </c>
      <c r="L324">
        <v>186</v>
      </c>
      <c r="M324" t="b">
        <v>1</v>
      </c>
      <c r="N324" t="s">
        <v>8269</v>
      </c>
      <c r="O324" s="13">
        <f>E324/D324</f>
        <v>1.0791200000000001</v>
      </c>
      <c r="P324" s="14">
        <f>IF($L324&lt;&gt;0, E324/L324, 0)</f>
        <v>145.04301075268816</v>
      </c>
      <c r="Q324" t="str">
        <f>LEFT($N324, FIND("/", $N324)-1)</f>
        <v>film &amp; video</v>
      </c>
      <c r="R324" t="str">
        <f>RIGHT(N324, LEN(N324)-LEN(Q324)-1)</f>
        <v>documentary</v>
      </c>
      <c r="S324" s="5">
        <f>$J324/60/60/24+DATE(1970, 1, 1)</f>
        <v>42473.57</v>
      </c>
      <c r="T324" s="5">
        <f>$I324/60/60/24+DATE(1970, 1, 1)</f>
        <v>42503.57</v>
      </c>
      <c r="U324" t="b">
        <f>T324&gt;S324</f>
        <v>1</v>
      </c>
    </row>
    <row r="325" spans="1:21" ht="43.5" x14ac:dyDescent="0.35">
      <c r="A325">
        <v>323</v>
      </c>
      <c r="B325" s="3" t="s">
        <v>324</v>
      </c>
      <c r="C325" s="3" t="s">
        <v>4433</v>
      </c>
      <c r="D325" s="11">
        <v>5400</v>
      </c>
      <c r="E325" s="11">
        <v>6646</v>
      </c>
      <c r="F325" t="s">
        <v>8219</v>
      </c>
      <c r="G325" t="s">
        <v>8224</v>
      </c>
      <c r="H325" t="s">
        <v>8246</v>
      </c>
      <c r="I325">
        <v>1482307140</v>
      </c>
      <c r="J325">
        <v>1479886966</v>
      </c>
      <c r="K325" t="b">
        <v>1</v>
      </c>
      <c r="L325">
        <v>58</v>
      </c>
      <c r="M325" t="b">
        <v>1</v>
      </c>
      <c r="N325" t="s">
        <v>8269</v>
      </c>
      <c r="O325" s="13">
        <f>E325/D325</f>
        <v>1.2307407407407407</v>
      </c>
      <c r="P325" s="14">
        <f>IF($L325&lt;&gt;0, E325/L325, 0)</f>
        <v>114.58620689655173</v>
      </c>
      <c r="Q325" t="str">
        <f>LEFT($N325, FIND("/", $N325)-1)</f>
        <v>film &amp; video</v>
      </c>
      <c r="R325" t="str">
        <f>RIGHT(N325, LEN(N325)-LEN(Q325)-1)</f>
        <v>documentary</v>
      </c>
      <c r="S325" s="5">
        <f>$J325/60/60/24+DATE(1970, 1, 1)</f>
        <v>42697.32136574074</v>
      </c>
      <c r="T325" s="5">
        <f>$I325/60/60/24+DATE(1970, 1, 1)</f>
        <v>42725.332638888889</v>
      </c>
      <c r="U325" t="b">
        <f>T325&gt;S325</f>
        <v>1</v>
      </c>
    </row>
    <row r="326" spans="1:21" ht="43.5" x14ac:dyDescent="0.35">
      <c r="A326">
        <v>324</v>
      </c>
      <c r="B326" s="3" t="s">
        <v>325</v>
      </c>
      <c r="C326" s="3" t="s">
        <v>4434</v>
      </c>
      <c r="D326" s="11">
        <v>8500</v>
      </c>
      <c r="E326" s="11">
        <v>8636</v>
      </c>
      <c r="F326" t="s">
        <v>8219</v>
      </c>
      <c r="G326" t="s">
        <v>8224</v>
      </c>
      <c r="H326" t="s">
        <v>8246</v>
      </c>
      <c r="I326">
        <v>1438441308</v>
      </c>
      <c r="J326">
        <v>1435590108</v>
      </c>
      <c r="K326" t="b">
        <v>1</v>
      </c>
      <c r="L326">
        <v>82</v>
      </c>
      <c r="M326" t="b">
        <v>1</v>
      </c>
      <c r="N326" t="s">
        <v>8269</v>
      </c>
      <c r="O326" s="13">
        <f>E326/D326</f>
        <v>1.016</v>
      </c>
      <c r="P326" s="14">
        <f>IF($L326&lt;&gt;0, E326/L326, 0)</f>
        <v>105.3170731707317</v>
      </c>
      <c r="Q326" t="str">
        <f>LEFT($N326, FIND("/", $N326)-1)</f>
        <v>film &amp; video</v>
      </c>
      <c r="R326" t="str">
        <f>RIGHT(N326, LEN(N326)-LEN(Q326)-1)</f>
        <v>documentary</v>
      </c>
      <c r="S326" s="5">
        <f>$J326/60/60/24+DATE(1970, 1, 1)</f>
        <v>42184.626250000001</v>
      </c>
      <c r="T326" s="5">
        <f>$I326/60/60/24+DATE(1970, 1, 1)</f>
        <v>42217.626250000001</v>
      </c>
      <c r="U326" t="b">
        <f>T326&gt;S326</f>
        <v>1</v>
      </c>
    </row>
    <row r="327" spans="1:21" ht="43.5" x14ac:dyDescent="0.35">
      <c r="A327">
        <v>325</v>
      </c>
      <c r="B327" s="3" t="s">
        <v>326</v>
      </c>
      <c r="C327" s="3" t="s">
        <v>4435</v>
      </c>
      <c r="D327" s="11">
        <v>50000</v>
      </c>
      <c r="E327" s="11">
        <v>52198</v>
      </c>
      <c r="F327" t="s">
        <v>8219</v>
      </c>
      <c r="G327" t="s">
        <v>8224</v>
      </c>
      <c r="H327" t="s">
        <v>8246</v>
      </c>
      <c r="I327">
        <v>1482208233</v>
      </c>
      <c r="J327">
        <v>1479184233</v>
      </c>
      <c r="K327" t="b">
        <v>1</v>
      </c>
      <c r="L327">
        <v>736</v>
      </c>
      <c r="M327" t="b">
        <v>1</v>
      </c>
      <c r="N327" t="s">
        <v>8269</v>
      </c>
      <c r="O327" s="13">
        <f>E327/D327</f>
        <v>1.04396</v>
      </c>
      <c r="P327" s="14">
        <f>IF($L327&lt;&gt;0, E327/L327, 0)</f>
        <v>70.921195652173907</v>
      </c>
      <c r="Q327" t="str">
        <f>LEFT($N327, FIND("/", $N327)-1)</f>
        <v>film &amp; video</v>
      </c>
      <c r="R327" t="str">
        <f>RIGHT(N327, LEN(N327)-LEN(Q327)-1)</f>
        <v>documentary</v>
      </c>
      <c r="S327" s="5">
        <f>$J327/60/60/24+DATE(1970, 1, 1)</f>
        <v>42689.187881944439</v>
      </c>
      <c r="T327" s="5">
        <f>$I327/60/60/24+DATE(1970, 1, 1)</f>
        <v>42724.187881944439</v>
      </c>
      <c r="U327" t="b">
        <f>T327&gt;S327</f>
        <v>1</v>
      </c>
    </row>
    <row r="328" spans="1:21" ht="43.5" x14ac:dyDescent="0.35">
      <c r="A328">
        <v>326</v>
      </c>
      <c r="B328" s="3" t="s">
        <v>327</v>
      </c>
      <c r="C328" s="3" t="s">
        <v>4436</v>
      </c>
      <c r="D328" s="11">
        <v>150000</v>
      </c>
      <c r="E328" s="11">
        <v>169394.6</v>
      </c>
      <c r="F328" t="s">
        <v>8219</v>
      </c>
      <c r="G328" t="s">
        <v>8224</v>
      </c>
      <c r="H328" t="s">
        <v>8246</v>
      </c>
      <c r="I328">
        <v>1489532220</v>
      </c>
      <c r="J328">
        <v>1486625606</v>
      </c>
      <c r="K328" t="b">
        <v>1</v>
      </c>
      <c r="L328">
        <v>1151</v>
      </c>
      <c r="M328" t="b">
        <v>1</v>
      </c>
      <c r="N328" t="s">
        <v>8269</v>
      </c>
      <c r="O328" s="13">
        <f>E328/D328</f>
        <v>1.1292973333333334</v>
      </c>
      <c r="P328" s="14">
        <f>IF($L328&lt;&gt;0, E328/L328, 0)</f>
        <v>147.17167680278018</v>
      </c>
      <c r="Q328" t="str">
        <f>LEFT($N328, FIND("/", $N328)-1)</f>
        <v>film &amp; video</v>
      </c>
      <c r="R328" t="str">
        <f>RIGHT(N328, LEN(N328)-LEN(Q328)-1)</f>
        <v>documentary</v>
      </c>
      <c r="S328" s="5">
        <f>$J328/60/60/24+DATE(1970, 1, 1)</f>
        <v>42775.314884259264</v>
      </c>
      <c r="T328" s="5">
        <f>$I328/60/60/24+DATE(1970, 1, 1)</f>
        <v>42808.956250000003</v>
      </c>
      <c r="U328" t="b">
        <f>T328&gt;S328</f>
        <v>1</v>
      </c>
    </row>
    <row r="329" spans="1:21" ht="43.5" x14ac:dyDescent="0.35">
      <c r="A329">
        <v>327</v>
      </c>
      <c r="B329" s="3" t="s">
        <v>328</v>
      </c>
      <c r="C329" s="3" t="s">
        <v>4437</v>
      </c>
      <c r="D329" s="11">
        <v>4000</v>
      </c>
      <c r="E329" s="11">
        <v>5456</v>
      </c>
      <c r="F329" t="s">
        <v>8219</v>
      </c>
      <c r="G329" t="s">
        <v>8224</v>
      </c>
      <c r="H329" t="s">
        <v>8246</v>
      </c>
      <c r="I329">
        <v>1427011200</v>
      </c>
      <c r="J329">
        <v>1424669929</v>
      </c>
      <c r="K329" t="b">
        <v>1</v>
      </c>
      <c r="L329">
        <v>34</v>
      </c>
      <c r="M329" t="b">
        <v>1</v>
      </c>
      <c r="N329" t="s">
        <v>8269</v>
      </c>
      <c r="O329" s="13">
        <f>E329/D329</f>
        <v>1.3640000000000001</v>
      </c>
      <c r="P329" s="14">
        <f>IF($L329&lt;&gt;0, E329/L329, 0)</f>
        <v>160.47058823529412</v>
      </c>
      <c r="Q329" t="str">
        <f>LEFT($N329, FIND("/", $N329)-1)</f>
        <v>film &amp; video</v>
      </c>
      <c r="R329" t="str">
        <f>RIGHT(N329, LEN(N329)-LEN(Q329)-1)</f>
        <v>documentary</v>
      </c>
      <c r="S329" s="5">
        <f>$J329/60/60/24+DATE(1970, 1, 1)</f>
        <v>42058.235289351855</v>
      </c>
      <c r="T329" s="5">
        <f>$I329/60/60/24+DATE(1970, 1, 1)</f>
        <v>42085.333333333328</v>
      </c>
      <c r="U329" t="b">
        <f>T329&gt;S329</f>
        <v>1</v>
      </c>
    </row>
    <row r="330" spans="1:21" ht="43.5" x14ac:dyDescent="0.35">
      <c r="A330">
        <v>328</v>
      </c>
      <c r="B330" s="3" t="s">
        <v>329</v>
      </c>
      <c r="C330" s="3" t="s">
        <v>4438</v>
      </c>
      <c r="D330" s="11">
        <v>75000</v>
      </c>
      <c r="E330" s="11">
        <v>77710.8</v>
      </c>
      <c r="F330" t="s">
        <v>8219</v>
      </c>
      <c r="G330" t="s">
        <v>8224</v>
      </c>
      <c r="H330" t="s">
        <v>8246</v>
      </c>
      <c r="I330">
        <v>1446350400</v>
      </c>
      <c r="J330">
        <v>1443739388</v>
      </c>
      <c r="K330" t="b">
        <v>1</v>
      </c>
      <c r="L330">
        <v>498</v>
      </c>
      <c r="M330" t="b">
        <v>1</v>
      </c>
      <c r="N330" t="s">
        <v>8269</v>
      </c>
      <c r="O330" s="13">
        <f>E330/D330</f>
        <v>1.036144</v>
      </c>
      <c r="P330" s="14">
        <f>IF($L330&lt;&gt;0, E330/L330, 0)</f>
        <v>156.04578313253012</v>
      </c>
      <c r="Q330" t="str">
        <f>LEFT($N330, FIND("/", $N330)-1)</f>
        <v>film &amp; video</v>
      </c>
      <c r="R330" t="str">
        <f>RIGHT(N330, LEN(N330)-LEN(Q330)-1)</f>
        <v>documentary</v>
      </c>
      <c r="S330" s="5">
        <f>$J330/60/60/24+DATE(1970, 1, 1)</f>
        <v>42278.946620370371</v>
      </c>
      <c r="T330" s="5">
        <f>$I330/60/60/24+DATE(1970, 1, 1)</f>
        <v>42309.166666666672</v>
      </c>
      <c r="U330" t="b">
        <f>T330&gt;S330</f>
        <v>1</v>
      </c>
    </row>
    <row r="331" spans="1:21" ht="43.5" x14ac:dyDescent="0.35">
      <c r="A331">
        <v>329</v>
      </c>
      <c r="B331" s="3" t="s">
        <v>330</v>
      </c>
      <c r="C331" s="3" t="s">
        <v>4439</v>
      </c>
      <c r="D331" s="11">
        <v>10000</v>
      </c>
      <c r="E331" s="11">
        <v>10550</v>
      </c>
      <c r="F331" t="s">
        <v>8219</v>
      </c>
      <c r="G331" t="s">
        <v>8224</v>
      </c>
      <c r="H331" t="s">
        <v>8246</v>
      </c>
      <c r="I331">
        <v>1446868800</v>
      </c>
      <c r="J331">
        <v>1444821127</v>
      </c>
      <c r="K331" t="b">
        <v>1</v>
      </c>
      <c r="L331">
        <v>167</v>
      </c>
      <c r="M331" t="b">
        <v>1</v>
      </c>
      <c r="N331" t="s">
        <v>8269</v>
      </c>
      <c r="O331" s="13">
        <f>E331/D331</f>
        <v>1.0549999999999999</v>
      </c>
      <c r="P331" s="14">
        <f>IF($L331&lt;&gt;0, E331/L331, 0)</f>
        <v>63.17365269461078</v>
      </c>
      <c r="Q331" t="str">
        <f>LEFT($N331, FIND("/", $N331)-1)</f>
        <v>film &amp; video</v>
      </c>
      <c r="R331" t="str">
        <f>RIGHT(N331, LEN(N331)-LEN(Q331)-1)</f>
        <v>documentary</v>
      </c>
      <c r="S331" s="5">
        <f>$J331/60/60/24+DATE(1970, 1, 1)</f>
        <v>42291.46674768519</v>
      </c>
      <c r="T331" s="5">
        <f>$I331/60/60/24+DATE(1970, 1, 1)</f>
        <v>42315.166666666672</v>
      </c>
      <c r="U331" t="b">
        <f>T331&gt;S331</f>
        <v>1</v>
      </c>
    </row>
    <row r="332" spans="1:21" ht="43.5" x14ac:dyDescent="0.35">
      <c r="A332">
        <v>330</v>
      </c>
      <c r="B332" s="3" t="s">
        <v>331</v>
      </c>
      <c r="C332" s="3" t="s">
        <v>4440</v>
      </c>
      <c r="D332" s="11">
        <v>35000</v>
      </c>
      <c r="E332" s="11">
        <v>35640</v>
      </c>
      <c r="F332" t="s">
        <v>8219</v>
      </c>
      <c r="G332" t="s">
        <v>8224</v>
      </c>
      <c r="H332" t="s">
        <v>8246</v>
      </c>
      <c r="I332">
        <v>1368763140</v>
      </c>
      <c r="J332">
        <v>1366028563</v>
      </c>
      <c r="K332" t="b">
        <v>1</v>
      </c>
      <c r="L332">
        <v>340</v>
      </c>
      <c r="M332" t="b">
        <v>1</v>
      </c>
      <c r="N332" t="s">
        <v>8269</v>
      </c>
      <c r="O332" s="13">
        <f>E332/D332</f>
        <v>1.0182857142857142</v>
      </c>
      <c r="P332" s="14">
        <f>IF($L332&lt;&gt;0, E332/L332, 0)</f>
        <v>104.82352941176471</v>
      </c>
      <c r="Q332" t="str">
        <f>LEFT($N332, FIND("/", $N332)-1)</f>
        <v>film &amp; video</v>
      </c>
      <c r="R332" t="str">
        <f>RIGHT(N332, LEN(N332)-LEN(Q332)-1)</f>
        <v>documentary</v>
      </c>
      <c r="S332" s="5">
        <f>$J332/60/60/24+DATE(1970, 1, 1)</f>
        <v>41379.515775462962</v>
      </c>
      <c r="T332" s="5">
        <f>$I332/60/60/24+DATE(1970, 1, 1)</f>
        <v>41411.165972222225</v>
      </c>
      <c r="U332" t="b">
        <f>T332&gt;S332</f>
        <v>1</v>
      </c>
    </row>
    <row r="333" spans="1:21" ht="43.5" x14ac:dyDescent="0.35">
      <c r="A333">
        <v>331</v>
      </c>
      <c r="B333" s="3" t="s">
        <v>332</v>
      </c>
      <c r="C333" s="3" t="s">
        <v>4441</v>
      </c>
      <c r="D333" s="11">
        <v>40000</v>
      </c>
      <c r="E333" s="11">
        <v>42642</v>
      </c>
      <c r="F333" t="s">
        <v>8219</v>
      </c>
      <c r="G333" t="s">
        <v>8224</v>
      </c>
      <c r="H333" t="s">
        <v>8246</v>
      </c>
      <c r="I333">
        <v>1466171834</v>
      </c>
      <c r="J333">
        <v>1463493434</v>
      </c>
      <c r="K333" t="b">
        <v>1</v>
      </c>
      <c r="L333">
        <v>438</v>
      </c>
      <c r="M333" t="b">
        <v>1</v>
      </c>
      <c r="N333" t="s">
        <v>8269</v>
      </c>
      <c r="O333" s="13">
        <f>E333/D333</f>
        <v>1.0660499999999999</v>
      </c>
      <c r="P333" s="14">
        <f>IF($L333&lt;&gt;0, E333/L333, 0)</f>
        <v>97.356164383561648</v>
      </c>
      <c r="Q333" t="str">
        <f>LEFT($N333, FIND("/", $N333)-1)</f>
        <v>film &amp; video</v>
      </c>
      <c r="R333" t="str">
        <f>RIGHT(N333, LEN(N333)-LEN(Q333)-1)</f>
        <v>documentary</v>
      </c>
      <c r="S333" s="5">
        <f>$J333/60/60/24+DATE(1970, 1, 1)</f>
        <v>42507.581412037034</v>
      </c>
      <c r="T333" s="5">
        <f>$I333/60/60/24+DATE(1970, 1, 1)</f>
        <v>42538.581412037034</v>
      </c>
      <c r="U333" t="b">
        <f>T333&gt;S333</f>
        <v>1</v>
      </c>
    </row>
    <row r="334" spans="1:21" ht="43.5" x14ac:dyDescent="0.35">
      <c r="A334">
        <v>332</v>
      </c>
      <c r="B334" s="3" t="s">
        <v>333</v>
      </c>
      <c r="C334" s="3" t="s">
        <v>4442</v>
      </c>
      <c r="D334" s="11">
        <v>100000</v>
      </c>
      <c r="E334" s="11">
        <v>113015</v>
      </c>
      <c r="F334" t="s">
        <v>8219</v>
      </c>
      <c r="G334" t="s">
        <v>8224</v>
      </c>
      <c r="H334" t="s">
        <v>8246</v>
      </c>
      <c r="I334">
        <v>1446019200</v>
      </c>
      <c r="J334">
        <v>1442420377</v>
      </c>
      <c r="K334" t="b">
        <v>1</v>
      </c>
      <c r="L334">
        <v>555</v>
      </c>
      <c r="M334" t="b">
        <v>1</v>
      </c>
      <c r="N334" t="s">
        <v>8269</v>
      </c>
      <c r="O334" s="13">
        <f>E334/D334</f>
        <v>1.13015</v>
      </c>
      <c r="P334" s="14">
        <f>IF($L334&lt;&gt;0, E334/L334, 0)</f>
        <v>203.63063063063063</v>
      </c>
      <c r="Q334" t="str">
        <f>LEFT($N334, FIND("/", $N334)-1)</f>
        <v>film &amp; video</v>
      </c>
      <c r="R334" t="str">
        <f>RIGHT(N334, LEN(N334)-LEN(Q334)-1)</f>
        <v>documentary</v>
      </c>
      <c r="S334" s="5">
        <f>$J334/60/60/24+DATE(1970, 1, 1)</f>
        <v>42263.680289351847</v>
      </c>
      <c r="T334" s="5">
        <f>$I334/60/60/24+DATE(1970, 1, 1)</f>
        <v>42305.333333333328</v>
      </c>
      <c r="U334" t="b">
        <f>T334&gt;S334</f>
        <v>1</v>
      </c>
    </row>
    <row r="335" spans="1:21" ht="43.5" x14ac:dyDescent="0.35">
      <c r="A335">
        <v>333</v>
      </c>
      <c r="B335" s="3" t="s">
        <v>334</v>
      </c>
      <c r="C335" s="3" t="s">
        <v>4443</v>
      </c>
      <c r="D335" s="11">
        <v>40000</v>
      </c>
      <c r="E335" s="11">
        <v>50091</v>
      </c>
      <c r="F335" t="s">
        <v>8219</v>
      </c>
      <c r="G335" t="s">
        <v>8224</v>
      </c>
      <c r="H335" t="s">
        <v>8246</v>
      </c>
      <c r="I335">
        <v>1460038591</v>
      </c>
      <c r="J335">
        <v>1457450191</v>
      </c>
      <c r="K335" t="b">
        <v>1</v>
      </c>
      <c r="L335">
        <v>266</v>
      </c>
      <c r="M335" t="b">
        <v>1</v>
      </c>
      <c r="N335" t="s">
        <v>8269</v>
      </c>
      <c r="O335" s="13">
        <f>E335/D335</f>
        <v>1.252275</v>
      </c>
      <c r="P335" s="14">
        <f>IF($L335&lt;&gt;0, E335/L335, 0)</f>
        <v>188.31203007518798</v>
      </c>
      <c r="Q335" t="str">
        <f>LEFT($N335, FIND("/", $N335)-1)</f>
        <v>film &amp; video</v>
      </c>
      <c r="R335" t="str">
        <f>RIGHT(N335, LEN(N335)-LEN(Q335)-1)</f>
        <v>documentary</v>
      </c>
      <c r="S335" s="5">
        <f>$J335/60/60/24+DATE(1970, 1, 1)</f>
        <v>42437.636469907404</v>
      </c>
      <c r="T335" s="5">
        <f>$I335/60/60/24+DATE(1970, 1, 1)</f>
        <v>42467.59480324074</v>
      </c>
      <c r="U335" t="b">
        <f>T335&gt;S335</f>
        <v>1</v>
      </c>
    </row>
    <row r="336" spans="1:21" ht="58" x14ac:dyDescent="0.35">
      <c r="A336">
        <v>334</v>
      </c>
      <c r="B336" s="3" t="s">
        <v>335</v>
      </c>
      <c r="C336" s="3" t="s">
        <v>4444</v>
      </c>
      <c r="D336" s="11">
        <v>10000</v>
      </c>
      <c r="E336" s="11">
        <v>10119</v>
      </c>
      <c r="F336" t="s">
        <v>8219</v>
      </c>
      <c r="G336" t="s">
        <v>8224</v>
      </c>
      <c r="H336" t="s">
        <v>8246</v>
      </c>
      <c r="I336">
        <v>1431716400</v>
      </c>
      <c r="J336">
        <v>1428423757</v>
      </c>
      <c r="K336" t="b">
        <v>1</v>
      </c>
      <c r="L336">
        <v>69</v>
      </c>
      <c r="M336" t="b">
        <v>1</v>
      </c>
      <c r="N336" t="s">
        <v>8269</v>
      </c>
      <c r="O336" s="13">
        <f>E336/D336</f>
        <v>1.0119</v>
      </c>
      <c r="P336" s="14">
        <f>IF($L336&lt;&gt;0, E336/L336, 0)</f>
        <v>146.65217391304347</v>
      </c>
      <c r="Q336" t="str">
        <f>LEFT($N336, FIND("/", $N336)-1)</f>
        <v>film &amp; video</v>
      </c>
      <c r="R336" t="str">
        <f>RIGHT(N336, LEN(N336)-LEN(Q336)-1)</f>
        <v>documentary</v>
      </c>
      <c r="S336" s="5">
        <f>$J336/60/60/24+DATE(1970, 1, 1)</f>
        <v>42101.682372685187</v>
      </c>
      <c r="T336" s="5">
        <f>$I336/60/60/24+DATE(1970, 1, 1)</f>
        <v>42139.791666666672</v>
      </c>
      <c r="U336" t="b">
        <f>T336&gt;S336</f>
        <v>1</v>
      </c>
    </row>
    <row r="337" spans="1:21" ht="43.5" x14ac:dyDescent="0.35">
      <c r="A337">
        <v>335</v>
      </c>
      <c r="B337" s="3" t="s">
        <v>336</v>
      </c>
      <c r="C337" s="3" t="s">
        <v>4445</v>
      </c>
      <c r="D337" s="11">
        <v>8500</v>
      </c>
      <c r="E337" s="11">
        <v>8735</v>
      </c>
      <c r="F337" t="s">
        <v>8219</v>
      </c>
      <c r="G337" t="s">
        <v>8224</v>
      </c>
      <c r="H337" t="s">
        <v>8246</v>
      </c>
      <c r="I337">
        <v>1431122400</v>
      </c>
      <c r="J337">
        <v>1428428515</v>
      </c>
      <c r="K337" t="b">
        <v>1</v>
      </c>
      <c r="L337">
        <v>80</v>
      </c>
      <c r="M337" t="b">
        <v>1</v>
      </c>
      <c r="N337" t="s">
        <v>8269</v>
      </c>
      <c r="O337" s="13">
        <f>E337/D337</f>
        <v>1.0276470588235294</v>
      </c>
      <c r="P337" s="14">
        <f>IF($L337&lt;&gt;0, E337/L337, 0)</f>
        <v>109.1875</v>
      </c>
      <c r="Q337" t="str">
        <f>LEFT($N337, FIND("/", $N337)-1)</f>
        <v>film &amp; video</v>
      </c>
      <c r="R337" t="str">
        <f>RIGHT(N337, LEN(N337)-LEN(Q337)-1)</f>
        <v>documentary</v>
      </c>
      <c r="S337" s="5">
        <f>$J337/60/60/24+DATE(1970, 1, 1)</f>
        <v>42101.737442129626</v>
      </c>
      <c r="T337" s="5">
        <f>$I337/60/60/24+DATE(1970, 1, 1)</f>
        <v>42132.916666666672</v>
      </c>
      <c r="U337" t="b">
        <f>T337&gt;S337</f>
        <v>1</v>
      </c>
    </row>
    <row r="338" spans="1:21" ht="43.5" x14ac:dyDescent="0.35">
      <c r="A338">
        <v>336</v>
      </c>
      <c r="B338" s="3" t="s">
        <v>337</v>
      </c>
      <c r="C338" s="3" t="s">
        <v>4446</v>
      </c>
      <c r="D338" s="11">
        <v>25000</v>
      </c>
      <c r="E338" s="11">
        <v>29209.78</v>
      </c>
      <c r="F338" t="s">
        <v>8219</v>
      </c>
      <c r="G338" t="s">
        <v>8224</v>
      </c>
      <c r="H338" t="s">
        <v>8246</v>
      </c>
      <c r="I338">
        <v>1447427918</v>
      </c>
      <c r="J338">
        <v>1444832318</v>
      </c>
      <c r="K338" t="b">
        <v>1</v>
      </c>
      <c r="L338">
        <v>493</v>
      </c>
      <c r="M338" t="b">
        <v>1</v>
      </c>
      <c r="N338" t="s">
        <v>8269</v>
      </c>
      <c r="O338" s="13">
        <f>E338/D338</f>
        <v>1.1683911999999999</v>
      </c>
      <c r="P338" s="14">
        <f>IF($L338&lt;&gt;0, E338/L338, 0)</f>
        <v>59.249046653144013</v>
      </c>
      <c r="Q338" t="str">
        <f>LEFT($N338, FIND("/", $N338)-1)</f>
        <v>film &amp; video</v>
      </c>
      <c r="R338" t="str">
        <f>RIGHT(N338, LEN(N338)-LEN(Q338)-1)</f>
        <v>documentary</v>
      </c>
      <c r="S338" s="5">
        <f>$J338/60/60/24+DATE(1970, 1, 1)</f>
        <v>42291.596273148149</v>
      </c>
      <c r="T338" s="5">
        <f>$I338/60/60/24+DATE(1970, 1, 1)</f>
        <v>42321.637939814813</v>
      </c>
      <c r="U338" t="b">
        <f>T338&gt;S338</f>
        <v>1</v>
      </c>
    </row>
    <row r="339" spans="1:21" ht="43.5" x14ac:dyDescent="0.35">
      <c r="A339">
        <v>337</v>
      </c>
      <c r="B339" s="3" t="s">
        <v>338</v>
      </c>
      <c r="C339" s="3" t="s">
        <v>4447</v>
      </c>
      <c r="D339" s="11">
        <v>3000</v>
      </c>
      <c r="E339" s="11">
        <v>3035.05</v>
      </c>
      <c r="F339" t="s">
        <v>8219</v>
      </c>
      <c r="G339" t="s">
        <v>8224</v>
      </c>
      <c r="H339" t="s">
        <v>8246</v>
      </c>
      <c r="I339">
        <v>1426298708</v>
      </c>
      <c r="J339">
        <v>1423710308</v>
      </c>
      <c r="K339" t="b">
        <v>1</v>
      </c>
      <c r="L339">
        <v>31</v>
      </c>
      <c r="M339" t="b">
        <v>1</v>
      </c>
      <c r="N339" t="s">
        <v>8269</v>
      </c>
      <c r="O339" s="13">
        <f>E339/D339</f>
        <v>1.0116833333333335</v>
      </c>
      <c r="P339" s="14">
        <f>IF($L339&lt;&gt;0, E339/L339, 0)</f>
        <v>97.904838709677421</v>
      </c>
      <c r="Q339" t="str">
        <f>LEFT($N339, FIND("/", $N339)-1)</f>
        <v>film &amp; video</v>
      </c>
      <c r="R339" t="str">
        <f>RIGHT(N339, LEN(N339)-LEN(Q339)-1)</f>
        <v>documentary</v>
      </c>
      <c r="S339" s="5">
        <f>$J339/60/60/24+DATE(1970, 1, 1)</f>
        <v>42047.128564814819</v>
      </c>
      <c r="T339" s="5">
        <f>$I339/60/60/24+DATE(1970, 1, 1)</f>
        <v>42077.086898148147</v>
      </c>
      <c r="U339" t="b">
        <f>T339&gt;S339</f>
        <v>1</v>
      </c>
    </row>
    <row r="340" spans="1:21" ht="43.5" x14ac:dyDescent="0.35">
      <c r="A340">
        <v>338</v>
      </c>
      <c r="B340" s="3" t="s">
        <v>339</v>
      </c>
      <c r="C340" s="3" t="s">
        <v>4448</v>
      </c>
      <c r="D340" s="11">
        <v>15000</v>
      </c>
      <c r="E340" s="11">
        <v>16520.04</v>
      </c>
      <c r="F340" t="s">
        <v>8219</v>
      </c>
      <c r="G340" t="s">
        <v>8224</v>
      </c>
      <c r="H340" t="s">
        <v>8246</v>
      </c>
      <c r="I340">
        <v>1472864400</v>
      </c>
      <c r="J340">
        <v>1468001290</v>
      </c>
      <c r="K340" t="b">
        <v>1</v>
      </c>
      <c r="L340">
        <v>236</v>
      </c>
      <c r="M340" t="b">
        <v>1</v>
      </c>
      <c r="N340" t="s">
        <v>8269</v>
      </c>
      <c r="O340" s="13">
        <f>E340/D340</f>
        <v>1.1013360000000001</v>
      </c>
      <c r="P340" s="14">
        <f>IF($L340&lt;&gt;0, E340/L340, 0)</f>
        <v>70.000169491525426</v>
      </c>
      <c r="Q340" t="str">
        <f>LEFT($N340, FIND("/", $N340)-1)</f>
        <v>film &amp; video</v>
      </c>
      <c r="R340" t="str">
        <f>RIGHT(N340, LEN(N340)-LEN(Q340)-1)</f>
        <v>documentary</v>
      </c>
      <c r="S340" s="5">
        <f>$J340/60/60/24+DATE(1970, 1, 1)</f>
        <v>42559.755671296298</v>
      </c>
      <c r="T340" s="5">
        <f>$I340/60/60/24+DATE(1970, 1, 1)</f>
        <v>42616.041666666672</v>
      </c>
      <c r="U340" t="b">
        <f>T340&gt;S340</f>
        <v>1</v>
      </c>
    </row>
    <row r="341" spans="1:21" ht="43.5" x14ac:dyDescent="0.35">
      <c r="A341">
        <v>339</v>
      </c>
      <c r="B341" s="3" t="s">
        <v>340</v>
      </c>
      <c r="C341" s="3" t="s">
        <v>4449</v>
      </c>
      <c r="D341" s="11">
        <v>6000</v>
      </c>
      <c r="E341" s="11">
        <v>6485</v>
      </c>
      <c r="F341" t="s">
        <v>8219</v>
      </c>
      <c r="G341" t="s">
        <v>8224</v>
      </c>
      <c r="H341" t="s">
        <v>8246</v>
      </c>
      <c r="I341">
        <v>1430331268</v>
      </c>
      <c r="J341">
        <v>1427739268</v>
      </c>
      <c r="K341" t="b">
        <v>1</v>
      </c>
      <c r="L341">
        <v>89</v>
      </c>
      <c r="M341" t="b">
        <v>1</v>
      </c>
      <c r="N341" t="s">
        <v>8269</v>
      </c>
      <c r="O341" s="13">
        <f>E341/D341</f>
        <v>1.0808333333333333</v>
      </c>
      <c r="P341" s="14">
        <f>IF($L341&lt;&gt;0, E341/L341, 0)</f>
        <v>72.865168539325836</v>
      </c>
      <c r="Q341" t="str">
        <f>LEFT($N341, FIND("/", $N341)-1)</f>
        <v>film &amp; video</v>
      </c>
      <c r="R341" t="str">
        <f>RIGHT(N341, LEN(N341)-LEN(Q341)-1)</f>
        <v>documentary</v>
      </c>
      <c r="S341" s="5">
        <f>$J341/60/60/24+DATE(1970, 1, 1)</f>
        <v>42093.760046296295</v>
      </c>
      <c r="T341" s="5">
        <f>$I341/60/60/24+DATE(1970, 1, 1)</f>
        <v>42123.760046296295</v>
      </c>
      <c r="U341" t="b">
        <f>T341&gt;S341</f>
        <v>1</v>
      </c>
    </row>
    <row r="342" spans="1:21" ht="43.5" x14ac:dyDescent="0.35">
      <c r="A342">
        <v>340</v>
      </c>
      <c r="B342" s="3" t="s">
        <v>341</v>
      </c>
      <c r="C342" s="3" t="s">
        <v>4450</v>
      </c>
      <c r="D342" s="11">
        <v>35000</v>
      </c>
      <c r="E342" s="11">
        <v>43758</v>
      </c>
      <c r="F342" t="s">
        <v>8219</v>
      </c>
      <c r="G342" t="s">
        <v>8224</v>
      </c>
      <c r="H342" t="s">
        <v>8246</v>
      </c>
      <c r="I342">
        <v>1489006800</v>
      </c>
      <c r="J342">
        <v>1486397007</v>
      </c>
      <c r="K342" t="b">
        <v>1</v>
      </c>
      <c r="L342">
        <v>299</v>
      </c>
      <c r="M342" t="b">
        <v>1</v>
      </c>
      <c r="N342" t="s">
        <v>8269</v>
      </c>
      <c r="O342" s="13">
        <f>E342/D342</f>
        <v>1.2502285714285715</v>
      </c>
      <c r="P342" s="14">
        <f>IF($L342&lt;&gt;0, E342/L342, 0)</f>
        <v>146.34782608695653</v>
      </c>
      <c r="Q342" t="str">
        <f>LEFT($N342, FIND("/", $N342)-1)</f>
        <v>film &amp; video</v>
      </c>
      <c r="R342" t="str">
        <f>RIGHT(N342, LEN(N342)-LEN(Q342)-1)</f>
        <v>documentary</v>
      </c>
      <c r="S342" s="5">
        <f>$J342/60/60/24+DATE(1970, 1, 1)</f>
        <v>42772.669062500005</v>
      </c>
      <c r="T342" s="5">
        <f>$I342/60/60/24+DATE(1970, 1, 1)</f>
        <v>42802.875</v>
      </c>
      <c r="U342" t="b">
        <f>T342&gt;S342</f>
        <v>1</v>
      </c>
    </row>
    <row r="343" spans="1:21" ht="43.5" x14ac:dyDescent="0.35">
      <c r="A343">
        <v>341</v>
      </c>
      <c r="B343" s="3" t="s">
        <v>342</v>
      </c>
      <c r="C343" s="3" t="s">
        <v>4451</v>
      </c>
      <c r="D343" s="11">
        <v>3500</v>
      </c>
      <c r="E343" s="11">
        <v>3735</v>
      </c>
      <c r="F343" t="s">
        <v>8219</v>
      </c>
      <c r="G343" t="s">
        <v>8224</v>
      </c>
      <c r="H343" t="s">
        <v>8246</v>
      </c>
      <c r="I343">
        <v>1412135940</v>
      </c>
      <c r="J343">
        <v>1410555998</v>
      </c>
      <c r="K343" t="b">
        <v>1</v>
      </c>
      <c r="L343">
        <v>55</v>
      </c>
      <c r="M343" t="b">
        <v>1</v>
      </c>
      <c r="N343" t="s">
        <v>8269</v>
      </c>
      <c r="O343" s="13">
        <f>E343/D343</f>
        <v>1.0671428571428572</v>
      </c>
      <c r="P343" s="14">
        <f>IF($L343&lt;&gt;0, E343/L343, 0)</f>
        <v>67.909090909090907</v>
      </c>
      <c r="Q343" t="str">
        <f>LEFT($N343, FIND("/", $N343)-1)</f>
        <v>film &amp; video</v>
      </c>
      <c r="R343" t="str">
        <f>RIGHT(N343, LEN(N343)-LEN(Q343)-1)</f>
        <v>documentary</v>
      </c>
      <c r="S343" s="5">
        <f>$J343/60/60/24+DATE(1970, 1, 1)</f>
        <v>41894.879606481481</v>
      </c>
      <c r="T343" s="5">
        <f>$I343/60/60/24+DATE(1970, 1, 1)</f>
        <v>41913.165972222225</v>
      </c>
      <c r="U343" t="b">
        <f>T343&gt;S343</f>
        <v>1</v>
      </c>
    </row>
    <row r="344" spans="1:21" ht="29" x14ac:dyDescent="0.35">
      <c r="A344">
        <v>342</v>
      </c>
      <c r="B344" s="3" t="s">
        <v>343</v>
      </c>
      <c r="C344" s="3" t="s">
        <v>4452</v>
      </c>
      <c r="D344" s="11">
        <v>55000</v>
      </c>
      <c r="E344" s="11">
        <v>55201.52</v>
      </c>
      <c r="F344" t="s">
        <v>8219</v>
      </c>
      <c r="G344" t="s">
        <v>8224</v>
      </c>
      <c r="H344" t="s">
        <v>8246</v>
      </c>
      <c r="I344">
        <v>1461955465</v>
      </c>
      <c r="J344">
        <v>1459363465</v>
      </c>
      <c r="K344" t="b">
        <v>1</v>
      </c>
      <c r="L344">
        <v>325</v>
      </c>
      <c r="M344" t="b">
        <v>1</v>
      </c>
      <c r="N344" t="s">
        <v>8269</v>
      </c>
      <c r="O344" s="13">
        <f>E344/D344</f>
        <v>1.0036639999999999</v>
      </c>
      <c r="P344" s="14">
        <f>IF($L344&lt;&gt;0, E344/L344, 0)</f>
        <v>169.85083076923075</v>
      </c>
      <c r="Q344" t="str">
        <f>LEFT($N344, FIND("/", $N344)-1)</f>
        <v>film &amp; video</v>
      </c>
      <c r="R344" t="str">
        <f>RIGHT(N344, LEN(N344)-LEN(Q344)-1)</f>
        <v>documentary</v>
      </c>
      <c r="S344" s="5">
        <f>$J344/60/60/24+DATE(1970, 1, 1)</f>
        <v>42459.780844907407</v>
      </c>
      <c r="T344" s="5">
        <f>$I344/60/60/24+DATE(1970, 1, 1)</f>
        <v>42489.780844907407</v>
      </c>
      <c r="U344" t="b">
        <f>T344&gt;S344</f>
        <v>1</v>
      </c>
    </row>
    <row r="345" spans="1:21" ht="58" x14ac:dyDescent="0.35">
      <c r="A345">
        <v>343</v>
      </c>
      <c r="B345" s="3" t="s">
        <v>344</v>
      </c>
      <c r="C345" s="3" t="s">
        <v>4453</v>
      </c>
      <c r="D345" s="11">
        <v>30000</v>
      </c>
      <c r="E345" s="11">
        <v>30608.59</v>
      </c>
      <c r="F345" t="s">
        <v>8219</v>
      </c>
      <c r="G345" t="s">
        <v>8224</v>
      </c>
      <c r="H345" t="s">
        <v>8246</v>
      </c>
      <c r="I345">
        <v>1415934000</v>
      </c>
      <c r="J345">
        <v>1413308545</v>
      </c>
      <c r="K345" t="b">
        <v>1</v>
      </c>
      <c r="L345">
        <v>524</v>
      </c>
      <c r="M345" t="b">
        <v>1</v>
      </c>
      <c r="N345" t="s">
        <v>8269</v>
      </c>
      <c r="O345" s="13">
        <f>E345/D345</f>
        <v>1.0202863333333334</v>
      </c>
      <c r="P345" s="14">
        <f>IF($L345&lt;&gt;0, E345/L345, 0)</f>
        <v>58.413339694656486</v>
      </c>
      <c r="Q345" t="str">
        <f>LEFT($N345, FIND("/", $N345)-1)</f>
        <v>film &amp; video</v>
      </c>
      <c r="R345" t="str">
        <f>RIGHT(N345, LEN(N345)-LEN(Q345)-1)</f>
        <v>documentary</v>
      </c>
      <c r="S345" s="5">
        <f>$J345/60/60/24+DATE(1970, 1, 1)</f>
        <v>41926.73778935185</v>
      </c>
      <c r="T345" s="5">
        <f>$I345/60/60/24+DATE(1970, 1, 1)</f>
        <v>41957.125</v>
      </c>
      <c r="U345" t="b">
        <f>T345&gt;S345</f>
        <v>1</v>
      </c>
    </row>
    <row r="346" spans="1:21" ht="58" x14ac:dyDescent="0.35">
      <c r="A346">
        <v>344</v>
      </c>
      <c r="B346" s="3" t="s">
        <v>345</v>
      </c>
      <c r="C346" s="3" t="s">
        <v>4454</v>
      </c>
      <c r="D346" s="11">
        <v>33500</v>
      </c>
      <c r="E346" s="11">
        <v>34198</v>
      </c>
      <c r="F346" t="s">
        <v>8219</v>
      </c>
      <c r="G346" t="s">
        <v>8224</v>
      </c>
      <c r="H346" t="s">
        <v>8246</v>
      </c>
      <c r="I346">
        <v>1433125200</v>
      </c>
      <c r="J346">
        <v>1429312694</v>
      </c>
      <c r="K346" t="b">
        <v>1</v>
      </c>
      <c r="L346">
        <v>285</v>
      </c>
      <c r="M346" t="b">
        <v>1</v>
      </c>
      <c r="N346" t="s">
        <v>8269</v>
      </c>
      <c r="O346" s="13">
        <f>E346/D346</f>
        <v>1.0208358208955224</v>
      </c>
      <c r="P346" s="14">
        <f>IF($L346&lt;&gt;0, E346/L346, 0)</f>
        <v>119.99298245614035</v>
      </c>
      <c r="Q346" t="str">
        <f>LEFT($N346, FIND("/", $N346)-1)</f>
        <v>film &amp; video</v>
      </c>
      <c r="R346" t="str">
        <f>RIGHT(N346, LEN(N346)-LEN(Q346)-1)</f>
        <v>documentary</v>
      </c>
      <c r="S346" s="5">
        <f>$J346/60/60/24+DATE(1970, 1, 1)</f>
        <v>42111.970995370371</v>
      </c>
      <c r="T346" s="5">
        <f>$I346/60/60/24+DATE(1970, 1, 1)</f>
        <v>42156.097222222219</v>
      </c>
      <c r="U346" t="b">
        <f>T346&gt;S346</f>
        <v>1</v>
      </c>
    </row>
    <row r="347" spans="1:21" ht="43.5" x14ac:dyDescent="0.35">
      <c r="A347">
        <v>345</v>
      </c>
      <c r="B347" s="3" t="s">
        <v>346</v>
      </c>
      <c r="C347" s="3" t="s">
        <v>4455</v>
      </c>
      <c r="D347" s="11">
        <v>14500</v>
      </c>
      <c r="E347" s="11">
        <v>17875</v>
      </c>
      <c r="F347" t="s">
        <v>8219</v>
      </c>
      <c r="G347" t="s">
        <v>8224</v>
      </c>
      <c r="H347" t="s">
        <v>8246</v>
      </c>
      <c r="I347">
        <v>1432161590</v>
      </c>
      <c r="J347">
        <v>1429569590</v>
      </c>
      <c r="K347" t="b">
        <v>1</v>
      </c>
      <c r="L347">
        <v>179</v>
      </c>
      <c r="M347" t="b">
        <v>1</v>
      </c>
      <c r="N347" t="s">
        <v>8269</v>
      </c>
      <c r="O347" s="13">
        <f>E347/D347</f>
        <v>1.2327586206896552</v>
      </c>
      <c r="P347" s="14">
        <f>IF($L347&lt;&gt;0, E347/L347, 0)</f>
        <v>99.860335195530723</v>
      </c>
      <c r="Q347" t="str">
        <f>LEFT($N347, FIND("/", $N347)-1)</f>
        <v>film &amp; video</v>
      </c>
      <c r="R347" t="str">
        <f>RIGHT(N347, LEN(N347)-LEN(Q347)-1)</f>
        <v>documentary</v>
      </c>
      <c r="S347" s="5">
        <f>$J347/60/60/24+DATE(1970, 1, 1)</f>
        <v>42114.944328703699</v>
      </c>
      <c r="T347" s="5">
        <f>$I347/60/60/24+DATE(1970, 1, 1)</f>
        <v>42144.944328703699</v>
      </c>
      <c r="U347" t="b">
        <f>T347&gt;S347</f>
        <v>1</v>
      </c>
    </row>
    <row r="348" spans="1:21" ht="43.5" x14ac:dyDescent="0.35">
      <c r="A348">
        <v>346</v>
      </c>
      <c r="B348" s="3" t="s">
        <v>347</v>
      </c>
      <c r="C348" s="3" t="s">
        <v>4456</v>
      </c>
      <c r="D348" s="11">
        <v>10000</v>
      </c>
      <c r="E348" s="11">
        <v>17028.88</v>
      </c>
      <c r="F348" t="s">
        <v>8219</v>
      </c>
      <c r="G348" t="s">
        <v>8224</v>
      </c>
      <c r="H348" t="s">
        <v>8246</v>
      </c>
      <c r="I348">
        <v>1444824021</v>
      </c>
      <c r="J348">
        <v>1442232021</v>
      </c>
      <c r="K348" t="b">
        <v>1</v>
      </c>
      <c r="L348">
        <v>188</v>
      </c>
      <c r="M348" t="b">
        <v>1</v>
      </c>
      <c r="N348" t="s">
        <v>8269</v>
      </c>
      <c r="O348" s="13">
        <f>E348/D348</f>
        <v>1.7028880000000002</v>
      </c>
      <c r="P348" s="14">
        <f>IF($L348&lt;&gt;0, E348/L348, 0)</f>
        <v>90.579148936170213</v>
      </c>
      <c r="Q348" t="str">
        <f>LEFT($N348, FIND("/", $N348)-1)</f>
        <v>film &amp; video</v>
      </c>
      <c r="R348" t="str">
        <f>RIGHT(N348, LEN(N348)-LEN(Q348)-1)</f>
        <v>documentary</v>
      </c>
      <c r="S348" s="5">
        <f>$J348/60/60/24+DATE(1970, 1, 1)</f>
        <v>42261.500243055561</v>
      </c>
      <c r="T348" s="5">
        <f>$I348/60/60/24+DATE(1970, 1, 1)</f>
        <v>42291.500243055561</v>
      </c>
      <c r="U348" t="b">
        <f>T348&gt;S348</f>
        <v>1</v>
      </c>
    </row>
    <row r="349" spans="1:21" ht="43.5" x14ac:dyDescent="0.35">
      <c r="A349">
        <v>347</v>
      </c>
      <c r="B349" s="3" t="s">
        <v>348</v>
      </c>
      <c r="C349" s="3" t="s">
        <v>4457</v>
      </c>
      <c r="D349" s="11">
        <v>40000</v>
      </c>
      <c r="E349" s="11">
        <v>44636.2</v>
      </c>
      <c r="F349" t="s">
        <v>8219</v>
      </c>
      <c r="G349" t="s">
        <v>8224</v>
      </c>
      <c r="H349" t="s">
        <v>8246</v>
      </c>
      <c r="I349">
        <v>1447505609</v>
      </c>
      <c r="J349">
        <v>1444910009</v>
      </c>
      <c r="K349" t="b">
        <v>1</v>
      </c>
      <c r="L349">
        <v>379</v>
      </c>
      <c r="M349" t="b">
        <v>1</v>
      </c>
      <c r="N349" t="s">
        <v>8269</v>
      </c>
      <c r="O349" s="13">
        <f>E349/D349</f>
        <v>1.1159049999999999</v>
      </c>
      <c r="P349" s="14">
        <f>IF($L349&lt;&gt;0, E349/L349, 0)</f>
        <v>117.77361477572559</v>
      </c>
      <c r="Q349" t="str">
        <f>LEFT($N349, FIND("/", $N349)-1)</f>
        <v>film &amp; video</v>
      </c>
      <c r="R349" t="str">
        <f>RIGHT(N349, LEN(N349)-LEN(Q349)-1)</f>
        <v>documentary</v>
      </c>
      <c r="S349" s="5">
        <f>$J349/60/60/24+DATE(1970, 1, 1)</f>
        <v>42292.495474537034</v>
      </c>
      <c r="T349" s="5">
        <f>$I349/60/60/24+DATE(1970, 1, 1)</f>
        <v>42322.537141203706</v>
      </c>
      <c r="U349" t="b">
        <f>T349&gt;S349</f>
        <v>1</v>
      </c>
    </row>
    <row r="350" spans="1:21" ht="43.5" x14ac:dyDescent="0.35">
      <c r="A350">
        <v>348</v>
      </c>
      <c r="B350" s="3" t="s">
        <v>349</v>
      </c>
      <c r="C350" s="3" t="s">
        <v>4458</v>
      </c>
      <c r="D350" s="11">
        <v>10000</v>
      </c>
      <c r="E350" s="11">
        <v>10300</v>
      </c>
      <c r="F350" t="s">
        <v>8219</v>
      </c>
      <c r="G350" t="s">
        <v>8224</v>
      </c>
      <c r="H350" t="s">
        <v>8246</v>
      </c>
      <c r="I350">
        <v>1440165916</v>
      </c>
      <c r="J350">
        <v>1437573916</v>
      </c>
      <c r="K350" t="b">
        <v>1</v>
      </c>
      <c r="L350">
        <v>119</v>
      </c>
      <c r="M350" t="b">
        <v>1</v>
      </c>
      <c r="N350" t="s">
        <v>8269</v>
      </c>
      <c r="O350" s="13">
        <f>E350/D350</f>
        <v>1.03</v>
      </c>
      <c r="P350" s="14">
        <f>IF($L350&lt;&gt;0, E350/L350, 0)</f>
        <v>86.554621848739501</v>
      </c>
      <c r="Q350" t="str">
        <f>LEFT($N350, FIND("/", $N350)-1)</f>
        <v>film &amp; video</v>
      </c>
      <c r="R350" t="str">
        <f>RIGHT(N350, LEN(N350)-LEN(Q350)-1)</f>
        <v>documentary</v>
      </c>
      <c r="S350" s="5">
        <f>$J350/60/60/24+DATE(1970, 1, 1)</f>
        <v>42207.58699074074</v>
      </c>
      <c r="T350" s="5">
        <f>$I350/60/60/24+DATE(1970, 1, 1)</f>
        <v>42237.58699074074</v>
      </c>
      <c r="U350" t="b">
        <f>T350&gt;S350</f>
        <v>1</v>
      </c>
    </row>
    <row r="351" spans="1:21" ht="43.5" x14ac:dyDescent="0.35">
      <c r="A351">
        <v>349</v>
      </c>
      <c r="B351" s="3" t="s">
        <v>350</v>
      </c>
      <c r="C351" s="3" t="s">
        <v>4459</v>
      </c>
      <c r="D351" s="11">
        <v>11260</v>
      </c>
      <c r="E351" s="11">
        <v>12007.18</v>
      </c>
      <c r="F351" t="s">
        <v>8219</v>
      </c>
      <c r="G351" t="s">
        <v>8224</v>
      </c>
      <c r="H351" t="s">
        <v>8246</v>
      </c>
      <c r="I351">
        <v>1487937508</v>
      </c>
      <c r="J351">
        <v>1485345508</v>
      </c>
      <c r="K351" t="b">
        <v>1</v>
      </c>
      <c r="L351">
        <v>167</v>
      </c>
      <c r="M351" t="b">
        <v>1</v>
      </c>
      <c r="N351" t="s">
        <v>8269</v>
      </c>
      <c r="O351" s="13">
        <f>E351/D351</f>
        <v>1.0663570159857905</v>
      </c>
      <c r="P351" s="14">
        <f>IF($L351&lt;&gt;0, E351/L351, 0)</f>
        <v>71.899281437125751</v>
      </c>
      <c r="Q351" t="str">
        <f>LEFT($N351, FIND("/", $N351)-1)</f>
        <v>film &amp; video</v>
      </c>
      <c r="R351" t="str">
        <f>RIGHT(N351, LEN(N351)-LEN(Q351)-1)</f>
        <v>documentary</v>
      </c>
      <c r="S351" s="5">
        <f>$J351/60/60/24+DATE(1970, 1, 1)</f>
        <v>42760.498935185184</v>
      </c>
      <c r="T351" s="5">
        <f>$I351/60/60/24+DATE(1970, 1, 1)</f>
        <v>42790.498935185184</v>
      </c>
      <c r="U351" t="b">
        <f>T351&gt;S351</f>
        <v>1</v>
      </c>
    </row>
    <row r="352" spans="1:21" ht="43.5" x14ac:dyDescent="0.35">
      <c r="A352">
        <v>350</v>
      </c>
      <c r="B352" s="3" t="s">
        <v>351</v>
      </c>
      <c r="C352" s="3" t="s">
        <v>4460</v>
      </c>
      <c r="D352" s="11">
        <v>25000</v>
      </c>
      <c r="E352" s="11">
        <v>28690</v>
      </c>
      <c r="F352" t="s">
        <v>8219</v>
      </c>
      <c r="G352" t="s">
        <v>8224</v>
      </c>
      <c r="H352" t="s">
        <v>8246</v>
      </c>
      <c r="I352">
        <v>1473566340</v>
      </c>
      <c r="J352">
        <v>1470274509</v>
      </c>
      <c r="K352" t="b">
        <v>1</v>
      </c>
      <c r="L352">
        <v>221</v>
      </c>
      <c r="M352" t="b">
        <v>1</v>
      </c>
      <c r="N352" t="s">
        <v>8269</v>
      </c>
      <c r="O352" s="13">
        <f>E352/D352</f>
        <v>1.1476</v>
      </c>
      <c r="P352" s="14">
        <f>IF($L352&lt;&gt;0, E352/L352, 0)</f>
        <v>129.81900452488688</v>
      </c>
      <c r="Q352" t="str">
        <f>LEFT($N352, FIND("/", $N352)-1)</f>
        <v>film &amp; video</v>
      </c>
      <c r="R352" t="str">
        <f>RIGHT(N352, LEN(N352)-LEN(Q352)-1)</f>
        <v>documentary</v>
      </c>
      <c r="S352" s="5">
        <f>$J352/60/60/24+DATE(1970, 1, 1)</f>
        <v>42586.066076388888</v>
      </c>
      <c r="T352" s="5">
        <f>$I352/60/60/24+DATE(1970, 1, 1)</f>
        <v>42624.165972222225</v>
      </c>
      <c r="U352" t="b">
        <f>T352&gt;S352</f>
        <v>1</v>
      </c>
    </row>
    <row r="353" spans="1:21" ht="58" x14ac:dyDescent="0.35">
      <c r="A353">
        <v>351</v>
      </c>
      <c r="B353" s="3" t="s">
        <v>352</v>
      </c>
      <c r="C353" s="3" t="s">
        <v>4461</v>
      </c>
      <c r="D353" s="11">
        <v>34000</v>
      </c>
      <c r="E353" s="11">
        <v>43296</v>
      </c>
      <c r="F353" t="s">
        <v>8219</v>
      </c>
      <c r="G353" t="s">
        <v>8227</v>
      </c>
      <c r="H353" t="s">
        <v>8249</v>
      </c>
      <c r="I353">
        <v>1460066954</v>
      </c>
      <c r="J353">
        <v>1456614554</v>
      </c>
      <c r="K353" t="b">
        <v>1</v>
      </c>
      <c r="L353">
        <v>964</v>
      </c>
      <c r="M353" t="b">
        <v>1</v>
      </c>
      <c r="N353" t="s">
        <v>8269</v>
      </c>
      <c r="O353" s="13">
        <f>E353/D353</f>
        <v>1.2734117647058822</v>
      </c>
      <c r="P353" s="14">
        <f>IF($L353&lt;&gt;0, E353/L353, 0)</f>
        <v>44.912863070539416</v>
      </c>
      <c r="Q353" t="str">
        <f>LEFT($N353, FIND("/", $N353)-1)</f>
        <v>film &amp; video</v>
      </c>
      <c r="R353" t="str">
        <f>RIGHT(N353, LEN(N353)-LEN(Q353)-1)</f>
        <v>documentary</v>
      </c>
      <c r="S353" s="5">
        <f>$J353/60/60/24+DATE(1970, 1, 1)</f>
        <v>42427.964745370366</v>
      </c>
      <c r="T353" s="5">
        <f>$I353/60/60/24+DATE(1970, 1, 1)</f>
        <v>42467.923078703709</v>
      </c>
      <c r="U353" t="b">
        <f>T353&gt;S353</f>
        <v>1</v>
      </c>
    </row>
    <row r="354" spans="1:21" ht="43.5" x14ac:dyDescent="0.35">
      <c r="A354">
        <v>352</v>
      </c>
      <c r="B354" s="3" t="s">
        <v>353</v>
      </c>
      <c r="C354" s="3" t="s">
        <v>4462</v>
      </c>
      <c r="D354" s="11">
        <v>10000</v>
      </c>
      <c r="E354" s="11">
        <v>11656</v>
      </c>
      <c r="F354" t="s">
        <v>8219</v>
      </c>
      <c r="G354" t="s">
        <v>8224</v>
      </c>
      <c r="H354" t="s">
        <v>8246</v>
      </c>
      <c r="I354">
        <v>1412740868</v>
      </c>
      <c r="J354">
        <v>1410148868</v>
      </c>
      <c r="K354" t="b">
        <v>1</v>
      </c>
      <c r="L354">
        <v>286</v>
      </c>
      <c r="M354" t="b">
        <v>1</v>
      </c>
      <c r="N354" t="s">
        <v>8269</v>
      </c>
      <c r="O354" s="13">
        <f>E354/D354</f>
        <v>1.1656</v>
      </c>
      <c r="P354" s="14">
        <f>IF($L354&lt;&gt;0, E354/L354, 0)</f>
        <v>40.755244755244753</v>
      </c>
      <c r="Q354" t="str">
        <f>LEFT($N354, FIND("/", $N354)-1)</f>
        <v>film &amp; video</v>
      </c>
      <c r="R354" t="str">
        <f>RIGHT(N354, LEN(N354)-LEN(Q354)-1)</f>
        <v>documentary</v>
      </c>
      <c r="S354" s="5">
        <f>$J354/60/60/24+DATE(1970, 1, 1)</f>
        <v>41890.167453703703</v>
      </c>
      <c r="T354" s="5">
        <f>$I354/60/60/24+DATE(1970, 1, 1)</f>
        <v>41920.167453703703</v>
      </c>
      <c r="U354" t="b">
        <f>T354&gt;S354</f>
        <v>1</v>
      </c>
    </row>
    <row r="355" spans="1:21" ht="58" x14ac:dyDescent="0.35">
      <c r="A355">
        <v>353</v>
      </c>
      <c r="B355" s="3" t="s">
        <v>354</v>
      </c>
      <c r="C355" s="3" t="s">
        <v>4463</v>
      </c>
      <c r="D355" s="11">
        <v>58425</v>
      </c>
      <c r="E355" s="11">
        <v>63460.18</v>
      </c>
      <c r="F355" t="s">
        <v>8219</v>
      </c>
      <c r="G355" t="s">
        <v>8224</v>
      </c>
      <c r="H355" t="s">
        <v>8246</v>
      </c>
      <c r="I355">
        <v>1447963219</v>
      </c>
      <c r="J355">
        <v>1445367619</v>
      </c>
      <c r="K355" t="b">
        <v>1</v>
      </c>
      <c r="L355">
        <v>613</v>
      </c>
      <c r="M355" t="b">
        <v>1</v>
      </c>
      <c r="N355" t="s">
        <v>8269</v>
      </c>
      <c r="O355" s="13">
        <f>E355/D355</f>
        <v>1.0861819426615318</v>
      </c>
      <c r="P355" s="14">
        <f>IF($L355&lt;&gt;0, E355/L355, 0)</f>
        <v>103.52394779771615</v>
      </c>
      <c r="Q355" t="str">
        <f>LEFT($N355, FIND("/", $N355)-1)</f>
        <v>film &amp; video</v>
      </c>
      <c r="R355" t="str">
        <f>RIGHT(N355, LEN(N355)-LEN(Q355)-1)</f>
        <v>documentary</v>
      </c>
      <c r="S355" s="5">
        <f>$J355/60/60/24+DATE(1970, 1, 1)</f>
        <v>42297.791886574079</v>
      </c>
      <c r="T355" s="5">
        <f>$I355/60/60/24+DATE(1970, 1, 1)</f>
        <v>42327.833553240736</v>
      </c>
      <c r="U355" t="b">
        <f>T355&gt;S355</f>
        <v>1</v>
      </c>
    </row>
    <row r="356" spans="1:21" ht="43.5" x14ac:dyDescent="0.35">
      <c r="A356">
        <v>354</v>
      </c>
      <c r="B356" s="3" t="s">
        <v>355</v>
      </c>
      <c r="C356" s="3" t="s">
        <v>4464</v>
      </c>
      <c r="D356" s="11">
        <v>3500</v>
      </c>
      <c r="E356" s="11">
        <v>3638</v>
      </c>
      <c r="F356" t="s">
        <v>8219</v>
      </c>
      <c r="G356" t="s">
        <v>8224</v>
      </c>
      <c r="H356" t="s">
        <v>8246</v>
      </c>
      <c r="I356">
        <v>1460141521</v>
      </c>
      <c r="J356">
        <v>1457553121</v>
      </c>
      <c r="K356" t="b">
        <v>1</v>
      </c>
      <c r="L356">
        <v>29</v>
      </c>
      <c r="M356" t="b">
        <v>1</v>
      </c>
      <c r="N356" t="s">
        <v>8269</v>
      </c>
      <c r="O356" s="13">
        <f>E356/D356</f>
        <v>1.0394285714285714</v>
      </c>
      <c r="P356" s="14">
        <f>IF($L356&lt;&gt;0, E356/L356, 0)</f>
        <v>125.44827586206897</v>
      </c>
      <c r="Q356" t="str">
        <f>LEFT($N356, FIND("/", $N356)-1)</f>
        <v>film &amp; video</v>
      </c>
      <c r="R356" t="str">
        <f>RIGHT(N356, LEN(N356)-LEN(Q356)-1)</f>
        <v>documentary</v>
      </c>
      <c r="S356" s="5">
        <f>$J356/60/60/24+DATE(1970, 1, 1)</f>
        <v>42438.827789351853</v>
      </c>
      <c r="T356" s="5">
        <f>$I356/60/60/24+DATE(1970, 1, 1)</f>
        <v>42468.786122685182</v>
      </c>
      <c r="U356" t="b">
        <f>T356&gt;S356</f>
        <v>1</v>
      </c>
    </row>
    <row r="357" spans="1:21" ht="43.5" x14ac:dyDescent="0.35">
      <c r="A357">
        <v>355</v>
      </c>
      <c r="B357" s="3" t="s">
        <v>356</v>
      </c>
      <c r="C357" s="3" t="s">
        <v>4465</v>
      </c>
      <c r="D357" s="11">
        <v>35000</v>
      </c>
      <c r="E357" s="11">
        <v>40690</v>
      </c>
      <c r="F357" t="s">
        <v>8219</v>
      </c>
      <c r="G357" t="s">
        <v>8224</v>
      </c>
      <c r="H357" t="s">
        <v>8246</v>
      </c>
      <c r="I357">
        <v>1417420994</v>
      </c>
      <c r="J357">
        <v>1414738994</v>
      </c>
      <c r="K357" t="b">
        <v>1</v>
      </c>
      <c r="L357">
        <v>165</v>
      </c>
      <c r="M357" t="b">
        <v>1</v>
      </c>
      <c r="N357" t="s">
        <v>8269</v>
      </c>
      <c r="O357" s="13">
        <f>E357/D357</f>
        <v>1.1625714285714286</v>
      </c>
      <c r="P357" s="14">
        <f>IF($L357&lt;&gt;0, E357/L357, 0)</f>
        <v>246.60606060606059</v>
      </c>
      <c r="Q357" t="str">
        <f>LEFT($N357, FIND("/", $N357)-1)</f>
        <v>film &amp; video</v>
      </c>
      <c r="R357" t="str">
        <f>RIGHT(N357, LEN(N357)-LEN(Q357)-1)</f>
        <v>documentary</v>
      </c>
      <c r="S357" s="5">
        <f>$J357/60/60/24+DATE(1970, 1, 1)</f>
        <v>41943.293912037036</v>
      </c>
      <c r="T357" s="5">
        <f>$I357/60/60/24+DATE(1970, 1, 1)</f>
        <v>41974.3355787037</v>
      </c>
      <c r="U357" t="b">
        <f>T357&gt;S357</f>
        <v>1</v>
      </c>
    </row>
    <row r="358" spans="1:21" ht="43.5" x14ac:dyDescent="0.35">
      <c r="A358">
        <v>356</v>
      </c>
      <c r="B358" s="3" t="s">
        <v>357</v>
      </c>
      <c r="C358" s="3" t="s">
        <v>4466</v>
      </c>
      <c r="D358" s="11">
        <v>7500</v>
      </c>
      <c r="E358" s="11">
        <v>7701.93</v>
      </c>
      <c r="F358" t="s">
        <v>8219</v>
      </c>
      <c r="G358" t="s">
        <v>8224</v>
      </c>
      <c r="H358" t="s">
        <v>8246</v>
      </c>
      <c r="I358">
        <v>1458152193</v>
      </c>
      <c r="J358">
        <v>1455563793</v>
      </c>
      <c r="K358" t="b">
        <v>1</v>
      </c>
      <c r="L358">
        <v>97</v>
      </c>
      <c r="M358" t="b">
        <v>1</v>
      </c>
      <c r="N358" t="s">
        <v>8269</v>
      </c>
      <c r="O358" s="13">
        <f>E358/D358</f>
        <v>1.0269239999999999</v>
      </c>
      <c r="P358" s="14">
        <f>IF($L358&lt;&gt;0, E358/L358, 0)</f>
        <v>79.401340206185566</v>
      </c>
      <c r="Q358" t="str">
        <f>LEFT($N358, FIND("/", $N358)-1)</f>
        <v>film &amp; video</v>
      </c>
      <c r="R358" t="str">
        <f>RIGHT(N358, LEN(N358)-LEN(Q358)-1)</f>
        <v>documentary</v>
      </c>
      <c r="S358" s="5">
        <f>$J358/60/60/24+DATE(1970, 1, 1)</f>
        <v>42415.803159722222</v>
      </c>
      <c r="T358" s="5">
        <f>$I358/60/60/24+DATE(1970, 1, 1)</f>
        <v>42445.761493055557</v>
      </c>
      <c r="U358" t="b">
        <f>T358&gt;S358</f>
        <v>1</v>
      </c>
    </row>
    <row r="359" spans="1:21" ht="58" x14ac:dyDescent="0.35">
      <c r="A359">
        <v>357</v>
      </c>
      <c r="B359" s="3" t="s">
        <v>358</v>
      </c>
      <c r="C359" s="3" t="s">
        <v>4467</v>
      </c>
      <c r="D359" s="11">
        <v>15000</v>
      </c>
      <c r="E359" s="11">
        <v>26100</v>
      </c>
      <c r="F359" t="s">
        <v>8219</v>
      </c>
      <c r="G359" t="s">
        <v>8224</v>
      </c>
      <c r="H359" t="s">
        <v>8246</v>
      </c>
      <c r="I359">
        <v>1429852797</v>
      </c>
      <c r="J359">
        <v>1426396797</v>
      </c>
      <c r="K359" t="b">
        <v>1</v>
      </c>
      <c r="L359">
        <v>303</v>
      </c>
      <c r="M359" t="b">
        <v>1</v>
      </c>
      <c r="N359" t="s">
        <v>8269</v>
      </c>
      <c r="O359" s="13">
        <f>E359/D359</f>
        <v>1.74</v>
      </c>
      <c r="P359" s="14">
        <f>IF($L359&lt;&gt;0, E359/L359, 0)</f>
        <v>86.138613861386133</v>
      </c>
      <c r="Q359" t="str">
        <f>LEFT($N359, FIND("/", $N359)-1)</f>
        <v>film &amp; video</v>
      </c>
      <c r="R359" t="str">
        <f>RIGHT(N359, LEN(N359)-LEN(Q359)-1)</f>
        <v>documentary</v>
      </c>
      <c r="S359" s="5">
        <f>$J359/60/60/24+DATE(1970, 1, 1)</f>
        <v>42078.222187499996</v>
      </c>
      <c r="T359" s="5">
        <f>$I359/60/60/24+DATE(1970, 1, 1)</f>
        <v>42118.222187499996</v>
      </c>
      <c r="U359" t="b">
        <f>T359&gt;S359</f>
        <v>1</v>
      </c>
    </row>
    <row r="360" spans="1:21" ht="43.5" x14ac:dyDescent="0.35">
      <c r="A360">
        <v>358</v>
      </c>
      <c r="B360" s="3" t="s">
        <v>359</v>
      </c>
      <c r="C360" s="3" t="s">
        <v>4468</v>
      </c>
      <c r="D360" s="11">
        <v>50000</v>
      </c>
      <c r="E360" s="11">
        <v>51544</v>
      </c>
      <c r="F360" t="s">
        <v>8219</v>
      </c>
      <c r="G360" t="s">
        <v>8224</v>
      </c>
      <c r="H360" t="s">
        <v>8246</v>
      </c>
      <c r="I360">
        <v>1466002800</v>
      </c>
      <c r="J360">
        <v>1463517521</v>
      </c>
      <c r="K360" t="b">
        <v>1</v>
      </c>
      <c r="L360">
        <v>267</v>
      </c>
      <c r="M360" t="b">
        <v>1</v>
      </c>
      <c r="N360" t="s">
        <v>8269</v>
      </c>
      <c r="O360" s="13">
        <f>E360/D360</f>
        <v>1.03088</v>
      </c>
      <c r="P360" s="14">
        <f>IF($L360&lt;&gt;0, E360/L360, 0)</f>
        <v>193.04868913857678</v>
      </c>
      <c r="Q360" t="str">
        <f>LEFT($N360, FIND("/", $N360)-1)</f>
        <v>film &amp; video</v>
      </c>
      <c r="R360" t="str">
        <f>RIGHT(N360, LEN(N360)-LEN(Q360)-1)</f>
        <v>documentary</v>
      </c>
      <c r="S360" s="5">
        <f>$J360/60/60/24+DATE(1970, 1, 1)</f>
        <v>42507.860196759255</v>
      </c>
      <c r="T360" s="5">
        <f>$I360/60/60/24+DATE(1970, 1, 1)</f>
        <v>42536.625</v>
      </c>
      <c r="U360" t="b">
        <f>T360&gt;S360</f>
        <v>1</v>
      </c>
    </row>
    <row r="361" spans="1:21" ht="43.5" x14ac:dyDescent="0.35">
      <c r="A361">
        <v>359</v>
      </c>
      <c r="B361" s="3" t="s">
        <v>360</v>
      </c>
      <c r="C361" s="3" t="s">
        <v>4469</v>
      </c>
      <c r="D361" s="11">
        <v>24200</v>
      </c>
      <c r="E361" s="11">
        <v>25375</v>
      </c>
      <c r="F361" t="s">
        <v>8219</v>
      </c>
      <c r="G361" t="s">
        <v>8224</v>
      </c>
      <c r="H361" t="s">
        <v>8246</v>
      </c>
      <c r="I361">
        <v>1415941920</v>
      </c>
      <c r="J361">
        <v>1414028490</v>
      </c>
      <c r="K361" t="b">
        <v>1</v>
      </c>
      <c r="L361">
        <v>302</v>
      </c>
      <c r="M361" t="b">
        <v>1</v>
      </c>
      <c r="N361" t="s">
        <v>8269</v>
      </c>
      <c r="O361" s="13">
        <f>E361/D361</f>
        <v>1.0485537190082646</v>
      </c>
      <c r="P361" s="14">
        <f>IF($L361&lt;&gt;0, E361/L361, 0)</f>
        <v>84.023178807947019</v>
      </c>
      <c r="Q361" t="str">
        <f>LEFT($N361, FIND("/", $N361)-1)</f>
        <v>film &amp; video</v>
      </c>
      <c r="R361" t="str">
        <f>RIGHT(N361, LEN(N361)-LEN(Q361)-1)</f>
        <v>documentary</v>
      </c>
      <c r="S361" s="5">
        <f>$J361/60/60/24+DATE(1970, 1, 1)</f>
        <v>41935.070486111108</v>
      </c>
      <c r="T361" s="5">
        <f>$I361/60/60/24+DATE(1970, 1, 1)</f>
        <v>41957.216666666667</v>
      </c>
      <c r="U361" t="b">
        <f>T361&gt;S361</f>
        <v>1</v>
      </c>
    </row>
    <row r="362" spans="1:21" ht="43.5" x14ac:dyDescent="0.35">
      <c r="A362">
        <v>360</v>
      </c>
      <c r="B362" s="3" t="s">
        <v>361</v>
      </c>
      <c r="C362" s="3" t="s">
        <v>4470</v>
      </c>
      <c r="D362" s="11">
        <v>12000</v>
      </c>
      <c r="E362" s="11">
        <v>12165</v>
      </c>
      <c r="F362" t="s">
        <v>8219</v>
      </c>
      <c r="G362" t="s">
        <v>8224</v>
      </c>
      <c r="H362" t="s">
        <v>8246</v>
      </c>
      <c r="I362">
        <v>1437621060</v>
      </c>
      <c r="J362">
        <v>1433799180</v>
      </c>
      <c r="K362" t="b">
        <v>0</v>
      </c>
      <c r="L362">
        <v>87</v>
      </c>
      <c r="M362" t="b">
        <v>1</v>
      </c>
      <c r="N362" t="s">
        <v>8269</v>
      </c>
      <c r="O362" s="13">
        <f>E362/D362</f>
        <v>1.0137499999999999</v>
      </c>
      <c r="P362" s="14">
        <f>IF($L362&lt;&gt;0, E362/L362, 0)</f>
        <v>139.82758620689654</v>
      </c>
      <c r="Q362" t="str">
        <f>LEFT($N362, FIND("/", $N362)-1)</f>
        <v>film &amp; video</v>
      </c>
      <c r="R362" t="str">
        <f>RIGHT(N362, LEN(N362)-LEN(Q362)-1)</f>
        <v>documentary</v>
      </c>
      <c r="S362" s="5">
        <f>$J362/60/60/24+DATE(1970, 1, 1)</f>
        <v>42163.897916666669</v>
      </c>
      <c r="T362" s="5">
        <f>$I362/60/60/24+DATE(1970, 1, 1)</f>
        <v>42208.132638888885</v>
      </c>
      <c r="U362" t="b">
        <f>T362&gt;S362</f>
        <v>1</v>
      </c>
    </row>
    <row r="363" spans="1:21" ht="43.5" x14ac:dyDescent="0.35">
      <c r="A363">
        <v>361</v>
      </c>
      <c r="B363" s="3" t="s">
        <v>362</v>
      </c>
      <c r="C363" s="3" t="s">
        <v>4471</v>
      </c>
      <c r="D363" s="11">
        <v>35000</v>
      </c>
      <c r="E363" s="11">
        <v>38876.949999999997</v>
      </c>
      <c r="F363" t="s">
        <v>8219</v>
      </c>
      <c r="G363" t="s">
        <v>8224</v>
      </c>
      <c r="H363" t="s">
        <v>8246</v>
      </c>
      <c r="I363">
        <v>1416704506</v>
      </c>
      <c r="J363">
        <v>1414108906</v>
      </c>
      <c r="K363" t="b">
        <v>0</v>
      </c>
      <c r="L363">
        <v>354</v>
      </c>
      <c r="M363" t="b">
        <v>1</v>
      </c>
      <c r="N363" t="s">
        <v>8269</v>
      </c>
      <c r="O363" s="13">
        <f>E363/D363</f>
        <v>1.1107699999999998</v>
      </c>
      <c r="P363" s="14">
        <f>IF($L363&lt;&gt;0, E363/L363, 0)</f>
        <v>109.82189265536722</v>
      </c>
      <c r="Q363" t="str">
        <f>LEFT($N363, FIND("/", $N363)-1)</f>
        <v>film &amp; video</v>
      </c>
      <c r="R363" t="str">
        <f>RIGHT(N363, LEN(N363)-LEN(Q363)-1)</f>
        <v>documentary</v>
      </c>
      <c r="S363" s="5">
        <f>$J363/60/60/24+DATE(1970, 1, 1)</f>
        <v>41936.001226851848</v>
      </c>
      <c r="T363" s="5">
        <f>$I363/60/60/24+DATE(1970, 1, 1)</f>
        <v>41966.042893518519</v>
      </c>
      <c r="U363" t="b">
        <f>T363&gt;S363</f>
        <v>1</v>
      </c>
    </row>
    <row r="364" spans="1:21" ht="58" x14ac:dyDescent="0.35">
      <c r="A364">
        <v>362</v>
      </c>
      <c r="B364" s="3" t="s">
        <v>363</v>
      </c>
      <c r="C364" s="3" t="s">
        <v>4472</v>
      </c>
      <c r="D364" s="11">
        <v>9665</v>
      </c>
      <c r="E364" s="11">
        <v>12000</v>
      </c>
      <c r="F364" t="s">
        <v>8219</v>
      </c>
      <c r="G364" t="s">
        <v>8224</v>
      </c>
      <c r="H364" t="s">
        <v>8246</v>
      </c>
      <c r="I364">
        <v>1407456000</v>
      </c>
      <c r="J364">
        <v>1405573391</v>
      </c>
      <c r="K364" t="b">
        <v>0</v>
      </c>
      <c r="L364">
        <v>86</v>
      </c>
      <c r="M364" t="b">
        <v>1</v>
      </c>
      <c r="N364" t="s">
        <v>8269</v>
      </c>
      <c r="O364" s="13">
        <f>E364/D364</f>
        <v>1.2415933781686497</v>
      </c>
      <c r="P364" s="14">
        <f>IF($L364&lt;&gt;0, E364/L364, 0)</f>
        <v>139.53488372093022</v>
      </c>
      <c r="Q364" t="str">
        <f>LEFT($N364, FIND("/", $N364)-1)</f>
        <v>film &amp; video</v>
      </c>
      <c r="R364" t="str">
        <f>RIGHT(N364, LEN(N364)-LEN(Q364)-1)</f>
        <v>documentary</v>
      </c>
      <c r="S364" s="5">
        <f>$J364/60/60/24+DATE(1970, 1, 1)</f>
        <v>41837.210543981484</v>
      </c>
      <c r="T364" s="5">
        <f>$I364/60/60/24+DATE(1970, 1, 1)</f>
        <v>41859</v>
      </c>
      <c r="U364" t="b">
        <f>T364&gt;S364</f>
        <v>1</v>
      </c>
    </row>
    <row r="365" spans="1:21" ht="58" x14ac:dyDescent="0.35">
      <c r="A365">
        <v>363</v>
      </c>
      <c r="B365" s="3" t="s">
        <v>364</v>
      </c>
      <c r="C365" s="3" t="s">
        <v>4473</v>
      </c>
      <c r="D365" s="11">
        <v>8925</v>
      </c>
      <c r="E365" s="11">
        <v>9044</v>
      </c>
      <c r="F365" t="s">
        <v>8219</v>
      </c>
      <c r="G365" t="s">
        <v>8224</v>
      </c>
      <c r="H365" t="s">
        <v>8246</v>
      </c>
      <c r="I365">
        <v>1272828120</v>
      </c>
      <c r="J365">
        <v>1268934736</v>
      </c>
      <c r="K365" t="b">
        <v>0</v>
      </c>
      <c r="L365">
        <v>26</v>
      </c>
      <c r="M365" t="b">
        <v>1</v>
      </c>
      <c r="N365" t="s">
        <v>8269</v>
      </c>
      <c r="O365" s="13">
        <f>E365/D365</f>
        <v>1.0133333333333334</v>
      </c>
      <c r="P365" s="14">
        <f>IF($L365&lt;&gt;0, E365/L365, 0)</f>
        <v>347.84615384615387</v>
      </c>
      <c r="Q365" t="str">
        <f>LEFT($N365, FIND("/", $N365)-1)</f>
        <v>film &amp; video</v>
      </c>
      <c r="R365" t="str">
        <f>RIGHT(N365, LEN(N365)-LEN(Q365)-1)</f>
        <v>documentary</v>
      </c>
      <c r="S365" s="5">
        <f>$J365/60/60/24+DATE(1970, 1, 1)</f>
        <v>40255.744629629626</v>
      </c>
      <c r="T365" s="5">
        <f>$I365/60/60/24+DATE(1970, 1, 1)</f>
        <v>40300.806944444441</v>
      </c>
      <c r="U365" t="b">
        <f>T365&gt;S365</f>
        <v>1</v>
      </c>
    </row>
    <row r="366" spans="1:21" ht="43.5" x14ac:dyDescent="0.35">
      <c r="A366">
        <v>364</v>
      </c>
      <c r="B366" s="3" t="s">
        <v>365</v>
      </c>
      <c r="C366" s="3" t="s">
        <v>4474</v>
      </c>
      <c r="D366" s="11">
        <v>7000</v>
      </c>
      <c r="E366" s="11">
        <v>7711.3</v>
      </c>
      <c r="F366" t="s">
        <v>8219</v>
      </c>
      <c r="G366" t="s">
        <v>8224</v>
      </c>
      <c r="H366" t="s">
        <v>8246</v>
      </c>
      <c r="I366">
        <v>1403323140</v>
      </c>
      <c r="J366">
        <v>1400704672</v>
      </c>
      <c r="K366" t="b">
        <v>0</v>
      </c>
      <c r="L366">
        <v>113</v>
      </c>
      <c r="M366" t="b">
        <v>1</v>
      </c>
      <c r="N366" t="s">
        <v>8269</v>
      </c>
      <c r="O366" s="13">
        <f>E366/D366</f>
        <v>1.1016142857142857</v>
      </c>
      <c r="P366" s="14">
        <f>IF($L366&lt;&gt;0, E366/L366, 0)</f>
        <v>68.24159292035398</v>
      </c>
      <c r="Q366" t="str">
        <f>LEFT($N366, FIND("/", $N366)-1)</f>
        <v>film &amp; video</v>
      </c>
      <c r="R366" t="str">
        <f>RIGHT(N366, LEN(N366)-LEN(Q366)-1)</f>
        <v>documentary</v>
      </c>
      <c r="S366" s="5">
        <f>$J366/60/60/24+DATE(1970, 1, 1)</f>
        <v>41780.859629629631</v>
      </c>
      <c r="T366" s="5">
        <f>$I366/60/60/24+DATE(1970, 1, 1)</f>
        <v>41811.165972222225</v>
      </c>
      <c r="U366" t="b">
        <f>T366&gt;S366</f>
        <v>1</v>
      </c>
    </row>
    <row r="367" spans="1:21" ht="43.5" x14ac:dyDescent="0.35">
      <c r="A367">
        <v>365</v>
      </c>
      <c r="B367" s="3" t="s">
        <v>366</v>
      </c>
      <c r="C367" s="3" t="s">
        <v>4475</v>
      </c>
      <c r="D367" s="11">
        <v>15000</v>
      </c>
      <c r="E367" s="11">
        <v>15596</v>
      </c>
      <c r="F367" t="s">
        <v>8219</v>
      </c>
      <c r="G367" t="s">
        <v>8225</v>
      </c>
      <c r="H367" t="s">
        <v>8247</v>
      </c>
      <c r="I367">
        <v>1393597999</v>
      </c>
      <c r="J367">
        <v>1391005999</v>
      </c>
      <c r="K367" t="b">
        <v>0</v>
      </c>
      <c r="L367">
        <v>65</v>
      </c>
      <c r="M367" t="b">
        <v>1</v>
      </c>
      <c r="N367" t="s">
        <v>8269</v>
      </c>
      <c r="O367" s="13">
        <f>E367/D367</f>
        <v>1.0397333333333334</v>
      </c>
      <c r="P367" s="14">
        <f>IF($L367&lt;&gt;0, E367/L367, 0)</f>
        <v>239.93846153846152</v>
      </c>
      <c r="Q367" t="str">
        <f>LEFT($N367, FIND("/", $N367)-1)</f>
        <v>film &amp; video</v>
      </c>
      <c r="R367" t="str">
        <f>RIGHT(N367, LEN(N367)-LEN(Q367)-1)</f>
        <v>documentary</v>
      </c>
      <c r="S367" s="5">
        <f>$J367/60/60/24+DATE(1970, 1, 1)</f>
        <v>41668.606469907405</v>
      </c>
      <c r="T367" s="5">
        <f>$I367/60/60/24+DATE(1970, 1, 1)</f>
        <v>41698.606469907405</v>
      </c>
      <c r="U367" t="b">
        <f>T367&gt;S367</f>
        <v>1</v>
      </c>
    </row>
    <row r="368" spans="1:21" ht="43.5" x14ac:dyDescent="0.35">
      <c r="A368">
        <v>366</v>
      </c>
      <c r="B368" s="3" t="s">
        <v>367</v>
      </c>
      <c r="C368" s="3" t="s">
        <v>4476</v>
      </c>
      <c r="D368" s="11">
        <v>38000</v>
      </c>
      <c r="E368" s="11">
        <v>38500</v>
      </c>
      <c r="F368" t="s">
        <v>8219</v>
      </c>
      <c r="G368" t="s">
        <v>8224</v>
      </c>
      <c r="H368" t="s">
        <v>8246</v>
      </c>
      <c r="I368">
        <v>1337540518</v>
      </c>
      <c r="J368">
        <v>1334948518</v>
      </c>
      <c r="K368" t="b">
        <v>0</v>
      </c>
      <c r="L368">
        <v>134</v>
      </c>
      <c r="M368" t="b">
        <v>1</v>
      </c>
      <c r="N368" t="s">
        <v>8269</v>
      </c>
      <c r="O368" s="13">
        <f>E368/D368</f>
        <v>1.013157894736842</v>
      </c>
      <c r="P368" s="14">
        <f>IF($L368&lt;&gt;0, E368/L368, 0)</f>
        <v>287.31343283582089</v>
      </c>
      <c r="Q368" t="str">
        <f>LEFT($N368, FIND("/", $N368)-1)</f>
        <v>film &amp; video</v>
      </c>
      <c r="R368" t="str">
        <f>RIGHT(N368, LEN(N368)-LEN(Q368)-1)</f>
        <v>documentary</v>
      </c>
      <c r="S368" s="5">
        <f>$J368/60/60/24+DATE(1970, 1, 1)</f>
        <v>41019.793032407404</v>
      </c>
      <c r="T368" s="5">
        <f>$I368/60/60/24+DATE(1970, 1, 1)</f>
        <v>41049.793032407404</v>
      </c>
      <c r="U368" t="b">
        <f>T368&gt;S368</f>
        <v>1</v>
      </c>
    </row>
    <row r="369" spans="1:21" ht="43.5" x14ac:dyDescent="0.35">
      <c r="A369">
        <v>367</v>
      </c>
      <c r="B369" s="3" t="s">
        <v>368</v>
      </c>
      <c r="C369" s="3" t="s">
        <v>4477</v>
      </c>
      <c r="D369" s="11">
        <v>10000</v>
      </c>
      <c r="E369" s="11">
        <v>10335.01</v>
      </c>
      <c r="F369" t="s">
        <v>8219</v>
      </c>
      <c r="G369" t="s">
        <v>8224</v>
      </c>
      <c r="H369" t="s">
        <v>8246</v>
      </c>
      <c r="I369">
        <v>1367384340</v>
      </c>
      <c r="J369">
        <v>1363960278</v>
      </c>
      <c r="K369" t="b">
        <v>0</v>
      </c>
      <c r="L369">
        <v>119</v>
      </c>
      <c r="M369" t="b">
        <v>1</v>
      </c>
      <c r="N369" t="s">
        <v>8269</v>
      </c>
      <c r="O369" s="13">
        <f>E369/D369</f>
        <v>1.033501</v>
      </c>
      <c r="P369" s="14">
        <f>IF($L369&lt;&gt;0, E369/L369, 0)</f>
        <v>86.84882352941176</v>
      </c>
      <c r="Q369" t="str">
        <f>LEFT($N369, FIND("/", $N369)-1)</f>
        <v>film &amp; video</v>
      </c>
      <c r="R369" t="str">
        <f>RIGHT(N369, LEN(N369)-LEN(Q369)-1)</f>
        <v>documentary</v>
      </c>
      <c r="S369" s="5">
        <f>$J369/60/60/24+DATE(1970, 1, 1)</f>
        <v>41355.577291666668</v>
      </c>
      <c r="T369" s="5">
        <f>$I369/60/60/24+DATE(1970, 1, 1)</f>
        <v>41395.207638888889</v>
      </c>
      <c r="U369" t="b">
        <f>T369&gt;S369</f>
        <v>1</v>
      </c>
    </row>
    <row r="370" spans="1:21" ht="43.5" x14ac:dyDescent="0.35">
      <c r="A370">
        <v>368</v>
      </c>
      <c r="B370" s="3" t="s">
        <v>369</v>
      </c>
      <c r="C370" s="3" t="s">
        <v>4478</v>
      </c>
      <c r="D370" s="11">
        <v>12500</v>
      </c>
      <c r="E370" s="11">
        <v>13014</v>
      </c>
      <c r="F370" t="s">
        <v>8219</v>
      </c>
      <c r="G370" t="s">
        <v>8224</v>
      </c>
      <c r="H370" t="s">
        <v>8246</v>
      </c>
      <c r="I370">
        <v>1426426322</v>
      </c>
      <c r="J370">
        <v>1423405922</v>
      </c>
      <c r="K370" t="b">
        <v>0</v>
      </c>
      <c r="L370">
        <v>159</v>
      </c>
      <c r="M370" t="b">
        <v>1</v>
      </c>
      <c r="N370" t="s">
        <v>8269</v>
      </c>
      <c r="O370" s="13">
        <f>E370/D370</f>
        <v>1.04112</v>
      </c>
      <c r="P370" s="14">
        <f>IF($L370&lt;&gt;0, E370/L370, 0)</f>
        <v>81.84905660377359</v>
      </c>
      <c r="Q370" t="str">
        <f>LEFT($N370, FIND("/", $N370)-1)</f>
        <v>film &amp; video</v>
      </c>
      <c r="R370" t="str">
        <f>RIGHT(N370, LEN(N370)-LEN(Q370)-1)</f>
        <v>documentary</v>
      </c>
      <c r="S370" s="5">
        <f>$J370/60/60/24+DATE(1970, 1, 1)</f>
        <v>42043.605578703704</v>
      </c>
      <c r="T370" s="5">
        <f>$I370/60/60/24+DATE(1970, 1, 1)</f>
        <v>42078.563912037032</v>
      </c>
      <c r="U370" t="b">
        <f>T370&gt;S370</f>
        <v>1</v>
      </c>
    </row>
    <row r="371" spans="1:21" ht="43.5" x14ac:dyDescent="0.35">
      <c r="A371">
        <v>369</v>
      </c>
      <c r="B371" s="3" t="s">
        <v>370</v>
      </c>
      <c r="C371" s="3" t="s">
        <v>4479</v>
      </c>
      <c r="D371" s="11">
        <v>6500</v>
      </c>
      <c r="E371" s="11">
        <v>7160.12</v>
      </c>
      <c r="F371" t="s">
        <v>8219</v>
      </c>
      <c r="G371" t="s">
        <v>8224</v>
      </c>
      <c r="H371" t="s">
        <v>8246</v>
      </c>
      <c r="I371">
        <v>1326633269</v>
      </c>
      <c r="J371">
        <v>1324041269</v>
      </c>
      <c r="K371" t="b">
        <v>0</v>
      </c>
      <c r="L371">
        <v>167</v>
      </c>
      <c r="M371" t="b">
        <v>1</v>
      </c>
      <c r="N371" t="s">
        <v>8269</v>
      </c>
      <c r="O371" s="13">
        <f>E371/D371</f>
        <v>1.1015569230769231</v>
      </c>
      <c r="P371" s="14">
        <f>IF($L371&lt;&gt;0, E371/L371, 0)</f>
        <v>42.874970059880241</v>
      </c>
      <c r="Q371" t="str">
        <f>LEFT($N371, FIND("/", $N371)-1)</f>
        <v>film &amp; video</v>
      </c>
      <c r="R371" t="str">
        <f>RIGHT(N371, LEN(N371)-LEN(Q371)-1)</f>
        <v>documentary</v>
      </c>
      <c r="S371" s="5">
        <f>$J371/60/60/24+DATE(1970, 1, 1)</f>
        <v>40893.551724537036</v>
      </c>
      <c r="T371" s="5">
        <f>$I371/60/60/24+DATE(1970, 1, 1)</f>
        <v>40923.551724537036</v>
      </c>
      <c r="U371" t="b">
        <f>T371&gt;S371</f>
        <v>1</v>
      </c>
    </row>
    <row r="372" spans="1:21" ht="43.5" x14ac:dyDescent="0.35">
      <c r="A372">
        <v>370</v>
      </c>
      <c r="B372" s="3" t="s">
        <v>371</v>
      </c>
      <c r="C372" s="3" t="s">
        <v>4480</v>
      </c>
      <c r="D372" s="11">
        <v>25000</v>
      </c>
      <c r="E372" s="11">
        <v>30505</v>
      </c>
      <c r="F372" t="s">
        <v>8219</v>
      </c>
      <c r="G372" t="s">
        <v>8224</v>
      </c>
      <c r="H372" t="s">
        <v>8246</v>
      </c>
      <c r="I372">
        <v>1483729500</v>
      </c>
      <c r="J372">
        <v>1481137500</v>
      </c>
      <c r="K372" t="b">
        <v>0</v>
      </c>
      <c r="L372">
        <v>43</v>
      </c>
      <c r="M372" t="b">
        <v>1</v>
      </c>
      <c r="N372" t="s">
        <v>8269</v>
      </c>
      <c r="O372" s="13">
        <f>E372/D372</f>
        <v>1.2202</v>
      </c>
      <c r="P372" s="14">
        <f>IF($L372&lt;&gt;0, E372/L372, 0)</f>
        <v>709.41860465116281</v>
      </c>
      <c r="Q372" t="str">
        <f>LEFT($N372, FIND("/", $N372)-1)</f>
        <v>film &amp; video</v>
      </c>
      <c r="R372" t="str">
        <f>RIGHT(N372, LEN(N372)-LEN(Q372)-1)</f>
        <v>documentary</v>
      </c>
      <c r="S372" s="5">
        <f>$J372/60/60/24+DATE(1970, 1, 1)</f>
        <v>42711.795138888891</v>
      </c>
      <c r="T372" s="5">
        <f>$I372/60/60/24+DATE(1970, 1, 1)</f>
        <v>42741.795138888891</v>
      </c>
      <c r="U372" t="b">
        <f>T372&gt;S372</f>
        <v>1</v>
      </c>
    </row>
    <row r="373" spans="1:21" ht="58" x14ac:dyDescent="0.35">
      <c r="A373">
        <v>371</v>
      </c>
      <c r="B373" s="3" t="s">
        <v>372</v>
      </c>
      <c r="C373" s="3" t="s">
        <v>4481</v>
      </c>
      <c r="D373" s="11">
        <v>150000</v>
      </c>
      <c r="E373" s="11">
        <v>171253</v>
      </c>
      <c r="F373" t="s">
        <v>8219</v>
      </c>
      <c r="G373" t="s">
        <v>8224</v>
      </c>
      <c r="H373" t="s">
        <v>8246</v>
      </c>
      <c r="I373">
        <v>1359743139</v>
      </c>
      <c r="J373">
        <v>1355855139</v>
      </c>
      <c r="K373" t="b">
        <v>0</v>
      </c>
      <c r="L373">
        <v>1062</v>
      </c>
      <c r="M373" t="b">
        <v>1</v>
      </c>
      <c r="N373" t="s">
        <v>8269</v>
      </c>
      <c r="O373" s="13">
        <f>E373/D373</f>
        <v>1.1416866666666667</v>
      </c>
      <c r="P373" s="14">
        <f>IF($L373&lt;&gt;0, E373/L373, 0)</f>
        <v>161.25517890772127</v>
      </c>
      <c r="Q373" t="str">
        <f>LEFT($N373, FIND("/", $N373)-1)</f>
        <v>film &amp; video</v>
      </c>
      <c r="R373" t="str">
        <f>RIGHT(N373, LEN(N373)-LEN(Q373)-1)</f>
        <v>documentary</v>
      </c>
      <c r="S373" s="5">
        <f>$J373/60/60/24+DATE(1970, 1, 1)</f>
        <v>41261.767812500002</v>
      </c>
      <c r="T373" s="5">
        <f>$I373/60/60/24+DATE(1970, 1, 1)</f>
        <v>41306.767812500002</v>
      </c>
      <c r="U373" t="b">
        <f>T373&gt;S373</f>
        <v>1</v>
      </c>
    </row>
    <row r="374" spans="1:21" ht="29" x14ac:dyDescent="0.35">
      <c r="A374">
        <v>372</v>
      </c>
      <c r="B374" s="3" t="s">
        <v>373</v>
      </c>
      <c r="C374" s="3" t="s">
        <v>4482</v>
      </c>
      <c r="D374" s="11">
        <v>300</v>
      </c>
      <c r="E374" s="11">
        <v>376</v>
      </c>
      <c r="F374" t="s">
        <v>8219</v>
      </c>
      <c r="G374" t="s">
        <v>8225</v>
      </c>
      <c r="H374" t="s">
        <v>8247</v>
      </c>
      <c r="I374">
        <v>1459872000</v>
      </c>
      <c r="J374">
        <v>1456408244</v>
      </c>
      <c r="K374" t="b">
        <v>0</v>
      </c>
      <c r="L374">
        <v>9</v>
      </c>
      <c r="M374" t="b">
        <v>1</v>
      </c>
      <c r="N374" t="s">
        <v>8269</v>
      </c>
      <c r="O374" s="13">
        <f>E374/D374</f>
        <v>1.2533333333333334</v>
      </c>
      <c r="P374" s="14">
        <f>IF($L374&lt;&gt;0, E374/L374, 0)</f>
        <v>41.777777777777779</v>
      </c>
      <c r="Q374" t="str">
        <f>LEFT($N374, FIND("/", $N374)-1)</f>
        <v>film &amp; video</v>
      </c>
      <c r="R374" t="str">
        <f>RIGHT(N374, LEN(N374)-LEN(Q374)-1)</f>
        <v>documentary</v>
      </c>
      <c r="S374" s="5">
        <f>$J374/60/60/24+DATE(1970, 1, 1)</f>
        <v>42425.576898148152</v>
      </c>
      <c r="T374" s="5">
        <f>$I374/60/60/24+DATE(1970, 1, 1)</f>
        <v>42465.666666666672</v>
      </c>
      <c r="U374" t="b">
        <f>T374&gt;S374</f>
        <v>1</v>
      </c>
    </row>
    <row r="375" spans="1:21" ht="43.5" x14ac:dyDescent="0.35">
      <c r="A375">
        <v>373</v>
      </c>
      <c r="B375" s="3" t="s">
        <v>374</v>
      </c>
      <c r="C375" s="3" t="s">
        <v>4483</v>
      </c>
      <c r="D375" s="11">
        <v>7500</v>
      </c>
      <c r="E375" s="11">
        <v>8000</v>
      </c>
      <c r="F375" t="s">
        <v>8219</v>
      </c>
      <c r="G375" t="s">
        <v>8224</v>
      </c>
      <c r="H375" t="s">
        <v>8246</v>
      </c>
      <c r="I375">
        <v>1342648398</v>
      </c>
      <c r="J375">
        <v>1340056398</v>
      </c>
      <c r="K375" t="b">
        <v>0</v>
      </c>
      <c r="L375">
        <v>89</v>
      </c>
      <c r="M375" t="b">
        <v>1</v>
      </c>
      <c r="N375" t="s">
        <v>8269</v>
      </c>
      <c r="O375" s="13">
        <f>E375/D375</f>
        <v>1.0666666666666667</v>
      </c>
      <c r="P375" s="14">
        <f>IF($L375&lt;&gt;0, E375/L375, 0)</f>
        <v>89.887640449438209</v>
      </c>
      <c r="Q375" t="str">
        <f>LEFT($N375, FIND("/", $N375)-1)</f>
        <v>film &amp; video</v>
      </c>
      <c r="R375" t="str">
        <f>RIGHT(N375, LEN(N375)-LEN(Q375)-1)</f>
        <v>documentary</v>
      </c>
      <c r="S375" s="5">
        <f>$J375/60/60/24+DATE(1970, 1, 1)</f>
        <v>41078.91201388889</v>
      </c>
      <c r="T375" s="5">
        <f>$I375/60/60/24+DATE(1970, 1, 1)</f>
        <v>41108.91201388889</v>
      </c>
      <c r="U375" t="b">
        <f>T375&gt;S375</f>
        <v>1</v>
      </c>
    </row>
    <row r="376" spans="1:21" ht="43.5" x14ac:dyDescent="0.35">
      <c r="A376">
        <v>374</v>
      </c>
      <c r="B376" s="3" t="s">
        <v>375</v>
      </c>
      <c r="C376" s="3" t="s">
        <v>4484</v>
      </c>
      <c r="D376" s="11">
        <v>6000</v>
      </c>
      <c r="E376" s="11">
        <v>7839</v>
      </c>
      <c r="F376" t="s">
        <v>8219</v>
      </c>
      <c r="G376" t="s">
        <v>8224</v>
      </c>
      <c r="H376" t="s">
        <v>8246</v>
      </c>
      <c r="I376">
        <v>1316208031</v>
      </c>
      <c r="J376">
        <v>1312320031</v>
      </c>
      <c r="K376" t="b">
        <v>0</v>
      </c>
      <c r="L376">
        <v>174</v>
      </c>
      <c r="M376" t="b">
        <v>1</v>
      </c>
      <c r="N376" t="s">
        <v>8269</v>
      </c>
      <c r="O376" s="13">
        <f>E376/D376</f>
        <v>1.3065</v>
      </c>
      <c r="P376" s="14">
        <f>IF($L376&lt;&gt;0, E376/L376, 0)</f>
        <v>45.051724137931032</v>
      </c>
      <c r="Q376" t="str">
        <f>LEFT($N376, FIND("/", $N376)-1)</f>
        <v>film &amp; video</v>
      </c>
      <c r="R376" t="str">
        <f>RIGHT(N376, LEN(N376)-LEN(Q376)-1)</f>
        <v>documentary</v>
      </c>
      <c r="S376" s="5">
        <f>$J376/60/60/24+DATE(1970, 1, 1)</f>
        <v>40757.889247685183</v>
      </c>
      <c r="T376" s="5">
        <f>$I376/60/60/24+DATE(1970, 1, 1)</f>
        <v>40802.889247685183</v>
      </c>
      <c r="U376" t="b">
        <f>T376&gt;S376</f>
        <v>1</v>
      </c>
    </row>
    <row r="377" spans="1:21" ht="43.5" x14ac:dyDescent="0.35">
      <c r="A377">
        <v>375</v>
      </c>
      <c r="B377" s="3" t="s">
        <v>376</v>
      </c>
      <c r="C377" s="3" t="s">
        <v>4485</v>
      </c>
      <c r="D377" s="11">
        <v>500</v>
      </c>
      <c r="E377" s="11">
        <v>600</v>
      </c>
      <c r="F377" t="s">
        <v>8219</v>
      </c>
      <c r="G377" t="s">
        <v>8224</v>
      </c>
      <c r="H377" t="s">
        <v>8246</v>
      </c>
      <c r="I377">
        <v>1393694280</v>
      </c>
      <c r="J377">
        <v>1390088311</v>
      </c>
      <c r="K377" t="b">
        <v>0</v>
      </c>
      <c r="L377">
        <v>14</v>
      </c>
      <c r="M377" t="b">
        <v>1</v>
      </c>
      <c r="N377" t="s">
        <v>8269</v>
      </c>
      <c r="O377" s="13">
        <f>E377/D377</f>
        <v>1.2</v>
      </c>
      <c r="P377" s="14">
        <f>IF($L377&lt;&gt;0, E377/L377, 0)</f>
        <v>42.857142857142854</v>
      </c>
      <c r="Q377" t="str">
        <f>LEFT($N377, FIND("/", $N377)-1)</f>
        <v>film &amp; video</v>
      </c>
      <c r="R377" t="str">
        <f>RIGHT(N377, LEN(N377)-LEN(Q377)-1)</f>
        <v>documentary</v>
      </c>
      <c r="S377" s="5">
        <f>$J377/60/60/24+DATE(1970, 1, 1)</f>
        <v>41657.985081018516</v>
      </c>
      <c r="T377" s="5">
        <f>$I377/60/60/24+DATE(1970, 1, 1)</f>
        <v>41699.720833333333</v>
      </c>
      <c r="U377" t="b">
        <f>T377&gt;S377</f>
        <v>1</v>
      </c>
    </row>
    <row r="378" spans="1:21" ht="58" x14ac:dyDescent="0.35">
      <c r="A378">
        <v>376</v>
      </c>
      <c r="B378" s="3" t="s">
        <v>377</v>
      </c>
      <c r="C378" s="3" t="s">
        <v>4486</v>
      </c>
      <c r="D378" s="11">
        <v>2450</v>
      </c>
      <c r="E378" s="11">
        <v>2596</v>
      </c>
      <c r="F378" t="s">
        <v>8219</v>
      </c>
      <c r="G378" t="s">
        <v>8225</v>
      </c>
      <c r="H378" t="s">
        <v>8247</v>
      </c>
      <c r="I378">
        <v>1472122316</v>
      </c>
      <c r="J378">
        <v>1469443916</v>
      </c>
      <c r="K378" t="b">
        <v>0</v>
      </c>
      <c r="L378">
        <v>48</v>
      </c>
      <c r="M378" t="b">
        <v>1</v>
      </c>
      <c r="N378" t="s">
        <v>8269</v>
      </c>
      <c r="O378" s="13">
        <f>E378/D378</f>
        <v>1.0595918367346939</v>
      </c>
      <c r="P378" s="14">
        <f>IF($L378&lt;&gt;0, E378/L378, 0)</f>
        <v>54.083333333333336</v>
      </c>
      <c r="Q378" t="str">
        <f>LEFT($N378, FIND("/", $N378)-1)</f>
        <v>film &amp; video</v>
      </c>
      <c r="R378" t="str">
        <f>RIGHT(N378, LEN(N378)-LEN(Q378)-1)</f>
        <v>documentary</v>
      </c>
      <c r="S378" s="5">
        <f>$J378/60/60/24+DATE(1970, 1, 1)</f>
        <v>42576.452731481477</v>
      </c>
      <c r="T378" s="5">
        <f>$I378/60/60/24+DATE(1970, 1, 1)</f>
        <v>42607.452731481477</v>
      </c>
      <c r="U378" t="b">
        <f>T378&gt;S378</f>
        <v>1</v>
      </c>
    </row>
    <row r="379" spans="1:21" ht="43.5" x14ac:dyDescent="0.35">
      <c r="A379">
        <v>377</v>
      </c>
      <c r="B379" s="3" t="s">
        <v>378</v>
      </c>
      <c r="C379" s="3" t="s">
        <v>4487</v>
      </c>
      <c r="D379" s="11">
        <v>12000</v>
      </c>
      <c r="E379" s="11">
        <v>13728</v>
      </c>
      <c r="F379" t="s">
        <v>8219</v>
      </c>
      <c r="G379" t="s">
        <v>8224</v>
      </c>
      <c r="H379" t="s">
        <v>8246</v>
      </c>
      <c r="I379">
        <v>1447484460</v>
      </c>
      <c r="J379">
        <v>1444888868</v>
      </c>
      <c r="K379" t="b">
        <v>0</v>
      </c>
      <c r="L379">
        <v>133</v>
      </c>
      <c r="M379" t="b">
        <v>1</v>
      </c>
      <c r="N379" t="s">
        <v>8269</v>
      </c>
      <c r="O379" s="13">
        <f>E379/D379</f>
        <v>1.1439999999999999</v>
      </c>
      <c r="P379" s="14">
        <f>IF($L379&lt;&gt;0, E379/L379, 0)</f>
        <v>103.21804511278195</v>
      </c>
      <c r="Q379" t="str">
        <f>LEFT($N379, FIND("/", $N379)-1)</f>
        <v>film &amp; video</v>
      </c>
      <c r="R379" t="str">
        <f>RIGHT(N379, LEN(N379)-LEN(Q379)-1)</f>
        <v>documentary</v>
      </c>
      <c r="S379" s="5">
        <f>$J379/60/60/24+DATE(1970, 1, 1)</f>
        <v>42292.250787037032</v>
      </c>
      <c r="T379" s="5">
        <f>$I379/60/60/24+DATE(1970, 1, 1)</f>
        <v>42322.292361111111</v>
      </c>
      <c r="U379" t="b">
        <f>T379&gt;S379</f>
        <v>1</v>
      </c>
    </row>
    <row r="380" spans="1:21" ht="58" x14ac:dyDescent="0.35">
      <c r="A380">
        <v>378</v>
      </c>
      <c r="B380" s="3" t="s">
        <v>379</v>
      </c>
      <c r="C380" s="3" t="s">
        <v>4488</v>
      </c>
      <c r="D380" s="11">
        <v>3000</v>
      </c>
      <c r="E380" s="11">
        <v>3353</v>
      </c>
      <c r="F380" t="s">
        <v>8219</v>
      </c>
      <c r="G380" t="s">
        <v>8229</v>
      </c>
      <c r="H380" t="s">
        <v>8251</v>
      </c>
      <c r="I380">
        <v>1453765920</v>
      </c>
      <c r="J380">
        <v>1451655808</v>
      </c>
      <c r="K380" t="b">
        <v>0</v>
      </c>
      <c r="L380">
        <v>83</v>
      </c>
      <c r="M380" t="b">
        <v>1</v>
      </c>
      <c r="N380" t="s">
        <v>8269</v>
      </c>
      <c r="O380" s="13">
        <f>E380/D380</f>
        <v>1.1176666666666666</v>
      </c>
      <c r="P380" s="14">
        <f>IF($L380&lt;&gt;0, E380/L380, 0)</f>
        <v>40.397590361445786</v>
      </c>
      <c r="Q380" t="str">
        <f>LEFT($N380, FIND("/", $N380)-1)</f>
        <v>film &amp; video</v>
      </c>
      <c r="R380" t="str">
        <f>RIGHT(N380, LEN(N380)-LEN(Q380)-1)</f>
        <v>documentary</v>
      </c>
      <c r="S380" s="5">
        <f>$J380/60/60/24+DATE(1970, 1, 1)</f>
        <v>42370.571851851855</v>
      </c>
      <c r="T380" s="5">
        <f>$I380/60/60/24+DATE(1970, 1, 1)</f>
        <v>42394.994444444441</v>
      </c>
      <c r="U380" t="b">
        <f>T380&gt;S380</f>
        <v>1</v>
      </c>
    </row>
    <row r="381" spans="1:21" ht="43.5" x14ac:dyDescent="0.35">
      <c r="A381">
        <v>379</v>
      </c>
      <c r="B381" s="3" t="s">
        <v>380</v>
      </c>
      <c r="C381" s="3" t="s">
        <v>4489</v>
      </c>
      <c r="D381" s="11">
        <v>15000</v>
      </c>
      <c r="E381" s="11">
        <v>17412</v>
      </c>
      <c r="F381" t="s">
        <v>8219</v>
      </c>
      <c r="G381" t="s">
        <v>8224</v>
      </c>
      <c r="H381" t="s">
        <v>8246</v>
      </c>
      <c r="I381">
        <v>1336062672</v>
      </c>
      <c r="J381">
        <v>1332174672</v>
      </c>
      <c r="K381" t="b">
        <v>0</v>
      </c>
      <c r="L381">
        <v>149</v>
      </c>
      <c r="M381" t="b">
        <v>1</v>
      </c>
      <c r="N381" t="s">
        <v>8269</v>
      </c>
      <c r="O381" s="13">
        <f>E381/D381</f>
        <v>1.1608000000000001</v>
      </c>
      <c r="P381" s="14">
        <f>IF($L381&lt;&gt;0, E381/L381, 0)</f>
        <v>116.85906040268456</v>
      </c>
      <c r="Q381" t="str">
        <f>LEFT($N381, FIND("/", $N381)-1)</f>
        <v>film &amp; video</v>
      </c>
      <c r="R381" t="str">
        <f>RIGHT(N381, LEN(N381)-LEN(Q381)-1)</f>
        <v>documentary</v>
      </c>
      <c r="S381" s="5">
        <f>$J381/60/60/24+DATE(1970, 1, 1)</f>
        <v>40987.688333333332</v>
      </c>
      <c r="T381" s="5">
        <f>$I381/60/60/24+DATE(1970, 1, 1)</f>
        <v>41032.688333333332</v>
      </c>
      <c r="U381" t="b">
        <f>T381&gt;S381</f>
        <v>1</v>
      </c>
    </row>
    <row r="382" spans="1:21" ht="58" x14ac:dyDescent="0.35">
      <c r="A382">
        <v>380</v>
      </c>
      <c r="B382" s="3" t="s">
        <v>381</v>
      </c>
      <c r="C382" s="3" t="s">
        <v>4490</v>
      </c>
      <c r="D382" s="11">
        <v>4000</v>
      </c>
      <c r="E382" s="11">
        <v>5660</v>
      </c>
      <c r="F382" t="s">
        <v>8219</v>
      </c>
      <c r="G382" t="s">
        <v>8224</v>
      </c>
      <c r="H382" t="s">
        <v>8246</v>
      </c>
      <c r="I382">
        <v>1453569392</v>
      </c>
      <c r="J382">
        <v>1451409392</v>
      </c>
      <c r="K382" t="b">
        <v>0</v>
      </c>
      <c r="L382">
        <v>49</v>
      </c>
      <c r="M382" t="b">
        <v>1</v>
      </c>
      <c r="N382" t="s">
        <v>8269</v>
      </c>
      <c r="O382" s="13">
        <f>E382/D382</f>
        <v>1.415</v>
      </c>
      <c r="P382" s="14">
        <f>IF($L382&lt;&gt;0, E382/L382, 0)</f>
        <v>115.51020408163265</v>
      </c>
      <c r="Q382" t="str">
        <f>LEFT($N382, FIND("/", $N382)-1)</f>
        <v>film &amp; video</v>
      </c>
      <c r="R382" t="str">
        <f>RIGHT(N382, LEN(N382)-LEN(Q382)-1)</f>
        <v>documentary</v>
      </c>
      <c r="S382" s="5">
        <f>$J382/60/60/24+DATE(1970, 1, 1)</f>
        <v>42367.719814814816</v>
      </c>
      <c r="T382" s="5">
        <f>$I382/60/60/24+DATE(1970, 1, 1)</f>
        <v>42392.719814814816</v>
      </c>
      <c r="U382" t="b">
        <f>T382&gt;S382</f>
        <v>1</v>
      </c>
    </row>
    <row r="383" spans="1:21" ht="43.5" x14ac:dyDescent="0.35">
      <c r="A383">
        <v>381</v>
      </c>
      <c r="B383" s="3" t="s">
        <v>382</v>
      </c>
      <c r="C383" s="3" t="s">
        <v>4491</v>
      </c>
      <c r="D383" s="11">
        <v>25000</v>
      </c>
      <c r="E383" s="11">
        <v>26182.5</v>
      </c>
      <c r="F383" t="s">
        <v>8219</v>
      </c>
      <c r="G383" t="s">
        <v>8224</v>
      </c>
      <c r="H383" t="s">
        <v>8246</v>
      </c>
      <c r="I383">
        <v>1343624400</v>
      </c>
      <c r="J383">
        <v>1340642717</v>
      </c>
      <c r="K383" t="b">
        <v>0</v>
      </c>
      <c r="L383">
        <v>251</v>
      </c>
      <c r="M383" t="b">
        <v>1</v>
      </c>
      <c r="N383" t="s">
        <v>8269</v>
      </c>
      <c r="O383" s="13">
        <f>E383/D383</f>
        <v>1.0472999999999999</v>
      </c>
      <c r="P383" s="14">
        <f>IF($L383&lt;&gt;0, E383/L383, 0)</f>
        <v>104.31274900398407</v>
      </c>
      <c r="Q383" t="str">
        <f>LEFT($N383, FIND("/", $N383)-1)</f>
        <v>film &amp; video</v>
      </c>
      <c r="R383" t="str">
        <f>RIGHT(N383, LEN(N383)-LEN(Q383)-1)</f>
        <v>documentary</v>
      </c>
      <c r="S383" s="5">
        <f>$J383/60/60/24+DATE(1970, 1, 1)</f>
        <v>41085.698113425926</v>
      </c>
      <c r="T383" s="5">
        <f>$I383/60/60/24+DATE(1970, 1, 1)</f>
        <v>41120.208333333336</v>
      </c>
      <c r="U383" t="b">
        <f>T383&gt;S383</f>
        <v>1</v>
      </c>
    </row>
    <row r="384" spans="1:21" ht="58" x14ac:dyDescent="0.35">
      <c r="A384">
        <v>382</v>
      </c>
      <c r="B384" s="3" t="s">
        <v>383</v>
      </c>
      <c r="C384" s="3" t="s">
        <v>4492</v>
      </c>
      <c r="D384" s="11">
        <v>600</v>
      </c>
      <c r="E384" s="11">
        <v>1535</v>
      </c>
      <c r="F384" t="s">
        <v>8219</v>
      </c>
      <c r="G384" t="s">
        <v>8224</v>
      </c>
      <c r="H384" t="s">
        <v>8246</v>
      </c>
      <c r="I384">
        <v>1346950900</v>
      </c>
      <c r="J384">
        <v>1345741300</v>
      </c>
      <c r="K384" t="b">
        <v>0</v>
      </c>
      <c r="L384">
        <v>22</v>
      </c>
      <c r="M384" t="b">
        <v>1</v>
      </c>
      <c r="N384" t="s">
        <v>8269</v>
      </c>
      <c r="O384" s="13">
        <f>E384/D384</f>
        <v>2.5583333333333331</v>
      </c>
      <c r="P384" s="14">
        <f>IF($L384&lt;&gt;0, E384/L384, 0)</f>
        <v>69.772727272727266</v>
      </c>
      <c r="Q384" t="str">
        <f>LEFT($N384, FIND("/", $N384)-1)</f>
        <v>film &amp; video</v>
      </c>
      <c r="R384" t="str">
        <f>RIGHT(N384, LEN(N384)-LEN(Q384)-1)</f>
        <v>documentary</v>
      </c>
      <c r="S384" s="5">
        <f>$J384/60/60/24+DATE(1970, 1, 1)</f>
        <v>41144.709490740745</v>
      </c>
      <c r="T384" s="5">
        <f>$I384/60/60/24+DATE(1970, 1, 1)</f>
        <v>41158.709490740745</v>
      </c>
      <c r="U384" t="b">
        <f>T384&gt;S384</f>
        <v>1</v>
      </c>
    </row>
    <row r="385" spans="1:21" ht="43.5" x14ac:dyDescent="0.35">
      <c r="A385">
        <v>383</v>
      </c>
      <c r="B385" s="3" t="s">
        <v>384</v>
      </c>
      <c r="C385" s="3" t="s">
        <v>4493</v>
      </c>
      <c r="D385" s="11">
        <v>999</v>
      </c>
      <c r="E385" s="11">
        <v>2065</v>
      </c>
      <c r="F385" t="s">
        <v>8219</v>
      </c>
      <c r="G385" t="s">
        <v>8224</v>
      </c>
      <c r="H385" t="s">
        <v>8246</v>
      </c>
      <c r="I385">
        <v>1400467759</v>
      </c>
      <c r="J385">
        <v>1398480559</v>
      </c>
      <c r="K385" t="b">
        <v>0</v>
      </c>
      <c r="L385">
        <v>48</v>
      </c>
      <c r="M385" t="b">
        <v>1</v>
      </c>
      <c r="N385" t="s">
        <v>8269</v>
      </c>
      <c r="O385" s="13">
        <f>E385/D385</f>
        <v>2.0670670670670672</v>
      </c>
      <c r="P385" s="14">
        <f>IF($L385&lt;&gt;0, E385/L385, 0)</f>
        <v>43.020833333333336</v>
      </c>
      <c r="Q385" t="str">
        <f>LEFT($N385, FIND("/", $N385)-1)</f>
        <v>film &amp; video</v>
      </c>
      <c r="R385" t="str">
        <f>RIGHT(N385, LEN(N385)-LEN(Q385)-1)</f>
        <v>documentary</v>
      </c>
      <c r="S385" s="5">
        <f>$J385/60/60/24+DATE(1970, 1, 1)</f>
        <v>41755.117581018516</v>
      </c>
      <c r="T385" s="5">
        <f>$I385/60/60/24+DATE(1970, 1, 1)</f>
        <v>41778.117581018516</v>
      </c>
      <c r="U385" t="b">
        <f>T385&gt;S385</f>
        <v>1</v>
      </c>
    </row>
    <row r="386" spans="1:21" ht="43.5" x14ac:dyDescent="0.35">
      <c r="A386">
        <v>384</v>
      </c>
      <c r="B386" s="3" t="s">
        <v>385</v>
      </c>
      <c r="C386" s="3" t="s">
        <v>4494</v>
      </c>
      <c r="D386" s="11">
        <v>20000</v>
      </c>
      <c r="E386" s="11">
        <v>22421</v>
      </c>
      <c r="F386" t="s">
        <v>8219</v>
      </c>
      <c r="G386" t="s">
        <v>8224</v>
      </c>
      <c r="H386" t="s">
        <v>8246</v>
      </c>
      <c r="I386">
        <v>1420569947</v>
      </c>
      <c r="J386">
        <v>1417977947</v>
      </c>
      <c r="K386" t="b">
        <v>0</v>
      </c>
      <c r="L386">
        <v>383</v>
      </c>
      <c r="M386" t="b">
        <v>1</v>
      </c>
      <c r="N386" t="s">
        <v>8269</v>
      </c>
      <c r="O386" s="13">
        <f>E386/D386</f>
        <v>1.1210500000000001</v>
      </c>
      <c r="P386" s="14">
        <f>IF($L386&lt;&gt;0, E386/L386, 0)</f>
        <v>58.540469973890339</v>
      </c>
      <c r="Q386" t="str">
        <f>LEFT($N386, FIND("/", $N386)-1)</f>
        <v>film &amp; video</v>
      </c>
      <c r="R386" t="str">
        <f>RIGHT(N386, LEN(N386)-LEN(Q386)-1)</f>
        <v>documentary</v>
      </c>
      <c r="S386" s="5">
        <f>$J386/60/60/24+DATE(1970, 1, 1)</f>
        <v>41980.781793981485</v>
      </c>
      <c r="T386" s="5">
        <f>$I386/60/60/24+DATE(1970, 1, 1)</f>
        <v>42010.781793981485</v>
      </c>
      <c r="U386" t="b">
        <f>T386&gt;S386</f>
        <v>1</v>
      </c>
    </row>
    <row r="387" spans="1:21" ht="43.5" x14ac:dyDescent="0.35">
      <c r="A387">
        <v>385</v>
      </c>
      <c r="B387" s="3" t="s">
        <v>386</v>
      </c>
      <c r="C387" s="3" t="s">
        <v>4495</v>
      </c>
      <c r="D387" s="11">
        <v>25000</v>
      </c>
      <c r="E387" s="11">
        <v>26495.5</v>
      </c>
      <c r="F387" t="s">
        <v>8219</v>
      </c>
      <c r="G387" t="s">
        <v>8224</v>
      </c>
      <c r="H387" t="s">
        <v>8246</v>
      </c>
      <c r="I387">
        <v>1416582101</v>
      </c>
      <c r="J387">
        <v>1413986501</v>
      </c>
      <c r="K387" t="b">
        <v>0</v>
      </c>
      <c r="L387">
        <v>237</v>
      </c>
      <c r="M387" t="b">
        <v>1</v>
      </c>
      <c r="N387" t="s">
        <v>8269</v>
      </c>
      <c r="O387" s="13">
        <f>E387/D387</f>
        <v>1.05982</v>
      </c>
      <c r="P387" s="14">
        <f>IF($L387&lt;&gt;0, E387/L387, 0)</f>
        <v>111.79535864978902</v>
      </c>
      <c r="Q387" t="str">
        <f>LEFT($N387, FIND("/", $N387)-1)</f>
        <v>film &amp; video</v>
      </c>
      <c r="R387" t="str">
        <f>RIGHT(N387, LEN(N387)-LEN(Q387)-1)</f>
        <v>documentary</v>
      </c>
      <c r="S387" s="5">
        <f>$J387/60/60/24+DATE(1970, 1, 1)</f>
        <v>41934.584502314814</v>
      </c>
      <c r="T387" s="5">
        <f>$I387/60/60/24+DATE(1970, 1, 1)</f>
        <v>41964.626168981486</v>
      </c>
      <c r="U387" t="b">
        <f>T387&gt;S387</f>
        <v>1</v>
      </c>
    </row>
    <row r="388" spans="1:21" ht="43.5" x14ac:dyDescent="0.35">
      <c r="A388">
        <v>386</v>
      </c>
      <c r="B388" s="3" t="s">
        <v>387</v>
      </c>
      <c r="C388" s="3" t="s">
        <v>4496</v>
      </c>
      <c r="D388" s="11">
        <v>600</v>
      </c>
      <c r="E388" s="11">
        <v>601</v>
      </c>
      <c r="F388" t="s">
        <v>8219</v>
      </c>
      <c r="G388" t="s">
        <v>8224</v>
      </c>
      <c r="H388" t="s">
        <v>8246</v>
      </c>
      <c r="I388">
        <v>1439246991</v>
      </c>
      <c r="J388">
        <v>1437950991</v>
      </c>
      <c r="K388" t="b">
        <v>0</v>
      </c>
      <c r="L388">
        <v>13</v>
      </c>
      <c r="M388" t="b">
        <v>1</v>
      </c>
      <c r="N388" t="s">
        <v>8269</v>
      </c>
      <c r="O388" s="13">
        <f>E388/D388</f>
        <v>1.0016666666666667</v>
      </c>
      <c r="P388" s="14">
        <f>IF($L388&lt;&gt;0, E388/L388, 0)</f>
        <v>46.230769230769234</v>
      </c>
      <c r="Q388" t="str">
        <f>LEFT($N388, FIND("/", $N388)-1)</f>
        <v>film &amp; video</v>
      </c>
      <c r="R388" t="str">
        <f>RIGHT(N388, LEN(N388)-LEN(Q388)-1)</f>
        <v>documentary</v>
      </c>
      <c r="S388" s="5">
        <f>$J388/60/60/24+DATE(1970, 1, 1)</f>
        <v>42211.951284722221</v>
      </c>
      <c r="T388" s="5">
        <f>$I388/60/60/24+DATE(1970, 1, 1)</f>
        <v>42226.951284722221</v>
      </c>
      <c r="U388" t="b">
        <f>T388&gt;S388</f>
        <v>1</v>
      </c>
    </row>
    <row r="389" spans="1:21" ht="58" x14ac:dyDescent="0.35">
      <c r="A389">
        <v>387</v>
      </c>
      <c r="B389" s="3" t="s">
        <v>388</v>
      </c>
      <c r="C389" s="3" t="s">
        <v>4497</v>
      </c>
      <c r="D389" s="11">
        <v>38000</v>
      </c>
      <c r="E389" s="11">
        <v>81316</v>
      </c>
      <c r="F389" t="s">
        <v>8219</v>
      </c>
      <c r="G389" t="s">
        <v>8224</v>
      </c>
      <c r="H389" t="s">
        <v>8246</v>
      </c>
      <c r="I389">
        <v>1439618400</v>
      </c>
      <c r="J389">
        <v>1436976858</v>
      </c>
      <c r="K389" t="b">
        <v>0</v>
      </c>
      <c r="L389">
        <v>562</v>
      </c>
      <c r="M389" t="b">
        <v>1</v>
      </c>
      <c r="N389" t="s">
        <v>8269</v>
      </c>
      <c r="O389" s="13">
        <f>E389/D389</f>
        <v>2.1398947368421051</v>
      </c>
      <c r="P389" s="14">
        <f>IF($L389&lt;&gt;0, E389/L389, 0)</f>
        <v>144.69039145907473</v>
      </c>
      <c r="Q389" t="str">
        <f>LEFT($N389, FIND("/", $N389)-1)</f>
        <v>film &amp; video</v>
      </c>
      <c r="R389" t="str">
        <f>RIGHT(N389, LEN(N389)-LEN(Q389)-1)</f>
        <v>documentary</v>
      </c>
      <c r="S389" s="5">
        <f>$J389/60/60/24+DATE(1970, 1, 1)</f>
        <v>42200.67659722222</v>
      </c>
      <c r="T389" s="5">
        <f>$I389/60/60/24+DATE(1970, 1, 1)</f>
        <v>42231.25</v>
      </c>
      <c r="U389" t="b">
        <f>T389&gt;S389</f>
        <v>1</v>
      </c>
    </row>
    <row r="390" spans="1:21" ht="43.5" x14ac:dyDescent="0.35">
      <c r="A390">
        <v>388</v>
      </c>
      <c r="B390" s="3" t="s">
        <v>389</v>
      </c>
      <c r="C390" s="3" t="s">
        <v>4498</v>
      </c>
      <c r="D390" s="11">
        <v>5000</v>
      </c>
      <c r="E390" s="11">
        <v>6308</v>
      </c>
      <c r="F390" t="s">
        <v>8219</v>
      </c>
      <c r="G390" t="s">
        <v>8224</v>
      </c>
      <c r="H390" t="s">
        <v>8246</v>
      </c>
      <c r="I390">
        <v>1469670580</v>
      </c>
      <c r="J390">
        <v>1467078580</v>
      </c>
      <c r="K390" t="b">
        <v>0</v>
      </c>
      <c r="L390">
        <v>71</v>
      </c>
      <c r="M390" t="b">
        <v>1</v>
      </c>
      <c r="N390" t="s">
        <v>8269</v>
      </c>
      <c r="O390" s="13">
        <f>E390/D390</f>
        <v>1.2616000000000001</v>
      </c>
      <c r="P390" s="14">
        <f>IF($L390&lt;&gt;0, E390/L390, 0)</f>
        <v>88.845070422535215</v>
      </c>
      <c r="Q390" t="str">
        <f>LEFT($N390, FIND("/", $N390)-1)</f>
        <v>film &amp; video</v>
      </c>
      <c r="R390" t="str">
        <f>RIGHT(N390, LEN(N390)-LEN(Q390)-1)</f>
        <v>documentary</v>
      </c>
      <c r="S390" s="5">
        <f>$J390/60/60/24+DATE(1970, 1, 1)</f>
        <v>42549.076157407413</v>
      </c>
      <c r="T390" s="5">
        <f>$I390/60/60/24+DATE(1970, 1, 1)</f>
        <v>42579.076157407413</v>
      </c>
      <c r="U390" t="b">
        <f>T390&gt;S390</f>
        <v>1</v>
      </c>
    </row>
    <row r="391" spans="1:21" ht="58" x14ac:dyDescent="0.35">
      <c r="A391">
        <v>389</v>
      </c>
      <c r="B391" s="3" t="s">
        <v>390</v>
      </c>
      <c r="C391" s="3" t="s">
        <v>4499</v>
      </c>
      <c r="D391" s="11">
        <v>68000</v>
      </c>
      <c r="E391" s="11">
        <v>123444.12</v>
      </c>
      <c r="F391" t="s">
        <v>8219</v>
      </c>
      <c r="G391" t="s">
        <v>8224</v>
      </c>
      <c r="H391" t="s">
        <v>8246</v>
      </c>
      <c r="I391">
        <v>1394233140</v>
      </c>
      <c r="J391">
        <v>1391477450</v>
      </c>
      <c r="K391" t="b">
        <v>0</v>
      </c>
      <c r="L391">
        <v>1510</v>
      </c>
      <c r="M391" t="b">
        <v>1</v>
      </c>
      <c r="N391" t="s">
        <v>8269</v>
      </c>
      <c r="O391" s="13">
        <f>E391/D391</f>
        <v>1.8153547058823529</v>
      </c>
      <c r="P391" s="14">
        <f>IF($L391&lt;&gt;0, E391/L391, 0)</f>
        <v>81.75107284768211</v>
      </c>
      <c r="Q391" t="str">
        <f>LEFT($N391, FIND("/", $N391)-1)</f>
        <v>film &amp; video</v>
      </c>
      <c r="R391" t="str">
        <f>RIGHT(N391, LEN(N391)-LEN(Q391)-1)</f>
        <v>documentary</v>
      </c>
      <c r="S391" s="5">
        <f>$J391/60/60/24+DATE(1970, 1, 1)</f>
        <v>41674.063078703701</v>
      </c>
      <c r="T391" s="5">
        <f>$I391/60/60/24+DATE(1970, 1, 1)</f>
        <v>41705.957638888889</v>
      </c>
      <c r="U391" t="b">
        <f>T391&gt;S391</f>
        <v>1</v>
      </c>
    </row>
    <row r="392" spans="1:21" ht="43.5" x14ac:dyDescent="0.35">
      <c r="A392">
        <v>390</v>
      </c>
      <c r="B392" s="3" t="s">
        <v>391</v>
      </c>
      <c r="C392" s="3" t="s">
        <v>4500</v>
      </c>
      <c r="D392" s="11">
        <v>1000</v>
      </c>
      <c r="E392" s="11">
        <v>1000</v>
      </c>
      <c r="F392" t="s">
        <v>8219</v>
      </c>
      <c r="G392" t="s">
        <v>8224</v>
      </c>
      <c r="H392" t="s">
        <v>8246</v>
      </c>
      <c r="I392">
        <v>1431046372</v>
      </c>
      <c r="J392">
        <v>1429318372</v>
      </c>
      <c r="K392" t="b">
        <v>0</v>
      </c>
      <c r="L392">
        <v>14</v>
      </c>
      <c r="M392" t="b">
        <v>1</v>
      </c>
      <c r="N392" t="s">
        <v>8269</v>
      </c>
      <c r="O392" s="13">
        <f>E392/D392</f>
        <v>1</v>
      </c>
      <c r="P392" s="14">
        <f>IF($L392&lt;&gt;0, E392/L392, 0)</f>
        <v>71.428571428571431</v>
      </c>
      <c r="Q392" t="str">
        <f>LEFT($N392, FIND("/", $N392)-1)</f>
        <v>film &amp; video</v>
      </c>
      <c r="R392" t="str">
        <f>RIGHT(N392, LEN(N392)-LEN(Q392)-1)</f>
        <v>documentary</v>
      </c>
      <c r="S392" s="5">
        <f>$J392/60/60/24+DATE(1970, 1, 1)</f>
        <v>42112.036712962959</v>
      </c>
      <c r="T392" s="5">
        <f>$I392/60/60/24+DATE(1970, 1, 1)</f>
        <v>42132.036712962959</v>
      </c>
      <c r="U392" t="b">
        <f>T392&gt;S392</f>
        <v>1</v>
      </c>
    </row>
    <row r="393" spans="1:21" ht="43.5" x14ac:dyDescent="0.35">
      <c r="A393">
        <v>391</v>
      </c>
      <c r="B393" s="3" t="s">
        <v>392</v>
      </c>
      <c r="C393" s="3" t="s">
        <v>4501</v>
      </c>
      <c r="D393" s="11">
        <v>20000</v>
      </c>
      <c r="E393" s="11">
        <v>20122</v>
      </c>
      <c r="F393" t="s">
        <v>8219</v>
      </c>
      <c r="G393" t="s">
        <v>8224</v>
      </c>
      <c r="H393" t="s">
        <v>8246</v>
      </c>
      <c r="I393">
        <v>1324169940</v>
      </c>
      <c r="J393">
        <v>1321578051</v>
      </c>
      <c r="K393" t="b">
        <v>0</v>
      </c>
      <c r="L393">
        <v>193</v>
      </c>
      <c r="M393" t="b">
        <v>1</v>
      </c>
      <c r="N393" t="s">
        <v>8269</v>
      </c>
      <c r="O393" s="13">
        <f>E393/D393</f>
        <v>1.0061</v>
      </c>
      <c r="P393" s="14">
        <f>IF($L393&lt;&gt;0, E393/L393, 0)</f>
        <v>104.25906735751295</v>
      </c>
      <c r="Q393" t="str">
        <f>LEFT($N393, FIND("/", $N393)-1)</f>
        <v>film &amp; video</v>
      </c>
      <c r="R393" t="str">
        <f>RIGHT(N393, LEN(N393)-LEN(Q393)-1)</f>
        <v>documentary</v>
      </c>
      <c r="S393" s="5">
        <f>$J393/60/60/24+DATE(1970, 1, 1)</f>
        <v>40865.042256944449</v>
      </c>
      <c r="T393" s="5">
        <f>$I393/60/60/24+DATE(1970, 1, 1)</f>
        <v>40895.040972222225</v>
      </c>
      <c r="U393" t="b">
        <f>T393&gt;S393</f>
        <v>1</v>
      </c>
    </row>
    <row r="394" spans="1:21" ht="43.5" x14ac:dyDescent="0.35">
      <c r="A394">
        <v>392</v>
      </c>
      <c r="B394" s="3" t="s">
        <v>393</v>
      </c>
      <c r="C394" s="3" t="s">
        <v>4502</v>
      </c>
      <c r="D394" s="11">
        <v>18500</v>
      </c>
      <c r="E394" s="11">
        <v>18667</v>
      </c>
      <c r="F394" t="s">
        <v>8219</v>
      </c>
      <c r="G394" t="s">
        <v>8224</v>
      </c>
      <c r="H394" t="s">
        <v>8246</v>
      </c>
      <c r="I394">
        <v>1315450800</v>
      </c>
      <c r="J394">
        <v>1312823571</v>
      </c>
      <c r="K394" t="b">
        <v>0</v>
      </c>
      <c r="L394">
        <v>206</v>
      </c>
      <c r="M394" t="b">
        <v>1</v>
      </c>
      <c r="N394" t="s">
        <v>8269</v>
      </c>
      <c r="O394" s="13">
        <f>E394/D394</f>
        <v>1.009027027027027</v>
      </c>
      <c r="P394" s="14">
        <f>IF($L394&lt;&gt;0, E394/L394, 0)</f>
        <v>90.616504854368927</v>
      </c>
      <c r="Q394" t="str">
        <f>LEFT($N394, FIND("/", $N394)-1)</f>
        <v>film &amp; video</v>
      </c>
      <c r="R394" t="str">
        <f>RIGHT(N394, LEN(N394)-LEN(Q394)-1)</f>
        <v>documentary</v>
      </c>
      <c r="S394" s="5">
        <f>$J394/60/60/24+DATE(1970, 1, 1)</f>
        <v>40763.717256944445</v>
      </c>
      <c r="T394" s="5">
        <f>$I394/60/60/24+DATE(1970, 1, 1)</f>
        <v>40794.125</v>
      </c>
      <c r="U394" t="b">
        <f>T394&gt;S394</f>
        <v>1</v>
      </c>
    </row>
    <row r="395" spans="1:21" ht="43.5" x14ac:dyDescent="0.35">
      <c r="A395">
        <v>393</v>
      </c>
      <c r="B395" s="3" t="s">
        <v>394</v>
      </c>
      <c r="C395" s="3" t="s">
        <v>4503</v>
      </c>
      <c r="D395" s="11">
        <v>50000</v>
      </c>
      <c r="E395" s="11">
        <v>55223</v>
      </c>
      <c r="F395" t="s">
        <v>8219</v>
      </c>
      <c r="G395" t="s">
        <v>8224</v>
      </c>
      <c r="H395" t="s">
        <v>8246</v>
      </c>
      <c r="I395">
        <v>1381424452</v>
      </c>
      <c r="J395">
        <v>1378746052</v>
      </c>
      <c r="K395" t="b">
        <v>0</v>
      </c>
      <c r="L395">
        <v>351</v>
      </c>
      <c r="M395" t="b">
        <v>1</v>
      </c>
      <c r="N395" t="s">
        <v>8269</v>
      </c>
      <c r="O395" s="13">
        <f>E395/D395</f>
        <v>1.10446</v>
      </c>
      <c r="P395" s="14">
        <f>IF($L395&lt;&gt;0, E395/L395, 0)</f>
        <v>157.33048433048432</v>
      </c>
      <c r="Q395" t="str">
        <f>LEFT($N395, FIND("/", $N395)-1)</f>
        <v>film &amp; video</v>
      </c>
      <c r="R395" t="str">
        <f>RIGHT(N395, LEN(N395)-LEN(Q395)-1)</f>
        <v>documentary</v>
      </c>
      <c r="S395" s="5">
        <f>$J395/60/60/24+DATE(1970, 1, 1)</f>
        <v>41526.708935185183</v>
      </c>
      <c r="T395" s="5">
        <f>$I395/60/60/24+DATE(1970, 1, 1)</f>
        <v>41557.708935185183</v>
      </c>
      <c r="U395" t="b">
        <f>T395&gt;S395</f>
        <v>1</v>
      </c>
    </row>
    <row r="396" spans="1:21" ht="43.5" x14ac:dyDescent="0.35">
      <c r="A396">
        <v>394</v>
      </c>
      <c r="B396" s="3" t="s">
        <v>395</v>
      </c>
      <c r="C396" s="3" t="s">
        <v>4504</v>
      </c>
      <c r="D396" s="11">
        <v>4700</v>
      </c>
      <c r="E396" s="11">
        <v>5259</v>
      </c>
      <c r="F396" t="s">
        <v>8219</v>
      </c>
      <c r="G396" t="s">
        <v>8227</v>
      </c>
      <c r="H396" t="s">
        <v>8249</v>
      </c>
      <c r="I396">
        <v>1460918282</v>
      </c>
      <c r="J396">
        <v>1455737882</v>
      </c>
      <c r="K396" t="b">
        <v>0</v>
      </c>
      <c r="L396">
        <v>50</v>
      </c>
      <c r="M396" t="b">
        <v>1</v>
      </c>
      <c r="N396" t="s">
        <v>8269</v>
      </c>
      <c r="O396" s="13">
        <f>E396/D396</f>
        <v>1.118936170212766</v>
      </c>
      <c r="P396" s="14">
        <f>IF($L396&lt;&gt;0, E396/L396, 0)</f>
        <v>105.18</v>
      </c>
      <c r="Q396" t="str">
        <f>LEFT($N396, FIND("/", $N396)-1)</f>
        <v>film &amp; video</v>
      </c>
      <c r="R396" t="str">
        <f>RIGHT(N396, LEN(N396)-LEN(Q396)-1)</f>
        <v>documentary</v>
      </c>
      <c r="S396" s="5">
        <f>$J396/60/60/24+DATE(1970, 1, 1)</f>
        <v>42417.818078703705</v>
      </c>
      <c r="T396" s="5">
        <f>$I396/60/60/24+DATE(1970, 1, 1)</f>
        <v>42477.776412037041</v>
      </c>
      <c r="U396" t="b">
        <f>T396&gt;S396</f>
        <v>1</v>
      </c>
    </row>
    <row r="397" spans="1:21" ht="43.5" x14ac:dyDescent="0.35">
      <c r="A397">
        <v>395</v>
      </c>
      <c r="B397" s="3" t="s">
        <v>396</v>
      </c>
      <c r="C397" s="3" t="s">
        <v>4505</v>
      </c>
      <c r="D397" s="11">
        <v>10000</v>
      </c>
      <c r="E397" s="11">
        <v>10804.45</v>
      </c>
      <c r="F397" t="s">
        <v>8219</v>
      </c>
      <c r="G397" t="s">
        <v>8224</v>
      </c>
      <c r="H397" t="s">
        <v>8246</v>
      </c>
      <c r="I397">
        <v>1335562320</v>
      </c>
      <c r="J397">
        <v>1332452960</v>
      </c>
      <c r="K397" t="b">
        <v>0</v>
      </c>
      <c r="L397">
        <v>184</v>
      </c>
      <c r="M397" t="b">
        <v>1</v>
      </c>
      <c r="N397" t="s">
        <v>8269</v>
      </c>
      <c r="O397" s="13">
        <f>E397/D397</f>
        <v>1.0804450000000001</v>
      </c>
      <c r="P397" s="14">
        <f>IF($L397&lt;&gt;0, E397/L397, 0)</f>
        <v>58.719836956521746</v>
      </c>
      <c r="Q397" t="str">
        <f>LEFT($N397, FIND("/", $N397)-1)</f>
        <v>film &amp; video</v>
      </c>
      <c r="R397" t="str">
        <f>RIGHT(N397, LEN(N397)-LEN(Q397)-1)</f>
        <v>documentary</v>
      </c>
      <c r="S397" s="5">
        <f>$J397/60/60/24+DATE(1970, 1, 1)</f>
        <v>40990.909259259257</v>
      </c>
      <c r="T397" s="5">
        <f>$I397/60/60/24+DATE(1970, 1, 1)</f>
        <v>41026.897222222222</v>
      </c>
      <c r="U397" t="b">
        <f>T397&gt;S397</f>
        <v>1</v>
      </c>
    </row>
    <row r="398" spans="1:21" ht="43.5" x14ac:dyDescent="0.35">
      <c r="A398">
        <v>396</v>
      </c>
      <c r="B398" s="3" t="s">
        <v>397</v>
      </c>
      <c r="C398" s="3" t="s">
        <v>4506</v>
      </c>
      <c r="D398" s="11">
        <v>15000</v>
      </c>
      <c r="E398" s="11">
        <v>16000</v>
      </c>
      <c r="F398" t="s">
        <v>8219</v>
      </c>
      <c r="G398" t="s">
        <v>8224</v>
      </c>
      <c r="H398" t="s">
        <v>8246</v>
      </c>
      <c r="I398">
        <v>1341668006</v>
      </c>
      <c r="J398">
        <v>1340372006</v>
      </c>
      <c r="K398" t="b">
        <v>0</v>
      </c>
      <c r="L398">
        <v>196</v>
      </c>
      <c r="M398" t="b">
        <v>1</v>
      </c>
      <c r="N398" t="s">
        <v>8269</v>
      </c>
      <c r="O398" s="13">
        <f>E398/D398</f>
        <v>1.0666666666666667</v>
      </c>
      <c r="P398" s="14">
        <f>IF($L398&lt;&gt;0, E398/L398, 0)</f>
        <v>81.632653061224488</v>
      </c>
      <c r="Q398" t="str">
        <f>LEFT($N398, FIND("/", $N398)-1)</f>
        <v>film &amp; video</v>
      </c>
      <c r="R398" t="str">
        <f>RIGHT(N398, LEN(N398)-LEN(Q398)-1)</f>
        <v>documentary</v>
      </c>
      <c r="S398" s="5">
        <f>$J398/60/60/24+DATE(1970, 1, 1)</f>
        <v>41082.564884259256</v>
      </c>
      <c r="T398" s="5">
        <f>$I398/60/60/24+DATE(1970, 1, 1)</f>
        <v>41097.564884259256</v>
      </c>
      <c r="U398" t="b">
        <f>T398&gt;S398</f>
        <v>1</v>
      </c>
    </row>
    <row r="399" spans="1:21" ht="58" x14ac:dyDescent="0.35">
      <c r="A399">
        <v>397</v>
      </c>
      <c r="B399" s="3" t="s">
        <v>398</v>
      </c>
      <c r="C399" s="3" t="s">
        <v>4507</v>
      </c>
      <c r="D399" s="11">
        <v>12444</v>
      </c>
      <c r="E399" s="11">
        <v>12929.35</v>
      </c>
      <c r="F399" t="s">
        <v>8219</v>
      </c>
      <c r="G399" t="s">
        <v>8224</v>
      </c>
      <c r="H399" t="s">
        <v>8246</v>
      </c>
      <c r="I399">
        <v>1283312640</v>
      </c>
      <c r="J399">
        <v>1279651084</v>
      </c>
      <c r="K399" t="b">
        <v>0</v>
      </c>
      <c r="L399">
        <v>229</v>
      </c>
      <c r="M399" t="b">
        <v>1</v>
      </c>
      <c r="N399" t="s">
        <v>8269</v>
      </c>
      <c r="O399" s="13">
        <f>E399/D399</f>
        <v>1.0390027322404372</v>
      </c>
      <c r="P399" s="14">
        <f>IF($L399&lt;&gt;0, E399/L399, 0)</f>
        <v>56.460043668122275</v>
      </c>
      <c r="Q399" t="str">
        <f>LEFT($N399, FIND("/", $N399)-1)</f>
        <v>film &amp; video</v>
      </c>
      <c r="R399" t="str">
        <f>RIGHT(N399, LEN(N399)-LEN(Q399)-1)</f>
        <v>documentary</v>
      </c>
      <c r="S399" s="5">
        <f>$J399/60/60/24+DATE(1970, 1, 1)</f>
        <v>40379.776435185187</v>
      </c>
      <c r="T399" s="5">
        <f>$I399/60/60/24+DATE(1970, 1, 1)</f>
        <v>40422.155555555553</v>
      </c>
      <c r="U399" t="b">
        <f>T399&gt;S399</f>
        <v>1</v>
      </c>
    </row>
    <row r="400" spans="1:21" ht="43.5" x14ac:dyDescent="0.35">
      <c r="A400">
        <v>398</v>
      </c>
      <c r="B400" s="3" t="s">
        <v>399</v>
      </c>
      <c r="C400" s="3" t="s">
        <v>4508</v>
      </c>
      <c r="D400" s="11">
        <v>7500</v>
      </c>
      <c r="E400" s="11">
        <v>9387</v>
      </c>
      <c r="F400" t="s">
        <v>8219</v>
      </c>
      <c r="G400" t="s">
        <v>8224</v>
      </c>
      <c r="H400" t="s">
        <v>8246</v>
      </c>
      <c r="I400">
        <v>1430334126</v>
      </c>
      <c r="J400">
        <v>1426446126</v>
      </c>
      <c r="K400" t="b">
        <v>0</v>
      </c>
      <c r="L400">
        <v>67</v>
      </c>
      <c r="M400" t="b">
        <v>1</v>
      </c>
      <c r="N400" t="s">
        <v>8269</v>
      </c>
      <c r="O400" s="13">
        <f>E400/D400</f>
        <v>1.2516</v>
      </c>
      <c r="P400" s="14">
        <f>IF($L400&lt;&gt;0, E400/L400, 0)</f>
        <v>140.1044776119403</v>
      </c>
      <c r="Q400" t="str">
        <f>LEFT($N400, FIND("/", $N400)-1)</f>
        <v>film &amp; video</v>
      </c>
      <c r="R400" t="str">
        <f>RIGHT(N400, LEN(N400)-LEN(Q400)-1)</f>
        <v>documentary</v>
      </c>
      <c r="S400" s="5">
        <f>$J400/60/60/24+DATE(1970, 1, 1)</f>
        <v>42078.793124999997</v>
      </c>
      <c r="T400" s="5">
        <f>$I400/60/60/24+DATE(1970, 1, 1)</f>
        <v>42123.793124999997</v>
      </c>
      <c r="U400" t="b">
        <f>T400&gt;S400</f>
        <v>1</v>
      </c>
    </row>
    <row r="401" spans="1:21" ht="58" x14ac:dyDescent="0.35">
      <c r="A401">
        <v>399</v>
      </c>
      <c r="B401" s="3" t="s">
        <v>400</v>
      </c>
      <c r="C401" s="3" t="s">
        <v>4509</v>
      </c>
      <c r="D401" s="11">
        <v>20000</v>
      </c>
      <c r="E401" s="11">
        <v>21361</v>
      </c>
      <c r="F401" t="s">
        <v>8219</v>
      </c>
      <c r="G401" t="s">
        <v>8225</v>
      </c>
      <c r="H401" t="s">
        <v>8247</v>
      </c>
      <c r="I401">
        <v>1481716800</v>
      </c>
      <c r="J401">
        <v>1479070867</v>
      </c>
      <c r="K401" t="b">
        <v>0</v>
      </c>
      <c r="L401">
        <v>95</v>
      </c>
      <c r="M401" t="b">
        <v>1</v>
      </c>
      <c r="N401" t="s">
        <v>8269</v>
      </c>
      <c r="O401" s="13">
        <f>E401/D401</f>
        <v>1.0680499999999999</v>
      </c>
      <c r="P401" s="14">
        <f>IF($L401&lt;&gt;0, E401/L401, 0)</f>
        <v>224.85263157894738</v>
      </c>
      <c r="Q401" t="str">
        <f>LEFT($N401, FIND("/", $N401)-1)</f>
        <v>film &amp; video</v>
      </c>
      <c r="R401" t="str">
        <f>RIGHT(N401, LEN(N401)-LEN(Q401)-1)</f>
        <v>documentary</v>
      </c>
      <c r="S401" s="5">
        <f>$J401/60/60/24+DATE(1970, 1, 1)</f>
        <v>42687.875775462962</v>
      </c>
      <c r="T401" s="5">
        <f>$I401/60/60/24+DATE(1970, 1, 1)</f>
        <v>42718.5</v>
      </c>
      <c r="U401" t="b">
        <f>T401&gt;S401</f>
        <v>1</v>
      </c>
    </row>
    <row r="402" spans="1:21" ht="43.5" x14ac:dyDescent="0.35">
      <c r="A402">
        <v>400</v>
      </c>
      <c r="B402" s="3" t="s">
        <v>401</v>
      </c>
      <c r="C402" s="3" t="s">
        <v>4510</v>
      </c>
      <c r="D402" s="11">
        <v>10000</v>
      </c>
      <c r="E402" s="11">
        <v>11230.25</v>
      </c>
      <c r="F402" t="s">
        <v>8219</v>
      </c>
      <c r="G402" t="s">
        <v>8224</v>
      </c>
      <c r="H402" t="s">
        <v>8246</v>
      </c>
      <c r="I402">
        <v>1400297400</v>
      </c>
      <c r="J402">
        <v>1397661347</v>
      </c>
      <c r="K402" t="b">
        <v>0</v>
      </c>
      <c r="L402">
        <v>62</v>
      </c>
      <c r="M402" t="b">
        <v>1</v>
      </c>
      <c r="N402" t="s">
        <v>8269</v>
      </c>
      <c r="O402" s="13">
        <f>E402/D402</f>
        <v>1.1230249999999999</v>
      </c>
      <c r="P402" s="14">
        <f>IF($L402&lt;&gt;0, E402/L402, 0)</f>
        <v>181.13306451612902</v>
      </c>
      <c r="Q402" t="str">
        <f>LEFT($N402, FIND("/", $N402)-1)</f>
        <v>film &amp; video</v>
      </c>
      <c r="R402" t="str">
        <f>RIGHT(N402, LEN(N402)-LEN(Q402)-1)</f>
        <v>documentary</v>
      </c>
      <c r="S402" s="5">
        <f>$J402/60/60/24+DATE(1970, 1, 1)</f>
        <v>41745.635960648149</v>
      </c>
      <c r="T402" s="5">
        <f>$I402/60/60/24+DATE(1970, 1, 1)</f>
        <v>41776.145833333336</v>
      </c>
      <c r="U402" t="b">
        <f>T402&gt;S402</f>
        <v>1</v>
      </c>
    </row>
    <row r="403" spans="1:21" ht="43.5" x14ac:dyDescent="0.35">
      <c r="A403">
        <v>401</v>
      </c>
      <c r="B403" s="3" t="s">
        <v>402</v>
      </c>
      <c r="C403" s="3" t="s">
        <v>4511</v>
      </c>
      <c r="D403" s="11">
        <v>50000</v>
      </c>
      <c r="E403" s="11">
        <v>51906</v>
      </c>
      <c r="F403" t="s">
        <v>8219</v>
      </c>
      <c r="G403" t="s">
        <v>8224</v>
      </c>
      <c r="H403" t="s">
        <v>8246</v>
      </c>
      <c r="I403">
        <v>1312747970</v>
      </c>
      <c r="J403">
        <v>1310155970</v>
      </c>
      <c r="K403" t="b">
        <v>0</v>
      </c>
      <c r="L403">
        <v>73</v>
      </c>
      <c r="M403" t="b">
        <v>1</v>
      </c>
      <c r="N403" t="s">
        <v>8269</v>
      </c>
      <c r="O403" s="13">
        <f>E403/D403</f>
        <v>1.0381199999999999</v>
      </c>
      <c r="P403" s="14">
        <f>IF($L403&lt;&gt;0, E403/L403, 0)</f>
        <v>711.04109589041093</v>
      </c>
      <c r="Q403" t="str">
        <f>LEFT($N403, FIND("/", $N403)-1)</f>
        <v>film &amp; video</v>
      </c>
      <c r="R403" t="str">
        <f>RIGHT(N403, LEN(N403)-LEN(Q403)-1)</f>
        <v>documentary</v>
      </c>
      <c r="S403" s="5">
        <f>$J403/60/60/24+DATE(1970, 1, 1)</f>
        <v>40732.842245370368</v>
      </c>
      <c r="T403" s="5">
        <f>$I403/60/60/24+DATE(1970, 1, 1)</f>
        <v>40762.842245370368</v>
      </c>
      <c r="U403" t="b">
        <f>T403&gt;S403</f>
        <v>1</v>
      </c>
    </row>
    <row r="404" spans="1:21" ht="58" x14ac:dyDescent="0.35">
      <c r="A404">
        <v>402</v>
      </c>
      <c r="B404" s="3" t="s">
        <v>403</v>
      </c>
      <c r="C404" s="3" t="s">
        <v>4512</v>
      </c>
      <c r="D404" s="11">
        <v>2000</v>
      </c>
      <c r="E404" s="11">
        <v>2833</v>
      </c>
      <c r="F404" t="s">
        <v>8219</v>
      </c>
      <c r="G404" t="s">
        <v>8224</v>
      </c>
      <c r="H404" t="s">
        <v>8246</v>
      </c>
      <c r="I404">
        <v>1446731817</v>
      </c>
      <c r="J404">
        <v>1444913817</v>
      </c>
      <c r="K404" t="b">
        <v>0</v>
      </c>
      <c r="L404">
        <v>43</v>
      </c>
      <c r="M404" t="b">
        <v>1</v>
      </c>
      <c r="N404" t="s">
        <v>8269</v>
      </c>
      <c r="O404" s="13">
        <f>E404/D404</f>
        <v>1.4165000000000001</v>
      </c>
      <c r="P404" s="14">
        <f>IF($L404&lt;&gt;0, E404/L404, 0)</f>
        <v>65.883720930232556</v>
      </c>
      <c r="Q404" t="str">
        <f>LEFT($N404, FIND("/", $N404)-1)</f>
        <v>film &amp; video</v>
      </c>
      <c r="R404" t="str">
        <f>RIGHT(N404, LEN(N404)-LEN(Q404)-1)</f>
        <v>documentary</v>
      </c>
      <c r="S404" s="5">
        <f>$J404/60/60/24+DATE(1970, 1, 1)</f>
        <v>42292.539548611108</v>
      </c>
      <c r="T404" s="5">
        <f>$I404/60/60/24+DATE(1970, 1, 1)</f>
        <v>42313.58121527778</v>
      </c>
      <c r="U404" t="b">
        <f>T404&gt;S404</f>
        <v>1</v>
      </c>
    </row>
    <row r="405" spans="1:21" ht="43.5" x14ac:dyDescent="0.35">
      <c r="A405">
        <v>403</v>
      </c>
      <c r="B405" s="3" t="s">
        <v>404</v>
      </c>
      <c r="C405" s="3" t="s">
        <v>4513</v>
      </c>
      <c r="D405" s="11">
        <v>5000</v>
      </c>
      <c r="E405" s="11">
        <v>5263</v>
      </c>
      <c r="F405" t="s">
        <v>8219</v>
      </c>
      <c r="G405" t="s">
        <v>8224</v>
      </c>
      <c r="H405" t="s">
        <v>8246</v>
      </c>
      <c r="I405">
        <v>1312960080</v>
      </c>
      <c r="J405">
        <v>1308900441</v>
      </c>
      <c r="K405" t="b">
        <v>0</v>
      </c>
      <c r="L405">
        <v>70</v>
      </c>
      <c r="M405" t="b">
        <v>1</v>
      </c>
      <c r="N405" t="s">
        <v>8269</v>
      </c>
      <c r="O405" s="13">
        <f>E405/D405</f>
        <v>1.0526</v>
      </c>
      <c r="P405" s="14">
        <f>IF($L405&lt;&gt;0, E405/L405, 0)</f>
        <v>75.185714285714283</v>
      </c>
      <c r="Q405" t="str">
        <f>LEFT($N405, FIND("/", $N405)-1)</f>
        <v>film &amp; video</v>
      </c>
      <c r="R405" t="str">
        <f>RIGHT(N405, LEN(N405)-LEN(Q405)-1)</f>
        <v>documentary</v>
      </c>
      <c r="S405" s="5">
        <f>$J405/60/60/24+DATE(1970, 1, 1)</f>
        <v>40718.310659722221</v>
      </c>
      <c r="T405" s="5">
        <f>$I405/60/60/24+DATE(1970, 1, 1)</f>
        <v>40765.297222222223</v>
      </c>
      <c r="U405" t="b">
        <f>T405&gt;S405</f>
        <v>1</v>
      </c>
    </row>
    <row r="406" spans="1:21" ht="43.5" x14ac:dyDescent="0.35">
      <c r="A406">
        <v>404</v>
      </c>
      <c r="B406" s="3" t="s">
        <v>405</v>
      </c>
      <c r="C406" s="3" t="s">
        <v>4514</v>
      </c>
      <c r="D406" s="11">
        <v>35000</v>
      </c>
      <c r="E406" s="11">
        <v>36082</v>
      </c>
      <c r="F406" t="s">
        <v>8219</v>
      </c>
      <c r="G406" t="s">
        <v>8224</v>
      </c>
      <c r="H406" t="s">
        <v>8246</v>
      </c>
      <c r="I406">
        <v>1391641440</v>
      </c>
      <c r="J406">
        <v>1389107062</v>
      </c>
      <c r="K406" t="b">
        <v>0</v>
      </c>
      <c r="L406">
        <v>271</v>
      </c>
      <c r="M406" t="b">
        <v>1</v>
      </c>
      <c r="N406" t="s">
        <v>8269</v>
      </c>
      <c r="O406" s="13">
        <f>E406/D406</f>
        <v>1.0309142857142857</v>
      </c>
      <c r="P406" s="14">
        <f>IF($L406&lt;&gt;0, E406/L406, 0)</f>
        <v>133.14391143911439</v>
      </c>
      <c r="Q406" t="str">
        <f>LEFT($N406, FIND("/", $N406)-1)</f>
        <v>film &amp; video</v>
      </c>
      <c r="R406" t="str">
        <f>RIGHT(N406, LEN(N406)-LEN(Q406)-1)</f>
        <v>documentary</v>
      </c>
      <c r="S406" s="5">
        <f>$J406/60/60/24+DATE(1970, 1, 1)</f>
        <v>41646.628032407411</v>
      </c>
      <c r="T406" s="5">
        <f>$I406/60/60/24+DATE(1970, 1, 1)</f>
        <v>41675.961111111108</v>
      </c>
      <c r="U406" t="b">
        <f>T406&gt;S406</f>
        <v>1</v>
      </c>
    </row>
    <row r="407" spans="1:21" ht="43.5" x14ac:dyDescent="0.35">
      <c r="A407">
        <v>405</v>
      </c>
      <c r="B407" s="3" t="s">
        <v>406</v>
      </c>
      <c r="C407" s="3" t="s">
        <v>4515</v>
      </c>
      <c r="D407" s="11">
        <v>2820</v>
      </c>
      <c r="E407" s="11">
        <v>3036</v>
      </c>
      <c r="F407" t="s">
        <v>8219</v>
      </c>
      <c r="G407" t="s">
        <v>8224</v>
      </c>
      <c r="H407" t="s">
        <v>8246</v>
      </c>
      <c r="I407">
        <v>1394071339</v>
      </c>
      <c r="J407">
        <v>1391479339</v>
      </c>
      <c r="K407" t="b">
        <v>0</v>
      </c>
      <c r="L407">
        <v>55</v>
      </c>
      <c r="M407" t="b">
        <v>1</v>
      </c>
      <c r="N407" t="s">
        <v>8269</v>
      </c>
      <c r="O407" s="13">
        <f>E407/D407</f>
        <v>1.0765957446808512</v>
      </c>
      <c r="P407" s="14">
        <f>IF($L407&lt;&gt;0, E407/L407, 0)</f>
        <v>55.2</v>
      </c>
      <c r="Q407" t="str">
        <f>LEFT($N407, FIND("/", $N407)-1)</f>
        <v>film &amp; video</v>
      </c>
      <c r="R407" t="str">
        <f>RIGHT(N407, LEN(N407)-LEN(Q407)-1)</f>
        <v>documentary</v>
      </c>
      <c r="S407" s="5">
        <f>$J407/60/60/24+DATE(1970, 1, 1)</f>
        <v>41674.08494212963</v>
      </c>
      <c r="T407" s="5">
        <f>$I407/60/60/24+DATE(1970, 1, 1)</f>
        <v>41704.08494212963</v>
      </c>
      <c r="U407" t="b">
        <f>T407&gt;S407</f>
        <v>1</v>
      </c>
    </row>
    <row r="408" spans="1:21" ht="43.5" x14ac:dyDescent="0.35">
      <c r="A408">
        <v>406</v>
      </c>
      <c r="B408" s="3" t="s">
        <v>407</v>
      </c>
      <c r="C408" s="3" t="s">
        <v>4516</v>
      </c>
      <c r="D408" s="11">
        <v>2800</v>
      </c>
      <c r="E408" s="11">
        <v>3015.73</v>
      </c>
      <c r="F408" t="s">
        <v>8219</v>
      </c>
      <c r="G408" t="s">
        <v>8224</v>
      </c>
      <c r="H408" t="s">
        <v>8246</v>
      </c>
      <c r="I408">
        <v>1304920740</v>
      </c>
      <c r="J408">
        <v>1301975637</v>
      </c>
      <c r="K408" t="b">
        <v>0</v>
      </c>
      <c r="L408">
        <v>35</v>
      </c>
      <c r="M408" t="b">
        <v>1</v>
      </c>
      <c r="N408" t="s">
        <v>8269</v>
      </c>
      <c r="O408" s="13">
        <f>E408/D408</f>
        <v>1.0770464285714285</v>
      </c>
      <c r="P408" s="14">
        <f>IF($L408&lt;&gt;0, E408/L408, 0)</f>
        <v>86.163714285714292</v>
      </c>
      <c r="Q408" t="str">
        <f>LEFT($N408, FIND("/", $N408)-1)</f>
        <v>film &amp; video</v>
      </c>
      <c r="R408" t="str">
        <f>RIGHT(N408, LEN(N408)-LEN(Q408)-1)</f>
        <v>documentary</v>
      </c>
      <c r="S408" s="5">
        <f>$J408/60/60/24+DATE(1970, 1, 1)</f>
        <v>40638.162465277775</v>
      </c>
      <c r="T408" s="5">
        <f>$I408/60/60/24+DATE(1970, 1, 1)</f>
        <v>40672.249305555553</v>
      </c>
      <c r="U408" t="b">
        <f>T408&gt;S408</f>
        <v>1</v>
      </c>
    </row>
    <row r="409" spans="1:21" ht="43.5" x14ac:dyDescent="0.35">
      <c r="A409">
        <v>407</v>
      </c>
      <c r="B409" s="3" t="s">
        <v>408</v>
      </c>
      <c r="C409" s="3" t="s">
        <v>4517</v>
      </c>
      <c r="D409" s="11">
        <v>2000</v>
      </c>
      <c r="E409" s="11">
        <v>2031</v>
      </c>
      <c r="F409" t="s">
        <v>8219</v>
      </c>
      <c r="G409" t="s">
        <v>8224</v>
      </c>
      <c r="H409" t="s">
        <v>8246</v>
      </c>
      <c r="I409">
        <v>1321739650</v>
      </c>
      <c r="J409">
        <v>1316552050</v>
      </c>
      <c r="K409" t="b">
        <v>0</v>
      </c>
      <c r="L409">
        <v>22</v>
      </c>
      <c r="M409" t="b">
        <v>1</v>
      </c>
      <c r="N409" t="s">
        <v>8269</v>
      </c>
      <c r="O409" s="13">
        <f>E409/D409</f>
        <v>1.0155000000000001</v>
      </c>
      <c r="P409" s="14">
        <f>IF($L409&lt;&gt;0, E409/L409, 0)</f>
        <v>92.318181818181813</v>
      </c>
      <c r="Q409" t="str">
        <f>LEFT($N409, FIND("/", $N409)-1)</f>
        <v>film &amp; video</v>
      </c>
      <c r="R409" t="str">
        <f>RIGHT(N409, LEN(N409)-LEN(Q409)-1)</f>
        <v>documentary</v>
      </c>
      <c r="S409" s="5">
        <f>$J409/60/60/24+DATE(1970, 1, 1)</f>
        <v>40806.870949074073</v>
      </c>
      <c r="T409" s="5">
        <f>$I409/60/60/24+DATE(1970, 1, 1)</f>
        <v>40866.912615740745</v>
      </c>
      <c r="U409" t="b">
        <f>T409&gt;S409</f>
        <v>1</v>
      </c>
    </row>
    <row r="410" spans="1:21" ht="43.5" x14ac:dyDescent="0.35">
      <c r="A410">
        <v>408</v>
      </c>
      <c r="B410" s="3" t="s">
        <v>409</v>
      </c>
      <c r="C410" s="3" t="s">
        <v>4518</v>
      </c>
      <c r="D410" s="11">
        <v>6000</v>
      </c>
      <c r="E410" s="11">
        <v>6086.26</v>
      </c>
      <c r="F410" t="s">
        <v>8219</v>
      </c>
      <c r="G410" t="s">
        <v>8224</v>
      </c>
      <c r="H410" t="s">
        <v>8246</v>
      </c>
      <c r="I410">
        <v>1383676790</v>
      </c>
      <c r="J410">
        <v>1380217190</v>
      </c>
      <c r="K410" t="b">
        <v>0</v>
      </c>
      <c r="L410">
        <v>38</v>
      </c>
      <c r="M410" t="b">
        <v>1</v>
      </c>
      <c r="N410" t="s">
        <v>8269</v>
      </c>
      <c r="O410" s="13">
        <f>E410/D410</f>
        <v>1.0143766666666667</v>
      </c>
      <c r="P410" s="14">
        <f>IF($L410&lt;&gt;0, E410/L410, 0)</f>
        <v>160.16473684210527</v>
      </c>
      <c r="Q410" t="str">
        <f>LEFT($N410, FIND("/", $N410)-1)</f>
        <v>film &amp; video</v>
      </c>
      <c r="R410" t="str">
        <f>RIGHT(N410, LEN(N410)-LEN(Q410)-1)</f>
        <v>documentary</v>
      </c>
      <c r="S410" s="5">
        <f>$J410/60/60/24+DATE(1970, 1, 1)</f>
        <v>41543.735995370371</v>
      </c>
      <c r="T410" s="5">
        <f>$I410/60/60/24+DATE(1970, 1, 1)</f>
        <v>41583.777662037035</v>
      </c>
      <c r="U410" t="b">
        <f>T410&gt;S410</f>
        <v>1</v>
      </c>
    </row>
    <row r="411" spans="1:21" ht="43.5" x14ac:dyDescent="0.35">
      <c r="A411">
        <v>409</v>
      </c>
      <c r="B411" s="3" t="s">
        <v>410</v>
      </c>
      <c r="C411" s="3" t="s">
        <v>4519</v>
      </c>
      <c r="D411" s="11">
        <v>500</v>
      </c>
      <c r="E411" s="11">
        <v>684</v>
      </c>
      <c r="F411" t="s">
        <v>8219</v>
      </c>
      <c r="G411" t="s">
        <v>8225</v>
      </c>
      <c r="H411" t="s">
        <v>8247</v>
      </c>
      <c r="I411">
        <v>1469220144</v>
      </c>
      <c r="J411">
        <v>1466628144</v>
      </c>
      <c r="K411" t="b">
        <v>0</v>
      </c>
      <c r="L411">
        <v>15</v>
      </c>
      <c r="M411" t="b">
        <v>1</v>
      </c>
      <c r="N411" t="s">
        <v>8269</v>
      </c>
      <c r="O411" s="13">
        <f>E411/D411</f>
        <v>1.3680000000000001</v>
      </c>
      <c r="P411" s="14">
        <f>IF($L411&lt;&gt;0, E411/L411, 0)</f>
        <v>45.6</v>
      </c>
      <c r="Q411" t="str">
        <f>LEFT($N411, FIND("/", $N411)-1)</f>
        <v>film &amp; video</v>
      </c>
      <c r="R411" t="str">
        <f>RIGHT(N411, LEN(N411)-LEN(Q411)-1)</f>
        <v>documentary</v>
      </c>
      <c r="S411" s="5">
        <f>$J411/60/60/24+DATE(1970, 1, 1)</f>
        <v>42543.862777777773</v>
      </c>
      <c r="T411" s="5">
        <f>$I411/60/60/24+DATE(1970, 1, 1)</f>
        <v>42573.862777777773</v>
      </c>
      <c r="U411" t="b">
        <f>T411&gt;S411</f>
        <v>1</v>
      </c>
    </row>
    <row r="412" spans="1:21" ht="43.5" x14ac:dyDescent="0.35">
      <c r="A412">
        <v>410</v>
      </c>
      <c r="B412" s="3" t="s">
        <v>411</v>
      </c>
      <c r="C412" s="3" t="s">
        <v>4520</v>
      </c>
      <c r="D412" s="11">
        <v>1000</v>
      </c>
      <c r="E412" s="11">
        <v>1283</v>
      </c>
      <c r="F412" t="s">
        <v>8219</v>
      </c>
      <c r="G412" t="s">
        <v>8229</v>
      </c>
      <c r="H412" t="s">
        <v>8251</v>
      </c>
      <c r="I412">
        <v>1434670397</v>
      </c>
      <c r="J412">
        <v>1429486397</v>
      </c>
      <c r="K412" t="b">
        <v>0</v>
      </c>
      <c r="L412">
        <v>7</v>
      </c>
      <c r="M412" t="b">
        <v>1</v>
      </c>
      <c r="N412" t="s">
        <v>8269</v>
      </c>
      <c r="O412" s="13">
        <f>E412/D412</f>
        <v>1.2829999999999999</v>
      </c>
      <c r="P412" s="14">
        <f>IF($L412&lt;&gt;0, E412/L412, 0)</f>
        <v>183.28571428571428</v>
      </c>
      <c r="Q412" t="str">
        <f>LEFT($N412, FIND("/", $N412)-1)</f>
        <v>film &amp; video</v>
      </c>
      <c r="R412" t="str">
        <f>RIGHT(N412, LEN(N412)-LEN(Q412)-1)</f>
        <v>documentary</v>
      </c>
      <c r="S412" s="5">
        <f>$J412/60/60/24+DATE(1970, 1, 1)</f>
        <v>42113.981446759266</v>
      </c>
      <c r="T412" s="5">
        <f>$I412/60/60/24+DATE(1970, 1, 1)</f>
        <v>42173.981446759266</v>
      </c>
      <c r="U412" t="b">
        <f>T412&gt;S412</f>
        <v>1</v>
      </c>
    </row>
    <row r="413" spans="1:21" ht="43.5" x14ac:dyDescent="0.35">
      <c r="A413">
        <v>411</v>
      </c>
      <c r="B413" s="3" t="s">
        <v>412</v>
      </c>
      <c r="C413" s="3" t="s">
        <v>4521</v>
      </c>
      <c r="D413" s="11">
        <v>30000</v>
      </c>
      <c r="E413" s="11">
        <v>30315</v>
      </c>
      <c r="F413" t="s">
        <v>8219</v>
      </c>
      <c r="G413" t="s">
        <v>8224</v>
      </c>
      <c r="H413" t="s">
        <v>8246</v>
      </c>
      <c r="I413">
        <v>1387688400</v>
      </c>
      <c r="J413">
        <v>1384920804</v>
      </c>
      <c r="K413" t="b">
        <v>0</v>
      </c>
      <c r="L413">
        <v>241</v>
      </c>
      <c r="M413" t="b">
        <v>1</v>
      </c>
      <c r="N413" t="s">
        <v>8269</v>
      </c>
      <c r="O413" s="13">
        <f>E413/D413</f>
        <v>1.0105</v>
      </c>
      <c r="P413" s="14">
        <f>IF($L413&lt;&gt;0, E413/L413, 0)</f>
        <v>125.78838174273859</v>
      </c>
      <c r="Q413" t="str">
        <f>LEFT($N413, FIND("/", $N413)-1)</f>
        <v>film &amp; video</v>
      </c>
      <c r="R413" t="str">
        <f>RIGHT(N413, LEN(N413)-LEN(Q413)-1)</f>
        <v>documentary</v>
      </c>
      <c r="S413" s="5">
        <f>$J413/60/60/24+DATE(1970, 1, 1)</f>
        <v>41598.17597222222</v>
      </c>
      <c r="T413" s="5">
        <f>$I413/60/60/24+DATE(1970, 1, 1)</f>
        <v>41630.208333333336</v>
      </c>
      <c r="U413" t="b">
        <f>T413&gt;S413</f>
        <v>1</v>
      </c>
    </row>
    <row r="414" spans="1:21" ht="58" x14ac:dyDescent="0.35">
      <c r="A414">
        <v>412</v>
      </c>
      <c r="B414" s="3" t="s">
        <v>413</v>
      </c>
      <c r="C414" s="3" t="s">
        <v>4522</v>
      </c>
      <c r="D414" s="11">
        <v>2500</v>
      </c>
      <c r="E414" s="11">
        <v>3171</v>
      </c>
      <c r="F414" t="s">
        <v>8219</v>
      </c>
      <c r="G414" t="s">
        <v>8224</v>
      </c>
      <c r="H414" t="s">
        <v>8246</v>
      </c>
      <c r="I414">
        <v>1343238578</v>
      </c>
      <c r="J414">
        <v>1341856178</v>
      </c>
      <c r="K414" t="b">
        <v>0</v>
      </c>
      <c r="L414">
        <v>55</v>
      </c>
      <c r="M414" t="b">
        <v>1</v>
      </c>
      <c r="N414" t="s">
        <v>8269</v>
      </c>
      <c r="O414" s="13">
        <f>E414/D414</f>
        <v>1.2684</v>
      </c>
      <c r="P414" s="14">
        <f>IF($L414&lt;&gt;0, E414/L414, 0)</f>
        <v>57.654545454545456</v>
      </c>
      <c r="Q414" t="str">
        <f>LEFT($N414, FIND("/", $N414)-1)</f>
        <v>film &amp; video</v>
      </c>
      <c r="R414" t="str">
        <f>RIGHT(N414, LEN(N414)-LEN(Q414)-1)</f>
        <v>documentary</v>
      </c>
      <c r="S414" s="5">
        <f>$J414/60/60/24+DATE(1970, 1, 1)</f>
        <v>41099.742800925924</v>
      </c>
      <c r="T414" s="5">
        <f>$I414/60/60/24+DATE(1970, 1, 1)</f>
        <v>41115.742800925924</v>
      </c>
      <c r="U414" t="b">
        <f>T414&gt;S414</f>
        <v>1</v>
      </c>
    </row>
    <row r="415" spans="1:21" ht="43.5" x14ac:dyDescent="0.35">
      <c r="A415">
        <v>413</v>
      </c>
      <c r="B415" s="3" t="s">
        <v>414</v>
      </c>
      <c r="C415" s="3" t="s">
        <v>4523</v>
      </c>
      <c r="D415" s="11">
        <v>12800</v>
      </c>
      <c r="E415" s="11">
        <v>13451</v>
      </c>
      <c r="F415" t="s">
        <v>8219</v>
      </c>
      <c r="G415" t="s">
        <v>8224</v>
      </c>
      <c r="H415" t="s">
        <v>8246</v>
      </c>
      <c r="I415">
        <v>1342731811</v>
      </c>
      <c r="J415">
        <v>1340139811</v>
      </c>
      <c r="K415" t="b">
        <v>0</v>
      </c>
      <c r="L415">
        <v>171</v>
      </c>
      <c r="M415" t="b">
        <v>1</v>
      </c>
      <c r="N415" t="s">
        <v>8269</v>
      </c>
      <c r="O415" s="13">
        <f>E415/D415</f>
        <v>1.0508593749999999</v>
      </c>
      <c r="P415" s="14">
        <f>IF($L415&lt;&gt;0, E415/L415, 0)</f>
        <v>78.660818713450297</v>
      </c>
      <c r="Q415" t="str">
        <f>LEFT($N415, FIND("/", $N415)-1)</f>
        <v>film &amp; video</v>
      </c>
      <c r="R415" t="str">
        <f>RIGHT(N415, LEN(N415)-LEN(Q415)-1)</f>
        <v>documentary</v>
      </c>
      <c r="S415" s="5">
        <f>$J415/60/60/24+DATE(1970, 1, 1)</f>
        <v>41079.877442129626</v>
      </c>
      <c r="T415" s="5">
        <f>$I415/60/60/24+DATE(1970, 1, 1)</f>
        <v>41109.877442129626</v>
      </c>
      <c r="U415" t="b">
        <f>T415&gt;S415</f>
        <v>1</v>
      </c>
    </row>
    <row r="416" spans="1:21" ht="43.5" x14ac:dyDescent="0.35">
      <c r="A416">
        <v>414</v>
      </c>
      <c r="B416" s="3" t="s">
        <v>415</v>
      </c>
      <c r="C416" s="3" t="s">
        <v>4524</v>
      </c>
      <c r="D416" s="11">
        <v>18500</v>
      </c>
      <c r="E416" s="11">
        <v>19028</v>
      </c>
      <c r="F416" t="s">
        <v>8219</v>
      </c>
      <c r="G416" t="s">
        <v>8224</v>
      </c>
      <c r="H416" t="s">
        <v>8246</v>
      </c>
      <c r="I416">
        <v>1381541465</v>
      </c>
      <c r="J416">
        <v>1378949465</v>
      </c>
      <c r="K416" t="b">
        <v>0</v>
      </c>
      <c r="L416">
        <v>208</v>
      </c>
      <c r="M416" t="b">
        <v>1</v>
      </c>
      <c r="N416" t="s">
        <v>8269</v>
      </c>
      <c r="O416" s="13">
        <f>E416/D416</f>
        <v>1.0285405405405406</v>
      </c>
      <c r="P416" s="14">
        <f>IF($L416&lt;&gt;0, E416/L416, 0)</f>
        <v>91.480769230769226</v>
      </c>
      <c r="Q416" t="str">
        <f>LEFT($N416, FIND("/", $N416)-1)</f>
        <v>film &amp; video</v>
      </c>
      <c r="R416" t="str">
        <f>RIGHT(N416, LEN(N416)-LEN(Q416)-1)</f>
        <v>documentary</v>
      </c>
      <c r="S416" s="5">
        <f>$J416/60/60/24+DATE(1970, 1, 1)</f>
        <v>41529.063252314816</v>
      </c>
      <c r="T416" s="5">
        <f>$I416/60/60/24+DATE(1970, 1, 1)</f>
        <v>41559.063252314816</v>
      </c>
      <c r="U416" t="b">
        <f>T416&gt;S416</f>
        <v>1</v>
      </c>
    </row>
    <row r="417" spans="1:21" ht="58" x14ac:dyDescent="0.35">
      <c r="A417">
        <v>415</v>
      </c>
      <c r="B417" s="3" t="s">
        <v>416</v>
      </c>
      <c r="C417" s="3" t="s">
        <v>4525</v>
      </c>
      <c r="D417" s="11">
        <v>1400</v>
      </c>
      <c r="E417" s="11">
        <v>1430.06</v>
      </c>
      <c r="F417" t="s">
        <v>8219</v>
      </c>
      <c r="G417" t="s">
        <v>8229</v>
      </c>
      <c r="H417" t="s">
        <v>8251</v>
      </c>
      <c r="I417">
        <v>1413547200</v>
      </c>
      <c r="J417">
        <v>1411417602</v>
      </c>
      <c r="K417" t="b">
        <v>0</v>
      </c>
      <c r="L417">
        <v>21</v>
      </c>
      <c r="M417" t="b">
        <v>1</v>
      </c>
      <c r="N417" t="s">
        <v>8269</v>
      </c>
      <c r="O417" s="13">
        <f>E417/D417</f>
        <v>1.0214714285714286</v>
      </c>
      <c r="P417" s="14">
        <f>IF($L417&lt;&gt;0, E417/L417, 0)</f>
        <v>68.09809523809524</v>
      </c>
      <c r="Q417" t="str">
        <f>LEFT($N417, FIND("/", $N417)-1)</f>
        <v>film &amp; video</v>
      </c>
      <c r="R417" t="str">
        <f>RIGHT(N417, LEN(N417)-LEN(Q417)-1)</f>
        <v>documentary</v>
      </c>
      <c r="S417" s="5">
        <f>$J417/60/60/24+DATE(1970, 1, 1)</f>
        <v>41904.851875</v>
      </c>
      <c r="T417" s="5">
        <f>$I417/60/60/24+DATE(1970, 1, 1)</f>
        <v>41929.5</v>
      </c>
      <c r="U417" t="b">
        <f>T417&gt;S417</f>
        <v>1</v>
      </c>
    </row>
    <row r="418" spans="1:21" ht="43.5" x14ac:dyDescent="0.35">
      <c r="A418">
        <v>416</v>
      </c>
      <c r="B418" s="3" t="s">
        <v>417</v>
      </c>
      <c r="C418" s="3" t="s">
        <v>4526</v>
      </c>
      <c r="D418" s="11">
        <v>1000</v>
      </c>
      <c r="E418" s="11">
        <v>1202.17</v>
      </c>
      <c r="F418" t="s">
        <v>8219</v>
      </c>
      <c r="G418" t="s">
        <v>8224</v>
      </c>
      <c r="H418" t="s">
        <v>8246</v>
      </c>
      <c r="I418">
        <v>1391851831</v>
      </c>
      <c r="J418">
        <v>1389259831</v>
      </c>
      <c r="K418" t="b">
        <v>0</v>
      </c>
      <c r="L418">
        <v>25</v>
      </c>
      <c r="M418" t="b">
        <v>1</v>
      </c>
      <c r="N418" t="s">
        <v>8269</v>
      </c>
      <c r="O418" s="13">
        <f>E418/D418</f>
        <v>1.2021700000000002</v>
      </c>
      <c r="P418" s="14">
        <f>IF($L418&lt;&gt;0, E418/L418, 0)</f>
        <v>48.086800000000004</v>
      </c>
      <c r="Q418" t="str">
        <f>LEFT($N418, FIND("/", $N418)-1)</f>
        <v>film &amp; video</v>
      </c>
      <c r="R418" t="str">
        <f>RIGHT(N418, LEN(N418)-LEN(Q418)-1)</f>
        <v>documentary</v>
      </c>
      <c r="S418" s="5">
        <f>$J418/60/60/24+DATE(1970, 1, 1)</f>
        <v>41648.396192129629</v>
      </c>
      <c r="T418" s="5">
        <f>$I418/60/60/24+DATE(1970, 1, 1)</f>
        <v>41678.396192129629</v>
      </c>
      <c r="U418" t="b">
        <f>T418&gt;S418</f>
        <v>1</v>
      </c>
    </row>
    <row r="419" spans="1:21" ht="43.5" x14ac:dyDescent="0.35">
      <c r="A419">
        <v>417</v>
      </c>
      <c r="B419" s="3" t="s">
        <v>418</v>
      </c>
      <c r="C419" s="3" t="s">
        <v>4527</v>
      </c>
      <c r="D419" s="11">
        <v>10500</v>
      </c>
      <c r="E419" s="11">
        <v>10526</v>
      </c>
      <c r="F419" t="s">
        <v>8219</v>
      </c>
      <c r="G419" t="s">
        <v>8224</v>
      </c>
      <c r="H419" t="s">
        <v>8246</v>
      </c>
      <c r="I419">
        <v>1365395580</v>
      </c>
      <c r="J419">
        <v>1364426260</v>
      </c>
      <c r="K419" t="b">
        <v>0</v>
      </c>
      <c r="L419">
        <v>52</v>
      </c>
      <c r="M419" t="b">
        <v>1</v>
      </c>
      <c r="N419" t="s">
        <v>8269</v>
      </c>
      <c r="O419" s="13">
        <f>E419/D419</f>
        <v>1.0024761904761905</v>
      </c>
      <c r="P419" s="14">
        <f>IF($L419&lt;&gt;0, E419/L419, 0)</f>
        <v>202.42307692307693</v>
      </c>
      <c r="Q419" t="str">
        <f>LEFT($N419, FIND("/", $N419)-1)</f>
        <v>film &amp; video</v>
      </c>
      <c r="R419" t="str">
        <f>RIGHT(N419, LEN(N419)-LEN(Q419)-1)</f>
        <v>documentary</v>
      </c>
      <c r="S419" s="5">
        <f>$J419/60/60/24+DATE(1970, 1, 1)</f>
        <v>41360.970601851855</v>
      </c>
      <c r="T419" s="5">
        <f>$I419/60/60/24+DATE(1970, 1, 1)</f>
        <v>41372.189583333333</v>
      </c>
      <c r="U419" t="b">
        <f>T419&gt;S419</f>
        <v>1</v>
      </c>
    </row>
    <row r="420" spans="1:21" ht="43.5" x14ac:dyDescent="0.35">
      <c r="A420">
        <v>418</v>
      </c>
      <c r="B420" s="3" t="s">
        <v>419</v>
      </c>
      <c r="C420" s="3" t="s">
        <v>4528</v>
      </c>
      <c r="D420" s="11">
        <v>22400</v>
      </c>
      <c r="E420" s="11">
        <v>22542</v>
      </c>
      <c r="F420" t="s">
        <v>8219</v>
      </c>
      <c r="G420" t="s">
        <v>8224</v>
      </c>
      <c r="H420" t="s">
        <v>8246</v>
      </c>
      <c r="I420">
        <v>1437633997</v>
      </c>
      <c r="J420">
        <v>1435041997</v>
      </c>
      <c r="K420" t="b">
        <v>0</v>
      </c>
      <c r="L420">
        <v>104</v>
      </c>
      <c r="M420" t="b">
        <v>1</v>
      </c>
      <c r="N420" t="s">
        <v>8269</v>
      </c>
      <c r="O420" s="13">
        <f>E420/D420</f>
        <v>1.0063392857142857</v>
      </c>
      <c r="P420" s="14">
        <f>IF($L420&lt;&gt;0, E420/L420, 0)</f>
        <v>216.75</v>
      </c>
      <c r="Q420" t="str">
        <f>LEFT($N420, FIND("/", $N420)-1)</f>
        <v>film &amp; video</v>
      </c>
      <c r="R420" t="str">
        <f>RIGHT(N420, LEN(N420)-LEN(Q420)-1)</f>
        <v>documentary</v>
      </c>
      <c r="S420" s="5">
        <f>$J420/60/60/24+DATE(1970, 1, 1)</f>
        <v>42178.282372685186</v>
      </c>
      <c r="T420" s="5">
        <f>$I420/60/60/24+DATE(1970, 1, 1)</f>
        <v>42208.282372685186</v>
      </c>
      <c r="U420" t="b">
        <f>T420&gt;S420</f>
        <v>1</v>
      </c>
    </row>
    <row r="421" spans="1:21" ht="43.5" x14ac:dyDescent="0.35">
      <c r="A421">
        <v>419</v>
      </c>
      <c r="B421" s="3" t="s">
        <v>420</v>
      </c>
      <c r="C421" s="3" t="s">
        <v>4529</v>
      </c>
      <c r="D421" s="11">
        <v>8000</v>
      </c>
      <c r="E421" s="11">
        <v>8035</v>
      </c>
      <c r="F421" t="s">
        <v>8219</v>
      </c>
      <c r="G421" t="s">
        <v>8224</v>
      </c>
      <c r="H421" t="s">
        <v>8246</v>
      </c>
      <c r="I421">
        <v>1372536787</v>
      </c>
      <c r="J421">
        <v>1367352787</v>
      </c>
      <c r="K421" t="b">
        <v>0</v>
      </c>
      <c r="L421">
        <v>73</v>
      </c>
      <c r="M421" t="b">
        <v>1</v>
      </c>
      <c r="N421" t="s">
        <v>8269</v>
      </c>
      <c r="O421" s="13">
        <f>E421/D421</f>
        <v>1.004375</v>
      </c>
      <c r="P421" s="14">
        <f>IF($L421&lt;&gt;0, E421/L421, 0)</f>
        <v>110.06849315068493</v>
      </c>
      <c r="Q421" t="str">
        <f>LEFT($N421, FIND("/", $N421)-1)</f>
        <v>film &amp; video</v>
      </c>
      <c r="R421" t="str">
        <f>RIGHT(N421, LEN(N421)-LEN(Q421)-1)</f>
        <v>documentary</v>
      </c>
      <c r="S421" s="5">
        <f>$J421/60/60/24+DATE(1970, 1, 1)</f>
        <v>41394.842442129629</v>
      </c>
      <c r="T421" s="5">
        <f>$I421/60/60/24+DATE(1970, 1, 1)</f>
        <v>41454.842442129629</v>
      </c>
      <c r="U421" t="b">
        <f>T421&gt;S421</f>
        <v>1</v>
      </c>
    </row>
    <row r="422" spans="1:21" ht="43.5" x14ac:dyDescent="0.35">
      <c r="A422">
        <v>420</v>
      </c>
      <c r="B422" s="3" t="s">
        <v>421</v>
      </c>
      <c r="C422" s="3" t="s">
        <v>4530</v>
      </c>
      <c r="D422" s="11">
        <v>3300</v>
      </c>
      <c r="E422" s="11">
        <v>14.5</v>
      </c>
      <c r="F422" t="s">
        <v>8221</v>
      </c>
      <c r="G422" t="s">
        <v>8224</v>
      </c>
      <c r="H422" t="s">
        <v>8246</v>
      </c>
      <c r="I422">
        <v>1394772031</v>
      </c>
      <c r="J422">
        <v>1392183631</v>
      </c>
      <c r="K422" t="b">
        <v>0</v>
      </c>
      <c r="L422">
        <v>3</v>
      </c>
      <c r="M422" t="b">
        <v>0</v>
      </c>
      <c r="N422" t="s">
        <v>8270</v>
      </c>
      <c r="O422" s="13">
        <f>E422/D422</f>
        <v>4.3939393939393936E-3</v>
      </c>
      <c r="P422" s="14">
        <f>IF($L422&lt;&gt;0, E422/L422, 0)</f>
        <v>4.833333333333333</v>
      </c>
      <c r="Q422" t="str">
        <f>LEFT($N422, FIND("/", $N422)-1)</f>
        <v>film &amp; video</v>
      </c>
      <c r="R422" t="str">
        <f>RIGHT(N422, LEN(N422)-LEN(Q422)-1)</f>
        <v>animation</v>
      </c>
      <c r="S422" s="5">
        <f>$J422/60/60/24+DATE(1970, 1, 1)</f>
        <v>41682.23646990741</v>
      </c>
      <c r="T422" s="5">
        <f>$I422/60/60/24+DATE(1970, 1, 1)</f>
        <v>41712.194803240738</v>
      </c>
      <c r="U422" t="b">
        <f>T422&gt;S422</f>
        <v>1</v>
      </c>
    </row>
    <row r="423" spans="1:21" ht="58" x14ac:dyDescent="0.35">
      <c r="A423">
        <v>421</v>
      </c>
      <c r="B423" s="3" t="s">
        <v>422</v>
      </c>
      <c r="C423" s="3" t="s">
        <v>4531</v>
      </c>
      <c r="D423" s="11">
        <v>15000</v>
      </c>
      <c r="E423" s="11">
        <v>301</v>
      </c>
      <c r="F423" t="s">
        <v>8221</v>
      </c>
      <c r="G423" t="s">
        <v>8224</v>
      </c>
      <c r="H423" t="s">
        <v>8246</v>
      </c>
      <c r="I423">
        <v>1440157656</v>
      </c>
      <c r="J423">
        <v>1434973656</v>
      </c>
      <c r="K423" t="b">
        <v>0</v>
      </c>
      <c r="L423">
        <v>6</v>
      </c>
      <c r="M423" t="b">
        <v>0</v>
      </c>
      <c r="N423" t="s">
        <v>8270</v>
      </c>
      <c r="O423" s="13">
        <f>E423/D423</f>
        <v>2.0066666666666667E-2</v>
      </c>
      <c r="P423" s="14">
        <f>IF($L423&lt;&gt;0, E423/L423, 0)</f>
        <v>50.166666666666664</v>
      </c>
      <c r="Q423" t="str">
        <f>LEFT($N423, FIND("/", $N423)-1)</f>
        <v>film &amp; video</v>
      </c>
      <c r="R423" t="str">
        <f>RIGHT(N423, LEN(N423)-LEN(Q423)-1)</f>
        <v>animation</v>
      </c>
      <c r="S423" s="5">
        <f>$J423/60/60/24+DATE(1970, 1, 1)</f>
        <v>42177.491388888884</v>
      </c>
      <c r="T423" s="5">
        <f>$I423/60/60/24+DATE(1970, 1, 1)</f>
        <v>42237.491388888884</v>
      </c>
      <c r="U423" t="b">
        <f>T423&gt;S423</f>
        <v>1</v>
      </c>
    </row>
    <row r="424" spans="1:21" ht="43.5" x14ac:dyDescent="0.35">
      <c r="A424">
        <v>422</v>
      </c>
      <c r="B424" s="3" t="s">
        <v>423</v>
      </c>
      <c r="C424" s="3" t="s">
        <v>4532</v>
      </c>
      <c r="D424" s="11">
        <v>40000</v>
      </c>
      <c r="E424" s="11">
        <v>430</v>
      </c>
      <c r="F424" t="s">
        <v>8221</v>
      </c>
      <c r="G424" t="s">
        <v>8224</v>
      </c>
      <c r="H424" t="s">
        <v>8246</v>
      </c>
      <c r="I424">
        <v>1410416097</v>
      </c>
      <c r="J424">
        <v>1407824097</v>
      </c>
      <c r="K424" t="b">
        <v>0</v>
      </c>
      <c r="L424">
        <v>12</v>
      </c>
      <c r="M424" t="b">
        <v>0</v>
      </c>
      <c r="N424" t="s">
        <v>8270</v>
      </c>
      <c r="O424" s="13">
        <f>E424/D424</f>
        <v>1.0749999999999999E-2</v>
      </c>
      <c r="P424" s="14">
        <f>IF($L424&lt;&gt;0, E424/L424, 0)</f>
        <v>35.833333333333336</v>
      </c>
      <c r="Q424" t="str">
        <f>LEFT($N424, FIND("/", $N424)-1)</f>
        <v>film &amp; video</v>
      </c>
      <c r="R424" t="str">
        <f>RIGHT(N424, LEN(N424)-LEN(Q424)-1)</f>
        <v>animation</v>
      </c>
      <c r="S424" s="5">
        <f>$J424/60/60/24+DATE(1970, 1, 1)</f>
        <v>41863.260381944441</v>
      </c>
      <c r="T424" s="5">
        <f>$I424/60/60/24+DATE(1970, 1, 1)</f>
        <v>41893.260381944441</v>
      </c>
      <c r="U424" t="b">
        <f>T424&gt;S424</f>
        <v>1</v>
      </c>
    </row>
    <row r="425" spans="1:21" ht="43.5" x14ac:dyDescent="0.35">
      <c r="A425">
        <v>423</v>
      </c>
      <c r="B425" s="3" t="s">
        <v>424</v>
      </c>
      <c r="C425" s="3" t="s">
        <v>4533</v>
      </c>
      <c r="D425" s="11">
        <v>20000</v>
      </c>
      <c r="E425" s="11">
        <v>153</v>
      </c>
      <c r="F425" t="s">
        <v>8221</v>
      </c>
      <c r="G425" t="s">
        <v>8224</v>
      </c>
      <c r="H425" t="s">
        <v>8246</v>
      </c>
      <c r="I425">
        <v>1370470430</v>
      </c>
      <c r="J425">
        <v>1367878430</v>
      </c>
      <c r="K425" t="b">
        <v>0</v>
      </c>
      <c r="L425">
        <v>13</v>
      </c>
      <c r="M425" t="b">
        <v>0</v>
      </c>
      <c r="N425" t="s">
        <v>8270</v>
      </c>
      <c r="O425" s="13">
        <f>E425/D425</f>
        <v>7.6499999999999997E-3</v>
      </c>
      <c r="P425" s="14">
        <f>IF($L425&lt;&gt;0, E425/L425, 0)</f>
        <v>11.76923076923077</v>
      </c>
      <c r="Q425" t="str">
        <f>LEFT($N425, FIND("/", $N425)-1)</f>
        <v>film &amp; video</v>
      </c>
      <c r="R425" t="str">
        <f>RIGHT(N425, LEN(N425)-LEN(Q425)-1)</f>
        <v>animation</v>
      </c>
      <c r="S425" s="5">
        <f>$J425/60/60/24+DATE(1970, 1, 1)</f>
        <v>41400.92627314815</v>
      </c>
      <c r="T425" s="5">
        <f>$I425/60/60/24+DATE(1970, 1, 1)</f>
        <v>41430.92627314815</v>
      </c>
      <c r="U425" t="b">
        <f>T425&gt;S425</f>
        <v>1</v>
      </c>
    </row>
    <row r="426" spans="1:21" ht="43.5" x14ac:dyDescent="0.35">
      <c r="A426">
        <v>424</v>
      </c>
      <c r="B426" s="3" t="s">
        <v>425</v>
      </c>
      <c r="C426" s="3" t="s">
        <v>4534</v>
      </c>
      <c r="D426" s="11">
        <v>3000</v>
      </c>
      <c r="E426" s="11">
        <v>203.9</v>
      </c>
      <c r="F426" t="s">
        <v>8221</v>
      </c>
      <c r="G426" t="s">
        <v>8224</v>
      </c>
      <c r="H426" t="s">
        <v>8246</v>
      </c>
      <c r="I426">
        <v>1332748899</v>
      </c>
      <c r="J426">
        <v>1327568499</v>
      </c>
      <c r="K426" t="b">
        <v>0</v>
      </c>
      <c r="L426">
        <v>5</v>
      </c>
      <c r="M426" t="b">
        <v>0</v>
      </c>
      <c r="N426" t="s">
        <v>8270</v>
      </c>
      <c r="O426" s="13">
        <f>E426/D426</f>
        <v>6.7966666666666675E-2</v>
      </c>
      <c r="P426" s="14">
        <f>IF($L426&lt;&gt;0, E426/L426, 0)</f>
        <v>40.78</v>
      </c>
      <c r="Q426" t="str">
        <f>LEFT($N426, FIND("/", $N426)-1)</f>
        <v>film &amp; video</v>
      </c>
      <c r="R426" t="str">
        <f>RIGHT(N426, LEN(N426)-LEN(Q426)-1)</f>
        <v>animation</v>
      </c>
      <c r="S426" s="5">
        <f>$J426/60/60/24+DATE(1970, 1, 1)</f>
        <v>40934.376145833332</v>
      </c>
      <c r="T426" s="5">
        <f>$I426/60/60/24+DATE(1970, 1, 1)</f>
        <v>40994.334479166668</v>
      </c>
      <c r="U426" t="b">
        <f>T426&gt;S426</f>
        <v>1</v>
      </c>
    </row>
    <row r="427" spans="1:21" ht="43.5" x14ac:dyDescent="0.35">
      <c r="A427">
        <v>425</v>
      </c>
      <c r="B427" s="3" t="s">
        <v>426</v>
      </c>
      <c r="C427" s="3" t="s">
        <v>4535</v>
      </c>
      <c r="D427" s="11">
        <v>50000</v>
      </c>
      <c r="E427" s="11">
        <v>6</v>
      </c>
      <c r="F427" t="s">
        <v>8221</v>
      </c>
      <c r="G427" t="s">
        <v>8224</v>
      </c>
      <c r="H427" t="s">
        <v>8246</v>
      </c>
      <c r="I427">
        <v>1448660404</v>
      </c>
      <c r="J427">
        <v>1443472804</v>
      </c>
      <c r="K427" t="b">
        <v>0</v>
      </c>
      <c r="L427">
        <v>2</v>
      </c>
      <c r="M427" t="b">
        <v>0</v>
      </c>
      <c r="N427" t="s">
        <v>8270</v>
      </c>
      <c r="O427" s="13">
        <f>E427/D427</f>
        <v>1.2E-4</v>
      </c>
      <c r="P427" s="14">
        <f>IF($L427&lt;&gt;0, E427/L427, 0)</f>
        <v>3</v>
      </c>
      <c r="Q427" t="str">
        <f>LEFT($N427, FIND("/", $N427)-1)</f>
        <v>film &amp; video</v>
      </c>
      <c r="R427" t="str">
        <f>RIGHT(N427, LEN(N427)-LEN(Q427)-1)</f>
        <v>animation</v>
      </c>
      <c r="S427" s="5">
        <f>$J427/60/60/24+DATE(1970, 1, 1)</f>
        <v>42275.861157407402</v>
      </c>
      <c r="T427" s="5">
        <f>$I427/60/60/24+DATE(1970, 1, 1)</f>
        <v>42335.902824074074</v>
      </c>
      <c r="U427" t="b">
        <f>T427&gt;S427</f>
        <v>1</v>
      </c>
    </row>
    <row r="428" spans="1:21" ht="43.5" x14ac:dyDescent="0.35">
      <c r="A428">
        <v>426</v>
      </c>
      <c r="B428" s="3" t="s">
        <v>427</v>
      </c>
      <c r="C428" s="3" t="s">
        <v>4536</v>
      </c>
      <c r="D428" s="11">
        <v>10000</v>
      </c>
      <c r="E428" s="11">
        <v>133</v>
      </c>
      <c r="F428" t="s">
        <v>8221</v>
      </c>
      <c r="G428" t="s">
        <v>8224</v>
      </c>
      <c r="H428" t="s">
        <v>8246</v>
      </c>
      <c r="I428">
        <v>1456851914</v>
      </c>
      <c r="J428">
        <v>1454259914</v>
      </c>
      <c r="K428" t="b">
        <v>0</v>
      </c>
      <c r="L428">
        <v>8</v>
      </c>
      <c r="M428" t="b">
        <v>0</v>
      </c>
      <c r="N428" t="s">
        <v>8270</v>
      </c>
      <c r="O428" s="13">
        <f>E428/D428</f>
        <v>1.3299999999999999E-2</v>
      </c>
      <c r="P428" s="14">
        <f>IF($L428&lt;&gt;0, E428/L428, 0)</f>
        <v>16.625</v>
      </c>
      <c r="Q428" t="str">
        <f>LEFT($N428, FIND("/", $N428)-1)</f>
        <v>film &amp; video</v>
      </c>
      <c r="R428" t="str">
        <f>RIGHT(N428, LEN(N428)-LEN(Q428)-1)</f>
        <v>animation</v>
      </c>
      <c r="S428" s="5">
        <f>$J428/60/60/24+DATE(1970, 1, 1)</f>
        <v>42400.711967592593</v>
      </c>
      <c r="T428" s="5">
        <f>$I428/60/60/24+DATE(1970, 1, 1)</f>
        <v>42430.711967592593</v>
      </c>
      <c r="U428" t="b">
        <f>T428&gt;S428</f>
        <v>1</v>
      </c>
    </row>
    <row r="429" spans="1:21" ht="58" x14ac:dyDescent="0.35">
      <c r="A429">
        <v>427</v>
      </c>
      <c r="B429" s="3" t="s">
        <v>428</v>
      </c>
      <c r="C429" s="3" t="s">
        <v>4537</v>
      </c>
      <c r="D429" s="11">
        <v>6500</v>
      </c>
      <c r="E429" s="11">
        <v>0</v>
      </c>
      <c r="F429" t="s">
        <v>8221</v>
      </c>
      <c r="G429" t="s">
        <v>8224</v>
      </c>
      <c r="H429" t="s">
        <v>8246</v>
      </c>
      <c r="I429">
        <v>1445540340</v>
      </c>
      <c r="J429">
        <v>1444340940</v>
      </c>
      <c r="K429" t="b">
        <v>0</v>
      </c>
      <c r="L429">
        <v>0</v>
      </c>
      <c r="M429" t="b">
        <v>0</v>
      </c>
      <c r="N429" t="s">
        <v>8270</v>
      </c>
      <c r="O429" s="13">
        <f>E429/D429</f>
        <v>0</v>
      </c>
      <c r="P429" s="14">
        <f>IF($L429&lt;&gt;0, E429/L429, 0)</f>
        <v>0</v>
      </c>
      <c r="Q429" t="str">
        <f>LEFT($N429, FIND("/", $N429)-1)</f>
        <v>film &amp; video</v>
      </c>
      <c r="R429" t="str">
        <f>RIGHT(N429, LEN(N429)-LEN(Q429)-1)</f>
        <v>animation</v>
      </c>
      <c r="S429" s="5">
        <f>$J429/60/60/24+DATE(1970, 1, 1)</f>
        <v>42285.909027777772</v>
      </c>
      <c r="T429" s="5">
        <f>$I429/60/60/24+DATE(1970, 1, 1)</f>
        <v>42299.790972222225</v>
      </c>
      <c r="U429" t="b">
        <f>T429&gt;S429</f>
        <v>1</v>
      </c>
    </row>
    <row r="430" spans="1:21" ht="29" x14ac:dyDescent="0.35">
      <c r="A430">
        <v>428</v>
      </c>
      <c r="B430" s="3" t="s">
        <v>429</v>
      </c>
      <c r="C430" s="3" t="s">
        <v>4538</v>
      </c>
      <c r="D430" s="11">
        <v>12000</v>
      </c>
      <c r="E430" s="11">
        <v>676</v>
      </c>
      <c r="F430" t="s">
        <v>8221</v>
      </c>
      <c r="G430" t="s">
        <v>8224</v>
      </c>
      <c r="H430" t="s">
        <v>8246</v>
      </c>
      <c r="I430">
        <v>1402956000</v>
      </c>
      <c r="J430">
        <v>1400523845</v>
      </c>
      <c r="K430" t="b">
        <v>0</v>
      </c>
      <c r="L430">
        <v>13</v>
      </c>
      <c r="M430" t="b">
        <v>0</v>
      </c>
      <c r="N430" t="s">
        <v>8270</v>
      </c>
      <c r="O430" s="13">
        <f>E430/D430</f>
        <v>5.6333333333333332E-2</v>
      </c>
      <c r="P430" s="14">
        <f>IF($L430&lt;&gt;0, E430/L430, 0)</f>
        <v>52</v>
      </c>
      <c r="Q430" t="str">
        <f>LEFT($N430, FIND("/", $N430)-1)</f>
        <v>film &amp; video</v>
      </c>
      <c r="R430" t="str">
        <f>RIGHT(N430, LEN(N430)-LEN(Q430)-1)</f>
        <v>animation</v>
      </c>
      <c r="S430" s="5">
        <f>$J430/60/60/24+DATE(1970, 1, 1)</f>
        <v>41778.766724537039</v>
      </c>
      <c r="T430" s="5">
        <f>$I430/60/60/24+DATE(1970, 1, 1)</f>
        <v>41806.916666666664</v>
      </c>
      <c r="U430" t="b">
        <f>T430&gt;S430</f>
        <v>1</v>
      </c>
    </row>
    <row r="431" spans="1:21" ht="58" x14ac:dyDescent="0.35">
      <c r="A431">
        <v>429</v>
      </c>
      <c r="B431" s="3" t="s">
        <v>430</v>
      </c>
      <c r="C431" s="3" t="s">
        <v>4539</v>
      </c>
      <c r="D431" s="11">
        <v>5000</v>
      </c>
      <c r="E431" s="11">
        <v>0</v>
      </c>
      <c r="F431" t="s">
        <v>8221</v>
      </c>
      <c r="G431" t="s">
        <v>8224</v>
      </c>
      <c r="H431" t="s">
        <v>8246</v>
      </c>
      <c r="I431">
        <v>1259297940</v>
      </c>
      <c r="J431">
        <v>1252964282</v>
      </c>
      <c r="K431" t="b">
        <v>0</v>
      </c>
      <c r="L431">
        <v>0</v>
      </c>
      <c r="M431" t="b">
        <v>0</v>
      </c>
      <c r="N431" t="s">
        <v>8270</v>
      </c>
      <c r="O431" s="13">
        <f>E431/D431</f>
        <v>0</v>
      </c>
      <c r="P431" s="14">
        <f>IF($L431&lt;&gt;0, E431/L431, 0)</f>
        <v>0</v>
      </c>
      <c r="Q431" t="str">
        <f>LEFT($N431, FIND("/", $N431)-1)</f>
        <v>film &amp; video</v>
      </c>
      <c r="R431" t="str">
        <f>RIGHT(N431, LEN(N431)-LEN(Q431)-1)</f>
        <v>animation</v>
      </c>
      <c r="S431" s="5">
        <f>$J431/60/60/24+DATE(1970, 1, 1)</f>
        <v>40070.901412037041</v>
      </c>
      <c r="T431" s="5">
        <f>$I431/60/60/24+DATE(1970, 1, 1)</f>
        <v>40144.207638888889</v>
      </c>
      <c r="U431" t="b">
        <f>T431&gt;S431</f>
        <v>1</v>
      </c>
    </row>
    <row r="432" spans="1:21" ht="43.5" x14ac:dyDescent="0.35">
      <c r="A432">
        <v>430</v>
      </c>
      <c r="B432" s="3" t="s">
        <v>431</v>
      </c>
      <c r="C432" s="3" t="s">
        <v>4540</v>
      </c>
      <c r="D432" s="11">
        <v>1000</v>
      </c>
      <c r="E432" s="11">
        <v>24</v>
      </c>
      <c r="F432" t="s">
        <v>8221</v>
      </c>
      <c r="G432" t="s">
        <v>8224</v>
      </c>
      <c r="H432" t="s">
        <v>8246</v>
      </c>
      <c r="I432">
        <v>1378866867</v>
      </c>
      <c r="J432">
        <v>1377570867</v>
      </c>
      <c r="K432" t="b">
        <v>0</v>
      </c>
      <c r="L432">
        <v>5</v>
      </c>
      <c r="M432" t="b">
        <v>0</v>
      </c>
      <c r="N432" t="s">
        <v>8270</v>
      </c>
      <c r="O432" s="13">
        <f>E432/D432</f>
        <v>2.4E-2</v>
      </c>
      <c r="P432" s="14">
        <f>IF($L432&lt;&gt;0, E432/L432, 0)</f>
        <v>4.8</v>
      </c>
      <c r="Q432" t="str">
        <f>LEFT($N432, FIND("/", $N432)-1)</f>
        <v>film &amp; video</v>
      </c>
      <c r="R432" t="str">
        <f>RIGHT(N432, LEN(N432)-LEN(Q432)-1)</f>
        <v>animation</v>
      </c>
      <c r="S432" s="5">
        <f>$J432/60/60/24+DATE(1970, 1, 1)</f>
        <v>41513.107256944444</v>
      </c>
      <c r="T432" s="5">
        <f>$I432/60/60/24+DATE(1970, 1, 1)</f>
        <v>41528.107256944444</v>
      </c>
      <c r="U432" t="b">
        <f>T432&gt;S432</f>
        <v>1</v>
      </c>
    </row>
    <row r="433" spans="1:21" ht="43.5" x14ac:dyDescent="0.35">
      <c r="A433">
        <v>431</v>
      </c>
      <c r="B433" s="3" t="s">
        <v>432</v>
      </c>
      <c r="C433" s="3" t="s">
        <v>4541</v>
      </c>
      <c r="D433" s="11">
        <v>3000</v>
      </c>
      <c r="E433" s="11">
        <v>415</v>
      </c>
      <c r="F433" t="s">
        <v>8221</v>
      </c>
      <c r="G433" t="s">
        <v>8225</v>
      </c>
      <c r="H433" t="s">
        <v>8247</v>
      </c>
      <c r="I433">
        <v>1467752083</v>
      </c>
      <c r="J433">
        <v>1465160083</v>
      </c>
      <c r="K433" t="b">
        <v>0</v>
      </c>
      <c r="L433">
        <v>8</v>
      </c>
      <c r="M433" t="b">
        <v>0</v>
      </c>
      <c r="N433" t="s">
        <v>8270</v>
      </c>
      <c r="O433" s="13">
        <f>E433/D433</f>
        <v>0.13833333333333334</v>
      </c>
      <c r="P433" s="14">
        <f>IF($L433&lt;&gt;0, E433/L433, 0)</f>
        <v>51.875</v>
      </c>
      <c r="Q433" t="str">
        <f>LEFT($N433, FIND("/", $N433)-1)</f>
        <v>film &amp; video</v>
      </c>
      <c r="R433" t="str">
        <f>RIGHT(N433, LEN(N433)-LEN(Q433)-1)</f>
        <v>animation</v>
      </c>
      <c r="S433" s="5">
        <f>$J433/60/60/24+DATE(1970, 1, 1)</f>
        <v>42526.871331018512</v>
      </c>
      <c r="T433" s="5">
        <f>$I433/60/60/24+DATE(1970, 1, 1)</f>
        <v>42556.871331018512</v>
      </c>
      <c r="U433" t="b">
        <f>T433&gt;S433</f>
        <v>1</v>
      </c>
    </row>
    <row r="434" spans="1:21" ht="58" x14ac:dyDescent="0.35">
      <c r="A434">
        <v>432</v>
      </c>
      <c r="B434" s="3" t="s">
        <v>433</v>
      </c>
      <c r="C434" s="3" t="s">
        <v>4542</v>
      </c>
      <c r="D434" s="11">
        <v>6000</v>
      </c>
      <c r="E434" s="11">
        <v>570</v>
      </c>
      <c r="F434" t="s">
        <v>8221</v>
      </c>
      <c r="G434" t="s">
        <v>8224</v>
      </c>
      <c r="H434" t="s">
        <v>8246</v>
      </c>
      <c r="I434">
        <v>1445448381</v>
      </c>
      <c r="J434">
        <v>1440264381</v>
      </c>
      <c r="K434" t="b">
        <v>0</v>
      </c>
      <c r="L434">
        <v>8</v>
      </c>
      <c r="M434" t="b">
        <v>0</v>
      </c>
      <c r="N434" t="s">
        <v>8270</v>
      </c>
      <c r="O434" s="13">
        <f>E434/D434</f>
        <v>9.5000000000000001E-2</v>
      </c>
      <c r="P434" s="14">
        <f>IF($L434&lt;&gt;0, E434/L434, 0)</f>
        <v>71.25</v>
      </c>
      <c r="Q434" t="str">
        <f>LEFT($N434, FIND("/", $N434)-1)</f>
        <v>film &amp; video</v>
      </c>
      <c r="R434" t="str">
        <f>RIGHT(N434, LEN(N434)-LEN(Q434)-1)</f>
        <v>animation</v>
      </c>
      <c r="S434" s="5">
        <f>$J434/60/60/24+DATE(1970, 1, 1)</f>
        <v>42238.726631944446</v>
      </c>
      <c r="T434" s="5">
        <f>$I434/60/60/24+DATE(1970, 1, 1)</f>
        <v>42298.726631944446</v>
      </c>
      <c r="U434" t="b">
        <f>T434&gt;S434</f>
        <v>1</v>
      </c>
    </row>
    <row r="435" spans="1:21" ht="58" x14ac:dyDescent="0.35">
      <c r="A435">
        <v>433</v>
      </c>
      <c r="B435" s="3" t="s">
        <v>434</v>
      </c>
      <c r="C435" s="3" t="s">
        <v>4543</v>
      </c>
      <c r="D435" s="11">
        <v>3000</v>
      </c>
      <c r="E435" s="11">
        <v>0</v>
      </c>
      <c r="F435" t="s">
        <v>8221</v>
      </c>
      <c r="G435" t="s">
        <v>8224</v>
      </c>
      <c r="H435" t="s">
        <v>8246</v>
      </c>
      <c r="I435">
        <v>1444576022</v>
      </c>
      <c r="J435">
        <v>1439392022</v>
      </c>
      <c r="K435" t="b">
        <v>0</v>
      </c>
      <c r="L435">
        <v>0</v>
      </c>
      <c r="M435" t="b">
        <v>0</v>
      </c>
      <c r="N435" t="s">
        <v>8270</v>
      </c>
      <c r="O435" s="13">
        <f>E435/D435</f>
        <v>0</v>
      </c>
      <c r="P435" s="14">
        <f>IF($L435&lt;&gt;0, E435/L435, 0)</f>
        <v>0</v>
      </c>
      <c r="Q435" t="str">
        <f>LEFT($N435, FIND("/", $N435)-1)</f>
        <v>film &amp; video</v>
      </c>
      <c r="R435" t="str">
        <f>RIGHT(N435, LEN(N435)-LEN(Q435)-1)</f>
        <v>animation</v>
      </c>
      <c r="S435" s="5">
        <f>$J435/60/60/24+DATE(1970, 1, 1)</f>
        <v>42228.629884259266</v>
      </c>
      <c r="T435" s="5">
        <f>$I435/60/60/24+DATE(1970, 1, 1)</f>
        <v>42288.629884259266</v>
      </c>
      <c r="U435" t="b">
        <f>T435&gt;S435</f>
        <v>1</v>
      </c>
    </row>
    <row r="436" spans="1:21" ht="58" x14ac:dyDescent="0.35">
      <c r="A436">
        <v>434</v>
      </c>
      <c r="B436" s="3" t="s">
        <v>435</v>
      </c>
      <c r="C436" s="3" t="s">
        <v>4544</v>
      </c>
      <c r="D436" s="11">
        <v>2500</v>
      </c>
      <c r="E436" s="11">
        <v>125</v>
      </c>
      <c r="F436" t="s">
        <v>8221</v>
      </c>
      <c r="G436" t="s">
        <v>8224</v>
      </c>
      <c r="H436" t="s">
        <v>8246</v>
      </c>
      <c r="I436">
        <v>1385931702</v>
      </c>
      <c r="J436">
        <v>1383076902</v>
      </c>
      <c r="K436" t="b">
        <v>0</v>
      </c>
      <c r="L436">
        <v>2</v>
      </c>
      <c r="M436" t="b">
        <v>0</v>
      </c>
      <c r="N436" t="s">
        <v>8270</v>
      </c>
      <c r="O436" s="13">
        <f>E436/D436</f>
        <v>0.05</v>
      </c>
      <c r="P436" s="14">
        <f>IF($L436&lt;&gt;0, E436/L436, 0)</f>
        <v>62.5</v>
      </c>
      <c r="Q436" t="str">
        <f>LEFT($N436, FIND("/", $N436)-1)</f>
        <v>film &amp; video</v>
      </c>
      <c r="R436" t="str">
        <f>RIGHT(N436, LEN(N436)-LEN(Q436)-1)</f>
        <v>animation</v>
      </c>
      <c r="S436" s="5">
        <f>$J436/60/60/24+DATE(1970, 1, 1)</f>
        <v>41576.834513888891</v>
      </c>
      <c r="T436" s="5">
        <f>$I436/60/60/24+DATE(1970, 1, 1)</f>
        <v>41609.876180555555</v>
      </c>
      <c r="U436" t="b">
        <f>T436&gt;S436</f>
        <v>1</v>
      </c>
    </row>
    <row r="437" spans="1:21" ht="58" x14ac:dyDescent="0.35">
      <c r="A437">
        <v>435</v>
      </c>
      <c r="B437" s="3" t="s">
        <v>436</v>
      </c>
      <c r="C437" s="3" t="s">
        <v>4545</v>
      </c>
      <c r="D437" s="11">
        <v>110000</v>
      </c>
      <c r="E437" s="11">
        <v>3</v>
      </c>
      <c r="F437" t="s">
        <v>8221</v>
      </c>
      <c r="G437" t="s">
        <v>8224</v>
      </c>
      <c r="H437" t="s">
        <v>8246</v>
      </c>
      <c r="I437">
        <v>1379094980</v>
      </c>
      <c r="J437">
        <v>1376502980</v>
      </c>
      <c r="K437" t="b">
        <v>0</v>
      </c>
      <c r="L437">
        <v>3</v>
      </c>
      <c r="M437" t="b">
        <v>0</v>
      </c>
      <c r="N437" t="s">
        <v>8270</v>
      </c>
      <c r="O437" s="13">
        <f>E437/D437</f>
        <v>2.7272727272727273E-5</v>
      </c>
      <c r="P437" s="14">
        <f>IF($L437&lt;&gt;0, E437/L437, 0)</f>
        <v>1</v>
      </c>
      <c r="Q437" t="str">
        <f>LEFT($N437, FIND("/", $N437)-1)</f>
        <v>film &amp; video</v>
      </c>
      <c r="R437" t="str">
        <f>RIGHT(N437, LEN(N437)-LEN(Q437)-1)</f>
        <v>animation</v>
      </c>
      <c r="S437" s="5">
        <f>$J437/60/60/24+DATE(1970, 1, 1)</f>
        <v>41500.747453703705</v>
      </c>
      <c r="T437" s="5">
        <f>$I437/60/60/24+DATE(1970, 1, 1)</f>
        <v>41530.747453703705</v>
      </c>
      <c r="U437" t="b">
        <f>T437&gt;S437</f>
        <v>1</v>
      </c>
    </row>
    <row r="438" spans="1:21" ht="43.5" x14ac:dyDescent="0.35">
      <c r="A438">
        <v>436</v>
      </c>
      <c r="B438" s="3" t="s">
        <v>437</v>
      </c>
      <c r="C438" s="3" t="s">
        <v>4546</v>
      </c>
      <c r="D438" s="11">
        <v>1000</v>
      </c>
      <c r="E438" s="11">
        <v>0</v>
      </c>
      <c r="F438" t="s">
        <v>8221</v>
      </c>
      <c r="G438" t="s">
        <v>8224</v>
      </c>
      <c r="H438" t="s">
        <v>8246</v>
      </c>
      <c r="I438">
        <v>1375260113</v>
      </c>
      <c r="J438">
        <v>1372668113</v>
      </c>
      <c r="K438" t="b">
        <v>0</v>
      </c>
      <c r="L438">
        <v>0</v>
      </c>
      <c r="M438" t="b">
        <v>0</v>
      </c>
      <c r="N438" t="s">
        <v>8270</v>
      </c>
      <c r="O438" s="13">
        <f>E438/D438</f>
        <v>0</v>
      </c>
      <c r="P438" s="14">
        <f>IF($L438&lt;&gt;0, E438/L438, 0)</f>
        <v>0</v>
      </c>
      <c r="Q438" t="str">
        <f>LEFT($N438, FIND("/", $N438)-1)</f>
        <v>film &amp; video</v>
      </c>
      <c r="R438" t="str">
        <f>RIGHT(N438, LEN(N438)-LEN(Q438)-1)</f>
        <v>animation</v>
      </c>
      <c r="S438" s="5">
        <f>$J438/60/60/24+DATE(1970, 1, 1)</f>
        <v>41456.36241898148</v>
      </c>
      <c r="T438" s="5">
        <f>$I438/60/60/24+DATE(1970, 1, 1)</f>
        <v>41486.36241898148</v>
      </c>
      <c r="U438" t="b">
        <f>T438&gt;S438</f>
        <v>1</v>
      </c>
    </row>
    <row r="439" spans="1:21" ht="43.5" x14ac:dyDescent="0.35">
      <c r="A439">
        <v>437</v>
      </c>
      <c r="B439" s="3" t="s">
        <v>438</v>
      </c>
      <c r="C439" s="3" t="s">
        <v>4547</v>
      </c>
      <c r="D439" s="11">
        <v>7000</v>
      </c>
      <c r="E439" s="11">
        <v>0</v>
      </c>
      <c r="F439" t="s">
        <v>8221</v>
      </c>
      <c r="G439" t="s">
        <v>8229</v>
      </c>
      <c r="H439" t="s">
        <v>8251</v>
      </c>
      <c r="I439">
        <v>1475912326</v>
      </c>
      <c r="J439">
        <v>1470728326</v>
      </c>
      <c r="K439" t="b">
        <v>0</v>
      </c>
      <c r="L439">
        <v>0</v>
      </c>
      <c r="M439" t="b">
        <v>0</v>
      </c>
      <c r="N439" t="s">
        <v>8270</v>
      </c>
      <c r="O439" s="13">
        <f>E439/D439</f>
        <v>0</v>
      </c>
      <c r="P439" s="14">
        <f>IF($L439&lt;&gt;0, E439/L439, 0)</f>
        <v>0</v>
      </c>
      <c r="Q439" t="str">
        <f>LEFT($N439, FIND("/", $N439)-1)</f>
        <v>film &amp; video</v>
      </c>
      <c r="R439" t="str">
        <f>RIGHT(N439, LEN(N439)-LEN(Q439)-1)</f>
        <v>animation</v>
      </c>
      <c r="S439" s="5">
        <f>$J439/60/60/24+DATE(1970, 1, 1)</f>
        <v>42591.31858796296</v>
      </c>
      <c r="T439" s="5">
        <f>$I439/60/60/24+DATE(1970, 1, 1)</f>
        <v>42651.31858796296</v>
      </c>
      <c r="U439" t="b">
        <f>T439&gt;S439</f>
        <v>1</v>
      </c>
    </row>
    <row r="440" spans="1:21" ht="43.5" x14ac:dyDescent="0.35">
      <c r="A440">
        <v>438</v>
      </c>
      <c r="B440" s="3" t="s">
        <v>439</v>
      </c>
      <c r="C440" s="3" t="s">
        <v>4548</v>
      </c>
      <c r="D440" s="11">
        <v>20000</v>
      </c>
      <c r="E440" s="11">
        <v>1876</v>
      </c>
      <c r="F440" t="s">
        <v>8221</v>
      </c>
      <c r="G440" t="s">
        <v>8224</v>
      </c>
      <c r="H440" t="s">
        <v>8246</v>
      </c>
      <c r="I440">
        <v>1447830958</v>
      </c>
      <c r="J440">
        <v>1445235358</v>
      </c>
      <c r="K440" t="b">
        <v>0</v>
      </c>
      <c r="L440">
        <v>11</v>
      </c>
      <c r="M440" t="b">
        <v>0</v>
      </c>
      <c r="N440" t="s">
        <v>8270</v>
      </c>
      <c r="O440" s="13">
        <f>E440/D440</f>
        <v>9.3799999999999994E-2</v>
      </c>
      <c r="P440" s="14">
        <f>IF($L440&lt;&gt;0, E440/L440, 0)</f>
        <v>170.54545454545453</v>
      </c>
      <c r="Q440" t="str">
        <f>LEFT($N440, FIND("/", $N440)-1)</f>
        <v>film &amp; video</v>
      </c>
      <c r="R440" t="str">
        <f>RIGHT(N440, LEN(N440)-LEN(Q440)-1)</f>
        <v>animation</v>
      </c>
      <c r="S440" s="5">
        <f>$J440/60/60/24+DATE(1970, 1, 1)</f>
        <v>42296.261087962965</v>
      </c>
      <c r="T440" s="5">
        <f>$I440/60/60/24+DATE(1970, 1, 1)</f>
        <v>42326.302754629629</v>
      </c>
      <c r="U440" t="b">
        <f>T440&gt;S440</f>
        <v>1</v>
      </c>
    </row>
    <row r="441" spans="1:21" ht="43.5" x14ac:dyDescent="0.35">
      <c r="A441">
        <v>439</v>
      </c>
      <c r="B441" s="3" t="s">
        <v>440</v>
      </c>
      <c r="C441" s="3" t="s">
        <v>4549</v>
      </c>
      <c r="D441" s="11">
        <v>450</v>
      </c>
      <c r="E441" s="11">
        <v>0</v>
      </c>
      <c r="F441" t="s">
        <v>8221</v>
      </c>
      <c r="G441" t="s">
        <v>8224</v>
      </c>
      <c r="H441" t="s">
        <v>8246</v>
      </c>
      <c r="I441">
        <v>1413569818</v>
      </c>
      <c r="J441">
        <v>1412705818</v>
      </c>
      <c r="K441" t="b">
        <v>0</v>
      </c>
      <c r="L441">
        <v>0</v>
      </c>
      <c r="M441" t="b">
        <v>0</v>
      </c>
      <c r="N441" t="s">
        <v>8270</v>
      </c>
      <c r="O441" s="13">
        <f>E441/D441</f>
        <v>0</v>
      </c>
      <c r="P441" s="14">
        <f>IF($L441&lt;&gt;0, E441/L441, 0)</f>
        <v>0</v>
      </c>
      <c r="Q441" t="str">
        <f>LEFT($N441, FIND("/", $N441)-1)</f>
        <v>film &amp; video</v>
      </c>
      <c r="R441" t="str">
        <f>RIGHT(N441, LEN(N441)-LEN(Q441)-1)</f>
        <v>animation</v>
      </c>
      <c r="S441" s="5">
        <f>$J441/60/60/24+DATE(1970, 1, 1)</f>
        <v>41919.761782407404</v>
      </c>
      <c r="T441" s="5">
        <f>$I441/60/60/24+DATE(1970, 1, 1)</f>
        <v>41929.761782407404</v>
      </c>
      <c r="U441" t="b">
        <f>T441&gt;S441</f>
        <v>1</v>
      </c>
    </row>
    <row r="442" spans="1:21" ht="43.5" x14ac:dyDescent="0.35">
      <c r="A442">
        <v>440</v>
      </c>
      <c r="B442" s="3" t="s">
        <v>441</v>
      </c>
      <c r="C442" s="3" t="s">
        <v>4550</v>
      </c>
      <c r="D442" s="11">
        <v>5000</v>
      </c>
      <c r="E442" s="11">
        <v>5</v>
      </c>
      <c r="F442" t="s">
        <v>8221</v>
      </c>
      <c r="G442" t="s">
        <v>8224</v>
      </c>
      <c r="H442" t="s">
        <v>8246</v>
      </c>
      <c r="I442">
        <v>1458859153</v>
      </c>
      <c r="J442">
        <v>1456270753</v>
      </c>
      <c r="K442" t="b">
        <v>0</v>
      </c>
      <c r="L442">
        <v>1</v>
      </c>
      <c r="M442" t="b">
        <v>0</v>
      </c>
      <c r="N442" t="s">
        <v>8270</v>
      </c>
      <c r="O442" s="13">
        <f>E442/D442</f>
        <v>1E-3</v>
      </c>
      <c r="P442" s="14">
        <f>IF($L442&lt;&gt;0, E442/L442, 0)</f>
        <v>5</v>
      </c>
      <c r="Q442" t="str">
        <f>LEFT($N442, FIND("/", $N442)-1)</f>
        <v>film &amp; video</v>
      </c>
      <c r="R442" t="str">
        <f>RIGHT(N442, LEN(N442)-LEN(Q442)-1)</f>
        <v>animation</v>
      </c>
      <c r="S442" s="5">
        <f>$J442/60/60/24+DATE(1970, 1, 1)</f>
        <v>42423.985567129625</v>
      </c>
      <c r="T442" s="5">
        <f>$I442/60/60/24+DATE(1970, 1, 1)</f>
        <v>42453.943900462968</v>
      </c>
      <c r="U442" t="b">
        <f>T442&gt;S442</f>
        <v>1</v>
      </c>
    </row>
    <row r="443" spans="1:21" ht="43.5" x14ac:dyDescent="0.35">
      <c r="A443">
        <v>441</v>
      </c>
      <c r="B443" s="3" t="s">
        <v>442</v>
      </c>
      <c r="C443" s="3" t="s">
        <v>4551</v>
      </c>
      <c r="D443" s="11">
        <v>400</v>
      </c>
      <c r="E443" s="11">
        <v>0</v>
      </c>
      <c r="F443" t="s">
        <v>8221</v>
      </c>
      <c r="G443" t="s">
        <v>8225</v>
      </c>
      <c r="H443" t="s">
        <v>8247</v>
      </c>
      <c r="I443">
        <v>1383418996</v>
      </c>
      <c r="J443">
        <v>1380826996</v>
      </c>
      <c r="K443" t="b">
        <v>0</v>
      </c>
      <c r="L443">
        <v>0</v>
      </c>
      <c r="M443" t="b">
        <v>0</v>
      </c>
      <c r="N443" t="s">
        <v>8270</v>
      </c>
      <c r="O443" s="13">
        <f>E443/D443</f>
        <v>0</v>
      </c>
      <c r="P443" s="14">
        <f>IF($L443&lt;&gt;0, E443/L443, 0)</f>
        <v>0</v>
      </c>
      <c r="Q443" t="str">
        <f>LEFT($N443, FIND("/", $N443)-1)</f>
        <v>film &amp; video</v>
      </c>
      <c r="R443" t="str">
        <f>RIGHT(N443, LEN(N443)-LEN(Q443)-1)</f>
        <v>animation</v>
      </c>
      <c r="S443" s="5">
        <f>$J443/60/60/24+DATE(1970, 1, 1)</f>
        <v>41550.793935185182</v>
      </c>
      <c r="T443" s="5">
        <f>$I443/60/60/24+DATE(1970, 1, 1)</f>
        <v>41580.793935185182</v>
      </c>
      <c r="U443" t="b">
        <f>T443&gt;S443</f>
        <v>1</v>
      </c>
    </row>
    <row r="444" spans="1:21" x14ac:dyDescent="0.35">
      <c r="A444">
        <v>442</v>
      </c>
      <c r="B444" s="3" t="s">
        <v>443</v>
      </c>
      <c r="C444" s="3" t="s">
        <v>4552</v>
      </c>
      <c r="D444" s="11">
        <v>17000</v>
      </c>
      <c r="E444" s="11">
        <v>6691</v>
      </c>
      <c r="F444" t="s">
        <v>8221</v>
      </c>
      <c r="G444" t="s">
        <v>8224</v>
      </c>
      <c r="H444" t="s">
        <v>8246</v>
      </c>
      <c r="I444">
        <v>1424380783</v>
      </c>
      <c r="J444">
        <v>1421788783</v>
      </c>
      <c r="K444" t="b">
        <v>0</v>
      </c>
      <c r="L444">
        <v>17</v>
      </c>
      <c r="M444" t="b">
        <v>0</v>
      </c>
      <c r="N444" t="s">
        <v>8270</v>
      </c>
      <c r="O444" s="13">
        <f>E444/D444</f>
        <v>0.39358823529411763</v>
      </c>
      <c r="P444" s="14">
        <f>IF($L444&lt;&gt;0, E444/L444, 0)</f>
        <v>393.58823529411762</v>
      </c>
      <c r="Q444" t="str">
        <f>LEFT($N444, FIND("/", $N444)-1)</f>
        <v>film &amp; video</v>
      </c>
      <c r="R444" t="str">
        <f>RIGHT(N444, LEN(N444)-LEN(Q444)-1)</f>
        <v>animation</v>
      </c>
      <c r="S444" s="5">
        <f>$J444/60/60/24+DATE(1970, 1, 1)</f>
        <v>42024.888692129629</v>
      </c>
      <c r="T444" s="5">
        <f>$I444/60/60/24+DATE(1970, 1, 1)</f>
        <v>42054.888692129629</v>
      </c>
      <c r="U444" t="b">
        <f>T444&gt;S444</f>
        <v>1</v>
      </c>
    </row>
    <row r="445" spans="1:21" ht="43.5" x14ac:dyDescent="0.35">
      <c r="A445">
        <v>443</v>
      </c>
      <c r="B445" s="3" t="s">
        <v>444</v>
      </c>
      <c r="C445" s="3" t="s">
        <v>4553</v>
      </c>
      <c r="D445" s="11">
        <v>10000</v>
      </c>
      <c r="E445" s="11">
        <v>10</v>
      </c>
      <c r="F445" t="s">
        <v>8221</v>
      </c>
      <c r="G445" t="s">
        <v>8229</v>
      </c>
      <c r="H445" t="s">
        <v>8251</v>
      </c>
      <c r="I445">
        <v>1391991701</v>
      </c>
      <c r="J445">
        <v>1389399701</v>
      </c>
      <c r="K445" t="b">
        <v>0</v>
      </c>
      <c r="L445">
        <v>2</v>
      </c>
      <c r="M445" t="b">
        <v>0</v>
      </c>
      <c r="N445" t="s">
        <v>8270</v>
      </c>
      <c r="O445" s="13">
        <f>E445/D445</f>
        <v>1E-3</v>
      </c>
      <c r="P445" s="14">
        <f>IF($L445&lt;&gt;0, E445/L445, 0)</f>
        <v>5</v>
      </c>
      <c r="Q445" t="str">
        <f>LEFT($N445, FIND("/", $N445)-1)</f>
        <v>film &amp; video</v>
      </c>
      <c r="R445" t="str">
        <f>RIGHT(N445, LEN(N445)-LEN(Q445)-1)</f>
        <v>animation</v>
      </c>
      <c r="S445" s="5">
        <f>$J445/60/60/24+DATE(1970, 1, 1)</f>
        <v>41650.015057870369</v>
      </c>
      <c r="T445" s="5">
        <f>$I445/60/60/24+DATE(1970, 1, 1)</f>
        <v>41680.015057870369</v>
      </c>
      <c r="U445" t="b">
        <f>T445&gt;S445</f>
        <v>1</v>
      </c>
    </row>
    <row r="446" spans="1:21" ht="43.5" x14ac:dyDescent="0.35">
      <c r="A446">
        <v>444</v>
      </c>
      <c r="B446" s="3" t="s">
        <v>445</v>
      </c>
      <c r="C446" s="3" t="s">
        <v>4554</v>
      </c>
      <c r="D446" s="11">
        <v>1000</v>
      </c>
      <c r="E446" s="11">
        <v>50</v>
      </c>
      <c r="F446" t="s">
        <v>8221</v>
      </c>
      <c r="G446" t="s">
        <v>8224</v>
      </c>
      <c r="H446" t="s">
        <v>8246</v>
      </c>
      <c r="I446">
        <v>1329342361</v>
      </c>
      <c r="J446">
        <v>1324158361</v>
      </c>
      <c r="K446" t="b">
        <v>0</v>
      </c>
      <c r="L446">
        <v>1</v>
      </c>
      <c r="M446" t="b">
        <v>0</v>
      </c>
      <c r="N446" t="s">
        <v>8270</v>
      </c>
      <c r="O446" s="13">
        <f>E446/D446</f>
        <v>0.05</v>
      </c>
      <c r="P446" s="14">
        <f>IF($L446&lt;&gt;0, E446/L446, 0)</f>
        <v>50</v>
      </c>
      <c r="Q446" t="str">
        <f>LEFT($N446, FIND("/", $N446)-1)</f>
        <v>film &amp; video</v>
      </c>
      <c r="R446" t="str">
        <f>RIGHT(N446, LEN(N446)-LEN(Q446)-1)</f>
        <v>animation</v>
      </c>
      <c r="S446" s="5">
        <f>$J446/60/60/24+DATE(1970, 1, 1)</f>
        <v>40894.906956018516</v>
      </c>
      <c r="T446" s="5">
        <f>$I446/60/60/24+DATE(1970, 1, 1)</f>
        <v>40954.906956018516</v>
      </c>
      <c r="U446" t="b">
        <f>T446&gt;S446</f>
        <v>1</v>
      </c>
    </row>
    <row r="447" spans="1:21" ht="43.5" x14ac:dyDescent="0.35">
      <c r="A447">
        <v>445</v>
      </c>
      <c r="B447" s="3" t="s">
        <v>446</v>
      </c>
      <c r="C447" s="3" t="s">
        <v>4555</v>
      </c>
      <c r="D447" s="11">
        <v>60000</v>
      </c>
      <c r="E447" s="11">
        <v>2</v>
      </c>
      <c r="F447" t="s">
        <v>8221</v>
      </c>
      <c r="G447" t="s">
        <v>8224</v>
      </c>
      <c r="H447" t="s">
        <v>8246</v>
      </c>
      <c r="I447">
        <v>1432195375</v>
      </c>
      <c r="J447">
        <v>1430899375</v>
      </c>
      <c r="K447" t="b">
        <v>0</v>
      </c>
      <c r="L447">
        <v>2</v>
      </c>
      <c r="M447" t="b">
        <v>0</v>
      </c>
      <c r="N447" t="s">
        <v>8270</v>
      </c>
      <c r="O447" s="13">
        <f>E447/D447</f>
        <v>3.3333333333333335E-5</v>
      </c>
      <c r="P447" s="14">
        <f>IF($L447&lt;&gt;0, E447/L447, 0)</f>
        <v>1</v>
      </c>
      <c r="Q447" t="str">
        <f>LEFT($N447, FIND("/", $N447)-1)</f>
        <v>film &amp; video</v>
      </c>
      <c r="R447" t="str">
        <f>RIGHT(N447, LEN(N447)-LEN(Q447)-1)</f>
        <v>animation</v>
      </c>
      <c r="S447" s="5">
        <f>$J447/60/60/24+DATE(1970, 1, 1)</f>
        <v>42130.335358796292</v>
      </c>
      <c r="T447" s="5">
        <f>$I447/60/60/24+DATE(1970, 1, 1)</f>
        <v>42145.335358796292</v>
      </c>
      <c r="U447" t="b">
        <f>T447&gt;S447</f>
        <v>1</v>
      </c>
    </row>
    <row r="448" spans="1:21" ht="43.5" x14ac:dyDescent="0.35">
      <c r="A448">
        <v>446</v>
      </c>
      <c r="B448" s="3" t="s">
        <v>447</v>
      </c>
      <c r="C448" s="3" t="s">
        <v>4556</v>
      </c>
      <c r="D448" s="11">
        <v>10500</v>
      </c>
      <c r="E448" s="11">
        <v>766</v>
      </c>
      <c r="F448" t="s">
        <v>8221</v>
      </c>
      <c r="G448" t="s">
        <v>8224</v>
      </c>
      <c r="H448" t="s">
        <v>8246</v>
      </c>
      <c r="I448">
        <v>1425434420</v>
      </c>
      <c r="J448">
        <v>1422842420</v>
      </c>
      <c r="K448" t="b">
        <v>0</v>
      </c>
      <c r="L448">
        <v>16</v>
      </c>
      <c r="M448" t="b">
        <v>0</v>
      </c>
      <c r="N448" t="s">
        <v>8270</v>
      </c>
      <c r="O448" s="13">
        <f>E448/D448</f>
        <v>7.2952380952380949E-2</v>
      </c>
      <c r="P448" s="14">
        <f>IF($L448&lt;&gt;0, E448/L448, 0)</f>
        <v>47.875</v>
      </c>
      <c r="Q448" t="str">
        <f>LEFT($N448, FIND("/", $N448)-1)</f>
        <v>film &amp; video</v>
      </c>
      <c r="R448" t="str">
        <f>RIGHT(N448, LEN(N448)-LEN(Q448)-1)</f>
        <v>animation</v>
      </c>
      <c r="S448" s="5">
        <f>$J448/60/60/24+DATE(1970, 1, 1)</f>
        <v>42037.083564814813</v>
      </c>
      <c r="T448" s="5">
        <f>$I448/60/60/24+DATE(1970, 1, 1)</f>
        <v>42067.083564814813</v>
      </c>
      <c r="U448" t="b">
        <f>T448&gt;S448</f>
        <v>1</v>
      </c>
    </row>
    <row r="449" spans="1:21" ht="58" x14ac:dyDescent="0.35">
      <c r="A449">
        <v>447</v>
      </c>
      <c r="B449" s="3" t="s">
        <v>448</v>
      </c>
      <c r="C449" s="3" t="s">
        <v>4557</v>
      </c>
      <c r="D449" s="11">
        <v>30000</v>
      </c>
      <c r="E449" s="11">
        <v>5</v>
      </c>
      <c r="F449" t="s">
        <v>8221</v>
      </c>
      <c r="G449" t="s">
        <v>8225</v>
      </c>
      <c r="H449" t="s">
        <v>8247</v>
      </c>
      <c r="I449">
        <v>1364041163</v>
      </c>
      <c r="J449">
        <v>1361884763</v>
      </c>
      <c r="K449" t="b">
        <v>0</v>
      </c>
      <c r="L449">
        <v>1</v>
      </c>
      <c r="M449" t="b">
        <v>0</v>
      </c>
      <c r="N449" t="s">
        <v>8270</v>
      </c>
      <c r="O449" s="13">
        <f>E449/D449</f>
        <v>1.6666666666666666E-4</v>
      </c>
      <c r="P449" s="14">
        <f>IF($L449&lt;&gt;0, E449/L449, 0)</f>
        <v>5</v>
      </c>
      <c r="Q449" t="str">
        <f>LEFT($N449, FIND("/", $N449)-1)</f>
        <v>film &amp; video</v>
      </c>
      <c r="R449" t="str">
        <f>RIGHT(N449, LEN(N449)-LEN(Q449)-1)</f>
        <v>animation</v>
      </c>
      <c r="S449" s="5">
        <f>$J449/60/60/24+DATE(1970, 1, 1)</f>
        <v>41331.555127314816</v>
      </c>
      <c r="T449" s="5">
        <f>$I449/60/60/24+DATE(1970, 1, 1)</f>
        <v>41356.513460648144</v>
      </c>
      <c r="U449" t="b">
        <f>T449&gt;S449</f>
        <v>1</v>
      </c>
    </row>
    <row r="450" spans="1:21" ht="43.5" x14ac:dyDescent="0.35">
      <c r="A450">
        <v>448</v>
      </c>
      <c r="B450" s="3" t="s">
        <v>449</v>
      </c>
      <c r="C450" s="3" t="s">
        <v>4558</v>
      </c>
      <c r="D450" s="11">
        <v>2500</v>
      </c>
      <c r="E450" s="11">
        <v>82.01</v>
      </c>
      <c r="F450" t="s">
        <v>8221</v>
      </c>
      <c r="G450" t="s">
        <v>8224</v>
      </c>
      <c r="H450" t="s">
        <v>8246</v>
      </c>
      <c r="I450">
        <v>1400091095</v>
      </c>
      <c r="J450">
        <v>1398363095</v>
      </c>
      <c r="K450" t="b">
        <v>0</v>
      </c>
      <c r="L450">
        <v>4</v>
      </c>
      <c r="M450" t="b">
        <v>0</v>
      </c>
      <c r="N450" t="s">
        <v>8270</v>
      </c>
      <c r="O450" s="13">
        <f>E450/D450</f>
        <v>3.2804E-2</v>
      </c>
      <c r="P450" s="14">
        <f>IF($L450&lt;&gt;0, E450/L450, 0)</f>
        <v>20.502500000000001</v>
      </c>
      <c r="Q450" t="str">
        <f>LEFT($N450, FIND("/", $N450)-1)</f>
        <v>film &amp; video</v>
      </c>
      <c r="R450" t="str">
        <f>RIGHT(N450, LEN(N450)-LEN(Q450)-1)</f>
        <v>animation</v>
      </c>
      <c r="S450" s="5">
        <f>$J450/60/60/24+DATE(1970, 1, 1)</f>
        <v>41753.758043981477</v>
      </c>
      <c r="T450" s="5">
        <f>$I450/60/60/24+DATE(1970, 1, 1)</f>
        <v>41773.758043981477</v>
      </c>
      <c r="U450" t="b">
        <f>T450&gt;S450</f>
        <v>1</v>
      </c>
    </row>
    <row r="451" spans="1:21" ht="43.5" x14ac:dyDescent="0.35">
      <c r="A451">
        <v>449</v>
      </c>
      <c r="B451" s="3" t="s">
        <v>450</v>
      </c>
      <c r="C451" s="3" t="s">
        <v>4559</v>
      </c>
      <c r="D451" s="11">
        <v>2000</v>
      </c>
      <c r="E451" s="11">
        <v>45</v>
      </c>
      <c r="F451" t="s">
        <v>8221</v>
      </c>
      <c r="G451" t="s">
        <v>8225</v>
      </c>
      <c r="H451" t="s">
        <v>8247</v>
      </c>
      <c r="I451">
        <v>1382017085</v>
      </c>
      <c r="J451">
        <v>1379425085</v>
      </c>
      <c r="K451" t="b">
        <v>0</v>
      </c>
      <c r="L451">
        <v>5</v>
      </c>
      <c r="M451" t="b">
        <v>0</v>
      </c>
      <c r="N451" t="s">
        <v>8270</v>
      </c>
      <c r="O451" s="13">
        <f>E451/D451</f>
        <v>2.2499999999999999E-2</v>
      </c>
      <c r="P451" s="14">
        <f>IF($L451&lt;&gt;0, E451/L451, 0)</f>
        <v>9</v>
      </c>
      <c r="Q451" t="str">
        <f>LEFT($N451, FIND("/", $N451)-1)</f>
        <v>film &amp; video</v>
      </c>
      <c r="R451" t="str">
        <f>RIGHT(N451, LEN(N451)-LEN(Q451)-1)</f>
        <v>animation</v>
      </c>
      <c r="S451" s="5">
        <f>$J451/60/60/24+DATE(1970, 1, 1)</f>
        <v>41534.568113425928</v>
      </c>
      <c r="T451" s="5">
        <f>$I451/60/60/24+DATE(1970, 1, 1)</f>
        <v>41564.568113425928</v>
      </c>
      <c r="U451" t="b">
        <f>T451&gt;S451</f>
        <v>1</v>
      </c>
    </row>
    <row r="452" spans="1:21" ht="43.5" x14ac:dyDescent="0.35">
      <c r="A452">
        <v>450</v>
      </c>
      <c r="B452" s="3" t="s">
        <v>451</v>
      </c>
      <c r="C452" s="3" t="s">
        <v>4560</v>
      </c>
      <c r="D452" s="11">
        <v>50000</v>
      </c>
      <c r="E452" s="11">
        <v>396</v>
      </c>
      <c r="F452" t="s">
        <v>8221</v>
      </c>
      <c r="G452" t="s">
        <v>8224</v>
      </c>
      <c r="H452" t="s">
        <v>8246</v>
      </c>
      <c r="I452">
        <v>1392417800</v>
      </c>
      <c r="J452">
        <v>1389825800</v>
      </c>
      <c r="K452" t="b">
        <v>0</v>
      </c>
      <c r="L452">
        <v>7</v>
      </c>
      <c r="M452" t="b">
        <v>0</v>
      </c>
      <c r="N452" t="s">
        <v>8270</v>
      </c>
      <c r="O452" s="13">
        <f>E452/D452</f>
        <v>7.92E-3</v>
      </c>
      <c r="P452" s="14">
        <f>IF($L452&lt;&gt;0, E452/L452, 0)</f>
        <v>56.571428571428569</v>
      </c>
      <c r="Q452" t="str">
        <f>LEFT($N452, FIND("/", $N452)-1)</f>
        <v>film &amp; video</v>
      </c>
      <c r="R452" t="str">
        <f>RIGHT(N452, LEN(N452)-LEN(Q452)-1)</f>
        <v>animation</v>
      </c>
      <c r="S452" s="5">
        <f>$J452/60/60/24+DATE(1970, 1, 1)</f>
        <v>41654.946759259255</v>
      </c>
      <c r="T452" s="5">
        <f>$I452/60/60/24+DATE(1970, 1, 1)</f>
        <v>41684.946759259255</v>
      </c>
      <c r="U452" t="b">
        <f>T452&gt;S452</f>
        <v>1</v>
      </c>
    </row>
    <row r="453" spans="1:21" ht="43.5" x14ac:dyDescent="0.35">
      <c r="A453">
        <v>451</v>
      </c>
      <c r="B453" s="3" t="s">
        <v>452</v>
      </c>
      <c r="C453" s="3" t="s">
        <v>4561</v>
      </c>
      <c r="D453" s="11">
        <v>20000</v>
      </c>
      <c r="E453" s="11">
        <v>0</v>
      </c>
      <c r="F453" t="s">
        <v>8221</v>
      </c>
      <c r="G453" t="s">
        <v>8224</v>
      </c>
      <c r="H453" t="s">
        <v>8246</v>
      </c>
      <c r="I453">
        <v>1390669791</v>
      </c>
      <c r="J453">
        <v>1388077791</v>
      </c>
      <c r="K453" t="b">
        <v>0</v>
      </c>
      <c r="L453">
        <v>0</v>
      </c>
      <c r="M453" t="b">
        <v>0</v>
      </c>
      <c r="N453" t="s">
        <v>8270</v>
      </c>
      <c r="O453" s="13">
        <f>E453/D453</f>
        <v>0</v>
      </c>
      <c r="P453" s="14">
        <f>IF($L453&lt;&gt;0, E453/L453, 0)</f>
        <v>0</v>
      </c>
      <c r="Q453" t="str">
        <f>LEFT($N453, FIND("/", $N453)-1)</f>
        <v>film &amp; video</v>
      </c>
      <c r="R453" t="str">
        <f>RIGHT(N453, LEN(N453)-LEN(Q453)-1)</f>
        <v>animation</v>
      </c>
      <c r="S453" s="5">
        <f>$J453/60/60/24+DATE(1970, 1, 1)</f>
        <v>41634.715173611112</v>
      </c>
      <c r="T453" s="5">
        <f>$I453/60/60/24+DATE(1970, 1, 1)</f>
        <v>41664.715173611112</v>
      </c>
      <c r="U453" t="b">
        <f>T453&gt;S453</f>
        <v>1</v>
      </c>
    </row>
    <row r="454" spans="1:21" ht="29" x14ac:dyDescent="0.35">
      <c r="A454">
        <v>452</v>
      </c>
      <c r="B454" s="3" t="s">
        <v>453</v>
      </c>
      <c r="C454" s="3" t="s">
        <v>4562</v>
      </c>
      <c r="D454" s="11">
        <v>750</v>
      </c>
      <c r="E454" s="11">
        <v>480</v>
      </c>
      <c r="F454" t="s">
        <v>8221</v>
      </c>
      <c r="G454" t="s">
        <v>8224</v>
      </c>
      <c r="H454" t="s">
        <v>8246</v>
      </c>
      <c r="I454">
        <v>1431536015</v>
      </c>
      <c r="J454">
        <v>1428944015</v>
      </c>
      <c r="K454" t="b">
        <v>0</v>
      </c>
      <c r="L454">
        <v>12</v>
      </c>
      <c r="M454" t="b">
        <v>0</v>
      </c>
      <c r="N454" t="s">
        <v>8270</v>
      </c>
      <c r="O454" s="13">
        <f>E454/D454</f>
        <v>0.64</v>
      </c>
      <c r="P454" s="14">
        <f>IF($L454&lt;&gt;0, E454/L454, 0)</f>
        <v>40</v>
      </c>
      <c r="Q454" t="str">
        <f>LEFT($N454, FIND("/", $N454)-1)</f>
        <v>film &amp; video</v>
      </c>
      <c r="R454" t="str">
        <f>RIGHT(N454, LEN(N454)-LEN(Q454)-1)</f>
        <v>animation</v>
      </c>
      <c r="S454" s="5">
        <f>$J454/60/60/24+DATE(1970, 1, 1)</f>
        <v>42107.703877314809</v>
      </c>
      <c r="T454" s="5">
        <f>$I454/60/60/24+DATE(1970, 1, 1)</f>
        <v>42137.703877314809</v>
      </c>
      <c r="U454" t="b">
        <f>T454&gt;S454</f>
        <v>1</v>
      </c>
    </row>
    <row r="455" spans="1:21" ht="43.5" x14ac:dyDescent="0.35">
      <c r="A455">
        <v>453</v>
      </c>
      <c r="B455" s="3" t="s">
        <v>454</v>
      </c>
      <c r="C455" s="3" t="s">
        <v>4563</v>
      </c>
      <c r="D455" s="11">
        <v>94875</v>
      </c>
      <c r="E455" s="11">
        <v>26</v>
      </c>
      <c r="F455" t="s">
        <v>8221</v>
      </c>
      <c r="G455" t="s">
        <v>8224</v>
      </c>
      <c r="H455" t="s">
        <v>8246</v>
      </c>
      <c r="I455">
        <v>1424375279</v>
      </c>
      <c r="J455">
        <v>1422992879</v>
      </c>
      <c r="K455" t="b">
        <v>0</v>
      </c>
      <c r="L455">
        <v>2</v>
      </c>
      <c r="M455" t="b">
        <v>0</v>
      </c>
      <c r="N455" t="s">
        <v>8270</v>
      </c>
      <c r="O455" s="13">
        <f>E455/D455</f>
        <v>2.740447957839262E-4</v>
      </c>
      <c r="P455" s="14">
        <f>IF($L455&lt;&gt;0, E455/L455, 0)</f>
        <v>13</v>
      </c>
      <c r="Q455" t="str">
        <f>LEFT($N455, FIND("/", $N455)-1)</f>
        <v>film &amp; video</v>
      </c>
      <c r="R455" t="str">
        <f>RIGHT(N455, LEN(N455)-LEN(Q455)-1)</f>
        <v>animation</v>
      </c>
      <c r="S455" s="5">
        <f>$J455/60/60/24+DATE(1970, 1, 1)</f>
        <v>42038.824988425928</v>
      </c>
      <c r="T455" s="5">
        <f>$I455/60/60/24+DATE(1970, 1, 1)</f>
        <v>42054.824988425928</v>
      </c>
      <c r="U455" t="b">
        <f>T455&gt;S455</f>
        <v>1</v>
      </c>
    </row>
    <row r="456" spans="1:21" ht="43.5" x14ac:dyDescent="0.35">
      <c r="A456">
        <v>454</v>
      </c>
      <c r="B456" s="3" t="s">
        <v>455</v>
      </c>
      <c r="C456" s="3" t="s">
        <v>4564</v>
      </c>
      <c r="D456" s="11">
        <v>10000</v>
      </c>
      <c r="E456" s="11">
        <v>82</v>
      </c>
      <c r="F456" t="s">
        <v>8221</v>
      </c>
      <c r="G456" t="s">
        <v>8224</v>
      </c>
      <c r="H456" t="s">
        <v>8246</v>
      </c>
      <c r="I456">
        <v>1417007640</v>
      </c>
      <c r="J456">
        <v>1414343571</v>
      </c>
      <c r="K456" t="b">
        <v>0</v>
      </c>
      <c r="L456">
        <v>5</v>
      </c>
      <c r="M456" t="b">
        <v>0</v>
      </c>
      <c r="N456" t="s">
        <v>8270</v>
      </c>
      <c r="O456" s="13">
        <f>E456/D456</f>
        <v>8.2000000000000007E-3</v>
      </c>
      <c r="P456" s="14">
        <f>IF($L456&lt;&gt;0, E456/L456, 0)</f>
        <v>16.399999999999999</v>
      </c>
      <c r="Q456" t="str">
        <f>LEFT($N456, FIND("/", $N456)-1)</f>
        <v>film &amp; video</v>
      </c>
      <c r="R456" t="str">
        <f>RIGHT(N456, LEN(N456)-LEN(Q456)-1)</f>
        <v>animation</v>
      </c>
      <c r="S456" s="5">
        <f>$J456/60/60/24+DATE(1970, 1, 1)</f>
        <v>41938.717256944445</v>
      </c>
      <c r="T456" s="5">
        <f>$I456/60/60/24+DATE(1970, 1, 1)</f>
        <v>41969.551388888889</v>
      </c>
      <c r="U456" t="b">
        <f>T456&gt;S456</f>
        <v>1</v>
      </c>
    </row>
    <row r="457" spans="1:21" ht="43.5" x14ac:dyDescent="0.35">
      <c r="A457">
        <v>455</v>
      </c>
      <c r="B457" s="3" t="s">
        <v>456</v>
      </c>
      <c r="C457" s="3" t="s">
        <v>4565</v>
      </c>
      <c r="D457" s="11">
        <v>65000</v>
      </c>
      <c r="E457" s="11">
        <v>45</v>
      </c>
      <c r="F457" t="s">
        <v>8221</v>
      </c>
      <c r="G457" t="s">
        <v>8224</v>
      </c>
      <c r="H457" t="s">
        <v>8246</v>
      </c>
      <c r="I457">
        <v>1334622660</v>
      </c>
      <c r="J457">
        <v>1330733022</v>
      </c>
      <c r="K457" t="b">
        <v>0</v>
      </c>
      <c r="L457">
        <v>2</v>
      </c>
      <c r="M457" t="b">
        <v>0</v>
      </c>
      <c r="N457" t="s">
        <v>8270</v>
      </c>
      <c r="O457" s="13">
        <f>E457/D457</f>
        <v>6.9230769230769226E-4</v>
      </c>
      <c r="P457" s="14">
        <f>IF($L457&lt;&gt;0, E457/L457, 0)</f>
        <v>22.5</v>
      </c>
      <c r="Q457" t="str">
        <f>LEFT($N457, FIND("/", $N457)-1)</f>
        <v>film &amp; video</v>
      </c>
      <c r="R457" t="str">
        <f>RIGHT(N457, LEN(N457)-LEN(Q457)-1)</f>
        <v>animation</v>
      </c>
      <c r="S457" s="5">
        <f>$J457/60/60/24+DATE(1970, 1, 1)</f>
        <v>40971.002569444441</v>
      </c>
      <c r="T457" s="5">
        <f>$I457/60/60/24+DATE(1970, 1, 1)</f>
        <v>41016.021527777775</v>
      </c>
      <c r="U457" t="b">
        <f>T457&gt;S457</f>
        <v>1</v>
      </c>
    </row>
    <row r="458" spans="1:21" ht="58" x14ac:dyDescent="0.35">
      <c r="A458">
        <v>456</v>
      </c>
      <c r="B458" s="3" t="s">
        <v>457</v>
      </c>
      <c r="C458" s="3" t="s">
        <v>4566</v>
      </c>
      <c r="D458" s="11">
        <v>8888</v>
      </c>
      <c r="E458" s="11">
        <v>61</v>
      </c>
      <c r="F458" t="s">
        <v>8221</v>
      </c>
      <c r="G458" t="s">
        <v>8224</v>
      </c>
      <c r="H458" t="s">
        <v>8246</v>
      </c>
      <c r="I458">
        <v>1382414340</v>
      </c>
      <c r="J458">
        <v>1380559201</v>
      </c>
      <c r="K458" t="b">
        <v>0</v>
      </c>
      <c r="L458">
        <v>3</v>
      </c>
      <c r="M458" t="b">
        <v>0</v>
      </c>
      <c r="N458" t="s">
        <v>8270</v>
      </c>
      <c r="O458" s="13">
        <f>E458/D458</f>
        <v>6.8631863186318634E-3</v>
      </c>
      <c r="P458" s="14">
        <f>IF($L458&lt;&gt;0, E458/L458, 0)</f>
        <v>20.333333333333332</v>
      </c>
      <c r="Q458" t="str">
        <f>LEFT($N458, FIND("/", $N458)-1)</f>
        <v>film &amp; video</v>
      </c>
      <c r="R458" t="str">
        <f>RIGHT(N458, LEN(N458)-LEN(Q458)-1)</f>
        <v>animation</v>
      </c>
      <c r="S458" s="5">
        <f>$J458/60/60/24+DATE(1970, 1, 1)</f>
        <v>41547.694456018515</v>
      </c>
      <c r="T458" s="5">
        <f>$I458/60/60/24+DATE(1970, 1, 1)</f>
        <v>41569.165972222225</v>
      </c>
      <c r="U458" t="b">
        <f>T458&gt;S458</f>
        <v>1</v>
      </c>
    </row>
    <row r="459" spans="1:21" ht="43.5" x14ac:dyDescent="0.35">
      <c r="A459">
        <v>457</v>
      </c>
      <c r="B459" s="3" t="s">
        <v>458</v>
      </c>
      <c r="C459" s="3" t="s">
        <v>4567</v>
      </c>
      <c r="D459" s="11">
        <v>20000</v>
      </c>
      <c r="E459" s="11">
        <v>0</v>
      </c>
      <c r="F459" t="s">
        <v>8221</v>
      </c>
      <c r="G459" t="s">
        <v>8229</v>
      </c>
      <c r="H459" t="s">
        <v>8251</v>
      </c>
      <c r="I459">
        <v>1408213512</v>
      </c>
      <c r="J459">
        <v>1405621512</v>
      </c>
      <c r="K459" t="b">
        <v>0</v>
      </c>
      <c r="L459">
        <v>0</v>
      </c>
      <c r="M459" t="b">
        <v>0</v>
      </c>
      <c r="N459" t="s">
        <v>8270</v>
      </c>
      <c r="O459" s="13">
        <f>E459/D459</f>
        <v>0</v>
      </c>
      <c r="P459" s="14">
        <f>IF($L459&lt;&gt;0, E459/L459, 0)</f>
        <v>0</v>
      </c>
      <c r="Q459" t="str">
        <f>LEFT($N459, FIND("/", $N459)-1)</f>
        <v>film &amp; video</v>
      </c>
      <c r="R459" t="str">
        <f>RIGHT(N459, LEN(N459)-LEN(Q459)-1)</f>
        <v>animation</v>
      </c>
      <c r="S459" s="5">
        <f>$J459/60/60/24+DATE(1970, 1, 1)</f>
        <v>41837.767500000002</v>
      </c>
      <c r="T459" s="5">
        <f>$I459/60/60/24+DATE(1970, 1, 1)</f>
        <v>41867.767500000002</v>
      </c>
      <c r="U459" t="b">
        <f>T459&gt;S459</f>
        <v>1</v>
      </c>
    </row>
    <row r="460" spans="1:21" ht="43.5" x14ac:dyDescent="0.35">
      <c r="A460">
        <v>458</v>
      </c>
      <c r="B460" s="3" t="s">
        <v>459</v>
      </c>
      <c r="C460" s="3" t="s">
        <v>4568</v>
      </c>
      <c r="D460" s="11">
        <v>10000</v>
      </c>
      <c r="E460" s="11">
        <v>821</v>
      </c>
      <c r="F460" t="s">
        <v>8221</v>
      </c>
      <c r="G460" t="s">
        <v>8225</v>
      </c>
      <c r="H460" t="s">
        <v>8247</v>
      </c>
      <c r="I460">
        <v>1368550060</v>
      </c>
      <c r="J460">
        <v>1365958060</v>
      </c>
      <c r="K460" t="b">
        <v>0</v>
      </c>
      <c r="L460">
        <v>49</v>
      </c>
      <c r="M460" t="b">
        <v>0</v>
      </c>
      <c r="N460" t="s">
        <v>8270</v>
      </c>
      <c r="O460" s="13">
        <f>E460/D460</f>
        <v>8.2100000000000006E-2</v>
      </c>
      <c r="P460" s="14">
        <f>IF($L460&lt;&gt;0, E460/L460, 0)</f>
        <v>16.755102040816325</v>
      </c>
      <c r="Q460" t="str">
        <f>LEFT($N460, FIND("/", $N460)-1)</f>
        <v>film &amp; video</v>
      </c>
      <c r="R460" t="str">
        <f>RIGHT(N460, LEN(N460)-LEN(Q460)-1)</f>
        <v>animation</v>
      </c>
      <c r="S460" s="5">
        <f>$J460/60/60/24+DATE(1970, 1, 1)</f>
        <v>41378.69976851852</v>
      </c>
      <c r="T460" s="5">
        <f>$I460/60/60/24+DATE(1970, 1, 1)</f>
        <v>41408.69976851852</v>
      </c>
      <c r="U460" t="b">
        <f>T460&gt;S460</f>
        <v>1</v>
      </c>
    </row>
    <row r="461" spans="1:21" ht="43.5" x14ac:dyDescent="0.35">
      <c r="A461">
        <v>459</v>
      </c>
      <c r="B461" s="3" t="s">
        <v>460</v>
      </c>
      <c r="C461" s="3" t="s">
        <v>4569</v>
      </c>
      <c r="D461" s="11">
        <v>39000</v>
      </c>
      <c r="E461" s="11">
        <v>25</v>
      </c>
      <c r="F461" t="s">
        <v>8221</v>
      </c>
      <c r="G461" t="s">
        <v>8224</v>
      </c>
      <c r="H461" t="s">
        <v>8246</v>
      </c>
      <c r="I461">
        <v>1321201327</v>
      </c>
      <c r="J461">
        <v>1316013727</v>
      </c>
      <c r="K461" t="b">
        <v>0</v>
      </c>
      <c r="L461">
        <v>1</v>
      </c>
      <c r="M461" t="b">
        <v>0</v>
      </c>
      <c r="N461" t="s">
        <v>8270</v>
      </c>
      <c r="O461" s="13">
        <f>E461/D461</f>
        <v>6.4102564102564103E-4</v>
      </c>
      <c r="P461" s="14">
        <f>IF($L461&lt;&gt;0, E461/L461, 0)</f>
        <v>25</v>
      </c>
      <c r="Q461" t="str">
        <f>LEFT($N461, FIND("/", $N461)-1)</f>
        <v>film &amp; video</v>
      </c>
      <c r="R461" t="str">
        <f>RIGHT(N461, LEN(N461)-LEN(Q461)-1)</f>
        <v>animation</v>
      </c>
      <c r="S461" s="5">
        <f>$J461/60/60/24+DATE(1970, 1, 1)</f>
        <v>40800.6403587963</v>
      </c>
      <c r="T461" s="5">
        <f>$I461/60/60/24+DATE(1970, 1, 1)</f>
        <v>40860.682025462964</v>
      </c>
      <c r="U461" t="b">
        <f>T461&gt;S461</f>
        <v>1</v>
      </c>
    </row>
    <row r="462" spans="1:21" ht="29" x14ac:dyDescent="0.35">
      <c r="A462">
        <v>460</v>
      </c>
      <c r="B462" s="3" t="s">
        <v>461</v>
      </c>
      <c r="C462" s="3" t="s">
        <v>4570</v>
      </c>
      <c r="D462" s="11">
        <v>8500</v>
      </c>
      <c r="E462" s="11">
        <v>25</v>
      </c>
      <c r="F462" t="s">
        <v>8221</v>
      </c>
      <c r="G462" t="s">
        <v>8224</v>
      </c>
      <c r="H462" t="s">
        <v>8246</v>
      </c>
      <c r="I462">
        <v>1401595200</v>
      </c>
      <c r="J462">
        <v>1398862875</v>
      </c>
      <c r="K462" t="b">
        <v>0</v>
      </c>
      <c r="L462">
        <v>2</v>
      </c>
      <c r="M462" t="b">
        <v>0</v>
      </c>
      <c r="N462" t="s">
        <v>8270</v>
      </c>
      <c r="O462" s="13">
        <f>E462/D462</f>
        <v>2.9411764705882353E-3</v>
      </c>
      <c r="P462" s="14">
        <f>IF($L462&lt;&gt;0, E462/L462, 0)</f>
        <v>12.5</v>
      </c>
      <c r="Q462" t="str">
        <f>LEFT($N462, FIND("/", $N462)-1)</f>
        <v>film &amp; video</v>
      </c>
      <c r="R462" t="str">
        <f>RIGHT(N462, LEN(N462)-LEN(Q462)-1)</f>
        <v>animation</v>
      </c>
      <c r="S462" s="5">
        <f>$J462/60/60/24+DATE(1970, 1, 1)</f>
        <v>41759.542534722219</v>
      </c>
      <c r="T462" s="5">
        <f>$I462/60/60/24+DATE(1970, 1, 1)</f>
        <v>41791.166666666664</v>
      </c>
      <c r="U462" t="b">
        <f>T462&gt;S462</f>
        <v>1</v>
      </c>
    </row>
    <row r="463" spans="1:21" ht="43.5" x14ac:dyDescent="0.35">
      <c r="A463">
        <v>461</v>
      </c>
      <c r="B463" s="3" t="s">
        <v>462</v>
      </c>
      <c r="C463" s="3" t="s">
        <v>4571</v>
      </c>
      <c r="D463" s="11">
        <v>550</v>
      </c>
      <c r="E463" s="11">
        <v>0</v>
      </c>
      <c r="F463" t="s">
        <v>8221</v>
      </c>
      <c r="G463" t="s">
        <v>8225</v>
      </c>
      <c r="H463" t="s">
        <v>8247</v>
      </c>
      <c r="I463">
        <v>1370204367</v>
      </c>
      <c r="J463">
        <v>1368476367</v>
      </c>
      <c r="K463" t="b">
        <v>0</v>
      </c>
      <c r="L463">
        <v>0</v>
      </c>
      <c r="M463" t="b">
        <v>0</v>
      </c>
      <c r="N463" t="s">
        <v>8270</v>
      </c>
      <c r="O463" s="13">
        <f>E463/D463</f>
        <v>0</v>
      </c>
      <c r="P463" s="14">
        <f>IF($L463&lt;&gt;0, E463/L463, 0)</f>
        <v>0</v>
      </c>
      <c r="Q463" t="str">
        <f>LEFT($N463, FIND("/", $N463)-1)</f>
        <v>film &amp; video</v>
      </c>
      <c r="R463" t="str">
        <f>RIGHT(N463, LEN(N463)-LEN(Q463)-1)</f>
        <v>animation</v>
      </c>
      <c r="S463" s="5">
        <f>$J463/60/60/24+DATE(1970, 1, 1)</f>
        <v>41407.84684027778</v>
      </c>
      <c r="T463" s="5">
        <f>$I463/60/60/24+DATE(1970, 1, 1)</f>
        <v>41427.84684027778</v>
      </c>
      <c r="U463" t="b">
        <f>T463&gt;S463</f>
        <v>1</v>
      </c>
    </row>
    <row r="464" spans="1:21" ht="58" x14ac:dyDescent="0.35">
      <c r="A464">
        <v>462</v>
      </c>
      <c r="B464" s="3" t="s">
        <v>463</v>
      </c>
      <c r="C464" s="3" t="s">
        <v>4572</v>
      </c>
      <c r="D464" s="11">
        <v>100000</v>
      </c>
      <c r="E464" s="11">
        <v>0</v>
      </c>
      <c r="F464" t="s">
        <v>8221</v>
      </c>
      <c r="G464" t="s">
        <v>8224</v>
      </c>
      <c r="H464" t="s">
        <v>8246</v>
      </c>
      <c r="I464">
        <v>1312945341</v>
      </c>
      <c r="J464">
        <v>1307761341</v>
      </c>
      <c r="K464" t="b">
        <v>0</v>
      </c>
      <c r="L464">
        <v>0</v>
      </c>
      <c r="M464" t="b">
        <v>0</v>
      </c>
      <c r="N464" t="s">
        <v>8270</v>
      </c>
      <c r="O464" s="13">
        <f>E464/D464</f>
        <v>0</v>
      </c>
      <c r="P464" s="14">
        <f>IF($L464&lt;&gt;0, E464/L464, 0)</f>
        <v>0</v>
      </c>
      <c r="Q464" t="str">
        <f>LEFT($N464, FIND("/", $N464)-1)</f>
        <v>film &amp; video</v>
      </c>
      <c r="R464" t="str">
        <f>RIGHT(N464, LEN(N464)-LEN(Q464)-1)</f>
        <v>animation</v>
      </c>
      <c r="S464" s="5">
        <f>$J464/60/60/24+DATE(1970, 1, 1)</f>
        <v>40705.126631944448</v>
      </c>
      <c r="T464" s="5">
        <f>$I464/60/60/24+DATE(1970, 1, 1)</f>
        <v>40765.126631944448</v>
      </c>
      <c r="U464" t="b">
        <f>T464&gt;S464</f>
        <v>1</v>
      </c>
    </row>
    <row r="465" spans="1:21" ht="43.5" x14ac:dyDescent="0.35">
      <c r="A465">
        <v>463</v>
      </c>
      <c r="B465" s="3" t="s">
        <v>464</v>
      </c>
      <c r="C465" s="3" t="s">
        <v>4573</v>
      </c>
      <c r="D465" s="11">
        <v>55000</v>
      </c>
      <c r="E465" s="11">
        <v>1250</v>
      </c>
      <c r="F465" t="s">
        <v>8221</v>
      </c>
      <c r="G465" t="s">
        <v>8224</v>
      </c>
      <c r="H465" t="s">
        <v>8246</v>
      </c>
      <c r="I465">
        <v>1316883753</v>
      </c>
      <c r="J465">
        <v>1311699753</v>
      </c>
      <c r="K465" t="b">
        <v>0</v>
      </c>
      <c r="L465">
        <v>11</v>
      </c>
      <c r="M465" t="b">
        <v>0</v>
      </c>
      <c r="N465" t="s">
        <v>8270</v>
      </c>
      <c r="O465" s="13">
        <f>E465/D465</f>
        <v>2.2727272727272728E-2</v>
      </c>
      <c r="P465" s="14">
        <f>IF($L465&lt;&gt;0, E465/L465, 0)</f>
        <v>113.63636363636364</v>
      </c>
      <c r="Q465" t="str">
        <f>LEFT($N465, FIND("/", $N465)-1)</f>
        <v>film &amp; video</v>
      </c>
      <c r="R465" t="str">
        <f>RIGHT(N465, LEN(N465)-LEN(Q465)-1)</f>
        <v>animation</v>
      </c>
      <c r="S465" s="5">
        <f>$J465/60/60/24+DATE(1970, 1, 1)</f>
        <v>40750.710104166668</v>
      </c>
      <c r="T465" s="5">
        <f>$I465/60/60/24+DATE(1970, 1, 1)</f>
        <v>40810.710104166668</v>
      </c>
      <c r="U465" t="b">
        <f>T465&gt;S465</f>
        <v>1</v>
      </c>
    </row>
    <row r="466" spans="1:21" ht="29" x14ac:dyDescent="0.35">
      <c r="A466">
        <v>464</v>
      </c>
      <c r="B466" s="3" t="s">
        <v>465</v>
      </c>
      <c r="C466" s="3" t="s">
        <v>4574</v>
      </c>
      <c r="D466" s="11">
        <v>1010</v>
      </c>
      <c r="E466" s="11">
        <v>1</v>
      </c>
      <c r="F466" t="s">
        <v>8221</v>
      </c>
      <c r="G466" t="s">
        <v>8236</v>
      </c>
      <c r="H466" t="s">
        <v>8249</v>
      </c>
      <c r="I466">
        <v>1463602935</v>
      </c>
      <c r="J466">
        <v>1461874935</v>
      </c>
      <c r="K466" t="b">
        <v>0</v>
      </c>
      <c r="L466">
        <v>1</v>
      </c>
      <c r="M466" t="b">
        <v>0</v>
      </c>
      <c r="N466" t="s">
        <v>8270</v>
      </c>
      <c r="O466" s="13">
        <f>E466/D466</f>
        <v>9.9009900990099011E-4</v>
      </c>
      <c r="P466" s="14">
        <f>IF($L466&lt;&gt;0, E466/L466, 0)</f>
        <v>1</v>
      </c>
      <c r="Q466" t="str">
        <f>LEFT($N466, FIND("/", $N466)-1)</f>
        <v>film &amp; video</v>
      </c>
      <c r="R466" t="str">
        <f>RIGHT(N466, LEN(N466)-LEN(Q466)-1)</f>
        <v>animation</v>
      </c>
      <c r="S466" s="5">
        <f>$J466/60/60/24+DATE(1970, 1, 1)</f>
        <v>42488.848784722228</v>
      </c>
      <c r="T466" s="5">
        <f>$I466/60/60/24+DATE(1970, 1, 1)</f>
        <v>42508.848784722228</v>
      </c>
      <c r="U466" t="b">
        <f>T466&gt;S466</f>
        <v>1</v>
      </c>
    </row>
    <row r="467" spans="1:21" ht="29" x14ac:dyDescent="0.35">
      <c r="A467">
        <v>465</v>
      </c>
      <c r="B467" s="3" t="s">
        <v>466</v>
      </c>
      <c r="C467" s="3" t="s">
        <v>4575</v>
      </c>
      <c r="D467" s="11">
        <v>512</v>
      </c>
      <c r="E467" s="11">
        <v>138</v>
      </c>
      <c r="F467" t="s">
        <v>8221</v>
      </c>
      <c r="G467" t="s">
        <v>8224</v>
      </c>
      <c r="H467" t="s">
        <v>8246</v>
      </c>
      <c r="I467">
        <v>1403837574</v>
      </c>
      <c r="J467">
        <v>1402455174</v>
      </c>
      <c r="K467" t="b">
        <v>0</v>
      </c>
      <c r="L467">
        <v>8</v>
      </c>
      <c r="M467" t="b">
        <v>0</v>
      </c>
      <c r="N467" t="s">
        <v>8270</v>
      </c>
      <c r="O467" s="13">
        <f>E467/D467</f>
        <v>0.26953125</v>
      </c>
      <c r="P467" s="14">
        <f>IF($L467&lt;&gt;0, E467/L467, 0)</f>
        <v>17.25</v>
      </c>
      <c r="Q467" t="str">
        <f>LEFT($N467, FIND("/", $N467)-1)</f>
        <v>film &amp; video</v>
      </c>
      <c r="R467" t="str">
        <f>RIGHT(N467, LEN(N467)-LEN(Q467)-1)</f>
        <v>animation</v>
      </c>
      <c r="S467" s="5">
        <f>$J467/60/60/24+DATE(1970, 1, 1)</f>
        <v>41801.120069444441</v>
      </c>
      <c r="T467" s="5">
        <f>$I467/60/60/24+DATE(1970, 1, 1)</f>
        <v>41817.120069444441</v>
      </c>
      <c r="U467" t="b">
        <f>T467&gt;S467</f>
        <v>1</v>
      </c>
    </row>
    <row r="468" spans="1:21" ht="43.5" x14ac:dyDescent="0.35">
      <c r="A468">
        <v>466</v>
      </c>
      <c r="B468" s="3" t="s">
        <v>467</v>
      </c>
      <c r="C468" s="3" t="s">
        <v>4576</v>
      </c>
      <c r="D468" s="11">
        <v>10000</v>
      </c>
      <c r="E468" s="11">
        <v>76</v>
      </c>
      <c r="F468" t="s">
        <v>8221</v>
      </c>
      <c r="G468" t="s">
        <v>8224</v>
      </c>
      <c r="H468" t="s">
        <v>8246</v>
      </c>
      <c r="I468">
        <v>1347057464</v>
      </c>
      <c r="J468">
        <v>1344465464</v>
      </c>
      <c r="K468" t="b">
        <v>0</v>
      </c>
      <c r="L468">
        <v>5</v>
      </c>
      <c r="M468" t="b">
        <v>0</v>
      </c>
      <c r="N468" t="s">
        <v>8270</v>
      </c>
      <c r="O468" s="13">
        <f>E468/D468</f>
        <v>7.6E-3</v>
      </c>
      <c r="P468" s="14">
        <f>IF($L468&lt;&gt;0, E468/L468, 0)</f>
        <v>15.2</v>
      </c>
      <c r="Q468" t="str">
        <f>LEFT($N468, FIND("/", $N468)-1)</f>
        <v>film &amp; video</v>
      </c>
      <c r="R468" t="str">
        <f>RIGHT(N468, LEN(N468)-LEN(Q468)-1)</f>
        <v>animation</v>
      </c>
      <c r="S468" s="5">
        <f>$J468/60/60/24+DATE(1970, 1, 1)</f>
        <v>41129.942870370374</v>
      </c>
      <c r="T468" s="5">
        <f>$I468/60/60/24+DATE(1970, 1, 1)</f>
        <v>41159.942870370374</v>
      </c>
      <c r="U468" t="b">
        <f>T468&gt;S468</f>
        <v>1</v>
      </c>
    </row>
    <row r="469" spans="1:21" ht="58" x14ac:dyDescent="0.35">
      <c r="A469">
        <v>467</v>
      </c>
      <c r="B469" s="3" t="s">
        <v>468</v>
      </c>
      <c r="C469" s="3" t="s">
        <v>4577</v>
      </c>
      <c r="D469" s="11">
        <v>20000</v>
      </c>
      <c r="E469" s="11">
        <v>4315</v>
      </c>
      <c r="F469" t="s">
        <v>8221</v>
      </c>
      <c r="G469" t="s">
        <v>8224</v>
      </c>
      <c r="H469" t="s">
        <v>8246</v>
      </c>
      <c r="I469">
        <v>1348849134</v>
      </c>
      <c r="J469">
        <v>1344961134</v>
      </c>
      <c r="K469" t="b">
        <v>0</v>
      </c>
      <c r="L469">
        <v>39</v>
      </c>
      <c r="M469" t="b">
        <v>0</v>
      </c>
      <c r="N469" t="s">
        <v>8270</v>
      </c>
      <c r="O469" s="13">
        <f>E469/D469</f>
        <v>0.21575</v>
      </c>
      <c r="P469" s="14">
        <f>IF($L469&lt;&gt;0, E469/L469, 0)</f>
        <v>110.64102564102564</v>
      </c>
      <c r="Q469" t="str">
        <f>LEFT($N469, FIND("/", $N469)-1)</f>
        <v>film &amp; video</v>
      </c>
      <c r="R469" t="str">
        <f>RIGHT(N469, LEN(N469)-LEN(Q469)-1)</f>
        <v>animation</v>
      </c>
      <c r="S469" s="5">
        <f>$J469/60/60/24+DATE(1970, 1, 1)</f>
        <v>41135.679791666669</v>
      </c>
      <c r="T469" s="5">
        <f>$I469/60/60/24+DATE(1970, 1, 1)</f>
        <v>41180.679791666669</v>
      </c>
      <c r="U469" t="b">
        <f>T469&gt;S469</f>
        <v>1</v>
      </c>
    </row>
    <row r="470" spans="1:21" ht="43.5" x14ac:dyDescent="0.35">
      <c r="A470">
        <v>468</v>
      </c>
      <c r="B470" s="3" t="s">
        <v>469</v>
      </c>
      <c r="C470" s="3" t="s">
        <v>4578</v>
      </c>
      <c r="D470" s="11">
        <v>7500</v>
      </c>
      <c r="E470" s="11">
        <v>0</v>
      </c>
      <c r="F470" t="s">
        <v>8221</v>
      </c>
      <c r="G470" t="s">
        <v>8224</v>
      </c>
      <c r="H470" t="s">
        <v>8246</v>
      </c>
      <c r="I470">
        <v>1341978665</v>
      </c>
      <c r="J470">
        <v>1336795283</v>
      </c>
      <c r="K470" t="b">
        <v>0</v>
      </c>
      <c r="L470">
        <v>0</v>
      </c>
      <c r="M470" t="b">
        <v>0</v>
      </c>
      <c r="N470" t="s">
        <v>8270</v>
      </c>
      <c r="O470" s="13">
        <f>E470/D470</f>
        <v>0</v>
      </c>
      <c r="P470" s="14">
        <f>IF($L470&lt;&gt;0, E470/L470, 0)</f>
        <v>0</v>
      </c>
      <c r="Q470" t="str">
        <f>LEFT($N470, FIND("/", $N470)-1)</f>
        <v>film &amp; video</v>
      </c>
      <c r="R470" t="str">
        <f>RIGHT(N470, LEN(N470)-LEN(Q470)-1)</f>
        <v>animation</v>
      </c>
      <c r="S470" s="5">
        <f>$J470/60/60/24+DATE(1970, 1, 1)</f>
        <v>41041.167627314811</v>
      </c>
      <c r="T470" s="5">
        <f>$I470/60/60/24+DATE(1970, 1, 1)</f>
        <v>41101.160474537035</v>
      </c>
      <c r="U470" t="b">
        <f>T470&gt;S470</f>
        <v>1</v>
      </c>
    </row>
    <row r="471" spans="1:21" ht="29" x14ac:dyDescent="0.35">
      <c r="A471">
        <v>469</v>
      </c>
      <c r="B471" s="3" t="s">
        <v>470</v>
      </c>
      <c r="C471" s="3" t="s">
        <v>4579</v>
      </c>
      <c r="D471" s="11">
        <v>6000</v>
      </c>
      <c r="E471" s="11">
        <v>0</v>
      </c>
      <c r="F471" t="s">
        <v>8221</v>
      </c>
      <c r="G471" t="s">
        <v>8225</v>
      </c>
      <c r="H471" t="s">
        <v>8247</v>
      </c>
      <c r="I471">
        <v>1409960724</v>
      </c>
      <c r="J471">
        <v>1404776724</v>
      </c>
      <c r="K471" t="b">
        <v>0</v>
      </c>
      <c r="L471">
        <v>0</v>
      </c>
      <c r="M471" t="b">
        <v>0</v>
      </c>
      <c r="N471" t="s">
        <v>8270</v>
      </c>
      <c r="O471" s="13">
        <f>E471/D471</f>
        <v>0</v>
      </c>
      <c r="P471" s="14">
        <f>IF($L471&lt;&gt;0, E471/L471, 0)</f>
        <v>0</v>
      </c>
      <c r="Q471" t="str">
        <f>LEFT($N471, FIND("/", $N471)-1)</f>
        <v>film &amp; video</v>
      </c>
      <c r="R471" t="str">
        <f>RIGHT(N471, LEN(N471)-LEN(Q471)-1)</f>
        <v>animation</v>
      </c>
      <c r="S471" s="5">
        <f>$J471/60/60/24+DATE(1970, 1, 1)</f>
        <v>41827.989861111113</v>
      </c>
      <c r="T471" s="5">
        <f>$I471/60/60/24+DATE(1970, 1, 1)</f>
        <v>41887.989861111113</v>
      </c>
      <c r="U471" t="b">
        <f>T471&gt;S471</f>
        <v>1</v>
      </c>
    </row>
    <row r="472" spans="1:21" ht="43.5" x14ac:dyDescent="0.35">
      <c r="A472">
        <v>470</v>
      </c>
      <c r="B472" s="3" t="s">
        <v>471</v>
      </c>
      <c r="C472" s="3" t="s">
        <v>4580</v>
      </c>
      <c r="D472" s="11">
        <v>5000</v>
      </c>
      <c r="E472" s="11">
        <v>51</v>
      </c>
      <c r="F472" t="s">
        <v>8221</v>
      </c>
      <c r="G472" t="s">
        <v>8224</v>
      </c>
      <c r="H472" t="s">
        <v>8246</v>
      </c>
      <c r="I472">
        <v>1389844800</v>
      </c>
      <c r="J472">
        <v>1385524889</v>
      </c>
      <c r="K472" t="b">
        <v>0</v>
      </c>
      <c r="L472">
        <v>2</v>
      </c>
      <c r="M472" t="b">
        <v>0</v>
      </c>
      <c r="N472" t="s">
        <v>8270</v>
      </c>
      <c r="O472" s="13">
        <f>E472/D472</f>
        <v>1.0200000000000001E-2</v>
      </c>
      <c r="P472" s="14">
        <f>IF($L472&lt;&gt;0, E472/L472, 0)</f>
        <v>25.5</v>
      </c>
      <c r="Q472" t="str">
        <f>LEFT($N472, FIND("/", $N472)-1)</f>
        <v>film &amp; video</v>
      </c>
      <c r="R472" t="str">
        <f>RIGHT(N472, LEN(N472)-LEN(Q472)-1)</f>
        <v>animation</v>
      </c>
      <c r="S472" s="5">
        <f>$J472/60/60/24+DATE(1970, 1, 1)</f>
        <v>41605.167696759258</v>
      </c>
      <c r="T472" s="5">
        <f>$I472/60/60/24+DATE(1970, 1, 1)</f>
        <v>41655.166666666664</v>
      </c>
      <c r="U472" t="b">
        <f>T472&gt;S472</f>
        <v>1</v>
      </c>
    </row>
    <row r="473" spans="1:21" ht="58" x14ac:dyDescent="0.35">
      <c r="A473">
        <v>471</v>
      </c>
      <c r="B473" s="3" t="s">
        <v>472</v>
      </c>
      <c r="C473" s="3" t="s">
        <v>4581</v>
      </c>
      <c r="D473" s="11">
        <v>55000</v>
      </c>
      <c r="E473" s="11">
        <v>6541</v>
      </c>
      <c r="F473" t="s">
        <v>8221</v>
      </c>
      <c r="G473" t="s">
        <v>8224</v>
      </c>
      <c r="H473" t="s">
        <v>8246</v>
      </c>
      <c r="I473">
        <v>1397924379</v>
      </c>
      <c r="J473">
        <v>1394039979</v>
      </c>
      <c r="K473" t="b">
        <v>0</v>
      </c>
      <c r="L473">
        <v>170</v>
      </c>
      <c r="M473" t="b">
        <v>0</v>
      </c>
      <c r="N473" t="s">
        <v>8270</v>
      </c>
      <c r="O473" s="13">
        <f>E473/D473</f>
        <v>0.11892727272727273</v>
      </c>
      <c r="P473" s="14">
        <f>IF($L473&lt;&gt;0, E473/L473, 0)</f>
        <v>38.476470588235294</v>
      </c>
      <c r="Q473" t="str">
        <f>LEFT($N473, FIND("/", $N473)-1)</f>
        <v>film &amp; video</v>
      </c>
      <c r="R473" t="str">
        <f>RIGHT(N473, LEN(N473)-LEN(Q473)-1)</f>
        <v>animation</v>
      </c>
      <c r="S473" s="5">
        <f>$J473/60/60/24+DATE(1970, 1, 1)</f>
        <v>41703.721979166665</v>
      </c>
      <c r="T473" s="5">
        <f>$I473/60/60/24+DATE(1970, 1, 1)</f>
        <v>41748.680312500001</v>
      </c>
      <c r="U473" t="b">
        <f>T473&gt;S473</f>
        <v>1</v>
      </c>
    </row>
    <row r="474" spans="1:21" ht="43.5" x14ac:dyDescent="0.35">
      <c r="A474">
        <v>472</v>
      </c>
      <c r="B474" s="3" t="s">
        <v>473</v>
      </c>
      <c r="C474" s="3" t="s">
        <v>4582</v>
      </c>
      <c r="D474" s="11">
        <v>800</v>
      </c>
      <c r="E474" s="11">
        <v>141</v>
      </c>
      <c r="F474" t="s">
        <v>8221</v>
      </c>
      <c r="G474" t="s">
        <v>8224</v>
      </c>
      <c r="H474" t="s">
        <v>8246</v>
      </c>
      <c r="I474">
        <v>1408831718</v>
      </c>
      <c r="J474">
        <v>1406239718</v>
      </c>
      <c r="K474" t="b">
        <v>0</v>
      </c>
      <c r="L474">
        <v>5</v>
      </c>
      <c r="M474" t="b">
        <v>0</v>
      </c>
      <c r="N474" t="s">
        <v>8270</v>
      </c>
      <c r="O474" s="13">
        <f>E474/D474</f>
        <v>0.17624999999999999</v>
      </c>
      <c r="P474" s="14">
        <f>IF($L474&lt;&gt;0, E474/L474, 0)</f>
        <v>28.2</v>
      </c>
      <c r="Q474" t="str">
        <f>LEFT($N474, FIND("/", $N474)-1)</f>
        <v>film &amp; video</v>
      </c>
      <c r="R474" t="str">
        <f>RIGHT(N474, LEN(N474)-LEN(Q474)-1)</f>
        <v>animation</v>
      </c>
      <c r="S474" s="5">
        <f>$J474/60/60/24+DATE(1970, 1, 1)</f>
        <v>41844.922662037039</v>
      </c>
      <c r="T474" s="5">
        <f>$I474/60/60/24+DATE(1970, 1, 1)</f>
        <v>41874.922662037039</v>
      </c>
      <c r="U474" t="b">
        <f>T474&gt;S474</f>
        <v>1</v>
      </c>
    </row>
    <row r="475" spans="1:21" ht="43.5" x14ac:dyDescent="0.35">
      <c r="A475">
        <v>473</v>
      </c>
      <c r="B475" s="3" t="s">
        <v>474</v>
      </c>
      <c r="C475" s="3" t="s">
        <v>4583</v>
      </c>
      <c r="D475" s="11">
        <v>30000</v>
      </c>
      <c r="E475" s="11">
        <v>861</v>
      </c>
      <c r="F475" t="s">
        <v>8221</v>
      </c>
      <c r="G475" t="s">
        <v>8224</v>
      </c>
      <c r="H475" t="s">
        <v>8246</v>
      </c>
      <c r="I475">
        <v>1410972319</v>
      </c>
      <c r="J475">
        <v>1408380319</v>
      </c>
      <c r="K475" t="b">
        <v>0</v>
      </c>
      <c r="L475">
        <v>14</v>
      </c>
      <c r="M475" t="b">
        <v>0</v>
      </c>
      <c r="N475" t="s">
        <v>8270</v>
      </c>
      <c r="O475" s="13">
        <f>E475/D475</f>
        <v>2.87E-2</v>
      </c>
      <c r="P475" s="14">
        <f>IF($L475&lt;&gt;0, E475/L475, 0)</f>
        <v>61.5</v>
      </c>
      <c r="Q475" t="str">
        <f>LEFT($N475, FIND("/", $N475)-1)</f>
        <v>film &amp; video</v>
      </c>
      <c r="R475" t="str">
        <f>RIGHT(N475, LEN(N475)-LEN(Q475)-1)</f>
        <v>animation</v>
      </c>
      <c r="S475" s="5">
        <f>$J475/60/60/24+DATE(1970, 1, 1)</f>
        <v>41869.698136574072</v>
      </c>
      <c r="T475" s="5">
        <f>$I475/60/60/24+DATE(1970, 1, 1)</f>
        <v>41899.698136574072</v>
      </c>
      <c r="U475" t="b">
        <f>T475&gt;S475</f>
        <v>1</v>
      </c>
    </row>
    <row r="476" spans="1:21" ht="43.5" x14ac:dyDescent="0.35">
      <c r="A476">
        <v>474</v>
      </c>
      <c r="B476" s="3" t="s">
        <v>475</v>
      </c>
      <c r="C476" s="3" t="s">
        <v>4584</v>
      </c>
      <c r="D476" s="11">
        <v>3300</v>
      </c>
      <c r="E476" s="11">
        <v>1</v>
      </c>
      <c r="F476" t="s">
        <v>8221</v>
      </c>
      <c r="G476" t="s">
        <v>8224</v>
      </c>
      <c r="H476" t="s">
        <v>8246</v>
      </c>
      <c r="I476">
        <v>1487318029</v>
      </c>
      <c r="J476">
        <v>1484726029</v>
      </c>
      <c r="K476" t="b">
        <v>0</v>
      </c>
      <c r="L476">
        <v>1</v>
      </c>
      <c r="M476" t="b">
        <v>0</v>
      </c>
      <c r="N476" t="s">
        <v>8270</v>
      </c>
      <c r="O476" s="13">
        <f>E476/D476</f>
        <v>3.0303030303030303E-4</v>
      </c>
      <c r="P476" s="14">
        <f>IF($L476&lt;&gt;0, E476/L476, 0)</f>
        <v>1</v>
      </c>
      <c r="Q476" t="str">
        <f>LEFT($N476, FIND("/", $N476)-1)</f>
        <v>film &amp; video</v>
      </c>
      <c r="R476" t="str">
        <f>RIGHT(N476, LEN(N476)-LEN(Q476)-1)</f>
        <v>animation</v>
      </c>
      <c r="S476" s="5">
        <f>$J476/60/60/24+DATE(1970, 1, 1)</f>
        <v>42753.329039351855</v>
      </c>
      <c r="T476" s="5">
        <f>$I476/60/60/24+DATE(1970, 1, 1)</f>
        <v>42783.329039351855</v>
      </c>
      <c r="U476" t="b">
        <f>T476&gt;S476</f>
        <v>1</v>
      </c>
    </row>
    <row r="477" spans="1:21" ht="58" x14ac:dyDescent="0.35">
      <c r="A477">
        <v>475</v>
      </c>
      <c r="B477" s="3" t="s">
        <v>476</v>
      </c>
      <c r="C477" s="3" t="s">
        <v>4585</v>
      </c>
      <c r="D477" s="11">
        <v>2000</v>
      </c>
      <c r="E477" s="11">
        <v>0</v>
      </c>
      <c r="F477" t="s">
        <v>8221</v>
      </c>
      <c r="G477" t="s">
        <v>8224</v>
      </c>
      <c r="H477" t="s">
        <v>8246</v>
      </c>
      <c r="I477">
        <v>1430877843</v>
      </c>
      <c r="J477">
        <v>1428285843</v>
      </c>
      <c r="K477" t="b">
        <v>0</v>
      </c>
      <c r="L477">
        <v>0</v>
      </c>
      <c r="M477" t="b">
        <v>0</v>
      </c>
      <c r="N477" t="s">
        <v>8270</v>
      </c>
      <c r="O477" s="13">
        <f>E477/D477</f>
        <v>0</v>
      </c>
      <c r="P477" s="14">
        <f>IF($L477&lt;&gt;0, E477/L477, 0)</f>
        <v>0</v>
      </c>
      <c r="Q477" t="str">
        <f>LEFT($N477, FIND("/", $N477)-1)</f>
        <v>film &amp; video</v>
      </c>
      <c r="R477" t="str">
        <f>RIGHT(N477, LEN(N477)-LEN(Q477)-1)</f>
        <v>animation</v>
      </c>
      <c r="S477" s="5">
        <f>$J477/60/60/24+DATE(1970, 1, 1)</f>
        <v>42100.086145833338</v>
      </c>
      <c r="T477" s="5">
        <f>$I477/60/60/24+DATE(1970, 1, 1)</f>
        <v>42130.086145833338</v>
      </c>
      <c r="U477" t="b">
        <f>T477&gt;S477</f>
        <v>1</v>
      </c>
    </row>
    <row r="478" spans="1:21" ht="29" x14ac:dyDescent="0.35">
      <c r="A478">
        <v>476</v>
      </c>
      <c r="B478" s="3" t="s">
        <v>477</v>
      </c>
      <c r="C478" s="3" t="s">
        <v>4586</v>
      </c>
      <c r="D478" s="11">
        <v>220000</v>
      </c>
      <c r="E478" s="11">
        <v>4906.59</v>
      </c>
      <c r="F478" t="s">
        <v>8221</v>
      </c>
      <c r="G478" t="s">
        <v>8224</v>
      </c>
      <c r="H478" t="s">
        <v>8246</v>
      </c>
      <c r="I478">
        <v>1401767940</v>
      </c>
      <c r="J478">
        <v>1398727441</v>
      </c>
      <c r="K478" t="b">
        <v>0</v>
      </c>
      <c r="L478">
        <v>124</v>
      </c>
      <c r="M478" t="b">
        <v>0</v>
      </c>
      <c r="N478" t="s">
        <v>8270</v>
      </c>
      <c r="O478" s="13">
        <f>E478/D478</f>
        <v>2.2302681818181819E-2</v>
      </c>
      <c r="P478" s="14">
        <f>IF($L478&lt;&gt;0, E478/L478, 0)</f>
        <v>39.569274193548388</v>
      </c>
      <c r="Q478" t="str">
        <f>LEFT($N478, FIND("/", $N478)-1)</f>
        <v>film &amp; video</v>
      </c>
      <c r="R478" t="str">
        <f>RIGHT(N478, LEN(N478)-LEN(Q478)-1)</f>
        <v>animation</v>
      </c>
      <c r="S478" s="5">
        <f>$J478/60/60/24+DATE(1970, 1, 1)</f>
        <v>41757.975011574075</v>
      </c>
      <c r="T478" s="5">
        <f>$I478/60/60/24+DATE(1970, 1, 1)</f>
        <v>41793.165972222225</v>
      </c>
      <c r="U478" t="b">
        <f>T478&gt;S478</f>
        <v>1</v>
      </c>
    </row>
    <row r="479" spans="1:21" ht="58" x14ac:dyDescent="0.35">
      <c r="A479">
        <v>477</v>
      </c>
      <c r="B479" s="3" t="s">
        <v>478</v>
      </c>
      <c r="C479" s="3" t="s">
        <v>4587</v>
      </c>
      <c r="D479" s="11">
        <v>1500</v>
      </c>
      <c r="E479" s="11">
        <v>0</v>
      </c>
      <c r="F479" t="s">
        <v>8221</v>
      </c>
      <c r="G479" t="s">
        <v>8224</v>
      </c>
      <c r="H479" t="s">
        <v>8246</v>
      </c>
      <c r="I479">
        <v>1337371334</v>
      </c>
      <c r="J479">
        <v>1332187334</v>
      </c>
      <c r="K479" t="b">
        <v>0</v>
      </c>
      <c r="L479">
        <v>0</v>
      </c>
      <c r="M479" t="b">
        <v>0</v>
      </c>
      <c r="N479" t="s">
        <v>8270</v>
      </c>
      <c r="O479" s="13">
        <f>E479/D479</f>
        <v>0</v>
      </c>
      <c r="P479" s="14">
        <f>IF($L479&lt;&gt;0, E479/L479, 0)</f>
        <v>0</v>
      </c>
      <c r="Q479" t="str">
        <f>LEFT($N479, FIND("/", $N479)-1)</f>
        <v>film &amp; video</v>
      </c>
      <c r="R479" t="str">
        <f>RIGHT(N479, LEN(N479)-LEN(Q479)-1)</f>
        <v>animation</v>
      </c>
      <c r="S479" s="5">
        <f>$J479/60/60/24+DATE(1970, 1, 1)</f>
        <v>40987.83488425926</v>
      </c>
      <c r="T479" s="5">
        <f>$I479/60/60/24+DATE(1970, 1, 1)</f>
        <v>41047.83488425926</v>
      </c>
      <c r="U479" t="b">
        <f>T479&gt;S479</f>
        <v>1</v>
      </c>
    </row>
    <row r="480" spans="1:21" ht="43.5" x14ac:dyDescent="0.35">
      <c r="A480">
        <v>478</v>
      </c>
      <c r="B480" s="3" t="s">
        <v>479</v>
      </c>
      <c r="C480" s="3" t="s">
        <v>4588</v>
      </c>
      <c r="D480" s="11">
        <v>10000</v>
      </c>
      <c r="E480" s="11">
        <v>0</v>
      </c>
      <c r="F480" t="s">
        <v>8221</v>
      </c>
      <c r="G480" t="s">
        <v>8224</v>
      </c>
      <c r="H480" t="s">
        <v>8246</v>
      </c>
      <c r="I480">
        <v>1427921509</v>
      </c>
      <c r="J480">
        <v>1425333109</v>
      </c>
      <c r="K480" t="b">
        <v>0</v>
      </c>
      <c r="L480">
        <v>0</v>
      </c>
      <c r="M480" t="b">
        <v>0</v>
      </c>
      <c r="N480" t="s">
        <v>8270</v>
      </c>
      <c r="O480" s="13">
        <f>E480/D480</f>
        <v>0</v>
      </c>
      <c r="P480" s="14">
        <f>IF($L480&lt;&gt;0, E480/L480, 0)</f>
        <v>0</v>
      </c>
      <c r="Q480" t="str">
        <f>LEFT($N480, FIND("/", $N480)-1)</f>
        <v>film &amp; video</v>
      </c>
      <c r="R480" t="str">
        <f>RIGHT(N480, LEN(N480)-LEN(Q480)-1)</f>
        <v>animation</v>
      </c>
      <c r="S480" s="5">
        <f>$J480/60/60/24+DATE(1970, 1, 1)</f>
        <v>42065.910983796297</v>
      </c>
      <c r="T480" s="5">
        <f>$I480/60/60/24+DATE(1970, 1, 1)</f>
        <v>42095.869317129633</v>
      </c>
      <c r="U480" t="b">
        <f>T480&gt;S480</f>
        <v>1</v>
      </c>
    </row>
    <row r="481" spans="1:21" ht="43.5" x14ac:dyDescent="0.35">
      <c r="A481">
        <v>479</v>
      </c>
      <c r="B481" s="3" t="s">
        <v>480</v>
      </c>
      <c r="C481" s="3" t="s">
        <v>4589</v>
      </c>
      <c r="D481" s="11">
        <v>15000</v>
      </c>
      <c r="E481" s="11">
        <v>4884</v>
      </c>
      <c r="F481" t="s">
        <v>8221</v>
      </c>
      <c r="G481" t="s">
        <v>8224</v>
      </c>
      <c r="H481" t="s">
        <v>8246</v>
      </c>
      <c r="I481">
        <v>1416566835</v>
      </c>
      <c r="J481">
        <v>1411379235</v>
      </c>
      <c r="K481" t="b">
        <v>0</v>
      </c>
      <c r="L481">
        <v>55</v>
      </c>
      <c r="M481" t="b">
        <v>0</v>
      </c>
      <c r="N481" t="s">
        <v>8270</v>
      </c>
      <c r="O481" s="13">
        <f>E481/D481</f>
        <v>0.3256</v>
      </c>
      <c r="P481" s="14">
        <f>IF($L481&lt;&gt;0, E481/L481, 0)</f>
        <v>88.8</v>
      </c>
      <c r="Q481" t="str">
        <f>LEFT($N481, FIND("/", $N481)-1)</f>
        <v>film &amp; video</v>
      </c>
      <c r="R481" t="str">
        <f>RIGHT(N481, LEN(N481)-LEN(Q481)-1)</f>
        <v>animation</v>
      </c>
      <c r="S481" s="5">
        <f>$J481/60/60/24+DATE(1970, 1, 1)</f>
        <v>41904.407812500001</v>
      </c>
      <c r="T481" s="5">
        <f>$I481/60/60/24+DATE(1970, 1, 1)</f>
        <v>41964.449479166666</v>
      </c>
      <c r="U481" t="b">
        <f>T481&gt;S481</f>
        <v>1</v>
      </c>
    </row>
    <row r="482" spans="1:21" ht="43.5" x14ac:dyDescent="0.35">
      <c r="A482">
        <v>480</v>
      </c>
      <c r="B482" s="3" t="s">
        <v>481</v>
      </c>
      <c r="C482" s="3" t="s">
        <v>4590</v>
      </c>
      <c r="D482" s="11">
        <v>40000</v>
      </c>
      <c r="E482" s="11">
        <v>7764</v>
      </c>
      <c r="F482" t="s">
        <v>8221</v>
      </c>
      <c r="G482" t="s">
        <v>8224</v>
      </c>
      <c r="H482" t="s">
        <v>8246</v>
      </c>
      <c r="I482">
        <v>1376049615</v>
      </c>
      <c r="J482">
        <v>1373457615</v>
      </c>
      <c r="K482" t="b">
        <v>0</v>
      </c>
      <c r="L482">
        <v>140</v>
      </c>
      <c r="M482" t="b">
        <v>0</v>
      </c>
      <c r="N482" t="s">
        <v>8270</v>
      </c>
      <c r="O482" s="13">
        <f>E482/D482</f>
        <v>0.19409999999999999</v>
      </c>
      <c r="P482" s="14">
        <f>IF($L482&lt;&gt;0, E482/L482, 0)</f>
        <v>55.457142857142856</v>
      </c>
      <c r="Q482" t="str">
        <f>LEFT($N482, FIND("/", $N482)-1)</f>
        <v>film &amp; video</v>
      </c>
      <c r="R482" t="str">
        <f>RIGHT(N482, LEN(N482)-LEN(Q482)-1)</f>
        <v>animation</v>
      </c>
      <c r="S482" s="5">
        <f>$J482/60/60/24+DATE(1970, 1, 1)</f>
        <v>41465.500173611108</v>
      </c>
      <c r="T482" s="5">
        <f>$I482/60/60/24+DATE(1970, 1, 1)</f>
        <v>41495.500173611108</v>
      </c>
      <c r="U482" t="b">
        <f>T482&gt;S482</f>
        <v>1</v>
      </c>
    </row>
    <row r="483" spans="1:21" ht="43.5" x14ac:dyDescent="0.35">
      <c r="A483">
        <v>481</v>
      </c>
      <c r="B483" s="3" t="s">
        <v>482</v>
      </c>
      <c r="C483" s="3" t="s">
        <v>4591</v>
      </c>
      <c r="D483" s="11">
        <v>30000</v>
      </c>
      <c r="E483" s="11">
        <v>1830</v>
      </c>
      <c r="F483" t="s">
        <v>8221</v>
      </c>
      <c r="G483" t="s">
        <v>8224</v>
      </c>
      <c r="H483" t="s">
        <v>8246</v>
      </c>
      <c r="I483">
        <v>1349885289</v>
      </c>
      <c r="J483">
        <v>1347293289</v>
      </c>
      <c r="K483" t="b">
        <v>0</v>
      </c>
      <c r="L483">
        <v>21</v>
      </c>
      <c r="M483" t="b">
        <v>0</v>
      </c>
      <c r="N483" t="s">
        <v>8270</v>
      </c>
      <c r="O483" s="13">
        <f>E483/D483</f>
        <v>6.0999999999999999E-2</v>
      </c>
      <c r="P483" s="14">
        <f>IF($L483&lt;&gt;0, E483/L483, 0)</f>
        <v>87.142857142857139</v>
      </c>
      <c r="Q483" t="str">
        <f>LEFT($N483, FIND("/", $N483)-1)</f>
        <v>film &amp; video</v>
      </c>
      <c r="R483" t="str">
        <f>RIGHT(N483, LEN(N483)-LEN(Q483)-1)</f>
        <v>animation</v>
      </c>
      <c r="S483" s="5">
        <f>$J483/60/60/24+DATE(1970, 1, 1)</f>
        <v>41162.672326388885</v>
      </c>
      <c r="T483" s="5">
        <f>$I483/60/60/24+DATE(1970, 1, 1)</f>
        <v>41192.672326388885</v>
      </c>
      <c r="U483" t="b">
        <f>T483&gt;S483</f>
        <v>1</v>
      </c>
    </row>
    <row r="484" spans="1:21" ht="43.5" x14ac:dyDescent="0.35">
      <c r="A484">
        <v>482</v>
      </c>
      <c r="B484" s="3" t="s">
        <v>483</v>
      </c>
      <c r="C484" s="3" t="s">
        <v>4592</v>
      </c>
      <c r="D484" s="11">
        <v>10000</v>
      </c>
      <c r="E484" s="11">
        <v>10</v>
      </c>
      <c r="F484" t="s">
        <v>8221</v>
      </c>
      <c r="G484" t="s">
        <v>8224</v>
      </c>
      <c r="H484" t="s">
        <v>8246</v>
      </c>
      <c r="I484">
        <v>1460644440</v>
      </c>
      <c r="J484">
        <v>1458336690</v>
      </c>
      <c r="K484" t="b">
        <v>0</v>
      </c>
      <c r="L484">
        <v>1</v>
      </c>
      <c r="M484" t="b">
        <v>0</v>
      </c>
      <c r="N484" t="s">
        <v>8270</v>
      </c>
      <c r="O484" s="13">
        <f>E484/D484</f>
        <v>1E-3</v>
      </c>
      <c r="P484" s="14">
        <f>IF($L484&lt;&gt;0, E484/L484, 0)</f>
        <v>10</v>
      </c>
      <c r="Q484" t="str">
        <f>LEFT($N484, FIND("/", $N484)-1)</f>
        <v>film &amp; video</v>
      </c>
      <c r="R484" t="str">
        <f>RIGHT(N484, LEN(N484)-LEN(Q484)-1)</f>
        <v>animation</v>
      </c>
      <c r="S484" s="5">
        <f>$J484/60/60/24+DATE(1970, 1, 1)</f>
        <v>42447.896875000006</v>
      </c>
      <c r="T484" s="5">
        <f>$I484/60/60/24+DATE(1970, 1, 1)</f>
        <v>42474.606944444444</v>
      </c>
      <c r="U484" t="b">
        <f>T484&gt;S484</f>
        <v>1</v>
      </c>
    </row>
    <row r="485" spans="1:21" ht="58" x14ac:dyDescent="0.35">
      <c r="A485">
        <v>483</v>
      </c>
      <c r="B485" s="3" t="s">
        <v>484</v>
      </c>
      <c r="C485" s="3" t="s">
        <v>4593</v>
      </c>
      <c r="D485" s="11">
        <v>15000</v>
      </c>
      <c r="E485" s="11">
        <v>7530</v>
      </c>
      <c r="F485" t="s">
        <v>8221</v>
      </c>
      <c r="G485" t="s">
        <v>8225</v>
      </c>
      <c r="H485" t="s">
        <v>8247</v>
      </c>
      <c r="I485">
        <v>1359434672</v>
      </c>
      <c r="J485">
        <v>1354250672</v>
      </c>
      <c r="K485" t="b">
        <v>0</v>
      </c>
      <c r="L485">
        <v>147</v>
      </c>
      <c r="M485" t="b">
        <v>0</v>
      </c>
      <c r="N485" t="s">
        <v>8270</v>
      </c>
      <c r="O485" s="13">
        <f>E485/D485</f>
        <v>0.502</v>
      </c>
      <c r="P485" s="14">
        <f>IF($L485&lt;&gt;0, E485/L485, 0)</f>
        <v>51.224489795918366</v>
      </c>
      <c r="Q485" t="str">
        <f>LEFT($N485, FIND("/", $N485)-1)</f>
        <v>film &amp; video</v>
      </c>
      <c r="R485" t="str">
        <f>RIGHT(N485, LEN(N485)-LEN(Q485)-1)</f>
        <v>animation</v>
      </c>
      <c r="S485" s="5">
        <f>$J485/60/60/24+DATE(1970, 1, 1)</f>
        <v>41243.197592592594</v>
      </c>
      <c r="T485" s="5">
        <f>$I485/60/60/24+DATE(1970, 1, 1)</f>
        <v>41303.197592592594</v>
      </c>
      <c r="U485" t="b">
        <f>T485&gt;S485</f>
        <v>1</v>
      </c>
    </row>
    <row r="486" spans="1:21" ht="58" x14ac:dyDescent="0.35">
      <c r="A486">
        <v>484</v>
      </c>
      <c r="B486" s="3" t="s">
        <v>485</v>
      </c>
      <c r="C486" s="3" t="s">
        <v>4594</v>
      </c>
      <c r="D486" s="11">
        <v>80000</v>
      </c>
      <c r="E486" s="11">
        <v>149</v>
      </c>
      <c r="F486" t="s">
        <v>8221</v>
      </c>
      <c r="G486" t="s">
        <v>8225</v>
      </c>
      <c r="H486" t="s">
        <v>8247</v>
      </c>
      <c r="I486">
        <v>1446766372</v>
      </c>
      <c r="J486">
        <v>1443220372</v>
      </c>
      <c r="K486" t="b">
        <v>0</v>
      </c>
      <c r="L486">
        <v>11</v>
      </c>
      <c r="M486" t="b">
        <v>0</v>
      </c>
      <c r="N486" t="s">
        <v>8270</v>
      </c>
      <c r="O486" s="13">
        <f>E486/D486</f>
        <v>1.8625E-3</v>
      </c>
      <c r="P486" s="14">
        <f>IF($L486&lt;&gt;0, E486/L486, 0)</f>
        <v>13.545454545454545</v>
      </c>
      <c r="Q486" t="str">
        <f>LEFT($N486, FIND("/", $N486)-1)</f>
        <v>film &amp; video</v>
      </c>
      <c r="R486" t="str">
        <f>RIGHT(N486, LEN(N486)-LEN(Q486)-1)</f>
        <v>animation</v>
      </c>
      <c r="S486" s="5">
        <f>$J486/60/60/24+DATE(1970, 1, 1)</f>
        <v>42272.93949074074</v>
      </c>
      <c r="T486" s="5">
        <f>$I486/60/60/24+DATE(1970, 1, 1)</f>
        <v>42313.981157407412</v>
      </c>
      <c r="U486" t="b">
        <f>T486&gt;S486</f>
        <v>1</v>
      </c>
    </row>
    <row r="487" spans="1:21" ht="43.5" x14ac:dyDescent="0.35">
      <c r="A487">
        <v>485</v>
      </c>
      <c r="B487" s="3" t="s">
        <v>486</v>
      </c>
      <c r="C487" s="3" t="s">
        <v>4595</v>
      </c>
      <c r="D487" s="11">
        <v>37956</v>
      </c>
      <c r="E487" s="11">
        <v>8315.01</v>
      </c>
      <c r="F487" t="s">
        <v>8221</v>
      </c>
      <c r="G487" t="s">
        <v>8225</v>
      </c>
      <c r="H487" t="s">
        <v>8247</v>
      </c>
      <c r="I487">
        <v>1368792499</v>
      </c>
      <c r="J487">
        <v>1366200499</v>
      </c>
      <c r="K487" t="b">
        <v>0</v>
      </c>
      <c r="L487">
        <v>125</v>
      </c>
      <c r="M487" t="b">
        <v>0</v>
      </c>
      <c r="N487" t="s">
        <v>8270</v>
      </c>
      <c r="O487" s="13">
        <f>E487/D487</f>
        <v>0.21906971229845085</v>
      </c>
      <c r="P487" s="14">
        <f>IF($L487&lt;&gt;0, E487/L487, 0)</f>
        <v>66.520080000000007</v>
      </c>
      <c r="Q487" t="str">
        <f>LEFT($N487, FIND("/", $N487)-1)</f>
        <v>film &amp; video</v>
      </c>
      <c r="R487" t="str">
        <f>RIGHT(N487, LEN(N487)-LEN(Q487)-1)</f>
        <v>animation</v>
      </c>
      <c r="S487" s="5">
        <f>$J487/60/60/24+DATE(1970, 1, 1)</f>
        <v>41381.50577546296</v>
      </c>
      <c r="T487" s="5">
        <f>$I487/60/60/24+DATE(1970, 1, 1)</f>
        <v>41411.50577546296</v>
      </c>
      <c r="U487" t="b">
        <f>T487&gt;S487</f>
        <v>1</v>
      </c>
    </row>
    <row r="488" spans="1:21" ht="43.5" x14ac:dyDescent="0.35">
      <c r="A488">
        <v>486</v>
      </c>
      <c r="B488" s="3" t="s">
        <v>487</v>
      </c>
      <c r="C488" s="3" t="s">
        <v>4596</v>
      </c>
      <c r="D488" s="11">
        <v>550000</v>
      </c>
      <c r="E488" s="11">
        <v>50</v>
      </c>
      <c r="F488" t="s">
        <v>8221</v>
      </c>
      <c r="G488" t="s">
        <v>8226</v>
      </c>
      <c r="H488" t="s">
        <v>8248</v>
      </c>
      <c r="I488">
        <v>1401662239</v>
      </c>
      <c r="J488">
        <v>1399070239</v>
      </c>
      <c r="K488" t="b">
        <v>0</v>
      </c>
      <c r="L488">
        <v>1</v>
      </c>
      <c r="M488" t="b">
        <v>0</v>
      </c>
      <c r="N488" t="s">
        <v>8270</v>
      </c>
      <c r="O488" s="13">
        <f>E488/D488</f>
        <v>9.0909090909090904E-5</v>
      </c>
      <c r="P488" s="14">
        <f>IF($L488&lt;&gt;0, E488/L488, 0)</f>
        <v>50</v>
      </c>
      <c r="Q488" t="str">
        <f>LEFT($N488, FIND("/", $N488)-1)</f>
        <v>film &amp; video</v>
      </c>
      <c r="R488" t="str">
        <f>RIGHT(N488, LEN(N488)-LEN(Q488)-1)</f>
        <v>animation</v>
      </c>
      <c r="S488" s="5">
        <f>$J488/60/60/24+DATE(1970, 1, 1)</f>
        <v>41761.94258101852</v>
      </c>
      <c r="T488" s="5">
        <f>$I488/60/60/24+DATE(1970, 1, 1)</f>
        <v>41791.94258101852</v>
      </c>
      <c r="U488" t="b">
        <f>T488&gt;S488</f>
        <v>1</v>
      </c>
    </row>
    <row r="489" spans="1:21" ht="43.5" x14ac:dyDescent="0.35">
      <c r="A489">
        <v>487</v>
      </c>
      <c r="B489" s="3" t="s">
        <v>488</v>
      </c>
      <c r="C489" s="3" t="s">
        <v>4597</v>
      </c>
      <c r="D489" s="11">
        <v>50000</v>
      </c>
      <c r="E489" s="11">
        <v>0</v>
      </c>
      <c r="F489" t="s">
        <v>8221</v>
      </c>
      <c r="G489" t="s">
        <v>8229</v>
      </c>
      <c r="H489" t="s">
        <v>8251</v>
      </c>
      <c r="I489">
        <v>1482678994</v>
      </c>
      <c r="J489">
        <v>1477491394</v>
      </c>
      <c r="K489" t="b">
        <v>0</v>
      </c>
      <c r="L489">
        <v>0</v>
      </c>
      <c r="M489" t="b">
        <v>0</v>
      </c>
      <c r="N489" t="s">
        <v>8270</v>
      </c>
      <c r="O489" s="13">
        <f>E489/D489</f>
        <v>0</v>
      </c>
      <c r="P489" s="14">
        <f>IF($L489&lt;&gt;0, E489/L489, 0)</f>
        <v>0</v>
      </c>
      <c r="Q489" t="str">
        <f>LEFT($N489, FIND("/", $N489)-1)</f>
        <v>film &amp; video</v>
      </c>
      <c r="R489" t="str">
        <f>RIGHT(N489, LEN(N489)-LEN(Q489)-1)</f>
        <v>animation</v>
      </c>
      <c r="S489" s="5">
        <f>$J489/60/60/24+DATE(1970, 1, 1)</f>
        <v>42669.594837962963</v>
      </c>
      <c r="T489" s="5">
        <f>$I489/60/60/24+DATE(1970, 1, 1)</f>
        <v>42729.636504629627</v>
      </c>
      <c r="U489" t="b">
        <f>T489&gt;S489</f>
        <v>1</v>
      </c>
    </row>
    <row r="490" spans="1:21" ht="43.5" x14ac:dyDescent="0.35">
      <c r="A490">
        <v>488</v>
      </c>
      <c r="B490" s="3" t="s">
        <v>489</v>
      </c>
      <c r="C490" s="3" t="s">
        <v>4598</v>
      </c>
      <c r="D490" s="11">
        <v>12000</v>
      </c>
      <c r="E490" s="11">
        <v>0</v>
      </c>
      <c r="F490" t="s">
        <v>8221</v>
      </c>
      <c r="G490" t="s">
        <v>8224</v>
      </c>
      <c r="H490" t="s">
        <v>8246</v>
      </c>
      <c r="I490">
        <v>1483924700</v>
      </c>
      <c r="J490">
        <v>1481332700</v>
      </c>
      <c r="K490" t="b">
        <v>0</v>
      </c>
      <c r="L490">
        <v>0</v>
      </c>
      <c r="M490" t="b">
        <v>0</v>
      </c>
      <c r="N490" t="s">
        <v>8270</v>
      </c>
      <c r="O490" s="13">
        <f>E490/D490</f>
        <v>0</v>
      </c>
      <c r="P490" s="14">
        <f>IF($L490&lt;&gt;0, E490/L490, 0)</f>
        <v>0</v>
      </c>
      <c r="Q490" t="str">
        <f>LEFT($N490, FIND("/", $N490)-1)</f>
        <v>film &amp; video</v>
      </c>
      <c r="R490" t="str">
        <f>RIGHT(N490, LEN(N490)-LEN(Q490)-1)</f>
        <v>animation</v>
      </c>
      <c r="S490" s="5">
        <f>$J490/60/60/24+DATE(1970, 1, 1)</f>
        <v>42714.054398148146</v>
      </c>
      <c r="T490" s="5">
        <f>$I490/60/60/24+DATE(1970, 1, 1)</f>
        <v>42744.054398148146</v>
      </c>
      <c r="U490" t="b">
        <f>T490&gt;S490</f>
        <v>1</v>
      </c>
    </row>
    <row r="491" spans="1:21" ht="43.5" x14ac:dyDescent="0.35">
      <c r="A491">
        <v>489</v>
      </c>
      <c r="B491" s="3" t="s">
        <v>490</v>
      </c>
      <c r="C491" s="3" t="s">
        <v>4599</v>
      </c>
      <c r="D491" s="11">
        <v>74997</v>
      </c>
      <c r="E491" s="11">
        <v>215</v>
      </c>
      <c r="F491" t="s">
        <v>8221</v>
      </c>
      <c r="G491" t="s">
        <v>8224</v>
      </c>
      <c r="H491" t="s">
        <v>8246</v>
      </c>
      <c r="I491">
        <v>1325763180</v>
      </c>
      <c r="J491">
        <v>1323084816</v>
      </c>
      <c r="K491" t="b">
        <v>0</v>
      </c>
      <c r="L491">
        <v>3</v>
      </c>
      <c r="M491" t="b">
        <v>0</v>
      </c>
      <c r="N491" t="s">
        <v>8270</v>
      </c>
      <c r="O491" s="13">
        <f>E491/D491</f>
        <v>2.8667813379201833E-3</v>
      </c>
      <c r="P491" s="14">
        <f>IF($L491&lt;&gt;0, E491/L491, 0)</f>
        <v>71.666666666666671</v>
      </c>
      <c r="Q491" t="str">
        <f>LEFT($N491, FIND("/", $N491)-1)</f>
        <v>film &amp; video</v>
      </c>
      <c r="R491" t="str">
        <f>RIGHT(N491, LEN(N491)-LEN(Q491)-1)</f>
        <v>animation</v>
      </c>
      <c r="S491" s="5">
        <f>$J491/60/60/24+DATE(1970, 1, 1)</f>
        <v>40882.481666666667</v>
      </c>
      <c r="T491" s="5">
        <f>$I491/60/60/24+DATE(1970, 1, 1)</f>
        <v>40913.481249999997</v>
      </c>
      <c r="U491" t="b">
        <f>T491&gt;S491</f>
        <v>1</v>
      </c>
    </row>
    <row r="492" spans="1:21" x14ac:dyDescent="0.35">
      <c r="A492">
        <v>490</v>
      </c>
      <c r="B492" s="3" t="s">
        <v>491</v>
      </c>
      <c r="C492" s="3" t="s">
        <v>4600</v>
      </c>
      <c r="D492" s="11">
        <v>1000</v>
      </c>
      <c r="E492" s="11">
        <v>0</v>
      </c>
      <c r="F492" t="s">
        <v>8221</v>
      </c>
      <c r="G492" t="s">
        <v>8224</v>
      </c>
      <c r="H492" t="s">
        <v>8246</v>
      </c>
      <c r="I492">
        <v>1345677285</v>
      </c>
      <c r="J492">
        <v>1343085285</v>
      </c>
      <c r="K492" t="b">
        <v>0</v>
      </c>
      <c r="L492">
        <v>0</v>
      </c>
      <c r="M492" t="b">
        <v>0</v>
      </c>
      <c r="N492" t="s">
        <v>8270</v>
      </c>
      <c r="O492" s="13">
        <f>E492/D492</f>
        <v>0</v>
      </c>
      <c r="P492" s="14">
        <f>IF($L492&lt;&gt;0, E492/L492, 0)</f>
        <v>0</v>
      </c>
      <c r="Q492" t="str">
        <f>LEFT($N492, FIND("/", $N492)-1)</f>
        <v>film &amp; video</v>
      </c>
      <c r="R492" t="str">
        <f>RIGHT(N492, LEN(N492)-LEN(Q492)-1)</f>
        <v>animation</v>
      </c>
      <c r="S492" s="5">
        <f>$J492/60/60/24+DATE(1970, 1, 1)</f>
        <v>41113.968576388892</v>
      </c>
      <c r="T492" s="5">
        <f>$I492/60/60/24+DATE(1970, 1, 1)</f>
        <v>41143.968576388892</v>
      </c>
      <c r="U492" t="b">
        <f>T492&gt;S492</f>
        <v>1</v>
      </c>
    </row>
    <row r="493" spans="1:21" ht="43.5" x14ac:dyDescent="0.35">
      <c r="A493">
        <v>491</v>
      </c>
      <c r="B493" s="3" t="s">
        <v>492</v>
      </c>
      <c r="C493" s="3" t="s">
        <v>4601</v>
      </c>
      <c r="D493" s="11">
        <v>10000</v>
      </c>
      <c r="E493" s="11">
        <v>0</v>
      </c>
      <c r="F493" t="s">
        <v>8221</v>
      </c>
      <c r="G493" t="s">
        <v>8224</v>
      </c>
      <c r="H493" t="s">
        <v>8246</v>
      </c>
      <c r="I493">
        <v>1453937699</v>
      </c>
      <c r="J493">
        <v>1451345699</v>
      </c>
      <c r="K493" t="b">
        <v>0</v>
      </c>
      <c r="L493">
        <v>0</v>
      </c>
      <c r="M493" t="b">
        <v>0</v>
      </c>
      <c r="N493" t="s">
        <v>8270</v>
      </c>
      <c r="O493" s="13">
        <f>E493/D493</f>
        <v>0</v>
      </c>
      <c r="P493" s="14">
        <f>IF($L493&lt;&gt;0, E493/L493, 0)</f>
        <v>0</v>
      </c>
      <c r="Q493" t="str">
        <f>LEFT($N493, FIND("/", $N493)-1)</f>
        <v>film &amp; video</v>
      </c>
      <c r="R493" t="str">
        <f>RIGHT(N493, LEN(N493)-LEN(Q493)-1)</f>
        <v>animation</v>
      </c>
      <c r="S493" s="5">
        <f>$J493/60/60/24+DATE(1970, 1, 1)</f>
        <v>42366.982627314821</v>
      </c>
      <c r="T493" s="5">
        <f>$I493/60/60/24+DATE(1970, 1, 1)</f>
        <v>42396.982627314821</v>
      </c>
      <c r="U493" t="b">
        <f>T493&gt;S493</f>
        <v>1</v>
      </c>
    </row>
    <row r="494" spans="1:21" ht="43.5" x14ac:dyDescent="0.35">
      <c r="A494">
        <v>492</v>
      </c>
      <c r="B494" s="3" t="s">
        <v>493</v>
      </c>
      <c r="C494" s="3" t="s">
        <v>4602</v>
      </c>
      <c r="D494" s="11">
        <v>10000000</v>
      </c>
      <c r="E494" s="11">
        <v>0</v>
      </c>
      <c r="F494" t="s">
        <v>8221</v>
      </c>
      <c r="G494" t="s">
        <v>8235</v>
      </c>
      <c r="H494" t="s">
        <v>8255</v>
      </c>
      <c r="I494">
        <v>1476319830</v>
      </c>
      <c r="J494">
        <v>1471135830</v>
      </c>
      <c r="K494" t="b">
        <v>0</v>
      </c>
      <c r="L494">
        <v>0</v>
      </c>
      <c r="M494" t="b">
        <v>0</v>
      </c>
      <c r="N494" t="s">
        <v>8270</v>
      </c>
      <c r="O494" s="13">
        <f>E494/D494</f>
        <v>0</v>
      </c>
      <c r="P494" s="14">
        <f>IF($L494&lt;&gt;0, E494/L494, 0)</f>
        <v>0</v>
      </c>
      <c r="Q494" t="str">
        <f>LEFT($N494, FIND("/", $N494)-1)</f>
        <v>film &amp; video</v>
      </c>
      <c r="R494" t="str">
        <f>RIGHT(N494, LEN(N494)-LEN(Q494)-1)</f>
        <v>animation</v>
      </c>
      <c r="S494" s="5">
        <f>$J494/60/60/24+DATE(1970, 1, 1)</f>
        <v>42596.03506944445</v>
      </c>
      <c r="T494" s="5">
        <f>$I494/60/60/24+DATE(1970, 1, 1)</f>
        <v>42656.03506944445</v>
      </c>
      <c r="U494" t="b">
        <f>T494&gt;S494</f>
        <v>1</v>
      </c>
    </row>
    <row r="495" spans="1:21" ht="43.5" x14ac:dyDescent="0.35">
      <c r="A495">
        <v>493</v>
      </c>
      <c r="B495" s="3" t="s">
        <v>494</v>
      </c>
      <c r="C495" s="3" t="s">
        <v>4603</v>
      </c>
      <c r="D495" s="11">
        <v>30000</v>
      </c>
      <c r="E495" s="11">
        <v>0</v>
      </c>
      <c r="F495" t="s">
        <v>8221</v>
      </c>
      <c r="G495" t="s">
        <v>8225</v>
      </c>
      <c r="H495" t="s">
        <v>8247</v>
      </c>
      <c r="I495">
        <v>1432142738</v>
      </c>
      <c r="J495">
        <v>1429550738</v>
      </c>
      <c r="K495" t="b">
        <v>0</v>
      </c>
      <c r="L495">
        <v>0</v>
      </c>
      <c r="M495" t="b">
        <v>0</v>
      </c>
      <c r="N495" t="s">
        <v>8270</v>
      </c>
      <c r="O495" s="13">
        <f>E495/D495</f>
        <v>0</v>
      </c>
      <c r="P495" s="14">
        <f>IF($L495&lt;&gt;0, E495/L495, 0)</f>
        <v>0</v>
      </c>
      <c r="Q495" t="str">
        <f>LEFT($N495, FIND("/", $N495)-1)</f>
        <v>film &amp; video</v>
      </c>
      <c r="R495" t="str">
        <f>RIGHT(N495, LEN(N495)-LEN(Q495)-1)</f>
        <v>animation</v>
      </c>
      <c r="S495" s="5">
        <f>$J495/60/60/24+DATE(1970, 1, 1)</f>
        <v>42114.726134259254</v>
      </c>
      <c r="T495" s="5">
        <f>$I495/60/60/24+DATE(1970, 1, 1)</f>
        <v>42144.726134259254</v>
      </c>
      <c r="U495" t="b">
        <f>T495&gt;S495</f>
        <v>1</v>
      </c>
    </row>
    <row r="496" spans="1:21" ht="58" x14ac:dyDescent="0.35">
      <c r="A496">
        <v>494</v>
      </c>
      <c r="B496" s="3" t="s">
        <v>495</v>
      </c>
      <c r="C496" s="3" t="s">
        <v>4604</v>
      </c>
      <c r="D496" s="11">
        <v>20000</v>
      </c>
      <c r="E496" s="11">
        <v>31</v>
      </c>
      <c r="F496" t="s">
        <v>8221</v>
      </c>
      <c r="G496" t="s">
        <v>8224</v>
      </c>
      <c r="H496" t="s">
        <v>8246</v>
      </c>
      <c r="I496">
        <v>1404356400</v>
      </c>
      <c r="J496">
        <v>1402343765</v>
      </c>
      <c r="K496" t="b">
        <v>0</v>
      </c>
      <c r="L496">
        <v>3</v>
      </c>
      <c r="M496" t="b">
        <v>0</v>
      </c>
      <c r="N496" t="s">
        <v>8270</v>
      </c>
      <c r="O496" s="13">
        <f>E496/D496</f>
        <v>1.5499999999999999E-3</v>
      </c>
      <c r="P496" s="14">
        <f>IF($L496&lt;&gt;0, E496/L496, 0)</f>
        <v>10.333333333333334</v>
      </c>
      <c r="Q496" t="str">
        <f>LEFT($N496, FIND("/", $N496)-1)</f>
        <v>film &amp; video</v>
      </c>
      <c r="R496" t="str">
        <f>RIGHT(N496, LEN(N496)-LEN(Q496)-1)</f>
        <v>animation</v>
      </c>
      <c r="S496" s="5">
        <f>$J496/60/60/24+DATE(1970, 1, 1)</f>
        <v>41799.830613425926</v>
      </c>
      <c r="T496" s="5">
        <f>$I496/60/60/24+DATE(1970, 1, 1)</f>
        <v>41823.125</v>
      </c>
      <c r="U496" t="b">
        <f>T496&gt;S496</f>
        <v>1</v>
      </c>
    </row>
    <row r="497" spans="1:21" ht="43.5" x14ac:dyDescent="0.35">
      <c r="A497">
        <v>495</v>
      </c>
      <c r="B497" s="3" t="s">
        <v>496</v>
      </c>
      <c r="C497" s="3" t="s">
        <v>4605</v>
      </c>
      <c r="D497" s="11">
        <v>7000</v>
      </c>
      <c r="E497" s="11">
        <v>0</v>
      </c>
      <c r="F497" t="s">
        <v>8221</v>
      </c>
      <c r="G497" t="s">
        <v>8224</v>
      </c>
      <c r="H497" t="s">
        <v>8246</v>
      </c>
      <c r="I497">
        <v>1437076305</v>
      </c>
      <c r="J497">
        <v>1434484305</v>
      </c>
      <c r="K497" t="b">
        <v>0</v>
      </c>
      <c r="L497">
        <v>0</v>
      </c>
      <c r="M497" t="b">
        <v>0</v>
      </c>
      <c r="N497" t="s">
        <v>8270</v>
      </c>
      <c r="O497" s="13">
        <f>E497/D497</f>
        <v>0</v>
      </c>
      <c r="P497" s="14">
        <f>IF($L497&lt;&gt;0, E497/L497, 0)</f>
        <v>0</v>
      </c>
      <c r="Q497" t="str">
        <f>LEFT($N497, FIND("/", $N497)-1)</f>
        <v>film &amp; video</v>
      </c>
      <c r="R497" t="str">
        <f>RIGHT(N497, LEN(N497)-LEN(Q497)-1)</f>
        <v>animation</v>
      </c>
      <c r="S497" s="5">
        <f>$J497/60/60/24+DATE(1970, 1, 1)</f>
        <v>42171.827604166669</v>
      </c>
      <c r="T497" s="5">
        <f>$I497/60/60/24+DATE(1970, 1, 1)</f>
        <v>42201.827604166669</v>
      </c>
      <c r="U497" t="b">
        <f>T497&gt;S497</f>
        <v>1</v>
      </c>
    </row>
    <row r="498" spans="1:21" ht="29" x14ac:dyDescent="0.35">
      <c r="A498">
        <v>496</v>
      </c>
      <c r="B498" s="3" t="s">
        <v>497</v>
      </c>
      <c r="C498" s="3" t="s">
        <v>4606</v>
      </c>
      <c r="D498" s="11">
        <v>60000</v>
      </c>
      <c r="E498" s="11">
        <v>1</v>
      </c>
      <c r="F498" t="s">
        <v>8221</v>
      </c>
      <c r="G498" t="s">
        <v>8224</v>
      </c>
      <c r="H498" t="s">
        <v>8246</v>
      </c>
      <c r="I498">
        <v>1392070874</v>
      </c>
      <c r="J498">
        <v>1386886874</v>
      </c>
      <c r="K498" t="b">
        <v>0</v>
      </c>
      <c r="L498">
        <v>1</v>
      </c>
      <c r="M498" t="b">
        <v>0</v>
      </c>
      <c r="N498" t="s">
        <v>8270</v>
      </c>
      <c r="O498" s="13">
        <f>E498/D498</f>
        <v>1.6666666666666667E-5</v>
      </c>
      <c r="P498" s="14">
        <f>IF($L498&lt;&gt;0, E498/L498, 0)</f>
        <v>1</v>
      </c>
      <c r="Q498" t="str">
        <f>LEFT($N498, FIND("/", $N498)-1)</f>
        <v>film &amp; video</v>
      </c>
      <c r="R498" t="str">
        <f>RIGHT(N498, LEN(N498)-LEN(Q498)-1)</f>
        <v>animation</v>
      </c>
      <c r="S498" s="5">
        <f>$J498/60/60/24+DATE(1970, 1, 1)</f>
        <v>41620.93141203704</v>
      </c>
      <c r="T498" s="5">
        <f>$I498/60/60/24+DATE(1970, 1, 1)</f>
        <v>41680.93141203704</v>
      </c>
      <c r="U498" t="b">
        <f>T498&gt;S498</f>
        <v>1</v>
      </c>
    </row>
    <row r="499" spans="1:21" x14ac:dyDescent="0.35">
      <c r="A499">
        <v>497</v>
      </c>
      <c r="B499" s="3" t="s">
        <v>498</v>
      </c>
      <c r="C499" s="3" t="s">
        <v>4607</v>
      </c>
      <c r="D499" s="11">
        <v>4480</v>
      </c>
      <c r="E499" s="11">
        <v>30</v>
      </c>
      <c r="F499" t="s">
        <v>8221</v>
      </c>
      <c r="G499" t="s">
        <v>8224</v>
      </c>
      <c r="H499" t="s">
        <v>8246</v>
      </c>
      <c r="I499">
        <v>1419483600</v>
      </c>
      <c r="J499">
        <v>1414889665</v>
      </c>
      <c r="K499" t="b">
        <v>0</v>
      </c>
      <c r="L499">
        <v>3</v>
      </c>
      <c r="M499" t="b">
        <v>0</v>
      </c>
      <c r="N499" t="s">
        <v>8270</v>
      </c>
      <c r="O499" s="13">
        <f>E499/D499</f>
        <v>6.6964285714285711E-3</v>
      </c>
      <c r="P499" s="14">
        <f>IF($L499&lt;&gt;0, E499/L499, 0)</f>
        <v>10</v>
      </c>
      <c r="Q499" t="str">
        <f>LEFT($N499, FIND("/", $N499)-1)</f>
        <v>film &amp; video</v>
      </c>
      <c r="R499" t="str">
        <f>RIGHT(N499, LEN(N499)-LEN(Q499)-1)</f>
        <v>animation</v>
      </c>
      <c r="S499" s="5">
        <f>$J499/60/60/24+DATE(1970, 1, 1)</f>
        <v>41945.037789351853</v>
      </c>
      <c r="T499" s="5">
        <f>$I499/60/60/24+DATE(1970, 1, 1)</f>
        <v>41998.208333333328</v>
      </c>
      <c r="U499" t="b">
        <f>T499&gt;S499</f>
        <v>1</v>
      </c>
    </row>
    <row r="500" spans="1:21" ht="43.5" x14ac:dyDescent="0.35">
      <c r="A500">
        <v>498</v>
      </c>
      <c r="B500" s="3" t="s">
        <v>499</v>
      </c>
      <c r="C500" s="3" t="s">
        <v>4608</v>
      </c>
      <c r="D500" s="11">
        <v>65108</v>
      </c>
      <c r="E500" s="11">
        <v>2994</v>
      </c>
      <c r="F500" t="s">
        <v>8221</v>
      </c>
      <c r="G500" t="s">
        <v>8224</v>
      </c>
      <c r="H500" t="s">
        <v>8246</v>
      </c>
      <c r="I500">
        <v>1324664249</v>
      </c>
      <c r="J500">
        <v>1321035449</v>
      </c>
      <c r="K500" t="b">
        <v>0</v>
      </c>
      <c r="L500">
        <v>22</v>
      </c>
      <c r="M500" t="b">
        <v>0</v>
      </c>
      <c r="N500" t="s">
        <v>8270</v>
      </c>
      <c r="O500" s="13">
        <f>E500/D500</f>
        <v>4.5985132395404561E-2</v>
      </c>
      <c r="P500" s="14">
        <f>IF($L500&lt;&gt;0, E500/L500, 0)</f>
        <v>136.09090909090909</v>
      </c>
      <c r="Q500" t="str">
        <f>LEFT($N500, FIND("/", $N500)-1)</f>
        <v>film &amp; video</v>
      </c>
      <c r="R500" t="str">
        <f>RIGHT(N500, LEN(N500)-LEN(Q500)-1)</f>
        <v>animation</v>
      </c>
      <c r="S500" s="5">
        <f>$J500/60/60/24+DATE(1970, 1, 1)</f>
        <v>40858.762141203704</v>
      </c>
      <c r="T500" s="5">
        <f>$I500/60/60/24+DATE(1970, 1, 1)</f>
        <v>40900.762141203704</v>
      </c>
      <c r="U500" t="b">
        <f>T500&gt;S500</f>
        <v>1</v>
      </c>
    </row>
    <row r="501" spans="1:21" ht="58" x14ac:dyDescent="0.35">
      <c r="A501">
        <v>499</v>
      </c>
      <c r="B501" s="3" t="s">
        <v>500</v>
      </c>
      <c r="C501" s="3" t="s">
        <v>4609</v>
      </c>
      <c r="D501" s="11">
        <v>20000</v>
      </c>
      <c r="E501" s="11">
        <v>1910</v>
      </c>
      <c r="F501" t="s">
        <v>8221</v>
      </c>
      <c r="G501" t="s">
        <v>8224</v>
      </c>
      <c r="H501" t="s">
        <v>8246</v>
      </c>
      <c r="I501">
        <v>1255381140</v>
      </c>
      <c r="J501">
        <v>1250630968</v>
      </c>
      <c r="K501" t="b">
        <v>0</v>
      </c>
      <c r="L501">
        <v>26</v>
      </c>
      <c r="M501" t="b">
        <v>0</v>
      </c>
      <c r="N501" t="s">
        <v>8270</v>
      </c>
      <c r="O501" s="13">
        <f>E501/D501</f>
        <v>9.5500000000000002E-2</v>
      </c>
      <c r="P501" s="14">
        <f>IF($L501&lt;&gt;0, E501/L501, 0)</f>
        <v>73.461538461538467</v>
      </c>
      <c r="Q501" t="str">
        <f>LEFT($N501, FIND("/", $N501)-1)</f>
        <v>film &amp; video</v>
      </c>
      <c r="R501" t="str">
        <f>RIGHT(N501, LEN(N501)-LEN(Q501)-1)</f>
        <v>animation</v>
      </c>
      <c r="S501" s="5">
        <f>$J501/60/60/24+DATE(1970, 1, 1)</f>
        <v>40043.895462962959</v>
      </c>
      <c r="T501" s="5">
        <f>$I501/60/60/24+DATE(1970, 1, 1)</f>
        <v>40098.874305555553</v>
      </c>
      <c r="U501" t="b">
        <f>T501&gt;S501</f>
        <v>1</v>
      </c>
    </row>
    <row r="502" spans="1:21" ht="58" x14ac:dyDescent="0.35">
      <c r="A502">
        <v>500</v>
      </c>
      <c r="B502" s="3" t="s">
        <v>501</v>
      </c>
      <c r="C502" s="3" t="s">
        <v>4610</v>
      </c>
      <c r="D502" s="11">
        <v>6500</v>
      </c>
      <c r="E502" s="11">
        <v>215</v>
      </c>
      <c r="F502" t="s">
        <v>8221</v>
      </c>
      <c r="G502" t="s">
        <v>8224</v>
      </c>
      <c r="H502" t="s">
        <v>8246</v>
      </c>
      <c r="I502">
        <v>1273356960</v>
      </c>
      <c r="J502">
        <v>1268255751</v>
      </c>
      <c r="K502" t="b">
        <v>0</v>
      </c>
      <c r="L502">
        <v>4</v>
      </c>
      <c r="M502" t="b">
        <v>0</v>
      </c>
      <c r="N502" t="s">
        <v>8270</v>
      </c>
      <c r="O502" s="13">
        <f>E502/D502</f>
        <v>3.307692307692308E-2</v>
      </c>
      <c r="P502" s="14">
        <f>IF($L502&lt;&gt;0, E502/L502, 0)</f>
        <v>53.75</v>
      </c>
      <c r="Q502" t="str">
        <f>LEFT($N502, FIND("/", $N502)-1)</f>
        <v>film &amp; video</v>
      </c>
      <c r="R502" t="str">
        <f>RIGHT(N502, LEN(N502)-LEN(Q502)-1)</f>
        <v>animation</v>
      </c>
      <c r="S502" s="5">
        <f>$J502/60/60/24+DATE(1970, 1, 1)</f>
        <v>40247.886006944449</v>
      </c>
      <c r="T502" s="5">
        <f>$I502/60/60/24+DATE(1970, 1, 1)</f>
        <v>40306.927777777775</v>
      </c>
      <c r="U502" t="b">
        <f>T502&gt;S502</f>
        <v>1</v>
      </c>
    </row>
    <row r="503" spans="1:21" ht="43.5" x14ac:dyDescent="0.35">
      <c r="A503">
        <v>501</v>
      </c>
      <c r="B503" s="3" t="s">
        <v>502</v>
      </c>
      <c r="C503" s="3" t="s">
        <v>4611</v>
      </c>
      <c r="D503" s="11">
        <v>10000</v>
      </c>
      <c r="E503" s="11">
        <v>0</v>
      </c>
      <c r="F503" t="s">
        <v>8221</v>
      </c>
      <c r="G503" t="s">
        <v>8224</v>
      </c>
      <c r="H503" t="s">
        <v>8246</v>
      </c>
      <c r="I503">
        <v>1310189851</v>
      </c>
      <c r="J503">
        <v>1307597851</v>
      </c>
      <c r="K503" t="b">
        <v>0</v>
      </c>
      <c r="L503">
        <v>0</v>
      </c>
      <c r="M503" t="b">
        <v>0</v>
      </c>
      <c r="N503" t="s">
        <v>8270</v>
      </c>
      <c r="O503" s="13">
        <f>E503/D503</f>
        <v>0</v>
      </c>
      <c r="P503" s="14">
        <f>IF($L503&lt;&gt;0, E503/L503, 0)</f>
        <v>0</v>
      </c>
      <c r="Q503" t="str">
        <f>LEFT($N503, FIND("/", $N503)-1)</f>
        <v>film &amp; video</v>
      </c>
      <c r="R503" t="str">
        <f>RIGHT(N503, LEN(N503)-LEN(Q503)-1)</f>
        <v>animation</v>
      </c>
      <c r="S503" s="5">
        <f>$J503/60/60/24+DATE(1970, 1, 1)</f>
        <v>40703.234386574077</v>
      </c>
      <c r="T503" s="5">
        <f>$I503/60/60/24+DATE(1970, 1, 1)</f>
        <v>40733.234386574077</v>
      </c>
      <c r="U503" t="b">
        <f>T503&gt;S503</f>
        <v>1</v>
      </c>
    </row>
    <row r="504" spans="1:21" ht="58" x14ac:dyDescent="0.35">
      <c r="A504">
        <v>502</v>
      </c>
      <c r="B504" s="3" t="s">
        <v>503</v>
      </c>
      <c r="C504" s="3" t="s">
        <v>4612</v>
      </c>
      <c r="D504" s="11">
        <v>20000</v>
      </c>
      <c r="E504" s="11">
        <v>230</v>
      </c>
      <c r="F504" t="s">
        <v>8221</v>
      </c>
      <c r="G504" t="s">
        <v>8224</v>
      </c>
      <c r="H504" t="s">
        <v>8246</v>
      </c>
      <c r="I504">
        <v>1332073025</v>
      </c>
      <c r="J504">
        <v>1329484625</v>
      </c>
      <c r="K504" t="b">
        <v>0</v>
      </c>
      <c r="L504">
        <v>4</v>
      </c>
      <c r="M504" t="b">
        <v>0</v>
      </c>
      <c r="N504" t="s">
        <v>8270</v>
      </c>
      <c r="O504" s="13">
        <f>E504/D504</f>
        <v>1.15E-2</v>
      </c>
      <c r="P504" s="14">
        <f>IF($L504&lt;&gt;0, E504/L504, 0)</f>
        <v>57.5</v>
      </c>
      <c r="Q504" t="str">
        <f>LEFT($N504, FIND("/", $N504)-1)</f>
        <v>film &amp; video</v>
      </c>
      <c r="R504" t="str">
        <f>RIGHT(N504, LEN(N504)-LEN(Q504)-1)</f>
        <v>animation</v>
      </c>
      <c r="S504" s="5">
        <f>$J504/60/60/24+DATE(1970, 1, 1)</f>
        <v>40956.553530092591</v>
      </c>
      <c r="T504" s="5">
        <f>$I504/60/60/24+DATE(1970, 1, 1)</f>
        <v>40986.511863425927</v>
      </c>
      <c r="U504" t="b">
        <f>T504&gt;S504</f>
        <v>1</v>
      </c>
    </row>
    <row r="505" spans="1:21" ht="43.5" x14ac:dyDescent="0.35">
      <c r="A505">
        <v>503</v>
      </c>
      <c r="B505" s="3" t="s">
        <v>504</v>
      </c>
      <c r="C505" s="3" t="s">
        <v>4613</v>
      </c>
      <c r="D505" s="11">
        <v>6500</v>
      </c>
      <c r="E505" s="11">
        <v>114</v>
      </c>
      <c r="F505" t="s">
        <v>8221</v>
      </c>
      <c r="G505" t="s">
        <v>8225</v>
      </c>
      <c r="H505" t="s">
        <v>8247</v>
      </c>
      <c r="I505">
        <v>1421498303</v>
      </c>
      <c r="J505">
        <v>1418906303</v>
      </c>
      <c r="K505" t="b">
        <v>0</v>
      </c>
      <c r="L505">
        <v>9</v>
      </c>
      <c r="M505" t="b">
        <v>0</v>
      </c>
      <c r="N505" t="s">
        <v>8270</v>
      </c>
      <c r="O505" s="13">
        <f>E505/D505</f>
        <v>1.7538461538461537E-2</v>
      </c>
      <c r="P505" s="14">
        <f>IF($L505&lt;&gt;0, E505/L505, 0)</f>
        <v>12.666666666666666</v>
      </c>
      <c r="Q505" t="str">
        <f>LEFT($N505, FIND("/", $N505)-1)</f>
        <v>film &amp; video</v>
      </c>
      <c r="R505" t="str">
        <f>RIGHT(N505, LEN(N505)-LEN(Q505)-1)</f>
        <v>animation</v>
      </c>
      <c r="S505" s="5">
        <f>$J505/60/60/24+DATE(1970, 1, 1)</f>
        <v>41991.526655092588</v>
      </c>
      <c r="T505" s="5">
        <f>$I505/60/60/24+DATE(1970, 1, 1)</f>
        <v>42021.526655092588</v>
      </c>
      <c r="U505" t="b">
        <f>T505&gt;S505</f>
        <v>1</v>
      </c>
    </row>
    <row r="506" spans="1:21" ht="43.5" x14ac:dyDescent="0.35">
      <c r="A506">
        <v>504</v>
      </c>
      <c r="B506" s="3" t="s">
        <v>505</v>
      </c>
      <c r="C506" s="3" t="s">
        <v>4614</v>
      </c>
      <c r="D506" s="11">
        <v>24500</v>
      </c>
      <c r="E506" s="11">
        <v>335</v>
      </c>
      <c r="F506" t="s">
        <v>8221</v>
      </c>
      <c r="G506" t="s">
        <v>8224</v>
      </c>
      <c r="H506" t="s">
        <v>8246</v>
      </c>
      <c r="I506">
        <v>1334097387</v>
      </c>
      <c r="J506">
        <v>1328916987</v>
      </c>
      <c r="K506" t="b">
        <v>0</v>
      </c>
      <c r="L506">
        <v>5</v>
      </c>
      <c r="M506" t="b">
        <v>0</v>
      </c>
      <c r="N506" t="s">
        <v>8270</v>
      </c>
      <c r="O506" s="13">
        <f>E506/D506</f>
        <v>1.3673469387755101E-2</v>
      </c>
      <c r="P506" s="14">
        <f>IF($L506&lt;&gt;0, E506/L506, 0)</f>
        <v>67</v>
      </c>
      <c r="Q506" t="str">
        <f>LEFT($N506, FIND("/", $N506)-1)</f>
        <v>film &amp; video</v>
      </c>
      <c r="R506" t="str">
        <f>RIGHT(N506, LEN(N506)-LEN(Q506)-1)</f>
        <v>animation</v>
      </c>
      <c r="S506" s="5">
        <f>$J506/60/60/24+DATE(1970, 1, 1)</f>
        <v>40949.98364583333</v>
      </c>
      <c r="T506" s="5">
        <f>$I506/60/60/24+DATE(1970, 1, 1)</f>
        <v>41009.941979166666</v>
      </c>
      <c r="U506" t="b">
        <f>T506&gt;S506</f>
        <v>1</v>
      </c>
    </row>
    <row r="507" spans="1:21" ht="43.5" x14ac:dyDescent="0.35">
      <c r="A507">
        <v>505</v>
      </c>
      <c r="B507" s="3" t="s">
        <v>506</v>
      </c>
      <c r="C507" s="3" t="s">
        <v>4615</v>
      </c>
      <c r="D507" s="11">
        <v>12000</v>
      </c>
      <c r="E507" s="11">
        <v>52</v>
      </c>
      <c r="F507" t="s">
        <v>8221</v>
      </c>
      <c r="G507" t="s">
        <v>8224</v>
      </c>
      <c r="H507" t="s">
        <v>8246</v>
      </c>
      <c r="I507">
        <v>1451010086</v>
      </c>
      <c r="J507">
        <v>1447122086</v>
      </c>
      <c r="K507" t="b">
        <v>0</v>
      </c>
      <c r="L507">
        <v>14</v>
      </c>
      <c r="M507" t="b">
        <v>0</v>
      </c>
      <c r="N507" t="s">
        <v>8270</v>
      </c>
      <c r="O507" s="13">
        <f>E507/D507</f>
        <v>4.3333333333333331E-3</v>
      </c>
      <c r="P507" s="14">
        <f>IF($L507&lt;&gt;0, E507/L507, 0)</f>
        <v>3.7142857142857144</v>
      </c>
      <c r="Q507" t="str">
        <f>LEFT($N507, FIND("/", $N507)-1)</f>
        <v>film &amp; video</v>
      </c>
      <c r="R507" t="str">
        <f>RIGHT(N507, LEN(N507)-LEN(Q507)-1)</f>
        <v>animation</v>
      </c>
      <c r="S507" s="5">
        <f>$J507/60/60/24+DATE(1970, 1, 1)</f>
        <v>42318.098217592589</v>
      </c>
      <c r="T507" s="5">
        <f>$I507/60/60/24+DATE(1970, 1, 1)</f>
        <v>42363.098217592589</v>
      </c>
      <c r="U507" t="b">
        <f>T507&gt;S507</f>
        <v>1</v>
      </c>
    </row>
    <row r="508" spans="1:21" ht="43.5" x14ac:dyDescent="0.35">
      <c r="A508">
        <v>506</v>
      </c>
      <c r="B508" s="3" t="s">
        <v>507</v>
      </c>
      <c r="C508" s="3" t="s">
        <v>4616</v>
      </c>
      <c r="D508" s="11">
        <v>200000</v>
      </c>
      <c r="E508" s="11">
        <v>250</v>
      </c>
      <c r="F508" t="s">
        <v>8221</v>
      </c>
      <c r="G508" t="s">
        <v>8224</v>
      </c>
      <c r="H508" t="s">
        <v>8246</v>
      </c>
      <c r="I508">
        <v>1376140520</v>
      </c>
      <c r="J508">
        <v>1373548520</v>
      </c>
      <c r="K508" t="b">
        <v>0</v>
      </c>
      <c r="L508">
        <v>1</v>
      </c>
      <c r="M508" t="b">
        <v>0</v>
      </c>
      <c r="N508" t="s">
        <v>8270</v>
      </c>
      <c r="O508" s="13">
        <f>E508/D508</f>
        <v>1.25E-3</v>
      </c>
      <c r="P508" s="14">
        <f>IF($L508&lt;&gt;0, E508/L508, 0)</f>
        <v>250</v>
      </c>
      <c r="Q508" t="str">
        <f>LEFT($N508, FIND("/", $N508)-1)</f>
        <v>film &amp; video</v>
      </c>
      <c r="R508" t="str">
        <f>RIGHT(N508, LEN(N508)-LEN(Q508)-1)</f>
        <v>animation</v>
      </c>
      <c r="S508" s="5">
        <f>$J508/60/60/24+DATE(1970, 1, 1)</f>
        <v>41466.552314814813</v>
      </c>
      <c r="T508" s="5">
        <f>$I508/60/60/24+DATE(1970, 1, 1)</f>
        <v>41496.552314814813</v>
      </c>
      <c r="U508" t="b">
        <f>T508&gt;S508</f>
        <v>1</v>
      </c>
    </row>
    <row r="509" spans="1:21" ht="43.5" x14ac:dyDescent="0.35">
      <c r="A509">
        <v>507</v>
      </c>
      <c r="B509" s="3" t="s">
        <v>508</v>
      </c>
      <c r="C509" s="3" t="s">
        <v>4617</v>
      </c>
      <c r="D509" s="11">
        <v>20000</v>
      </c>
      <c r="E509" s="11">
        <v>640</v>
      </c>
      <c r="F509" t="s">
        <v>8221</v>
      </c>
      <c r="G509" t="s">
        <v>8224</v>
      </c>
      <c r="H509" t="s">
        <v>8246</v>
      </c>
      <c r="I509">
        <v>1350687657</v>
      </c>
      <c r="J509">
        <v>1346799657</v>
      </c>
      <c r="K509" t="b">
        <v>0</v>
      </c>
      <c r="L509">
        <v>10</v>
      </c>
      <c r="M509" t="b">
        <v>0</v>
      </c>
      <c r="N509" t="s">
        <v>8270</v>
      </c>
      <c r="O509" s="13">
        <f>E509/D509</f>
        <v>3.2000000000000001E-2</v>
      </c>
      <c r="P509" s="14">
        <f>IF($L509&lt;&gt;0, E509/L509, 0)</f>
        <v>64</v>
      </c>
      <c r="Q509" t="str">
        <f>LEFT($N509, FIND("/", $N509)-1)</f>
        <v>film &amp; video</v>
      </c>
      <c r="R509" t="str">
        <f>RIGHT(N509, LEN(N509)-LEN(Q509)-1)</f>
        <v>animation</v>
      </c>
      <c r="S509" s="5">
        <f>$J509/60/60/24+DATE(1970, 1, 1)</f>
        <v>41156.958993055552</v>
      </c>
      <c r="T509" s="5">
        <f>$I509/60/60/24+DATE(1970, 1, 1)</f>
        <v>41201.958993055552</v>
      </c>
      <c r="U509" t="b">
        <f>T509&gt;S509</f>
        <v>1</v>
      </c>
    </row>
    <row r="510" spans="1:21" ht="58" x14ac:dyDescent="0.35">
      <c r="A510">
        <v>508</v>
      </c>
      <c r="B510" s="3" t="s">
        <v>509</v>
      </c>
      <c r="C510" s="3" t="s">
        <v>4618</v>
      </c>
      <c r="D510" s="11">
        <v>50000</v>
      </c>
      <c r="E510" s="11">
        <v>400</v>
      </c>
      <c r="F510" t="s">
        <v>8221</v>
      </c>
      <c r="G510" t="s">
        <v>8224</v>
      </c>
      <c r="H510" t="s">
        <v>8246</v>
      </c>
      <c r="I510">
        <v>1337955240</v>
      </c>
      <c r="J510">
        <v>1332808501</v>
      </c>
      <c r="K510" t="b">
        <v>0</v>
      </c>
      <c r="L510">
        <v>3</v>
      </c>
      <c r="M510" t="b">
        <v>0</v>
      </c>
      <c r="N510" t="s">
        <v>8270</v>
      </c>
      <c r="O510" s="13">
        <f>E510/D510</f>
        <v>8.0000000000000002E-3</v>
      </c>
      <c r="P510" s="14">
        <f>IF($L510&lt;&gt;0, E510/L510, 0)</f>
        <v>133.33333333333334</v>
      </c>
      <c r="Q510" t="str">
        <f>LEFT($N510, FIND("/", $N510)-1)</f>
        <v>film &amp; video</v>
      </c>
      <c r="R510" t="str">
        <f>RIGHT(N510, LEN(N510)-LEN(Q510)-1)</f>
        <v>animation</v>
      </c>
      <c r="S510" s="5">
        <f>$J510/60/60/24+DATE(1970, 1, 1)</f>
        <v>40995.024317129632</v>
      </c>
      <c r="T510" s="5">
        <f>$I510/60/60/24+DATE(1970, 1, 1)</f>
        <v>41054.593055555553</v>
      </c>
      <c r="U510" t="b">
        <f>T510&gt;S510</f>
        <v>1</v>
      </c>
    </row>
    <row r="511" spans="1:21" ht="43.5" x14ac:dyDescent="0.35">
      <c r="A511">
        <v>509</v>
      </c>
      <c r="B511" s="3" t="s">
        <v>510</v>
      </c>
      <c r="C511" s="3" t="s">
        <v>4619</v>
      </c>
      <c r="D511" s="11">
        <v>5000</v>
      </c>
      <c r="E511" s="11">
        <v>10</v>
      </c>
      <c r="F511" t="s">
        <v>8221</v>
      </c>
      <c r="G511" t="s">
        <v>8225</v>
      </c>
      <c r="H511" t="s">
        <v>8247</v>
      </c>
      <c r="I511">
        <v>1435504170</v>
      </c>
      <c r="J511">
        <v>1432912170</v>
      </c>
      <c r="K511" t="b">
        <v>0</v>
      </c>
      <c r="L511">
        <v>1</v>
      </c>
      <c r="M511" t="b">
        <v>0</v>
      </c>
      <c r="N511" t="s">
        <v>8270</v>
      </c>
      <c r="O511" s="13">
        <f>E511/D511</f>
        <v>2E-3</v>
      </c>
      <c r="P511" s="14">
        <f>IF($L511&lt;&gt;0, E511/L511, 0)</f>
        <v>10</v>
      </c>
      <c r="Q511" t="str">
        <f>LEFT($N511, FIND("/", $N511)-1)</f>
        <v>film &amp; video</v>
      </c>
      <c r="R511" t="str">
        <f>RIGHT(N511, LEN(N511)-LEN(Q511)-1)</f>
        <v>animation</v>
      </c>
      <c r="S511" s="5">
        <f>$J511/60/60/24+DATE(1970, 1, 1)</f>
        <v>42153.631597222222</v>
      </c>
      <c r="T511" s="5">
        <f>$I511/60/60/24+DATE(1970, 1, 1)</f>
        <v>42183.631597222222</v>
      </c>
      <c r="U511" t="b">
        <f>T511&gt;S511</f>
        <v>1</v>
      </c>
    </row>
    <row r="512" spans="1:21" ht="43.5" x14ac:dyDescent="0.35">
      <c r="A512">
        <v>510</v>
      </c>
      <c r="B512" s="3" t="s">
        <v>511</v>
      </c>
      <c r="C512" s="3" t="s">
        <v>4620</v>
      </c>
      <c r="D512" s="11">
        <v>14000</v>
      </c>
      <c r="E512" s="11">
        <v>0</v>
      </c>
      <c r="F512" t="s">
        <v>8221</v>
      </c>
      <c r="G512" t="s">
        <v>8224</v>
      </c>
      <c r="H512" t="s">
        <v>8246</v>
      </c>
      <c r="I512">
        <v>1456805639</v>
      </c>
      <c r="J512">
        <v>1454213639</v>
      </c>
      <c r="K512" t="b">
        <v>0</v>
      </c>
      <c r="L512">
        <v>0</v>
      </c>
      <c r="M512" t="b">
        <v>0</v>
      </c>
      <c r="N512" t="s">
        <v>8270</v>
      </c>
      <c r="O512" s="13">
        <f>E512/D512</f>
        <v>0</v>
      </c>
      <c r="P512" s="14">
        <f>IF($L512&lt;&gt;0, E512/L512, 0)</f>
        <v>0</v>
      </c>
      <c r="Q512" t="str">
        <f>LEFT($N512, FIND("/", $N512)-1)</f>
        <v>film &amp; video</v>
      </c>
      <c r="R512" t="str">
        <f>RIGHT(N512, LEN(N512)-LEN(Q512)-1)</f>
        <v>animation</v>
      </c>
      <c r="S512" s="5">
        <f>$J512/60/60/24+DATE(1970, 1, 1)</f>
        <v>42400.176377314812</v>
      </c>
      <c r="T512" s="5">
        <f>$I512/60/60/24+DATE(1970, 1, 1)</f>
        <v>42430.176377314812</v>
      </c>
      <c r="U512" t="b">
        <f>T512&gt;S512</f>
        <v>1</v>
      </c>
    </row>
    <row r="513" spans="1:21" ht="43.5" x14ac:dyDescent="0.35">
      <c r="A513">
        <v>511</v>
      </c>
      <c r="B513" s="3" t="s">
        <v>512</v>
      </c>
      <c r="C513" s="3" t="s">
        <v>4621</v>
      </c>
      <c r="D513" s="11">
        <v>5000</v>
      </c>
      <c r="E513" s="11">
        <v>150</v>
      </c>
      <c r="F513" t="s">
        <v>8221</v>
      </c>
      <c r="G513" t="s">
        <v>8224</v>
      </c>
      <c r="H513" t="s">
        <v>8246</v>
      </c>
      <c r="I513">
        <v>1365228982</v>
      </c>
      <c r="J513">
        <v>1362640582</v>
      </c>
      <c r="K513" t="b">
        <v>0</v>
      </c>
      <c r="L513">
        <v>5</v>
      </c>
      <c r="M513" t="b">
        <v>0</v>
      </c>
      <c r="N513" t="s">
        <v>8270</v>
      </c>
      <c r="O513" s="13">
        <f>E513/D513</f>
        <v>0.03</v>
      </c>
      <c r="P513" s="14">
        <f>IF($L513&lt;&gt;0, E513/L513, 0)</f>
        <v>30</v>
      </c>
      <c r="Q513" t="str">
        <f>LEFT($N513, FIND("/", $N513)-1)</f>
        <v>film &amp; video</v>
      </c>
      <c r="R513" t="str">
        <f>RIGHT(N513, LEN(N513)-LEN(Q513)-1)</f>
        <v>animation</v>
      </c>
      <c r="S513" s="5">
        <f>$J513/60/60/24+DATE(1970, 1, 1)</f>
        <v>41340.303032407406</v>
      </c>
      <c r="T513" s="5">
        <f>$I513/60/60/24+DATE(1970, 1, 1)</f>
        <v>41370.261365740742</v>
      </c>
      <c r="U513" t="b">
        <f>T513&gt;S513</f>
        <v>1</v>
      </c>
    </row>
    <row r="514" spans="1:21" ht="43.5" x14ac:dyDescent="0.35">
      <c r="A514">
        <v>512</v>
      </c>
      <c r="B514" s="3" t="s">
        <v>513</v>
      </c>
      <c r="C514" s="3" t="s">
        <v>4622</v>
      </c>
      <c r="D514" s="11">
        <v>8000</v>
      </c>
      <c r="E514" s="11">
        <v>11</v>
      </c>
      <c r="F514" t="s">
        <v>8221</v>
      </c>
      <c r="G514" t="s">
        <v>8224</v>
      </c>
      <c r="H514" t="s">
        <v>8246</v>
      </c>
      <c r="I514">
        <v>1479667727</v>
      </c>
      <c r="J514">
        <v>1475776127</v>
      </c>
      <c r="K514" t="b">
        <v>0</v>
      </c>
      <c r="L514">
        <v>2</v>
      </c>
      <c r="M514" t="b">
        <v>0</v>
      </c>
      <c r="N514" t="s">
        <v>8270</v>
      </c>
      <c r="O514" s="13">
        <f>E514/D514</f>
        <v>1.3749999999999999E-3</v>
      </c>
      <c r="P514" s="14">
        <f>IF($L514&lt;&gt;0, E514/L514, 0)</f>
        <v>5.5</v>
      </c>
      <c r="Q514" t="str">
        <f>LEFT($N514, FIND("/", $N514)-1)</f>
        <v>film &amp; video</v>
      </c>
      <c r="R514" t="str">
        <f>RIGHT(N514, LEN(N514)-LEN(Q514)-1)</f>
        <v>animation</v>
      </c>
      <c r="S514" s="5">
        <f>$J514/60/60/24+DATE(1970, 1, 1)</f>
        <v>42649.742210648154</v>
      </c>
      <c r="T514" s="5">
        <f>$I514/60/60/24+DATE(1970, 1, 1)</f>
        <v>42694.783877314811</v>
      </c>
      <c r="U514" t="b">
        <f>T514&gt;S514</f>
        <v>1</v>
      </c>
    </row>
    <row r="515" spans="1:21" ht="29" x14ac:dyDescent="0.35">
      <c r="A515">
        <v>513</v>
      </c>
      <c r="B515" s="3" t="s">
        <v>514</v>
      </c>
      <c r="C515" s="3" t="s">
        <v>4623</v>
      </c>
      <c r="D515" s="11">
        <v>50000</v>
      </c>
      <c r="E515" s="11">
        <v>6962</v>
      </c>
      <c r="F515" t="s">
        <v>8221</v>
      </c>
      <c r="G515" t="s">
        <v>8224</v>
      </c>
      <c r="H515" t="s">
        <v>8246</v>
      </c>
      <c r="I515">
        <v>1471244400</v>
      </c>
      <c r="J515">
        <v>1467387705</v>
      </c>
      <c r="K515" t="b">
        <v>0</v>
      </c>
      <c r="L515">
        <v>68</v>
      </c>
      <c r="M515" t="b">
        <v>0</v>
      </c>
      <c r="N515" t="s">
        <v>8270</v>
      </c>
      <c r="O515" s="13">
        <f>E515/D515</f>
        <v>0.13924</v>
      </c>
      <c r="P515" s="14">
        <f>IF($L515&lt;&gt;0, E515/L515, 0)</f>
        <v>102.38235294117646</v>
      </c>
      <c r="Q515" t="str">
        <f>LEFT($N515, FIND("/", $N515)-1)</f>
        <v>film &amp; video</v>
      </c>
      <c r="R515" t="str">
        <f>RIGHT(N515, LEN(N515)-LEN(Q515)-1)</f>
        <v>animation</v>
      </c>
      <c r="S515" s="5">
        <f>$J515/60/60/24+DATE(1970, 1, 1)</f>
        <v>42552.653993055559</v>
      </c>
      <c r="T515" s="5">
        <f>$I515/60/60/24+DATE(1970, 1, 1)</f>
        <v>42597.291666666672</v>
      </c>
      <c r="U515" t="b">
        <f>T515&gt;S515</f>
        <v>1</v>
      </c>
    </row>
    <row r="516" spans="1:21" ht="43.5" x14ac:dyDescent="0.35">
      <c r="A516">
        <v>514</v>
      </c>
      <c r="B516" s="3" t="s">
        <v>515</v>
      </c>
      <c r="C516" s="3" t="s">
        <v>4624</v>
      </c>
      <c r="D516" s="11">
        <v>1500</v>
      </c>
      <c r="E516" s="11">
        <v>50</v>
      </c>
      <c r="F516" t="s">
        <v>8221</v>
      </c>
      <c r="G516" t="s">
        <v>8229</v>
      </c>
      <c r="H516" t="s">
        <v>8251</v>
      </c>
      <c r="I516">
        <v>1407595447</v>
      </c>
      <c r="J516">
        <v>1405003447</v>
      </c>
      <c r="K516" t="b">
        <v>0</v>
      </c>
      <c r="L516">
        <v>3</v>
      </c>
      <c r="M516" t="b">
        <v>0</v>
      </c>
      <c r="N516" t="s">
        <v>8270</v>
      </c>
      <c r="O516" s="13">
        <f>E516/D516</f>
        <v>3.3333333333333333E-2</v>
      </c>
      <c r="P516" s="14">
        <f>IF($L516&lt;&gt;0, E516/L516, 0)</f>
        <v>16.666666666666668</v>
      </c>
      <c r="Q516" t="str">
        <f>LEFT($N516, FIND("/", $N516)-1)</f>
        <v>film &amp; video</v>
      </c>
      <c r="R516" t="str">
        <f>RIGHT(N516, LEN(N516)-LEN(Q516)-1)</f>
        <v>animation</v>
      </c>
      <c r="S516" s="5">
        <f>$J516/60/60/24+DATE(1970, 1, 1)</f>
        <v>41830.613969907405</v>
      </c>
      <c r="T516" s="5">
        <f>$I516/60/60/24+DATE(1970, 1, 1)</f>
        <v>41860.613969907405</v>
      </c>
      <c r="U516" t="b">
        <f>T516&gt;S516</f>
        <v>1</v>
      </c>
    </row>
    <row r="517" spans="1:21" ht="43.5" x14ac:dyDescent="0.35">
      <c r="A517">
        <v>515</v>
      </c>
      <c r="B517" s="3" t="s">
        <v>516</v>
      </c>
      <c r="C517" s="3" t="s">
        <v>4625</v>
      </c>
      <c r="D517" s="11">
        <v>97000</v>
      </c>
      <c r="E517" s="11">
        <v>24651</v>
      </c>
      <c r="F517" t="s">
        <v>8221</v>
      </c>
      <c r="G517" t="s">
        <v>8224</v>
      </c>
      <c r="H517" t="s">
        <v>8246</v>
      </c>
      <c r="I517">
        <v>1451389601</v>
      </c>
      <c r="J517">
        <v>1447933601</v>
      </c>
      <c r="K517" t="b">
        <v>0</v>
      </c>
      <c r="L517">
        <v>34</v>
      </c>
      <c r="M517" t="b">
        <v>0</v>
      </c>
      <c r="N517" t="s">
        <v>8270</v>
      </c>
      <c r="O517" s="13">
        <f>E517/D517</f>
        <v>0.25413402061855672</v>
      </c>
      <c r="P517" s="14">
        <f>IF($L517&lt;&gt;0, E517/L517, 0)</f>
        <v>725.02941176470586</v>
      </c>
      <c r="Q517" t="str">
        <f>LEFT($N517, FIND("/", $N517)-1)</f>
        <v>film &amp; video</v>
      </c>
      <c r="R517" t="str">
        <f>RIGHT(N517, LEN(N517)-LEN(Q517)-1)</f>
        <v>animation</v>
      </c>
      <c r="S517" s="5">
        <f>$J517/60/60/24+DATE(1970, 1, 1)</f>
        <v>42327.490752314814</v>
      </c>
      <c r="T517" s="5">
        <f>$I517/60/60/24+DATE(1970, 1, 1)</f>
        <v>42367.490752314814</v>
      </c>
      <c r="U517" t="b">
        <f>T517&gt;S517</f>
        <v>1</v>
      </c>
    </row>
    <row r="518" spans="1:21" ht="29" x14ac:dyDescent="0.35">
      <c r="A518">
        <v>516</v>
      </c>
      <c r="B518" s="3" t="s">
        <v>517</v>
      </c>
      <c r="C518" s="3" t="s">
        <v>4626</v>
      </c>
      <c r="D518" s="11">
        <v>5000</v>
      </c>
      <c r="E518" s="11">
        <v>0</v>
      </c>
      <c r="F518" t="s">
        <v>8221</v>
      </c>
      <c r="G518" t="s">
        <v>8225</v>
      </c>
      <c r="H518" t="s">
        <v>8247</v>
      </c>
      <c r="I518">
        <v>1432752080</v>
      </c>
      <c r="J518">
        <v>1427568080</v>
      </c>
      <c r="K518" t="b">
        <v>0</v>
      </c>
      <c r="L518">
        <v>0</v>
      </c>
      <c r="M518" t="b">
        <v>0</v>
      </c>
      <c r="N518" t="s">
        <v>8270</v>
      </c>
      <c r="O518" s="13">
        <f>E518/D518</f>
        <v>0</v>
      </c>
      <c r="P518" s="14">
        <f>IF($L518&lt;&gt;0, E518/L518, 0)</f>
        <v>0</v>
      </c>
      <c r="Q518" t="str">
        <f>LEFT($N518, FIND("/", $N518)-1)</f>
        <v>film &amp; video</v>
      </c>
      <c r="R518" t="str">
        <f>RIGHT(N518, LEN(N518)-LEN(Q518)-1)</f>
        <v>animation</v>
      </c>
      <c r="S518" s="5">
        <f>$J518/60/60/24+DATE(1970, 1, 1)</f>
        <v>42091.778703703705</v>
      </c>
      <c r="T518" s="5">
        <f>$I518/60/60/24+DATE(1970, 1, 1)</f>
        <v>42151.778703703705</v>
      </c>
      <c r="U518" t="b">
        <f>T518&gt;S518</f>
        <v>1</v>
      </c>
    </row>
    <row r="519" spans="1:21" ht="43.5" x14ac:dyDescent="0.35">
      <c r="A519">
        <v>517</v>
      </c>
      <c r="B519" s="3" t="s">
        <v>518</v>
      </c>
      <c r="C519" s="3" t="s">
        <v>4627</v>
      </c>
      <c r="D519" s="11">
        <v>15000</v>
      </c>
      <c r="E519" s="11">
        <v>205</v>
      </c>
      <c r="F519" t="s">
        <v>8221</v>
      </c>
      <c r="G519" t="s">
        <v>8224</v>
      </c>
      <c r="H519" t="s">
        <v>8246</v>
      </c>
      <c r="I519">
        <v>1486046761</v>
      </c>
      <c r="J519">
        <v>1483454761</v>
      </c>
      <c r="K519" t="b">
        <v>0</v>
      </c>
      <c r="L519">
        <v>3</v>
      </c>
      <c r="M519" t="b">
        <v>0</v>
      </c>
      <c r="N519" t="s">
        <v>8270</v>
      </c>
      <c r="O519" s="13">
        <f>E519/D519</f>
        <v>1.3666666666666667E-2</v>
      </c>
      <c r="P519" s="14">
        <f>IF($L519&lt;&gt;0, E519/L519, 0)</f>
        <v>68.333333333333329</v>
      </c>
      <c r="Q519" t="str">
        <f>LEFT($N519, FIND("/", $N519)-1)</f>
        <v>film &amp; video</v>
      </c>
      <c r="R519" t="str">
        <f>RIGHT(N519, LEN(N519)-LEN(Q519)-1)</f>
        <v>animation</v>
      </c>
      <c r="S519" s="5">
        <f>$J519/60/60/24+DATE(1970, 1, 1)</f>
        <v>42738.615289351852</v>
      </c>
      <c r="T519" s="5">
        <f>$I519/60/60/24+DATE(1970, 1, 1)</f>
        <v>42768.615289351852</v>
      </c>
      <c r="U519" t="b">
        <f>T519&gt;S519</f>
        <v>1</v>
      </c>
    </row>
    <row r="520" spans="1:21" ht="58" x14ac:dyDescent="0.35">
      <c r="A520">
        <v>518</v>
      </c>
      <c r="B520" s="3" t="s">
        <v>519</v>
      </c>
      <c r="C520" s="3" t="s">
        <v>4628</v>
      </c>
      <c r="D520" s="11">
        <v>7175</v>
      </c>
      <c r="E520" s="11">
        <v>0</v>
      </c>
      <c r="F520" t="s">
        <v>8221</v>
      </c>
      <c r="G520" t="s">
        <v>8224</v>
      </c>
      <c r="H520" t="s">
        <v>8246</v>
      </c>
      <c r="I520">
        <v>1441550760</v>
      </c>
      <c r="J520">
        <v>1438958824</v>
      </c>
      <c r="K520" t="b">
        <v>0</v>
      </c>
      <c r="L520">
        <v>0</v>
      </c>
      <c r="M520" t="b">
        <v>0</v>
      </c>
      <c r="N520" t="s">
        <v>8270</v>
      </c>
      <c r="O520" s="13">
        <f>E520/D520</f>
        <v>0</v>
      </c>
      <c r="P520" s="14">
        <f>IF($L520&lt;&gt;0, E520/L520, 0)</f>
        <v>0</v>
      </c>
      <c r="Q520" t="str">
        <f>LEFT($N520, FIND("/", $N520)-1)</f>
        <v>film &amp; video</v>
      </c>
      <c r="R520" t="str">
        <f>RIGHT(N520, LEN(N520)-LEN(Q520)-1)</f>
        <v>animation</v>
      </c>
      <c r="S520" s="5">
        <f>$J520/60/60/24+DATE(1970, 1, 1)</f>
        <v>42223.616018518514</v>
      </c>
      <c r="T520" s="5">
        <f>$I520/60/60/24+DATE(1970, 1, 1)</f>
        <v>42253.615277777775</v>
      </c>
      <c r="U520" t="b">
        <f>T520&gt;S520</f>
        <v>1</v>
      </c>
    </row>
    <row r="521" spans="1:21" ht="43.5" x14ac:dyDescent="0.35">
      <c r="A521">
        <v>519</v>
      </c>
      <c r="B521" s="3" t="s">
        <v>520</v>
      </c>
      <c r="C521" s="3" t="s">
        <v>4629</v>
      </c>
      <c r="D521" s="11">
        <v>12001</v>
      </c>
      <c r="E521" s="11">
        <v>2746</v>
      </c>
      <c r="F521" t="s">
        <v>8221</v>
      </c>
      <c r="G521" t="s">
        <v>8224</v>
      </c>
      <c r="H521" t="s">
        <v>8246</v>
      </c>
      <c r="I521">
        <v>1354699421</v>
      </c>
      <c r="J521">
        <v>1352107421</v>
      </c>
      <c r="K521" t="b">
        <v>0</v>
      </c>
      <c r="L521">
        <v>70</v>
      </c>
      <c r="M521" t="b">
        <v>0</v>
      </c>
      <c r="N521" t="s">
        <v>8270</v>
      </c>
      <c r="O521" s="13">
        <f>E521/D521</f>
        <v>0.22881426547787684</v>
      </c>
      <c r="P521" s="14">
        <f>IF($L521&lt;&gt;0, E521/L521, 0)</f>
        <v>39.228571428571428</v>
      </c>
      <c r="Q521" t="str">
        <f>LEFT($N521, FIND("/", $N521)-1)</f>
        <v>film &amp; video</v>
      </c>
      <c r="R521" t="str">
        <f>RIGHT(N521, LEN(N521)-LEN(Q521)-1)</f>
        <v>animation</v>
      </c>
      <c r="S521" s="5">
        <f>$J521/60/60/24+DATE(1970, 1, 1)</f>
        <v>41218.391446759262</v>
      </c>
      <c r="T521" s="5">
        <f>$I521/60/60/24+DATE(1970, 1, 1)</f>
        <v>41248.391446759262</v>
      </c>
      <c r="U521" t="b">
        <f>T521&gt;S521</f>
        <v>1</v>
      </c>
    </row>
    <row r="522" spans="1:21" ht="43.5" x14ac:dyDescent="0.35">
      <c r="A522">
        <v>520</v>
      </c>
      <c r="B522" s="3" t="s">
        <v>521</v>
      </c>
      <c r="C522" s="3" t="s">
        <v>4630</v>
      </c>
      <c r="D522" s="11">
        <v>5000</v>
      </c>
      <c r="E522" s="11">
        <v>5105</v>
      </c>
      <c r="F522" t="s">
        <v>8219</v>
      </c>
      <c r="G522" t="s">
        <v>8225</v>
      </c>
      <c r="H522" t="s">
        <v>8247</v>
      </c>
      <c r="I522">
        <v>1449766261</v>
      </c>
      <c r="J522">
        <v>1447174261</v>
      </c>
      <c r="K522" t="b">
        <v>0</v>
      </c>
      <c r="L522">
        <v>34</v>
      </c>
      <c r="M522" t="b">
        <v>1</v>
      </c>
      <c r="N522" t="s">
        <v>8271</v>
      </c>
      <c r="O522" s="13">
        <f>E522/D522</f>
        <v>1.0209999999999999</v>
      </c>
      <c r="P522" s="14">
        <f>IF($L522&lt;&gt;0, E522/L522, 0)</f>
        <v>150.14705882352942</v>
      </c>
      <c r="Q522" t="str">
        <f>LEFT($N522, FIND("/", $N522)-1)</f>
        <v>theater</v>
      </c>
      <c r="R522" t="str">
        <f>RIGHT(N522, LEN(N522)-LEN(Q522)-1)</f>
        <v>plays</v>
      </c>
      <c r="S522" s="5">
        <f>$J522/60/60/24+DATE(1970, 1, 1)</f>
        <v>42318.702094907407</v>
      </c>
      <c r="T522" s="5">
        <f>$I522/60/60/24+DATE(1970, 1, 1)</f>
        <v>42348.702094907407</v>
      </c>
      <c r="U522" t="b">
        <f>T522&gt;S522</f>
        <v>1</v>
      </c>
    </row>
    <row r="523" spans="1:21" ht="58" x14ac:dyDescent="0.35">
      <c r="A523">
        <v>521</v>
      </c>
      <c r="B523" s="3" t="s">
        <v>522</v>
      </c>
      <c r="C523" s="3" t="s">
        <v>4631</v>
      </c>
      <c r="D523" s="11">
        <v>5000</v>
      </c>
      <c r="E523" s="11">
        <v>5232</v>
      </c>
      <c r="F523" t="s">
        <v>8219</v>
      </c>
      <c r="G523" t="s">
        <v>8224</v>
      </c>
      <c r="H523" t="s">
        <v>8246</v>
      </c>
      <c r="I523">
        <v>1477976340</v>
      </c>
      <c r="J523">
        <v>1475460819</v>
      </c>
      <c r="K523" t="b">
        <v>0</v>
      </c>
      <c r="L523">
        <v>56</v>
      </c>
      <c r="M523" t="b">
        <v>1</v>
      </c>
      <c r="N523" t="s">
        <v>8271</v>
      </c>
      <c r="O523" s="13">
        <f>E523/D523</f>
        <v>1.0464</v>
      </c>
      <c r="P523" s="14">
        <f>IF($L523&lt;&gt;0, E523/L523, 0)</f>
        <v>93.428571428571431</v>
      </c>
      <c r="Q523" t="str">
        <f>LEFT($N523, FIND("/", $N523)-1)</f>
        <v>theater</v>
      </c>
      <c r="R523" t="str">
        <f>RIGHT(N523, LEN(N523)-LEN(Q523)-1)</f>
        <v>plays</v>
      </c>
      <c r="S523" s="5">
        <f>$J523/60/60/24+DATE(1970, 1, 1)</f>
        <v>42646.092812499999</v>
      </c>
      <c r="T523" s="5">
        <f>$I523/60/60/24+DATE(1970, 1, 1)</f>
        <v>42675.207638888889</v>
      </c>
      <c r="U523" t="b">
        <f>T523&gt;S523</f>
        <v>1</v>
      </c>
    </row>
    <row r="524" spans="1:21" ht="43.5" x14ac:dyDescent="0.35">
      <c r="A524">
        <v>522</v>
      </c>
      <c r="B524" s="3" t="s">
        <v>523</v>
      </c>
      <c r="C524" s="3" t="s">
        <v>4632</v>
      </c>
      <c r="D524" s="11">
        <v>3000</v>
      </c>
      <c r="E524" s="11">
        <v>3440</v>
      </c>
      <c r="F524" t="s">
        <v>8219</v>
      </c>
      <c r="G524" t="s">
        <v>8224</v>
      </c>
      <c r="H524" t="s">
        <v>8246</v>
      </c>
      <c r="I524">
        <v>1458518325</v>
      </c>
      <c r="J524">
        <v>1456793925</v>
      </c>
      <c r="K524" t="b">
        <v>0</v>
      </c>
      <c r="L524">
        <v>31</v>
      </c>
      <c r="M524" t="b">
        <v>1</v>
      </c>
      <c r="N524" t="s">
        <v>8271</v>
      </c>
      <c r="O524" s="13">
        <f>E524/D524</f>
        <v>1.1466666666666667</v>
      </c>
      <c r="P524" s="14">
        <f>IF($L524&lt;&gt;0, E524/L524, 0)</f>
        <v>110.96774193548387</v>
      </c>
      <c r="Q524" t="str">
        <f>LEFT($N524, FIND("/", $N524)-1)</f>
        <v>theater</v>
      </c>
      <c r="R524" t="str">
        <f>RIGHT(N524, LEN(N524)-LEN(Q524)-1)</f>
        <v>plays</v>
      </c>
      <c r="S524" s="5">
        <f>$J524/60/60/24+DATE(1970, 1, 1)</f>
        <v>42430.040798611109</v>
      </c>
      <c r="T524" s="5">
        <f>$I524/60/60/24+DATE(1970, 1, 1)</f>
        <v>42449.999131944445</v>
      </c>
      <c r="U524" t="b">
        <f>T524&gt;S524</f>
        <v>1</v>
      </c>
    </row>
    <row r="525" spans="1:21" ht="43.5" x14ac:dyDescent="0.35">
      <c r="A525">
        <v>523</v>
      </c>
      <c r="B525" s="3" t="s">
        <v>524</v>
      </c>
      <c r="C525" s="3" t="s">
        <v>4633</v>
      </c>
      <c r="D525" s="11">
        <v>5000</v>
      </c>
      <c r="E525" s="11">
        <v>6030</v>
      </c>
      <c r="F525" t="s">
        <v>8219</v>
      </c>
      <c r="G525" t="s">
        <v>8224</v>
      </c>
      <c r="H525" t="s">
        <v>8246</v>
      </c>
      <c r="I525">
        <v>1442805076</v>
      </c>
      <c r="J525">
        <v>1440213076</v>
      </c>
      <c r="K525" t="b">
        <v>0</v>
      </c>
      <c r="L525">
        <v>84</v>
      </c>
      <c r="M525" t="b">
        <v>1</v>
      </c>
      <c r="N525" t="s">
        <v>8271</v>
      </c>
      <c r="O525" s="13">
        <f>E525/D525</f>
        <v>1.206</v>
      </c>
      <c r="P525" s="14">
        <f>IF($L525&lt;&gt;0, E525/L525, 0)</f>
        <v>71.785714285714292</v>
      </c>
      <c r="Q525" t="str">
        <f>LEFT($N525, FIND("/", $N525)-1)</f>
        <v>theater</v>
      </c>
      <c r="R525" t="str">
        <f>RIGHT(N525, LEN(N525)-LEN(Q525)-1)</f>
        <v>plays</v>
      </c>
      <c r="S525" s="5">
        <f>$J525/60/60/24+DATE(1970, 1, 1)</f>
        <v>42238.13282407407</v>
      </c>
      <c r="T525" s="5">
        <f>$I525/60/60/24+DATE(1970, 1, 1)</f>
        <v>42268.13282407407</v>
      </c>
      <c r="U525" t="b">
        <f>T525&gt;S525</f>
        <v>1</v>
      </c>
    </row>
    <row r="526" spans="1:21" ht="43.5" x14ac:dyDescent="0.35">
      <c r="A526">
        <v>524</v>
      </c>
      <c r="B526" s="3" t="s">
        <v>525</v>
      </c>
      <c r="C526" s="3" t="s">
        <v>4634</v>
      </c>
      <c r="D526" s="11">
        <v>3500</v>
      </c>
      <c r="E526" s="11">
        <v>3803.55</v>
      </c>
      <c r="F526" t="s">
        <v>8219</v>
      </c>
      <c r="G526" t="s">
        <v>8225</v>
      </c>
      <c r="H526" t="s">
        <v>8247</v>
      </c>
      <c r="I526">
        <v>1464801169</v>
      </c>
      <c r="J526">
        <v>1462209169</v>
      </c>
      <c r="K526" t="b">
        <v>0</v>
      </c>
      <c r="L526">
        <v>130</v>
      </c>
      <c r="M526" t="b">
        <v>1</v>
      </c>
      <c r="N526" t="s">
        <v>8271</v>
      </c>
      <c r="O526" s="13">
        <f>E526/D526</f>
        <v>1.0867285714285715</v>
      </c>
      <c r="P526" s="14">
        <f>IF($L526&lt;&gt;0, E526/L526, 0)</f>
        <v>29.258076923076924</v>
      </c>
      <c r="Q526" t="str">
        <f>LEFT($N526, FIND("/", $N526)-1)</f>
        <v>theater</v>
      </c>
      <c r="R526" t="str">
        <f>RIGHT(N526, LEN(N526)-LEN(Q526)-1)</f>
        <v>plays</v>
      </c>
      <c r="S526" s="5">
        <f>$J526/60/60/24+DATE(1970, 1, 1)</f>
        <v>42492.717233796298</v>
      </c>
      <c r="T526" s="5">
        <f>$I526/60/60/24+DATE(1970, 1, 1)</f>
        <v>42522.717233796298</v>
      </c>
      <c r="U526" t="b">
        <f>T526&gt;S526</f>
        <v>1</v>
      </c>
    </row>
    <row r="527" spans="1:21" ht="58" x14ac:dyDescent="0.35">
      <c r="A527">
        <v>525</v>
      </c>
      <c r="B527" s="3" t="s">
        <v>526</v>
      </c>
      <c r="C527" s="3" t="s">
        <v>4635</v>
      </c>
      <c r="D527" s="11">
        <v>12000</v>
      </c>
      <c r="E527" s="11">
        <v>12000</v>
      </c>
      <c r="F527" t="s">
        <v>8219</v>
      </c>
      <c r="G527" t="s">
        <v>8224</v>
      </c>
      <c r="H527" t="s">
        <v>8246</v>
      </c>
      <c r="I527">
        <v>1410601041</v>
      </c>
      <c r="J527">
        <v>1406713041</v>
      </c>
      <c r="K527" t="b">
        <v>0</v>
      </c>
      <c r="L527">
        <v>12</v>
      </c>
      <c r="M527" t="b">
        <v>1</v>
      </c>
      <c r="N527" t="s">
        <v>8271</v>
      </c>
      <c r="O527" s="13">
        <f>E527/D527</f>
        <v>1</v>
      </c>
      <c r="P527" s="14">
        <f>IF($L527&lt;&gt;0, E527/L527, 0)</f>
        <v>1000</v>
      </c>
      <c r="Q527" t="str">
        <f>LEFT($N527, FIND("/", $N527)-1)</f>
        <v>theater</v>
      </c>
      <c r="R527" t="str">
        <f>RIGHT(N527, LEN(N527)-LEN(Q527)-1)</f>
        <v>plays</v>
      </c>
      <c r="S527" s="5">
        <f>$J527/60/60/24+DATE(1970, 1, 1)</f>
        <v>41850.400937500002</v>
      </c>
      <c r="T527" s="5">
        <f>$I527/60/60/24+DATE(1970, 1, 1)</f>
        <v>41895.400937500002</v>
      </c>
      <c r="U527" t="b">
        <f>T527&gt;S527</f>
        <v>1</v>
      </c>
    </row>
    <row r="528" spans="1:21" ht="43.5" x14ac:dyDescent="0.35">
      <c r="A528">
        <v>526</v>
      </c>
      <c r="B528" s="3" t="s">
        <v>527</v>
      </c>
      <c r="C528" s="3" t="s">
        <v>4636</v>
      </c>
      <c r="D528" s="11">
        <v>1500</v>
      </c>
      <c r="E528" s="11">
        <v>1710</v>
      </c>
      <c r="F528" t="s">
        <v>8219</v>
      </c>
      <c r="G528" t="s">
        <v>8225</v>
      </c>
      <c r="H528" t="s">
        <v>8247</v>
      </c>
      <c r="I528">
        <v>1438966800</v>
      </c>
      <c r="J528">
        <v>1436278344</v>
      </c>
      <c r="K528" t="b">
        <v>0</v>
      </c>
      <c r="L528">
        <v>23</v>
      </c>
      <c r="M528" t="b">
        <v>1</v>
      </c>
      <c r="N528" t="s">
        <v>8271</v>
      </c>
      <c r="O528" s="13">
        <f>E528/D528</f>
        <v>1.1399999999999999</v>
      </c>
      <c r="P528" s="14">
        <f>IF($L528&lt;&gt;0, E528/L528, 0)</f>
        <v>74.347826086956516</v>
      </c>
      <c r="Q528" t="str">
        <f>LEFT($N528, FIND("/", $N528)-1)</f>
        <v>theater</v>
      </c>
      <c r="R528" t="str">
        <f>RIGHT(N528, LEN(N528)-LEN(Q528)-1)</f>
        <v>plays</v>
      </c>
      <c r="S528" s="5">
        <f>$J528/60/60/24+DATE(1970, 1, 1)</f>
        <v>42192.591944444444</v>
      </c>
      <c r="T528" s="5">
        <f>$I528/60/60/24+DATE(1970, 1, 1)</f>
        <v>42223.708333333328</v>
      </c>
      <c r="U528" t="b">
        <f>T528&gt;S528</f>
        <v>1</v>
      </c>
    </row>
    <row r="529" spans="1:21" ht="58" x14ac:dyDescent="0.35">
      <c r="A529">
        <v>527</v>
      </c>
      <c r="B529" s="3" t="s">
        <v>528</v>
      </c>
      <c r="C529" s="3" t="s">
        <v>4637</v>
      </c>
      <c r="D529" s="11">
        <v>10000</v>
      </c>
      <c r="E529" s="11">
        <v>10085</v>
      </c>
      <c r="F529" t="s">
        <v>8219</v>
      </c>
      <c r="G529" t="s">
        <v>8224</v>
      </c>
      <c r="H529" t="s">
        <v>8246</v>
      </c>
      <c r="I529">
        <v>1487347500</v>
      </c>
      <c r="J529">
        <v>1484715366</v>
      </c>
      <c r="K529" t="b">
        <v>0</v>
      </c>
      <c r="L529">
        <v>158</v>
      </c>
      <c r="M529" t="b">
        <v>1</v>
      </c>
      <c r="N529" t="s">
        <v>8271</v>
      </c>
      <c r="O529" s="13">
        <f>E529/D529</f>
        <v>1.0085</v>
      </c>
      <c r="P529" s="14">
        <f>IF($L529&lt;&gt;0, E529/L529, 0)</f>
        <v>63.829113924050631</v>
      </c>
      <c r="Q529" t="str">
        <f>LEFT($N529, FIND("/", $N529)-1)</f>
        <v>theater</v>
      </c>
      <c r="R529" t="str">
        <f>RIGHT(N529, LEN(N529)-LEN(Q529)-1)</f>
        <v>plays</v>
      </c>
      <c r="S529" s="5">
        <f>$J529/60/60/24+DATE(1970, 1, 1)</f>
        <v>42753.205625000002</v>
      </c>
      <c r="T529" s="5">
        <f>$I529/60/60/24+DATE(1970, 1, 1)</f>
        <v>42783.670138888891</v>
      </c>
      <c r="U529" t="b">
        <f>T529&gt;S529</f>
        <v>1</v>
      </c>
    </row>
    <row r="530" spans="1:21" ht="29" x14ac:dyDescent="0.35">
      <c r="A530">
        <v>528</v>
      </c>
      <c r="B530" s="3" t="s">
        <v>529</v>
      </c>
      <c r="C530" s="3" t="s">
        <v>4638</v>
      </c>
      <c r="D530" s="11">
        <v>1150</v>
      </c>
      <c r="E530" s="11">
        <v>1330</v>
      </c>
      <c r="F530" t="s">
        <v>8219</v>
      </c>
      <c r="G530" t="s">
        <v>8224</v>
      </c>
      <c r="H530" t="s">
        <v>8246</v>
      </c>
      <c r="I530">
        <v>1434921600</v>
      </c>
      <c r="J530">
        <v>1433109907</v>
      </c>
      <c r="K530" t="b">
        <v>0</v>
      </c>
      <c r="L530">
        <v>30</v>
      </c>
      <c r="M530" t="b">
        <v>1</v>
      </c>
      <c r="N530" t="s">
        <v>8271</v>
      </c>
      <c r="O530" s="13">
        <f>E530/D530</f>
        <v>1.1565217391304348</v>
      </c>
      <c r="P530" s="14">
        <f>IF($L530&lt;&gt;0, E530/L530, 0)</f>
        <v>44.333333333333336</v>
      </c>
      <c r="Q530" t="str">
        <f>LEFT($N530, FIND("/", $N530)-1)</f>
        <v>theater</v>
      </c>
      <c r="R530" t="str">
        <f>RIGHT(N530, LEN(N530)-LEN(Q530)-1)</f>
        <v>plays</v>
      </c>
      <c r="S530" s="5">
        <f>$J530/60/60/24+DATE(1970, 1, 1)</f>
        <v>42155.920219907406</v>
      </c>
      <c r="T530" s="5">
        <f>$I530/60/60/24+DATE(1970, 1, 1)</f>
        <v>42176.888888888891</v>
      </c>
      <c r="U530" t="b">
        <f>T530&gt;S530</f>
        <v>1</v>
      </c>
    </row>
    <row r="531" spans="1:21" ht="43.5" x14ac:dyDescent="0.35">
      <c r="A531">
        <v>529</v>
      </c>
      <c r="B531" s="3" t="s">
        <v>530</v>
      </c>
      <c r="C531" s="3" t="s">
        <v>4639</v>
      </c>
      <c r="D531" s="11">
        <v>1200</v>
      </c>
      <c r="E531" s="11">
        <v>1565</v>
      </c>
      <c r="F531" t="s">
        <v>8219</v>
      </c>
      <c r="G531" t="s">
        <v>8229</v>
      </c>
      <c r="H531" t="s">
        <v>8251</v>
      </c>
      <c r="I531">
        <v>1484110800</v>
      </c>
      <c r="J531">
        <v>1482281094</v>
      </c>
      <c r="K531" t="b">
        <v>0</v>
      </c>
      <c r="L531">
        <v>18</v>
      </c>
      <c r="M531" t="b">
        <v>1</v>
      </c>
      <c r="N531" t="s">
        <v>8271</v>
      </c>
      <c r="O531" s="13">
        <f>E531/D531</f>
        <v>1.3041666666666667</v>
      </c>
      <c r="P531" s="14">
        <f>IF($L531&lt;&gt;0, E531/L531, 0)</f>
        <v>86.944444444444443</v>
      </c>
      <c r="Q531" t="str">
        <f>LEFT($N531, FIND("/", $N531)-1)</f>
        <v>theater</v>
      </c>
      <c r="R531" t="str">
        <f>RIGHT(N531, LEN(N531)-LEN(Q531)-1)</f>
        <v>plays</v>
      </c>
      <c r="S531" s="5">
        <f>$J531/60/60/24+DATE(1970, 1, 1)</f>
        <v>42725.031180555554</v>
      </c>
      <c r="T531" s="5">
        <f>$I531/60/60/24+DATE(1970, 1, 1)</f>
        <v>42746.208333333328</v>
      </c>
      <c r="U531" t="b">
        <f>T531&gt;S531</f>
        <v>1</v>
      </c>
    </row>
    <row r="532" spans="1:21" ht="43.5" x14ac:dyDescent="0.35">
      <c r="A532">
        <v>530</v>
      </c>
      <c r="B532" s="3" t="s">
        <v>531</v>
      </c>
      <c r="C532" s="3" t="s">
        <v>4640</v>
      </c>
      <c r="D532" s="11">
        <v>3405</v>
      </c>
      <c r="E532" s="11">
        <v>3670</v>
      </c>
      <c r="F532" t="s">
        <v>8219</v>
      </c>
      <c r="G532" t="s">
        <v>8224</v>
      </c>
      <c r="H532" t="s">
        <v>8246</v>
      </c>
      <c r="I532">
        <v>1435111200</v>
      </c>
      <c r="J532">
        <v>1433254268</v>
      </c>
      <c r="K532" t="b">
        <v>0</v>
      </c>
      <c r="L532">
        <v>29</v>
      </c>
      <c r="M532" t="b">
        <v>1</v>
      </c>
      <c r="N532" t="s">
        <v>8271</v>
      </c>
      <c r="O532" s="13">
        <f>E532/D532</f>
        <v>1.0778267254038179</v>
      </c>
      <c r="P532" s="14">
        <f>IF($L532&lt;&gt;0, E532/L532, 0)</f>
        <v>126.55172413793103</v>
      </c>
      <c r="Q532" t="str">
        <f>LEFT($N532, FIND("/", $N532)-1)</f>
        <v>theater</v>
      </c>
      <c r="R532" t="str">
        <f>RIGHT(N532, LEN(N532)-LEN(Q532)-1)</f>
        <v>plays</v>
      </c>
      <c r="S532" s="5">
        <f>$J532/60/60/24+DATE(1970, 1, 1)</f>
        <v>42157.591064814813</v>
      </c>
      <c r="T532" s="5">
        <f>$I532/60/60/24+DATE(1970, 1, 1)</f>
        <v>42179.083333333328</v>
      </c>
      <c r="U532" t="b">
        <f>T532&gt;S532</f>
        <v>1</v>
      </c>
    </row>
    <row r="533" spans="1:21" ht="43.5" x14ac:dyDescent="0.35">
      <c r="A533">
        <v>531</v>
      </c>
      <c r="B533" s="3" t="s">
        <v>532</v>
      </c>
      <c r="C533" s="3" t="s">
        <v>4641</v>
      </c>
      <c r="D533" s="11">
        <v>4000</v>
      </c>
      <c r="E533" s="11">
        <v>4000</v>
      </c>
      <c r="F533" t="s">
        <v>8219</v>
      </c>
      <c r="G533" t="s">
        <v>8224</v>
      </c>
      <c r="H533" t="s">
        <v>8246</v>
      </c>
      <c r="I533">
        <v>1481957940</v>
      </c>
      <c r="J533">
        <v>1478050429</v>
      </c>
      <c r="K533" t="b">
        <v>0</v>
      </c>
      <c r="L533">
        <v>31</v>
      </c>
      <c r="M533" t="b">
        <v>1</v>
      </c>
      <c r="N533" t="s">
        <v>8271</v>
      </c>
      <c r="O533" s="13">
        <f>E533/D533</f>
        <v>1</v>
      </c>
      <c r="P533" s="14">
        <f>IF($L533&lt;&gt;0, E533/L533, 0)</f>
        <v>129.03225806451613</v>
      </c>
      <c r="Q533" t="str">
        <f>LEFT($N533, FIND("/", $N533)-1)</f>
        <v>theater</v>
      </c>
      <c r="R533" t="str">
        <f>RIGHT(N533, LEN(N533)-LEN(Q533)-1)</f>
        <v>plays</v>
      </c>
      <c r="S533" s="5">
        <f>$J533/60/60/24+DATE(1970, 1, 1)</f>
        <v>42676.065150462964</v>
      </c>
      <c r="T533" s="5">
        <f>$I533/60/60/24+DATE(1970, 1, 1)</f>
        <v>42721.290972222225</v>
      </c>
      <c r="U533" t="b">
        <f>T533&gt;S533</f>
        <v>1</v>
      </c>
    </row>
    <row r="534" spans="1:21" ht="43.5" x14ac:dyDescent="0.35">
      <c r="A534">
        <v>532</v>
      </c>
      <c r="B534" s="3" t="s">
        <v>533</v>
      </c>
      <c r="C534" s="3" t="s">
        <v>4642</v>
      </c>
      <c r="D534" s="11">
        <v>10000</v>
      </c>
      <c r="E534" s="11">
        <v>12325</v>
      </c>
      <c r="F534" t="s">
        <v>8219</v>
      </c>
      <c r="G534" t="s">
        <v>8224</v>
      </c>
      <c r="H534" t="s">
        <v>8246</v>
      </c>
      <c r="I534">
        <v>1463098208</v>
      </c>
      <c r="J534">
        <v>1460506208</v>
      </c>
      <c r="K534" t="b">
        <v>0</v>
      </c>
      <c r="L534">
        <v>173</v>
      </c>
      <c r="M534" t="b">
        <v>1</v>
      </c>
      <c r="N534" t="s">
        <v>8271</v>
      </c>
      <c r="O534" s="13">
        <f>E534/D534</f>
        <v>1.2324999999999999</v>
      </c>
      <c r="P534" s="14">
        <f>IF($L534&lt;&gt;0, E534/L534, 0)</f>
        <v>71.242774566473983</v>
      </c>
      <c r="Q534" t="str">
        <f>LEFT($N534, FIND("/", $N534)-1)</f>
        <v>theater</v>
      </c>
      <c r="R534" t="str">
        <f>RIGHT(N534, LEN(N534)-LEN(Q534)-1)</f>
        <v>plays</v>
      </c>
      <c r="S534" s="5">
        <f>$J534/60/60/24+DATE(1970, 1, 1)</f>
        <v>42473.007037037038</v>
      </c>
      <c r="T534" s="5">
        <f>$I534/60/60/24+DATE(1970, 1, 1)</f>
        <v>42503.007037037038</v>
      </c>
      <c r="U534" t="b">
        <f>T534&gt;S534</f>
        <v>1</v>
      </c>
    </row>
    <row r="535" spans="1:21" ht="43.5" x14ac:dyDescent="0.35">
      <c r="A535">
        <v>533</v>
      </c>
      <c r="B535" s="3" t="s">
        <v>534</v>
      </c>
      <c r="C535" s="3" t="s">
        <v>4643</v>
      </c>
      <c r="D535" s="11">
        <v>2000</v>
      </c>
      <c r="E535" s="11">
        <v>2004</v>
      </c>
      <c r="F535" t="s">
        <v>8219</v>
      </c>
      <c r="G535" t="s">
        <v>8225</v>
      </c>
      <c r="H535" t="s">
        <v>8247</v>
      </c>
      <c r="I535">
        <v>1463394365</v>
      </c>
      <c r="J535">
        <v>1461320765</v>
      </c>
      <c r="K535" t="b">
        <v>0</v>
      </c>
      <c r="L535">
        <v>17</v>
      </c>
      <c r="M535" t="b">
        <v>1</v>
      </c>
      <c r="N535" t="s">
        <v>8271</v>
      </c>
      <c r="O535" s="13">
        <f>E535/D535</f>
        <v>1.002</v>
      </c>
      <c r="P535" s="14">
        <f>IF($L535&lt;&gt;0, E535/L535, 0)</f>
        <v>117.88235294117646</v>
      </c>
      <c r="Q535" t="str">
        <f>LEFT($N535, FIND("/", $N535)-1)</f>
        <v>theater</v>
      </c>
      <c r="R535" t="str">
        <f>RIGHT(N535, LEN(N535)-LEN(Q535)-1)</f>
        <v>plays</v>
      </c>
      <c r="S535" s="5">
        <f>$J535/60/60/24+DATE(1970, 1, 1)</f>
        <v>42482.43478009259</v>
      </c>
      <c r="T535" s="5">
        <f>$I535/60/60/24+DATE(1970, 1, 1)</f>
        <v>42506.43478009259</v>
      </c>
      <c r="U535" t="b">
        <f>T535&gt;S535</f>
        <v>1</v>
      </c>
    </row>
    <row r="536" spans="1:21" ht="43.5" x14ac:dyDescent="0.35">
      <c r="A536">
        <v>534</v>
      </c>
      <c r="B536" s="3" t="s">
        <v>535</v>
      </c>
      <c r="C536" s="3" t="s">
        <v>4644</v>
      </c>
      <c r="D536" s="11">
        <v>15000</v>
      </c>
      <c r="E536" s="11">
        <v>15700</v>
      </c>
      <c r="F536" t="s">
        <v>8219</v>
      </c>
      <c r="G536" t="s">
        <v>8234</v>
      </c>
      <c r="H536" t="s">
        <v>8254</v>
      </c>
      <c r="I536">
        <v>1446418800</v>
      </c>
      <c r="J536">
        <v>1443036470</v>
      </c>
      <c r="K536" t="b">
        <v>0</v>
      </c>
      <c r="L536">
        <v>48</v>
      </c>
      <c r="M536" t="b">
        <v>1</v>
      </c>
      <c r="N536" t="s">
        <v>8271</v>
      </c>
      <c r="O536" s="13">
        <f>E536/D536</f>
        <v>1.0466666666666666</v>
      </c>
      <c r="P536" s="14">
        <f>IF($L536&lt;&gt;0, E536/L536, 0)</f>
        <v>327.08333333333331</v>
      </c>
      <c r="Q536" t="str">
        <f>LEFT($N536, FIND("/", $N536)-1)</f>
        <v>theater</v>
      </c>
      <c r="R536" t="str">
        <f>RIGHT(N536, LEN(N536)-LEN(Q536)-1)</f>
        <v>plays</v>
      </c>
      <c r="S536" s="5">
        <f>$J536/60/60/24+DATE(1970, 1, 1)</f>
        <v>42270.810995370368</v>
      </c>
      <c r="T536" s="5">
        <f>$I536/60/60/24+DATE(1970, 1, 1)</f>
        <v>42309.958333333328</v>
      </c>
      <c r="U536" t="b">
        <f>T536&gt;S536</f>
        <v>1</v>
      </c>
    </row>
    <row r="537" spans="1:21" ht="43.5" x14ac:dyDescent="0.35">
      <c r="A537">
        <v>535</v>
      </c>
      <c r="B537" s="3" t="s">
        <v>536</v>
      </c>
      <c r="C537" s="3" t="s">
        <v>4645</v>
      </c>
      <c r="D537" s="11">
        <v>2000</v>
      </c>
      <c r="E537" s="11">
        <v>2050</v>
      </c>
      <c r="F537" t="s">
        <v>8219</v>
      </c>
      <c r="G537" t="s">
        <v>8225</v>
      </c>
      <c r="H537" t="s">
        <v>8247</v>
      </c>
      <c r="I537">
        <v>1483707905</v>
      </c>
      <c r="J537">
        <v>1481115905</v>
      </c>
      <c r="K537" t="b">
        <v>0</v>
      </c>
      <c r="L537">
        <v>59</v>
      </c>
      <c r="M537" t="b">
        <v>1</v>
      </c>
      <c r="N537" t="s">
        <v>8271</v>
      </c>
      <c r="O537" s="13">
        <f>E537/D537</f>
        <v>1.0249999999999999</v>
      </c>
      <c r="P537" s="14">
        <f>IF($L537&lt;&gt;0, E537/L537, 0)</f>
        <v>34.745762711864408</v>
      </c>
      <c r="Q537" t="str">
        <f>LEFT($N537, FIND("/", $N537)-1)</f>
        <v>theater</v>
      </c>
      <c r="R537" t="str">
        <f>RIGHT(N537, LEN(N537)-LEN(Q537)-1)</f>
        <v>plays</v>
      </c>
      <c r="S537" s="5">
        <f>$J537/60/60/24+DATE(1970, 1, 1)</f>
        <v>42711.545196759253</v>
      </c>
      <c r="T537" s="5">
        <f>$I537/60/60/24+DATE(1970, 1, 1)</f>
        <v>42741.545196759253</v>
      </c>
      <c r="U537" t="b">
        <f>T537&gt;S537</f>
        <v>1</v>
      </c>
    </row>
    <row r="538" spans="1:21" ht="58" x14ac:dyDescent="0.35">
      <c r="A538">
        <v>536</v>
      </c>
      <c r="B538" s="3" t="s">
        <v>537</v>
      </c>
      <c r="C538" s="3" t="s">
        <v>4646</v>
      </c>
      <c r="D538" s="11">
        <v>3300</v>
      </c>
      <c r="E538" s="11">
        <v>3902.5</v>
      </c>
      <c r="F538" t="s">
        <v>8219</v>
      </c>
      <c r="G538" t="s">
        <v>8225</v>
      </c>
      <c r="H538" t="s">
        <v>8247</v>
      </c>
      <c r="I538">
        <v>1438624800</v>
      </c>
      <c r="J538">
        <v>1435133807</v>
      </c>
      <c r="K538" t="b">
        <v>0</v>
      </c>
      <c r="L538">
        <v>39</v>
      </c>
      <c r="M538" t="b">
        <v>1</v>
      </c>
      <c r="N538" t="s">
        <v>8271</v>
      </c>
      <c r="O538" s="13">
        <f>E538/D538</f>
        <v>1.1825757575757576</v>
      </c>
      <c r="P538" s="14">
        <f>IF($L538&lt;&gt;0, E538/L538, 0)</f>
        <v>100.06410256410257</v>
      </c>
      <c r="Q538" t="str">
        <f>LEFT($N538, FIND("/", $N538)-1)</f>
        <v>theater</v>
      </c>
      <c r="R538" t="str">
        <f>RIGHT(N538, LEN(N538)-LEN(Q538)-1)</f>
        <v>plays</v>
      </c>
      <c r="S538" s="5">
        <f>$J538/60/60/24+DATE(1970, 1, 1)</f>
        <v>42179.344988425932</v>
      </c>
      <c r="T538" s="5">
        <f>$I538/60/60/24+DATE(1970, 1, 1)</f>
        <v>42219.75</v>
      </c>
      <c r="U538" t="b">
        <f>T538&gt;S538</f>
        <v>1</v>
      </c>
    </row>
    <row r="539" spans="1:21" ht="43.5" x14ac:dyDescent="0.35">
      <c r="A539">
        <v>537</v>
      </c>
      <c r="B539" s="3" t="s">
        <v>538</v>
      </c>
      <c r="C539" s="3" t="s">
        <v>4647</v>
      </c>
      <c r="D539" s="11">
        <v>2000</v>
      </c>
      <c r="E539" s="11">
        <v>2410</v>
      </c>
      <c r="F539" t="s">
        <v>8219</v>
      </c>
      <c r="G539" t="s">
        <v>8224</v>
      </c>
      <c r="H539" t="s">
        <v>8246</v>
      </c>
      <c r="I539">
        <v>1446665191</v>
      </c>
      <c r="J539">
        <v>1444069591</v>
      </c>
      <c r="K539" t="b">
        <v>0</v>
      </c>
      <c r="L539">
        <v>59</v>
      </c>
      <c r="M539" t="b">
        <v>1</v>
      </c>
      <c r="N539" t="s">
        <v>8271</v>
      </c>
      <c r="O539" s="13">
        <f>E539/D539</f>
        <v>1.2050000000000001</v>
      </c>
      <c r="P539" s="14">
        <f>IF($L539&lt;&gt;0, E539/L539, 0)</f>
        <v>40.847457627118644</v>
      </c>
      <c r="Q539" t="str">
        <f>LEFT($N539, FIND("/", $N539)-1)</f>
        <v>theater</v>
      </c>
      <c r="R539" t="str">
        <f>RIGHT(N539, LEN(N539)-LEN(Q539)-1)</f>
        <v>plays</v>
      </c>
      <c r="S539" s="5">
        <f>$J539/60/60/24+DATE(1970, 1, 1)</f>
        <v>42282.768414351856</v>
      </c>
      <c r="T539" s="5">
        <f>$I539/60/60/24+DATE(1970, 1, 1)</f>
        <v>42312.810081018513</v>
      </c>
      <c r="U539" t="b">
        <f>T539&gt;S539</f>
        <v>1</v>
      </c>
    </row>
    <row r="540" spans="1:21" ht="43.5" x14ac:dyDescent="0.35">
      <c r="A540">
        <v>538</v>
      </c>
      <c r="B540" s="3" t="s">
        <v>539</v>
      </c>
      <c r="C540" s="3" t="s">
        <v>4648</v>
      </c>
      <c r="D540" s="11">
        <v>5000</v>
      </c>
      <c r="E540" s="11">
        <v>15121</v>
      </c>
      <c r="F540" t="s">
        <v>8219</v>
      </c>
      <c r="G540" t="s">
        <v>8224</v>
      </c>
      <c r="H540" t="s">
        <v>8246</v>
      </c>
      <c r="I540">
        <v>1463166263</v>
      </c>
      <c r="J540">
        <v>1460574263</v>
      </c>
      <c r="K540" t="b">
        <v>0</v>
      </c>
      <c r="L540">
        <v>60</v>
      </c>
      <c r="M540" t="b">
        <v>1</v>
      </c>
      <c r="N540" t="s">
        <v>8271</v>
      </c>
      <c r="O540" s="13">
        <f>E540/D540</f>
        <v>3.0242</v>
      </c>
      <c r="P540" s="14">
        <f>IF($L540&lt;&gt;0, E540/L540, 0)</f>
        <v>252.01666666666668</v>
      </c>
      <c r="Q540" t="str">
        <f>LEFT($N540, FIND("/", $N540)-1)</f>
        <v>theater</v>
      </c>
      <c r="R540" t="str">
        <f>RIGHT(N540, LEN(N540)-LEN(Q540)-1)</f>
        <v>plays</v>
      </c>
      <c r="S540" s="5">
        <f>$J540/60/60/24+DATE(1970, 1, 1)</f>
        <v>42473.794710648144</v>
      </c>
      <c r="T540" s="5">
        <f>$I540/60/60/24+DATE(1970, 1, 1)</f>
        <v>42503.794710648144</v>
      </c>
      <c r="U540" t="b">
        <f>T540&gt;S540</f>
        <v>1</v>
      </c>
    </row>
    <row r="541" spans="1:21" ht="43.5" x14ac:dyDescent="0.35">
      <c r="A541">
        <v>539</v>
      </c>
      <c r="B541" s="3" t="s">
        <v>540</v>
      </c>
      <c r="C541" s="3" t="s">
        <v>4649</v>
      </c>
      <c r="D541" s="11">
        <v>500</v>
      </c>
      <c r="E541" s="11">
        <v>503.22</v>
      </c>
      <c r="F541" t="s">
        <v>8219</v>
      </c>
      <c r="G541" t="s">
        <v>8225</v>
      </c>
      <c r="H541" t="s">
        <v>8247</v>
      </c>
      <c r="I541">
        <v>1467681107</v>
      </c>
      <c r="J541">
        <v>1465866707</v>
      </c>
      <c r="K541" t="b">
        <v>0</v>
      </c>
      <c r="L541">
        <v>20</v>
      </c>
      <c r="M541" t="b">
        <v>1</v>
      </c>
      <c r="N541" t="s">
        <v>8271</v>
      </c>
      <c r="O541" s="13">
        <f>E541/D541</f>
        <v>1.00644</v>
      </c>
      <c r="P541" s="14">
        <f>IF($L541&lt;&gt;0, E541/L541, 0)</f>
        <v>25.161000000000001</v>
      </c>
      <c r="Q541" t="str">
        <f>LEFT($N541, FIND("/", $N541)-1)</f>
        <v>theater</v>
      </c>
      <c r="R541" t="str">
        <f>RIGHT(N541, LEN(N541)-LEN(Q541)-1)</f>
        <v>plays</v>
      </c>
      <c r="S541" s="5">
        <f>$J541/60/60/24+DATE(1970, 1, 1)</f>
        <v>42535.049849537041</v>
      </c>
      <c r="T541" s="5">
        <f>$I541/60/60/24+DATE(1970, 1, 1)</f>
        <v>42556.049849537041</v>
      </c>
      <c r="U541" t="b">
        <f>T541&gt;S541</f>
        <v>1</v>
      </c>
    </row>
    <row r="542" spans="1:21" ht="58" x14ac:dyDescent="0.35">
      <c r="A542">
        <v>540</v>
      </c>
      <c r="B542" s="3" t="s">
        <v>541</v>
      </c>
      <c r="C542" s="3" t="s">
        <v>4650</v>
      </c>
      <c r="D542" s="11">
        <v>15000</v>
      </c>
      <c r="E542" s="11">
        <v>1</v>
      </c>
      <c r="F542" t="s">
        <v>8221</v>
      </c>
      <c r="G542" t="s">
        <v>8224</v>
      </c>
      <c r="H542" t="s">
        <v>8246</v>
      </c>
      <c r="I542">
        <v>1423078606</v>
      </c>
      <c r="J542">
        <v>1420486606</v>
      </c>
      <c r="K542" t="b">
        <v>0</v>
      </c>
      <c r="L542">
        <v>1</v>
      </c>
      <c r="M542" t="b">
        <v>0</v>
      </c>
      <c r="N542" t="s">
        <v>8272</v>
      </c>
      <c r="O542" s="13">
        <f>E542/D542</f>
        <v>6.666666666666667E-5</v>
      </c>
      <c r="P542" s="14">
        <f>IF($L542&lt;&gt;0, E542/L542, 0)</f>
        <v>1</v>
      </c>
      <c r="Q542" t="str">
        <f>LEFT($N542, FIND("/", $N542)-1)</f>
        <v>technology</v>
      </c>
      <c r="R542" t="str">
        <f>RIGHT(N542, LEN(N542)-LEN(Q542)-1)</f>
        <v>web</v>
      </c>
      <c r="S542" s="5">
        <f>$J542/60/60/24+DATE(1970, 1, 1)</f>
        <v>42009.817199074074</v>
      </c>
      <c r="T542" s="5">
        <f>$I542/60/60/24+DATE(1970, 1, 1)</f>
        <v>42039.817199074074</v>
      </c>
      <c r="U542" t="b">
        <f>T542&gt;S542</f>
        <v>1</v>
      </c>
    </row>
    <row r="543" spans="1:21" ht="43.5" x14ac:dyDescent="0.35">
      <c r="A543">
        <v>541</v>
      </c>
      <c r="B543" s="3" t="s">
        <v>542</v>
      </c>
      <c r="C543" s="3" t="s">
        <v>4651</v>
      </c>
      <c r="D543" s="11">
        <v>4500</v>
      </c>
      <c r="E543" s="11">
        <v>25</v>
      </c>
      <c r="F543" t="s">
        <v>8221</v>
      </c>
      <c r="G543" t="s">
        <v>8224</v>
      </c>
      <c r="H543" t="s">
        <v>8246</v>
      </c>
      <c r="I543">
        <v>1446080834</v>
      </c>
      <c r="J543">
        <v>1443488834</v>
      </c>
      <c r="K543" t="b">
        <v>0</v>
      </c>
      <c r="L543">
        <v>1</v>
      </c>
      <c r="M543" t="b">
        <v>0</v>
      </c>
      <c r="N543" t="s">
        <v>8272</v>
      </c>
      <c r="O543" s="13">
        <f>E543/D543</f>
        <v>5.5555555555555558E-3</v>
      </c>
      <c r="P543" s="14">
        <f>IF($L543&lt;&gt;0, E543/L543, 0)</f>
        <v>25</v>
      </c>
      <c r="Q543" t="str">
        <f>LEFT($N543, FIND("/", $N543)-1)</f>
        <v>technology</v>
      </c>
      <c r="R543" t="str">
        <f>RIGHT(N543, LEN(N543)-LEN(Q543)-1)</f>
        <v>web</v>
      </c>
      <c r="S543" s="5">
        <f>$J543/60/60/24+DATE(1970, 1, 1)</f>
        <v>42276.046689814815</v>
      </c>
      <c r="T543" s="5">
        <f>$I543/60/60/24+DATE(1970, 1, 1)</f>
        <v>42306.046689814815</v>
      </c>
      <c r="U543" t="b">
        <f>T543&gt;S543</f>
        <v>1</v>
      </c>
    </row>
    <row r="544" spans="1:21" ht="43.5" x14ac:dyDescent="0.35">
      <c r="A544">
        <v>542</v>
      </c>
      <c r="B544" s="3" t="s">
        <v>543</v>
      </c>
      <c r="C544" s="3" t="s">
        <v>4652</v>
      </c>
      <c r="D544" s="11">
        <v>250000</v>
      </c>
      <c r="E544" s="11">
        <v>1</v>
      </c>
      <c r="F544" t="s">
        <v>8221</v>
      </c>
      <c r="G544" t="s">
        <v>8224</v>
      </c>
      <c r="H544" t="s">
        <v>8246</v>
      </c>
      <c r="I544">
        <v>1462293716</v>
      </c>
      <c r="J544">
        <v>1457113316</v>
      </c>
      <c r="K544" t="b">
        <v>0</v>
      </c>
      <c r="L544">
        <v>1</v>
      </c>
      <c r="M544" t="b">
        <v>0</v>
      </c>
      <c r="N544" t="s">
        <v>8272</v>
      </c>
      <c r="O544" s="13">
        <f>E544/D544</f>
        <v>3.9999999999999998E-6</v>
      </c>
      <c r="P544" s="14">
        <f>IF($L544&lt;&gt;0, E544/L544, 0)</f>
        <v>1</v>
      </c>
      <c r="Q544" t="str">
        <f>LEFT($N544, FIND("/", $N544)-1)</f>
        <v>technology</v>
      </c>
      <c r="R544" t="str">
        <f>RIGHT(N544, LEN(N544)-LEN(Q544)-1)</f>
        <v>web</v>
      </c>
      <c r="S544" s="5">
        <f>$J544/60/60/24+DATE(1970, 1, 1)</f>
        <v>42433.737453703703</v>
      </c>
      <c r="T544" s="5">
        <f>$I544/60/60/24+DATE(1970, 1, 1)</f>
        <v>42493.695787037039</v>
      </c>
      <c r="U544" t="b">
        <f>T544&gt;S544</f>
        <v>1</v>
      </c>
    </row>
    <row r="545" spans="1:21" ht="43.5" x14ac:dyDescent="0.35">
      <c r="A545">
        <v>543</v>
      </c>
      <c r="B545" s="3" t="s">
        <v>544</v>
      </c>
      <c r="C545" s="3" t="s">
        <v>4653</v>
      </c>
      <c r="D545" s="11">
        <v>22000</v>
      </c>
      <c r="E545" s="11">
        <v>70</v>
      </c>
      <c r="F545" t="s">
        <v>8221</v>
      </c>
      <c r="G545" t="s">
        <v>8226</v>
      </c>
      <c r="H545" t="s">
        <v>8248</v>
      </c>
      <c r="I545">
        <v>1414807962</v>
      </c>
      <c r="J545">
        <v>1412215962</v>
      </c>
      <c r="K545" t="b">
        <v>0</v>
      </c>
      <c r="L545">
        <v>2</v>
      </c>
      <c r="M545" t="b">
        <v>0</v>
      </c>
      <c r="N545" t="s">
        <v>8272</v>
      </c>
      <c r="O545" s="13">
        <f>E545/D545</f>
        <v>3.1818181818181819E-3</v>
      </c>
      <c r="P545" s="14">
        <f>IF($L545&lt;&gt;0, E545/L545, 0)</f>
        <v>35</v>
      </c>
      <c r="Q545" t="str">
        <f>LEFT($N545, FIND("/", $N545)-1)</f>
        <v>technology</v>
      </c>
      <c r="R545" t="str">
        <f>RIGHT(N545, LEN(N545)-LEN(Q545)-1)</f>
        <v>web</v>
      </c>
      <c r="S545" s="5">
        <f>$J545/60/60/24+DATE(1970, 1, 1)</f>
        <v>41914.092152777775</v>
      </c>
      <c r="T545" s="5">
        <f>$I545/60/60/24+DATE(1970, 1, 1)</f>
        <v>41944.092152777775</v>
      </c>
      <c r="U545" t="b">
        <f>T545&gt;S545</f>
        <v>1</v>
      </c>
    </row>
    <row r="546" spans="1:21" ht="58" x14ac:dyDescent="0.35">
      <c r="A546">
        <v>544</v>
      </c>
      <c r="B546" s="3" t="s">
        <v>545</v>
      </c>
      <c r="C546" s="3" t="s">
        <v>4654</v>
      </c>
      <c r="D546" s="11">
        <v>500</v>
      </c>
      <c r="E546" s="11">
        <v>6</v>
      </c>
      <c r="F546" t="s">
        <v>8221</v>
      </c>
      <c r="G546" t="s">
        <v>8224</v>
      </c>
      <c r="H546" t="s">
        <v>8246</v>
      </c>
      <c r="I546">
        <v>1467647160</v>
      </c>
      <c r="J546">
        <v>1465055160</v>
      </c>
      <c r="K546" t="b">
        <v>0</v>
      </c>
      <c r="L546">
        <v>2</v>
      </c>
      <c r="M546" t="b">
        <v>0</v>
      </c>
      <c r="N546" t="s">
        <v>8272</v>
      </c>
      <c r="O546" s="13">
        <f>E546/D546</f>
        <v>1.2E-2</v>
      </c>
      <c r="P546" s="14">
        <f>IF($L546&lt;&gt;0, E546/L546, 0)</f>
        <v>3</v>
      </c>
      <c r="Q546" t="str">
        <f>LEFT($N546, FIND("/", $N546)-1)</f>
        <v>technology</v>
      </c>
      <c r="R546" t="str">
        <f>RIGHT(N546, LEN(N546)-LEN(Q546)-1)</f>
        <v>web</v>
      </c>
      <c r="S546" s="5">
        <f>$J546/60/60/24+DATE(1970, 1, 1)</f>
        <v>42525.656944444447</v>
      </c>
      <c r="T546" s="5">
        <f>$I546/60/60/24+DATE(1970, 1, 1)</f>
        <v>42555.656944444447</v>
      </c>
      <c r="U546" t="b">
        <f>T546&gt;S546</f>
        <v>1</v>
      </c>
    </row>
    <row r="547" spans="1:21" ht="58" x14ac:dyDescent="0.35">
      <c r="A547">
        <v>545</v>
      </c>
      <c r="B547" s="3" t="s">
        <v>546</v>
      </c>
      <c r="C547" s="3" t="s">
        <v>4655</v>
      </c>
      <c r="D547" s="11">
        <v>50000</v>
      </c>
      <c r="E547" s="11">
        <v>13692</v>
      </c>
      <c r="F547" t="s">
        <v>8221</v>
      </c>
      <c r="G547" t="s">
        <v>8230</v>
      </c>
      <c r="H547" t="s">
        <v>8249</v>
      </c>
      <c r="I547">
        <v>1447600389</v>
      </c>
      <c r="J547">
        <v>1444140789</v>
      </c>
      <c r="K547" t="b">
        <v>0</v>
      </c>
      <c r="L547">
        <v>34</v>
      </c>
      <c r="M547" t="b">
        <v>0</v>
      </c>
      <c r="N547" t="s">
        <v>8272</v>
      </c>
      <c r="O547" s="13">
        <f>E547/D547</f>
        <v>0.27383999999999997</v>
      </c>
      <c r="P547" s="14">
        <f>IF($L547&lt;&gt;0, E547/L547, 0)</f>
        <v>402.70588235294116</v>
      </c>
      <c r="Q547" t="str">
        <f>LEFT($N547, FIND("/", $N547)-1)</f>
        <v>technology</v>
      </c>
      <c r="R547" t="str">
        <f>RIGHT(N547, LEN(N547)-LEN(Q547)-1)</f>
        <v>web</v>
      </c>
      <c r="S547" s="5">
        <f>$J547/60/60/24+DATE(1970, 1, 1)</f>
        <v>42283.592465277776</v>
      </c>
      <c r="T547" s="5">
        <f>$I547/60/60/24+DATE(1970, 1, 1)</f>
        <v>42323.634131944447</v>
      </c>
      <c r="U547" t="b">
        <f>T547&gt;S547</f>
        <v>1</v>
      </c>
    </row>
    <row r="548" spans="1:21" ht="43.5" x14ac:dyDescent="0.35">
      <c r="A548">
        <v>546</v>
      </c>
      <c r="B548" s="3" t="s">
        <v>547</v>
      </c>
      <c r="C548" s="3" t="s">
        <v>4656</v>
      </c>
      <c r="D548" s="11">
        <v>60000</v>
      </c>
      <c r="E548" s="11">
        <v>52</v>
      </c>
      <c r="F548" t="s">
        <v>8221</v>
      </c>
      <c r="G548" t="s">
        <v>8224</v>
      </c>
      <c r="H548" t="s">
        <v>8246</v>
      </c>
      <c r="I548">
        <v>1445097715</v>
      </c>
      <c r="J548">
        <v>1441209715</v>
      </c>
      <c r="K548" t="b">
        <v>0</v>
      </c>
      <c r="L548">
        <v>2</v>
      </c>
      <c r="M548" t="b">
        <v>0</v>
      </c>
      <c r="N548" t="s">
        <v>8272</v>
      </c>
      <c r="O548" s="13">
        <f>E548/D548</f>
        <v>8.6666666666666663E-4</v>
      </c>
      <c r="P548" s="14">
        <f>IF($L548&lt;&gt;0, E548/L548, 0)</f>
        <v>26</v>
      </c>
      <c r="Q548" t="str">
        <f>LEFT($N548, FIND("/", $N548)-1)</f>
        <v>technology</v>
      </c>
      <c r="R548" t="str">
        <f>RIGHT(N548, LEN(N548)-LEN(Q548)-1)</f>
        <v>web</v>
      </c>
      <c r="S548" s="5">
        <f>$J548/60/60/24+DATE(1970, 1, 1)</f>
        <v>42249.667997685188</v>
      </c>
      <c r="T548" s="5">
        <f>$I548/60/60/24+DATE(1970, 1, 1)</f>
        <v>42294.667997685188</v>
      </c>
      <c r="U548" t="b">
        <f>T548&gt;S548</f>
        <v>1</v>
      </c>
    </row>
    <row r="549" spans="1:21" ht="58" x14ac:dyDescent="0.35">
      <c r="A549">
        <v>547</v>
      </c>
      <c r="B549" s="3" t="s">
        <v>548</v>
      </c>
      <c r="C549" s="3" t="s">
        <v>4657</v>
      </c>
      <c r="D549" s="11">
        <v>7500</v>
      </c>
      <c r="E549" s="11">
        <v>0</v>
      </c>
      <c r="F549" t="s">
        <v>8221</v>
      </c>
      <c r="G549" t="s">
        <v>8225</v>
      </c>
      <c r="H549" t="s">
        <v>8247</v>
      </c>
      <c r="I549">
        <v>1455122564</v>
      </c>
      <c r="J549">
        <v>1452530564</v>
      </c>
      <c r="K549" t="b">
        <v>0</v>
      </c>
      <c r="L549">
        <v>0</v>
      </c>
      <c r="M549" t="b">
        <v>0</v>
      </c>
      <c r="N549" t="s">
        <v>8272</v>
      </c>
      <c r="O549" s="13">
        <f>E549/D549</f>
        <v>0</v>
      </c>
      <c r="P549" s="14">
        <f>IF($L549&lt;&gt;0, E549/L549, 0)</f>
        <v>0</v>
      </c>
      <c r="Q549" t="str">
        <f>LEFT($N549, FIND("/", $N549)-1)</f>
        <v>technology</v>
      </c>
      <c r="R549" t="str">
        <f>RIGHT(N549, LEN(N549)-LEN(Q549)-1)</f>
        <v>web</v>
      </c>
      <c r="S549" s="5">
        <f>$J549/60/60/24+DATE(1970, 1, 1)</f>
        <v>42380.696342592593</v>
      </c>
      <c r="T549" s="5">
        <f>$I549/60/60/24+DATE(1970, 1, 1)</f>
        <v>42410.696342592593</v>
      </c>
      <c r="U549" t="b">
        <f>T549&gt;S549</f>
        <v>1</v>
      </c>
    </row>
    <row r="550" spans="1:21" ht="43.5" x14ac:dyDescent="0.35">
      <c r="A550">
        <v>548</v>
      </c>
      <c r="B550" s="3" t="s">
        <v>549</v>
      </c>
      <c r="C550" s="3" t="s">
        <v>4658</v>
      </c>
      <c r="D550" s="11">
        <v>10000</v>
      </c>
      <c r="E550" s="11">
        <v>9</v>
      </c>
      <c r="F550" t="s">
        <v>8221</v>
      </c>
      <c r="G550" t="s">
        <v>8225</v>
      </c>
      <c r="H550" t="s">
        <v>8247</v>
      </c>
      <c r="I550">
        <v>1446154848</v>
      </c>
      <c r="J550">
        <v>1443562848</v>
      </c>
      <c r="K550" t="b">
        <v>0</v>
      </c>
      <c r="L550">
        <v>1</v>
      </c>
      <c r="M550" t="b">
        <v>0</v>
      </c>
      <c r="N550" t="s">
        <v>8272</v>
      </c>
      <c r="O550" s="13">
        <f>E550/D550</f>
        <v>8.9999999999999998E-4</v>
      </c>
      <c r="P550" s="14">
        <f>IF($L550&lt;&gt;0, E550/L550, 0)</f>
        <v>9</v>
      </c>
      <c r="Q550" t="str">
        <f>LEFT($N550, FIND("/", $N550)-1)</f>
        <v>technology</v>
      </c>
      <c r="R550" t="str">
        <f>RIGHT(N550, LEN(N550)-LEN(Q550)-1)</f>
        <v>web</v>
      </c>
      <c r="S550" s="5">
        <f>$J550/60/60/24+DATE(1970, 1, 1)</f>
        <v>42276.903333333335</v>
      </c>
      <c r="T550" s="5">
        <f>$I550/60/60/24+DATE(1970, 1, 1)</f>
        <v>42306.903333333335</v>
      </c>
      <c r="U550" t="b">
        <f>T550&gt;S550</f>
        <v>1</v>
      </c>
    </row>
    <row r="551" spans="1:21" ht="58" x14ac:dyDescent="0.35">
      <c r="A551">
        <v>549</v>
      </c>
      <c r="B551" s="3" t="s">
        <v>550</v>
      </c>
      <c r="C551" s="3" t="s">
        <v>4659</v>
      </c>
      <c r="D551" s="11">
        <v>2500</v>
      </c>
      <c r="E551" s="11">
        <v>68</v>
      </c>
      <c r="F551" t="s">
        <v>8221</v>
      </c>
      <c r="G551" t="s">
        <v>8225</v>
      </c>
      <c r="H551" t="s">
        <v>8247</v>
      </c>
      <c r="I551">
        <v>1436368622</v>
      </c>
      <c r="J551">
        <v>1433776622</v>
      </c>
      <c r="K551" t="b">
        <v>0</v>
      </c>
      <c r="L551">
        <v>8</v>
      </c>
      <c r="M551" t="b">
        <v>0</v>
      </c>
      <c r="N551" t="s">
        <v>8272</v>
      </c>
      <c r="O551" s="13">
        <f>E551/D551</f>
        <v>2.7199999999999998E-2</v>
      </c>
      <c r="P551" s="14">
        <f>IF($L551&lt;&gt;0, E551/L551, 0)</f>
        <v>8.5</v>
      </c>
      <c r="Q551" t="str">
        <f>LEFT($N551, FIND("/", $N551)-1)</f>
        <v>technology</v>
      </c>
      <c r="R551" t="str">
        <f>RIGHT(N551, LEN(N551)-LEN(Q551)-1)</f>
        <v>web</v>
      </c>
      <c r="S551" s="5">
        <f>$J551/60/60/24+DATE(1970, 1, 1)</f>
        <v>42163.636828703704</v>
      </c>
      <c r="T551" s="5">
        <f>$I551/60/60/24+DATE(1970, 1, 1)</f>
        <v>42193.636828703704</v>
      </c>
      <c r="U551" t="b">
        <f>T551&gt;S551</f>
        <v>1</v>
      </c>
    </row>
    <row r="552" spans="1:21" ht="43.5" x14ac:dyDescent="0.35">
      <c r="A552">
        <v>550</v>
      </c>
      <c r="B552" s="3" t="s">
        <v>551</v>
      </c>
      <c r="C552" s="3" t="s">
        <v>4660</v>
      </c>
      <c r="D552" s="11">
        <v>5000</v>
      </c>
      <c r="E552" s="11">
        <v>35</v>
      </c>
      <c r="F552" t="s">
        <v>8221</v>
      </c>
      <c r="G552" t="s">
        <v>8229</v>
      </c>
      <c r="H552" t="s">
        <v>8251</v>
      </c>
      <c r="I552">
        <v>1485838800</v>
      </c>
      <c r="J552">
        <v>1484756245</v>
      </c>
      <c r="K552" t="b">
        <v>0</v>
      </c>
      <c r="L552">
        <v>4</v>
      </c>
      <c r="M552" t="b">
        <v>0</v>
      </c>
      <c r="N552" t="s">
        <v>8272</v>
      </c>
      <c r="O552" s="13">
        <f>E552/D552</f>
        <v>7.0000000000000001E-3</v>
      </c>
      <c r="P552" s="14">
        <f>IF($L552&lt;&gt;0, E552/L552, 0)</f>
        <v>8.75</v>
      </c>
      <c r="Q552" t="str">
        <f>LEFT($N552, FIND("/", $N552)-1)</f>
        <v>technology</v>
      </c>
      <c r="R552" t="str">
        <f>RIGHT(N552, LEN(N552)-LEN(Q552)-1)</f>
        <v>web</v>
      </c>
      <c r="S552" s="5">
        <f>$J552/60/60/24+DATE(1970, 1, 1)</f>
        <v>42753.678761574076</v>
      </c>
      <c r="T552" s="5">
        <f>$I552/60/60/24+DATE(1970, 1, 1)</f>
        <v>42766.208333333328</v>
      </c>
      <c r="U552" t="b">
        <f>T552&gt;S552</f>
        <v>1</v>
      </c>
    </row>
    <row r="553" spans="1:21" ht="43.5" x14ac:dyDescent="0.35">
      <c r="A553">
        <v>551</v>
      </c>
      <c r="B553" s="3" t="s">
        <v>552</v>
      </c>
      <c r="C553" s="3" t="s">
        <v>4661</v>
      </c>
      <c r="D553" s="11">
        <v>75000</v>
      </c>
      <c r="E553" s="11">
        <v>3781</v>
      </c>
      <c r="F553" t="s">
        <v>8221</v>
      </c>
      <c r="G553" t="s">
        <v>8224</v>
      </c>
      <c r="H553" t="s">
        <v>8246</v>
      </c>
      <c r="I553">
        <v>1438451580</v>
      </c>
      <c r="J553">
        <v>1434609424</v>
      </c>
      <c r="K553" t="b">
        <v>0</v>
      </c>
      <c r="L553">
        <v>28</v>
      </c>
      <c r="M553" t="b">
        <v>0</v>
      </c>
      <c r="N553" t="s">
        <v>8272</v>
      </c>
      <c r="O553" s="13">
        <f>E553/D553</f>
        <v>5.0413333333333331E-2</v>
      </c>
      <c r="P553" s="14">
        <f>IF($L553&lt;&gt;0, E553/L553, 0)</f>
        <v>135.03571428571428</v>
      </c>
      <c r="Q553" t="str">
        <f>LEFT($N553, FIND("/", $N553)-1)</f>
        <v>technology</v>
      </c>
      <c r="R553" t="str">
        <f>RIGHT(N553, LEN(N553)-LEN(Q553)-1)</f>
        <v>web</v>
      </c>
      <c r="S553" s="5">
        <f>$J553/60/60/24+DATE(1970, 1, 1)</f>
        <v>42173.275740740741</v>
      </c>
      <c r="T553" s="5">
        <f>$I553/60/60/24+DATE(1970, 1, 1)</f>
        <v>42217.745138888888</v>
      </c>
      <c r="U553" t="b">
        <f>T553&gt;S553</f>
        <v>1</v>
      </c>
    </row>
    <row r="554" spans="1:21" ht="43.5" x14ac:dyDescent="0.35">
      <c r="A554">
        <v>552</v>
      </c>
      <c r="B554" s="3" t="s">
        <v>553</v>
      </c>
      <c r="C554" s="3" t="s">
        <v>4662</v>
      </c>
      <c r="D554" s="11">
        <v>45000</v>
      </c>
      <c r="E554" s="11">
        <v>0</v>
      </c>
      <c r="F554" t="s">
        <v>8221</v>
      </c>
      <c r="G554" t="s">
        <v>8229</v>
      </c>
      <c r="H554" t="s">
        <v>8251</v>
      </c>
      <c r="I554">
        <v>1452350896</v>
      </c>
      <c r="J554">
        <v>1447166896</v>
      </c>
      <c r="K554" t="b">
        <v>0</v>
      </c>
      <c r="L554">
        <v>0</v>
      </c>
      <c r="M554" t="b">
        <v>0</v>
      </c>
      <c r="N554" t="s">
        <v>8272</v>
      </c>
      <c r="O554" s="13">
        <f>E554/D554</f>
        <v>0</v>
      </c>
      <c r="P554" s="14">
        <f>IF($L554&lt;&gt;0, E554/L554, 0)</f>
        <v>0</v>
      </c>
      <c r="Q554" t="str">
        <f>LEFT($N554, FIND("/", $N554)-1)</f>
        <v>technology</v>
      </c>
      <c r="R554" t="str">
        <f>RIGHT(N554, LEN(N554)-LEN(Q554)-1)</f>
        <v>web</v>
      </c>
      <c r="S554" s="5">
        <f>$J554/60/60/24+DATE(1970, 1, 1)</f>
        <v>42318.616851851853</v>
      </c>
      <c r="T554" s="5">
        <f>$I554/60/60/24+DATE(1970, 1, 1)</f>
        <v>42378.616851851853</v>
      </c>
      <c r="U554" t="b">
        <f>T554&gt;S554</f>
        <v>1</v>
      </c>
    </row>
    <row r="555" spans="1:21" ht="43.5" x14ac:dyDescent="0.35">
      <c r="A555">
        <v>553</v>
      </c>
      <c r="B555" s="3" t="s">
        <v>554</v>
      </c>
      <c r="C555" s="3" t="s">
        <v>4663</v>
      </c>
      <c r="D555" s="11">
        <v>25000</v>
      </c>
      <c r="E555" s="11">
        <v>123</v>
      </c>
      <c r="F555" t="s">
        <v>8221</v>
      </c>
      <c r="G555" t="s">
        <v>8224</v>
      </c>
      <c r="H555" t="s">
        <v>8246</v>
      </c>
      <c r="I555">
        <v>1415988991</v>
      </c>
      <c r="J555">
        <v>1413393391</v>
      </c>
      <c r="K555" t="b">
        <v>0</v>
      </c>
      <c r="L555">
        <v>6</v>
      </c>
      <c r="M555" t="b">
        <v>0</v>
      </c>
      <c r="N555" t="s">
        <v>8272</v>
      </c>
      <c r="O555" s="13">
        <f>E555/D555</f>
        <v>4.9199999999999999E-3</v>
      </c>
      <c r="P555" s="14">
        <f>IF($L555&lt;&gt;0, E555/L555, 0)</f>
        <v>20.5</v>
      </c>
      <c r="Q555" t="str">
        <f>LEFT($N555, FIND("/", $N555)-1)</f>
        <v>technology</v>
      </c>
      <c r="R555" t="str">
        <f>RIGHT(N555, LEN(N555)-LEN(Q555)-1)</f>
        <v>web</v>
      </c>
      <c r="S555" s="5">
        <f>$J555/60/60/24+DATE(1970, 1, 1)</f>
        <v>41927.71980324074</v>
      </c>
      <c r="T555" s="5">
        <f>$I555/60/60/24+DATE(1970, 1, 1)</f>
        <v>41957.761469907404</v>
      </c>
      <c r="U555" t="b">
        <f>T555&gt;S555</f>
        <v>1</v>
      </c>
    </row>
    <row r="556" spans="1:21" ht="43.5" x14ac:dyDescent="0.35">
      <c r="A556">
        <v>554</v>
      </c>
      <c r="B556" s="3" t="s">
        <v>555</v>
      </c>
      <c r="C556" s="3" t="s">
        <v>4664</v>
      </c>
      <c r="D556" s="11">
        <v>3870</v>
      </c>
      <c r="E556" s="11">
        <v>1416</v>
      </c>
      <c r="F556" t="s">
        <v>8221</v>
      </c>
      <c r="G556" t="s">
        <v>8224</v>
      </c>
      <c r="H556" t="s">
        <v>8246</v>
      </c>
      <c r="I556">
        <v>1413735972</v>
      </c>
      <c r="J556">
        <v>1411143972</v>
      </c>
      <c r="K556" t="b">
        <v>0</v>
      </c>
      <c r="L556">
        <v>22</v>
      </c>
      <c r="M556" t="b">
        <v>0</v>
      </c>
      <c r="N556" t="s">
        <v>8272</v>
      </c>
      <c r="O556" s="13">
        <f>E556/D556</f>
        <v>0.36589147286821705</v>
      </c>
      <c r="P556" s="14">
        <f>IF($L556&lt;&gt;0, E556/L556, 0)</f>
        <v>64.36363636363636</v>
      </c>
      <c r="Q556" t="str">
        <f>LEFT($N556, FIND("/", $N556)-1)</f>
        <v>technology</v>
      </c>
      <c r="R556" t="str">
        <f>RIGHT(N556, LEN(N556)-LEN(Q556)-1)</f>
        <v>web</v>
      </c>
      <c r="S556" s="5">
        <f>$J556/60/60/24+DATE(1970, 1, 1)</f>
        <v>41901.684861111113</v>
      </c>
      <c r="T556" s="5">
        <f>$I556/60/60/24+DATE(1970, 1, 1)</f>
        <v>41931.684861111113</v>
      </c>
      <c r="U556" t="b">
        <f>T556&gt;S556</f>
        <v>1</v>
      </c>
    </row>
    <row r="557" spans="1:21" ht="43.5" x14ac:dyDescent="0.35">
      <c r="A557">
        <v>555</v>
      </c>
      <c r="B557" s="3" t="s">
        <v>556</v>
      </c>
      <c r="C557" s="3" t="s">
        <v>4665</v>
      </c>
      <c r="D557" s="11">
        <v>7500</v>
      </c>
      <c r="E557" s="11">
        <v>0</v>
      </c>
      <c r="F557" t="s">
        <v>8221</v>
      </c>
      <c r="G557" t="s">
        <v>8225</v>
      </c>
      <c r="H557" t="s">
        <v>8247</v>
      </c>
      <c r="I557">
        <v>1465720143</v>
      </c>
      <c r="J557">
        <v>1463128143</v>
      </c>
      <c r="K557" t="b">
        <v>0</v>
      </c>
      <c r="L557">
        <v>0</v>
      </c>
      <c r="M557" t="b">
        <v>0</v>
      </c>
      <c r="N557" t="s">
        <v>8272</v>
      </c>
      <c r="O557" s="13">
        <f>E557/D557</f>
        <v>0</v>
      </c>
      <c r="P557" s="14">
        <f>IF($L557&lt;&gt;0, E557/L557, 0)</f>
        <v>0</v>
      </c>
      <c r="Q557" t="str">
        <f>LEFT($N557, FIND("/", $N557)-1)</f>
        <v>technology</v>
      </c>
      <c r="R557" t="str">
        <f>RIGHT(N557, LEN(N557)-LEN(Q557)-1)</f>
        <v>web</v>
      </c>
      <c r="S557" s="5">
        <f>$J557/60/60/24+DATE(1970, 1, 1)</f>
        <v>42503.353506944448</v>
      </c>
      <c r="T557" s="5">
        <f>$I557/60/60/24+DATE(1970, 1, 1)</f>
        <v>42533.353506944448</v>
      </c>
      <c r="U557" t="b">
        <f>T557&gt;S557</f>
        <v>1</v>
      </c>
    </row>
    <row r="558" spans="1:21" ht="29" x14ac:dyDescent="0.35">
      <c r="A558">
        <v>556</v>
      </c>
      <c r="B558" s="3" t="s">
        <v>557</v>
      </c>
      <c r="C558" s="3" t="s">
        <v>4666</v>
      </c>
      <c r="D558" s="11">
        <v>8000</v>
      </c>
      <c r="E558" s="11">
        <v>200</v>
      </c>
      <c r="F558" t="s">
        <v>8221</v>
      </c>
      <c r="G558" t="s">
        <v>8224</v>
      </c>
      <c r="H558" t="s">
        <v>8246</v>
      </c>
      <c r="I558">
        <v>1452112717</v>
      </c>
      <c r="J558">
        <v>1449520717</v>
      </c>
      <c r="K558" t="b">
        <v>0</v>
      </c>
      <c r="L558">
        <v>1</v>
      </c>
      <c r="M558" t="b">
        <v>0</v>
      </c>
      <c r="N558" t="s">
        <v>8272</v>
      </c>
      <c r="O558" s="13">
        <f>E558/D558</f>
        <v>2.5000000000000001E-2</v>
      </c>
      <c r="P558" s="14">
        <f>IF($L558&lt;&gt;0, E558/L558, 0)</f>
        <v>200</v>
      </c>
      <c r="Q558" t="str">
        <f>LEFT($N558, FIND("/", $N558)-1)</f>
        <v>technology</v>
      </c>
      <c r="R558" t="str">
        <f>RIGHT(N558, LEN(N558)-LEN(Q558)-1)</f>
        <v>web</v>
      </c>
      <c r="S558" s="5">
        <f>$J558/60/60/24+DATE(1970, 1, 1)</f>
        <v>42345.860150462962</v>
      </c>
      <c r="T558" s="5">
        <f>$I558/60/60/24+DATE(1970, 1, 1)</f>
        <v>42375.860150462962</v>
      </c>
      <c r="U558" t="b">
        <f>T558&gt;S558</f>
        <v>1</v>
      </c>
    </row>
    <row r="559" spans="1:21" ht="43.5" x14ac:dyDescent="0.35">
      <c r="A559">
        <v>557</v>
      </c>
      <c r="B559" s="3" t="s">
        <v>558</v>
      </c>
      <c r="C559" s="3" t="s">
        <v>4667</v>
      </c>
      <c r="D559" s="11">
        <v>150000</v>
      </c>
      <c r="E559" s="11">
        <v>1366</v>
      </c>
      <c r="F559" t="s">
        <v>8221</v>
      </c>
      <c r="G559" t="s">
        <v>8236</v>
      </c>
      <c r="H559" t="s">
        <v>8249</v>
      </c>
      <c r="I559">
        <v>1480721803</v>
      </c>
      <c r="J559">
        <v>1478126203</v>
      </c>
      <c r="K559" t="b">
        <v>0</v>
      </c>
      <c r="L559">
        <v>20</v>
      </c>
      <c r="M559" t="b">
        <v>0</v>
      </c>
      <c r="N559" t="s">
        <v>8272</v>
      </c>
      <c r="O559" s="13">
        <f>E559/D559</f>
        <v>9.1066666666666674E-3</v>
      </c>
      <c r="P559" s="14">
        <f>IF($L559&lt;&gt;0, E559/L559, 0)</f>
        <v>68.3</v>
      </c>
      <c r="Q559" t="str">
        <f>LEFT($N559, FIND("/", $N559)-1)</f>
        <v>technology</v>
      </c>
      <c r="R559" t="str">
        <f>RIGHT(N559, LEN(N559)-LEN(Q559)-1)</f>
        <v>web</v>
      </c>
      <c r="S559" s="5">
        <f>$J559/60/60/24+DATE(1970, 1, 1)</f>
        <v>42676.942164351851</v>
      </c>
      <c r="T559" s="5">
        <f>$I559/60/60/24+DATE(1970, 1, 1)</f>
        <v>42706.983831018515</v>
      </c>
      <c r="U559" t="b">
        <f>T559&gt;S559</f>
        <v>1</v>
      </c>
    </row>
    <row r="560" spans="1:21" ht="43.5" x14ac:dyDescent="0.35">
      <c r="A560">
        <v>558</v>
      </c>
      <c r="B560" s="3" t="s">
        <v>559</v>
      </c>
      <c r="C560" s="3" t="s">
        <v>4668</v>
      </c>
      <c r="D560" s="11">
        <v>750</v>
      </c>
      <c r="E560" s="11">
        <v>0</v>
      </c>
      <c r="F560" t="s">
        <v>8221</v>
      </c>
      <c r="G560" t="s">
        <v>8224</v>
      </c>
      <c r="H560" t="s">
        <v>8246</v>
      </c>
      <c r="I560">
        <v>1427227905</v>
      </c>
      <c r="J560">
        <v>1424639505</v>
      </c>
      <c r="K560" t="b">
        <v>0</v>
      </c>
      <c r="L560">
        <v>0</v>
      </c>
      <c r="M560" t="b">
        <v>0</v>
      </c>
      <c r="N560" t="s">
        <v>8272</v>
      </c>
      <c r="O560" s="13">
        <f>E560/D560</f>
        <v>0</v>
      </c>
      <c r="P560" s="14">
        <f>IF($L560&lt;&gt;0, E560/L560, 0)</f>
        <v>0</v>
      </c>
      <c r="Q560" t="str">
        <f>LEFT($N560, FIND("/", $N560)-1)</f>
        <v>technology</v>
      </c>
      <c r="R560" t="str">
        <f>RIGHT(N560, LEN(N560)-LEN(Q560)-1)</f>
        <v>web</v>
      </c>
      <c r="S560" s="5">
        <f>$J560/60/60/24+DATE(1970, 1, 1)</f>
        <v>42057.883159722223</v>
      </c>
      <c r="T560" s="5">
        <f>$I560/60/60/24+DATE(1970, 1, 1)</f>
        <v>42087.841493055559</v>
      </c>
      <c r="U560" t="b">
        <f>T560&gt;S560</f>
        <v>1</v>
      </c>
    </row>
    <row r="561" spans="1:21" ht="58" x14ac:dyDescent="0.35">
      <c r="A561">
        <v>559</v>
      </c>
      <c r="B561" s="3" t="s">
        <v>560</v>
      </c>
      <c r="C561" s="3" t="s">
        <v>4669</v>
      </c>
      <c r="D561" s="11">
        <v>240000</v>
      </c>
      <c r="E561" s="11">
        <v>50</v>
      </c>
      <c r="F561" t="s">
        <v>8221</v>
      </c>
      <c r="G561" t="s">
        <v>8224</v>
      </c>
      <c r="H561" t="s">
        <v>8246</v>
      </c>
      <c r="I561">
        <v>1449989260</v>
      </c>
      <c r="J561">
        <v>1447397260</v>
      </c>
      <c r="K561" t="b">
        <v>0</v>
      </c>
      <c r="L561">
        <v>1</v>
      </c>
      <c r="M561" t="b">
        <v>0</v>
      </c>
      <c r="N561" t="s">
        <v>8272</v>
      </c>
      <c r="O561" s="13">
        <f>E561/D561</f>
        <v>2.0833333333333335E-4</v>
      </c>
      <c r="P561" s="14">
        <f>IF($L561&lt;&gt;0, E561/L561, 0)</f>
        <v>50</v>
      </c>
      <c r="Q561" t="str">
        <f>LEFT($N561, FIND("/", $N561)-1)</f>
        <v>technology</v>
      </c>
      <c r="R561" t="str">
        <f>RIGHT(N561, LEN(N561)-LEN(Q561)-1)</f>
        <v>web</v>
      </c>
      <c r="S561" s="5">
        <f>$J561/60/60/24+DATE(1970, 1, 1)</f>
        <v>42321.283101851848</v>
      </c>
      <c r="T561" s="5">
        <f>$I561/60/60/24+DATE(1970, 1, 1)</f>
        <v>42351.283101851848</v>
      </c>
      <c r="U561" t="b">
        <f>T561&gt;S561</f>
        <v>1</v>
      </c>
    </row>
    <row r="562" spans="1:21" ht="43.5" x14ac:dyDescent="0.35">
      <c r="A562">
        <v>560</v>
      </c>
      <c r="B562" s="3" t="s">
        <v>561</v>
      </c>
      <c r="C562" s="3" t="s">
        <v>4670</v>
      </c>
      <c r="D562" s="11">
        <v>100000</v>
      </c>
      <c r="E562" s="11">
        <v>12</v>
      </c>
      <c r="F562" t="s">
        <v>8221</v>
      </c>
      <c r="G562" t="s">
        <v>8229</v>
      </c>
      <c r="H562" t="s">
        <v>8251</v>
      </c>
      <c r="I562">
        <v>1418841045</v>
      </c>
      <c r="J562">
        <v>1416249045</v>
      </c>
      <c r="K562" t="b">
        <v>0</v>
      </c>
      <c r="L562">
        <v>3</v>
      </c>
      <c r="M562" t="b">
        <v>0</v>
      </c>
      <c r="N562" t="s">
        <v>8272</v>
      </c>
      <c r="O562" s="13">
        <f>E562/D562</f>
        <v>1.2E-4</v>
      </c>
      <c r="P562" s="14">
        <f>IF($L562&lt;&gt;0, E562/L562, 0)</f>
        <v>4</v>
      </c>
      <c r="Q562" t="str">
        <f>LEFT($N562, FIND("/", $N562)-1)</f>
        <v>technology</v>
      </c>
      <c r="R562" t="str">
        <f>RIGHT(N562, LEN(N562)-LEN(Q562)-1)</f>
        <v>web</v>
      </c>
      <c r="S562" s="5">
        <f>$J562/60/60/24+DATE(1970, 1, 1)</f>
        <v>41960.771354166667</v>
      </c>
      <c r="T562" s="5">
        <f>$I562/60/60/24+DATE(1970, 1, 1)</f>
        <v>41990.771354166667</v>
      </c>
      <c r="U562" t="b">
        <f>T562&gt;S562</f>
        <v>1</v>
      </c>
    </row>
    <row r="563" spans="1:21" ht="43.5" x14ac:dyDescent="0.35">
      <c r="A563">
        <v>561</v>
      </c>
      <c r="B563" s="3" t="s">
        <v>562</v>
      </c>
      <c r="C563" s="3" t="s">
        <v>4671</v>
      </c>
      <c r="D563" s="11">
        <v>15000</v>
      </c>
      <c r="E563" s="11">
        <v>55</v>
      </c>
      <c r="F563" t="s">
        <v>8221</v>
      </c>
      <c r="G563" t="s">
        <v>8224</v>
      </c>
      <c r="H563" t="s">
        <v>8246</v>
      </c>
      <c r="I563">
        <v>1445874513</v>
      </c>
      <c r="J563">
        <v>1442850513</v>
      </c>
      <c r="K563" t="b">
        <v>0</v>
      </c>
      <c r="L563">
        <v>2</v>
      </c>
      <c r="M563" t="b">
        <v>0</v>
      </c>
      <c r="N563" t="s">
        <v>8272</v>
      </c>
      <c r="O563" s="13">
        <f>E563/D563</f>
        <v>3.6666666666666666E-3</v>
      </c>
      <c r="P563" s="14">
        <f>IF($L563&lt;&gt;0, E563/L563, 0)</f>
        <v>27.5</v>
      </c>
      <c r="Q563" t="str">
        <f>LEFT($N563, FIND("/", $N563)-1)</f>
        <v>technology</v>
      </c>
      <c r="R563" t="str">
        <f>RIGHT(N563, LEN(N563)-LEN(Q563)-1)</f>
        <v>web</v>
      </c>
      <c r="S563" s="5">
        <f>$J563/60/60/24+DATE(1970, 1, 1)</f>
        <v>42268.658715277779</v>
      </c>
      <c r="T563" s="5">
        <f>$I563/60/60/24+DATE(1970, 1, 1)</f>
        <v>42303.658715277779</v>
      </c>
      <c r="U563" t="b">
        <f>T563&gt;S563</f>
        <v>1</v>
      </c>
    </row>
    <row r="564" spans="1:21" ht="43.5" x14ac:dyDescent="0.35">
      <c r="A564">
        <v>562</v>
      </c>
      <c r="B564" s="3" t="s">
        <v>563</v>
      </c>
      <c r="C564" s="3" t="s">
        <v>4672</v>
      </c>
      <c r="D564" s="11">
        <v>50000</v>
      </c>
      <c r="E564" s="11">
        <v>0</v>
      </c>
      <c r="F564" t="s">
        <v>8221</v>
      </c>
      <c r="G564" t="s">
        <v>8233</v>
      </c>
      <c r="H564" t="s">
        <v>8249</v>
      </c>
      <c r="I564">
        <v>1482052815</v>
      </c>
      <c r="J564">
        <v>1479460815</v>
      </c>
      <c r="K564" t="b">
        <v>0</v>
      </c>
      <c r="L564">
        <v>0</v>
      </c>
      <c r="M564" t="b">
        <v>0</v>
      </c>
      <c r="N564" t="s">
        <v>8272</v>
      </c>
      <c r="O564" s="13">
        <f>E564/D564</f>
        <v>0</v>
      </c>
      <c r="P564" s="14">
        <f>IF($L564&lt;&gt;0, E564/L564, 0)</f>
        <v>0</v>
      </c>
      <c r="Q564" t="str">
        <f>LEFT($N564, FIND("/", $N564)-1)</f>
        <v>technology</v>
      </c>
      <c r="R564" t="str">
        <f>RIGHT(N564, LEN(N564)-LEN(Q564)-1)</f>
        <v>web</v>
      </c>
      <c r="S564" s="5">
        <f>$J564/60/60/24+DATE(1970, 1, 1)</f>
        <v>42692.389062500006</v>
      </c>
      <c r="T564" s="5">
        <f>$I564/60/60/24+DATE(1970, 1, 1)</f>
        <v>42722.389062500006</v>
      </c>
      <c r="U564" t="b">
        <f>T564&gt;S564</f>
        <v>1</v>
      </c>
    </row>
    <row r="565" spans="1:21" ht="43.5" x14ac:dyDescent="0.35">
      <c r="A565">
        <v>563</v>
      </c>
      <c r="B565" s="3" t="s">
        <v>564</v>
      </c>
      <c r="C565" s="3" t="s">
        <v>4673</v>
      </c>
      <c r="D565" s="11">
        <v>75000</v>
      </c>
      <c r="E565" s="11">
        <v>68</v>
      </c>
      <c r="F565" t="s">
        <v>8221</v>
      </c>
      <c r="G565" t="s">
        <v>8226</v>
      </c>
      <c r="H565" t="s">
        <v>8248</v>
      </c>
      <c r="I565">
        <v>1424137247</v>
      </c>
      <c r="J565">
        <v>1421545247</v>
      </c>
      <c r="K565" t="b">
        <v>0</v>
      </c>
      <c r="L565">
        <v>2</v>
      </c>
      <c r="M565" t="b">
        <v>0</v>
      </c>
      <c r="N565" t="s">
        <v>8272</v>
      </c>
      <c r="O565" s="13">
        <f>E565/D565</f>
        <v>9.0666666666666662E-4</v>
      </c>
      <c r="P565" s="14">
        <f>IF($L565&lt;&gt;0, E565/L565, 0)</f>
        <v>34</v>
      </c>
      <c r="Q565" t="str">
        <f>LEFT($N565, FIND("/", $N565)-1)</f>
        <v>technology</v>
      </c>
      <c r="R565" t="str">
        <f>RIGHT(N565, LEN(N565)-LEN(Q565)-1)</f>
        <v>web</v>
      </c>
      <c r="S565" s="5">
        <f>$J565/60/60/24+DATE(1970, 1, 1)</f>
        <v>42022.069988425923</v>
      </c>
      <c r="T565" s="5">
        <f>$I565/60/60/24+DATE(1970, 1, 1)</f>
        <v>42052.069988425923</v>
      </c>
      <c r="U565" t="b">
        <f>T565&gt;S565</f>
        <v>1</v>
      </c>
    </row>
    <row r="566" spans="1:21" ht="58" x14ac:dyDescent="0.35">
      <c r="A566">
        <v>564</v>
      </c>
      <c r="B566" s="3" t="s">
        <v>565</v>
      </c>
      <c r="C566" s="3" t="s">
        <v>4674</v>
      </c>
      <c r="D566" s="11">
        <v>18000</v>
      </c>
      <c r="E566" s="11">
        <v>1</v>
      </c>
      <c r="F566" t="s">
        <v>8221</v>
      </c>
      <c r="G566" t="s">
        <v>8230</v>
      </c>
      <c r="H566" t="s">
        <v>8249</v>
      </c>
      <c r="I566">
        <v>1457822275</v>
      </c>
      <c r="J566">
        <v>1455230275</v>
      </c>
      <c r="K566" t="b">
        <v>0</v>
      </c>
      <c r="L566">
        <v>1</v>
      </c>
      <c r="M566" t="b">
        <v>0</v>
      </c>
      <c r="N566" t="s">
        <v>8272</v>
      </c>
      <c r="O566" s="13">
        <f>E566/D566</f>
        <v>5.5555555555555558E-5</v>
      </c>
      <c r="P566" s="14">
        <f>IF($L566&lt;&gt;0, E566/L566, 0)</f>
        <v>1</v>
      </c>
      <c r="Q566" t="str">
        <f>LEFT($N566, FIND("/", $N566)-1)</f>
        <v>technology</v>
      </c>
      <c r="R566" t="str">
        <f>RIGHT(N566, LEN(N566)-LEN(Q566)-1)</f>
        <v>web</v>
      </c>
      <c r="S566" s="5">
        <f>$J566/60/60/24+DATE(1970, 1, 1)</f>
        <v>42411.942997685182</v>
      </c>
      <c r="T566" s="5">
        <f>$I566/60/60/24+DATE(1970, 1, 1)</f>
        <v>42441.942997685182</v>
      </c>
      <c r="U566" t="b">
        <f>T566&gt;S566</f>
        <v>1</v>
      </c>
    </row>
    <row r="567" spans="1:21" ht="43.5" x14ac:dyDescent="0.35">
      <c r="A567">
        <v>565</v>
      </c>
      <c r="B567" s="3" t="s">
        <v>566</v>
      </c>
      <c r="C567" s="3" t="s">
        <v>4675</v>
      </c>
      <c r="D567" s="11">
        <v>25000</v>
      </c>
      <c r="E567" s="11">
        <v>0</v>
      </c>
      <c r="F567" t="s">
        <v>8221</v>
      </c>
      <c r="G567" t="s">
        <v>8225</v>
      </c>
      <c r="H567" t="s">
        <v>8247</v>
      </c>
      <c r="I567">
        <v>1436554249</v>
      </c>
      <c r="J567">
        <v>1433962249</v>
      </c>
      <c r="K567" t="b">
        <v>0</v>
      </c>
      <c r="L567">
        <v>0</v>
      </c>
      <c r="M567" t="b">
        <v>0</v>
      </c>
      <c r="N567" t="s">
        <v>8272</v>
      </c>
      <c r="O567" s="13">
        <f>E567/D567</f>
        <v>0</v>
      </c>
      <c r="P567" s="14">
        <f>IF($L567&lt;&gt;0, E567/L567, 0)</f>
        <v>0</v>
      </c>
      <c r="Q567" t="str">
        <f>LEFT($N567, FIND("/", $N567)-1)</f>
        <v>technology</v>
      </c>
      <c r="R567" t="str">
        <f>RIGHT(N567, LEN(N567)-LEN(Q567)-1)</f>
        <v>web</v>
      </c>
      <c r="S567" s="5">
        <f>$J567/60/60/24+DATE(1970, 1, 1)</f>
        <v>42165.785289351858</v>
      </c>
      <c r="T567" s="5">
        <f>$I567/60/60/24+DATE(1970, 1, 1)</f>
        <v>42195.785289351858</v>
      </c>
      <c r="U567" t="b">
        <f>T567&gt;S567</f>
        <v>1</v>
      </c>
    </row>
    <row r="568" spans="1:21" ht="43.5" x14ac:dyDescent="0.35">
      <c r="A568">
        <v>566</v>
      </c>
      <c r="B568" s="3" t="s">
        <v>567</v>
      </c>
      <c r="C568" s="3" t="s">
        <v>4676</v>
      </c>
      <c r="D568" s="11">
        <v>5000</v>
      </c>
      <c r="E568" s="11">
        <v>1</v>
      </c>
      <c r="F568" t="s">
        <v>8221</v>
      </c>
      <c r="G568" t="s">
        <v>8224</v>
      </c>
      <c r="H568" t="s">
        <v>8246</v>
      </c>
      <c r="I568">
        <v>1468513533</v>
      </c>
      <c r="J568">
        <v>1465921533</v>
      </c>
      <c r="K568" t="b">
        <v>0</v>
      </c>
      <c r="L568">
        <v>1</v>
      </c>
      <c r="M568" t="b">
        <v>0</v>
      </c>
      <c r="N568" t="s">
        <v>8272</v>
      </c>
      <c r="O568" s="13">
        <f>E568/D568</f>
        <v>2.0000000000000001E-4</v>
      </c>
      <c r="P568" s="14">
        <f>IF($L568&lt;&gt;0, E568/L568, 0)</f>
        <v>1</v>
      </c>
      <c r="Q568" t="str">
        <f>LEFT($N568, FIND("/", $N568)-1)</f>
        <v>technology</v>
      </c>
      <c r="R568" t="str">
        <f>RIGHT(N568, LEN(N568)-LEN(Q568)-1)</f>
        <v>web</v>
      </c>
      <c r="S568" s="5">
        <f>$J568/60/60/24+DATE(1970, 1, 1)</f>
        <v>42535.68440972222</v>
      </c>
      <c r="T568" s="5">
        <f>$I568/60/60/24+DATE(1970, 1, 1)</f>
        <v>42565.68440972222</v>
      </c>
      <c r="U568" t="b">
        <f>T568&gt;S568</f>
        <v>1</v>
      </c>
    </row>
    <row r="569" spans="1:21" ht="43.5" x14ac:dyDescent="0.35">
      <c r="A569">
        <v>567</v>
      </c>
      <c r="B569" s="3" t="s">
        <v>568</v>
      </c>
      <c r="C569" s="3" t="s">
        <v>4677</v>
      </c>
      <c r="D569" s="11">
        <v>10000</v>
      </c>
      <c r="E569" s="11">
        <v>0</v>
      </c>
      <c r="F569" t="s">
        <v>8221</v>
      </c>
      <c r="G569" t="s">
        <v>8224</v>
      </c>
      <c r="H569" t="s">
        <v>8246</v>
      </c>
      <c r="I569">
        <v>1420143194</v>
      </c>
      <c r="J569">
        <v>1417551194</v>
      </c>
      <c r="K569" t="b">
        <v>0</v>
      </c>
      <c r="L569">
        <v>0</v>
      </c>
      <c r="M569" t="b">
        <v>0</v>
      </c>
      <c r="N569" t="s">
        <v>8272</v>
      </c>
      <c r="O569" s="13">
        <f>E569/D569</f>
        <v>0</v>
      </c>
      <c r="P569" s="14">
        <f>IF($L569&lt;&gt;0, E569/L569, 0)</f>
        <v>0</v>
      </c>
      <c r="Q569" t="str">
        <f>LEFT($N569, FIND("/", $N569)-1)</f>
        <v>technology</v>
      </c>
      <c r="R569" t="str">
        <f>RIGHT(N569, LEN(N569)-LEN(Q569)-1)</f>
        <v>web</v>
      </c>
      <c r="S569" s="5">
        <f>$J569/60/60/24+DATE(1970, 1, 1)</f>
        <v>41975.842523148152</v>
      </c>
      <c r="T569" s="5">
        <f>$I569/60/60/24+DATE(1970, 1, 1)</f>
        <v>42005.842523148152</v>
      </c>
      <c r="U569" t="b">
        <f>T569&gt;S569</f>
        <v>1</v>
      </c>
    </row>
    <row r="570" spans="1:21" ht="58" x14ac:dyDescent="0.35">
      <c r="A570">
        <v>568</v>
      </c>
      <c r="B570" s="3" t="s">
        <v>569</v>
      </c>
      <c r="C570" s="3" t="s">
        <v>4678</v>
      </c>
      <c r="D570" s="11">
        <v>24500</v>
      </c>
      <c r="E570" s="11">
        <v>245</v>
      </c>
      <c r="F570" t="s">
        <v>8221</v>
      </c>
      <c r="G570" t="s">
        <v>8228</v>
      </c>
      <c r="H570" t="s">
        <v>8250</v>
      </c>
      <c r="I570">
        <v>1452942000</v>
      </c>
      <c r="J570">
        <v>1449785223</v>
      </c>
      <c r="K570" t="b">
        <v>0</v>
      </c>
      <c r="L570">
        <v>5</v>
      </c>
      <c r="M570" t="b">
        <v>0</v>
      </c>
      <c r="N570" t="s">
        <v>8272</v>
      </c>
      <c r="O570" s="13">
        <f>E570/D570</f>
        <v>0.01</v>
      </c>
      <c r="P570" s="14">
        <f>IF($L570&lt;&gt;0, E570/L570, 0)</f>
        <v>49</v>
      </c>
      <c r="Q570" t="str">
        <f>LEFT($N570, FIND("/", $N570)-1)</f>
        <v>technology</v>
      </c>
      <c r="R570" t="str">
        <f>RIGHT(N570, LEN(N570)-LEN(Q570)-1)</f>
        <v>web</v>
      </c>
      <c r="S570" s="5">
        <f>$J570/60/60/24+DATE(1970, 1, 1)</f>
        <v>42348.9215625</v>
      </c>
      <c r="T570" s="5">
        <f>$I570/60/60/24+DATE(1970, 1, 1)</f>
        <v>42385.458333333328</v>
      </c>
      <c r="U570" t="b">
        <f>T570&gt;S570</f>
        <v>1</v>
      </c>
    </row>
    <row r="571" spans="1:21" ht="43.5" x14ac:dyDescent="0.35">
      <c r="A571">
        <v>569</v>
      </c>
      <c r="B571" s="3" t="s">
        <v>570</v>
      </c>
      <c r="C571" s="3" t="s">
        <v>4679</v>
      </c>
      <c r="D571" s="11">
        <v>2500</v>
      </c>
      <c r="E571" s="11">
        <v>20</v>
      </c>
      <c r="F571" t="s">
        <v>8221</v>
      </c>
      <c r="G571" t="s">
        <v>8229</v>
      </c>
      <c r="H571" t="s">
        <v>8251</v>
      </c>
      <c r="I571">
        <v>1451679612</v>
      </c>
      <c r="J571">
        <v>1449087612</v>
      </c>
      <c r="K571" t="b">
        <v>0</v>
      </c>
      <c r="L571">
        <v>1</v>
      </c>
      <c r="M571" t="b">
        <v>0</v>
      </c>
      <c r="N571" t="s">
        <v>8272</v>
      </c>
      <c r="O571" s="13">
        <f>E571/D571</f>
        <v>8.0000000000000002E-3</v>
      </c>
      <c r="P571" s="14">
        <f>IF($L571&lt;&gt;0, E571/L571, 0)</f>
        <v>20</v>
      </c>
      <c r="Q571" t="str">
        <f>LEFT($N571, FIND("/", $N571)-1)</f>
        <v>technology</v>
      </c>
      <c r="R571" t="str">
        <f>RIGHT(N571, LEN(N571)-LEN(Q571)-1)</f>
        <v>web</v>
      </c>
      <c r="S571" s="5">
        <f>$J571/60/60/24+DATE(1970, 1, 1)</f>
        <v>42340.847361111111</v>
      </c>
      <c r="T571" s="5">
        <f>$I571/60/60/24+DATE(1970, 1, 1)</f>
        <v>42370.847361111111</v>
      </c>
      <c r="U571" t="b">
        <f>T571&gt;S571</f>
        <v>1</v>
      </c>
    </row>
    <row r="572" spans="1:21" ht="29" x14ac:dyDescent="0.35">
      <c r="A572">
        <v>570</v>
      </c>
      <c r="B572" s="3" t="s">
        <v>571</v>
      </c>
      <c r="C572" s="3" t="s">
        <v>4680</v>
      </c>
      <c r="D572" s="11">
        <v>85000</v>
      </c>
      <c r="E572" s="11">
        <v>142</v>
      </c>
      <c r="F572" t="s">
        <v>8221</v>
      </c>
      <c r="G572" t="s">
        <v>8224</v>
      </c>
      <c r="H572" t="s">
        <v>8246</v>
      </c>
      <c r="I572">
        <v>1455822569</v>
      </c>
      <c r="J572">
        <v>1453230569</v>
      </c>
      <c r="K572" t="b">
        <v>0</v>
      </c>
      <c r="L572">
        <v>1</v>
      </c>
      <c r="M572" t="b">
        <v>0</v>
      </c>
      <c r="N572" t="s">
        <v>8272</v>
      </c>
      <c r="O572" s="13">
        <f>E572/D572</f>
        <v>1.6705882352941177E-3</v>
      </c>
      <c r="P572" s="14">
        <f>IF($L572&lt;&gt;0, E572/L572, 0)</f>
        <v>142</v>
      </c>
      <c r="Q572" t="str">
        <f>LEFT($N572, FIND("/", $N572)-1)</f>
        <v>technology</v>
      </c>
      <c r="R572" t="str">
        <f>RIGHT(N572, LEN(N572)-LEN(Q572)-1)</f>
        <v>web</v>
      </c>
      <c r="S572" s="5">
        <f>$J572/60/60/24+DATE(1970, 1, 1)</f>
        <v>42388.798252314817</v>
      </c>
      <c r="T572" s="5">
        <f>$I572/60/60/24+DATE(1970, 1, 1)</f>
        <v>42418.798252314817</v>
      </c>
      <c r="U572" t="b">
        <f>T572&gt;S572</f>
        <v>1</v>
      </c>
    </row>
    <row r="573" spans="1:21" ht="43.5" x14ac:dyDescent="0.35">
      <c r="A573">
        <v>571</v>
      </c>
      <c r="B573" s="3" t="s">
        <v>572</v>
      </c>
      <c r="C573" s="3" t="s">
        <v>4681</v>
      </c>
      <c r="D573" s="11">
        <v>25000</v>
      </c>
      <c r="E573" s="11">
        <v>106</v>
      </c>
      <c r="F573" t="s">
        <v>8221</v>
      </c>
      <c r="G573" t="s">
        <v>8224</v>
      </c>
      <c r="H573" t="s">
        <v>8246</v>
      </c>
      <c r="I573">
        <v>1437969540</v>
      </c>
      <c r="J573">
        <v>1436297723</v>
      </c>
      <c r="K573" t="b">
        <v>0</v>
      </c>
      <c r="L573">
        <v>2</v>
      </c>
      <c r="M573" t="b">
        <v>0</v>
      </c>
      <c r="N573" t="s">
        <v>8272</v>
      </c>
      <c r="O573" s="13">
        <f>E573/D573</f>
        <v>4.2399999999999998E-3</v>
      </c>
      <c r="P573" s="14">
        <f>IF($L573&lt;&gt;0, E573/L573, 0)</f>
        <v>53</v>
      </c>
      <c r="Q573" t="str">
        <f>LEFT($N573, FIND("/", $N573)-1)</f>
        <v>technology</v>
      </c>
      <c r="R573" t="str">
        <f>RIGHT(N573, LEN(N573)-LEN(Q573)-1)</f>
        <v>web</v>
      </c>
      <c r="S573" s="5">
        <f>$J573/60/60/24+DATE(1970, 1, 1)</f>
        <v>42192.816238425927</v>
      </c>
      <c r="T573" s="5">
        <f>$I573/60/60/24+DATE(1970, 1, 1)</f>
        <v>42212.165972222225</v>
      </c>
      <c r="U573" t="b">
        <f>T573&gt;S573</f>
        <v>1</v>
      </c>
    </row>
    <row r="574" spans="1:21" ht="43.5" x14ac:dyDescent="0.35">
      <c r="A574">
        <v>572</v>
      </c>
      <c r="B574" s="3" t="s">
        <v>573</v>
      </c>
      <c r="C574" s="3" t="s">
        <v>4682</v>
      </c>
      <c r="D574" s="11">
        <v>2500</v>
      </c>
      <c r="E574" s="11">
        <v>0</v>
      </c>
      <c r="F574" t="s">
        <v>8221</v>
      </c>
      <c r="G574" t="s">
        <v>8224</v>
      </c>
      <c r="H574" t="s">
        <v>8246</v>
      </c>
      <c r="I574">
        <v>1446660688</v>
      </c>
      <c r="J574">
        <v>1444065088</v>
      </c>
      <c r="K574" t="b">
        <v>0</v>
      </c>
      <c r="L574">
        <v>0</v>
      </c>
      <c r="M574" t="b">
        <v>0</v>
      </c>
      <c r="N574" t="s">
        <v>8272</v>
      </c>
      <c r="O574" s="13">
        <f>E574/D574</f>
        <v>0</v>
      </c>
      <c r="P574" s="14">
        <f>IF($L574&lt;&gt;0, E574/L574, 0)</f>
        <v>0</v>
      </c>
      <c r="Q574" t="str">
        <f>LEFT($N574, FIND("/", $N574)-1)</f>
        <v>technology</v>
      </c>
      <c r="R574" t="str">
        <f>RIGHT(N574, LEN(N574)-LEN(Q574)-1)</f>
        <v>web</v>
      </c>
      <c r="S574" s="5">
        <f>$J574/60/60/24+DATE(1970, 1, 1)</f>
        <v>42282.71629629629</v>
      </c>
      <c r="T574" s="5">
        <f>$I574/60/60/24+DATE(1970, 1, 1)</f>
        <v>42312.757962962962</v>
      </c>
      <c r="U574" t="b">
        <f>T574&gt;S574</f>
        <v>1</v>
      </c>
    </row>
    <row r="575" spans="1:21" ht="58" x14ac:dyDescent="0.35">
      <c r="A575">
        <v>573</v>
      </c>
      <c r="B575" s="3" t="s">
        <v>574</v>
      </c>
      <c r="C575" s="3" t="s">
        <v>4683</v>
      </c>
      <c r="D575" s="11">
        <v>88888</v>
      </c>
      <c r="E575" s="11">
        <v>346</v>
      </c>
      <c r="F575" t="s">
        <v>8221</v>
      </c>
      <c r="G575" t="s">
        <v>8224</v>
      </c>
      <c r="H575" t="s">
        <v>8246</v>
      </c>
      <c r="I575">
        <v>1421543520</v>
      </c>
      <c r="J575">
        <v>1416445931</v>
      </c>
      <c r="K575" t="b">
        <v>0</v>
      </c>
      <c r="L575">
        <v>9</v>
      </c>
      <c r="M575" t="b">
        <v>0</v>
      </c>
      <c r="N575" t="s">
        <v>8272</v>
      </c>
      <c r="O575" s="13">
        <f>E575/D575</f>
        <v>3.892538925389254E-3</v>
      </c>
      <c r="P575" s="14">
        <f>IF($L575&lt;&gt;0, E575/L575, 0)</f>
        <v>38.444444444444443</v>
      </c>
      <c r="Q575" t="str">
        <f>LEFT($N575, FIND("/", $N575)-1)</f>
        <v>technology</v>
      </c>
      <c r="R575" t="str">
        <f>RIGHT(N575, LEN(N575)-LEN(Q575)-1)</f>
        <v>web</v>
      </c>
      <c r="S575" s="5">
        <f>$J575/60/60/24+DATE(1970, 1, 1)</f>
        <v>41963.050127314811</v>
      </c>
      <c r="T575" s="5">
        <f>$I575/60/60/24+DATE(1970, 1, 1)</f>
        <v>42022.05</v>
      </c>
      <c r="U575" t="b">
        <f>T575&gt;S575</f>
        <v>1</v>
      </c>
    </row>
    <row r="576" spans="1:21" ht="58" x14ac:dyDescent="0.35">
      <c r="A576">
        <v>574</v>
      </c>
      <c r="B576" s="3" t="s">
        <v>575</v>
      </c>
      <c r="C576" s="3" t="s">
        <v>4684</v>
      </c>
      <c r="D576" s="11">
        <v>11180</v>
      </c>
      <c r="E576" s="11">
        <v>80</v>
      </c>
      <c r="F576" t="s">
        <v>8221</v>
      </c>
      <c r="G576" t="s">
        <v>8225</v>
      </c>
      <c r="H576" t="s">
        <v>8247</v>
      </c>
      <c r="I576">
        <v>1476873507</v>
      </c>
      <c r="J576">
        <v>1474281507</v>
      </c>
      <c r="K576" t="b">
        <v>0</v>
      </c>
      <c r="L576">
        <v>4</v>
      </c>
      <c r="M576" t="b">
        <v>0</v>
      </c>
      <c r="N576" t="s">
        <v>8272</v>
      </c>
      <c r="O576" s="13">
        <f>E576/D576</f>
        <v>7.1556350626118068E-3</v>
      </c>
      <c r="P576" s="14">
        <f>IF($L576&lt;&gt;0, E576/L576, 0)</f>
        <v>20</v>
      </c>
      <c r="Q576" t="str">
        <f>LEFT($N576, FIND("/", $N576)-1)</f>
        <v>technology</v>
      </c>
      <c r="R576" t="str">
        <f>RIGHT(N576, LEN(N576)-LEN(Q576)-1)</f>
        <v>web</v>
      </c>
      <c r="S576" s="5">
        <f>$J576/60/60/24+DATE(1970, 1, 1)</f>
        <v>42632.443368055552</v>
      </c>
      <c r="T576" s="5">
        <f>$I576/60/60/24+DATE(1970, 1, 1)</f>
        <v>42662.443368055552</v>
      </c>
      <c r="U576" t="b">
        <f>T576&gt;S576</f>
        <v>1</v>
      </c>
    </row>
    <row r="577" spans="1:21" ht="58" x14ac:dyDescent="0.35">
      <c r="A577">
        <v>575</v>
      </c>
      <c r="B577" s="3" t="s">
        <v>576</v>
      </c>
      <c r="C577" s="3" t="s">
        <v>4685</v>
      </c>
      <c r="D577" s="11">
        <v>60000</v>
      </c>
      <c r="E577" s="11">
        <v>259</v>
      </c>
      <c r="F577" t="s">
        <v>8221</v>
      </c>
      <c r="G577" t="s">
        <v>8236</v>
      </c>
      <c r="H577" t="s">
        <v>8249</v>
      </c>
      <c r="I577">
        <v>1434213443</v>
      </c>
      <c r="J577">
        <v>1431621443</v>
      </c>
      <c r="K577" t="b">
        <v>0</v>
      </c>
      <c r="L577">
        <v>4</v>
      </c>
      <c r="M577" t="b">
        <v>0</v>
      </c>
      <c r="N577" t="s">
        <v>8272</v>
      </c>
      <c r="O577" s="13">
        <f>E577/D577</f>
        <v>4.3166666666666666E-3</v>
      </c>
      <c r="P577" s="14">
        <f>IF($L577&lt;&gt;0, E577/L577, 0)</f>
        <v>64.75</v>
      </c>
      <c r="Q577" t="str">
        <f>LEFT($N577, FIND("/", $N577)-1)</f>
        <v>technology</v>
      </c>
      <c r="R577" t="str">
        <f>RIGHT(N577, LEN(N577)-LEN(Q577)-1)</f>
        <v>web</v>
      </c>
      <c r="S577" s="5">
        <f>$J577/60/60/24+DATE(1970, 1, 1)</f>
        <v>42138.692627314813</v>
      </c>
      <c r="T577" s="5">
        <f>$I577/60/60/24+DATE(1970, 1, 1)</f>
        <v>42168.692627314813</v>
      </c>
      <c r="U577" t="b">
        <f>T577&gt;S577</f>
        <v>1</v>
      </c>
    </row>
    <row r="578" spans="1:21" ht="43.5" x14ac:dyDescent="0.35">
      <c r="A578">
        <v>576</v>
      </c>
      <c r="B578" s="3" t="s">
        <v>577</v>
      </c>
      <c r="C578" s="3" t="s">
        <v>4686</v>
      </c>
      <c r="D578" s="11">
        <v>80000</v>
      </c>
      <c r="E578" s="11">
        <v>1</v>
      </c>
      <c r="F578" t="s">
        <v>8221</v>
      </c>
      <c r="G578" t="s">
        <v>8224</v>
      </c>
      <c r="H578" t="s">
        <v>8246</v>
      </c>
      <c r="I578">
        <v>1427537952</v>
      </c>
      <c r="J578">
        <v>1422357552</v>
      </c>
      <c r="K578" t="b">
        <v>0</v>
      </c>
      <c r="L578">
        <v>1</v>
      </c>
      <c r="M578" t="b">
        <v>0</v>
      </c>
      <c r="N578" t="s">
        <v>8272</v>
      </c>
      <c r="O578" s="13">
        <f>E578/D578</f>
        <v>1.2500000000000001E-5</v>
      </c>
      <c r="P578" s="14">
        <f>IF($L578&lt;&gt;0, E578/L578, 0)</f>
        <v>1</v>
      </c>
      <c r="Q578" t="str">
        <f>LEFT($N578, FIND("/", $N578)-1)</f>
        <v>technology</v>
      </c>
      <c r="R578" t="str">
        <f>RIGHT(N578, LEN(N578)-LEN(Q578)-1)</f>
        <v>web</v>
      </c>
      <c r="S578" s="5">
        <f>$J578/60/60/24+DATE(1970, 1, 1)</f>
        <v>42031.471666666665</v>
      </c>
      <c r="T578" s="5">
        <f>$I578/60/60/24+DATE(1970, 1, 1)</f>
        <v>42091.43</v>
      </c>
      <c r="U578" t="b">
        <f>T578&gt;S578</f>
        <v>1</v>
      </c>
    </row>
    <row r="579" spans="1:21" ht="43.5" x14ac:dyDescent="0.35">
      <c r="A579">
        <v>577</v>
      </c>
      <c r="B579" s="3" t="s">
        <v>578</v>
      </c>
      <c r="C579" s="3" t="s">
        <v>4687</v>
      </c>
      <c r="D579" s="11">
        <v>5000</v>
      </c>
      <c r="E579" s="11">
        <v>10</v>
      </c>
      <c r="F579" t="s">
        <v>8221</v>
      </c>
      <c r="G579" t="s">
        <v>8224</v>
      </c>
      <c r="H579" t="s">
        <v>8246</v>
      </c>
      <c r="I579">
        <v>1463753302</v>
      </c>
      <c r="J579">
        <v>1458569302</v>
      </c>
      <c r="K579" t="b">
        <v>0</v>
      </c>
      <c r="L579">
        <v>1</v>
      </c>
      <c r="M579" t="b">
        <v>0</v>
      </c>
      <c r="N579" t="s">
        <v>8272</v>
      </c>
      <c r="O579" s="13">
        <f>E579/D579</f>
        <v>2E-3</v>
      </c>
      <c r="P579" s="14">
        <f>IF($L579&lt;&gt;0, E579/L579, 0)</f>
        <v>10</v>
      </c>
      <c r="Q579" t="str">
        <f>LEFT($N579, FIND("/", $N579)-1)</f>
        <v>technology</v>
      </c>
      <c r="R579" t="str">
        <f>RIGHT(N579, LEN(N579)-LEN(Q579)-1)</f>
        <v>web</v>
      </c>
      <c r="S579" s="5">
        <f>$J579/60/60/24+DATE(1970, 1, 1)</f>
        <v>42450.589143518519</v>
      </c>
      <c r="T579" s="5">
        <f>$I579/60/60/24+DATE(1970, 1, 1)</f>
        <v>42510.589143518519</v>
      </c>
      <c r="U579" t="b">
        <f>T579&gt;S579</f>
        <v>1</v>
      </c>
    </row>
    <row r="580" spans="1:21" ht="29" x14ac:dyDescent="0.35">
      <c r="A580">
        <v>578</v>
      </c>
      <c r="B580" s="3" t="s">
        <v>579</v>
      </c>
      <c r="C580" s="3" t="s">
        <v>4688</v>
      </c>
      <c r="D580" s="11">
        <v>125000</v>
      </c>
      <c r="E580" s="11">
        <v>14</v>
      </c>
      <c r="F580" t="s">
        <v>8221</v>
      </c>
      <c r="G580" t="s">
        <v>8225</v>
      </c>
      <c r="H580" t="s">
        <v>8247</v>
      </c>
      <c r="I580">
        <v>1441633993</v>
      </c>
      <c r="J580">
        <v>1439560393</v>
      </c>
      <c r="K580" t="b">
        <v>0</v>
      </c>
      <c r="L580">
        <v>7</v>
      </c>
      <c r="M580" t="b">
        <v>0</v>
      </c>
      <c r="N580" t="s">
        <v>8272</v>
      </c>
      <c r="O580" s="13">
        <f>E580/D580</f>
        <v>1.12E-4</v>
      </c>
      <c r="P580" s="14">
        <f>IF($L580&lt;&gt;0, E580/L580, 0)</f>
        <v>2</v>
      </c>
      <c r="Q580" t="str">
        <f>LEFT($N580, FIND("/", $N580)-1)</f>
        <v>technology</v>
      </c>
      <c r="R580" t="str">
        <f>RIGHT(N580, LEN(N580)-LEN(Q580)-1)</f>
        <v>web</v>
      </c>
      <c r="S580" s="5">
        <f>$J580/60/60/24+DATE(1970, 1, 1)</f>
        <v>42230.578622685185</v>
      </c>
      <c r="T580" s="5">
        <f>$I580/60/60/24+DATE(1970, 1, 1)</f>
        <v>42254.578622685185</v>
      </c>
      <c r="U580" t="b">
        <f>T580&gt;S580</f>
        <v>1</v>
      </c>
    </row>
    <row r="581" spans="1:21" ht="29" x14ac:dyDescent="0.35">
      <c r="A581">
        <v>579</v>
      </c>
      <c r="B581" s="3" t="s">
        <v>580</v>
      </c>
      <c r="C581" s="3" t="s">
        <v>4689</v>
      </c>
      <c r="D581" s="11">
        <v>12000</v>
      </c>
      <c r="E581" s="11">
        <v>175</v>
      </c>
      <c r="F581" t="s">
        <v>8221</v>
      </c>
      <c r="G581" t="s">
        <v>8224</v>
      </c>
      <c r="H581" t="s">
        <v>8246</v>
      </c>
      <c r="I581">
        <v>1419539223</v>
      </c>
      <c r="J581">
        <v>1416947223</v>
      </c>
      <c r="K581" t="b">
        <v>0</v>
      </c>
      <c r="L581">
        <v>5</v>
      </c>
      <c r="M581" t="b">
        <v>0</v>
      </c>
      <c r="N581" t="s">
        <v>8272</v>
      </c>
      <c r="O581" s="13">
        <f>E581/D581</f>
        <v>1.4583333333333334E-2</v>
      </c>
      <c r="P581" s="14">
        <f>IF($L581&lt;&gt;0, E581/L581, 0)</f>
        <v>35</v>
      </c>
      <c r="Q581" t="str">
        <f>LEFT($N581, FIND("/", $N581)-1)</f>
        <v>technology</v>
      </c>
      <c r="R581" t="str">
        <f>RIGHT(N581, LEN(N581)-LEN(Q581)-1)</f>
        <v>web</v>
      </c>
      <c r="S581" s="5">
        <f>$J581/60/60/24+DATE(1970, 1, 1)</f>
        <v>41968.852118055554</v>
      </c>
      <c r="T581" s="5">
        <f>$I581/60/60/24+DATE(1970, 1, 1)</f>
        <v>41998.852118055554</v>
      </c>
      <c r="U581" t="b">
        <f>T581&gt;S581</f>
        <v>1</v>
      </c>
    </row>
    <row r="582" spans="1:21" ht="43.5" x14ac:dyDescent="0.35">
      <c r="A582">
        <v>580</v>
      </c>
      <c r="B582" s="3" t="s">
        <v>581</v>
      </c>
      <c r="C582" s="3" t="s">
        <v>4690</v>
      </c>
      <c r="D582" s="11">
        <v>3000</v>
      </c>
      <c r="E582" s="11">
        <v>1</v>
      </c>
      <c r="F582" t="s">
        <v>8221</v>
      </c>
      <c r="G582" t="s">
        <v>8224</v>
      </c>
      <c r="H582" t="s">
        <v>8246</v>
      </c>
      <c r="I582">
        <v>1474580867</v>
      </c>
      <c r="J582">
        <v>1471988867</v>
      </c>
      <c r="K582" t="b">
        <v>0</v>
      </c>
      <c r="L582">
        <v>1</v>
      </c>
      <c r="M582" t="b">
        <v>0</v>
      </c>
      <c r="N582" t="s">
        <v>8272</v>
      </c>
      <c r="O582" s="13">
        <f>E582/D582</f>
        <v>3.3333333333333332E-4</v>
      </c>
      <c r="P582" s="14">
        <f>IF($L582&lt;&gt;0, E582/L582, 0)</f>
        <v>1</v>
      </c>
      <c r="Q582" t="str">
        <f>LEFT($N582, FIND("/", $N582)-1)</f>
        <v>technology</v>
      </c>
      <c r="R582" t="str">
        <f>RIGHT(N582, LEN(N582)-LEN(Q582)-1)</f>
        <v>web</v>
      </c>
      <c r="S582" s="5">
        <f>$J582/60/60/24+DATE(1970, 1, 1)</f>
        <v>42605.908182870371</v>
      </c>
      <c r="T582" s="5">
        <f>$I582/60/60/24+DATE(1970, 1, 1)</f>
        <v>42635.908182870371</v>
      </c>
      <c r="U582" t="b">
        <f>T582&gt;S582</f>
        <v>1</v>
      </c>
    </row>
    <row r="583" spans="1:21" ht="58" x14ac:dyDescent="0.35">
      <c r="A583">
        <v>581</v>
      </c>
      <c r="B583" s="3" t="s">
        <v>582</v>
      </c>
      <c r="C583" s="3" t="s">
        <v>4691</v>
      </c>
      <c r="D583" s="11">
        <v>400</v>
      </c>
      <c r="E583" s="11">
        <v>0</v>
      </c>
      <c r="F583" t="s">
        <v>8221</v>
      </c>
      <c r="G583" t="s">
        <v>8224</v>
      </c>
      <c r="H583" t="s">
        <v>8246</v>
      </c>
      <c r="I583">
        <v>1438474704</v>
      </c>
      <c r="J583">
        <v>1435882704</v>
      </c>
      <c r="K583" t="b">
        <v>0</v>
      </c>
      <c r="L583">
        <v>0</v>
      </c>
      <c r="M583" t="b">
        <v>0</v>
      </c>
      <c r="N583" t="s">
        <v>8272</v>
      </c>
      <c r="O583" s="13">
        <f>E583/D583</f>
        <v>0</v>
      </c>
      <c r="P583" s="14">
        <f>IF($L583&lt;&gt;0, E583/L583, 0)</f>
        <v>0</v>
      </c>
      <c r="Q583" t="str">
        <f>LEFT($N583, FIND("/", $N583)-1)</f>
        <v>technology</v>
      </c>
      <c r="R583" t="str">
        <f>RIGHT(N583, LEN(N583)-LEN(Q583)-1)</f>
        <v>web</v>
      </c>
      <c r="S583" s="5">
        <f>$J583/60/60/24+DATE(1970, 1, 1)</f>
        <v>42188.012777777782</v>
      </c>
      <c r="T583" s="5">
        <f>$I583/60/60/24+DATE(1970, 1, 1)</f>
        <v>42218.012777777782</v>
      </c>
      <c r="U583" t="b">
        <f>T583&gt;S583</f>
        <v>1</v>
      </c>
    </row>
    <row r="584" spans="1:21" ht="58" x14ac:dyDescent="0.35">
      <c r="A584">
        <v>582</v>
      </c>
      <c r="B584" s="3" t="s">
        <v>583</v>
      </c>
      <c r="C584" s="3" t="s">
        <v>4692</v>
      </c>
      <c r="D584" s="11">
        <v>100000</v>
      </c>
      <c r="E584" s="11">
        <v>0</v>
      </c>
      <c r="F584" t="s">
        <v>8221</v>
      </c>
      <c r="G584" t="s">
        <v>8224</v>
      </c>
      <c r="H584" t="s">
        <v>8246</v>
      </c>
      <c r="I584">
        <v>1426442400</v>
      </c>
      <c r="J584">
        <v>1424454319</v>
      </c>
      <c r="K584" t="b">
        <v>0</v>
      </c>
      <c r="L584">
        <v>0</v>
      </c>
      <c r="M584" t="b">
        <v>0</v>
      </c>
      <c r="N584" t="s">
        <v>8272</v>
      </c>
      <c r="O584" s="13">
        <f>E584/D584</f>
        <v>0</v>
      </c>
      <c r="P584" s="14">
        <f>IF($L584&lt;&gt;0, E584/L584, 0)</f>
        <v>0</v>
      </c>
      <c r="Q584" t="str">
        <f>LEFT($N584, FIND("/", $N584)-1)</f>
        <v>technology</v>
      </c>
      <c r="R584" t="str">
        <f>RIGHT(N584, LEN(N584)-LEN(Q584)-1)</f>
        <v>web</v>
      </c>
      <c r="S584" s="5">
        <f>$J584/60/60/24+DATE(1970, 1, 1)</f>
        <v>42055.739803240736</v>
      </c>
      <c r="T584" s="5">
        <f>$I584/60/60/24+DATE(1970, 1, 1)</f>
        <v>42078.75</v>
      </c>
      <c r="U584" t="b">
        <f>T584&gt;S584</f>
        <v>1</v>
      </c>
    </row>
    <row r="585" spans="1:21" ht="43.5" x14ac:dyDescent="0.35">
      <c r="A585">
        <v>583</v>
      </c>
      <c r="B585" s="3" t="s">
        <v>584</v>
      </c>
      <c r="C585" s="3" t="s">
        <v>4693</v>
      </c>
      <c r="D585" s="11">
        <v>9000</v>
      </c>
      <c r="E585" s="11">
        <v>1</v>
      </c>
      <c r="F585" t="s">
        <v>8221</v>
      </c>
      <c r="G585" t="s">
        <v>8224</v>
      </c>
      <c r="H585" t="s">
        <v>8246</v>
      </c>
      <c r="I585">
        <v>1426800687</v>
      </c>
      <c r="J585">
        <v>1424212287</v>
      </c>
      <c r="K585" t="b">
        <v>0</v>
      </c>
      <c r="L585">
        <v>1</v>
      </c>
      <c r="M585" t="b">
        <v>0</v>
      </c>
      <c r="N585" t="s">
        <v>8272</v>
      </c>
      <c r="O585" s="13">
        <f>E585/D585</f>
        <v>1.1111111111111112E-4</v>
      </c>
      <c r="P585" s="14">
        <f>IF($L585&lt;&gt;0, E585/L585, 0)</f>
        <v>1</v>
      </c>
      <c r="Q585" t="str">
        <f>LEFT($N585, FIND("/", $N585)-1)</f>
        <v>technology</v>
      </c>
      <c r="R585" t="str">
        <f>RIGHT(N585, LEN(N585)-LEN(Q585)-1)</f>
        <v>web</v>
      </c>
      <c r="S585" s="5">
        <f>$J585/60/60/24+DATE(1970, 1, 1)</f>
        <v>42052.93850694444</v>
      </c>
      <c r="T585" s="5">
        <f>$I585/60/60/24+DATE(1970, 1, 1)</f>
        <v>42082.896840277783</v>
      </c>
      <c r="U585" t="b">
        <f>T585&gt;S585</f>
        <v>1</v>
      </c>
    </row>
    <row r="586" spans="1:21" ht="43.5" x14ac:dyDescent="0.35">
      <c r="A586">
        <v>584</v>
      </c>
      <c r="B586" s="3" t="s">
        <v>585</v>
      </c>
      <c r="C586" s="3" t="s">
        <v>4694</v>
      </c>
      <c r="D586" s="11">
        <v>1000</v>
      </c>
      <c r="E586" s="11">
        <v>10</v>
      </c>
      <c r="F586" t="s">
        <v>8221</v>
      </c>
      <c r="G586" t="s">
        <v>8224</v>
      </c>
      <c r="H586" t="s">
        <v>8246</v>
      </c>
      <c r="I586">
        <v>1426522316</v>
      </c>
      <c r="J586">
        <v>1423933916</v>
      </c>
      <c r="K586" t="b">
        <v>0</v>
      </c>
      <c r="L586">
        <v>2</v>
      </c>
      <c r="M586" t="b">
        <v>0</v>
      </c>
      <c r="N586" t="s">
        <v>8272</v>
      </c>
      <c r="O586" s="13">
        <f>E586/D586</f>
        <v>0.01</v>
      </c>
      <c r="P586" s="14">
        <f>IF($L586&lt;&gt;0, E586/L586, 0)</f>
        <v>5</v>
      </c>
      <c r="Q586" t="str">
        <f>LEFT($N586, FIND("/", $N586)-1)</f>
        <v>technology</v>
      </c>
      <c r="R586" t="str">
        <f>RIGHT(N586, LEN(N586)-LEN(Q586)-1)</f>
        <v>web</v>
      </c>
      <c r="S586" s="5">
        <f>$J586/60/60/24+DATE(1970, 1, 1)</f>
        <v>42049.716620370367</v>
      </c>
      <c r="T586" s="5">
        <f>$I586/60/60/24+DATE(1970, 1, 1)</f>
        <v>42079.674953703703</v>
      </c>
      <c r="U586" t="b">
        <f>T586&gt;S586</f>
        <v>1</v>
      </c>
    </row>
    <row r="587" spans="1:21" ht="43.5" x14ac:dyDescent="0.35">
      <c r="A587">
        <v>585</v>
      </c>
      <c r="B587" s="3" t="s">
        <v>586</v>
      </c>
      <c r="C587" s="3" t="s">
        <v>4695</v>
      </c>
      <c r="D587" s="11">
        <v>9000</v>
      </c>
      <c r="E587" s="11">
        <v>0</v>
      </c>
      <c r="F587" t="s">
        <v>8221</v>
      </c>
      <c r="G587" t="s">
        <v>8225</v>
      </c>
      <c r="H587" t="s">
        <v>8247</v>
      </c>
      <c r="I587">
        <v>1448928000</v>
      </c>
      <c r="J587">
        <v>1444123377</v>
      </c>
      <c r="K587" t="b">
        <v>0</v>
      </c>
      <c r="L587">
        <v>0</v>
      </c>
      <c r="M587" t="b">
        <v>0</v>
      </c>
      <c r="N587" t="s">
        <v>8272</v>
      </c>
      <c r="O587" s="13">
        <f>E587/D587</f>
        <v>0</v>
      </c>
      <c r="P587" s="14">
        <f>IF($L587&lt;&gt;0, E587/L587, 0)</f>
        <v>0</v>
      </c>
      <c r="Q587" t="str">
        <f>LEFT($N587, FIND("/", $N587)-1)</f>
        <v>technology</v>
      </c>
      <c r="R587" t="str">
        <f>RIGHT(N587, LEN(N587)-LEN(Q587)-1)</f>
        <v>web</v>
      </c>
      <c r="S587" s="5">
        <f>$J587/60/60/24+DATE(1970, 1, 1)</f>
        <v>42283.3909375</v>
      </c>
      <c r="T587" s="5">
        <f>$I587/60/60/24+DATE(1970, 1, 1)</f>
        <v>42339</v>
      </c>
      <c r="U587" t="b">
        <f>T587&gt;S587</f>
        <v>1</v>
      </c>
    </row>
    <row r="588" spans="1:21" ht="43.5" x14ac:dyDescent="0.35">
      <c r="A588">
        <v>586</v>
      </c>
      <c r="B588" s="3" t="s">
        <v>587</v>
      </c>
      <c r="C588" s="3" t="s">
        <v>4696</v>
      </c>
      <c r="D588" s="11">
        <v>10000</v>
      </c>
      <c r="E588" s="11">
        <v>56</v>
      </c>
      <c r="F588" t="s">
        <v>8221</v>
      </c>
      <c r="G588" t="s">
        <v>8224</v>
      </c>
      <c r="H588" t="s">
        <v>8246</v>
      </c>
      <c r="I588">
        <v>1424032207</v>
      </c>
      <c r="J588">
        <v>1421440207</v>
      </c>
      <c r="K588" t="b">
        <v>0</v>
      </c>
      <c r="L588">
        <v>4</v>
      </c>
      <c r="M588" t="b">
        <v>0</v>
      </c>
      <c r="N588" t="s">
        <v>8272</v>
      </c>
      <c r="O588" s="13">
        <f>E588/D588</f>
        <v>5.5999999999999999E-3</v>
      </c>
      <c r="P588" s="14">
        <f>IF($L588&lt;&gt;0, E588/L588, 0)</f>
        <v>14</v>
      </c>
      <c r="Q588" t="str">
        <f>LEFT($N588, FIND("/", $N588)-1)</f>
        <v>technology</v>
      </c>
      <c r="R588" t="str">
        <f>RIGHT(N588, LEN(N588)-LEN(Q588)-1)</f>
        <v>web</v>
      </c>
      <c r="S588" s="5">
        <f>$J588/60/60/24+DATE(1970, 1, 1)</f>
        <v>42020.854247685187</v>
      </c>
      <c r="T588" s="5">
        <f>$I588/60/60/24+DATE(1970, 1, 1)</f>
        <v>42050.854247685187</v>
      </c>
      <c r="U588" t="b">
        <f>T588&gt;S588</f>
        <v>1</v>
      </c>
    </row>
    <row r="589" spans="1:21" ht="72.5" x14ac:dyDescent="0.35">
      <c r="A589">
        <v>587</v>
      </c>
      <c r="B589" s="3" t="s">
        <v>588</v>
      </c>
      <c r="C589" s="3" t="s">
        <v>4697</v>
      </c>
      <c r="D589" s="11">
        <v>30000</v>
      </c>
      <c r="E589" s="11">
        <v>2725</v>
      </c>
      <c r="F589" t="s">
        <v>8221</v>
      </c>
      <c r="G589" t="s">
        <v>8229</v>
      </c>
      <c r="H589" t="s">
        <v>8251</v>
      </c>
      <c r="I589">
        <v>1429207833</v>
      </c>
      <c r="J589">
        <v>1426615833</v>
      </c>
      <c r="K589" t="b">
        <v>0</v>
      </c>
      <c r="L589">
        <v>7</v>
      </c>
      <c r="M589" t="b">
        <v>0</v>
      </c>
      <c r="N589" t="s">
        <v>8272</v>
      </c>
      <c r="O589" s="13">
        <f>E589/D589</f>
        <v>9.0833333333333335E-2</v>
      </c>
      <c r="P589" s="14">
        <f>IF($L589&lt;&gt;0, E589/L589, 0)</f>
        <v>389.28571428571428</v>
      </c>
      <c r="Q589" t="str">
        <f>LEFT($N589, FIND("/", $N589)-1)</f>
        <v>technology</v>
      </c>
      <c r="R589" t="str">
        <f>RIGHT(N589, LEN(N589)-LEN(Q589)-1)</f>
        <v>web</v>
      </c>
      <c r="S589" s="5">
        <f>$J589/60/60/24+DATE(1970, 1, 1)</f>
        <v>42080.757326388892</v>
      </c>
      <c r="T589" s="5">
        <f>$I589/60/60/24+DATE(1970, 1, 1)</f>
        <v>42110.757326388892</v>
      </c>
      <c r="U589" t="b">
        <f>T589&gt;S589</f>
        <v>1</v>
      </c>
    </row>
    <row r="590" spans="1:21" ht="43.5" x14ac:dyDescent="0.35">
      <c r="A590">
        <v>588</v>
      </c>
      <c r="B590" s="3" t="s">
        <v>589</v>
      </c>
      <c r="C590" s="3" t="s">
        <v>4698</v>
      </c>
      <c r="D590" s="11">
        <v>9000</v>
      </c>
      <c r="E590" s="11">
        <v>301</v>
      </c>
      <c r="F590" t="s">
        <v>8221</v>
      </c>
      <c r="G590" t="s">
        <v>8237</v>
      </c>
      <c r="H590" t="s">
        <v>8249</v>
      </c>
      <c r="I590">
        <v>1479410886</v>
      </c>
      <c r="J590">
        <v>1474223286</v>
      </c>
      <c r="K590" t="b">
        <v>0</v>
      </c>
      <c r="L590">
        <v>2</v>
      </c>
      <c r="M590" t="b">
        <v>0</v>
      </c>
      <c r="N590" t="s">
        <v>8272</v>
      </c>
      <c r="O590" s="13">
        <f>E590/D590</f>
        <v>3.3444444444444443E-2</v>
      </c>
      <c r="P590" s="14">
        <f>IF($L590&lt;&gt;0, E590/L590, 0)</f>
        <v>150.5</v>
      </c>
      <c r="Q590" t="str">
        <f>LEFT($N590, FIND("/", $N590)-1)</f>
        <v>technology</v>
      </c>
      <c r="R590" t="str">
        <f>RIGHT(N590, LEN(N590)-LEN(Q590)-1)</f>
        <v>web</v>
      </c>
      <c r="S590" s="5">
        <f>$J590/60/60/24+DATE(1970, 1, 1)</f>
        <v>42631.769513888896</v>
      </c>
      <c r="T590" s="5">
        <f>$I590/60/60/24+DATE(1970, 1, 1)</f>
        <v>42691.811180555553</v>
      </c>
      <c r="U590" t="b">
        <f>T590&gt;S590</f>
        <v>1</v>
      </c>
    </row>
    <row r="591" spans="1:21" x14ac:dyDescent="0.35">
      <c r="A591">
        <v>589</v>
      </c>
      <c r="B591" s="3" t="s">
        <v>590</v>
      </c>
      <c r="C591" s="3" t="s">
        <v>4699</v>
      </c>
      <c r="D591" s="11">
        <v>7500</v>
      </c>
      <c r="E591" s="11">
        <v>1</v>
      </c>
      <c r="F591" t="s">
        <v>8221</v>
      </c>
      <c r="G591" t="s">
        <v>8224</v>
      </c>
      <c r="H591" t="s">
        <v>8246</v>
      </c>
      <c r="I591">
        <v>1436366699</v>
      </c>
      <c r="J591">
        <v>1435070699</v>
      </c>
      <c r="K591" t="b">
        <v>0</v>
      </c>
      <c r="L591">
        <v>1</v>
      </c>
      <c r="M591" t="b">
        <v>0</v>
      </c>
      <c r="N591" t="s">
        <v>8272</v>
      </c>
      <c r="O591" s="13">
        <f>E591/D591</f>
        <v>1.3333333333333334E-4</v>
      </c>
      <c r="P591" s="14">
        <f>IF($L591&lt;&gt;0, E591/L591, 0)</f>
        <v>1</v>
      </c>
      <c r="Q591" t="str">
        <f>LEFT($N591, FIND("/", $N591)-1)</f>
        <v>technology</v>
      </c>
      <c r="R591" t="str">
        <f>RIGHT(N591, LEN(N591)-LEN(Q591)-1)</f>
        <v>web</v>
      </c>
      <c r="S591" s="5">
        <f>$J591/60/60/24+DATE(1970, 1, 1)</f>
        <v>42178.614571759259</v>
      </c>
      <c r="T591" s="5">
        <f>$I591/60/60/24+DATE(1970, 1, 1)</f>
        <v>42193.614571759259</v>
      </c>
      <c r="U591" t="b">
        <f>T591&gt;S591</f>
        <v>1</v>
      </c>
    </row>
    <row r="592" spans="1:21" ht="58" x14ac:dyDescent="0.35">
      <c r="A592">
        <v>590</v>
      </c>
      <c r="B592" s="3" t="s">
        <v>591</v>
      </c>
      <c r="C592" s="3" t="s">
        <v>4700</v>
      </c>
      <c r="D592" s="11">
        <v>5000</v>
      </c>
      <c r="E592" s="11">
        <v>223</v>
      </c>
      <c r="F592" t="s">
        <v>8221</v>
      </c>
      <c r="G592" t="s">
        <v>8225</v>
      </c>
      <c r="H592" t="s">
        <v>8247</v>
      </c>
      <c r="I592">
        <v>1454936460</v>
      </c>
      <c r="J592">
        <v>1452259131</v>
      </c>
      <c r="K592" t="b">
        <v>0</v>
      </c>
      <c r="L592">
        <v>9</v>
      </c>
      <c r="M592" t="b">
        <v>0</v>
      </c>
      <c r="N592" t="s">
        <v>8272</v>
      </c>
      <c r="O592" s="13">
        <f>E592/D592</f>
        <v>4.4600000000000001E-2</v>
      </c>
      <c r="P592" s="14">
        <f>IF($L592&lt;&gt;0, E592/L592, 0)</f>
        <v>24.777777777777779</v>
      </c>
      <c r="Q592" t="str">
        <f>LEFT($N592, FIND("/", $N592)-1)</f>
        <v>technology</v>
      </c>
      <c r="R592" t="str">
        <f>RIGHT(N592, LEN(N592)-LEN(Q592)-1)</f>
        <v>web</v>
      </c>
      <c r="S592" s="5">
        <f>$J592/60/60/24+DATE(1970, 1, 1)</f>
        <v>42377.554756944446</v>
      </c>
      <c r="T592" s="5">
        <f>$I592/60/60/24+DATE(1970, 1, 1)</f>
        <v>42408.542361111111</v>
      </c>
      <c r="U592" t="b">
        <f>T592&gt;S592</f>
        <v>1</v>
      </c>
    </row>
    <row r="593" spans="1:21" ht="43.5" x14ac:dyDescent="0.35">
      <c r="A593">
        <v>591</v>
      </c>
      <c r="B593" s="3" t="s">
        <v>592</v>
      </c>
      <c r="C593" s="3" t="s">
        <v>4701</v>
      </c>
      <c r="D593" s="11">
        <v>100000</v>
      </c>
      <c r="E593" s="11">
        <v>61</v>
      </c>
      <c r="F593" t="s">
        <v>8221</v>
      </c>
      <c r="G593" t="s">
        <v>8224</v>
      </c>
      <c r="H593" t="s">
        <v>8246</v>
      </c>
      <c r="I593">
        <v>1437570130</v>
      </c>
      <c r="J593">
        <v>1434978130</v>
      </c>
      <c r="K593" t="b">
        <v>0</v>
      </c>
      <c r="L593">
        <v>2</v>
      </c>
      <c r="M593" t="b">
        <v>0</v>
      </c>
      <c r="N593" t="s">
        <v>8272</v>
      </c>
      <c r="O593" s="13">
        <f>E593/D593</f>
        <v>6.0999999999999997E-4</v>
      </c>
      <c r="P593" s="14">
        <f>IF($L593&lt;&gt;0, E593/L593, 0)</f>
        <v>30.5</v>
      </c>
      <c r="Q593" t="str">
        <f>LEFT($N593, FIND("/", $N593)-1)</f>
        <v>technology</v>
      </c>
      <c r="R593" t="str">
        <f>RIGHT(N593, LEN(N593)-LEN(Q593)-1)</f>
        <v>web</v>
      </c>
      <c r="S593" s="5">
        <f>$J593/60/60/24+DATE(1970, 1, 1)</f>
        <v>42177.543171296296</v>
      </c>
      <c r="T593" s="5">
        <f>$I593/60/60/24+DATE(1970, 1, 1)</f>
        <v>42207.543171296296</v>
      </c>
      <c r="U593" t="b">
        <f>T593&gt;S593</f>
        <v>1</v>
      </c>
    </row>
    <row r="594" spans="1:21" ht="58" x14ac:dyDescent="0.35">
      <c r="A594">
        <v>592</v>
      </c>
      <c r="B594" s="3" t="s">
        <v>593</v>
      </c>
      <c r="C594" s="3" t="s">
        <v>4702</v>
      </c>
      <c r="D594" s="11">
        <v>7500</v>
      </c>
      <c r="E594" s="11">
        <v>250</v>
      </c>
      <c r="F594" t="s">
        <v>8221</v>
      </c>
      <c r="G594" t="s">
        <v>8224</v>
      </c>
      <c r="H594" t="s">
        <v>8246</v>
      </c>
      <c r="I594">
        <v>1417584860</v>
      </c>
      <c r="J594">
        <v>1414992860</v>
      </c>
      <c r="K594" t="b">
        <v>0</v>
      </c>
      <c r="L594">
        <v>1</v>
      </c>
      <c r="M594" t="b">
        <v>0</v>
      </c>
      <c r="N594" t="s">
        <v>8272</v>
      </c>
      <c r="O594" s="13">
        <f>E594/D594</f>
        <v>3.3333333333333333E-2</v>
      </c>
      <c r="P594" s="14">
        <f>IF($L594&lt;&gt;0, E594/L594, 0)</f>
        <v>250</v>
      </c>
      <c r="Q594" t="str">
        <f>LEFT($N594, FIND("/", $N594)-1)</f>
        <v>technology</v>
      </c>
      <c r="R594" t="str">
        <f>RIGHT(N594, LEN(N594)-LEN(Q594)-1)</f>
        <v>web</v>
      </c>
      <c r="S594" s="5">
        <f>$J594/60/60/24+DATE(1970, 1, 1)</f>
        <v>41946.232175925928</v>
      </c>
      <c r="T594" s="5">
        <f>$I594/60/60/24+DATE(1970, 1, 1)</f>
        <v>41976.232175925921</v>
      </c>
      <c r="U594" t="b">
        <f>T594&gt;S594</f>
        <v>1</v>
      </c>
    </row>
    <row r="595" spans="1:21" ht="58" x14ac:dyDescent="0.35">
      <c r="A595">
        <v>593</v>
      </c>
      <c r="B595" s="3" t="s">
        <v>594</v>
      </c>
      <c r="C595" s="3" t="s">
        <v>4703</v>
      </c>
      <c r="D595" s="11">
        <v>500</v>
      </c>
      <c r="E595" s="11">
        <v>115</v>
      </c>
      <c r="F595" t="s">
        <v>8221</v>
      </c>
      <c r="G595" t="s">
        <v>8225</v>
      </c>
      <c r="H595" t="s">
        <v>8247</v>
      </c>
      <c r="I595">
        <v>1428333345</v>
      </c>
      <c r="J595">
        <v>1425744945</v>
      </c>
      <c r="K595" t="b">
        <v>0</v>
      </c>
      <c r="L595">
        <v>7</v>
      </c>
      <c r="M595" t="b">
        <v>0</v>
      </c>
      <c r="N595" t="s">
        <v>8272</v>
      </c>
      <c r="O595" s="13">
        <f>E595/D595</f>
        <v>0.23</v>
      </c>
      <c r="P595" s="14">
        <f>IF($L595&lt;&gt;0, E595/L595, 0)</f>
        <v>16.428571428571427</v>
      </c>
      <c r="Q595" t="str">
        <f>LEFT($N595, FIND("/", $N595)-1)</f>
        <v>technology</v>
      </c>
      <c r="R595" t="str">
        <f>RIGHT(N595, LEN(N595)-LEN(Q595)-1)</f>
        <v>web</v>
      </c>
      <c r="S595" s="5">
        <f>$J595/60/60/24+DATE(1970, 1, 1)</f>
        <v>42070.677604166667</v>
      </c>
      <c r="T595" s="5">
        <f>$I595/60/60/24+DATE(1970, 1, 1)</f>
        <v>42100.635937500003</v>
      </c>
      <c r="U595" t="b">
        <f>T595&gt;S595</f>
        <v>1</v>
      </c>
    </row>
    <row r="596" spans="1:21" ht="29" x14ac:dyDescent="0.35">
      <c r="A596">
        <v>594</v>
      </c>
      <c r="B596" s="3" t="s">
        <v>595</v>
      </c>
      <c r="C596" s="3" t="s">
        <v>4704</v>
      </c>
      <c r="D596" s="11">
        <v>25000</v>
      </c>
      <c r="E596" s="11">
        <v>26</v>
      </c>
      <c r="F596" t="s">
        <v>8221</v>
      </c>
      <c r="G596" t="s">
        <v>8224</v>
      </c>
      <c r="H596" t="s">
        <v>8246</v>
      </c>
      <c r="I596">
        <v>1460832206</v>
      </c>
      <c r="J596">
        <v>1458240206</v>
      </c>
      <c r="K596" t="b">
        <v>0</v>
      </c>
      <c r="L596">
        <v>2</v>
      </c>
      <c r="M596" t="b">
        <v>0</v>
      </c>
      <c r="N596" t="s">
        <v>8272</v>
      </c>
      <c r="O596" s="13">
        <f>E596/D596</f>
        <v>1.0399999999999999E-3</v>
      </c>
      <c r="P596" s="14">
        <f>IF($L596&lt;&gt;0, E596/L596, 0)</f>
        <v>13</v>
      </c>
      <c r="Q596" t="str">
        <f>LEFT($N596, FIND("/", $N596)-1)</f>
        <v>technology</v>
      </c>
      <c r="R596" t="str">
        <f>RIGHT(N596, LEN(N596)-LEN(Q596)-1)</f>
        <v>web</v>
      </c>
      <c r="S596" s="5">
        <f>$J596/60/60/24+DATE(1970, 1, 1)</f>
        <v>42446.780162037037</v>
      </c>
      <c r="T596" s="5">
        <f>$I596/60/60/24+DATE(1970, 1, 1)</f>
        <v>42476.780162037037</v>
      </c>
      <c r="U596" t="b">
        <f>T596&gt;S596</f>
        <v>1</v>
      </c>
    </row>
    <row r="597" spans="1:21" ht="43.5" x14ac:dyDescent="0.35">
      <c r="A597">
        <v>595</v>
      </c>
      <c r="B597" s="3" t="s">
        <v>596</v>
      </c>
      <c r="C597" s="3" t="s">
        <v>4705</v>
      </c>
      <c r="D597" s="11">
        <v>100000</v>
      </c>
      <c r="E597" s="11">
        <v>426</v>
      </c>
      <c r="F597" t="s">
        <v>8221</v>
      </c>
      <c r="G597" t="s">
        <v>8224</v>
      </c>
      <c r="H597" t="s">
        <v>8246</v>
      </c>
      <c r="I597">
        <v>1430703638</v>
      </c>
      <c r="J597">
        <v>1426815638</v>
      </c>
      <c r="K597" t="b">
        <v>0</v>
      </c>
      <c r="L597">
        <v>8</v>
      </c>
      <c r="M597" t="b">
        <v>0</v>
      </c>
      <c r="N597" t="s">
        <v>8272</v>
      </c>
      <c r="O597" s="13">
        <f>E597/D597</f>
        <v>4.2599999999999999E-3</v>
      </c>
      <c r="P597" s="14">
        <f>IF($L597&lt;&gt;0, E597/L597, 0)</f>
        <v>53.25</v>
      </c>
      <c r="Q597" t="str">
        <f>LEFT($N597, FIND("/", $N597)-1)</f>
        <v>technology</v>
      </c>
      <c r="R597" t="str">
        <f>RIGHT(N597, LEN(N597)-LEN(Q597)-1)</f>
        <v>web</v>
      </c>
      <c r="S597" s="5">
        <f>$J597/60/60/24+DATE(1970, 1, 1)</f>
        <v>42083.069884259254</v>
      </c>
      <c r="T597" s="5">
        <f>$I597/60/60/24+DATE(1970, 1, 1)</f>
        <v>42128.069884259254</v>
      </c>
      <c r="U597" t="b">
        <f>T597&gt;S597</f>
        <v>1</v>
      </c>
    </row>
    <row r="598" spans="1:21" ht="43.5" x14ac:dyDescent="0.35">
      <c r="A598">
        <v>596</v>
      </c>
      <c r="B598" s="3" t="s">
        <v>597</v>
      </c>
      <c r="C598" s="3" t="s">
        <v>4706</v>
      </c>
      <c r="D598" s="11">
        <v>20000</v>
      </c>
      <c r="E598" s="11">
        <v>6</v>
      </c>
      <c r="F598" t="s">
        <v>8221</v>
      </c>
      <c r="G598" t="s">
        <v>8224</v>
      </c>
      <c r="H598" t="s">
        <v>8246</v>
      </c>
      <c r="I598">
        <v>1478122292</v>
      </c>
      <c r="J598">
        <v>1475530292</v>
      </c>
      <c r="K598" t="b">
        <v>0</v>
      </c>
      <c r="L598">
        <v>2</v>
      </c>
      <c r="M598" t="b">
        <v>0</v>
      </c>
      <c r="N598" t="s">
        <v>8272</v>
      </c>
      <c r="O598" s="13">
        <f>E598/D598</f>
        <v>2.9999999999999997E-4</v>
      </c>
      <c r="P598" s="14">
        <f>IF($L598&lt;&gt;0, E598/L598, 0)</f>
        <v>3</v>
      </c>
      <c r="Q598" t="str">
        <f>LEFT($N598, FIND("/", $N598)-1)</f>
        <v>technology</v>
      </c>
      <c r="R598" t="str">
        <f>RIGHT(N598, LEN(N598)-LEN(Q598)-1)</f>
        <v>web</v>
      </c>
      <c r="S598" s="5">
        <f>$J598/60/60/24+DATE(1970, 1, 1)</f>
        <v>42646.896898148145</v>
      </c>
      <c r="T598" s="5">
        <f>$I598/60/60/24+DATE(1970, 1, 1)</f>
        <v>42676.896898148145</v>
      </c>
      <c r="U598" t="b">
        <f>T598&gt;S598</f>
        <v>1</v>
      </c>
    </row>
    <row r="599" spans="1:21" ht="43.5" x14ac:dyDescent="0.35">
      <c r="A599">
        <v>597</v>
      </c>
      <c r="B599" s="3" t="s">
        <v>598</v>
      </c>
      <c r="C599" s="3" t="s">
        <v>4707</v>
      </c>
      <c r="D599" s="11">
        <v>7500</v>
      </c>
      <c r="E599" s="11">
        <v>20</v>
      </c>
      <c r="F599" t="s">
        <v>8221</v>
      </c>
      <c r="G599" t="s">
        <v>8224</v>
      </c>
      <c r="H599" t="s">
        <v>8246</v>
      </c>
      <c r="I599">
        <v>1469980800</v>
      </c>
      <c r="J599">
        <v>1466787335</v>
      </c>
      <c r="K599" t="b">
        <v>0</v>
      </c>
      <c r="L599">
        <v>2</v>
      </c>
      <c r="M599" t="b">
        <v>0</v>
      </c>
      <c r="N599" t="s">
        <v>8272</v>
      </c>
      <c r="O599" s="13">
        <f>E599/D599</f>
        <v>2.6666666666666666E-3</v>
      </c>
      <c r="P599" s="14">
        <f>IF($L599&lt;&gt;0, E599/L599, 0)</f>
        <v>10</v>
      </c>
      <c r="Q599" t="str">
        <f>LEFT($N599, FIND("/", $N599)-1)</f>
        <v>technology</v>
      </c>
      <c r="R599" t="str">
        <f>RIGHT(N599, LEN(N599)-LEN(Q599)-1)</f>
        <v>web</v>
      </c>
      <c r="S599" s="5">
        <f>$J599/60/60/24+DATE(1970, 1, 1)</f>
        <v>42545.705266203702</v>
      </c>
      <c r="T599" s="5">
        <f>$I599/60/60/24+DATE(1970, 1, 1)</f>
        <v>42582.666666666672</v>
      </c>
      <c r="U599" t="b">
        <f>T599&gt;S599</f>
        <v>1</v>
      </c>
    </row>
    <row r="600" spans="1:21" ht="29" x14ac:dyDescent="0.35">
      <c r="A600">
        <v>598</v>
      </c>
      <c r="B600" s="3" t="s">
        <v>599</v>
      </c>
      <c r="C600" s="3" t="s">
        <v>4708</v>
      </c>
      <c r="D600" s="11">
        <v>2500</v>
      </c>
      <c r="E600" s="11">
        <v>850</v>
      </c>
      <c r="F600" t="s">
        <v>8221</v>
      </c>
      <c r="G600" t="s">
        <v>8224</v>
      </c>
      <c r="H600" t="s">
        <v>8246</v>
      </c>
      <c r="I600">
        <v>1417737781</v>
      </c>
      <c r="J600">
        <v>1415145781</v>
      </c>
      <c r="K600" t="b">
        <v>0</v>
      </c>
      <c r="L600">
        <v>7</v>
      </c>
      <c r="M600" t="b">
        <v>0</v>
      </c>
      <c r="N600" t="s">
        <v>8272</v>
      </c>
      <c r="O600" s="13">
        <f>E600/D600</f>
        <v>0.34</v>
      </c>
      <c r="P600" s="14">
        <f>IF($L600&lt;&gt;0, E600/L600, 0)</f>
        <v>121.42857142857143</v>
      </c>
      <c r="Q600" t="str">
        <f>LEFT($N600, FIND("/", $N600)-1)</f>
        <v>technology</v>
      </c>
      <c r="R600" t="str">
        <f>RIGHT(N600, LEN(N600)-LEN(Q600)-1)</f>
        <v>web</v>
      </c>
      <c r="S600" s="5">
        <f>$J600/60/60/24+DATE(1970, 1, 1)</f>
        <v>41948.00209490741</v>
      </c>
      <c r="T600" s="5">
        <f>$I600/60/60/24+DATE(1970, 1, 1)</f>
        <v>41978.00209490741</v>
      </c>
      <c r="U600" t="b">
        <f>T600&gt;S600</f>
        <v>1</v>
      </c>
    </row>
    <row r="601" spans="1:21" ht="58" x14ac:dyDescent="0.35">
      <c r="A601">
        <v>599</v>
      </c>
      <c r="B601" s="3" t="s">
        <v>600</v>
      </c>
      <c r="C601" s="3" t="s">
        <v>4709</v>
      </c>
      <c r="D601" s="11">
        <v>50000</v>
      </c>
      <c r="E601" s="11">
        <v>31</v>
      </c>
      <c r="F601" t="s">
        <v>8221</v>
      </c>
      <c r="G601" t="s">
        <v>8224</v>
      </c>
      <c r="H601" t="s">
        <v>8246</v>
      </c>
      <c r="I601">
        <v>1425827760</v>
      </c>
      <c r="J601">
        <v>1423769402</v>
      </c>
      <c r="K601" t="b">
        <v>0</v>
      </c>
      <c r="L601">
        <v>2</v>
      </c>
      <c r="M601" t="b">
        <v>0</v>
      </c>
      <c r="N601" t="s">
        <v>8272</v>
      </c>
      <c r="O601" s="13">
        <f>E601/D601</f>
        <v>6.2E-4</v>
      </c>
      <c r="P601" s="14">
        <f>IF($L601&lt;&gt;0, E601/L601, 0)</f>
        <v>15.5</v>
      </c>
      <c r="Q601" t="str">
        <f>LEFT($N601, FIND("/", $N601)-1)</f>
        <v>technology</v>
      </c>
      <c r="R601" t="str">
        <f>RIGHT(N601, LEN(N601)-LEN(Q601)-1)</f>
        <v>web</v>
      </c>
      <c r="S601" s="5">
        <f>$J601/60/60/24+DATE(1970, 1, 1)</f>
        <v>42047.812523148154</v>
      </c>
      <c r="T601" s="5">
        <f>$I601/60/60/24+DATE(1970, 1, 1)</f>
        <v>42071.636111111111</v>
      </c>
      <c r="U601" t="b">
        <f>T601&gt;S601</f>
        <v>1</v>
      </c>
    </row>
    <row r="602" spans="1:21" ht="29" x14ac:dyDescent="0.35">
      <c r="A602">
        <v>600</v>
      </c>
      <c r="B602" s="3" t="s">
        <v>601</v>
      </c>
      <c r="C602" s="3" t="s">
        <v>4710</v>
      </c>
      <c r="D602" s="11">
        <v>5000</v>
      </c>
      <c r="E602" s="11">
        <v>100</v>
      </c>
      <c r="F602" t="s">
        <v>8220</v>
      </c>
      <c r="G602" t="s">
        <v>8224</v>
      </c>
      <c r="H602" t="s">
        <v>8246</v>
      </c>
      <c r="I602">
        <v>1431198562</v>
      </c>
      <c r="J602">
        <v>1426014562</v>
      </c>
      <c r="K602" t="b">
        <v>0</v>
      </c>
      <c r="L602">
        <v>1</v>
      </c>
      <c r="M602" t="b">
        <v>0</v>
      </c>
      <c r="N602" t="s">
        <v>8272</v>
      </c>
      <c r="O602" s="13">
        <f>E602/D602</f>
        <v>0.02</v>
      </c>
      <c r="P602" s="14">
        <f>IF($L602&lt;&gt;0, E602/L602, 0)</f>
        <v>100</v>
      </c>
      <c r="Q602" t="str">
        <f>LEFT($N602, FIND("/", $N602)-1)</f>
        <v>technology</v>
      </c>
      <c r="R602" t="str">
        <f>RIGHT(N602, LEN(N602)-LEN(Q602)-1)</f>
        <v>web</v>
      </c>
      <c r="S602" s="5">
        <f>$J602/60/60/24+DATE(1970, 1, 1)</f>
        <v>42073.798171296294</v>
      </c>
      <c r="T602" s="5">
        <f>$I602/60/60/24+DATE(1970, 1, 1)</f>
        <v>42133.798171296294</v>
      </c>
      <c r="U602" t="b">
        <f>T602&gt;S602</f>
        <v>1</v>
      </c>
    </row>
    <row r="603" spans="1:21" ht="43.5" x14ac:dyDescent="0.35">
      <c r="A603">
        <v>601</v>
      </c>
      <c r="B603" s="3" t="s">
        <v>602</v>
      </c>
      <c r="C603" s="3" t="s">
        <v>4711</v>
      </c>
      <c r="D603" s="11">
        <v>10000</v>
      </c>
      <c r="E603" s="11">
        <v>140</v>
      </c>
      <c r="F603" t="s">
        <v>8220</v>
      </c>
      <c r="G603" t="s">
        <v>8229</v>
      </c>
      <c r="H603" t="s">
        <v>8251</v>
      </c>
      <c r="I603">
        <v>1419626139</v>
      </c>
      <c r="J603">
        <v>1417034139</v>
      </c>
      <c r="K603" t="b">
        <v>0</v>
      </c>
      <c r="L603">
        <v>6</v>
      </c>
      <c r="M603" t="b">
        <v>0</v>
      </c>
      <c r="N603" t="s">
        <v>8272</v>
      </c>
      <c r="O603" s="13">
        <f>E603/D603</f>
        <v>1.4E-2</v>
      </c>
      <c r="P603" s="14">
        <f>IF($L603&lt;&gt;0, E603/L603, 0)</f>
        <v>23.333333333333332</v>
      </c>
      <c r="Q603" t="str">
        <f>LEFT($N603, FIND("/", $N603)-1)</f>
        <v>technology</v>
      </c>
      <c r="R603" t="str">
        <f>RIGHT(N603, LEN(N603)-LEN(Q603)-1)</f>
        <v>web</v>
      </c>
      <c r="S603" s="5">
        <f>$J603/60/60/24+DATE(1970, 1, 1)</f>
        <v>41969.858090277776</v>
      </c>
      <c r="T603" s="5">
        <f>$I603/60/60/24+DATE(1970, 1, 1)</f>
        <v>41999.858090277776</v>
      </c>
      <c r="U603" t="b">
        <f>T603&gt;S603</f>
        <v>1</v>
      </c>
    </row>
    <row r="604" spans="1:21" ht="43.5" x14ac:dyDescent="0.35">
      <c r="A604">
        <v>602</v>
      </c>
      <c r="B604" s="3" t="s">
        <v>603</v>
      </c>
      <c r="C604" s="3" t="s">
        <v>4712</v>
      </c>
      <c r="D604" s="11">
        <v>70000</v>
      </c>
      <c r="E604" s="11">
        <v>0</v>
      </c>
      <c r="F604" t="s">
        <v>8220</v>
      </c>
      <c r="G604" t="s">
        <v>8224</v>
      </c>
      <c r="H604" t="s">
        <v>8246</v>
      </c>
      <c r="I604">
        <v>1434654215</v>
      </c>
      <c r="J604">
        <v>1432062215</v>
      </c>
      <c r="K604" t="b">
        <v>0</v>
      </c>
      <c r="L604">
        <v>0</v>
      </c>
      <c r="M604" t="b">
        <v>0</v>
      </c>
      <c r="N604" t="s">
        <v>8272</v>
      </c>
      <c r="O604" s="13">
        <f>E604/D604</f>
        <v>0</v>
      </c>
      <c r="P604" s="14">
        <f>IF($L604&lt;&gt;0, E604/L604, 0)</f>
        <v>0</v>
      </c>
      <c r="Q604" t="str">
        <f>LEFT($N604, FIND("/", $N604)-1)</f>
        <v>technology</v>
      </c>
      <c r="R604" t="str">
        <f>RIGHT(N604, LEN(N604)-LEN(Q604)-1)</f>
        <v>web</v>
      </c>
      <c r="S604" s="5">
        <f>$J604/60/60/24+DATE(1970, 1, 1)</f>
        <v>42143.79415509259</v>
      </c>
      <c r="T604" s="5">
        <f>$I604/60/60/24+DATE(1970, 1, 1)</f>
        <v>42173.79415509259</v>
      </c>
      <c r="U604" t="b">
        <f>T604&gt;S604</f>
        <v>1</v>
      </c>
    </row>
    <row r="605" spans="1:21" ht="43.5" x14ac:dyDescent="0.35">
      <c r="A605">
        <v>603</v>
      </c>
      <c r="B605" s="3" t="s">
        <v>604</v>
      </c>
      <c r="C605" s="3" t="s">
        <v>4713</v>
      </c>
      <c r="D605" s="11">
        <v>15000</v>
      </c>
      <c r="E605" s="11">
        <v>590.02</v>
      </c>
      <c r="F605" t="s">
        <v>8220</v>
      </c>
      <c r="G605" t="s">
        <v>8224</v>
      </c>
      <c r="H605" t="s">
        <v>8246</v>
      </c>
      <c r="I605">
        <v>1408029623</v>
      </c>
      <c r="J605">
        <v>1405437623</v>
      </c>
      <c r="K605" t="b">
        <v>0</v>
      </c>
      <c r="L605">
        <v>13</v>
      </c>
      <c r="M605" t="b">
        <v>0</v>
      </c>
      <c r="N605" t="s">
        <v>8272</v>
      </c>
      <c r="O605" s="13">
        <f>E605/D605</f>
        <v>3.9334666666666664E-2</v>
      </c>
      <c r="P605" s="14">
        <f>IF($L605&lt;&gt;0, E605/L605, 0)</f>
        <v>45.386153846153846</v>
      </c>
      <c r="Q605" t="str">
        <f>LEFT($N605, FIND("/", $N605)-1)</f>
        <v>technology</v>
      </c>
      <c r="R605" t="str">
        <f>RIGHT(N605, LEN(N605)-LEN(Q605)-1)</f>
        <v>web</v>
      </c>
      <c r="S605" s="5">
        <f>$J605/60/60/24+DATE(1970, 1, 1)</f>
        <v>41835.639155092591</v>
      </c>
      <c r="T605" s="5">
        <f>$I605/60/60/24+DATE(1970, 1, 1)</f>
        <v>41865.639155092591</v>
      </c>
      <c r="U605" t="b">
        <f>T605&gt;S605</f>
        <v>1</v>
      </c>
    </row>
    <row r="606" spans="1:21" ht="43.5" x14ac:dyDescent="0.35">
      <c r="A606">
        <v>604</v>
      </c>
      <c r="B606" s="3" t="s">
        <v>605</v>
      </c>
      <c r="C606" s="3" t="s">
        <v>4714</v>
      </c>
      <c r="D606" s="11">
        <v>1500</v>
      </c>
      <c r="E606" s="11">
        <v>0</v>
      </c>
      <c r="F606" t="s">
        <v>8220</v>
      </c>
      <c r="G606" t="s">
        <v>8224</v>
      </c>
      <c r="H606" t="s">
        <v>8246</v>
      </c>
      <c r="I606">
        <v>1409187056</v>
      </c>
      <c r="J606">
        <v>1406595056</v>
      </c>
      <c r="K606" t="b">
        <v>0</v>
      </c>
      <c r="L606">
        <v>0</v>
      </c>
      <c r="M606" t="b">
        <v>0</v>
      </c>
      <c r="N606" t="s">
        <v>8272</v>
      </c>
      <c r="O606" s="13">
        <f>E606/D606</f>
        <v>0</v>
      </c>
      <c r="P606" s="14">
        <f>IF($L606&lt;&gt;0, E606/L606, 0)</f>
        <v>0</v>
      </c>
      <c r="Q606" t="str">
        <f>LEFT($N606, FIND("/", $N606)-1)</f>
        <v>technology</v>
      </c>
      <c r="R606" t="str">
        <f>RIGHT(N606, LEN(N606)-LEN(Q606)-1)</f>
        <v>web</v>
      </c>
      <c r="S606" s="5">
        <f>$J606/60/60/24+DATE(1970, 1, 1)</f>
        <v>41849.035370370373</v>
      </c>
      <c r="T606" s="5">
        <f>$I606/60/60/24+DATE(1970, 1, 1)</f>
        <v>41879.035370370373</v>
      </c>
      <c r="U606" t="b">
        <f>T606&gt;S606</f>
        <v>1</v>
      </c>
    </row>
    <row r="607" spans="1:21" ht="29" x14ac:dyDescent="0.35">
      <c r="A607">
        <v>605</v>
      </c>
      <c r="B607" s="3" t="s">
        <v>606</v>
      </c>
      <c r="C607" s="3" t="s">
        <v>4715</v>
      </c>
      <c r="D607" s="11">
        <v>5000</v>
      </c>
      <c r="E607" s="11">
        <v>131</v>
      </c>
      <c r="F607" t="s">
        <v>8220</v>
      </c>
      <c r="G607" t="s">
        <v>8224</v>
      </c>
      <c r="H607" t="s">
        <v>8246</v>
      </c>
      <c r="I607">
        <v>1440318908</v>
      </c>
      <c r="J607">
        <v>1436430908</v>
      </c>
      <c r="K607" t="b">
        <v>0</v>
      </c>
      <c r="L607">
        <v>8</v>
      </c>
      <c r="M607" t="b">
        <v>0</v>
      </c>
      <c r="N607" t="s">
        <v>8272</v>
      </c>
      <c r="O607" s="13">
        <f>E607/D607</f>
        <v>2.6200000000000001E-2</v>
      </c>
      <c r="P607" s="14">
        <f>IF($L607&lt;&gt;0, E607/L607, 0)</f>
        <v>16.375</v>
      </c>
      <c r="Q607" t="str">
        <f>LEFT($N607, FIND("/", $N607)-1)</f>
        <v>technology</v>
      </c>
      <c r="R607" t="str">
        <f>RIGHT(N607, LEN(N607)-LEN(Q607)-1)</f>
        <v>web</v>
      </c>
      <c r="S607" s="5">
        <f>$J607/60/60/24+DATE(1970, 1, 1)</f>
        <v>42194.357731481476</v>
      </c>
      <c r="T607" s="5">
        <f>$I607/60/60/24+DATE(1970, 1, 1)</f>
        <v>42239.357731481476</v>
      </c>
      <c r="U607" t="b">
        <f>T607&gt;S607</f>
        <v>1</v>
      </c>
    </row>
    <row r="608" spans="1:21" ht="58" x14ac:dyDescent="0.35">
      <c r="A608">
        <v>606</v>
      </c>
      <c r="B608" s="3" t="s">
        <v>607</v>
      </c>
      <c r="C608" s="3" t="s">
        <v>4716</v>
      </c>
      <c r="D608" s="11">
        <v>5000</v>
      </c>
      <c r="E608" s="11">
        <v>10</v>
      </c>
      <c r="F608" t="s">
        <v>8220</v>
      </c>
      <c r="G608" t="s">
        <v>8233</v>
      </c>
      <c r="H608" t="s">
        <v>8249</v>
      </c>
      <c r="I608">
        <v>1432479600</v>
      </c>
      <c r="J608">
        <v>1428507409</v>
      </c>
      <c r="K608" t="b">
        <v>0</v>
      </c>
      <c r="L608">
        <v>1</v>
      </c>
      <c r="M608" t="b">
        <v>0</v>
      </c>
      <c r="N608" t="s">
        <v>8272</v>
      </c>
      <c r="O608" s="13">
        <f>E608/D608</f>
        <v>2E-3</v>
      </c>
      <c r="P608" s="14">
        <f>IF($L608&lt;&gt;0, E608/L608, 0)</f>
        <v>10</v>
      </c>
      <c r="Q608" t="str">
        <f>LEFT($N608, FIND("/", $N608)-1)</f>
        <v>technology</v>
      </c>
      <c r="R608" t="str">
        <f>RIGHT(N608, LEN(N608)-LEN(Q608)-1)</f>
        <v>web</v>
      </c>
      <c r="S608" s="5">
        <f>$J608/60/60/24+DATE(1970, 1, 1)</f>
        <v>42102.650567129633</v>
      </c>
      <c r="T608" s="5">
        <f>$I608/60/60/24+DATE(1970, 1, 1)</f>
        <v>42148.625</v>
      </c>
      <c r="U608" t="b">
        <f>T608&gt;S608</f>
        <v>1</v>
      </c>
    </row>
    <row r="609" spans="1:21" ht="43.5" x14ac:dyDescent="0.35">
      <c r="A609">
        <v>607</v>
      </c>
      <c r="B609" s="3" t="s">
        <v>608</v>
      </c>
      <c r="C609" s="3" t="s">
        <v>4717</v>
      </c>
      <c r="D609" s="11">
        <v>250</v>
      </c>
      <c r="E609" s="11">
        <v>0</v>
      </c>
      <c r="F609" t="s">
        <v>8220</v>
      </c>
      <c r="G609" t="s">
        <v>8224</v>
      </c>
      <c r="H609" t="s">
        <v>8246</v>
      </c>
      <c r="I609">
        <v>1448225336</v>
      </c>
      <c r="J609">
        <v>1445629736</v>
      </c>
      <c r="K609" t="b">
        <v>0</v>
      </c>
      <c r="L609">
        <v>0</v>
      </c>
      <c r="M609" t="b">
        <v>0</v>
      </c>
      <c r="N609" t="s">
        <v>8272</v>
      </c>
      <c r="O609" s="13">
        <f>E609/D609</f>
        <v>0</v>
      </c>
      <c r="P609" s="14">
        <f>IF($L609&lt;&gt;0, E609/L609, 0)</f>
        <v>0</v>
      </c>
      <c r="Q609" t="str">
        <f>LEFT($N609, FIND("/", $N609)-1)</f>
        <v>technology</v>
      </c>
      <c r="R609" t="str">
        <f>RIGHT(N609, LEN(N609)-LEN(Q609)-1)</f>
        <v>web</v>
      </c>
      <c r="S609" s="5">
        <f>$J609/60/60/24+DATE(1970, 1, 1)</f>
        <v>42300.825648148151</v>
      </c>
      <c r="T609" s="5">
        <f>$I609/60/60/24+DATE(1970, 1, 1)</f>
        <v>42330.867314814815</v>
      </c>
      <c r="U609" t="b">
        <f>T609&gt;S609</f>
        <v>1</v>
      </c>
    </row>
    <row r="610" spans="1:21" ht="43.5" x14ac:dyDescent="0.35">
      <c r="A610">
        <v>608</v>
      </c>
      <c r="B610" s="3" t="s">
        <v>609</v>
      </c>
      <c r="C610" s="3" t="s">
        <v>4718</v>
      </c>
      <c r="D610" s="11">
        <v>150000</v>
      </c>
      <c r="E610" s="11">
        <v>1461</v>
      </c>
      <c r="F610" t="s">
        <v>8220</v>
      </c>
      <c r="G610" t="s">
        <v>8224</v>
      </c>
      <c r="H610" t="s">
        <v>8246</v>
      </c>
      <c r="I610">
        <v>1434405980</v>
      </c>
      <c r="J610">
        <v>1431813980</v>
      </c>
      <c r="K610" t="b">
        <v>0</v>
      </c>
      <c r="L610">
        <v>5</v>
      </c>
      <c r="M610" t="b">
        <v>0</v>
      </c>
      <c r="N610" t="s">
        <v>8272</v>
      </c>
      <c r="O610" s="13">
        <f>E610/D610</f>
        <v>9.7400000000000004E-3</v>
      </c>
      <c r="P610" s="14">
        <f>IF($L610&lt;&gt;0, E610/L610, 0)</f>
        <v>292.2</v>
      </c>
      <c r="Q610" t="str">
        <f>LEFT($N610, FIND("/", $N610)-1)</f>
        <v>technology</v>
      </c>
      <c r="R610" t="str">
        <f>RIGHT(N610, LEN(N610)-LEN(Q610)-1)</f>
        <v>web</v>
      </c>
      <c r="S610" s="5">
        <f>$J610/60/60/24+DATE(1970, 1, 1)</f>
        <v>42140.921064814815</v>
      </c>
      <c r="T610" s="5">
        <f>$I610/60/60/24+DATE(1970, 1, 1)</f>
        <v>42170.921064814815</v>
      </c>
      <c r="U610" t="b">
        <f>T610&gt;S610</f>
        <v>1</v>
      </c>
    </row>
    <row r="611" spans="1:21" ht="43.5" x14ac:dyDescent="0.35">
      <c r="A611">
        <v>609</v>
      </c>
      <c r="B611" s="3" t="s">
        <v>610</v>
      </c>
      <c r="C611" s="3" t="s">
        <v>4719</v>
      </c>
      <c r="D611" s="11">
        <v>780</v>
      </c>
      <c r="E611" s="11">
        <v>5</v>
      </c>
      <c r="F611" t="s">
        <v>8220</v>
      </c>
      <c r="G611" t="s">
        <v>8225</v>
      </c>
      <c r="H611" t="s">
        <v>8247</v>
      </c>
      <c r="I611">
        <v>1448761744</v>
      </c>
      <c r="J611">
        <v>1446166144</v>
      </c>
      <c r="K611" t="b">
        <v>0</v>
      </c>
      <c r="L611">
        <v>1</v>
      </c>
      <c r="M611" t="b">
        <v>0</v>
      </c>
      <c r="N611" t="s">
        <v>8272</v>
      </c>
      <c r="O611" s="13">
        <f>E611/D611</f>
        <v>6.41025641025641E-3</v>
      </c>
      <c r="P611" s="14">
        <f>IF($L611&lt;&gt;0, E611/L611, 0)</f>
        <v>5</v>
      </c>
      <c r="Q611" t="str">
        <f>LEFT($N611, FIND("/", $N611)-1)</f>
        <v>technology</v>
      </c>
      <c r="R611" t="str">
        <f>RIGHT(N611, LEN(N611)-LEN(Q611)-1)</f>
        <v>web</v>
      </c>
      <c r="S611" s="5">
        <f>$J611/60/60/24+DATE(1970, 1, 1)</f>
        <v>42307.034074074079</v>
      </c>
      <c r="T611" s="5">
        <f>$I611/60/60/24+DATE(1970, 1, 1)</f>
        <v>42337.075740740736</v>
      </c>
      <c r="U611" t="b">
        <f>T611&gt;S611</f>
        <v>1</v>
      </c>
    </row>
    <row r="612" spans="1:21" ht="43.5" x14ac:dyDescent="0.35">
      <c r="A612">
        <v>610</v>
      </c>
      <c r="B612" s="3" t="s">
        <v>611</v>
      </c>
      <c r="C612" s="3" t="s">
        <v>4720</v>
      </c>
      <c r="D612" s="11">
        <v>13803</v>
      </c>
      <c r="E612" s="11">
        <v>0</v>
      </c>
      <c r="F612" t="s">
        <v>8220</v>
      </c>
      <c r="G612" t="s">
        <v>8224</v>
      </c>
      <c r="H612" t="s">
        <v>8246</v>
      </c>
      <c r="I612">
        <v>1429732586</v>
      </c>
      <c r="J612">
        <v>1427140586</v>
      </c>
      <c r="K612" t="b">
        <v>0</v>
      </c>
      <c r="L612">
        <v>0</v>
      </c>
      <c r="M612" t="b">
        <v>0</v>
      </c>
      <c r="N612" t="s">
        <v>8272</v>
      </c>
      <c r="O612" s="13">
        <f>E612/D612</f>
        <v>0</v>
      </c>
      <c r="P612" s="14">
        <f>IF($L612&lt;&gt;0, E612/L612, 0)</f>
        <v>0</v>
      </c>
      <c r="Q612" t="str">
        <f>LEFT($N612, FIND("/", $N612)-1)</f>
        <v>technology</v>
      </c>
      <c r="R612" t="str">
        <f>RIGHT(N612, LEN(N612)-LEN(Q612)-1)</f>
        <v>web</v>
      </c>
      <c r="S612" s="5">
        <f>$J612/60/60/24+DATE(1970, 1, 1)</f>
        <v>42086.83085648148</v>
      </c>
      <c r="T612" s="5">
        <f>$I612/60/60/24+DATE(1970, 1, 1)</f>
        <v>42116.83085648148</v>
      </c>
      <c r="U612" t="b">
        <f>T612&gt;S612</f>
        <v>1</v>
      </c>
    </row>
    <row r="613" spans="1:21" ht="43.5" x14ac:dyDescent="0.35">
      <c r="A613">
        <v>611</v>
      </c>
      <c r="B613" s="3" t="s">
        <v>612</v>
      </c>
      <c r="C613" s="3" t="s">
        <v>4721</v>
      </c>
      <c r="D613" s="11">
        <v>80000</v>
      </c>
      <c r="E613" s="11">
        <v>0</v>
      </c>
      <c r="F613" t="s">
        <v>8220</v>
      </c>
      <c r="G613" t="s">
        <v>8230</v>
      </c>
      <c r="H613" t="s">
        <v>8249</v>
      </c>
      <c r="I613">
        <v>1453210037</v>
      </c>
      <c r="J613">
        <v>1448026037</v>
      </c>
      <c r="K613" t="b">
        <v>0</v>
      </c>
      <c r="L613">
        <v>0</v>
      </c>
      <c r="M613" t="b">
        <v>0</v>
      </c>
      <c r="N613" t="s">
        <v>8272</v>
      </c>
      <c r="O613" s="13">
        <f>E613/D613</f>
        <v>0</v>
      </c>
      <c r="P613" s="14">
        <f>IF($L613&lt;&gt;0, E613/L613, 0)</f>
        <v>0</v>
      </c>
      <c r="Q613" t="str">
        <f>LEFT($N613, FIND("/", $N613)-1)</f>
        <v>technology</v>
      </c>
      <c r="R613" t="str">
        <f>RIGHT(N613, LEN(N613)-LEN(Q613)-1)</f>
        <v>web</v>
      </c>
      <c r="S613" s="5">
        <f>$J613/60/60/24+DATE(1970, 1, 1)</f>
        <v>42328.560613425929</v>
      </c>
      <c r="T613" s="5">
        <f>$I613/60/60/24+DATE(1970, 1, 1)</f>
        <v>42388.560613425929</v>
      </c>
      <c r="U613" t="b">
        <f>T613&gt;S613</f>
        <v>1</v>
      </c>
    </row>
    <row r="614" spans="1:21" ht="29" x14ac:dyDescent="0.35">
      <c r="A614">
        <v>612</v>
      </c>
      <c r="B614" s="3" t="s">
        <v>613</v>
      </c>
      <c r="C614" s="3" t="s">
        <v>4722</v>
      </c>
      <c r="D614" s="11">
        <v>10000</v>
      </c>
      <c r="E614" s="11">
        <v>0</v>
      </c>
      <c r="F614" t="s">
        <v>8220</v>
      </c>
      <c r="G614" t="s">
        <v>8237</v>
      </c>
      <c r="H614" t="s">
        <v>8249</v>
      </c>
      <c r="I614">
        <v>1472777146</v>
      </c>
      <c r="J614">
        <v>1470185146</v>
      </c>
      <c r="K614" t="b">
        <v>0</v>
      </c>
      <c r="L614">
        <v>0</v>
      </c>
      <c r="M614" t="b">
        <v>0</v>
      </c>
      <c r="N614" t="s">
        <v>8272</v>
      </c>
      <c r="O614" s="13">
        <f>E614/D614</f>
        <v>0</v>
      </c>
      <c r="P614" s="14">
        <f>IF($L614&lt;&gt;0, E614/L614, 0)</f>
        <v>0</v>
      </c>
      <c r="Q614" t="str">
        <f>LEFT($N614, FIND("/", $N614)-1)</f>
        <v>technology</v>
      </c>
      <c r="R614" t="str">
        <f>RIGHT(N614, LEN(N614)-LEN(Q614)-1)</f>
        <v>web</v>
      </c>
      <c r="S614" s="5">
        <f>$J614/60/60/24+DATE(1970, 1, 1)</f>
        <v>42585.031782407401</v>
      </c>
      <c r="T614" s="5">
        <f>$I614/60/60/24+DATE(1970, 1, 1)</f>
        <v>42615.031782407401</v>
      </c>
      <c r="U614" t="b">
        <f>T614&gt;S614</f>
        <v>1</v>
      </c>
    </row>
    <row r="615" spans="1:21" ht="43.5" x14ac:dyDescent="0.35">
      <c r="A615">
        <v>613</v>
      </c>
      <c r="B615" s="3" t="s">
        <v>614</v>
      </c>
      <c r="C615" s="3" t="s">
        <v>4723</v>
      </c>
      <c r="D615" s="11">
        <v>60000</v>
      </c>
      <c r="E615" s="11">
        <v>12818</v>
      </c>
      <c r="F615" t="s">
        <v>8220</v>
      </c>
      <c r="G615" t="s">
        <v>8224</v>
      </c>
      <c r="H615" t="s">
        <v>8246</v>
      </c>
      <c r="I615">
        <v>1443675540</v>
      </c>
      <c r="J615">
        <v>1441022120</v>
      </c>
      <c r="K615" t="b">
        <v>0</v>
      </c>
      <c r="L615">
        <v>121</v>
      </c>
      <c r="M615" t="b">
        <v>0</v>
      </c>
      <c r="N615" t="s">
        <v>8272</v>
      </c>
      <c r="O615" s="13">
        <f>E615/D615</f>
        <v>0.21363333333333334</v>
      </c>
      <c r="P615" s="14">
        <f>IF($L615&lt;&gt;0, E615/L615, 0)</f>
        <v>105.93388429752066</v>
      </c>
      <c r="Q615" t="str">
        <f>LEFT($N615, FIND("/", $N615)-1)</f>
        <v>technology</v>
      </c>
      <c r="R615" t="str">
        <f>RIGHT(N615, LEN(N615)-LEN(Q615)-1)</f>
        <v>web</v>
      </c>
      <c r="S615" s="5">
        <f>$J615/60/60/24+DATE(1970, 1, 1)</f>
        <v>42247.496759259258</v>
      </c>
      <c r="T615" s="5">
        <f>$I615/60/60/24+DATE(1970, 1, 1)</f>
        <v>42278.207638888889</v>
      </c>
      <c r="U615" t="b">
        <f>T615&gt;S615</f>
        <v>1</v>
      </c>
    </row>
    <row r="616" spans="1:21" ht="43.5" x14ac:dyDescent="0.35">
      <c r="A616">
        <v>614</v>
      </c>
      <c r="B616" s="3" t="s">
        <v>615</v>
      </c>
      <c r="C616" s="3" t="s">
        <v>4724</v>
      </c>
      <c r="D616" s="11">
        <v>10000</v>
      </c>
      <c r="E616" s="11">
        <v>0</v>
      </c>
      <c r="F616" t="s">
        <v>8220</v>
      </c>
      <c r="G616" t="s">
        <v>8224</v>
      </c>
      <c r="H616" t="s">
        <v>8246</v>
      </c>
      <c r="I616">
        <v>1466731740</v>
      </c>
      <c r="J616">
        <v>1464139740</v>
      </c>
      <c r="K616" t="b">
        <v>0</v>
      </c>
      <c r="L616">
        <v>0</v>
      </c>
      <c r="M616" t="b">
        <v>0</v>
      </c>
      <c r="N616" t="s">
        <v>8272</v>
      </c>
      <c r="O616" s="13">
        <f>E616/D616</f>
        <v>0</v>
      </c>
      <c r="P616" s="14">
        <f>IF($L616&lt;&gt;0, E616/L616, 0)</f>
        <v>0</v>
      </c>
      <c r="Q616" t="str">
        <f>LEFT($N616, FIND("/", $N616)-1)</f>
        <v>technology</v>
      </c>
      <c r="R616" t="str">
        <f>RIGHT(N616, LEN(N616)-LEN(Q616)-1)</f>
        <v>web</v>
      </c>
      <c r="S616" s="5">
        <f>$J616/60/60/24+DATE(1970, 1, 1)</f>
        <v>42515.061805555553</v>
      </c>
      <c r="T616" s="5">
        <f>$I616/60/60/24+DATE(1970, 1, 1)</f>
        <v>42545.061805555553</v>
      </c>
      <c r="U616" t="b">
        <f>T616&gt;S616</f>
        <v>1</v>
      </c>
    </row>
    <row r="617" spans="1:21" ht="43.5" x14ac:dyDescent="0.35">
      <c r="A617">
        <v>615</v>
      </c>
      <c r="B617" s="3" t="s">
        <v>616</v>
      </c>
      <c r="C617" s="3" t="s">
        <v>4725</v>
      </c>
      <c r="D617" s="11">
        <v>515</v>
      </c>
      <c r="E617" s="11">
        <v>0</v>
      </c>
      <c r="F617" t="s">
        <v>8220</v>
      </c>
      <c r="G617" t="s">
        <v>8228</v>
      </c>
      <c r="H617" t="s">
        <v>8250</v>
      </c>
      <c r="I617">
        <v>1443149759</v>
      </c>
      <c r="J617">
        <v>1440557759</v>
      </c>
      <c r="K617" t="b">
        <v>0</v>
      </c>
      <c r="L617">
        <v>0</v>
      </c>
      <c r="M617" t="b">
        <v>0</v>
      </c>
      <c r="N617" t="s">
        <v>8272</v>
      </c>
      <c r="O617" s="13">
        <f>E617/D617</f>
        <v>0</v>
      </c>
      <c r="P617" s="14">
        <f>IF($L617&lt;&gt;0, E617/L617, 0)</f>
        <v>0</v>
      </c>
      <c r="Q617" t="str">
        <f>LEFT($N617, FIND("/", $N617)-1)</f>
        <v>technology</v>
      </c>
      <c r="R617" t="str">
        <f>RIGHT(N617, LEN(N617)-LEN(Q617)-1)</f>
        <v>web</v>
      </c>
      <c r="S617" s="5">
        <f>$J617/60/60/24+DATE(1970, 1, 1)</f>
        <v>42242.122210648144</v>
      </c>
      <c r="T617" s="5">
        <f>$I617/60/60/24+DATE(1970, 1, 1)</f>
        <v>42272.122210648144</v>
      </c>
      <c r="U617" t="b">
        <f>T617&gt;S617</f>
        <v>1</v>
      </c>
    </row>
    <row r="618" spans="1:21" ht="43.5" x14ac:dyDescent="0.35">
      <c r="A618">
        <v>616</v>
      </c>
      <c r="B618" s="3" t="s">
        <v>617</v>
      </c>
      <c r="C618" s="3" t="s">
        <v>4726</v>
      </c>
      <c r="D618" s="11">
        <v>5000</v>
      </c>
      <c r="E618" s="11">
        <v>0</v>
      </c>
      <c r="F618" t="s">
        <v>8220</v>
      </c>
      <c r="G618" t="s">
        <v>8230</v>
      </c>
      <c r="H618" t="s">
        <v>8249</v>
      </c>
      <c r="I618">
        <v>1488013307</v>
      </c>
      <c r="J618">
        <v>1485421307</v>
      </c>
      <c r="K618" t="b">
        <v>0</v>
      </c>
      <c r="L618">
        <v>0</v>
      </c>
      <c r="M618" t="b">
        <v>0</v>
      </c>
      <c r="N618" t="s">
        <v>8272</v>
      </c>
      <c r="O618" s="13">
        <f>E618/D618</f>
        <v>0</v>
      </c>
      <c r="P618" s="14">
        <f>IF($L618&lt;&gt;0, E618/L618, 0)</f>
        <v>0</v>
      </c>
      <c r="Q618" t="str">
        <f>LEFT($N618, FIND("/", $N618)-1)</f>
        <v>technology</v>
      </c>
      <c r="R618" t="str">
        <f>RIGHT(N618, LEN(N618)-LEN(Q618)-1)</f>
        <v>web</v>
      </c>
      <c r="S618" s="5">
        <f>$J618/60/60/24+DATE(1970, 1, 1)</f>
        <v>42761.376238425932</v>
      </c>
      <c r="T618" s="5">
        <f>$I618/60/60/24+DATE(1970, 1, 1)</f>
        <v>42791.376238425932</v>
      </c>
      <c r="U618" t="b">
        <f>T618&gt;S618</f>
        <v>1</v>
      </c>
    </row>
    <row r="619" spans="1:21" ht="58" x14ac:dyDescent="0.35">
      <c r="A619">
        <v>617</v>
      </c>
      <c r="B619" s="3" t="s">
        <v>618</v>
      </c>
      <c r="C619" s="3" t="s">
        <v>4727</v>
      </c>
      <c r="D619" s="11">
        <v>2000</v>
      </c>
      <c r="E619" s="11">
        <v>60</v>
      </c>
      <c r="F619" t="s">
        <v>8220</v>
      </c>
      <c r="G619" t="s">
        <v>8225</v>
      </c>
      <c r="H619" t="s">
        <v>8247</v>
      </c>
      <c r="I619">
        <v>1431072843</v>
      </c>
      <c r="J619">
        <v>1427184843</v>
      </c>
      <c r="K619" t="b">
        <v>0</v>
      </c>
      <c r="L619">
        <v>3</v>
      </c>
      <c r="M619" t="b">
        <v>0</v>
      </c>
      <c r="N619" t="s">
        <v>8272</v>
      </c>
      <c r="O619" s="13">
        <f>E619/D619</f>
        <v>0.03</v>
      </c>
      <c r="P619" s="14">
        <f>IF($L619&lt;&gt;0, E619/L619, 0)</f>
        <v>20</v>
      </c>
      <c r="Q619" t="str">
        <f>LEFT($N619, FIND("/", $N619)-1)</f>
        <v>technology</v>
      </c>
      <c r="R619" t="str">
        <f>RIGHT(N619, LEN(N619)-LEN(Q619)-1)</f>
        <v>web</v>
      </c>
      <c r="S619" s="5">
        <f>$J619/60/60/24+DATE(1970, 1, 1)</f>
        <v>42087.343090277776</v>
      </c>
      <c r="T619" s="5">
        <f>$I619/60/60/24+DATE(1970, 1, 1)</f>
        <v>42132.343090277776</v>
      </c>
      <c r="U619" t="b">
        <f>T619&gt;S619</f>
        <v>1</v>
      </c>
    </row>
    <row r="620" spans="1:21" ht="43.5" x14ac:dyDescent="0.35">
      <c r="A620">
        <v>618</v>
      </c>
      <c r="B620" s="3" t="s">
        <v>619</v>
      </c>
      <c r="C620" s="3" t="s">
        <v>4728</v>
      </c>
      <c r="D620" s="11">
        <v>400</v>
      </c>
      <c r="E620" s="11">
        <v>0</v>
      </c>
      <c r="F620" t="s">
        <v>8220</v>
      </c>
      <c r="G620" t="s">
        <v>8224</v>
      </c>
      <c r="H620" t="s">
        <v>8246</v>
      </c>
      <c r="I620">
        <v>1449689203</v>
      </c>
      <c r="J620">
        <v>1447097203</v>
      </c>
      <c r="K620" t="b">
        <v>0</v>
      </c>
      <c r="L620">
        <v>0</v>
      </c>
      <c r="M620" t="b">
        <v>0</v>
      </c>
      <c r="N620" t="s">
        <v>8272</v>
      </c>
      <c r="O620" s="13">
        <f>E620/D620</f>
        <v>0</v>
      </c>
      <c r="P620" s="14">
        <f>IF($L620&lt;&gt;0, E620/L620, 0)</f>
        <v>0</v>
      </c>
      <c r="Q620" t="str">
        <f>LEFT($N620, FIND("/", $N620)-1)</f>
        <v>technology</v>
      </c>
      <c r="R620" t="str">
        <f>RIGHT(N620, LEN(N620)-LEN(Q620)-1)</f>
        <v>web</v>
      </c>
      <c r="S620" s="5">
        <f>$J620/60/60/24+DATE(1970, 1, 1)</f>
        <v>42317.810219907406</v>
      </c>
      <c r="T620" s="5">
        <f>$I620/60/60/24+DATE(1970, 1, 1)</f>
        <v>42347.810219907406</v>
      </c>
      <c r="U620" t="b">
        <f>T620&gt;S620</f>
        <v>1</v>
      </c>
    </row>
    <row r="621" spans="1:21" ht="29" x14ac:dyDescent="0.35">
      <c r="A621">
        <v>619</v>
      </c>
      <c r="B621" s="3" t="s">
        <v>620</v>
      </c>
      <c r="C621" s="3" t="s">
        <v>4729</v>
      </c>
      <c r="D621" s="11">
        <v>2500000</v>
      </c>
      <c r="E621" s="11">
        <v>1</v>
      </c>
      <c r="F621" t="s">
        <v>8220</v>
      </c>
      <c r="G621" t="s">
        <v>8224</v>
      </c>
      <c r="H621" t="s">
        <v>8246</v>
      </c>
      <c r="I621">
        <v>1416933390</v>
      </c>
      <c r="J621">
        <v>1411745790</v>
      </c>
      <c r="K621" t="b">
        <v>0</v>
      </c>
      <c r="L621">
        <v>1</v>
      </c>
      <c r="M621" t="b">
        <v>0</v>
      </c>
      <c r="N621" t="s">
        <v>8272</v>
      </c>
      <c r="O621" s="13">
        <f>E621/D621</f>
        <v>3.9999999999999998E-7</v>
      </c>
      <c r="P621" s="14">
        <f>IF($L621&lt;&gt;0, E621/L621, 0)</f>
        <v>1</v>
      </c>
      <c r="Q621" t="str">
        <f>LEFT($N621, FIND("/", $N621)-1)</f>
        <v>technology</v>
      </c>
      <c r="R621" t="str">
        <f>RIGHT(N621, LEN(N621)-LEN(Q621)-1)</f>
        <v>web</v>
      </c>
      <c r="S621" s="5">
        <f>$J621/60/60/24+DATE(1970, 1, 1)</f>
        <v>41908.650347222225</v>
      </c>
      <c r="T621" s="5">
        <f>$I621/60/60/24+DATE(1970, 1, 1)</f>
        <v>41968.692013888889</v>
      </c>
      <c r="U621" t="b">
        <f>T621&gt;S621</f>
        <v>1</v>
      </c>
    </row>
    <row r="622" spans="1:21" ht="43.5" x14ac:dyDescent="0.35">
      <c r="A622">
        <v>620</v>
      </c>
      <c r="B622" s="3" t="s">
        <v>621</v>
      </c>
      <c r="C622" s="3" t="s">
        <v>4730</v>
      </c>
      <c r="D622" s="11">
        <v>30000</v>
      </c>
      <c r="E622" s="11">
        <v>300</v>
      </c>
      <c r="F622" t="s">
        <v>8220</v>
      </c>
      <c r="G622" t="s">
        <v>8229</v>
      </c>
      <c r="H622" t="s">
        <v>8251</v>
      </c>
      <c r="I622">
        <v>1408986738</v>
      </c>
      <c r="J622">
        <v>1405098738</v>
      </c>
      <c r="K622" t="b">
        <v>0</v>
      </c>
      <c r="L622">
        <v>1</v>
      </c>
      <c r="M622" t="b">
        <v>0</v>
      </c>
      <c r="N622" t="s">
        <v>8272</v>
      </c>
      <c r="O622" s="13">
        <f>E622/D622</f>
        <v>0.01</v>
      </c>
      <c r="P622" s="14">
        <f>IF($L622&lt;&gt;0, E622/L622, 0)</f>
        <v>300</v>
      </c>
      <c r="Q622" t="str">
        <f>LEFT($N622, FIND("/", $N622)-1)</f>
        <v>technology</v>
      </c>
      <c r="R622" t="str">
        <f>RIGHT(N622, LEN(N622)-LEN(Q622)-1)</f>
        <v>web</v>
      </c>
      <c r="S622" s="5">
        <f>$J622/60/60/24+DATE(1970, 1, 1)</f>
        <v>41831.716874999998</v>
      </c>
      <c r="T622" s="5">
        <f>$I622/60/60/24+DATE(1970, 1, 1)</f>
        <v>41876.716874999998</v>
      </c>
      <c r="U622" t="b">
        <f>T622&gt;S622</f>
        <v>1</v>
      </c>
    </row>
    <row r="623" spans="1:21" ht="58" x14ac:dyDescent="0.35">
      <c r="A623">
        <v>621</v>
      </c>
      <c r="B623" s="3" t="s">
        <v>622</v>
      </c>
      <c r="C623" s="3" t="s">
        <v>4731</v>
      </c>
      <c r="D623" s="11">
        <v>25000</v>
      </c>
      <c r="E623" s="11">
        <v>261</v>
      </c>
      <c r="F623" t="s">
        <v>8220</v>
      </c>
      <c r="G623" t="s">
        <v>8224</v>
      </c>
      <c r="H623" t="s">
        <v>8246</v>
      </c>
      <c r="I623">
        <v>1467934937</v>
      </c>
      <c r="J623">
        <v>1465342937</v>
      </c>
      <c r="K623" t="b">
        <v>0</v>
      </c>
      <c r="L623">
        <v>3</v>
      </c>
      <c r="M623" t="b">
        <v>0</v>
      </c>
      <c r="N623" t="s">
        <v>8272</v>
      </c>
      <c r="O623" s="13">
        <f>E623/D623</f>
        <v>1.044E-2</v>
      </c>
      <c r="P623" s="14">
        <f>IF($L623&lt;&gt;0, E623/L623, 0)</f>
        <v>87</v>
      </c>
      <c r="Q623" t="str">
        <f>LEFT($N623, FIND("/", $N623)-1)</f>
        <v>technology</v>
      </c>
      <c r="R623" t="str">
        <f>RIGHT(N623, LEN(N623)-LEN(Q623)-1)</f>
        <v>web</v>
      </c>
      <c r="S623" s="5">
        <f>$J623/60/60/24+DATE(1970, 1, 1)</f>
        <v>42528.987696759257</v>
      </c>
      <c r="T623" s="5">
        <f>$I623/60/60/24+DATE(1970, 1, 1)</f>
        <v>42558.987696759257</v>
      </c>
      <c r="U623" t="b">
        <f>T623&gt;S623</f>
        <v>1</v>
      </c>
    </row>
    <row r="624" spans="1:21" ht="58" x14ac:dyDescent="0.35">
      <c r="A624">
        <v>622</v>
      </c>
      <c r="B624" s="3" t="s">
        <v>623</v>
      </c>
      <c r="C624" s="3" t="s">
        <v>4732</v>
      </c>
      <c r="D624" s="11">
        <v>6000</v>
      </c>
      <c r="E624" s="11">
        <v>341</v>
      </c>
      <c r="F624" t="s">
        <v>8220</v>
      </c>
      <c r="G624" t="s">
        <v>8224</v>
      </c>
      <c r="H624" t="s">
        <v>8246</v>
      </c>
      <c r="I624">
        <v>1467398138</v>
      </c>
      <c r="J624">
        <v>1465670138</v>
      </c>
      <c r="K624" t="b">
        <v>0</v>
      </c>
      <c r="L624">
        <v>9</v>
      </c>
      <c r="M624" t="b">
        <v>0</v>
      </c>
      <c r="N624" t="s">
        <v>8272</v>
      </c>
      <c r="O624" s="13">
        <f>E624/D624</f>
        <v>5.6833333333333333E-2</v>
      </c>
      <c r="P624" s="14">
        <f>IF($L624&lt;&gt;0, E624/L624, 0)</f>
        <v>37.888888888888886</v>
      </c>
      <c r="Q624" t="str">
        <f>LEFT($N624, FIND("/", $N624)-1)</f>
        <v>technology</v>
      </c>
      <c r="R624" t="str">
        <f>RIGHT(N624, LEN(N624)-LEN(Q624)-1)</f>
        <v>web</v>
      </c>
      <c r="S624" s="5">
        <f>$J624/60/60/24+DATE(1970, 1, 1)</f>
        <v>42532.774745370371</v>
      </c>
      <c r="T624" s="5">
        <f>$I624/60/60/24+DATE(1970, 1, 1)</f>
        <v>42552.774745370371</v>
      </c>
      <c r="U624" t="b">
        <f>T624&gt;S624</f>
        <v>1</v>
      </c>
    </row>
    <row r="625" spans="1:21" ht="58" x14ac:dyDescent="0.35">
      <c r="A625">
        <v>623</v>
      </c>
      <c r="B625" s="3" t="s">
        <v>624</v>
      </c>
      <c r="C625" s="3" t="s">
        <v>4733</v>
      </c>
      <c r="D625" s="11">
        <v>75000</v>
      </c>
      <c r="E625" s="11">
        <v>0</v>
      </c>
      <c r="F625" t="s">
        <v>8220</v>
      </c>
      <c r="G625" t="s">
        <v>8226</v>
      </c>
      <c r="H625" t="s">
        <v>8248</v>
      </c>
      <c r="I625">
        <v>1432771997</v>
      </c>
      <c r="J625">
        <v>1430179997</v>
      </c>
      <c r="K625" t="b">
        <v>0</v>
      </c>
      <c r="L625">
        <v>0</v>
      </c>
      <c r="M625" t="b">
        <v>0</v>
      </c>
      <c r="N625" t="s">
        <v>8272</v>
      </c>
      <c r="O625" s="13">
        <f>E625/D625</f>
        <v>0</v>
      </c>
      <c r="P625" s="14">
        <f>IF($L625&lt;&gt;0, E625/L625, 0)</f>
        <v>0</v>
      </c>
      <c r="Q625" t="str">
        <f>LEFT($N625, FIND("/", $N625)-1)</f>
        <v>technology</v>
      </c>
      <c r="R625" t="str">
        <f>RIGHT(N625, LEN(N625)-LEN(Q625)-1)</f>
        <v>web</v>
      </c>
      <c r="S625" s="5">
        <f>$J625/60/60/24+DATE(1970, 1, 1)</f>
        <v>42122.009224537032</v>
      </c>
      <c r="T625" s="5">
        <f>$I625/60/60/24+DATE(1970, 1, 1)</f>
        <v>42152.009224537032</v>
      </c>
      <c r="U625" t="b">
        <f>T625&gt;S625</f>
        <v>1</v>
      </c>
    </row>
    <row r="626" spans="1:21" ht="43.5" x14ac:dyDescent="0.35">
      <c r="A626">
        <v>624</v>
      </c>
      <c r="B626" s="3" t="s">
        <v>625</v>
      </c>
      <c r="C626" s="3" t="s">
        <v>4734</v>
      </c>
      <c r="D626" s="11">
        <v>5000</v>
      </c>
      <c r="E626" s="11">
        <v>0</v>
      </c>
      <c r="F626" t="s">
        <v>8220</v>
      </c>
      <c r="G626" t="s">
        <v>8224</v>
      </c>
      <c r="H626" t="s">
        <v>8246</v>
      </c>
      <c r="I626">
        <v>1431647041</v>
      </c>
      <c r="J626">
        <v>1429055041</v>
      </c>
      <c r="K626" t="b">
        <v>0</v>
      </c>
      <c r="L626">
        <v>0</v>
      </c>
      <c r="M626" t="b">
        <v>0</v>
      </c>
      <c r="N626" t="s">
        <v>8272</v>
      </c>
      <c r="O626" s="13">
        <f>E626/D626</f>
        <v>0</v>
      </c>
      <c r="P626" s="14">
        <f>IF($L626&lt;&gt;0, E626/L626, 0)</f>
        <v>0</v>
      </c>
      <c r="Q626" t="str">
        <f>LEFT($N626, FIND("/", $N626)-1)</f>
        <v>technology</v>
      </c>
      <c r="R626" t="str">
        <f>RIGHT(N626, LEN(N626)-LEN(Q626)-1)</f>
        <v>web</v>
      </c>
      <c r="S626" s="5">
        <f>$J626/60/60/24+DATE(1970, 1, 1)</f>
        <v>42108.988900462966</v>
      </c>
      <c r="T626" s="5">
        <f>$I626/60/60/24+DATE(1970, 1, 1)</f>
        <v>42138.988900462966</v>
      </c>
      <c r="U626" t="b">
        <f>T626&gt;S626</f>
        <v>1</v>
      </c>
    </row>
    <row r="627" spans="1:21" ht="43.5" x14ac:dyDescent="0.35">
      <c r="A627">
        <v>625</v>
      </c>
      <c r="B627" s="3" t="s">
        <v>626</v>
      </c>
      <c r="C627" s="3" t="s">
        <v>4735</v>
      </c>
      <c r="D627" s="11">
        <v>25000</v>
      </c>
      <c r="E627" s="11">
        <v>0</v>
      </c>
      <c r="F627" t="s">
        <v>8220</v>
      </c>
      <c r="G627" t="s">
        <v>8229</v>
      </c>
      <c r="H627" t="s">
        <v>8251</v>
      </c>
      <c r="I627">
        <v>1490560177</v>
      </c>
      <c r="J627">
        <v>1487971777</v>
      </c>
      <c r="K627" t="b">
        <v>0</v>
      </c>
      <c r="L627">
        <v>0</v>
      </c>
      <c r="M627" t="b">
        <v>0</v>
      </c>
      <c r="N627" t="s">
        <v>8272</v>
      </c>
      <c r="O627" s="13">
        <f>E627/D627</f>
        <v>0</v>
      </c>
      <c r="P627" s="14">
        <f>IF($L627&lt;&gt;0, E627/L627, 0)</f>
        <v>0</v>
      </c>
      <c r="Q627" t="str">
        <f>LEFT($N627, FIND("/", $N627)-1)</f>
        <v>technology</v>
      </c>
      <c r="R627" t="str">
        <f>RIGHT(N627, LEN(N627)-LEN(Q627)-1)</f>
        <v>web</v>
      </c>
      <c r="S627" s="5">
        <f>$J627/60/60/24+DATE(1970, 1, 1)</f>
        <v>42790.895567129628</v>
      </c>
      <c r="T627" s="5">
        <f>$I627/60/60/24+DATE(1970, 1, 1)</f>
        <v>42820.853900462964</v>
      </c>
      <c r="U627" t="b">
        <f>T627&gt;S627</f>
        <v>1</v>
      </c>
    </row>
    <row r="628" spans="1:21" ht="43.5" x14ac:dyDescent="0.35">
      <c r="A628">
        <v>626</v>
      </c>
      <c r="B628" s="3" t="s">
        <v>627</v>
      </c>
      <c r="C628" s="3" t="s">
        <v>4736</v>
      </c>
      <c r="D628" s="11">
        <v>25000</v>
      </c>
      <c r="E628" s="11">
        <v>4345</v>
      </c>
      <c r="F628" t="s">
        <v>8220</v>
      </c>
      <c r="G628" t="s">
        <v>8224</v>
      </c>
      <c r="H628" t="s">
        <v>8246</v>
      </c>
      <c r="I628">
        <v>1439644920</v>
      </c>
      <c r="J628">
        <v>1436793939</v>
      </c>
      <c r="K628" t="b">
        <v>0</v>
      </c>
      <c r="L628">
        <v>39</v>
      </c>
      <c r="M628" t="b">
        <v>0</v>
      </c>
      <c r="N628" t="s">
        <v>8272</v>
      </c>
      <c r="O628" s="13">
        <f>E628/D628</f>
        <v>0.17380000000000001</v>
      </c>
      <c r="P628" s="14">
        <f>IF($L628&lt;&gt;0, E628/L628, 0)</f>
        <v>111.41025641025641</v>
      </c>
      <c r="Q628" t="str">
        <f>LEFT($N628, FIND("/", $N628)-1)</f>
        <v>technology</v>
      </c>
      <c r="R628" t="str">
        <f>RIGHT(N628, LEN(N628)-LEN(Q628)-1)</f>
        <v>web</v>
      </c>
      <c r="S628" s="5">
        <f>$J628/60/60/24+DATE(1970, 1, 1)</f>
        <v>42198.559479166666</v>
      </c>
      <c r="T628" s="5">
        <f>$I628/60/60/24+DATE(1970, 1, 1)</f>
        <v>42231.556944444441</v>
      </c>
      <c r="U628" t="b">
        <f>T628&gt;S628</f>
        <v>1</v>
      </c>
    </row>
    <row r="629" spans="1:21" ht="43.5" x14ac:dyDescent="0.35">
      <c r="A629">
        <v>627</v>
      </c>
      <c r="B629" s="3" t="s">
        <v>628</v>
      </c>
      <c r="C629" s="3" t="s">
        <v>4737</v>
      </c>
      <c r="D629" s="11">
        <v>450000</v>
      </c>
      <c r="E629" s="11">
        <v>90</v>
      </c>
      <c r="F629" t="s">
        <v>8220</v>
      </c>
      <c r="G629" t="s">
        <v>8235</v>
      </c>
      <c r="H629" t="s">
        <v>8255</v>
      </c>
      <c r="I629">
        <v>1457996400</v>
      </c>
      <c r="J629">
        <v>1452842511</v>
      </c>
      <c r="K629" t="b">
        <v>0</v>
      </c>
      <c r="L629">
        <v>1</v>
      </c>
      <c r="M629" t="b">
        <v>0</v>
      </c>
      <c r="N629" t="s">
        <v>8272</v>
      </c>
      <c r="O629" s="13">
        <f>E629/D629</f>
        <v>2.0000000000000001E-4</v>
      </c>
      <c r="P629" s="14">
        <f>IF($L629&lt;&gt;0, E629/L629, 0)</f>
        <v>90</v>
      </c>
      <c r="Q629" t="str">
        <f>LEFT($N629, FIND("/", $N629)-1)</f>
        <v>technology</v>
      </c>
      <c r="R629" t="str">
        <f>RIGHT(N629, LEN(N629)-LEN(Q629)-1)</f>
        <v>web</v>
      </c>
      <c r="S629" s="5">
        <f>$J629/60/60/24+DATE(1970, 1, 1)</f>
        <v>42384.306840277779</v>
      </c>
      <c r="T629" s="5">
        <f>$I629/60/60/24+DATE(1970, 1, 1)</f>
        <v>42443.958333333328</v>
      </c>
      <c r="U629" t="b">
        <f>T629&gt;S629</f>
        <v>1</v>
      </c>
    </row>
    <row r="630" spans="1:21" ht="43.5" x14ac:dyDescent="0.35">
      <c r="A630">
        <v>628</v>
      </c>
      <c r="B630" s="3" t="s">
        <v>629</v>
      </c>
      <c r="C630" s="3" t="s">
        <v>4738</v>
      </c>
      <c r="D630" s="11">
        <v>5000</v>
      </c>
      <c r="E630" s="11">
        <v>0</v>
      </c>
      <c r="F630" t="s">
        <v>8220</v>
      </c>
      <c r="G630" t="s">
        <v>8224</v>
      </c>
      <c r="H630" t="s">
        <v>8246</v>
      </c>
      <c r="I630">
        <v>1405269457</v>
      </c>
      <c r="J630">
        <v>1402677457</v>
      </c>
      <c r="K630" t="b">
        <v>0</v>
      </c>
      <c r="L630">
        <v>0</v>
      </c>
      <c r="M630" t="b">
        <v>0</v>
      </c>
      <c r="N630" t="s">
        <v>8272</v>
      </c>
      <c r="O630" s="13">
        <f>E630/D630</f>
        <v>0</v>
      </c>
      <c r="P630" s="14">
        <f>IF($L630&lt;&gt;0, E630/L630, 0)</f>
        <v>0</v>
      </c>
      <c r="Q630" t="str">
        <f>LEFT($N630, FIND("/", $N630)-1)</f>
        <v>technology</v>
      </c>
      <c r="R630" t="str">
        <f>RIGHT(N630, LEN(N630)-LEN(Q630)-1)</f>
        <v>web</v>
      </c>
      <c r="S630" s="5">
        <f>$J630/60/60/24+DATE(1970, 1, 1)</f>
        <v>41803.692789351851</v>
      </c>
      <c r="T630" s="5">
        <f>$I630/60/60/24+DATE(1970, 1, 1)</f>
        <v>41833.692789351851</v>
      </c>
      <c r="U630" t="b">
        <f>T630&gt;S630</f>
        <v>1</v>
      </c>
    </row>
    <row r="631" spans="1:21" ht="43.5" x14ac:dyDescent="0.35">
      <c r="A631">
        <v>629</v>
      </c>
      <c r="B631" s="3" t="s">
        <v>630</v>
      </c>
      <c r="C631" s="3" t="s">
        <v>4739</v>
      </c>
      <c r="D631" s="11">
        <v>200000</v>
      </c>
      <c r="E631" s="11">
        <v>350</v>
      </c>
      <c r="F631" t="s">
        <v>8220</v>
      </c>
      <c r="G631" t="s">
        <v>8226</v>
      </c>
      <c r="H631" t="s">
        <v>8248</v>
      </c>
      <c r="I631">
        <v>1463239108</v>
      </c>
      <c r="J631">
        <v>1460647108</v>
      </c>
      <c r="K631" t="b">
        <v>0</v>
      </c>
      <c r="L631">
        <v>3</v>
      </c>
      <c r="M631" t="b">
        <v>0</v>
      </c>
      <c r="N631" t="s">
        <v>8272</v>
      </c>
      <c r="O631" s="13">
        <f>E631/D631</f>
        <v>1.75E-3</v>
      </c>
      <c r="P631" s="14">
        <f>IF($L631&lt;&gt;0, E631/L631, 0)</f>
        <v>116.66666666666667</v>
      </c>
      <c r="Q631" t="str">
        <f>LEFT($N631, FIND("/", $N631)-1)</f>
        <v>technology</v>
      </c>
      <c r="R631" t="str">
        <f>RIGHT(N631, LEN(N631)-LEN(Q631)-1)</f>
        <v>web</v>
      </c>
      <c r="S631" s="5">
        <f>$J631/60/60/24+DATE(1970, 1, 1)</f>
        <v>42474.637824074074</v>
      </c>
      <c r="T631" s="5">
        <f>$I631/60/60/24+DATE(1970, 1, 1)</f>
        <v>42504.637824074074</v>
      </c>
      <c r="U631" t="b">
        <f>T631&gt;S631</f>
        <v>1</v>
      </c>
    </row>
    <row r="632" spans="1:21" ht="58" x14ac:dyDescent="0.35">
      <c r="A632">
        <v>630</v>
      </c>
      <c r="B632" s="3" t="s">
        <v>631</v>
      </c>
      <c r="C632" s="3" t="s">
        <v>4740</v>
      </c>
      <c r="D632" s="11">
        <v>11999</v>
      </c>
      <c r="E632" s="11">
        <v>10</v>
      </c>
      <c r="F632" t="s">
        <v>8220</v>
      </c>
      <c r="G632" t="s">
        <v>8224</v>
      </c>
      <c r="H632" t="s">
        <v>8246</v>
      </c>
      <c r="I632">
        <v>1441516200</v>
      </c>
      <c r="J632">
        <v>1438959121</v>
      </c>
      <c r="K632" t="b">
        <v>0</v>
      </c>
      <c r="L632">
        <v>1</v>
      </c>
      <c r="M632" t="b">
        <v>0</v>
      </c>
      <c r="N632" t="s">
        <v>8272</v>
      </c>
      <c r="O632" s="13">
        <f>E632/D632</f>
        <v>8.3340278356529708E-4</v>
      </c>
      <c r="P632" s="14">
        <f>IF($L632&lt;&gt;0, E632/L632, 0)</f>
        <v>10</v>
      </c>
      <c r="Q632" t="str">
        <f>LEFT($N632, FIND("/", $N632)-1)</f>
        <v>technology</v>
      </c>
      <c r="R632" t="str">
        <f>RIGHT(N632, LEN(N632)-LEN(Q632)-1)</f>
        <v>web</v>
      </c>
      <c r="S632" s="5">
        <f>$J632/60/60/24+DATE(1970, 1, 1)</f>
        <v>42223.619456018518</v>
      </c>
      <c r="T632" s="5">
        <f>$I632/60/60/24+DATE(1970, 1, 1)</f>
        <v>42253.215277777781</v>
      </c>
      <c r="U632" t="b">
        <f>T632&gt;S632</f>
        <v>1</v>
      </c>
    </row>
    <row r="633" spans="1:21" ht="29" x14ac:dyDescent="0.35">
      <c r="A633">
        <v>631</v>
      </c>
      <c r="B633" s="3" t="s">
        <v>632</v>
      </c>
      <c r="C633" s="3" t="s">
        <v>4741</v>
      </c>
      <c r="D633" s="11">
        <v>50000</v>
      </c>
      <c r="E633" s="11">
        <v>690</v>
      </c>
      <c r="F633" t="s">
        <v>8220</v>
      </c>
      <c r="G633" t="s">
        <v>8229</v>
      </c>
      <c r="H633" t="s">
        <v>8251</v>
      </c>
      <c r="I633">
        <v>1464460329</v>
      </c>
      <c r="J633">
        <v>1461954729</v>
      </c>
      <c r="K633" t="b">
        <v>0</v>
      </c>
      <c r="L633">
        <v>9</v>
      </c>
      <c r="M633" t="b">
        <v>0</v>
      </c>
      <c r="N633" t="s">
        <v>8272</v>
      </c>
      <c r="O633" s="13">
        <f>E633/D633</f>
        <v>1.38E-2</v>
      </c>
      <c r="P633" s="14">
        <f>IF($L633&lt;&gt;0, E633/L633, 0)</f>
        <v>76.666666666666671</v>
      </c>
      <c r="Q633" t="str">
        <f>LEFT($N633, FIND("/", $N633)-1)</f>
        <v>technology</v>
      </c>
      <c r="R633" t="str">
        <f>RIGHT(N633, LEN(N633)-LEN(Q633)-1)</f>
        <v>web</v>
      </c>
      <c r="S633" s="5">
        <f>$J633/60/60/24+DATE(1970, 1, 1)</f>
        <v>42489.772326388891</v>
      </c>
      <c r="T633" s="5">
        <f>$I633/60/60/24+DATE(1970, 1, 1)</f>
        <v>42518.772326388891</v>
      </c>
      <c r="U633" t="b">
        <f>T633&gt;S633</f>
        <v>1</v>
      </c>
    </row>
    <row r="634" spans="1:21" ht="43.5" x14ac:dyDescent="0.35">
      <c r="A634">
        <v>632</v>
      </c>
      <c r="B634" s="3" t="s">
        <v>633</v>
      </c>
      <c r="C634" s="3" t="s">
        <v>4742</v>
      </c>
      <c r="D634" s="11">
        <v>20000</v>
      </c>
      <c r="E634" s="11">
        <v>0</v>
      </c>
      <c r="F634" t="s">
        <v>8220</v>
      </c>
      <c r="G634" t="s">
        <v>8233</v>
      </c>
      <c r="H634" t="s">
        <v>8249</v>
      </c>
      <c r="I634">
        <v>1448470165</v>
      </c>
      <c r="J634">
        <v>1445874565</v>
      </c>
      <c r="K634" t="b">
        <v>0</v>
      </c>
      <c r="L634">
        <v>0</v>
      </c>
      <c r="M634" t="b">
        <v>0</v>
      </c>
      <c r="N634" t="s">
        <v>8272</v>
      </c>
      <c r="O634" s="13">
        <f>E634/D634</f>
        <v>0</v>
      </c>
      <c r="P634" s="14">
        <f>IF($L634&lt;&gt;0, E634/L634, 0)</f>
        <v>0</v>
      </c>
      <c r="Q634" t="str">
        <f>LEFT($N634, FIND("/", $N634)-1)</f>
        <v>technology</v>
      </c>
      <c r="R634" t="str">
        <f>RIGHT(N634, LEN(N634)-LEN(Q634)-1)</f>
        <v>web</v>
      </c>
      <c r="S634" s="5">
        <f>$J634/60/60/24+DATE(1970, 1, 1)</f>
        <v>42303.659317129626</v>
      </c>
      <c r="T634" s="5">
        <f>$I634/60/60/24+DATE(1970, 1, 1)</f>
        <v>42333.700983796298</v>
      </c>
      <c r="U634" t="b">
        <f>T634&gt;S634</f>
        <v>1</v>
      </c>
    </row>
    <row r="635" spans="1:21" ht="43.5" x14ac:dyDescent="0.35">
      <c r="A635">
        <v>633</v>
      </c>
      <c r="B635" s="3" t="s">
        <v>634</v>
      </c>
      <c r="C635" s="3" t="s">
        <v>4743</v>
      </c>
      <c r="D635" s="11">
        <v>10000</v>
      </c>
      <c r="E635" s="11">
        <v>1245</v>
      </c>
      <c r="F635" t="s">
        <v>8220</v>
      </c>
      <c r="G635" t="s">
        <v>8224</v>
      </c>
      <c r="H635" t="s">
        <v>8246</v>
      </c>
      <c r="I635">
        <v>1466204400</v>
      </c>
      <c r="J635">
        <v>1463469062</v>
      </c>
      <c r="K635" t="b">
        <v>0</v>
      </c>
      <c r="L635">
        <v>25</v>
      </c>
      <c r="M635" t="b">
        <v>0</v>
      </c>
      <c r="N635" t="s">
        <v>8272</v>
      </c>
      <c r="O635" s="13">
        <f>E635/D635</f>
        <v>0.1245</v>
      </c>
      <c r="P635" s="14">
        <f>IF($L635&lt;&gt;0, E635/L635, 0)</f>
        <v>49.8</v>
      </c>
      <c r="Q635" t="str">
        <f>LEFT($N635, FIND("/", $N635)-1)</f>
        <v>technology</v>
      </c>
      <c r="R635" t="str">
        <f>RIGHT(N635, LEN(N635)-LEN(Q635)-1)</f>
        <v>web</v>
      </c>
      <c r="S635" s="5">
        <f>$J635/60/60/24+DATE(1970, 1, 1)</f>
        <v>42507.29932870371</v>
      </c>
      <c r="T635" s="5">
        <f>$I635/60/60/24+DATE(1970, 1, 1)</f>
        <v>42538.958333333328</v>
      </c>
      <c r="U635" t="b">
        <f>T635&gt;S635</f>
        <v>1</v>
      </c>
    </row>
    <row r="636" spans="1:21" ht="29" x14ac:dyDescent="0.35">
      <c r="A636">
        <v>634</v>
      </c>
      <c r="B636" s="3" t="s">
        <v>635</v>
      </c>
      <c r="C636" s="3" t="s">
        <v>4744</v>
      </c>
      <c r="D636" s="11">
        <v>5000</v>
      </c>
      <c r="E636" s="11">
        <v>1</v>
      </c>
      <c r="F636" t="s">
        <v>8220</v>
      </c>
      <c r="G636" t="s">
        <v>8224</v>
      </c>
      <c r="H636" t="s">
        <v>8246</v>
      </c>
      <c r="I636">
        <v>1424989029</v>
      </c>
      <c r="J636">
        <v>1422397029</v>
      </c>
      <c r="K636" t="b">
        <v>0</v>
      </c>
      <c r="L636">
        <v>1</v>
      </c>
      <c r="M636" t="b">
        <v>0</v>
      </c>
      <c r="N636" t="s">
        <v>8272</v>
      </c>
      <c r="O636" s="13">
        <f>E636/D636</f>
        <v>2.0000000000000001E-4</v>
      </c>
      <c r="P636" s="14">
        <f>IF($L636&lt;&gt;0, E636/L636, 0)</f>
        <v>1</v>
      </c>
      <c r="Q636" t="str">
        <f>LEFT($N636, FIND("/", $N636)-1)</f>
        <v>technology</v>
      </c>
      <c r="R636" t="str">
        <f>RIGHT(N636, LEN(N636)-LEN(Q636)-1)</f>
        <v>web</v>
      </c>
      <c r="S636" s="5">
        <f>$J636/60/60/24+DATE(1970, 1, 1)</f>
        <v>42031.928576388891</v>
      </c>
      <c r="T636" s="5">
        <f>$I636/60/60/24+DATE(1970, 1, 1)</f>
        <v>42061.928576388891</v>
      </c>
      <c r="U636" t="b">
        <f>T636&gt;S636</f>
        <v>1</v>
      </c>
    </row>
    <row r="637" spans="1:21" ht="29" x14ac:dyDescent="0.35">
      <c r="A637">
        <v>635</v>
      </c>
      <c r="B637" s="3" t="s">
        <v>636</v>
      </c>
      <c r="C637" s="3" t="s">
        <v>4745</v>
      </c>
      <c r="D637" s="11">
        <v>25000</v>
      </c>
      <c r="E637" s="11">
        <v>2</v>
      </c>
      <c r="F637" t="s">
        <v>8220</v>
      </c>
      <c r="G637" t="s">
        <v>8224</v>
      </c>
      <c r="H637" t="s">
        <v>8246</v>
      </c>
      <c r="I637">
        <v>1428804762</v>
      </c>
      <c r="J637">
        <v>1426212762</v>
      </c>
      <c r="K637" t="b">
        <v>0</v>
      </c>
      <c r="L637">
        <v>1</v>
      </c>
      <c r="M637" t="b">
        <v>0</v>
      </c>
      <c r="N637" t="s">
        <v>8272</v>
      </c>
      <c r="O637" s="13">
        <f>E637/D637</f>
        <v>8.0000000000000007E-5</v>
      </c>
      <c r="P637" s="14">
        <f>IF($L637&lt;&gt;0, E637/L637, 0)</f>
        <v>2</v>
      </c>
      <c r="Q637" t="str">
        <f>LEFT($N637, FIND("/", $N637)-1)</f>
        <v>technology</v>
      </c>
      <c r="R637" t="str">
        <f>RIGHT(N637, LEN(N637)-LEN(Q637)-1)</f>
        <v>web</v>
      </c>
      <c r="S637" s="5">
        <f>$J637/60/60/24+DATE(1970, 1, 1)</f>
        <v>42076.092152777783</v>
      </c>
      <c r="T637" s="5">
        <f>$I637/60/60/24+DATE(1970, 1, 1)</f>
        <v>42106.092152777783</v>
      </c>
      <c r="U637" t="b">
        <f>T637&gt;S637</f>
        <v>1</v>
      </c>
    </row>
    <row r="638" spans="1:21" ht="43.5" x14ac:dyDescent="0.35">
      <c r="A638">
        <v>636</v>
      </c>
      <c r="B638" s="3" t="s">
        <v>637</v>
      </c>
      <c r="C638" s="3" t="s">
        <v>4746</v>
      </c>
      <c r="D638" s="11">
        <v>2000</v>
      </c>
      <c r="E638" s="11">
        <v>4</v>
      </c>
      <c r="F638" t="s">
        <v>8220</v>
      </c>
      <c r="G638" t="s">
        <v>8225</v>
      </c>
      <c r="H638" t="s">
        <v>8247</v>
      </c>
      <c r="I638">
        <v>1433587620</v>
      </c>
      <c r="J638">
        <v>1430996150</v>
      </c>
      <c r="K638" t="b">
        <v>0</v>
      </c>
      <c r="L638">
        <v>1</v>
      </c>
      <c r="M638" t="b">
        <v>0</v>
      </c>
      <c r="N638" t="s">
        <v>8272</v>
      </c>
      <c r="O638" s="13">
        <f>E638/D638</f>
        <v>2E-3</v>
      </c>
      <c r="P638" s="14">
        <f>IF($L638&lt;&gt;0, E638/L638, 0)</f>
        <v>4</v>
      </c>
      <c r="Q638" t="str">
        <f>LEFT($N638, FIND("/", $N638)-1)</f>
        <v>technology</v>
      </c>
      <c r="R638" t="str">
        <f>RIGHT(N638, LEN(N638)-LEN(Q638)-1)</f>
        <v>web</v>
      </c>
      <c r="S638" s="5">
        <f>$J638/60/60/24+DATE(1970, 1, 1)</f>
        <v>42131.455439814818</v>
      </c>
      <c r="T638" s="5">
        <f>$I638/60/60/24+DATE(1970, 1, 1)</f>
        <v>42161.44930555555</v>
      </c>
      <c r="U638" t="b">
        <f>T638&gt;S638</f>
        <v>1</v>
      </c>
    </row>
    <row r="639" spans="1:21" ht="43.5" x14ac:dyDescent="0.35">
      <c r="A639">
        <v>637</v>
      </c>
      <c r="B639" s="3" t="s">
        <v>638</v>
      </c>
      <c r="C639" s="3" t="s">
        <v>4747</v>
      </c>
      <c r="D639" s="11">
        <v>100000</v>
      </c>
      <c r="E639" s="11">
        <v>0</v>
      </c>
      <c r="F639" t="s">
        <v>8220</v>
      </c>
      <c r="G639" t="s">
        <v>8225</v>
      </c>
      <c r="H639" t="s">
        <v>8247</v>
      </c>
      <c r="I639">
        <v>1488063840</v>
      </c>
      <c r="J639">
        <v>1485558318</v>
      </c>
      <c r="K639" t="b">
        <v>0</v>
      </c>
      <c r="L639">
        <v>0</v>
      </c>
      <c r="M639" t="b">
        <v>0</v>
      </c>
      <c r="N639" t="s">
        <v>8272</v>
      </c>
      <c r="O639" s="13">
        <f>E639/D639</f>
        <v>0</v>
      </c>
      <c r="P639" s="14">
        <f>IF($L639&lt;&gt;0, E639/L639, 0)</f>
        <v>0</v>
      </c>
      <c r="Q639" t="str">
        <f>LEFT($N639, FIND("/", $N639)-1)</f>
        <v>technology</v>
      </c>
      <c r="R639" t="str">
        <f>RIGHT(N639, LEN(N639)-LEN(Q639)-1)</f>
        <v>web</v>
      </c>
      <c r="S639" s="5">
        <f>$J639/60/60/24+DATE(1970, 1, 1)</f>
        <v>42762.962013888886</v>
      </c>
      <c r="T639" s="5">
        <f>$I639/60/60/24+DATE(1970, 1, 1)</f>
        <v>42791.961111111115</v>
      </c>
      <c r="U639" t="b">
        <f>T639&gt;S639</f>
        <v>1</v>
      </c>
    </row>
    <row r="640" spans="1:21" x14ac:dyDescent="0.35">
      <c r="A640">
        <v>638</v>
      </c>
      <c r="B640" s="3" t="s">
        <v>639</v>
      </c>
      <c r="C640" s="3" t="s">
        <v>4748</v>
      </c>
      <c r="D640" s="11">
        <v>200000</v>
      </c>
      <c r="E640" s="11">
        <v>18</v>
      </c>
      <c r="F640" t="s">
        <v>8220</v>
      </c>
      <c r="G640" t="s">
        <v>8236</v>
      </c>
      <c r="H640" t="s">
        <v>8249</v>
      </c>
      <c r="I640">
        <v>1490447662</v>
      </c>
      <c r="J640">
        <v>1485267262</v>
      </c>
      <c r="K640" t="b">
        <v>0</v>
      </c>
      <c r="L640">
        <v>6</v>
      </c>
      <c r="M640" t="b">
        <v>0</v>
      </c>
      <c r="N640" t="s">
        <v>8272</v>
      </c>
      <c r="O640" s="13">
        <f>E640/D640</f>
        <v>9.0000000000000006E-5</v>
      </c>
      <c r="P640" s="14">
        <f>IF($L640&lt;&gt;0, E640/L640, 0)</f>
        <v>3</v>
      </c>
      <c r="Q640" t="str">
        <f>LEFT($N640, FIND("/", $N640)-1)</f>
        <v>technology</v>
      </c>
      <c r="R640" t="str">
        <f>RIGHT(N640, LEN(N640)-LEN(Q640)-1)</f>
        <v>web</v>
      </c>
      <c r="S640" s="5">
        <f>$J640/60/60/24+DATE(1970, 1, 1)</f>
        <v>42759.593310185184</v>
      </c>
      <c r="T640" s="5">
        <f>$I640/60/60/24+DATE(1970, 1, 1)</f>
        <v>42819.55164351852</v>
      </c>
      <c r="U640" t="b">
        <f>T640&gt;S640</f>
        <v>1</v>
      </c>
    </row>
    <row r="641" spans="1:21" ht="29" x14ac:dyDescent="0.35">
      <c r="A641">
        <v>639</v>
      </c>
      <c r="B641" s="3" t="s">
        <v>640</v>
      </c>
      <c r="C641" s="3" t="s">
        <v>4749</v>
      </c>
      <c r="D641" s="11">
        <v>1000000</v>
      </c>
      <c r="E641" s="11">
        <v>1</v>
      </c>
      <c r="F641" t="s">
        <v>8220</v>
      </c>
      <c r="G641" t="s">
        <v>8224</v>
      </c>
      <c r="H641" t="s">
        <v>8246</v>
      </c>
      <c r="I641">
        <v>1413208795</v>
      </c>
      <c r="J641">
        <v>1408024795</v>
      </c>
      <c r="K641" t="b">
        <v>0</v>
      </c>
      <c r="L641">
        <v>1</v>
      </c>
      <c r="M641" t="b">
        <v>0</v>
      </c>
      <c r="N641" t="s">
        <v>8272</v>
      </c>
      <c r="O641" s="13">
        <f>E641/D641</f>
        <v>9.9999999999999995E-7</v>
      </c>
      <c r="P641" s="14">
        <f>IF($L641&lt;&gt;0, E641/L641, 0)</f>
        <v>1</v>
      </c>
      <c r="Q641" t="str">
        <f>LEFT($N641, FIND("/", $N641)-1)</f>
        <v>technology</v>
      </c>
      <c r="R641" t="str">
        <f>RIGHT(N641, LEN(N641)-LEN(Q641)-1)</f>
        <v>web</v>
      </c>
      <c r="S641" s="5">
        <f>$J641/60/60/24+DATE(1970, 1, 1)</f>
        <v>41865.583275462966</v>
      </c>
      <c r="T641" s="5">
        <f>$I641/60/60/24+DATE(1970, 1, 1)</f>
        <v>41925.583275462966</v>
      </c>
      <c r="U641" t="b">
        <f>T641&gt;S641</f>
        <v>1</v>
      </c>
    </row>
    <row r="642" spans="1:21" ht="43.5" x14ac:dyDescent="0.35">
      <c r="A642">
        <v>640</v>
      </c>
      <c r="B642" s="3" t="s">
        <v>641</v>
      </c>
      <c r="C642" s="3" t="s">
        <v>4750</v>
      </c>
      <c r="D642" s="11">
        <v>70</v>
      </c>
      <c r="E642" s="11">
        <v>101</v>
      </c>
      <c r="F642" t="s">
        <v>8219</v>
      </c>
      <c r="G642" t="s">
        <v>8230</v>
      </c>
      <c r="H642" t="s">
        <v>8249</v>
      </c>
      <c r="I642">
        <v>1480028400</v>
      </c>
      <c r="J642">
        <v>1478685915</v>
      </c>
      <c r="K642" t="b">
        <v>0</v>
      </c>
      <c r="L642">
        <v>2</v>
      </c>
      <c r="M642" t="b">
        <v>1</v>
      </c>
      <c r="N642" t="s">
        <v>8273</v>
      </c>
      <c r="O642" s="13">
        <f>E642/D642</f>
        <v>1.4428571428571428</v>
      </c>
      <c r="P642" s="14">
        <f>IF($L642&lt;&gt;0, E642/L642, 0)</f>
        <v>50.5</v>
      </c>
      <c r="Q642" t="str">
        <f>LEFT($N642, FIND("/", $N642)-1)</f>
        <v>technology</v>
      </c>
      <c r="R642" t="str">
        <f>RIGHT(N642, LEN(N642)-LEN(Q642)-1)</f>
        <v>wearables</v>
      </c>
      <c r="S642" s="5">
        <f>$J642/60/60/24+DATE(1970, 1, 1)</f>
        <v>42683.420312500006</v>
      </c>
      <c r="T642" s="5">
        <f>$I642/60/60/24+DATE(1970, 1, 1)</f>
        <v>42698.958333333328</v>
      </c>
      <c r="U642" t="b">
        <f>T642&gt;S642</f>
        <v>1</v>
      </c>
    </row>
    <row r="643" spans="1:21" ht="43.5" x14ac:dyDescent="0.35">
      <c r="A643">
        <v>641</v>
      </c>
      <c r="B643" s="3" t="s">
        <v>642</v>
      </c>
      <c r="C643" s="3" t="s">
        <v>4751</v>
      </c>
      <c r="D643" s="11">
        <v>40000</v>
      </c>
      <c r="E643" s="11">
        <v>47665</v>
      </c>
      <c r="F643" t="s">
        <v>8219</v>
      </c>
      <c r="G643" t="s">
        <v>8224</v>
      </c>
      <c r="H643" t="s">
        <v>8246</v>
      </c>
      <c r="I643">
        <v>1439473248</v>
      </c>
      <c r="J643">
        <v>1436881248</v>
      </c>
      <c r="K643" t="b">
        <v>0</v>
      </c>
      <c r="L643">
        <v>315</v>
      </c>
      <c r="M643" t="b">
        <v>1</v>
      </c>
      <c r="N643" t="s">
        <v>8273</v>
      </c>
      <c r="O643" s="13">
        <f>E643/D643</f>
        <v>1.1916249999999999</v>
      </c>
      <c r="P643" s="14">
        <f>IF($L643&lt;&gt;0, E643/L643, 0)</f>
        <v>151.31746031746033</v>
      </c>
      <c r="Q643" t="str">
        <f>LEFT($N643, FIND("/", $N643)-1)</f>
        <v>technology</v>
      </c>
      <c r="R643" t="str">
        <f>RIGHT(N643, LEN(N643)-LEN(Q643)-1)</f>
        <v>wearables</v>
      </c>
      <c r="S643" s="5">
        <f>$J643/60/60/24+DATE(1970, 1, 1)</f>
        <v>42199.57</v>
      </c>
      <c r="T643" s="5">
        <f>$I643/60/60/24+DATE(1970, 1, 1)</f>
        <v>42229.57</v>
      </c>
      <c r="U643" t="b">
        <f>T643&gt;S643</f>
        <v>1</v>
      </c>
    </row>
    <row r="644" spans="1:21" ht="43.5" x14ac:dyDescent="0.35">
      <c r="A644">
        <v>642</v>
      </c>
      <c r="B644" s="3" t="s">
        <v>643</v>
      </c>
      <c r="C644" s="3" t="s">
        <v>4752</v>
      </c>
      <c r="D644" s="11">
        <v>20000</v>
      </c>
      <c r="E644" s="11">
        <v>292097</v>
      </c>
      <c r="F644" t="s">
        <v>8219</v>
      </c>
      <c r="G644" t="s">
        <v>8236</v>
      </c>
      <c r="H644" t="s">
        <v>8249</v>
      </c>
      <c r="I644">
        <v>1439998674</v>
      </c>
      <c r="J644">
        <v>1436888274</v>
      </c>
      <c r="K644" t="b">
        <v>0</v>
      </c>
      <c r="L644">
        <v>2174</v>
      </c>
      <c r="M644" t="b">
        <v>1</v>
      </c>
      <c r="N644" t="s">
        <v>8273</v>
      </c>
      <c r="O644" s="13">
        <f>E644/D644</f>
        <v>14.604850000000001</v>
      </c>
      <c r="P644" s="14">
        <f>IF($L644&lt;&gt;0, E644/L644, 0)</f>
        <v>134.3592456301748</v>
      </c>
      <c r="Q644" t="str">
        <f>LEFT($N644, FIND("/", $N644)-1)</f>
        <v>technology</v>
      </c>
      <c r="R644" t="str">
        <f>RIGHT(N644, LEN(N644)-LEN(Q644)-1)</f>
        <v>wearables</v>
      </c>
      <c r="S644" s="5">
        <f>$J644/60/60/24+DATE(1970, 1, 1)</f>
        <v>42199.651319444441</v>
      </c>
      <c r="T644" s="5">
        <f>$I644/60/60/24+DATE(1970, 1, 1)</f>
        <v>42235.651319444441</v>
      </c>
      <c r="U644" t="b">
        <f>T644&gt;S644</f>
        <v>1</v>
      </c>
    </row>
    <row r="645" spans="1:21" ht="43.5" x14ac:dyDescent="0.35">
      <c r="A645">
        <v>643</v>
      </c>
      <c r="B645" s="3" t="s">
        <v>644</v>
      </c>
      <c r="C645" s="3" t="s">
        <v>4753</v>
      </c>
      <c r="D645" s="11">
        <v>25000</v>
      </c>
      <c r="E645" s="11">
        <v>26452</v>
      </c>
      <c r="F645" t="s">
        <v>8219</v>
      </c>
      <c r="G645" t="s">
        <v>8224</v>
      </c>
      <c r="H645" t="s">
        <v>8246</v>
      </c>
      <c r="I645">
        <v>1433085875</v>
      </c>
      <c r="J645">
        <v>1428333875</v>
      </c>
      <c r="K645" t="b">
        <v>0</v>
      </c>
      <c r="L645">
        <v>152</v>
      </c>
      <c r="M645" t="b">
        <v>1</v>
      </c>
      <c r="N645" t="s">
        <v>8273</v>
      </c>
      <c r="O645" s="13">
        <f>E645/D645</f>
        <v>1.0580799999999999</v>
      </c>
      <c r="P645" s="14">
        <f>IF($L645&lt;&gt;0, E645/L645, 0)</f>
        <v>174.02631578947367</v>
      </c>
      <c r="Q645" t="str">
        <f>LEFT($N645, FIND("/", $N645)-1)</f>
        <v>technology</v>
      </c>
      <c r="R645" t="str">
        <f>RIGHT(N645, LEN(N645)-LEN(Q645)-1)</f>
        <v>wearables</v>
      </c>
      <c r="S645" s="5">
        <f>$J645/60/60/24+DATE(1970, 1, 1)</f>
        <v>42100.642071759255</v>
      </c>
      <c r="T645" s="5">
        <f>$I645/60/60/24+DATE(1970, 1, 1)</f>
        <v>42155.642071759255</v>
      </c>
      <c r="U645" t="b">
        <f>T645&gt;S645</f>
        <v>1</v>
      </c>
    </row>
    <row r="646" spans="1:21" ht="43.5" x14ac:dyDescent="0.35">
      <c r="A646">
        <v>644</v>
      </c>
      <c r="B646" s="3" t="s">
        <v>645</v>
      </c>
      <c r="C646" s="3" t="s">
        <v>4754</v>
      </c>
      <c r="D646" s="11">
        <v>25000</v>
      </c>
      <c r="E646" s="11">
        <v>75029.48</v>
      </c>
      <c r="F646" t="s">
        <v>8219</v>
      </c>
      <c r="G646" t="s">
        <v>8224</v>
      </c>
      <c r="H646" t="s">
        <v>8246</v>
      </c>
      <c r="I646">
        <v>1414544400</v>
      </c>
      <c r="J646">
        <v>1410883139</v>
      </c>
      <c r="K646" t="b">
        <v>0</v>
      </c>
      <c r="L646">
        <v>1021</v>
      </c>
      <c r="M646" t="b">
        <v>1</v>
      </c>
      <c r="N646" t="s">
        <v>8273</v>
      </c>
      <c r="O646" s="13">
        <f>E646/D646</f>
        <v>3.0011791999999997</v>
      </c>
      <c r="P646" s="14">
        <f>IF($L646&lt;&gt;0, E646/L646, 0)</f>
        <v>73.486268364348675</v>
      </c>
      <c r="Q646" t="str">
        <f>LEFT($N646, FIND("/", $N646)-1)</f>
        <v>technology</v>
      </c>
      <c r="R646" t="str">
        <f>RIGHT(N646, LEN(N646)-LEN(Q646)-1)</f>
        <v>wearables</v>
      </c>
      <c r="S646" s="5">
        <f>$J646/60/60/24+DATE(1970, 1, 1)</f>
        <v>41898.665960648148</v>
      </c>
      <c r="T646" s="5">
        <f>$I646/60/60/24+DATE(1970, 1, 1)</f>
        <v>41941.041666666664</v>
      </c>
      <c r="U646" t="b">
        <f>T646&gt;S646</f>
        <v>1</v>
      </c>
    </row>
    <row r="647" spans="1:21" ht="29" x14ac:dyDescent="0.35">
      <c r="A647">
        <v>645</v>
      </c>
      <c r="B647" s="3" t="s">
        <v>646</v>
      </c>
      <c r="C647" s="3" t="s">
        <v>4755</v>
      </c>
      <c r="D647" s="11">
        <v>2000</v>
      </c>
      <c r="E647" s="11">
        <v>5574</v>
      </c>
      <c r="F647" t="s">
        <v>8219</v>
      </c>
      <c r="G647" t="s">
        <v>8224</v>
      </c>
      <c r="H647" t="s">
        <v>8246</v>
      </c>
      <c r="I647">
        <v>1470962274</v>
      </c>
      <c r="J647">
        <v>1468370274</v>
      </c>
      <c r="K647" t="b">
        <v>0</v>
      </c>
      <c r="L647">
        <v>237</v>
      </c>
      <c r="M647" t="b">
        <v>1</v>
      </c>
      <c r="N647" t="s">
        <v>8273</v>
      </c>
      <c r="O647" s="13">
        <f>E647/D647</f>
        <v>2.7869999999999999</v>
      </c>
      <c r="P647" s="14">
        <f>IF($L647&lt;&gt;0, E647/L647, 0)</f>
        <v>23.518987341772153</v>
      </c>
      <c r="Q647" t="str">
        <f>LEFT($N647, FIND("/", $N647)-1)</f>
        <v>technology</v>
      </c>
      <c r="R647" t="str">
        <f>RIGHT(N647, LEN(N647)-LEN(Q647)-1)</f>
        <v>wearables</v>
      </c>
      <c r="S647" s="5">
        <f>$J647/60/60/24+DATE(1970, 1, 1)</f>
        <v>42564.026319444441</v>
      </c>
      <c r="T647" s="5">
        <f>$I647/60/60/24+DATE(1970, 1, 1)</f>
        <v>42594.026319444441</v>
      </c>
      <c r="U647" t="b">
        <f>T647&gt;S647</f>
        <v>1</v>
      </c>
    </row>
    <row r="648" spans="1:21" ht="43.5" x14ac:dyDescent="0.35">
      <c r="A648">
        <v>646</v>
      </c>
      <c r="B648" s="3" t="s">
        <v>647</v>
      </c>
      <c r="C648" s="3" t="s">
        <v>4756</v>
      </c>
      <c r="D648" s="11">
        <v>800</v>
      </c>
      <c r="E648" s="11">
        <v>1055.01</v>
      </c>
      <c r="F648" t="s">
        <v>8219</v>
      </c>
      <c r="G648" t="s">
        <v>8224</v>
      </c>
      <c r="H648" t="s">
        <v>8246</v>
      </c>
      <c r="I648">
        <v>1407788867</v>
      </c>
      <c r="J648">
        <v>1405196867</v>
      </c>
      <c r="K648" t="b">
        <v>0</v>
      </c>
      <c r="L648">
        <v>27</v>
      </c>
      <c r="M648" t="b">
        <v>1</v>
      </c>
      <c r="N648" t="s">
        <v>8273</v>
      </c>
      <c r="O648" s="13">
        <f>E648/D648</f>
        <v>1.3187625000000001</v>
      </c>
      <c r="P648" s="14">
        <f>IF($L648&lt;&gt;0, E648/L648, 0)</f>
        <v>39.074444444444445</v>
      </c>
      <c r="Q648" t="str">
        <f>LEFT($N648, FIND("/", $N648)-1)</f>
        <v>technology</v>
      </c>
      <c r="R648" t="str">
        <f>RIGHT(N648, LEN(N648)-LEN(Q648)-1)</f>
        <v>wearables</v>
      </c>
      <c r="S648" s="5">
        <f>$J648/60/60/24+DATE(1970, 1, 1)</f>
        <v>41832.852627314816</v>
      </c>
      <c r="T648" s="5">
        <f>$I648/60/60/24+DATE(1970, 1, 1)</f>
        <v>41862.852627314816</v>
      </c>
      <c r="U648" t="b">
        <f>T648&gt;S648</f>
        <v>1</v>
      </c>
    </row>
    <row r="649" spans="1:21" ht="58" x14ac:dyDescent="0.35">
      <c r="A649">
        <v>647</v>
      </c>
      <c r="B649" s="3" t="s">
        <v>648</v>
      </c>
      <c r="C649" s="3" t="s">
        <v>4757</v>
      </c>
      <c r="D649" s="11">
        <v>2000</v>
      </c>
      <c r="E649" s="11">
        <v>2141</v>
      </c>
      <c r="F649" t="s">
        <v>8219</v>
      </c>
      <c r="G649" t="s">
        <v>8229</v>
      </c>
      <c r="H649" t="s">
        <v>8251</v>
      </c>
      <c r="I649">
        <v>1458235549</v>
      </c>
      <c r="J649">
        <v>1455647149</v>
      </c>
      <c r="K649" t="b">
        <v>0</v>
      </c>
      <c r="L649">
        <v>17</v>
      </c>
      <c r="M649" t="b">
        <v>1</v>
      </c>
      <c r="N649" t="s">
        <v>8273</v>
      </c>
      <c r="O649" s="13">
        <f>E649/D649</f>
        <v>1.0705</v>
      </c>
      <c r="P649" s="14">
        <f>IF($L649&lt;&gt;0, E649/L649, 0)</f>
        <v>125.94117647058823</v>
      </c>
      <c r="Q649" t="str">
        <f>LEFT($N649, FIND("/", $N649)-1)</f>
        <v>technology</v>
      </c>
      <c r="R649" t="str">
        <f>RIGHT(N649, LEN(N649)-LEN(Q649)-1)</f>
        <v>wearables</v>
      </c>
      <c r="S649" s="5">
        <f>$J649/60/60/24+DATE(1970, 1, 1)</f>
        <v>42416.767928240741</v>
      </c>
      <c r="T649" s="5">
        <f>$I649/60/60/24+DATE(1970, 1, 1)</f>
        <v>42446.726261574076</v>
      </c>
      <c r="U649" t="b">
        <f>T649&gt;S649</f>
        <v>1</v>
      </c>
    </row>
    <row r="650" spans="1:21" ht="29" x14ac:dyDescent="0.35">
      <c r="A650">
        <v>648</v>
      </c>
      <c r="B650" s="3" t="s">
        <v>649</v>
      </c>
      <c r="C650" s="3" t="s">
        <v>4758</v>
      </c>
      <c r="D650" s="11">
        <v>35000</v>
      </c>
      <c r="E650" s="11">
        <v>44388</v>
      </c>
      <c r="F650" t="s">
        <v>8219</v>
      </c>
      <c r="G650" t="s">
        <v>8224</v>
      </c>
      <c r="H650" t="s">
        <v>8246</v>
      </c>
      <c r="I650">
        <v>1413304708</v>
      </c>
      <c r="J650">
        <v>1410280708</v>
      </c>
      <c r="K650" t="b">
        <v>0</v>
      </c>
      <c r="L650">
        <v>27</v>
      </c>
      <c r="M650" t="b">
        <v>1</v>
      </c>
      <c r="N650" t="s">
        <v>8273</v>
      </c>
      <c r="O650" s="13">
        <f>E650/D650</f>
        <v>1.2682285714285715</v>
      </c>
      <c r="P650" s="14">
        <f>IF($L650&lt;&gt;0, E650/L650, 0)</f>
        <v>1644</v>
      </c>
      <c r="Q650" t="str">
        <f>LEFT($N650, FIND("/", $N650)-1)</f>
        <v>technology</v>
      </c>
      <c r="R650" t="str">
        <f>RIGHT(N650, LEN(N650)-LEN(Q650)-1)</f>
        <v>wearables</v>
      </c>
      <c r="S650" s="5">
        <f>$J650/60/60/24+DATE(1970, 1, 1)</f>
        <v>41891.693379629629</v>
      </c>
      <c r="T650" s="5">
        <f>$I650/60/60/24+DATE(1970, 1, 1)</f>
        <v>41926.693379629629</v>
      </c>
      <c r="U650" t="b">
        <f>T650&gt;S650</f>
        <v>1</v>
      </c>
    </row>
    <row r="651" spans="1:21" ht="43.5" x14ac:dyDescent="0.35">
      <c r="A651">
        <v>649</v>
      </c>
      <c r="B651" s="3" t="s">
        <v>650</v>
      </c>
      <c r="C651" s="3" t="s">
        <v>4759</v>
      </c>
      <c r="D651" s="11">
        <v>2500</v>
      </c>
      <c r="E651" s="11">
        <v>3499</v>
      </c>
      <c r="F651" t="s">
        <v>8219</v>
      </c>
      <c r="G651" t="s">
        <v>8224</v>
      </c>
      <c r="H651" t="s">
        <v>8246</v>
      </c>
      <c r="I651">
        <v>1410904413</v>
      </c>
      <c r="J651">
        <v>1409090013</v>
      </c>
      <c r="K651" t="b">
        <v>0</v>
      </c>
      <c r="L651">
        <v>82</v>
      </c>
      <c r="M651" t="b">
        <v>1</v>
      </c>
      <c r="N651" t="s">
        <v>8273</v>
      </c>
      <c r="O651" s="13">
        <f>E651/D651</f>
        <v>1.3996</v>
      </c>
      <c r="P651" s="14">
        <f>IF($L651&lt;&gt;0, E651/L651, 0)</f>
        <v>42.670731707317074</v>
      </c>
      <c r="Q651" t="str">
        <f>LEFT($N651, FIND("/", $N651)-1)</f>
        <v>technology</v>
      </c>
      <c r="R651" t="str">
        <f>RIGHT(N651, LEN(N651)-LEN(Q651)-1)</f>
        <v>wearables</v>
      </c>
      <c r="S651" s="5">
        <f>$J651/60/60/24+DATE(1970, 1, 1)</f>
        <v>41877.912187499998</v>
      </c>
      <c r="T651" s="5">
        <f>$I651/60/60/24+DATE(1970, 1, 1)</f>
        <v>41898.912187499998</v>
      </c>
      <c r="U651" t="b">
        <f>T651&gt;S651</f>
        <v>1</v>
      </c>
    </row>
    <row r="652" spans="1:21" ht="43.5" x14ac:dyDescent="0.35">
      <c r="A652">
        <v>650</v>
      </c>
      <c r="B652" s="3" t="s">
        <v>651</v>
      </c>
      <c r="C652" s="3" t="s">
        <v>4760</v>
      </c>
      <c r="D652" s="11">
        <v>1500</v>
      </c>
      <c r="E652" s="11">
        <v>1686</v>
      </c>
      <c r="F652" t="s">
        <v>8219</v>
      </c>
      <c r="G652" t="s">
        <v>8224</v>
      </c>
      <c r="H652" t="s">
        <v>8246</v>
      </c>
      <c r="I652">
        <v>1418953984</v>
      </c>
      <c r="J652">
        <v>1413766384</v>
      </c>
      <c r="K652" t="b">
        <v>0</v>
      </c>
      <c r="L652">
        <v>48</v>
      </c>
      <c r="M652" t="b">
        <v>1</v>
      </c>
      <c r="N652" t="s">
        <v>8273</v>
      </c>
      <c r="O652" s="13">
        <f>E652/D652</f>
        <v>1.1240000000000001</v>
      </c>
      <c r="P652" s="14">
        <f>IF($L652&lt;&gt;0, E652/L652, 0)</f>
        <v>35.125</v>
      </c>
      <c r="Q652" t="str">
        <f>LEFT($N652, FIND("/", $N652)-1)</f>
        <v>technology</v>
      </c>
      <c r="R652" t="str">
        <f>RIGHT(N652, LEN(N652)-LEN(Q652)-1)</f>
        <v>wearables</v>
      </c>
      <c r="S652" s="5">
        <f>$J652/60/60/24+DATE(1970, 1, 1)</f>
        <v>41932.036851851852</v>
      </c>
      <c r="T652" s="5">
        <f>$I652/60/60/24+DATE(1970, 1, 1)</f>
        <v>41992.078518518523</v>
      </c>
      <c r="U652" t="b">
        <f>T652&gt;S652</f>
        <v>1</v>
      </c>
    </row>
    <row r="653" spans="1:21" ht="43.5" x14ac:dyDescent="0.35">
      <c r="A653">
        <v>651</v>
      </c>
      <c r="B653" s="3" t="s">
        <v>652</v>
      </c>
      <c r="C653" s="3" t="s">
        <v>4761</v>
      </c>
      <c r="D653" s="11">
        <v>25000</v>
      </c>
      <c r="E653" s="11">
        <v>25132</v>
      </c>
      <c r="F653" t="s">
        <v>8219</v>
      </c>
      <c r="G653" t="s">
        <v>8224</v>
      </c>
      <c r="H653" t="s">
        <v>8246</v>
      </c>
      <c r="I653">
        <v>1418430311</v>
      </c>
      <c r="J653">
        <v>1415838311</v>
      </c>
      <c r="K653" t="b">
        <v>0</v>
      </c>
      <c r="L653">
        <v>105</v>
      </c>
      <c r="M653" t="b">
        <v>1</v>
      </c>
      <c r="N653" t="s">
        <v>8273</v>
      </c>
      <c r="O653" s="13">
        <f>E653/D653</f>
        <v>1.00528</v>
      </c>
      <c r="P653" s="14">
        <f>IF($L653&lt;&gt;0, E653/L653, 0)</f>
        <v>239.35238095238094</v>
      </c>
      <c r="Q653" t="str">
        <f>LEFT($N653, FIND("/", $N653)-1)</f>
        <v>technology</v>
      </c>
      <c r="R653" t="str">
        <f>RIGHT(N653, LEN(N653)-LEN(Q653)-1)</f>
        <v>wearables</v>
      </c>
      <c r="S653" s="5">
        <f>$J653/60/60/24+DATE(1970, 1, 1)</f>
        <v>41956.017488425925</v>
      </c>
      <c r="T653" s="5">
        <f>$I653/60/60/24+DATE(1970, 1, 1)</f>
        <v>41986.017488425925</v>
      </c>
      <c r="U653" t="b">
        <f>T653&gt;S653</f>
        <v>1</v>
      </c>
    </row>
    <row r="654" spans="1:21" ht="58" x14ac:dyDescent="0.35">
      <c r="A654">
        <v>652</v>
      </c>
      <c r="B654" s="3" t="s">
        <v>653</v>
      </c>
      <c r="C654" s="3" t="s">
        <v>4762</v>
      </c>
      <c r="D654" s="11">
        <v>3000</v>
      </c>
      <c r="E654" s="11">
        <v>3014</v>
      </c>
      <c r="F654" t="s">
        <v>8219</v>
      </c>
      <c r="G654" t="s">
        <v>8224</v>
      </c>
      <c r="H654" t="s">
        <v>8246</v>
      </c>
      <c r="I654">
        <v>1480613650</v>
      </c>
      <c r="J654">
        <v>1478018050</v>
      </c>
      <c r="K654" t="b">
        <v>0</v>
      </c>
      <c r="L654">
        <v>28</v>
      </c>
      <c r="M654" t="b">
        <v>1</v>
      </c>
      <c r="N654" t="s">
        <v>8273</v>
      </c>
      <c r="O654" s="13">
        <f>E654/D654</f>
        <v>1.0046666666666666</v>
      </c>
      <c r="P654" s="14">
        <f>IF($L654&lt;&gt;0, E654/L654, 0)</f>
        <v>107.64285714285714</v>
      </c>
      <c r="Q654" t="str">
        <f>LEFT($N654, FIND("/", $N654)-1)</f>
        <v>technology</v>
      </c>
      <c r="R654" t="str">
        <f>RIGHT(N654, LEN(N654)-LEN(Q654)-1)</f>
        <v>wearables</v>
      </c>
      <c r="S654" s="5">
        <f>$J654/60/60/24+DATE(1970, 1, 1)</f>
        <v>42675.690393518518</v>
      </c>
      <c r="T654" s="5">
        <f>$I654/60/60/24+DATE(1970, 1, 1)</f>
        <v>42705.732060185182</v>
      </c>
      <c r="U654" t="b">
        <f>T654&gt;S654</f>
        <v>1</v>
      </c>
    </row>
    <row r="655" spans="1:21" ht="58" x14ac:dyDescent="0.35">
      <c r="A655">
        <v>653</v>
      </c>
      <c r="B655" s="3" t="s">
        <v>654</v>
      </c>
      <c r="C655" s="3" t="s">
        <v>4763</v>
      </c>
      <c r="D655" s="11">
        <v>75000</v>
      </c>
      <c r="E655" s="11">
        <v>106084.5</v>
      </c>
      <c r="F655" t="s">
        <v>8219</v>
      </c>
      <c r="G655" t="s">
        <v>8224</v>
      </c>
      <c r="H655" t="s">
        <v>8246</v>
      </c>
      <c r="I655">
        <v>1440082240</v>
      </c>
      <c r="J655">
        <v>1436885440</v>
      </c>
      <c r="K655" t="b">
        <v>0</v>
      </c>
      <c r="L655">
        <v>1107</v>
      </c>
      <c r="M655" t="b">
        <v>1</v>
      </c>
      <c r="N655" t="s">
        <v>8273</v>
      </c>
      <c r="O655" s="13">
        <f>E655/D655</f>
        <v>1.4144600000000001</v>
      </c>
      <c r="P655" s="14">
        <f>IF($L655&lt;&gt;0, E655/L655, 0)</f>
        <v>95.830623306233065</v>
      </c>
      <c r="Q655" t="str">
        <f>LEFT($N655, FIND("/", $N655)-1)</f>
        <v>technology</v>
      </c>
      <c r="R655" t="str">
        <f>RIGHT(N655, LEN(N655)-LEN(Q655)-1)</f>
        <v>wearables</v>
      </c>
      <c r="S655" s="5">
        <f>$J655/60/60/24+DATE(1970, 1, 1)</f>
        <v>42199.618518518517</v>
      </c>
      <c r="T655" s="5">
        <f>$I655/60/60/24+DATE(1970, 1, 1)</f>
        <v>42236.618518518517</v>
      </c>
      <c r="U655" t="b">
        <f>T655&gt;S655</f>
        <v>1</v>
      </c>
    </row>
    <row r="656" spans="1:21" ht="43.5" x14ac:dyDescent="0.35">
      <c r="A656">
        <v>654</v>
      </c>
      <c r="B656" s="3" t="s">
        <v>655</v>
      </c>
      <c r="C656" s="3" t="s">
        <v>4764</v>
      </c>
      <c r="D656" s="11">
        <v>12000</v>
      </c>
      <c r="E656" s="11">
        <v>32075</v>
      </c>
      <c r="F656" t="s">
        <v>8219</v>
      </c>
      <c r="G656" t="s">
        <v>8224</v>
      </c>
      <c r="H656" t="s">
        <v>8246</v>
      </c>
      <c r="I656">
        <v>1436396313</v>
      </c>
      <c r="J656">
        <v>1433804313</v>
      </c>
      <c r="K656" t="b">
        <v>0</v>
      </c>
      <c r="L656">
        <v>1013</v>
      </c>
      <c r="M656" t="b">
        <v>1</v>
      </c>
      <c r="N656" t="s">
        <v>8273</v>
      </c>
      <c r="O656" s="13">
        <f>E656/D656</f>
        <v>2.6729166666666666</v>
      </c>
      <c r="P656" s="14">
        <f>IF($L656&lt;&gt;0, E656/L656, 0)</f>
        <v>31.663376110562684</v>
      </c>
      <c r="Q656" t="str">
        <f>LEFT($N656, FIND("/", $N656)-1)</f>
        <v>technology</v>
      </c>
      <c r="R656" t="str">
        <f>RIGHT(N656, LEN(N656)-LEN(Q656)-1)</f>
        <v>wearables</v>
      </c>
      <c r="S656" s="5">
        <f>$J656/60/60/24+DATE(1970, 1, 1)</f>
        <v>42163.957326388889</v>
      </c>
      <c r="T656" s="5">
        <f>$I656/60/60/24+DATE(1970, 1, 1)</f>
        <v>42193.957326388889</v>
      </c>
      <c r="U656" t="b">
        <f>T656&gt;S656</f>
        <v>1</v>
      </c>
    </row>
    <row r="657" spans="1:21" ht="43.5" x14ac:dyDescent="0.35">
      <c r="A657">
        <v>655</v>
      </c>
      <c r="B657" s="3" t="s">
        <v>656</v>
      </c>
      <c r="C657" s="3" t="s">
        <v>4765</v>
      </c>
      <c r="D657" s="11">
        <v>8000</v>
      </c>
      <c r="E657" s="11">
        <v>11751</v>
      </c>
      <c r="F657" t="s">
        <v>8219</v>
      </c>
      <c r="G657" t="s">
        <v>8224</v>
      </c>
      <c r="H657" t="s">
        <v>8246</v>
      </c>
      <c r="I657">
        <v>1426197512</v>
      </c>
      <c r="J657">
        <v>1423609112</v>
      </c>
      <c r="K657" t="b">
        <v>0</v>
      </c>
      <c r="L657">
        <v>274</v>
      </c>
      <c r="M657" t="b">
        <v>1</v>
      </c>
      <c r="N657" t="s">
        <v>8273</v>
      </c>
      <c r="O657" s="13">
        <f>E657/D657</f>
        <v>1.4688749999999999</v>
      </c>
      <c r="P657" s="14">
        <f>IF($L657&lt;&gt;0, E657/L657, 0)</f>
        <v>42.886861313868614</v>
      </c>
      <c r="Q657" t="str">
        <f>LEFT($N657, FIND("/", $N657)-1)</f>
        <v>technology</v>
      </c>
      <c r="R657" t="str">
        <f>RIGHT(N657, LEN(N657)-LEN(Q657)-1)</f>
        <v>wearables</v>
      </c>
      <c r="S657" s="5">
        <f>$J657/60/60/24+DATE(1970, 1, 1)</f>
        <v>42045.957314814819</v>
      </c>
      <c r="T657" s="5">
        <f>$I657/60/60/24+DATE(1970, 1, 1)</f>
        <v>42075.915648148148</v>
      </c>
      <c r="U657" t="b">
        <f>T657&gt;S657</f>
        <v>1</v>
      </c>
    </row>
    <row r="658" spans="1:21" ht="43.5" x14ac:dyDescent="0.35">
      <c r="A658">
        <v>656</v>
      </c>
      <c r="B658" s="3" t="s">
        <v>657</v>
      </c>
      <c r="C658" s="3" t="s">
        <v>4766</v>
      </c>
      <c r="D658" s="11">
        <v>5000</v>
      </c>
      <c r="E658" s="11">
        <v>10678</v>
      </c>
      <c r="F658" t="s">
        <v>8219</v>
      </c>
      <c r="G658" t="s">
        <v>8224</v>
      </c>
      <c r="H658" t="s">
        <v>8246</v>
      </c>
      <c r="I658">
        <v>1460917119</v>
      </c>
      <c r="J658">
        <v>1455736719</v>
      </c>
      <c r="K658" t="b">
        <v>0</v>
      </c>
      <c r="L658">
        <v>87</v>
      </c>
      <c r="M658" t="b">
        <v>1</v>
      </c>
      <c r="N658" t="s">
        <v>8273</v>
      </c>
      <c r="O658" s="13">
        <f>E658/D658</f>
        <v>2.1356000000000002</v>
      </c>
      <c r="P658" s="14">
        <f>IF($L658&lt;&gt;0, E658/L658, 0)</f>
        <v>122.73563218390805</v>
      </c>
      <c r="Q658" t="str">
        <f>LEFT($N658, FIND("/", $N658)-1)</f>
        <v>technology</v>
      </c>
      <c r="R658" t="str">
        <f>RIGHT(N658, LEN(N658)-LEN(Q658)-1)</f>
        <v>wearables</v>
      </c>
      <c r="S658" s="5">
        <f>$J658/60/60/24+DATE(1970, 1, 1)</f>
        <v>42417.804618055554</v>
      </c>
      <c r="T658" s="5">
        <f>$I658/60/60/24+DATE(1970, 1, 1)</f>
        <v>42477.762951388882</v>
      </c>
      <c r="U658" t="b">
        <f>T658&gt;S658</f>
        <v>1</v>
      </c>
    </row>
    <row r="659" spans="1:21" ht="43.5" x14ac:dyDescent="0.35">
      <c r="A659">
        <v>657</v>
      </c>
      <c r="B659" s="3" t="s">
        <v>658</v>
      </c>
      <c r="C659" s="3" t="s">
        <v>4767</v>
      </c>
      <c r="D659" s="11">
        <v>15000</v>
      </c>
      <c r="E659" s="11">
        <v>18855</v>
      </c>
      <c r="F659" t="s">
        <v>8219</v>
      </c>
      <c r="G659" t="s">
        <v>8224</v>
      </c>
      <c r="H659" t="s">
        <v>8246</v>
      </c>
      <c r="I659">
        <v>1450901872</v>
      </c>
      <c r="J659">
        <v>1448309872</v>
      </c>
      <c r="K659" t="b">
        <v>0</v>
      </c>
      <c r="L659">
        <v>99</v>
      </c>
      <c r="M659" t="b">
        <v>1</v>
      </c>
      <c r="N659" t="s">
        <v>8273</v>
      </c>
      <c r="O659" s="13">
        <f>E659/D659</f>
        <v>1.2569999999999999</v>
      </c>
      <c r="P659" s="14">
        <f>IF($L659&lt;&gt;0, E659/L659, 0)</f>
        <v>190.45454545454547</v>
      </c>
      <c r="Q659" t="str">
        <f>LEFT($N659, FIND("/", $N659)-1)</f>
        <v>technology</v>
      </c>
      <c r="R659" t="str">
        <f>RIGHT(N659, LEN(N659)-LEN(Q659)-1)</f>
        <v>wearables</v>
      </c>
      <c r="S659" s="5">
        <f>$J659/60/60/24+DATE(1970, 1, 1)</f>
        <v>42331.84574074074</v>
      </c>
      <c r="T659" s="5">
        <f>$I659/60/60/24+DATE(1970, 1, 1)</f>
        <v>42361.84574074074</v>
      </c>
      <c r="U659" t="b">
        <f>T659&gt;S659</f>
        <v>1</v>
      </c>
    </row>
    <row r="660" spans="1:21" ht="58" x14ac:dyDescent="0.35">
      <c r="A660">
        <v>658</v>
      </c>
      <c r="B660" s="3" t="s">
        <v>659</v>
      </c>
      <c r="C660" s="3" t="s">
        <v>4768</v>
      </c>
      <c r="D660" s="11">
        <v>28888</v>
      </c>
      <c r="E660" s="11">
        <v>30177</v>
      </c>
      <c r="F660" t="s">
        <v>8219</v>
      </c>
      <c r="G660" t="s">
        <v>8224</v>
      </c>
      <c r="H660" t="s">
        <v>8246</v>
      </c>
      <c r="I660">
        <v>1437933600</v>
      </c>
      <c r="J660">
        <v>1435117889</v>
      </c>
      <c r="K660" t="b">
        <v>0</v>
      </c>
      <c r="L660">
        <v>276</v>
      </c>
      <c r="M660" t="b">
        <v>1</v>
      </c>
      <c r="N660" t="s">
        <v>8273</v>
      </c>
      <c r="O660" s="13">
        <f>E660/D660</f>
        <v>1.0446206037108834</v>
      </c>
      <c r="P660" s="14">
        <f>IF($L660&lt;&gt;0, E660/L660, 0)</f>
        <v>109.33695652173913</v>
      </c>
      <c r="Q660" t="str">
        <f>LEFT($N660, FIND("/", $N660)-1)</f>
        <v>technology</v>
      </c>
      <c r="R660" t="str">
        <f>RIGHT(N660, LEN(N660)-LEN(Q660)-1)</f>
        <v>wearables</v>
      </c>
      <c r="S660" s="5">
        <f>$J660/60/60/24+DATE(1970, 1, 1)</f>
        <v>42179.160752314812</v>
      </c>
      <c r="T660" s="5">
        <f>$I660/60/60/24+DATE(1970, 1, 1)</f>
        <v>42211.75</v>
      </c>
      <c r="U660" t="b">
        <f>T660&gt;S660</f>
        <v>1</v>
      </c>
    </row>
    <row r="661" spans="1:21" x14ac:dyDescent="0.35">
      <c r="A661">
        <v>659</v>
      </c>
      <c r="B661" s="3" t="s">
        <v>660</v>
      </c>
      <c r="C661" s="3" t="s">
        <v>4769</v>
      </c>
      <c r="D661" s="11">
        <v>3000</v>
      </c>
      <c r="E661" s="11">
        <v>3017</v>
      </c>
      <c r="F661" t="s">
        <v>8219</v>
      </c>
      <c r="G661" t="s">
        <v>8224</v>
      </c>
      <c r="H661" t="s">
        <v>8246</v>
      </c>
      <c r="I661">
        <v>1440339295</v>
      </c>
      <c r="J661">
        <v>1437747295</v>
      </c>
      <c r="K661" t="b">
        <v>0</v>
      </c>
      <c r="L661">
        <v>21</v>
      </c>
      <c r="M661" t="b">
        <v>1</v>
      </c>
      <c r="N661" t="s">
        <v>8273</v>
      </c>
      <c r="O661" s="13">
        <f>E661/D661</f>
        <v>1.0056666666666667</v>
      </c>
      <c r="P661" s="14">
        <f>IF($L661&lt;&gt;0, E661/L661, 0)</f>
        <v>143.66666666666666</v>
      </c>
      <c r="Q661" t="str">
        <f>LEFT($N661, FIND("/", $N661)-1)</f>
        <v>technology</v>
      </c>
      <c r="R661" t="str">
        <f>RIGHT(N661, LEN(N661)-LEN(Q661)-1)</f>
        <v>wearables</v>
      </c>
      <c r="S661" s="5">
        <f>$J661/60/60/24+DATE(1970, 1, 1)</f>
        <v>42209.593692129631</v>
      </c>
      <c r="T661" s="5">
        <f>$I661/60/60/24+DATE(1970, 1, 1)</f>
        <v>42239.593692129631</v>
      </c>
      <c r="U661" t="b">
        <f>T661&gt;S661</f>
        <v>1</v>
      </c>
    </row>
    <row r="662" spans="1:21" ht="58" x14ac:dyDescent="0.35">
      <c r="A662">
        <v>660</v>
      </c>
      <c r="B662" s="3" t="s">
        <v>661</v>
      </c>
      <c r="C662" s="3" t="s">
        <v>4770</v>
      </c>
      <c r="D662" s="11">
        <v>50000</v>
      </c>
      <c r="E662" s="11">
        <v>1529</v>
      </c>
      <c r="F662" t="s">
        <v>8221</v>
      </c>
      <c r="G662" t="s">
        <v>8224</v>
      </c>
      <c r="H662" t="s">
        <v>8246</v>
      </c>
      <c r="I662">
        <v>1415558879</v>
      </c>
      <c r="J662">
        <v>1412963279</v>
      </c>
      <c r="K662" t="b">
        <v>0</v>
      </c>
      <c r="L662">
        <v>18</v>
      </c>
      <c r="M662" t="b">
        <v>0</v>
      </c>
      <c r="N662" t="s">
        <v>8273</v>
      </c>
      <c r="O662" s="13">
        <f>E662/D662</f>
        <v>3.058E-2</v>
      </c>
      <c r="P662" s="14">
        <f>IF($L662&lt;&gt;0, E662/L662, 0)</f>
        <v>84.944444444444443</v>
      </c>
      <c r="Q662" t="str">
        <f>LEFT($N662, FIND("/", $N662)-1)</f>
        <v>technology</v>
      </c>
      <c r="R662" t="str">
        <f>RIGHT(N662, LEN(N662)-LEN(Q662)-1)</f>
        <v>wearables</v>
      </c>
      <c r="S662" s="5">
        <f>$J662/60/60/24+DATE(1970, 1, 1)</f>
        <v>41922.741655092592</v>
      </c>
      <c r="T662" s="5">
        <f>$I662/60/60/24+DATE(1970, 1, 1)</f>
        <v>41952.783321759263</v>
      </c>
      <c r="U662" t="b">
        <f>T662&gt;S662</f>
        <v>1</v>
      </c>
    </row>
    <row r="663" spans="1:21" ht="43.5" x14ac:dyDescent="0.35">
      <c r="A663">
        <v>661</v>
      </c>
      <c r="B663" s="3" t="s">
        <v>662</v>
      </c>
      <c r="C663" s="3" t="s">
        <v>4771</v>
      </c>
      <c r="D663" s="11">
        <v>10000</v>
      </c>
      <c r="E663" s="11">
        <v>95</v>
      </c>
      <c r="F663" t="s">
        <v>8221</v>
      </c>
      <c r="G663" t="s">
        <v>8224</v>
      </c>
      <c r="H663" t="s">
        <v>8246</v>
      </c>
      <c r="I663">
        <v>1477236559</v>
      </c>
      <c r="J663">
        <v>1474644559</v>
      </c>
      <c r="K663" t="b">
        <v>0</v>
      </c>
      <c r="L663">
        <v>9</v>
      </c>
      <c r="M663" t="b">
        <v>0</v>
      </c>
      <c r="N663" t="s">
        <v>8273</v>
      </c>
      <c r="O663" s="13">
        <f>E663/D663</f>
        <v>9.4999999999999998E-3</v>
      </c>
      <c r="P663" s="14">
        <f>IF($L663&lt;&gt;0, E663/L663, 0)</f>
        <v>10.555555555555555</v>
      </c>
      <c r="Q663" t="str">
        <f>LEFT($N663, FIND("/", $N663)-1)</f>
        <v>technology</v>
      </c>
      <c r="R663" t="str">
        <f>RIGHT(N663, LEN(N663)-LEN(Q663)-1)</f>
        <v>wearables</v>
      </c>
      <c r="S663" s="5">
        <f>$J663/60/60/24+DATE(1970, 1, 1)</f>
        <v>42636.645358796297</v>
      </c>
      <c r="T663" s="5">
        <f>$I663/60/60/24+DATE(1970, 1, 1)</f>
        <v>42666.645358796297</v>
      </c>
      <c r="U663" t="b">
        <f>T663&gt;S663</f>
        <v>1</v>
      </c>
    </row>
    <row r="664" spans="1:21" ht="43.5" x14ac:dyDescent="0.35">
      <c r="A664">
        <v>662</v>
      </c>
      <c r="B664" s="3" t="s">
        <v>663</v>
      </c>
      <c r="C664" s="3" t="s">
        <v>4772</v>
      </c>
      <c r="D664" s="11">
        <v>39000</v>
      </c>
      <c r="E664" s="11">
        <v>156</v>
      </c>
      <c r="F664" t="s">
        <v>8221</v>
      </c>
      <c r="G664" t="s">
        <v>8224</v>
      </c>
      <c r="H664" t="s">
        <v>8246</v>
      </c>
      <c r="I664">
        <v>1421404247</v>
      </c>
      <c r="J664">
        <v>1418812247</v>
      </c>
      <c r="K664" t="b">
        <v>0</v>
      </c>
      <c r="L664">
        <v>4</v>
      </c>
      <c r="M664" t="b">
        <v>0</v>
      </c>
      <c r="N664" t="s">
        <v>8273</v>
      </c>
      <c r="O664" s="13">
        <f>E664/D664</f>
        <v>4.0000000000000001E-3</v>
      </c>
      <c r="P664" s="14">
        <f>IF($L664&lt;&gt;0, E664/L664, 0)</f>
        <v>39</v>
      </c>
      <c r="Q664" t="str">
        <f>LEFT($N664, FIND("/", $N664)-1)</f>
        <v>technology</v>
      </c>
      <c r="R664" t="str">
        <f>RIGHT(N664, LEN(N664)-LEN(Q664)-1)</f>
        <v>wearables</v>
      </c>
      <c r="S664" s="5">
        <f>$J664/60/60/24+DATE(1970, 1, 1)</f>
        <v>41990.438043981485</v>
      </c>
      <c r="T664" s="5">
        <f>$I664/60/60/24+DATE(1970, 1, 1)</f>
        <v>42020.438043981485</v>
      </c>
      <c r="U664" t="b">
        <f>T664&gt;S664</f>
        <v>1</v>
      </c>
    </row>
    <row r="665" spans="1:21" ht="58" x14ac:dyDescent="0.35">
      <c r="A665">
        <v>663</v>
      </c>
      <c r="B665" s="3" t="s">
        <v>664</v>
      </c>
      <c r="C665" s="3" t="s">
        <v>4773</v>
      </c>
      <c r="D665" s="11">
        <v>200000</v>
      </c>
      <c r="E665" s="11">
        <v>700</v>
      </c>
      <c r="F665" t="s">
        <v>8221</v>
      </c>
      <c r="G665" t="s">
        <v>8232</v>
      </c>
      <c r="H665" t="s">
        <v>8253</v>
      </c>
      <c r="I665">
        <v>1437250456</v>
      </c>
      <c r="J665">
        <v>1434658456</v>
      </c>
      <c r="K665" t="b">
        <v>0</v>
      </c>
      <c r="L665">
        <v>7</v>
      </c>
      <c r="M665" t="b">
        <v>0</v>
      </c>
      <c r="N665" t="s">
        <v>8273</v>
      </c>
      <c r="O665" s="13">
        <f>E665/D665</f>
        <v>3.5000000000000001E-3</v>
      </c>
      <c r="P665" s="14">
        <f>IF($L665&lt;&gt;0, E665/L665, 0)</f>
        <v>100</v>
      </c>
      <c r="Q665" t="str">
        <f>LEFT($N665, FIND("/", $N665)-1)</f>
        <v>technology</v>
      </c>
      <c r="R665" t="str">
        <f>RIGHT(N665, LEN(N665)-LEN(Q665)-1)</f>
        <v>wearables</v>
      </c>
      <c r="S665" s="5">
        <f>$J665/60/60/24+DATE(1970, 1, 1)</f>
        <v>42173.843240740738</v>
      </c>
      <c r="T665" s="5">
        <f>$I665/60/60/24+DATE(1970, 1, 1)</f>
        <v>42203.843240740738</v>
      </c>
      <c r="U665" t="b">
        <f>T665&gt;S665</f>
        <v>1</v>
      </c>
    </row>
    <row r="666" spans="1:21" ht="43.5" x14ac:dyDescent="0.35">
      <c r="A666">
        <v>664</v>
      </c>
      <c r="B666" s="3" t="s">
        <v>665</v>
      </c>
      <c r="C666" s="3" t="s">
        <v>4774</v>
      </c>
      <c r="D666" s="11">
        <v>12000</v>
      </c>
      <c r="E666" s="11">
        <v>904</v>
      </c>
      <c r="F666" t="s">
        <v>8221</v>
      </c>
      <c r="G666" t="s">
        <v>8224</v>
      </c>
      <c r="H666" t="s">
        <v>8246</v>
      </c>
      <c r="I666">
        <v>1428940775</v>
      </c>
      <c r="J666">
        <v>1426348775</v>
      </c>
      <c r="K666" t="b">
        <v>0</v>
      </c>
      <c r="L666">
        <v>29</v>
      </c>
      <c r="M666" t="b">
        <v>0</v>
      </c>
      <c r="N666" t="s">
        <v>8273</v>
      </c>
      <c r="O666" s="13">
        <f>E666/D666</f>
        <v>7.5333333333333335E-2</v>
      </c>
      <c r="P666" s="14">
        <f>IF($L666&lt;&gt;0, E666/L666, 0)</f>
        <v>31.172413793103448</v>
      </c>
      <c r="Q666" t="str">
        <f>LEFT($N666, FIND("/", $N666)-1)</f>
        <v>technology</v>
      </c>
      <c r="R666" t="str">
        <f>RIGHT(N666, LEN(N666)-LEN(Q666)-1)</f>
        <v>wearables</v>
      </c>
      <c r="S666" s="5">
        <f>$J666/60/60/24+DATE(1970, 1, 1)</f>
        <v>42077.666377314818</v>
      </c>
      <c r="T666" s="5">
        <f>$I666/60/60/24+DATE(1970, 1, 1)</f>
        <v>42107.666377314818</v>
      </c>
      <c r="U666" t="b">
        <f>T666&gt;S666</f>
        <v>1</v>
      </c>
    </row>
    <row r="667" spans="1:21" ht="58" x14ac:dyDescent="0.35">
      <c r="A667">
        <v>665</v>
      </c>
      <c r="B667" s="3" t="s">
        <v>666</v>
      </c>
      <c r="C667" s="3" t="s">
        <v>4775</v>
      </c>
      <c r="D667" s="11">
        <v>10000</v>
      </c>
      <c r="E667" s="11">
        <v>1864</v>
      </c>
      <c r="F667" t="s">
        <v>8221</v>
      </c>
      <c r="G667" t="s">
        <v>8224</v>
      </c>
      <c r="H667" t="s">
        <v>8246</v>
      </c>
      <c r="I667">
        <v>1484327061</v>
      </c>
      <c r="J667">
        <v>1479143061</v>
      </c>
      <c r="K667" t="b">
        <v>0</v>
      </c>
      <c r="L667">
        <v>12</v>
      </c>
      <c r="M667" t="b">
        <v>0</v>
      </c>
      <c r="N667" t="s">
        <v>8273</v>
      </c>
      <c r="O667" s="13">
        <f>E667/D667</f>
        <v>0.18640000000000001</v>
      </c>
      <c r="P667" s="14">
        <f>IF($L667&lt;&gt;0, E667/L667, 0)</f>
        <v>155.33333333333334</v>
      </c>
      <c r="Q667" t="str">
        <f>LEFT($N667, FIND("/", $N667)-1)</f>
        <v>technology</v>
      </c>
      <c r="R667" t="str">
        <f>RIGHT(N667, LEN(N667)-LEN(Q667)-1)</f>
        <v>wearables</v>
      </c>
      <c r="S667" s="5">
        <f>$J667/60/60/24+DATE(1970, 1, 1)</f>
        <v>42688.711354166662</v>
      </c>
      <c r="T667" s="5">
        <f>$I667/60/60/24+DATE(1970, 1, 1)</f>
        <v>42748.711354166662</v>
      </c>
      <c r="U667" t="b">
        <f>T667&gt;S667</f>
        <v>1</v>
      </c>
    </row>
    <row r="668" spans="1:21" ht="43.5" x14ac:dyDescent="0.35">
      <c r="A668">
        <v>666</v>
      </c>
      <c r="B668" s="3" t="s">
        <v>667</v>
      </c>
      <c r="C668" s="3" t="s">
        <v>4776</v>
      </c>
      <c r="D668" s="11">
        <v>200000</v>
      </c>
      <c r="E668" s="11">
        <v>8</v>
      </c>
      <c r="F668" t="s">
        <v>8221</v>
      </c>
      <c r="G668" t="s">
        <v>8224</v>
      </c>
      <c r="H668" t="s">
        <v>8246</v>
      </c>
      <c r="I668">
        <v>1408305498</v>
      </c>
      <c r="J668">
        <v>1405713498</v>
      </c>
      <c r="K668" t="b">
        <v>0</v>
      </c>
      <c r="L668">
        <v>4</v>
      </c>
      <c r="M668" t="b">
        <v>0</v>
      </c>
      <c r="N668" t="s">
        <v>8273</v>
      </c>
      <c r="O668" s="13">
        <f>E668/D668</f>
        <v>4.0000000000000003E-5</v>
      </c>
      <c r="P668" s="14">
        <f>IF($L668&lt;&gt;0, E668/L668, 0)</f>
        <v>2</v>
      </c>
      <c r="Q668" t="str">
        <f>LEFT($N668, FIND("/", $N668)-1)</f>
        <v>technology</v>
      </c>
      <c r="R668" t="str">
        <f>RIGHT(N668, LEN(N668)-LEN(Q668)-1)</f>
        <v>wearables</v>
      </c>
      <c r="S668" s="5">
        <f>$J668/60/60/24+DATE(1970, 1, 1)</f>
        <v>41838.832152777781</v>
      </c>
      <c r="T668" s="5">
        <f>$I668/60/60/24+DATE(1970, 1, 1)</f>
        <v>41868.832152777781</v>
      </c>
      <c r="U668" t="b">
        <f>T668&gt;S668</f>
        <v>1</v>
      </c>
    </row>
    <row r="669" spans="1:21" ht="58" x14ac:dyDescent="0.35">
      <c r="A669">
        <v>667</v>
      </c>
      <c r="B669" s="3" t="s">
        <v>668</v>
      </c>
      <c r="C669" s="3" t="s">
        <v>4777</v>
      </c>
      <c r="D669" s="11">
        <v>50000</v>
      </c>
      <c r="E669" s="11">
        <v>5010</v>
      </c>
      <c r="F669" t="s">
        <v>8221</v>
      </c>
      <c r="G669" t="s">
        <v>8237</v>
      </c>
      <c r="H669" t="s">
        <v>8249</v>
      </c>
      <c r="I669">
        <v>1477731463</v>
      </c>
      <c r="J669">
        <v>1474275463</v>
      </c>
      <c r="K669" t="b">
        <v>0</v>
      </c>
      <c r="L669">
        <v>28</v>
      </c>
      <c r="M669" t="b">
        <v>0</v>
      </c>
      <c r="N669" t="s">
        <v>8273</v>
      </c>
      <c r="O669" s="13">
        <f>E669/D669</f>
        <v>0.1002</v>
      </c>
      <c r="P669" s="14">
        <f>IF($L669&lt;&gt;0, E669/L669, 0)</f>
        <v>178.92857142857142</v>
      </c>
      <c r="Q669" t="str">
        <f>LEFT($N669, FIND("/", $N669)-1)</f>
        <v>technology</v>
      </c>
      <c r="R669" t="str">
        <f>RIGHT(N669, LEN(N669)-LEN(Q669)-1)</f>
        <v>wearables</v>
      </c>
      <c r="S669" s="5">
        <f>$J669/60/60/24+DATE(1970, 1, 1)</f>
        <v>42632.373414351852</v>
      </c>
      <c r="T669" s="5">
        <f>$I669/60/60/24+DATE(1970, 1, 1)</f>
        <v>42672.373414351852</v>
      </c>
      <c r="U669" t="b">
        <f>T669&gt;S669</f>
        <v>1</v>
      </c>
    </row>
    <row r="670" spans="1:21" ht="43.5" x14ac:dyDescent="0.35">
      <c r="A670">
        <v>668</v>
      </c>
      <c r="B670" s="3" t="s">
        <v>669</v>
      </c>
      <c r="C670" s="3" t="s">
        <v>4778</v>
      </c>
      <c r="D670" s="11">
        <v>15000</v>
      </c>
      <c r="E670" s="11">
        <v>684</v>
      </c>
      <c r="F670" t="s">
        <v>8221</v>
      </c>
      <c r="G670" t="s">
        <v>8224</v>
      </c>
      <c r="H670" t="s">
        <v>8246</v>
      </c>
      <c r="I670">
        <v>1431374222</v>
      </c>
      <c r="J670">
        <v>1427486222</v>
      </c>
      <c r="K670" t="b">
        <v>0</v>
      </c>
      <c r="L670">
        <v>25</v>
      </c>
      <c r="M670" t="b">
        <v>0</v>
      </c>
      <c r="N670" t="s">
        <v>8273</v>
      </c>
      <c r="O670" s="13">
        <f>E670/D670</f>
        <v>4.5600000000000002E-2</v>
      </c>
      <c r="P670" s="14">
        <f>IF($L670&lt;&gt;0, E670/L670, 0)</f>
        <v>27.36</v>
      </c>
      <c r="Q670" t="str">
        <f>LEFT($N670, FIND("/", $N670)-1)</f>
        <v>technology</v>
      </c>
      <c r="R670" t="str">
        <f>RIGHT(N670, LEN(N670)-LEN(Q670)-1)</f>
        <v>wearables</v>
      </c>
      <c r="S670" s="5">
        <f>$J670/60/60/24+DATE(1970, 1, 1)</f>
        <v>42090.831273148149</v>
      </c>
      <c r="T670" s="5">
        <f>$I670/60/60/24+DATE(1970, 1, 1)</f>
        <v>42135.831273148149</v>
      </c>
      <c r="U670" t="b">
        <f>T670&gt;S670</f>
        <v>1</v>
      </c>
    </row>
    <row r="671" spans="1:21" ht="58" x14ac:dyDescent="0.35">
      <c r="A671">
        <v>669</v>
      </c>
      <c r="B671" s="3" t="s">
        <v>670</v>
      </c>
      <c r="C671" s="3" t="s">
        <v>4779</v>
      </c>
      <c r="D671" s="11">
        <v>200000</v>
      </c>
      <c r="E671" s="11">
        <v>43015</v>
      </c>
      <c r="F671" t="s">
        <v>8221</v>
      </c>
      <c r="G671" t="s">
        <v>8235</v>
      </c>
      <c r="H671" t="s">
        <v>8255</v>
      </c>
      <c r="I671">
        <v>1467817258</v>
      </c>
      <c r="J671">
        <v>1465225258</v>
      </c>
      <c r="K671" t="b">
        <v>0</v>
      </c>
      <c r="L671">
        <v>28</v>
      </c>
      <c r="M671" t="b">
        <v>0</v>
      </c>
      <c r="N671" t="s">
        <v>8273</v>
      </c>
      <c r="O671" s="13">
        <f>E671/D671</f>
        <v>0.21507499999999999</v>
      </c>
      <c r="P671" s="14">
        <f>IF($L671&lt;&gt;0, E671/L671, 0)</f>
        <v>1536.25</v>
      </c>
      <c r="Q671" t="str">
        <f>LEFT($N671, FIND("/", $N671)-1)</f>
        <v>technology</v>
      </c>
      <c r="R671" t="str">
        <f>RIGHT(N671, LEN(N671)-LEN(Q671)-1)</f>
        <v>wearables</v>
      </c>
      <c r="S671" s="5">
        <f>$J671/60/60/24+DATE(1970, 1, 1)</f>
        <v>42527.625671296293</v>
      </c>
      <c r="T671" s="5">
        <f>$I671/60/60/24+DATE(1970, 1, 1)</f>
        <v>42557.625671296293</v>
      </c>
      <c r="U671" t="b">
        <f>T671&gt;S671</f>
        <v>1</v>
      </c>
    </row>
    <row r="672" spans="1:21" ht="58" x14ac:dyDescent="0.35">
      <c r="A672">
        <v>670</v>
      </c>
      <c r="B672" s="3" t="s">
        <v>671</v>
      </c>
      <c r="C672" s="3" t="s">
        <v>4780</v>
      </c>
      <c r="D672" s="11">
        <v>90000</v>
      </c>
      <c r="E672" s="11">
        <v>26349</v>
      </c>
      <c r="F672" t="s">
        <v>8221</v>
      </c>
      <c r="G672" t="s">
        <v>8237</v>
      </c>
      <c r="H672" t="s">
        <v>8249</v>
      </c>
      <c r="I672">
        <v>1466323800</v>
      </c>
      <c r="J672">
        <v>1463418120</v>
      </c>
      <c r="K672" t="b">
        <v>0</v>
      </c>
      <c r="L672">
        <v>310</v>
      </c>
      <c r="M672" t="b">
        <v>0</v>
      </c>
      <c r="N672" t="s">
        <v>8273</v>
      </c>
      <c r="O672" s="13">
        <f>E672/D672</f>
        <v>0.29276666666666668</v>
      </c>
      <c r="P672" s="14">
        <f>IF($L672&lt;&gt;0, E672/L672, 0)</f>
        <v>84.99677419354839</v>
      </c>
      <c r="Q672" t="str">
        <f>LEFT($N672, FIND("/", $N672)-1)</f>
        <v>technology</v>
      </c>
      <c r="R672" t="str">
        <f>RIGHT(N672, LEN(N672)-LEN(Q672)-1)</f>
        <v>wearables</v>
      </c>
      <c r="S672" s="5">
        <f>$J672/60/60/24+DATE(1970, 1, 1)</f>
        <v>42506.709722222222</v>
      </c>
      <c r="T672" s="5">
        <f>$I672/60/60/24+DATE(1970, 1, 1)</f>
        <v>42540.340277777781</v>
      </c>
      <c r="U672" t="b">
        <f>T672&gt;S672</f>
        <v>1</v>
      </c>
    </row>
    <row r="673" spans="1:21" ht="58" x14ac:dyDescent="0.35">
      <c r="A673">
        <v>671</v>
      </c>
      <c r="B673" s="3" t="s">
        <v>672</v>
      </c>
      <c r="C673" s="3" t="s">
        <v>4781</v>
      </c>
      <c r="D673" s="11">
        <v>30000</v>
      </c>
      <c r="E673" s="11">
        <v>11828</v>
      </c>
      <c r="F673" t="s">
        <v>8221</v>
      </c>
      <c r="G673" t="s">
        <v>8224</v>
      </c>
      <c r="H673" t="s">
        <v>8246</v>
      </c>
      <c r="I673">
        <v>1421208000</v>
      </c>
      <c r="J673">
        <v>1418315852</v>
      </c>
      <c r="K673" t="b">
        <v>0</v>
      </c>
      <c r="L673">
        <v>15</v>
      </c>
      <c r="M673" t="b">
        <v>0</v>
      </c>
      <c r="N673" t="s">
        <v>8273</v>
      </c>
      <c r="O673" s="13">
        <f>E673/D673</f>
        <v>0.39426666666666665</v>
      </c>
      <c r="P673" s="14">
        <f>IF($L673&lt;&gt;0, E673/L673, 0)</f>
        <v>788.5333333333333</v>
      </c>
      <c r="Q673" t="str">
        <f>LEFT($N673, FIND("/", $N673)-1)</f>
        <v>technology</v>
      </c>
      <c r="R673" t="str">
        <f>RIGHT(N673, LEN(N673)-LEN(Q673)-1)</f>
        <v>wearables</v>
      </c>
      <c r="S673" s="5">
        <f>$J673/60/60/24+DATE(1970, 1, 1)</f>
        <v>41984.692731481482</v>
      </c>
      <c r="T673" s="5">
        <f>$I673/60/60/24+DATE(1970, 1, 1)</f>
        <v>42018.166666666672</v>
      </c>
      <c r="U673" t="b">
        <f>T673&gt;S673</f>
        <v>1</v>
      </c>
    </row>
    <row r="674" spans="1:21" ht="43.5" x14ac:dyDescent="0.35">
      <c r="A674">
        <v>672</v>
      </c>
      <c r="B674" s="3" t="s">
        <v>673</v>
      </c>
      <c r="C674" s="3" t="s">
        <v>4782</v>
      </c>
      <c r="D674" s="11">
        <v>50000</v>
      </c>
      <c r="E674" s="11">
        <v>10814</v>
      </c>
      <c r="F674" t="s">
        <v>8221</v>
      </c>
      <c r="G674" t="s">
        <v>8224</v>
      </c>
      <c r="H674" t="s">
        <v>8246</v>
      </c>
      <c r="I674">
        <v>1420088340</v>
      </c>
      <c r="J674">
        <v>1417410964</v>
      </c>
      <c r="K674" t="b">
        <v>0</v>
      </c>
      <c r="L674">
        <v>215</v>
      </c>
      <c r="M674" t="b">
        <v>0</v>
      </c>
      <c r="N674" t="s">
        <v>8273</v>
      </c>
      <c r="O674" s="13">
        <f>E674/D674</f>
        <v>0.21628</v>
      </c>
      <c r="P674" s="14">
        <f>IF($L674&lt;&gt;0, E674/L674, 0)</f>
        <v>50.29767441860465</v>
      </c>
      <c r="Q674" t="str">
        <f>LEFT($N674, FIND("/", $N674)-1)</f>
        <v>technology</v>
      </c>
      <c r="R674" t="str">
        <f>RIGHT(N674, LEN(N674)-LEN(Q674)-1)</f>
        <v>wearables</v>
      </c>
      <c r="S674" s="5">
        <f>$J674/60/60/24+DATE(1970, 1, 1)</f>
        <v>41974.219490740739</v>
      </c>
      <c r="T674" s="5">
        <f>$I674/60/60/24+DATE(1970, 1, 1)</f>
        <v>42005.207638888889</v>
      </c>
      <c r="U674" t="b">
        <f>T674&gt;S674</f>
        <v>1</v>
      </c>
    </row>
    <row r="675" spans="1:21" ht="58" x14ac:dyDescent="0.35">
      <c r="A675">
        <v>673</v>
      </c>
      <c r="B675" s="3" t="s">
        <v>674</v>
      </c>
      <c r="C675" s="3" t="s">
        <v>4783</v>
      </c>
      <c r="D675" s="11">
        <v>100000</v>
      </c>
      <c r="E675" s="11">
        <v>205</v>
      </c>
      <c r="F675" t="s">
        <v>8221</v>
      </c>
      <c r="G675" t="s">
        <v>8224</v>
      </c>
      <c r="H675" t="s">
        <v>8246</v>
      </c>
      <c r="I675">
        <v>1409602217</v>
      </c>
      <c r="J675">
        <v>1405714217</v>
      </c>
      <c r="K675" t="b">
        <v>0</v>
      </c>
      <c r="L675">
        <v>3</v>
      </c>
      <c r="M675" t="b">
        <v>0</v>
      </c>
      <c r="N675" t="s">
        <v>8273</v>
      </c>
      <c r="O675" s="13">
        <f>E675/D675</f>
        <v>2.0500000000000002E-3</v>
      </c>
      <c r="P675" s="14">
        <f>IF($L675&lt;&gt;0, E675/L675, 0)</f>
        <v>68.333333333333329</v>
      </c>
      <c r="Q675" t="str">
        <f>LEFT($N675, FIND("/", $N675)-1)</f>
        <v>technology</v>
      </c>
      <c r="R675" t="str">
        <f>RIGHT(N675, LEN(N675)-LEN(Q675)-1)</f>
        <v>wearables</v>
      </c>
      <c r="S675" s="5">
        <f>$J675/60/60/24+DATE(1970, 1, 1)</f>
        <v>41838.840474537035</v>
      </c>
      <c r="T675" s="5">
        <f>$I675/60/60/24+DATE(1970, 1, 1)</f>
        <v>41883.840474537035</v>
      </c>
      <c r="U675" t="b">
        <f>T675&gt;S675</f>
        <v>1</v>
      </c>
    </row>
    <row r="676" spans="1:21" ht="29" x14ac:dyDescent="0.35">
      <c r="A676">
        <v>674</v>
      </c>
      <c r="B676" s="3" t="s">
        <v>675</v>
      </c>
      <c r="C676" s="3" t="s">
        <v>4784</v>
      </c>
      <c r="D676" s="11">
        <v>50000</v>
      </c>
      <c r="E676" s="11">
        <v>15</v>
      </c>
      <c r="F676" t="s">
        <v>8221</v>
      </c>
      <c r="G676" t="s">
        <v>8224</v>
      </c>
      <c r="H676" t="s">
        <v>8246</v>
      </c>
      <c r="I676">
        <v>1407811627</v>
      </c>
      <c r="J676">
        <v>1402627627</v>
      </c>
      <c r="K676" t="b">
        <v>0</v>
      </c>
      <c r="L676">
        <v>2</v>
      </c>
      <c r="M676" t="b">
        <v>0</v>
      </c>
      <c r="N676" t="s">
        <v>8273</v>
      </c>
      <c r="O676" s="13">
        <f>E676/D676</f>
        <v>2.9999999999999997E-4</v>
      </c>
      <c r="P676" s="14">
        <f>IF($L676&lt;&gt;0, E676/L676, 0)</f>
        <v>7.5</v>
      </c>
      <c r="Q676" t="str">
        <f>LEFT($N676, FIND("/", $N676)-1)</f>
        <v>technology</v>
      </c>
      <c r="R676" t="str">
        <f>RIGHT(N676, LEN(N676)-LEN(Q676)-1)</f>
        <v>wearables</v>
      </c>
      <c r="S676" s="5">
        <f>$J676/60/60/24+DATE(1970, 1, 1)</f>
        <v>41803.116053240738</v>
      </c>
      <c r="T676" s="5">
        <f>$I676/60/60/24+DATE(1970, 1, 1)</f>
        <v>41863.116053240738</v>
      </c>
      <c r="U676" t="b">
        <f>T676&gt;S676</f>
        <v>1</v>
      </c>
    </row>
    <row r="677" spans="1:21" ht="43.5" x14ac:dyDescent="0.35">
      <c r="A677">
        <v>675</v>
      </c>
      <c r="B677" s="3" t="s">
        <v>676</v>
      </c>
      <c r="C677" s="3" t="s">
        <v>4785</v>
      </c>
      <c r="D677" s="11">
        <v>6000</v>
      </c>
      <c r="E677" s="11">
        <v>891</v>
      </c>
      <c r="F677" t="s">
        <v>8221</v>
      </c>
      <c r="G677" t="s">
        <v>8224</v>
      </c>
      <c r="H677" t="s">
        <v>8246</v>
      </c>
      <c r="I677">
        <v>1420095540</v>
      </c>
      <c r="J677">
        <v>1417558804</v>
      </c>
      <c r="K677" t="b">
        <v>0</v>
      </c>
      <c r="L677">
        <v>26</v>
      </c>
      <c r="M677" t="b">
        <v>0</v>
      </c>
      <c r="N677" t="s">
        <v>8273</v>
      </c>
      <c r="O677" s="13">
        <f>E677/D677</f>
        <v>0.14849999999999999</v>
      </c>
      <c r="P677" s="14">
        <f>IF($L677&lt;&gt;0, E677/L677, 0)</f>
        <v>34.269230769230766</v>
      </c>
      <c r="Q677" t="str">
        <f>LEFT($N677, FIND("/", $N677)-1)</f>
        <v>technology</v>
      </c>
      <c r="R677" t="str">
        <f>RIGHT(N677, LEN(N677)-LEN(Q677)-1)</f>
        <v>wearables</v>
      </c>
      <c r="S677" s="5">
        <f>$J677/60/60/24+DATE(1970, 1, 1)</f>
        <v>41975.930601851855</v>
      </c>
      <c r="T677" s="5">
        <f>$I677/60/60/24+DATE(1970, 1, 1)</f>
        <v>42005.290972222225</v>
      </c>
      <c r="U677" t="b">
        <f>T677&gt;S677</f>
        <v>1</v>
      </c>
    </row>
    <row r="678" spans="1:21" ht="58" x14ac:dyDescent="0.35">
      <c r="A678">
        <v>676</v>
      </c>
      <c r="B678" s="3" t="s">
        <v>677</v>
      </c>
      <c r="C678" s="3" t="s">
        <v>4786</v>
      </c>
      <c r="D678" s="11">
        <v>100000</v>
      </c>
      <c r="E678" s="11">
        <v>1471</v>
      </c>
      <c r="F678" t="s">
        <v>8221</v>
      </c>
      <c r="G678" t="s">
        <v>8229</v>
      </c>
      <c r="H678" t="s">
        <v>8251</v>
      </c>
      <c r="I678">
        <v>1423333581</v>
      </c>
      <c r="J678">
        <v>1420741581</v>
      </c>
      <c r="K678" t="b">
        <v>0</v>
      </c>
      <c r="L678">
        <v>24</v>
      </c>
      <c r="M678" t="b">
        <v>0</v>
      </c>
      <c r="N678" t="s">
        <v>8273</v>
      </c>
      <c r="O678" s="13">
        <f>E678/D678</f>
        <v>1.4710000000000001E-2</v>
      </c>
      <c r="P678" s="14">
        <f>IF($L678&lt;&gt;0, E678/L678, 0)</f>
        <v>61.291666666666664</v>
      </c>
      <c r="Q678" t="str">
        <f>LEFT($N678, FIND("/", $N678)-1)</f>
        <v>technology</v>
      </c>
      <c r="R678" t="str">
        <f>RIGHT(N678, LEN(N678)-LEN(Q678)-1)</f>
        <v>wearables</v>
      </c>
      <c r="S678" s="5">
        <f>$J678/60/60/24+DATE(1970, 1, 1)</f>
        <v>42012.768298611118</v>
      </c>
      <c r="T678" s="5">
        <f>$I678/60/60/24+DATE(1970, 1, 1)</f>
        <v>42042.768298611118</v>
      </c>
      <c r="U678" t="b">
        <f>T678&gt;S678</f>
        <v>1</v>
      </c>
    </row>
    <row r="679" spans="1:21" ht="72.5" x14ac:dyDescent="0.35">
      <c r="A679">
        <v>677</v>
      </c>
      <c r="B679" s="3" t="s">
        <v>678</v>
      </c>
      <c r="C679" s="3" t="s">
        <v>4787</v>
      </c>
      <c r="D679" s="11">
        <v>50000</v>
      </c>
      <c r="E679" s="11">
        <v>12792</v>
      </c>
      <c r="F679" t="s">
        <v>8221</v>
      </c>
      <c r="G679" t="s">
        <v>8237</v>
      </c>
      <c r="H679" t="s">
        <v>8249</v>
      </c>
      <c r="I679">
        <v>1467106895</v>
      </c>
      <c r="J679">
        <v>1463218895</v>
      </c>
      <c r="K679" t="b">
        <v>0</v>
      </c>
      <c r="L679">
        <v>96</v>
      </c>
      <c r="M679" t="b">
        <v>0</v>
      </c>
      <c r="N679" t="s">
        <v>8273</v>
      </c>
      <c r="O679" s="13">
        <f>E679/D679</f>
        <v>0.25584000000000001</v>
      </c>
      <c r="P679" s="14">
        <f>IF($L679&lt;&gt;0, E679/L679, 0)</f>
        <v>133.25</v>
      </c>
      <c r="Q679" t="str">
        <f>LEFT($N679, FIND("/", $N679)-1)</f>
        <v>technology</v>
      </c>
      <c r="R679" t="str">
        <f>RIGHT(N679, LEN(N679)-LEN(Q679)-1)</f>
        <v>wearables</v>
      </c>
      <c r="S679" s="5">
        <f>$J679/60/60/24+DATE(1970, 1, 1)</f>
        <v>42504.403877314813</v>
      </c>
      <c r="T679" s="5">
        <f>$I679/60/60/24+DATE(1970, 1, 1)</f>
        <v>42549.403877314813</v>
      </c>
      <c r="U679" t="b">
        <f>T679&gt;S679</f>
        <v>1</v>
      </c>
    </row>
    <row r="680" spans="1:21" ht="43.5" x14ac:dyDescent="0.35">
      <c r="A680">
        <v>678</v>
      </c>
      <c r="B680" s="3" t="s">
        <v>679</v>
      </c>
      <c r="C680" s="3" t="s">
        <v>4788</v>
      </c>
      <c r="D680" s="11">
        <v>29000</v>
      </c>
      <c r="E680" s="11">
        <v>1108</v>
      </c>
      <c r="F680" t="s">
        <v>8221</v>
      </c>
      <c r="G680" t="s">
        <v>8224</v>
      </c>
      <c r="H680" t="s">
        <v>8246</v>
      </c>
      <c r="I680">
        <v>1463821338</v>
      </c>
      <c r="J680">
        <v>1461229338</v>
      </c>
      <c r="K680" t="b">
        <v>0</v>
      </c>
      <c r="L680">
        <v>17</v>
      </c>
      <c r="M680" t="b">
        <v>0</v>
      </c>
      <c r="N680" t="s">
        <v>8273</v>
      </c>
      <c r="O680" s="13">
        <f>E680/D680</f>
        <v>3.8206896551724136E-2</v>
      </c>
      <c r="P680" s="14">
        <f>IF($L680&lt;&gt;0, E680/L680, 0)</f>
        <v>65.17647058823529</v>
      </c>
      <c r="Q680" t="str">
        <f>LEFT($N680, FIND("/", $N680)-1)</f>
        <v>technology</v>
      </c>
      <c r="R680" t="str">
        <f>RIGHT(N680, LEN(N680)-LEN(Q680)-1)</f>
        <v>wearables</v>
      </c>
      <c r="S680" s="5">
        <f>$J680/60/60/24+DATE(1970, 1, 1)</f>
        <v>42481.376597222217</v>
      </c>
      <c r="T680" s="5">
        <f>$I680/60/60/24+DATE(1970, 1, 1)</f>
        <v>42511.376597222217</v>
      </c>
      <c r="U680" t="b">
        <f>T680&gt;S680</f>
        <v>1</v>
      </c>
    </row>
    <row r="681" spans="1:21" ht="43.5" x14ac:dyDescent="0.35">
      <c r="A681">
        <v>679</v>
      </c>
      <c r="B681" s="3" t="s">
        <v>680</v>
      </c>
      <c r="C681" s="3" t="s">
        <v>4789</v>
      </c>
      <c r="D681" s="11">
        <v>57000</v>
      </c>
      <c r="E681" s="11">
        <v>8827</v>
      </c>
      <c r="F681" t="s">
        <v>8221</v>
      </c>
      <c r="G681" t="s">
        <v>8224</v>
      </c>
      <c r="H681" t="s">
        <v>8246</v>
      </c>
      <c r="I681">
        <v>1472920909</v>
      </c>
      <c r="J681">
        <v>1467736909</v>
      </c>
      <c r="K681" t="b">
        <v>0</v>
      </c>
      <c r="L681">
        <v>94</v>
      </c>
      <c r="M681" t="b">
        <v>0</v>
      </c>
      <c r="N681" t="s">
        <v>8273</v>
      </c>
      <c r="O681" s="13">
        <f>E681/D681</f>
        <v>0.15485964912280703</v>
      </c>
      <c r="P681" s="14">
        <f>IF($L681&lt;&gt;0, E681/L681, 0)</f>
        <v>93.90425531914893</v>
      </c>
      <c r="Q681" t="str">
        <f>LEFT($N681, FIND("/", $N681)-1)</f>
        <v>technology</v>
      </c>
      <c r="R681" t="str">
        <f>RIGHT(N681, LEN(N681)-LEN(Q681)-1)</f>
        <v>wearables</v>
      </c>
      <c r="S681" s="5">
        <f>$J681/60/60/24+DATE(1970, 1, 1)</f>
        <v>42556.695706018523</v>
      </c>
      <c r="T681" s="5">
        <f>$I681/60/60/24+DATE(1970, 1, 1)</f>
        <v>42616.695706018523</v>
      </c>
      <c r="U681" t="b">
        <f>T681&gt;S681</f>
        <v>1</v>
      </c>
    </row>
    <row r="682" spans="1:21" ht="58" x14ac:dyDescent="0.35">
      <c r="A682">
        <v>680</v>
      </c>
      <c r="B682" s="3" t="s">
        <v>681</v>
      </c>
      <c r="C682" s="3" t="s">
        <v>4790</v>
      </c>
      <c r="D682" s="11">
        <v>75000</v>
      </c>
      <c r="E682" s="11">
        <v>19434</v>
      </c>
      <c r="F682" t="s">
        <v>8221</v>
      </c>
      <c r="G682" t="s">
        <v>8224</v>
      </c>
      <c r="H682" t="s">
        <v>8246</v>
      </c>
      <c r="I682">
        <v>1410955331</v>
      </c>
      <c r="J682">
        <v>1407931331</v>
      </c>
      <c r="K682" t="b">
        <v>0</v>
      </c>
      <c r="L682">
        <v>129</v>
      </c>
      <c r="M682" t="b">
        <v>0</v>
      </c>
      <c r="N682" t="s">
        <v>8273</v>
      </c>
      <c r="O682" s="13">
        <f>E682/D682</f>
        <v>0.25912000000000002</v>
      </c>
      <c r="P682" s="14">
        <f>IF($L682&lt;&gt;0, E682/L682, 0)</f>
        <v>150.65116279069767</v>
      </c>
      <c r="Q682" t="str">
        <f>LEFT($N682, FIND("/", $N682)-1)</f>
        <v>technology</v>
      </c>
      <c r="R682" t="str">
        <f>RIGHT(N682, LEN(N682)-LEN(Q682)-1)</f>
        <v>wearables</v>
      </c>
      <c r="S682" s="5">
        <f>$J682/60/60/24+DATE(1970, 1, 1)</f>
        <v>41864.501516203702</v>
      </c>
      <c r="T682" s="5">
        <f>$I682/60/60/24+DATE(1970, 1, 1)</f>
        <v>41899.501516203702</v>
      </c>
      <c r="U682" t="b">
        <f>T682&gt;S682</f>
        <v>1</v>
      </c>
    </row>
    <row r="683" spans="1:21" ht="43.5" x14ac:dyDescent="0.35">
      <c r="A683">
        <v>681</v>
      </c>
      <c r="B683" s="3" t="s">
        <v>682</v>
      </c>
      <c r="C683" s="3" t="s">
        <v>4791</v>
      </c>
      <c r="D683" s="11">
        <v>2500</v>
      </c>
      <c r="E683" s="11">
        <v>1</v>
      </c>
      <c r="F683" t="s">
        <v>8221</v>
      </c>
      <c r="G683" t="s">
        <v>8224</v>
      </c>
      <c r="H683" t="s">
        <v>8246</v>
      </c>
      <c r="I683">
        <v>1477509604</v>
      </c>
      <c r="J683">
        <v>1474917604</v>
      </c>
      <c r="K683" t="b">
        <v>0</v>
      </c>
      <c r="L683">
        <v>1</v>
      </c>
      <c r="M683" t="b">
        <v>0</v>
      </c>
      <c r="N683" t="s">
        <v>8273</v>
      </c>
      <c r="O683" s="13">
        <f>E683/D683</f>
        <v>4.0000000000000002E-4</v>
      </c>
      <c r="P683" s="14">
        <f>IF($L683&lt;&gt;0, E683/L683, 0)</f>
        <v>1</v>
      </c>
      <c r="Q683" t="str">
        <f>LEFT($N683, FIND("/", $N683)-1)</f>
        <v>technology</v>
      </c>
      <c r="R683" t="str">
        <f>RIGHT(N683, LEN(N683)-LEN(Q683)-1)</f>
        <v>wearables</v>
      </c>
      <c r="S683" s="5">
        <f>$J683/60/60/24+DATE(1970, 1, 1)</f>
        <v>42639.805601851855</v>
      </c>
      <c r="T683" s="5">
        <f>$I683/60/60/24+DATE(1970, 1, 1)</f>
        <v>42669.805601851855</v>
      </c>
      <c r="U683" t="b">
        <f>T683&gt;S683</f>
        <v>1</v>
      </c>
    </row>
    <row r="684" spans="1:21" ht="43.5" x14ac:dyDescent="0.35">
      <c r="A684">
        <v>682</v>
      </c>
      <c r="B684" s="3" t="s">
        <v>683</v>
      </c>
      <c r="C684" s="3" t="s">
        <v>4792</v>
      </c>
      <c r="D684" s="11">
        <v>50000</v>
      </c>
      <c r="E684" s="11">
        <v>53</v>
      </c>
      <c r="F684" t="s">
        <v>8221</v>
      </c>
      <c r="G684" t="s">
        <v>8224</v>
      </c>
      <c r="H684" t="s">
        <v>8246</v>
      </c>
      <c r="I684">
        <v>1489512122</v>
      </c>
      <c r="J684">
        <v>1486923722</v>
      </c>
      <c r="K684" t="b">
        <v>0</v>
      </c>
      <c r="L684">
        <v>4</v>
      </c>
      <c r="M684" t="b">
        <v>0</v>
      </c>
      <c r="N684" t="s">
        <v>8273</v>
      </c>
      <c r="O684" s="13">
        <f>E684/D684</f>
        <v>1.06E-3</v>
      </c>
      <c r="P684" s="14">
        <f>IF($L684&lt;&gt;0, E684/L684, 0)</f>
        <v>13.25</v>
      </c>
      <c r="Q684" t="str">
        <f>LEFT($N684, FIND("/", $N684)-1)</f>
        <v>technology</v>
      </c>
      <c r="R684" t="str">
        <f>RIGHT(N684, LEN(N684)-LEN(Q684)-1)</f>
        <v>wearables</v>
      </c>
      <c r="S684" s="5">
        <f>$J684/60/60/24+DATE(1970, 1, 1)</f>
        <v>42778.765300925923</v>
      </c>
      <c r="T684" s="5">
        <f>$I684/60/60/24+DATE(1970, 1, 1)</f>
        <v>42808.723634259266</v>
      </c>
      <c r="U684" t="b">
        <f>T684&gt;S684</f>
        <v>1</v>
      </c>
    </row>
    <row r="685" spans="1:21" ht="43.5" x14ac:dyDescent="0.35">
      <c r="A685">
        <v>683</v>
      </c>
      <c r="B685" s="3" t="s">
        <v>684</v>
      </c>
      <c r="C685" s="3" t="s">
        <v>4793</v>
      </c>
      <c r="D685" s="11">
        <v>35000</v>
      </c>
      <c r="E685" s="11">
        <v>298</v>
      </c>
      <c r="F685" t="s">
        <v>8221</v>
      </c>
      <c r="G685" t="s">
        <v>8224</v>
      </c>
      <c r="H685" t="s">
        <v>8246</v>
      </c>
      <c r="I685">
        <v>1477949764</v>
      </c>
      <c r="J685">
        <v>1474493764</v>
      </c>
      <c r="K685" t="b">
        <v>0</v>
      </c>
      <c r="L685">
        <v>3</v>
      </c>
      <c r="M685" t="b">
        <v>0</v>
      </c>
      <c r="N685" t="s">
        <v>8273</v>
      </c>
      <c r="O685" s="13">
        <f>E685/D685</f>
        <v>8.5142857142857138E-3</v>
      </c>
      <c r="P685" s="14">
        <f>IF($L685&lt;&gt;0, E685/L685, 0)</f>
        <v>99.333333333333329</v>
      </c>
      <c r="Q685" t="str">
        <f>LEFT($N685, FIND("/", $N685)-1)</f>
        <v>technology</v>
      </c>
      <c r="R685" t="str">
        <f>RIGHT(N685, LEN(N685)-LEN(Q685)-1)</f>
        <v>wearables</v>
      </c>
      <c r="S685" s="5">
        <f>$J685/60/60/24+DATE(1970, 1, 1)</f>
        <v>42634.900046296301</v>
      </c>
      <c r="T685" s="5">
        <f>$I685/60/60/24+DATE(1970, 1, 1)</f>
        <v>42674.900046296301</v>
      </c>
      <c r="U685" t="b">
        <f>T685&gt;S685</f>
        <v>1</v>
      </c>
    </row>
    <row r="686" spans="1:21" ht="29" x14ac:dyDescent="0.35">
      <c r="A686">
        <v>684</v>
      </c>
      <c r="B686" s="3" t="s">
        <v>685</v>
      </c>
      <c r="C686" s="3" t="s">
        <v>4794</v>
      </c>
      <c r="D686" s="11">
        <v>320000</v>
      </c>
      <c r="E686" s="11">
        <v>23948</v>
      </c>
      <c r="F686" t="s">
        <v>8221</v>
      </c>
      <c r="G686" t="s">
        <v>8224</v>
      </c>
      <c r="H686" t="s">
        <v>8246</v>
      </c>
      <c r="I686">
        <v>1406257200</v>
      </c>
      <c r="J686">
        <v>1403176891</v>
      </c>
      <c r="K686" t="b">
        <v>0</v>
      </c>
      <c r="L686">
        <v>135</v>
      </c>
      <c r="M686" t="b">
        <v>0</v>
      </c>
      <c r="N686" t="s">
        <v>8273</v>
      </c>
      <c r="O686" s="13">
        <f>E686/D686</f>
        <v>7.4837500000000001E-2</v>
      </c>
      <c r="P686" s="14">
        <f>IF($L686&lt;&gt;0, E686/L686, 0)</f>
        <v>177.39259259259259</v>
      </c>
      <c r="Q686" t="str">
        <f>LEFT($N686, FIND("/", $N686)-1)</f>
        <v>technology</v>
      </c>
      <c r="R686" t="str">
        <f>RIGHT(N686, LEN(N686)-LEN(Q686)-1)</f>
        <v>wearables</v>
      </c>
      <c r="S686" s="5">
        <f>$J686/60/60/24+DATE(1970, 1, 1)</f>
        <v>41809.473275462966</v>
      </c>
      <c r="T686" s="5">
        <f>$I686/60/60/24+DATE(1970, 1, 1)</f>
        <v>41845.125</v>
      </c>
      <c r="U686" t="b">
        <f>T686&gt;S686</f>
        <v>1</v>
      </c>
    </row>
    <row r="687" spans="1:21" ht="43.5" x14ac:dyDescent="0.35">
      <c r="A687">
        <v>685</v>
      </c>
      <c r="B687" s="3" t="s">
        <v>686</v>
      </c>
      <c r="C687" s="3" t="s">
        <v>4795</v>
      </c>
      <c r="D687" s="11">
        <v>2000</v>
      </c>
      <c r="E687" s="11">
        <v>553</v>
      </c>
      <c r="F687" t="s">
        <v>8221</v>
      </c>
      <c r="G687" t="s">
        <v>8224</v>
      </c>
      <c r="H687" t="s">
        <v>8246</v>
      </c>
      <c r="I687">
        <v>1421095672</v>
      </c>
      <c r="J687">
        <v>1417207672</v>
      </c>
      <c r="K687" t="b">
        <v>0</v>
      </c>
      <c r="L687">
        <v>10</v>
      </c>
      <c r="M687" t="b">
        <v>0</v>
      </c>
      <c r="N687" t="s">
        <v>8273</v>
      </c>
      <c r="O687" s="13">
        <f>E687/D687</f>
        <v>0.27650000000000002</v>
      </c>
      <c r="P687" s="14">
        <f>IF($L687&lt;&gt;0, E687/L687, 0)</f>
        <v>55.3</v>
      </c>
      <c r="Q687" t="str">
        <f>LEFT($N687, FIND("/", $N687)-1)</f>
        <v>technology</v>
      </c>
      <c r="R687" t="str">
        <f>RIGHT(N687, LEN(N687)-LEN(Q687)-1)</f>
        <v>wearables</v>
      </c>
      <c r="S687" s="5">
        <f>$J687/60/60/24+DATE(1970, 1, 1)</f>
        <v>41971.866574074069</v>
      </c>
      <c r="T687" s="5">
        <f>$I687/60/60/24+DATE(1970, 1, 1)</f>
        <v>42016.866574074069</v>
      </c>
      <c r="U687" t="b">
        <f>T687&gt;S687</f>
        <v>1</v>
      </c>
    </row>
    <row r="688" spans="1:21" ht="58" x14ac:dyDescent="0.35">
      <c r="A688">
        <v>686</v>
      </c>
      <c r="B688" s="3" t="s">
        <v>687</v>
      </c>
      <c r="C688" s="3" t="s">
        <v>4796</v>
      </c>
      <c r="D688" s="11">
        <v>500000</v>
      </c>
      <c r="E688" s="11">
        <v>0</v>
      </c>
      <c r="F688" t="s">
        <v>8221</v>
      </c>
      <c r="G688" t="s">
        <v>8237</v>
      </c>
      <c r="H688" t="s">
        <v>8249</v>
      </c>
      <c r="I688">
        <v>1438618170</v>
      </c>
      <c r="J688">
        <v>1436026170</v>
      </c>
      <c r="K688" t="b">
        <v>0</v>
      </c>
      <c r="L688">
        <v>0</v>
      </c>
      <c r="M688" t="b">
        <v>0</v>
      </c>
      <c r="N688" t="s">
        <v>8273</v>
      </c>
      <c r="O688" s="13">
        <f>E688/D688</f>
        <v>0</v>
      </c>
      <c r="P688" s="14">
        <f>IF($L688&lt;&gt;0, E688/L688, 0)</f>
        <v>0</v>
      </c>
      <c r="Q688" t="str">
        <f>LEFT($N688, FIND("/", $N688)-1)</f>
        <v>technology</v>
      </c>
      <c r="R688" t="str">
        <f>RIGHT(N688, LEN(N688)-LEN(Q688)-1)</f>
        <v>wearables</v>
      </c>
      <c r="S688" s="5">
        <f>$J688/60/60/24+DATE(1970, 1, 1)</f>
        <v>42189.673263888893</v>
      </c>
      <c r="T688" s="5">
        <f>$I688/60/60/24+DATE(1970, 1, 1)</f>
        <v>42219.673263888893</v>
      </c>
      <c r="U688" t="b">
        <f>T688&gt;S688</f>
        <v>1</v>
      </c>
    </row>
    <row r="689" spans="1:21" ht="43.5" x14ac:dyDescent="0.35">
      <c r="A689">
        <v>687</v>
      </c>
      <c r="B689" s="3" t="s">
        <v>688</v>
      </c>
      <c r="C689" s="3" t="s">
        <v>4797</v>
      </c>
      <c r="D689" s="11">
        <v>100000</v>
      </c>
      <c r="E689" s="11">
        <v>3550</v>
      </c>
      <c r="F689" t="s">
        <v>8221</v>
      </c>
      <c r="G689" t="s">
        <v>8238</v>
      </c>
      <c r="H689" t="s">
        <v>8256</v>
      </c>
      <c r="I689">
        <v>1486317653</v>
      </c>
      <c r="J689">
        <v>1481133653</v>
      </c>
      <c r="K689" t="b">
        <v>0</v>
      </c>
      <c r="L689">
        <v>6</v>
      </c>
      <c r="M689" t="b">
        <v>0</v>
      </c>
      <c r="N689" t="s">
        <v>8273</v>
      </c>
      <c r="O689" s="13">
        <f>E689/D689</f>
        <v>3.5499999999999997E-2</v>
      </c>
      <c r="P689" s="14">
        <f>IF($L689&lt;&gt;0, E689/L689, 0)</f>
        <v>591.66666666666663</v>
      </c>
      <c r="Q689" t="str">
        <f>LEFT($N689, FIND("/", $N689)-1)</f>
        <v>technology</v>
      </c>
      <c r="R689" t="str">
        <f>RIGHT(N689, LEN(N689)-LEN(Q689)-1)</f>
        <v>wearables</v>
      </c>
      <c r="S689" s="5">
        <f>$J689/60/60/24+DATE(1970, 1, 1)</f>
        <v>42711.750613425931</v>
      </c>
      <c r="T689" s="5">
        <f>$I689/60/60/24+DATE(1970, 1, 1)</f>
        <v>42771.750613425931</v>
      </c>
      <c r="U689" t="b">
        <f>T689&gt;S689</f>
        <v>1</v>
      </c>
    </row>
    <row r="690" spans="1:21" ht="58" x14ac:dyDescent="0.35">
      <c r="A690">
        <v>688</v>
      </c>
      <c r="B690" s="3" t="s">
        <v>689</v>
      </c>
      <c r="C690" s="3" t="s">
        <v>4798</v>
      </c>
      <c r="D690" s="11">
        <v>20000</v>
      </c>
      <c r="E690" s="11">
        <v>14598</v>
      </c>
      <c r="F690" t="s">
        <v>8221</v>
      </c>
      <c r="G690" t="s">
        <v>8224</v>
      </c>
      <c r="H690" t="s">
        <v>8246</v>
      </c>
      <c r="I690">
        <v>1444876253</v>
      </c>
      <c r="J690">
        <v>1442284253</v>
      </c>
      <c r="K690" t="b">
        <v>0</v>
      </c>
      <c r="L690">
        <v>36</v>
      </c>
      <c r="M690" t="b">
        <v>0</v>
      </c>
      <c r="N690" t="s">
        <v>8273</v>
      </c>
      <c r="O690" s="13">
        <f>E690/D690</f>
        <v>0.72989999999999999</v>
      </c>
      <c r="P690" s="14">
        <f>IF($L690&lt;&gt;0, E690/L690, 0)</f>
        <v>405.5</v>
      </c>
      <c r="Q690" t="str">
        <f>LEFT($N690, FIND("/", $N690)-1)</f>
        <v>technology</v>
      </c>
      <c r="R690" t="str">
        <f>RIGHT(N690, LEN(N690)-LEN(Q690)-1)</f>
        <v>wearables</v>
      </c>
      <c r="S690" s="5">
        <f>$J690/60/60/24+DATE(1970, 1, 1)</f>
        <v>42262.104780092588</v>
      </c>
      <c r="T690" s="5">
        <f>$I690/60/60/24+DATE(1970, 1, 1)</f>
        <v>42292.104780092588</v>
      </c>
      <c r="U690" t="b">
        <f>T690&gt;S690</f>
        <v>1</v>
      </c>
    </row>
    <row r="691" spans="1:21" ht="58" x14ac:dyDescent="0.35">
      <c r="A691">
        <v>689</v>
      </c>
      <c r="B691" s="3" t="s">
        <v>690</v>
      </c>
      <c r="C691" s="3" t="s">
        <v>4799</v>
      </c>
      <c r="D691" s="11">
        <v>200000</v>
      </c>
      <c r="E691" s="11">
        <v>115297.5</v>
      </c>
      <c r="F691" t="s">
        <v>8221</v>
      </c>
      <c r="G691" t="s">
        <v>8224</v>
      </c>
      <c r="H691" t="s">
        <v>8246</v>
      </c>
      <c r="I691">
        <v>1481173140</v>
      </c>
      <c r="J691">
        <v>1478016097</v>
      </c>
      <c r="K691" t="b">
        <v>0</v>
      </c>
      <c r="L691">
        <v>336</v>
      </c>
      <c r="M691" t="b">
        <v>0</v>
      </c>
      <c r="N691" t="s">
        <v>8273</v>
      </c>
      <c r="O691" s="13">
        <f>E691/D691</f>
        <v>0.57648750000000004</v>
      </c>
      <c r="P691" s="14">
        <f>IF($L691&lt;&gt;0, E691/L691, 0)</f>
        <v>343.14732142857144</v>
      </c>
      <c r="Q691" t="str">
        <f>LEFT($N691, FIND("/", $N691)-1)</f>
        <v>technology</v>
      </c>
      <c r="R691" t="str">
        <f>RIGHT(N691, LEN(N691)-LEN(Q691)-1)</f>
        <v>wearables</v>
      </c>
      <c r="S691" s="5">
        <f>$J691/60/60/24+DATE(1970, 1, 1)</f>
        <v>42675.66778935185</v>
      </c>
      <c r="T691" s="5">
        <f>$I691/60/60/24+DATE(1970, 1, 1)</f>
        <v>42712.207638888889</v>
      </c>
      <c r="U691" t="b">
        <f>T691&gt;S691</f>
        <v>1</v>
      </c>
    </row>
    <row r="692" spans="1:21" ht="29" x14ac:dyDescent="0.35">
      <c r="A692">
        <v>690</v>
      </c>
      <c r="B692" s="3" t="s">
        <v>691</v>
      </c>
      <c r="C692" s="3" t="s">
        <v>4800</v>
      </c>
      <c r="D692" s="11">
        <v>20000</v>
      </c>
      <c r="E692" s="11">
        <v>2468</v>
      </c>
      <c r="F692" t="s">
        <v>8221</v>
      </c>
      <c r="G692" t="s">
        <v>8224</v>
      </c>
      <c r="H692" t="s">
        <v>8246</v>
      </c>
      <c r="I692">
        <v>1473400800</v>
      </c>
      <c r="J692">
        <v>1469718841</v>
      </c>
      <c r="K692" t="b">
        <v>0</v>
      </c>
      <c r="L692">
        <v>34</v>
      </c>
      <c r="M692" t="b">
        <v>0</v>
      </c>
      <c r="N692" t="s">
        <v>8273</v>
      </c>
      <c r="O692" s="13">
        <f>E692/D692</f>
        <v>0.1234</v>
      </c>
      <c r="P692" s="14">
        <f>IF($L692&lt;&gt;0, E692/L692, 0)</f>
        <v>72.588235294117652</v>
      </c>
      <c r="Q692" t="str">
        <f>LEFT($N692, FIND("/", $N692)-1)</f>
        <v>technology</v>
      </c>
      <c r="R692" t="str">
        <f>RIGHT(N692, LEN(N692)-LEN(Q692)-1)</f>
        <v>wearables</v>
      </c>
      <c r="S692" s="5">
        <f>$J692/60/60/24+DATE(1970, 1, 1)</f>
        <v>42579.634733796294</v>
      </c>
      <c r="T692" s="5">
        <f>$I692/60/60/24+DATE(1970, 1, 1)</f>
        <v>42622.25</v>
      </c>
      <c r="U692" t="b">
        <f>T692&gt;S692</f>
        <v>1</v>
      </c>
    </row>
    <row r="693" spans="1:21" ht="43.5" x14ac:dyDescent="0.35">
      <c r="A693">
        <v>691</v>
      </c>
      <c r="B693" s="3" t="s">
        <v>692</v>
      </c>
      <c r="C693" s="3" t="s">
        <v>4801</v>
      </c>
      <c r="D693" s="11">
        <v>50000</v>
      </c>
      <c r="E693" s="11">
        <v>260</v>
      </c>
      <c r="F693" t="s">
        <v>8221</v>
      </c>
      <c r="G693" t="s">
        <v>8224</v>
      </c>
      <c r="H693" t="s">
        <v>8246</v>
      </c>
      <c r="I693">
        <v>1435711246</v>
      </c>
      <c r="J693">
        <v>1433292046</v>
      </c>
      <c r="K693" t="b">
        <v>0</v>
      </c>
      <c r="L693">
        <v>10</v>
      </c>
      <c r="M693" t="b">
        <v>0</v>
      </c>
      <c r="N693" t="s">
        <v>8273</v>
      </c>
      <c r="O693" s="13">
        <f>E693/D693</f>
        <v>5.1999999999999998E-3</v>
      </c>
      <c r="P693" s="14">
        <f>IF($L693&lt;&gt;0, E693/L693, 0)</f>
        <v>26</v>
      </c>
      <c r="Q693" t="str">
        <f>LEFT($N693, FIND("/", $N693)-1)</f>
        <v>technology</v>
      </c>
      <c r="R693" t="str">
        <f>RIGHT(N693, LEN(N693)-LEN(Q693)-1)</f>
        <v>wearables</v>
      </c>
      <c r="S693" s="5">
        <f>$J693/60/60/24+DATE(1970, 1, 1)</f>
        <v>42158.028310185182</v>
      </c>
      <c r="T693" s="5">
        <f>$I693/60/60/24+DATE(1970, 1, 1)</f>
        <v>42186.028310185182</v>
      </c>
      <c r="U693" t="b">
        <f>T693&gt;S693</f>
        <v>1</v>
      </c>
    </row>
    <row r="694" spans="1:21" ht="43.5" x14ac:dyDescent="0.35">
      <c r="A694">
        <v>692</v>
      </c>
      <c r="B694" s="3" t="s">
        <v>693</v>
      </c>
      <c r="C694" s="3" t="s">
        <v>4802</v>
      </c>
      <c r="D694" s="11">
        <v>20000</v>
      </c>
      <c r="E694" s="11">
        <v>1306</v>
      </c>
      <c r="F694" t="s">
        <v>8221</v>
      </c>
      <c r="G694" t="s">
        <v>8225</v>
      </c>
      <c r="H694" t="s">
        <v>8247</v>
      </c>
      <c r="I694">
        <v>1482397263</v>
      </c>
      <c r="J694">
        <v>1479805263</v>
      </c>
      <c r="K694" t="b">
        <v>0</v>
      </c>
      <c r="L694">
        <v>201</v>
      </c>
      <c r="M694" t="b">
        <v>0</v>
      </c>
      <c r="N694" t="s">
        <v>8273</v>
      </c>
      <c r="O694" s="13">
        <f>E694/D694</f>
        <v>6.5299999999999997E-2</v>
      </c>
      <c r="P694" s="14">
        <f>IF($L694&lt;&gt;0, E694/L694, 0)</f>
        <v>6.4975124378109452</v>
      </c>
      <c r="Q694" t="str">
        <f>LEFT($N694, FIND("/", $N694)-1)</f>
        <v>technology</v>
      </c>
      <c r="R694" t="str">
        <f>RIGHT(N694, LEN(N694)-LEN(Q694)-1)</f>
        <v>wearables</v>
      </c>
      <c r="S694" s="5">
        <f>$J694/60/60/24+DATE(1970, 1, 1)</f>
        <v>42696.37572916667</v>
      </c>
      <c r="T694" s="5">
        <f>$I694/60/60/24+DATE(1970, 1, 1)</f>
        <v>42726.37572916667</v>
      </c>
      <c r="U694" t="b">
        <f>T694&gt;S694</f>
        <v>1</v>
      </c>
    </row>
    <row r="695" spans="1:21" ht="43.5" x14ac:dyDescent="0.35">
      <c r="A695">
        <v>693</v>
      </c>
      <c r="B695" s="3" t="s">
        <v>694</v>
      </c>
      <c r="C695" s="3" t="s">
        <v>4803</v>
      </c>
      <c r="D695" s="11">
        <v>100000</v>
      </c>
      <c r="E695" s="11">
        <v>35338</v>
      </c>
      <c r="F695" t="s">
        <v>8221</v>
      </c>
      <c r="G695" t="s">
        <v>8224</v>
      </c>
      <c r="H695" t="s">
        <v>8246</v>
      </c>
      <c r="I695">
        <v>1430421827</v>
      </c>
      <c r="J695">
        <v>1427829827</v>
      </c>
      <c r="K695" t="b">
        <v>0</v>
      </c>
      <c r="L695">
        <v>296</v>
      </c>
      <c r="M695" t="b">
        <v>0</v>
      </c>
      <c r="N695" t="s">
        <v>8273</v>
      </c>
      <c r="O695" s="13">
        <f>E695/D695</f>
        <v>0.35338000000000003</v>
      </c>
      <c r="P695" s="14">
        <f>IF($L695&lt;&gt;0, E695/L695, 0)</f>
        <v>119.38513513513513</v>
      </c>
      <c r="Q695" t="str">
        <f>LEFT($N695, FIND("/", $N695)-1)</f>
        <v>technology</v>
      </c>
      <c r="R695" t="str">
        <f>RIGHT(N695, LEN(N695)-LEN(Q695)-1)</f>
        <v>wearables</v>
      </c>
      <c r="S695" s="5">
        <f>$J695/60/60/24+DATE(1970, 1, 1)</f>
        <v>42094.808182870373</v>
      </c>
      <c r="T695" s="5">
        <f>$I695/60/60/24+DATE(1970, 1, 1)</f>
        <v>42124.808182870373</v>
      </c>
      <c r="U695" t="b">
        <f>T695&gt;S695</f>
        <v>1</v>
      </c>
    </row>
    <row r="696" spans="1:21" ht="43.5" x14ac:dyDescent="0.35">
      <c r="A696">
        <v>694</v>
      </c>
      <c r="B696" s="3" t="s">
        <v>695</v>
      </c>
      <c r="C696" s="3" t="s">
        <v>4804</v>
      </c>
      <c r="D696" s="11">
        <v>150000</v>
      </c>
      <c r="E696" s="11">
        <v>590</v>
      </c>
      <c r="F696" t="s">
        <v>8221</v>
      </c>
      <c r="G696" t="s">
        <v>8224</v>
      </c>
      <c r="H696" t="s">
        <v>8246</v>
      </c>
      <c r="I696">
        <v>1485964559</v>
      </c>
      <c r="J696">
        <v>1483372559</v>
      </c>
      <c r="K696" t="b">
        <v>0</v>
      </c>
      <c r="L696">
        <v>7</v>
      </c>
      <c r="M696" t="b">
        <v>0</v>
      </c>
      <c r="N696" t="s">
        <v>8273</v>
      </c>
      <c r="O696" s="13">
        <f>E696/D696</f>
        <v>3.933333333333333E-3</v>
      </c>
      <c r="P696" s="14">
        <f>IF($L696&lt;&gt;0, E696/L696, 0)</f>
        <v>84.285714285714292</v>
      </c>
      <c r="Q696" t="str">
        <f>LEFT($N696, FIND("/", $N696)-1)</f>
        <v>technology</v>
      </c>
      <c r="R696" t="str">
        <f>RIGHT(N696, LEN(N696)-LEN(Q696)-1)</f>
        <v>wearables</v>
      </c>
      <c r="S696" s="5">
        <f>$J696/60/60/24+DATE(1970, 1, 1)</f>
        <v>42737.663877314815</v>
      </c>
      <c r="T696" s="5">
        <f>$I696/60/60/24+DATE(1970, 1, 1)</f>
        <v>42767.663877314815</v>
      </c>
      <c r="U696" t="b">
        <f>T696&gt;S696</f>
        <v>1</v>
      </c>
    </row>
    <row r="697" spans="1:21" ht="58" x14ac:dyDescent="0.35">
      <c r="A697">
        <v>695</v>
      </c>
      <c r="B697" s="3" t="s">
        <v>696</v>
      </c>
      <c r="C697" s="3" t="s">
        <v>4805</v>
      </c>
      <c r="D697" s="11">
        <v>60000</v>
      </c>
      <c r="E697" s="11">
        <v>636</v>
      </c>
      <c r="F697" t="s">
        <v>8221</v>
      </c>
      <c r="G697" t="s">
        <v>8224</v>
      </c>
      <c r="H697" t="s">
        <v>8246</v>
      </c>
      <c r="I697">
        <v>1414758620</v>
      </c>
      <c r="J697">
        <v>1412166620</v>
      </c>
      <c r="K697" t="b">
        <v>0</v>
      </c>
      <c r="L697">
        <v>7</v>
      </c>
      <c r="M697" t="b">
        <v>0</v>
      </c>
      <c r="N697" t="s">
        <v>8273</v>
      </c>
      <c r="O697" s="13">
        <f>E697/D697</f>
        <v>1.06E-2</v>
      </c>
      <c r="P697" s="14">
        <f>IF($L697&lt;&gt;0, E697/L697, 0)</f>
        <v>90.857142857142861</v>
      </c>
      <c r="Q697" t="str">
        <f>LEFT($N697, FIND("/", $N697)-1)</f>
        <v>technology</v>
      </c>
      <c r="R697" t="str">
        <f>RIGHT(N697, LEN(N697)-LEN(Q697)-1)</f>
        <v>wearables</v>
      </c>
      <c r="S697" s="5">
        <f>$J697/60/60/24+DATE(1970, 1, 1)</f>
        <v>41913.521064814813</v>
      </c>
      <c r="T697" s="5">
        <f>$I697/60/60/24+DATE(1970, 1, 1)</f>
        <v>41943.521064814813</v>
      </c>
      <c r="U697" t="b">
        <f>T697&gt;S697</f>
        <v>1</v>
      </c>
    </row>
    <row r="698" spans="1:21" ht="29" x14ac:dyDescent="0.35">
      <c r="A698">
        <v>696</v>
      </c>
      <c r="B698" s="3" t="s">
        <v>697</v>
      </c>
      <c r="C698" s="3" t="s">
        <v>4806</v>
      </c>
      <c r="D698" s="11">
        <v>175000</v>
      </c>
      <c r="E698" s="11">
        <v>1</v>
      </c>
      <c r="F698" t="s">
        <v>8221</v>
      </c>
      <c r="G698" t="s">
        <v>8233</v>
      </c>
      <c r="H698" t="s">
        <v>8249</v>
      </c>
      <c r="I698">
        <v>1406326502</v>
      </c>
      <c r="J698">
        <v>1403734502</v>
      </c>
      <c r="K698" t="b">
        <v>0</v>
      </c>
      <c r="L698">
        <v>1</v>
      </c>
      <c r="M698" t="b">
        <v>0</v>
      </c>
      <c r="N698" t="s">
        <v>8273</v>
      </c>
      <c r="O698" s="13">
        <f>E698/D698</f>
        <v>5.7142857142857145E-6</v>
      </c>
      <c r="P698" s="14">
        <f>IF($L698&lt;&gt;0, E698/L698, 0)</f>
        <v>1</v>
      </c>
      <c r="Q698" t="str">
        <f>LEFT($N698, FIND("/", $N698)-1)</f>
        <v>technology</v>
      </c>
      <c r="R698" t="str">
        <f>RIGHT(N698, LEN(N698)-LEN(Q698)-1)</f>
        <v>wearables</v>
      </c>
      <c r="S698" s="5">
        <f>$J698/60/60/24+DATE(1970, 1, 1)</f>
        <v>41815.927106481482</v>
      </c>
      <c r="T698" s="5">
        <f>$I698/60/60/24+DATE(1970, 1, 1)</f>
        <v>41845.927106481482</v>
      </c>
      <c r="U698" t="b">
        <f>T698&gt;S698</f>
        <v>1</v>
      </c>
    </row>
    <row r="699" spans="1:21" ht="43.5" x14ac:dyDescent="0.35">
      <c r="A699">
        <v>697</v>
      </c>
      <c r="B699" s="3" t="s">
        <v>698</v>
      </c>
      <c r="C699" s="3" t="s">
        <v>4807</v>
      </c>
      <c r="D699" s="11">
        <v>5000</v>
      </c>
      <c r="E699" s="11">
        <v>2319</v>
      </c>
      <c r="F699" t="s">
        <v>8221</v>
      </c>
      <c r="G699" t="s">
        <v>8236</v>
      </c>
      <c r="H699" t="s">
        <v>8249</v>
      </c>
      <c r="I699">
        <v>1454502789</v>
      </c>
      <c r="J699">
        <v>1453206789</v>
      </c>
      <c r="K699" t="b">
        <v>0</v>
      </c>
      <c r="L699">
        <v>114</v>
      </c>
      <c r="M699" t="b">
        <v>0</v>
      </c>
      <c r="N699" t="s">
        <v>8273</v>
      </c>
      <c r="O699" s="13">
        <f>E699/D699</f>
        <v>0.46379999999999999</v>
      </c>
      <c r="P699" s="14">
        <f>IF($L699&lt;&gt;0, E699/L699, 0)</f>
        <v>20.342105263157894</v>
      </c>
      <c r="Q699" t="str">
        <f>LEFT($N699, FIND("/", $N699)-1)</f>
        <v>technology</v>
      </c>
      <c r="R699" t="str">
        <f>RIGHT(N699, LEN(N699)-LEN(Q699)-1)</f>
        <v>wearables</v>
      </c>
      <c r="S699" s="5">
        <f>$J699/60/60/24+DATE(1970, 1, 1)</f>
        <v>42388.523020833338</v>
      </c>
      <c r="T699" s="5">
        <f>$I699/60/60/24+DATE(1970, 1, 1)</f>
        <v>42403.523020833338</v>
      </c>
      <c r="U699" t="b">
        <f>T699&gt;S699</f>
        <v>1</v>
      </c>
    </row>
    <row r="700" spans="1:21" ht="43.5" x14ac:dyDescent="0.35">
      <c r="A700">
        <v>698</v>
      </c>
      <c r="B700" s="3" t="s">
        <v>699</v>
      </c>
      <c r="C700" s="3" t="s">
        <v>4808</v>
      </c>
      <c r="D700" s="11">
        <v>100000</v>
      </c>
      <c r="E700" s="11">
        <v>15390</v>
      </c>
      <c r="F700" t="s">
        <v>8221</v>
      </c>
      <c r="G700" t="s">
        <v>8224</v>
      </c>
      <c r="H700" t="s">
        <v>8246</v>
      </c>
      <c r="I700">
        <v>1411005600</v>
      </c>
      <c r="J700">
        <v>1408141245</v>
      </c>
      <c r="K700" t="b">
        <v>0</v>
      </c>
      <c r="L700">
        <v>29</v>
      </c>
      <c r="M700" t="b">
        <v>0</v>
      </c>
      <c r="N700" t="s">
        <v>8273</v>
      </c>
      <c r="O700" s="13">
        <f>E700/D700</f>
        <v>0.15390000000000001</v>
      </c>
      <c r="P700" s="14">
        <f>IF($L700&lt;&gt;0, E700/L700, 0)</f>
        <v>530.68965517241384</v>
      </c>
      <c r="Q700" t="str">
        <f>LEFT($N700, FIND("/", $N700)-1)</f>
        <v>technology</v>
      </c>
      <c r="R700" t="str">
        <f>RIGHT(N700, LEN(N700)-LEN(Q700)-1)</f>
        <v>wearables</v>
      </c>
      <c r="S700" s="5">
        <f>$J700/60/60/24+DATE(1970, 1, 1)</f>
        <v>41866.931076388886</v>
      </c>
      <c r="T700" s="5">
        <f>$I700/60/60/24+DATE(1970, 1, 1)</f>
        <v>41900.083333333336</v>
      </c>
      <c r="U700" t="b">
        <f>T700&gt;S700</f>
        <v>1</v>
      </c>
    </row>
    <row r="701" spans="1:21" ht="43.5" x14ac:dyDescent="0.35">
      <c r="A701">
        <v>699</v>
      </c>
      <c r="B701" s="3" t="s">
        <v>700</v>
      </c>
      <c r="C701" s="3" t="s">
        <v>4809</v>
      </c>
      <c r="D701" s="11">
        <v>130000</v>
      </c>
      <c r="E701" s="11">
        <v>107148.74</v>
      </c>
      <c r="F701" t="s">
        <v>8221</v>
      </c>
      <c r="G701" t="s">
        <v>8224</v>
      </c>
      <c r="H701" t="s">
        <v>8246</v>
      </c>
      <c r="I701">
        <v>1385136000</v>
      </c>
      <c r="J701">
        <v>1381923548</v>
      </c>
      <c r="K701" t="b">
        <v>0</v>
      </c>
      <c r="L701">
        <v>890</v>
      </c>
      <c r="M701" t="b">
        <v>0</v>
      </c>
      <c r="N701" t="s">
        <v>8273</v>
      </c>
      <c r="O701" s="13">
        <f>E701/D701</f>
        <v>0.824221076923077</v>
      </c>
      <c r="P701" s="14">
        <f>IF($L701&lt;&gt;0, E701/L701, 0)</f>
        <v>120.39184269662923</v>
      </c>
      <c r="Q701" t="str">
        <f>LEFT($N701, FIND("/", $N701)-1)</f>
        <v>technology</v>
      </c>
      <c r="R701" t="str">
        <f>RIGHT(N701, LEN(N701)-LEN(Q701)-1)</f>
        <v>wearables</v>
      </c>
      <c r="S701" s="5">
        <f>$J701/60/60/24+DATE(1970, 1, 1)</f>
        <v>41563.485509259262</v>
      </c>
      <c r="T701" s="5">
        <f>$I701/60/60/24+DATE(1970, 1, 1)</f>
        <v>41600.666666666664</v>
      </c>
      <c r="U701" t="b">
        <f>T701&gt;S701</f>
        <v>1</v>
      </c>
    </row>
    <row r="702" spans="1:21" ht="58" x14ac:dyDescent="0.35">
      <c r="A702">
        <v>700</v>
      </c>
      <c r="B702" s="3" t="s">
        <v>701</v>
      </c>
      <c r="C702" s="3" t="s">
        <v>4810</v>
      </c>
      <c r="D702" s="11">
        <v>15000</v>
      </c>
      <c r="E702" s="11">
        <v>403</v>
      </c>
      <c r="F702" t="s">
        <v>8221</v>
      </c>
      <c r="G702" t="s">
        <v>8227</v>
      </c>
      <c r="H702" t="s">
        <v>8249</v>
      </c>
      <c r="I702">
        <v>1484065881</v>
      </c>
      <c r="J702">
        <v>1481473881</v>
      </c>
      <c r="K702" t="b">
        <v>0</v>
      </c>
      <c r="L702">
        <v>31</v>
      </c>
      <c r="M702" t="b">
        <v>0</v>
      </c>
      <c r="N702" t="s">
        <v>8273</v>
      </c>
      <c r="O702" s="13">
        <f>E702/D702</f>
        <v>2.6866666666666667E-2</v>
      </c>
      <c r="P702" s="14">
        <f>IF($L702&lt;&gt;0, E702/L702, 0)</f>
        <v>13</v>
      </c>
      <c r="Q702" t="str">
        <f>LEFT($N702, FIND("/", $N702)-1)</f>
        <v>technology</v>
      </c>
      <c r="R702" t="str">
        <f>RIGHT(N702, LEN(N702)-LEN(Q702)-1)</f>
        <v>wearables</v>
      </c>
      <c r="S702" s="5">
        <f>$J702/60/60/24+DATE(1970, 1, 1)</f>
        <v>42715.688437500001</v>
      </c>
      <c r="T702" s="5">
        <f>$I702/60/60/24+DATE(1970, 1, 1)</f>
        <v>42745.688437500001</v>
      </c>
      <c r="U702" t="b">
        <f>T702&gt;S702</f>
        <v>1</v>
      </c>
    </row>
    <row r="703" spans="1:21" ht="43.5" x14ac:dyDescent="0.35">
      <c r="A703">
        <v>701</v>
      </c>
      <c r="B703" s="3" t="s">
        <v>702</v>
      </c>
      <c r="C703" s="3" t="s">
        <v>4811</v>
      </c>
      <c r="D703" s="11">
        <v>23000</v>
      </c>
      <c r="E703" s="11">
        <v>6118</v>
      </c>
      <c r="F703" t="s">
        <v>8221</v>
      </c>
      <c r="G703" t="s">
        <v>8225</v>
      </c>
      <c r="H703" t="s">
        <v>8247</v>
      </c>
      <c r="I703">
        <v>1406130880</v>
      </c>
      <c r="J703">
        <v>1403538880</v>
      </c>
      <c r="K703" t="b">
        <v>0</v>
      </c>
      <c r="L703">
        <v>21</v>
      </c>
      <c r="M703" t="b">
        <v>0</v>
      </c>
      <c r="N703" t="s">
        <v>8273</v>
      </c>
      <c r="O703" s="13">
        <f>E703/D703</f>
        <v>0.26600000000000001</v>
      </c>
      <c r="P703" s="14">
        <f>IF($L703&lt;&gt;0, E703/L703, 0)</f>
        <v>291.33333333333331</v>
      </c>
      <c r="Q703" t="str">
        <f>LEFT($N703, FIND("/", $N703)-1)</f>
        <v>technology</v>
      </c>
      <c r="R703" t="str">
        <f>RIGHT(N703, LEN(N703)-LEN(Q703)-1)</f>
        <v>wearables</v>
      </c>
      <c r="S703" s="5">
        <f>$J703/60/60/24+DATE(1970, 1, 1)</f>
        <v>41813.662962962961</v>
      </c>
      <c r="T703" s="5">
        <f>$I703/60/60/24+DATE(1970, 1, 1)</f>
        <v>41843.662962962961</v>
      </c>
      <c r="U703" t="b">
        <f>T703&gt;S703</f>
        <v>1</v>
      </c>
    </row>
    <row r="704" spans="1:21" ht="43.5" x14ac:dyDescent="0.35">
      <c r="A704">
        <v>702</v>
      </c>
      <c r="B704" s="3" t="s">
        <v>703</v>
      </c>
      <c r="C704" s="3" t="s">
        <v>4812</v>
      </c>
      <c r="D704" s="11">
        <v>15000</v>
      </c>
      <c r="E704" s="11">
        <v>4622.01</v>
      </c>
      <c r="F704" t="s">
        <v>8221</v>
      </c>
      <c r="G704" t="s">
        <v>8224</v>
      </c>
      <c r="H704" t="s">
        <v>8246</v>
      </c>
      <c r="I704">
        <v>1480011987</v>
      </c>
      <c r="J704">
        <v>1477416387</v>
      </c>
      <c r="K704" t="b">
        <v>0</v>
      </c>
      <c r="L704">
        <v>37</v>
      </c>
      <c r="M704" t="b">
        <v>0</v>
      </c>
      <c r="N704" t="s">
        <v>8273</v>
      </c>
      <c r="O704" s="13">
        <f>E704/D704</f>
        <v>0.30813400000000002</v>
      </c>
      <c r="P704" s="14">
        <f>IF($L704&lt;&gt;0, E704/L704, 0)</f>
        <v>124.9191891891892</v>
      </c>
      <c r="Q704" t="str">
        <f>LEFT($N704, FIND("/", $N704)-1)</f>
        <v>technology</v>
      </c>
      <c r="R704" t="str">
        <f>RIGHT(N704, LEN(N704)-LEN(Q704)-1)</f>
        <v>wearables</v>
      </c>
      <c r="S704" s="5">
        <f>$J704/60/60/24+DATE(1970, 1, 1)</f>
        <v>42668.726701388892</v>
      </c>
      <c r="T704" s="5">
        <f>$I704/60/60/24+DATE(1970, 1, 1)</f>
        <v>42698.768368055549</v>
      </c>
      <c r="U704" t="b">
        <f>T704&gt;S704</f>
        <v>1</v>
      </c>
    </row>
    <row r="705" spans="1:21" ht="43.5" x14ac:dyDescent="0.35">
      <c r="A705">
        <v>703</v>
      </c>
      <c r="B705" s="3" t="s">
        <v>704</v>
      </c>
      <c r="C705" s="3" t="s">
        <v>4813</v>
      </c>
      <c r="D705" s="11">
        <v>15000</v>
      </c>
      <c r="E705" s="11">
        <v>837</v>
      </c>
      <c r="F705" t="s">
        <v>8221</v>
      </c>
      <c r="G705" t="s">
        <v>8224</v>
      </c>
      <c r="H705" t="s">
        <v>8246</v>
      </c>
      <c r="I705">
        <v>1485905520</v>
      </c>
      <c r="J705">
        <v>1481150949</v>
      </c>
      <c r="K705" t="b">
        <v>0</v>
      </c>
      <c r="L705">
        <v>7</v>
      </c>
      <c r="M705" t="b">
        <v>0</v>
      </c>
      <c r="N705" t="s">
        <v>8273</v>
      </c>
      <c r="O705" s="13">
        <f>E705/D705</f>
        <v>5.5800000000000002E-2</v>
      </c>
      <c r="P705" s="14">
        <f>IF($L705&lt;&gt;0, E705/L705, 0)</f>
        <v>119.57142857142857</v>
      </c>
      <c r="Q705" t="str">
        <f>LEFT($N705, FIND("/", $N705)-1)</f>
        <v>technology</v>
      </c>
      <c r="R705" t="str">
        <f>RIGHT(N705, LEN(N705)-LEN(Q705)-1)</f>
        <v>wearables</v>
      </c>
      <c r="S705" s="5">
        <f>$J705/60/60/24+DATE(1970, 1, 1)</f>
        <v>42711.950798611113</v>
      </c>
      <c r="T705" s="5">
        <f>$I705/60/60/24+DATE(1970, 1, 1)</f>
        <v>42766.98055555555</v>
      </c>
      <c r="U705" t="b">
        <f>T705&gt;S705</f>
        <v>1</v>
      </c>
    </row>
    <row r="706" spans="1:21" ht="43.5" x14ac:dyDescent="0.35">
      <c r="A706">
        <v>704</v>
      </c>
      <c r="B706" s="3" t="s">
        <v>705</v>
      </c>
      <c r="C706" s="3" t="s">
        <v>4814</v>
      </c>
      <c r="D706" s="11">
        <v>55000</v>
      </c>
      <c r="E706" s="11">
        <v>481</v>
      </c>
      <c r="F706" t="s">
        <v>8221</v>
      </c>
      <c r="G706" t="s">
        <v>8229</v>
      </c>
      <c r="H706" t="s">
        <v>8251</v>
      </c>
      <c r="I706">
        <v>1487565468</v>
      </c>
      <c r="J706">
        <v>1482381468</v>
      </c>
      <c r="K706" t="b">
        <v>0</v>
      </c>
      <c r="L706">
        <v>4</v>
      </c>
      <c r="M706" t="b">
        <v>0</v>
      </c>
      <c r="N706" t="s">
        <v>8273</v>
      </c>
      <c r="O706" s="13">
        <f>E706/D706</f>
        <v>8.7454545454545458E-3</v>
      </c>
      <c r="P706" s="14">
        <f>IF($L706&lt;&gt;0, E706/L706, 0)</f>
        <v>120.25</v>
      </c>
      <c r="Q706" t="str">
        <f>LEFT($N706, FIND("/", $N706)-1)</f>
        <v>technology</v>
      </c>
      <c r="R706" t="str">
        <f>RIGHT(N706, LEN(N706)-LEN(Q706)-1)</f>
        <v>wearables</v>
      </c>
      <c r="S706" s="5">
        <f>$J706/60/60/24+DATE(1970, 1, 1)</f>
        <v>42726.192916666667</v>
      </c>
      <c r="T706" s="5">
        <f>$I706/60/60/24+DATE(1970, 1, 1)</f>
        <v>42786.192916666667</v>
      </c>
      <c r="U706" t="b">
        <f>T706&gt;S706</f>
        <v>1</v>
      </c>
    </row>
    <row r="707" spans="1:21" ht="29" x14ac:dyDescent="0.35">
      <c r="A707">
        <v>705</v>
      </c>
      <c r="B707" s="3" t="s">
        <v>706</v>
      </c>
      <c r="C707" s="3" t="s">
        <v>4815</v>
      </c>
      <c r="D707" s="11">
        <v>100000</v>
      </c>
      <c r="E707" s="11">
        <v>977</v>
      </c>
      <c r="F707" t="s">
        <v>8221</v>
      </c>
      <c r="G707" t="s">
        <v>8233</v>
      </c>
      <c r="H707" t="s">
        <v>8249</v>
      </c>
      <c r="I707">
        <v>1484999278</v>
      </c>
      <c r="J707">
        <v>1482407278</v>
      </c>
      <c r="K707" t="b">
        <v>0</v>
      </c>
      <c r="L707">
        <v>5</v>
      </c>
      <c r="M707" t="b">
        <v>0</v>
      </c>
      <c r="N707" t="s">
        <v>8273</v>
      </c>
      <c r="O707" s="13">
        <f>E707/D707</f>
        <v>9.7699999999999992E-3</v>
      </c>
      <c r="P707" s="14">
        <f>IF($L707&lt;&gt;0, E707/L707, 0)</f>
        <v>195.4</v>
      </c>
      <c r="Q707" t="str">
        <f>LEFT($N707, FIND("/", $N707)-1)</f>
        <v>technology</v>
      </c>
      <c r="R707" t="str">
        <f>RIGHT(N707, LEN(N707)-LEN(Q707)-1)</f>
        <v>wearables</v>
      </c>
      <c r="S707" s="5">
        <f>$J707/60/60/24+DATE(1970, 1, 1)</f>
        <v>42726.491643518515</v>
      </c>
      <c r="T707" s="5">
        <f>$I707/60/60/24+DATE(1970, 1, 1)</f>
        <v>42756.491643518515</v>
      </c>
      <c r="U707" t="b">
        <f>T707&gt;S707</f>
        <v>1</v>
      </c>
    </row>
    <row r="708" spans="1:21" ht="43.5" x14ac:dyDescent="0.35">
      <c r="A708">
        <v>706</v>
      </c>
      <c r="B708" s="3" t="s">
        <v>707</v>
      </c>
      <c r="C708" s="3" t="s">
        <v>4816</v>
      </c>
      <c r="D708" s="11">
        <v>100000</v>
      </c>
      <c r="E708" s="11">
        <v>0</v>
      </c>
      <c r="F708" t="s">
        <v>8221</v>
      </c>
      <c r="G708" t="s">
        <v>8227</v>
      </c>
      <c r="H708" t="s">
        <v>8249</v>
      </c>
      <c r="I708">
        <v>1481740740</v>
      </c>
      <c r="J708">
        <v>1478130783</v>
      </c>
      <c r="K708" t="b">
        <v>0</v>
      </c>
      <c r="L708">
        <v>0</v>
      </c>
      <c r="M708" t="b">
        <v>0</v>
      </c>
      <c r="N708" t="s">
        <v>8273</v>
      </c>
      <c r="O708" s="13">
        <f>E708/D708</f>
        <v>0</v>
      </c>
      <c r="P708" s="14">
        <f>IF($L708&lt;&gt;0, E708/L708, 0)</f>
        <v>0</v>
      </c>
      <c r="Q708" t="str">
        <f>LEFT($N708, FIND("/", $N708)-1)</f>
        <v>technology</v>
      </c>
      <c r="R708" t="str">
        <f>RIGHT(N708, LEN(N708)-LEN(Q708)-1)</f>
        <v>wearables</v>
      </c>
      <c r="S708" s="5">
        <f>$J708/60/60/24+DATE(1970, 1, 1)</f>
        <v>42676.995173611111</v>
      </c>
      <c r="T708" s="5">
        <f>$I708/60/60/24+DATE(1970, 1, 1)</f>
        <v>42718.777083333334</v>
      </c>
      <c r="U708" t="b">
        <f>T708&gt;S708</f>
        <v>1</v>
      </c>
    </row>
    <row r="709" spans="1:21" ht="43.5" x14ac:dyDescent="0.35">
      <c r="A709">
        <v>707</v>
      </c>
      <c r="B709" s="3" t="s">
        <v>708</v>
      </c>
      <c r="C709" s="3" t="s">
        <v>4817</v>
      </c>
      <c r="D709" s="11">
        <v>68000</v>
      </c>
      <c r="E709" s="11">
        <v>53670.6</v>
      </c>
      <c r="F709" t="s">
        <v>8221</v>
      </c>
      <c r="G709" t="s">
        <v>8225</v>
      </c>
      <c r="H709" t="s">
        <v>8247</v>
      </c>
      <c r="I709">
        <v>1483286127</v>
      </c>
      <c r="J709">
        <v>1479830127</v>
      </c>
      <c r="K709" t="b">
        <v>0</v>
      </c>
      <c r="L709">
        <v>456</v>
      </c>
      <c r="M709" t="b">
        <v>0</v>
      </c>
      <c r="N709" t="s">
        <v>8273</v>
      </c>
      <c r="O709" s="13">
        <f>E709/D709</f>
        <v>0.78927352941176465</v>
      </c>
      <c r="P709" s="14">
        <f>IF($L709&lt;&gt;0, E709/L709, 0)</f>
        <v>117.69868421052631</v>
      </c>
      <c r="Q709" t="str">
        <f>LEFT($N709, FIND("/", $N709)-1)</f>
        <v>technology</v>
      </c>
      <c r="R709" t="str">
        <f>RIGHT(N709, LEN(N709)-LEN(Q709)-1)</f>
        <v>wearables</v>
      </c>
      <c r="S709" s="5">
        <f>$J709/60/60/24+DATE(1970, 1, 1)</f>
        <v>42696.663506944446</v>
      </c>
      <c r="T709" s="5">
        <f>$I709/60/60/24+DATE(1970, 1, 1)</f>
        <v>42736.663506944446</v>
      </c>
      <c r="U709" t="b">
        <f>T709&gt;S709</f>
        <v>1</v>
      </c>
    </row>
    <row r="710" spans="1:21" ht="43.5" x14ac:dyDescent="0.35">
      <c r="A710">
        <v>708</v>
      </c>
      <c r="B710" s="3" t="s">
        <v>709</v>
      </c>
      <c r="C710" s="3" t="s">
        <v>4818</v>
      </c>
      <c r="D710" s="11">
        <v>40000</v>
      </c>
      <c r="E710" s="11">
        <v>8837</v>
      </c>
      <c r="F710" t="s">
        <v>8221</v>
      </c>
      <c r="G710" t="s">
        <v>8225</v>
      </c>
      <c r="H710" t="s">
        <v>8247</v>
      </c>
      <c r="I710">
        <v>1410616600</v>
      </c>
      <c r="J710">
        <v>1405432600</v>
      </c>
      <c r="K710" t="b">
        <v>0</v>
      </c>
      <c r="L710">
        <v>369</v>
      </c>
      <c r="M710" t="b">
        <v>0</v>
      </c>
      <c r="N710" t="s">
        <v>8273</v>
      </c>
      <c r="O710" s="13">
        <f>E710/D710</f>
        <v>0.22092500000000001</v>
      </c>
      <c r="P710" s="14">
        <f>IF($L710&lt;&gt;0, E710/L710, 0)</f>
        <v>23.948509485094849</v>
      </c>
      <c r="Q710" t="str">
        <f>LEFT($N710, FIND("/", $N710)-1)</f>
        <v>technology</v>
      </c>
      <c r="R710" t="str">
        <f>RIGHT(N710, LEN(N710)-LEN(Q710)-1)</f>
        <v>wearables</v>
      </c>
      <c r="S710" s="5">
        <f>$J710/60/60/24+DATE(1970, 1, 1)</f>
        <v>41835.581018518518</v>
      </c>
      <c r="T710" s="5">
        <f>$I710/60/60/24+DATE(1970, 1, 1)</f>
        <v>41895.581018518518</v>
      </c>
      <c r="U710" t="b">
        <f>T710&gt;S710</f>
        <v>1</v>
      </c>
    </row>
    <row r="711" spans="1:21" ht="29" x14ac:dyDescent="0.35">
      <c r="A711">
        <v>709</v>
      </c>
      <c r="B711" s="3" t="s">
        <v>710</v>
      </c>
      <c r="C711" s="3" t="s">
        <v>4819</v>
      </c>
      <c r="D711" s="11">
        <v>15000</v>
      </c>
      <c r="E711" s="11">
        <v>61</v>
      </c>
      <c r="F711" t="s">
        <v>8221</v>
      </c>
      <c r="G711" t="s">
        <v>8224</v>
      </c>
      <c r="H711" t="s">
        <v>8246</v>
      </c>
      <c r="I711">
        <v>1417741159</v>
      </c>
      <c r="J711">
        <v>1415149159</v>
      </c>
      <c r="K711" t="b">
        <v>0</v>
      </c>
      <c r="L711">
        <v>2</v>
      </c>
      <c r="M711" t="b">
        <v>0</v>
      </c>
      <c r="N711" t="s">
        <v>8273</v>
      </c>
      <c r="O711" s="13">
        <f>E711/D711</f>
        <v>4.0666666666666663E-3</v>
      </c>
      <c r="P711" s="14">
        <f>IF($L711&lt;&gt;0, E711/L711, 0)</f>
        <v>30.5</v>
      </c>
      <c r="Q711" t="str">
        <f>LEFT($N711, FIND("/", $N711)-1)</f>
        <v>technology</v>
      </c>
      <c r="R711" t="str">
        <f>RIGHT(N711, LEN(N711)-LEN(Q711)-1)</f>
        <v>wearables</v>
      </c>
      <c r="S711" s="5">
        <f>$J711/60/60/24+DATE(1970, 1, 1)</f>
        <v>41948.041192129633</v>
      </c>
      <c r="T711" s="5">
        <f>$I711/60/60/24+DATE(1970, 1, 1)</f>
        <v>41978.041192129633</v>
      </c>
      <c r="U711" t="b">
        <f>T711&gt;S711</f>
        <v>1</v>
      </c>
    </row>
    <row r="712" spans="1:21" ht="29" x14ac:dyDescent="0.35">
      <c r="A712">
        <v>710</v>
      </c>
      <c r="B712" s="3" t="s">
        <v>711</v>
      </c>
      <c r="C712" s="3" t="s">
        <v>4820</v>
      </c>
      <c r="D712" s="11">
        <v>1200</v>
      </c>
      <c r="E712" s="11">
        <v>0</v>
      </c>
      <c r="F712" t="s">
        <v>8221</v>
      </c>
      <c r="G712" t="s">
        <v>8229</v>
      </c>
      <c r="H712" t="s">
        <v>8251</v>
      </c>
      <c r="I712">
        <v>1408495440</v>
      </c>
      <c r="J712">
        <v>1405640302</v>
      </c>
      <c r="K712" t="b">
        <v>0</v>
      </c>
      <c r="L712">
        <v>0</v>
      </c>
      <c r="M712" t="b">
        <v>0</v>
      </c>
      <c r="N712" t="s">
        <v>8273</v>
      </c>
      <c r="O712" s="13">
        <f>E712/D712</f>
        <v>0</v>
      </c>
      <c r="P712" s="14">
        <f>IF($L712&lt;&gt;0, E712/L712, 0)</f>
        <v>0</v>
      </c>
      <c r="Q712" t="str">
        <f>LEFT($N712, FIND("/", $N712)-1)</f>
        <v>technology</v>
      </c>
      <c r="R712" t="str">
        <f>RIGHT(N712, LEN(N712)-LEN(Q712)-1)</f>
        <v>wearables</v>
      </c>
      <c r="S712" s="5">
        <f>$J712/60/60/24+DATE(1970, 1, 1)</f>
        <v>41837.984976851854</v>
      </c>
      <c r="T712" s="5">
        <f>$I712/60/60/24+DATE(1970, 1, 1)</f>
        <v>41871.030555555553</v>
      </c>
      <c r="U712" t="b">
        <f>T712&gt;S712</f>
        <v>1</v>
      </c>
    </row>
    <row r="713" spans="1:21" ht="58" x14ac:dyDescent="0.35">
      <c r="A713">
        <v>711</v>
      </c>
      <c r="B713" s="3" t="s">
        <v>712</v>
      </c>
      <c r="C713" s="3" t="s">
        <v>4821</v>
      </c>
      <c r="D713" s="11">
        <v>100000</v>
      </c>
      <c r="E713" s="11">
        <v>33791</v>
      </c>
      <c r="F713" t="s">
        <v>8221</v>
      </c>
      <c r="G713" t="s">
        <v>8233</v>
      </c>
      <c r="H713" t="s">
        <v>8249</v>
      </c>
      <c r="I713">
        <v>1481716868</v>
      </c>
      <c r="J713">
        <v>1478257268</v>
      </c>
      <c r="K713" t="b">
        <v>0</v>
      </c>
      <c r="L713">
        <v>338</v>
      </c>
      <c r="M713" t="b">
        <v>0</v>
      </c>
      <c r="N713" t="s">
        <v>8273</v>
      </c>
      <c r="O713" s="13">
        <f>E713/D713</f>
        <v>0.33790999999999999</v>
      </c>
      <c r="P713" s="14">
        <f>IF($L713&lt;&gt;0, E713/L713, 0)</f>
        <v>99.973372781065095</v>
      </c>
      <c r="Q713" t="str">
        <f>LEFT($N713, FIND("/", $N713)-1)</f>
        <v>technology</v>
      </c>
      <c r="R713" t="str">
        <f>RIGHT(N713, LEN(N713)-LEN(Q713)-1)</f>
        <v>wearables</v>
      </c>
      <c r="S713" s="5">
        <f>$J713/60/60/24+DATE(1970, 1, 1)</f>
        <v>42678.459120370375</v>
      </c>
      <c r="T713" s="5">
        <f>$I713/60/60/24+DATE(1970, 1, 1)</f>
        <v>42718.500787037032</v>
      </c>
      <c r="U713" t="b">
        <f>T713&gt;S713</f>
        <v>1</v>
      </c>
    </row>
    <row r="714" spans="1:21" ht="58" x14ac:dyDescent="0.35">
      <c r="A714">
        <v>712</v>
      </c>
      <c r="B714" s="3" t="s">
        <v>713</v>
      </c>
      <c r="C714" s="3" t="s">
        <v>4822</v>
      </c>
      <c r="D714" s="11">
        <v>48500</v>
      </c>
      <c r="E714" s="11">
        <v>105</v>
      </c>
      <c r="F714" t="s">
        <v>8221</v>
      </c>
      <c r="G714" t="s">
        <v>8224</v>
      </c>
      <c r="H714" t="s">
        <v>8246</v>
      </c>
      <c r="I714">
        <v>1455466832</v>
      </c>
      <c r="J714">
        <v>1452874832</v>
      </c>
      <c r="K714" t="b">
        <v>0</v>
      </c>
      <c r="L714">
        <v>4</v>
      </c>
      <c r="M714" t="b">
        <v>0</v>
      </c>
      <c r="N714" t="s">
        <v>8273</v>
      </c>
      <c r="O714" s="13">
        <f>E714/D714</f>
        <v>2.1649484536082476E-3</v>
      </c>
      <c r="P714" s="14">
        <f>IF($L714&lt;&gt;0, E714/L714, 0)</f>
        <v>26.25</v>
      </c>
      <c r="Q714" t="str">
        <f>LEFT($N714, FIND("/", $N714)-1)</f>
        <v>technology</v>
      </c>
      <c r="R714" t="str">
        <f>RIGHT(N714, LEN(N714)-LEN(Q714)-1)</f>
        <v>wearables</v>
      </c>
      <c r="S714" s="5">
        <f>$J714/60/60/24+DATE(1970, 1, 1)</f>
        <v>42384.680925925932</v>
      </c>
      <c r="T714" s="5">
        <f>$I714/60/60/24+DATE(1970, 1, 1)</f>
        <v>42414.680925925932</v>
      </c>
      <c r="U714" t="b">
        <f>T714&gt;S714</f>
        <v>1</v>
      </c>
    </row>
    <row r="715" spans="1:21" ht="43.5" x14ac:dyDescent="0.35">
      <c r="A715">
        <v>713</v>
      </c>
      <c r="B715" s="3" t="s">
        <v>714</v>
      </c>
      <c r="C715" s="3" t="s">
        <v>4823</v>
      </c>
      <c r="D715" s="11">
        <v>25000</v>
      </c>
      <c r="E715" s="11">
        <v>199</v>
      </c>
      <c r="F715" t="s">
        <v>8221</v>
      </c>
      <c r="G715" t="s">
        <v>8237</v>
      </c>
      <c r="H715" t="s">
        <v>8249</v>
      </c>
      <c r="I715">
        <v>1465130532</v>
      </c>
      <c r="J715">
        <v>1462538532</v>
      </c>
      <c r="K715" t="b">
        <v>0</v>
      </c>
      <c r="L715">
        <v>1</v>
      </c>
      <c r="M715" t="b">
        <v>0</v>
      </c>
      <c r="N715" t="s">
        <v>8273</v>
      </c>
      <c r="O715" s="13">
        <f>E715/D715</f>
        <v>7.9600000000000001E-3</v>
      </c>
      <c r="P715" s="14">
        <f>IF($L715&lt;&gt;0, E715/L715, 0)</f>
        <v>199</v>
      </c>
      <c r="Q715" t="str">
        <f>LEFT($N715, FIND("/", $N715)-1)</f>
        <v>technology</v>
      </c>
      <c r="R715" t="str">
        <f>RIGHT(N715, LEN(N715)-LEN(Q715)-1)</f>
        <v>wearables</v>
      </c>
      <c r="S715" s="5">
        <f>$J715/60/60/24+DATE(1970, 1, 1)</f>
        <v>42496.529305555552</v>
      </c>
      <c r="T715" s="5">
        <f>$I715/60/60/24+DATE(1970, 1, 1)</f>
        <v>42526.529305555552</v>
      </c>
      <c r="U715" t="b">
        <f>T715&gt;S715</f>
        <v>1</v>
      </c>
    </row>
    <row r="716" spans="1:21" ht="43.5" x14ac:dyDescent="0.35">
      <c r="A716">
        <v>714</v>
      </c>
      <c r="B716" s="3" t="s">
        <v>715</v>
      </c>
      <c r="C716" s="3" t="s">
        <v>4824</v>
      </c>
      <c r="D716" s="11">
        <v>15000</v>
      </c>
      <c r="E716" s="11">
        <v>2249</v>
      </c>
      <c r="F716" t="s">
        <v>8221</v>
      </c>
      <c r="G716" t="s">
        <v>8224</v>
      </c>
      <c r="H716" t="s">
        <v>8246</v>
      </c>
      <c r="I716">
        <v>1488308082</v>
      </c>
      <c r="J716">
        <v>1483124082</v>
      </c>
      <c r="K716" t="b">
        <v>0</v>
      </c>
      <c r="L716">
        <v>28</v>
      </c>
      <c r="M716" t="b">
        <v>0</v>
      </c>
      <c r="N716" t="s">
        <v>8273</v>
      </c>
      <c r="O716" s="13">
        <f>E716/D716</f>
        <v>0.14993333333333334</v>
      </c>
      <c r="P716" s="14">
        <f>IF($L716&lt;&gt;0, E716/L716, 0)</f>
        <v>80.321428571428569</v>
      </c>
      <c r="Q716" t="str">
        <f>LEFT($N716, FIND("/", $N716)-1)</f>
        <v>technology</v>
      </c>
      <c r="R716" t="str">
        <f>RIGHT(N716, LEN(N716)-LEN(Q716)-1)</f>
        <v>wearables</v>
      </c>
      <c r="S716" s="5">
        <f>$J716/60/60/24+DATE(1970, 1, 1)</f>
        <v>42734.787986111114</v>
      </c>
      <c r="T716" s="5">
        <f>$I716/60/60/24+DATE(1970, 1, 1)</f>
        <v>42794.787986111114</v>
      </c>
      <c r="U716" t="b">
        <f>T716&gt;S716</f>
        <v>1</v>
      </c>
    </row>
    <row r="717" spans="1:21" ht="58" x14ac:dyDescent="0.35">
      <c r="A717">
        <v>715</v>
      </c>
      <c r="B717" s="3" t="s">
        <v>716</v>
      </c>
      <c r="C717" s="3" t="s">
        <v>4825</v>
      </c>
      <c r="D717" s="11">
        <v>27500</v>
      </c>
      <c r="E717" s="11">
        <v>1389</v>
      </c>
      <c r="F717" t="s">
        <v>8221</v>
      </c>
      <c r="G717" t="s">
        <v>8224</v>
      </c>
      <c r="H717" t="s">
        <v>8246</v>
      </c>
      <c r="I717">
        <v>1446693040</v>
      </c>
      <c r="J717">
        <v>1443233440</v>
      </c>
      <c r="K717" t="b">
        <v>0</v>
      </c>
      <c r="L717">
        <v>12</v>
      </c>
      <c r="M717" t="b">
        <v>0</v>
      </c>
      <c r="N717" t="s">
        <v>8273</v>
      </c>
      <c r="O717" s="13">
        <f>E717/D717</f>
        <v>5.0509090909090906E-2</v>
      </c>
      <c r="P717" s="14">
        <f>IF($L717&lt;&gt;0, E717/L717, 0)</f>
        <v>115.75</v>
      </c>
      <c r="Q717" t="str">
        <f>LEFT($N717, FIND("/", $N717)-1)</f>
        <v>technology</v>
      </c>
      <c r="R717" t="str">
        <f>RIGHT(N717, LEN(N717)-LEN(Q717)-1)</f>
        <v>wearables</v>
      </c>
      <c r="S717" s="5">
        <f>$J717/60/60/24+DATE(1970, 1, 1)</f>
        <v>42273.090740740736</v>
      </c>
      <c r="T717" s="5">
        <f>$I717/60/60/24+DATE(1970, 1, 1)</f>
        <v>42313.132407407407</v>
      </c>
      <c r="U717" t="b">
        <f>T717&gt;S717</f>
        <v>1</v>
      </c>
    </row>
    <row r="718" spans="1:21" ht="43.5" x14ac:dyDescent="0.35">
      <c r="A718">
        <v>716</v>
      </c>
      <c r="B718" s="3" t="s">
        <v>717</v>
      </c>
      <c r="C718" s="3" t="s">
        <v>4826</v>
      </c>
      <c r="D718" s="11">
        <v>7000</v>
      </c>
      <c r="E718" s="11">
        <v>715</v>
      </c>
      <c r="F718" t="s">
        <v>8221</v>
      </c>
      <c r="G718" t="s">
        <v>8224</v>
      </c>
      <c r="H718" t="s">
        <v>8246</v>
      </c>
      <c r="I718">
        <v>1417392000</v>
      </c>
      <c r="J718">
        <v>1414511307</v>
      </c>
      <c r="K718" t="b">
        <v>0</v>
      </c>
      <c r="L718">
        <v>16</v>
      </c>
      <c r="M718" t="b">
        <v>0</v>
      </c>
      <c r="N718" t="s">
        <v>8273</v>
      </c>
      <c r="O718" s="13">
        <f>E718/D718</f>
        <v>0.10214285714285715</v>
      </c>
      <c r="P718" s="14">
        <f>IF($L718&lt;&gt;0, E718/L718, 0)</f>
        <v>44.6875</v>
      </c>
      <c r="Q718" t="str">
        <f>LEFT($N718, FIND("/", $N718)-1)</f>
        <v>technology</v>
      </c>
      <c r="R718" t="str">
        <f>RIGHT(N718, LEN(N718)-LEN(Q718)-1)</f>
        <v>wearables</v>
      </c>
      <c r="S718" s="5">
        <f>$J718/60/60/24+DATE(1970, 1, 1)</f>
        <v>41940.658645833333</v>
      </c>
      <c r="T718" s="5">
        <f>$I718/60/60/24+DATE(1970, 1, 1)</f>
        <v>41974</v>
      </c>
      <c r="U718" t="b">
        <f>T718&gt;S718</f>
        <v>1</v>
      </c>
    </row>
    <row r="719" spans="1:21" x14ac:dyDescent="0.35">
      <c r="A719">
        <v>717</v>
      </c>
      <c r="B719" s="3" t="s">
        <v>718</v>
      </c>
      <c r="C719" s="3" t="s">
        <v>4827</v>
      </c>
      <c r="D719" s="11">
        <v>100000</v>
      </c>
      <c r="E719" s="11">
        <v>305</v>
      </c>
      <c r="F719" t="s">
        <v>8221</v>
      </c>
      <c r="G719" t="s">
        <v>8224</v>
      </c>
      <c r="H719" t="s">
        <v>8246</v>
      </c>
      <c r="I719">
        <v>1409949002</v>
      </c>
      <c r="J719">
        <v>1407357002</v>
      </c>
      <c r="K719" t="b">
        <v>0</v>
      </c>
      <c r="L719">
        <v>4</v>
      </c>
      <c r="M719" t="b">
        <v>0</v>
      </c>
      <c r="N719" t="s">
        <v>8273</v>
      </c>
      <c r="O719" s="13">
        <f>E719/D719</f>
        <v>3.0500000000000002E-3</v>
      </c>
      <c r="P719" s="14">
        <f>IF($L719&lt;&gt;0, E719/L719, 0)</f>
        <v>76.25</v>
      </c>
      <c r="Q719" t="str">
        <f>LEFT($N719, FIND("/", $N719)-1)</f>
        <v>technology</v>
      </c>
      <c r="R719" t="str">
        <f>RIGHT(N719, LEN(N719)-LEN(Q719)-1)</f>
        <v>wearables</v>
      </c>
      <c r="S719" s="5">
        <f>$J719/60/60/24+DATE(1970, 1, 1)</f>
        <v>41857.854189814818</v>
      </c>
      <c r="T719" s="5">
        <f>$I719/60/60/24+DATE(1970, 1, 1)</f>
        <v>41887.854189814818</v>
      </c>
      <c r="U719" t="b">
        <f>T719&gt;S719</f>
        <v>1</v>
      </c>
    </row>
    <row r="720" spans="1:21" ht="43.5" x14ac:dyDescent="0.35">
      <c r="A720">
        <v>718</v>
      </c>
      <c r="B720" s="3" t="s">
        <v>719</v>
      </c>
      <c r="C720" s="3" t="s">
        <v>4828</v>
      </c>
      <c r="D720" s="11">
        <v>12000</v>
      </c>
      <c r="E720" s="11">
        <v>90</v>
      </c>
      <c r="F720" t="s">
        <v>8221</v>
      </c>
      <c r="G720" t="s">
        <v>8224</v>
      </c>
      <c r="H720" t="s">
        <v>8246</v>
      </c>
      <c r="I720">
        <v>1487397540</v>
      </c>
      <c r="J720">
        <v>1484684247</v>
      </c>
      <c r="K720" t="b">
        <v>0</v>
      </c>
      <c r="L720">
        <v>4</v>
      </c>
      <c r="M720" t="b">
        <v>0</v>
      </c>
      <c r="N720" t="s">
        <v>8273</v>
      </c>
      <c r="O720" s="13">
        <f>E720/D720</f>
        <v>7.4999999999999997E-3</v>
      </c>
      <c r="P720" s="14">
        <f>IF($L720&lt;&gt;0, E720/L720, 0)</f>
        <v>22.5</v>
      </c>
      <c r="Q720" t="str">
        <f>LEFT($N720, FIND("/", $N720)-1)</f>
        <v>technology</v>
      </c>
      <c r="R720" t="str">
        <f>RIGHT(N720, LEN(N720)-LEN(Q720)-1)</f>
        <v>wearables</v>
      </c>
      <c r="S720" s="5">
        <f>$J720/60/60/24+DATE(1970, 1, 1)</f>
        <v>42752.845451388886</v>
      </c>
      <c r="T720" s="5">
        <f>$I720/60/60/24+DATE(1970, 1, 1)</f>
        <v>42784.249305555553</v>
      </c>
      <c r="U720" t="b">
        <f>T720&gt;S720</f>
        <v>1</v>
      </c>
    </row>
    <row r="721" spans="1:21" ht="43.5" x14ac:dyDescent="0.35">
      <c r="A721">
        <v>719</v>
      </c>
      <c r="B721" s="3" t="s">
        <v>720</v>
      </c>
      <c r="C721" s="3" t="s">
        <v>4829</v>
      </c>
      <c r="D721" s="11">
        <v>15000</v>
      </c>
      <c r="E721" s="11">
        <v>194</v>
      </c>
      <c r="F721" t="s">
        <v>8221</v>
      </c>
      <c r="G721" t="s">
        <v>8224</v>
      </c>
      <c r="H721" t="s">
        <v>8246</v>
      </c>
      <c r="I721">
        <v>1456189076</v>
      </c>
      <c r="J721">
        <v>1454979476</v>
      </c>
      <c r="K721" t="b">
        <v>0</v>
      </c>
      <c r="L721">
        <v>10</v>
      </c>
      <c r="M721" t="b">
        <v>0</v>
      </c>
      <c r="N721" t="s">
        <v>8273</v>
      </c>
      <c r="O721" s="13">
        <f>E721/D721</f>
        <v>1.2933333333333333E-2</v>
      </c>
      <c r="P721" s="14">
        <f>IF($L721&lt;&gt;0, E721/L721, 0)</f>
        <v>19.399999999999999</v>
      </c>
      <c r="Q721" t="str">
        <f>LEFT($N721, FIND("/", $N721)-1)</f>
        <v>technology</v>
      </c>
      <c r="R721" t="str">
        <f>RIGHT(N721, LEN(N721)-LEN(Q721)-1)</f>
        <v>wearables</v>
      </c>
      <c r="S721" s="5">
        <f>$J721/60/60/24+DATE(1970, 1, 1)</f>
        <v>42409.040231481486</v>
      </c>
      <c r="T721" s="5">
        <f>$I721/60/60/24+DATE(1970, 1, 1)</f>
        <v>42423.040231481486</v>
      </c>
      <c r="U721" t="b">
        <f>T721&gt;S721</f>
        <v>1</v>
      </c>
    </row>
    <row r="722" spans="1:21" ht="43.5" x14ac:dyDescent="0.35">
      <c r="A722">
        <v>720</v>
      </c>
      <c r="B722" s="3" t="s">
        <v>721</v>
      </c>
      <c r="C722" s="3" t="s">
        <v>4830</v>
      </c>
      <c r="D722" s="11">
        <v>1900</v>
      </c>
      <c r="E722" s="11">
        <v>2735</v>
      </c>
      <c r="F722" t="s">
        <v>8219</v>
      </c>
      <c r="G722" t="s">
        <v>8224</v>
      </c>
      <c r="H722" t="s">
        <v>8246</v>
      </c>
      <c r="I722">
        <v>1327851291</v>
      </c>
      <c r="J722">
        <v>1325432091</v>
      </c>
      <c r="K722" t="b">
        <v>0</v>
      </c>
      <c r="L722">
        <v>41</v>
      </c>
      <c r="M722" t="b">
        <v>1</v>
      </c>
      <c r="N722" t="s">
        <v>8274</v>
      </c>
      <c r="O722" s="13">
        <f>E722/D722</f>
        <v>1.4394736842105262</v>
      </c>
      <c r="P722" s="14">
        <f>IF($L722&lt;&gt;0, E722/L722, 0)</f>
        <v>66.707317073170728</v>
      </c>
      <c r="Q722" t="str">
        <f>LEFT($N722, FIND("/", $N722)-1)</f>
        <v>publishing</v>
      </c>
      <c r="R722" t="str">
        <f>RIGHT(N722, LEN(N722)-LEN(Q722)-1)</f>
        <v>nonfiction</v>
      </c>
      <c r="S722" s="5">
        <f>$J722/60/60/24+DATE(1970, 1, 1)</f>
        <v>40909.649201388893</v>
      </c>
      <c r="T722" s="5">
        <f>$I722/60/60/24+DATE(1970, 1, 1)</f>
        <v>40937.649201388893</v>
      </c>
      <c r="U722" t="b">
        <f>T722&gt;S722</f>
        <v>1</v>
      </c>
    </row>
    <row r="723" spans="1:21" ht="58" x14ac:dyDescent="0.35">
      <c r="A723">
        <v>721</v>
      </c>
      <c r="B723" s="3" t="s">
        <v>722</v>
      </c>
      <c r="C723" s="3" t="s">
        <v>4831</v>
      </c>
      <c r="D723" s="11">
        <v>8200</v>
      </c>
      <c r="E723" s="11">
        <v>10013</v>
      </c>
      <c r="F723" t="s">
        <v>8219</v>
      </c>
      <c r="G723" t="s">
        <v>8224</v>
      </c>
      <c r="H723" t="s">
        <v>8246</v>
      </c>
      <c r="I723">
        <v>1406900607</v>
      </c>
      <c r="J723">
        <v>1403012607</v>
      </c>
      <c r="K723" t="b">
        <v>0</v>
      </c>
      <c r="L723">
        <v>119</v>
      </c>
      <c r="M723" t="b">
        <v>1</v>
      </c>
      <c r="N723" t="s">
        <v>8274</v>
      </c>
      <c r="O723" s="13">
        <f>E723/D723</f>
        <v>1.2210975609756098</v>
      </c>
      <c r="P723" s="14">
        <f>IF($L723&lt;&gt;0, E723/L723, 0)</f>
        <v>84.142857142857139</v>
      </c>
      <c r="Q723" t="str">
        <f>LEFT($N723, FIND("/", $N723)-1)</f>
        <v>publishing</v>
      </c>
      <c r="R723" t="str">
        <f>RIGHT(N723, LEN(N723)-LEN(Q723)-1)</f>
        <v>nonfiction</v>
      </c>
      <c r="S723" s="5">
        <f>$J723/60/60/24+DATE(1970, 1, 1)</f>
        <v>41807.571840277778</v>
      </c>
      <c r="T723" s="5">
        <f>$I723/60/60/24+DATE(1970, 1, 1)</f>
        <v>41852.571840277778</v>
      </c>
      <c r="U723" t="b">
        <f>T723&gt;S723</f>
        <v>1</v>
      </c>
    </row>
    <row r="724" spans="1:21" ht="43.5" x14ac:dyDescent="0.35">
      <c r="A724">
        <v>722</v>
      </c>
      <c r="B724" s="3" t="s">
        <v>723</v>
      </c>
      <c r="C724" s="3" t="s">
        <v>4832</v>
      </c>
      <c r="D724" s="11">
        <v>25000</v>
      </c>
      <c r="E724" s="11">
        <v>33006</v>
      </c>
      <c r="F724" t="s">
        <v>8219</v>
      </c>
      <c r="G724" t="s">
        <v>8224</v>
      </c>
      <c r="H724" t="s">
        <v>8246</v>
      </c>
      <c r="I724">
        <v>1333909178</v>
      </c>
      <c r="J724">
        <v>1331320778</v>
      </c>
      <c r="K724" t="b">
        <v>0</v>
      </c>
      <c r="L724">
        <v>153</v>
      </c>
      <c r="M724" t="b">
        <v>1</v>
      </c>
      <c r="N724" t="s">
        <v>8274</v>
      </c>
      <c r="O724" s="13">
        <f>E724/D724</f>
        <v>1.3202400000000001</v>
      </c>
      <c r="P724" s="14">
        <f>IF($L724&lt;&gt;0, E724/L724, 0)</f>
        <v>215.72549019607843</v>
      </c>
      <c r="Q724" t="str">
        <f>LEFT($N724, FIND("/", $N724)-1)</f>
        <v>publishing</v>
      </c>
      <c r="R724" t="str">
        <f>RIGHT(N724, LEN(N724)-LEN(Q724)-1)</f>
        <v>nonfiction</v>
      </c>
      <c r="S724" s="5">
        <f>$J724/60/60/24+DATE(1970, 1, 1)</f>
        <v>40977.805300925924</v>
      </c>
      <c r="T724" s="5">
        <f>$I724/60/60/24+DATE(1970, 1, 1)</f>
        <v>41007.76363425926</v>
      </c>
      <c r="U724" t="b">
        <f>T724&gt;S724</f>
        <v>1</v>
      </c>
    </row>
    <row r="725" spans="1:21" ht="29" x14ac:dyDescent="0.35">
      <c r="A725">
        <v>723</v>
      </c>
      <c r="B725" s="3" t="s">
        <v>724</v>
      </c>
      <c r="C725" s="3" t="s">
        <v>4833</v>
      </c>
      <c r="D725" s="11">
        <v>5000</v>
      </c>
      <c r="E725" s="11">
        <v>5469</v>
      </c>
      <c r="F725" t="s">
        <v>8219</v>
      </c>
      <c r="G725" t="s">
        <v>8224</v>
      </c>
      <c r="H725" t="s">
        <v>8246</v>
      </c>
      <c r="I725">
        <v>1438228740</v>
      </c>
      <c r="J725">
        <v>1435606549</v>
      </c>
      <c r="K725" t="b">
        <v>0</v>
      </c>
      <c r="L725">
        <v>100</v>
      </c>
      <c r="M725" t="b">
        <v>1</v>
      </c>
      <c r="N725" t="s">
        <v>8274</v>
      </c>
      <c r="O725" s="13">
        <f>E725/D725</f>
        <v>1.0938000000000001</v>
      </c>
      <c r="P725" s="14">
        <f>IF($L725&lt;&gt;0, E725/L725, 0)</f>
        <v>54.69</v>
      </c>
      <c r="Q725" t="str">
        <f>LEFT($N725, FIND("/", $N725)-1)</f>
        <v>publishing</v>
      </c>
      <c r="R725" t="str">
        <f>RIGHT(N725, LEN(N725)-LEN(Q725)-1)</f>
        <v>nonfiction</v>
      </c>
      <c r="S725" s="5">
        <f>$J725/60/60/24+DATE(1970, 1, 1)</f>
        <v>42184.816539351858</v>
      </c>
      <c r="T725" s="5">
        <f>$I725/60/60/24+DATE(1970, 1, 1)</f>
        <v>42215.165972222225</v>
      </c>
      <c r="U725" t="b">
        <f>T725&gt;S725</f>
        <v>1</v>
      </c>
    </row>
    <row r="726" spans="1:21" ht="58" x14ac:dyDescent="0.35">
      <c r="A726">
        <v>724</v>
      </c>
      <c r="B726" s="3" t="s">
        <v>725</v>
      </c>
      <c r="C726" s="3" t="s">
        <v>4834</v>
      </c>
      <c r="D726" s="11">
        <v>7000</v>
      </c>
      <c r="E726" s="11">
        <v>7383.01</v>
      </c>
      <c r="F726" t="s">
        <v>8219</v>
      </c>
      <c r="G726" t="s">
        <v>8224</v>
      </c>
      <c r="H726" t="s">
        <v>8246</v>
      </c>
      <c r="I726">
        <v>1309447163</v>
      </c>
      <c r="J726">
        <v>1306855163</v>
      </c>
      <c r="K726" t="b">
        <v>0</v>
      </c>
      <c r="L726">
        <v>143</v>
      </c>
      <c r="M726" t="b">
        <v>1</v>
      </c>
      <c r="N726" t="s">
        <v>8274</v>
      </c>
      <c r="O726" s="13">
        <f>E726/D726</f>
        <v>1.0547157142857144</v>
      </c>
      <c r="P726" s="14">
        <f>IF($L726&lt;&gt;0, E726/L726, 0)</f>
        <v>51.62944055944056</v>
      </c>
      <c r="Q726" t="str">
        <f>LEFT($N726, FIND("/", $N726)-1)</f>
        <v>publishing</v>
      </c>
      <c r="R726" t="str">
        <f>RIGHT(N726, LEN(N726)-LEN(Q726)-1)</f>
        <v>nonfiction</v>
      </c>
      <c r="S726" s="5">
        <f>$J726/60/60/24+DATE(1970, 1, 1)</f>
        <v>40694.638460648144</v>
      </c>
      <c r="T726" s="5">
        <f>$I726/60/60/24+DATE(1970, 1, 1)</f>
        <v>40724.638460648144</v>
      </c>
      <c r="U726" t="b">
        <f>T726&gt;S726</f>
        <v>1</v>
      </c>
    </row>
    <row r="727" spans="1:21" ht="43.5" x14ac:dyDescent="0.35">
      <c r="A727">
        <v>725</v>
      </c>
      <c r="B727" s="3" t="s">
        <v>726</v>
      </c>
      <c r="C727" s="3" t="s">
        <v>4835</v>
      </c>
      <c r="D727" s="11">
        <v>20000</v>
      </c>
      <c r="E727" s="11">
        <v>20070</v>
      </c>
      <c r="F727" t="s">
        <v>8219</v>
      </c>
      <c r="G727" t="s">
        <v>8224</v>
      </c>
      <c r="H727" t="s">
        <v>8246</v>
      </c>
      <c r="I727">
        <v>1450018912</v>
      </c>
      <c r="J727">
        <v>1447426912</v>
      </c>
      <c r="K727" t="b">
        <v>0</v>
      </c>
      <c r="L727">
        <v>140</v>
      </c>
      <c r="M727" t="b">
        <v>1</v>
      </c>
      <c r="N727" t="s">
        <v>8274</v>
      </c>
      <c r="O727" s="13">
        <f>E727/D727</f>
        <v>1.0035000000000001</v>
      </c>
      <c r="P727" s="14">
        <f>IF($L727&lt;&gt;0, E727/L727, 0)</f>
        <v>143.35714285714286</v>
      </c>
      <c r="Q727" t="str">
        <f>LEFT($N727, FIND("/", $N727)-1)</f>
        <v>publishing</v>
      </c>
      <c r="R727" t="str">
        <f>RIGHT(N727, LEN(N727)-LEN(Q727)-1)</f>
        <v>nonfiction</v>
      </c>
      <c r="S727" s="5">
        <f>$J727/60/60/24+DATE(1970, 1, 1)</f>
        <v>42321.626296296294</v>
      </c>
      <c r="T727" s="5">
        <f>$I727/60/60/24+DATE(1970, 1, 1)</f>
        <v>42351.626296296294</v>
      </c>
      <c r="U727" t="b">
        <f>T727&gt;S727</f>
        <v>1</v>
      </c>
    </row>
    <row r="728" spans="1:21" ht="43.5" x14ac:dyDescent="0.35">
      <c r="A728">
        <v>726</v>
      </c>
      <c r="B728" s="3" t="s">
        <v>727</v>
      </c>
      <c r="C728" s="3" t="s">
        <v>4836</v>
      </c>
      <c r="D728" s="11">
        <v>2500</v>
      </c>
      <c r="E728" s="11">
        <v>2535</v>
      </c>
      <c r="F728" t="s">
        <v>8219</v>
      </c>
      <c r="G728" t="s">
        <v>8224</v>
      </c>
      <c r="H728" t="s">
        <v>8246</v>
      </c>
      <c r="I728">
        <v>1365728487</v>
      </c>
      <c r="J728">
        <v>1363136487</v>
      </c>
      <c r="K728" t="b">
        <v>0</v>
      </c>
      <c r="L728">
        <v>35</v>
      </c>
      <c r="M728" t="b">
        <v>1</v>
      </c>
      <c r="N728" t="s">
        <v>8274</v>
      </c>
      <c r="O728" s="13">
        <f>E728/D728</f>
        <v>1.014</v>
      </c>
      <c r="P728" s="14">
        <f>IF($L728&lt;&gt;0, E728/L728, 0)</f>
        <v>72.428571428571431</v>
      </c>
      <c r="Q728" t="str">
        <f>LEFT($N728, FIND("/", $N728)-1)</f>
        <v>publishing</v>
      </c>
      <c r="R728" t="str">
        <f>RIGHT(N728, LEN(N728)-LEN(Q728)-1)</f>
        <v>nonfiction</v>
      </c>
      <c r="S728" s="5">
        <f>$J728/60/60/24+DATE(1970, 1, 1)</f>
        <v>41346.042673611111</v>
      </c>
      <c r="T728" s="5">
        <f>$I728/60/60/24+DATE(1970, 1, 1)</f>
        <v>41376.042673611111</v>
      </c>
      <c r="U728" t="b">
        <f>T728&gt;S728</f>
        <v>1</v>
      </c>
    </row>
    <row r="729" spans="1:21" ht="58" x14ac:dyDescent="0.35">
      <c r="A729">
        <v>727</v>
      </c>
      <c r="B729" s="3" t="s">
        <v>728</v>
      </c>
      <c r="C729" s="3" t="s">
        <v>4837</v>
      </c>
      <c r="D729" s="11">
        <v>3500</v>
      </c>
      <c r="E729" s="11">
        <v>5443</v>
      </c>
      <c r="F729" t="s">
        <v>8219</v>
      </c>
      <c r="G729" t="s">
        <v>8224</v>
      </c>
      <c r="H729" t="s">
        <v>8246</v>
      </c>
      <c r="I729">
        <v>1358198400</v>
      </c>
      <c r="J729">
        <v>1354580949</v>
      </c>
      <c r="K729" t="b">
        <v>0</v>
      </c>
      <c r="L729">
        <v>149</v>
      </c>
      <c r="M729" t="b">
        <v>1</v>
      </c>
      <c r="N729" t="s">
        <v>8274</v>
      </c>
      <c r="O729" s="13">
        <f>E729/D729</f>
        <v>1.5551428571428572</v>
      </c>
      <c r="P729" s="14">
        <f>IF($L729&lt;&gt;0, E729/L729, 0)</f>
        <v>36.530201342281877</v>
      </c>
      <c r="Q729" t="str">
        <f>LEFT($N729, FIND("/", $N729)-1)</f>
        <v>publishing</v>
      </c>
      <c r="R729" t="str">
        <f>RIGHT(N729, LEN(N729)-LEN(Q729)-1)</f>
        <v>nonfiction</v>
      </c>
      <c r="S729" s="5">
        <f>$J729/60/60/24+DATE(1970, 1, 1)</f>
        <v>41247.020243055551</v>
      </c>
      <c r="T729" s="5">
        <f>$I729/60/60/24+DATE(1970, 1, 1)</f>
        <v>41288.888888888891</v>
      </c>
      <c r="U729" t="b">
        <f>T729&gt;S729</f>
        <v>1</v>
      </c>
    </row>
    <row r="730" spans="1:21" ht="43.5" x14ac:dyDescent="0.35">
      <c r="A730">
        <v>728</v>
      </c>
      <c r="B730" s="3" t="s">
        <v>729</v>
      </c>
      <c r="C730" s="3" t="s">
        <v>4838</v>
      </c>
      <c r="D730" s="11">
        <v>7500</v>
      </c>
      <c r="E730" s="11">
        <v>7917.45</v>
      </c>
      <c r="F730" t="s">
        <v>8219</v>
      </c>
      <c r="G730" t="s">
        <v>8224</v>
      </c>
      <c r="H730" t="s">
        <v>8246</v>
      </c>
      <c r="I730">
        <v>1313957157</v>
      </c>
      <c r="J730">
        <v>1310069157</v>
      </c>
      <c r="K730" t="b">
        <v>0</v>
      </c>
      <c r="L730">
        <v>130</v>
      </c>
      <c r="M730" t="b">
        <v>1</v>
      </c>
      <c r="N730" t="s">
        <v>8274</v>
      </c>
      <c r="O730" s="13">
        <f>E730/D730</f>
        <v>1.05566</v>
      </c>
      <c r="P730" s="14">
        <f>IF($L730&lt;&gt;0, E730/L730, 0)</f>
        <v>60.903461538461535</v>
      </c>
      <c r="Q730" t="str">
        <f>LEFT($N730, FIND("/", $N730)-1)</f>
        <v>publishing</v>
      </c>
      <c r="R730" t="str">
        <f>RIGHT(N730, LEN(N730)-LEN(Q730)-1)</f>
        <v>nonfiction</v>
      </c>
      <c r="S730" s="5">
        <f>$J730/60/60/24+DATE(1970, 1, 1)</f>
        <v>40731.837465277778</v>
      </c>
      <c r="T730" s="5">
        <f>$I730/60/60/24+DATE(1970, 1, 1)</f>
        <v>40776.837465277778</v>
      </c>
      <c r="U730" t="b">
        <f>T730&gt;S730</f>
        <v>1</v>
      </c>
    </row>
    <row r="731" spans="1:21" ht="43.5" x14ac:dyDescent="0.35">
      <c r="A731">
        <v>729</v>
      </c>
      <c r="B731" s="3" t="s">
        <v>730</v>
      </c>
      <c r="C731" s="3" t="s">
        <v>4839</v>
      </c>
      <c r="D731" s="11">
        <v>4000</v>
      </c>
      <c r="E731" s="11">
        <v>5226</v>
      </c>
      <c r="F731" t="s">
        <v>8219</v>
      </c>
      <c r="G731" t="s">
        <v>8224</v>
      </c>
      <c r="H731" t="s">
        <v>8246</v>
      </c>
      <c r="I731">
        <v>1348028861</v>
      </c>
      <c r="J731">
        <v>1342844861</v>
      </c>
      <c r="K731" t="b">
        <v>0</v>
      </c>
      <c r="L731">
        <v>120</v>
      </c>
      <c r="M731" t="b">
        <v>1</v>
      </c>
      <c r="N731" t="s">
        <v>8274</v>
      </c>
      <c r="O731" s="13">
        <f>E731/D731</f>
        <v>1.3065</v>
      </c>
      <c r="P731" s="14">
        <f>IF($L731&lt;&gt;0, E731/L731, 0)</f>
        <v>43.55</v>
      </c>
      <c r="Q731" t="str">
        <f>LEFT($N731, FIND("/", $N731)-1)</f>
        <v>publishing</v>
      </c>
      <c r="R731" t="str">
        <f>RIGHT(N731, LEN(N731)-LEN(Q731)-1)</f>
        <v>nonfiction</v>
      </c>
      <c r="S731" s="5">
        <f>$J731/60/60/24+DATE(1970, 1, 1)</f>
        <v>41111.185891203706</v>
      </c>
      <c r="T731" s="5">
        <f>$I731/60/60/24+DATE(1970, 1, 1)</f>
        <v>41171.185891203706</v>
      </c>
      <c r="U731" t="b">
        <f>T731&gt;S731</f>
        <v>1</v>
      </c>
    </row>
    <row r="732" spans="1:21" ht="29" x14ac:dyDescent="0.35">
      <c r="A732">
        <v>730</v>
      </c>
      <c r="B732" s="3" t="s">
        <v>731</v>
      </c>
      <c r="C732" s="3" t="s">
        <v>4840</v>
      </c>
      <c r="D732" s="11">
        <v>20000</v>
      </c>
      <c r="E732" s="11">
        <v>26438</v>
      </c>
      <c r="F732" t="s">
        <v>8219</v>
      </c>
      <c r="G732" t="s">
        <v>8224</v>
      </c>
      <c r="H732" t="s">
        <v>8246</v>
      </c>
      <c r="I732">
        <v>1323280391</v>
      </c>
      <c r="J732">
        <v>1320688391</v>
      </c>
      <c r="K732" t="b">
        <v>0</v>
      </c>
      <c r="L732">
        <v>265</v>
      </c>
      <c r="M732" t="b">
        <v>1</v>
      </c>
      <c r="N732" t="s">
        <v>8274</v>
      </c>
      <c r="O732" s="13">
        <f>E732/D732</f>
        <v>1.3219000000000001</v>
      </c>
      <c r="P732" s="14">
        <f>IF($L732&lt;&gt;0, E732/L732, 0)</f>
        <v>99.766037735849054</v>
      </c>
      <c r="Q732" t="str">
        <f>LEFT($N732, FIND("/", $N732)-1)</f>
        <v>publishing</v>
      </c>
      <c r="R732" t="str">
        <f>RIGHT(N732, LEN(N732)-LEN(Q732)-1)</f>
        <v>nonfiction</v>
      </c>
      <c r="S732" s="5">
        <f>$J732/60/60/24+DATE(1970, 1, 1)</f>
        <v>40854.745266203703</v>
      </c>
      <c r="T732" s="5">
        <f>$I732/60/60/24+DATE(1970, 1, 1)</f>
        <v>40884.745266203703</v>
      </c>
      <c r="U732" t="b">
        <f>T732&gt;S732</f>
        <v>1</v>
      </c>
    </row>
    <row r="733" spans="1:21" ht="43.5" x14ac:dyDescent="0.35">
      <c r="A733">
        <v>731</v>
      </c>
      <c r="B733" s="3" t="s">
        <v>732</v>
      </c>
      <c r="C733" s="3" t="s">
        <v>4841</v>
      </c>
      <c r="D733" s="11">
        <v>5000</v>
      </c>
      <c r="E733" s="11">
        <v>6300</v>
      </c>
      <c r="F733" t="s">
        <v>8219</v>
      </c>
      <c r="G733" t="s">
        <v>8224</v>
      </c>
      <c r="H733" t="s">
        <v>8246</v>
      </c>
      <c r="I733">
        <v>1327212000</v>
      </c>
      <c r="J733">
        <v>1322852747</v>
      </c>
      <c r="K733" t="b">
        <v>0</v>
      </c>
      <c r="L733">
        <v>71</v>
      </c>
      <c r="M733" t="b">
        <v>1</v>
      </c>
      <c r="N733" t="s">
        <v>8274</v>
      </c>
      <c r="O733" s="13">
        <f>E733/D733</f>
        <v>1.26</v>
      </c>
      <c r="P733" s="14">
        <f>IF($L733&lt;&gt;0, E733/L733, 0)</f>
        <v>88.732394366197184</v>
      </c>
      <c r="Q733" t="str">
        <f>LEFT($N733, FIND("/", $N733)-1)</f>
        <v>publishing</v>
      </c>
      <c r="R733" t="str">
        <f>RIGHT(N733, LEN(N733)-LEN(Q733)-1)</f>
        <v>nonfiction</v>
      </c>
      <c r="S733" s="5">
        <f>$J733/60/60/24+DATE(1970, 1, 1)</f>
        <v>40879.795682870368</v>
      </c>
      <c r="T733" s="5">
        <f>$I733/60/60/24+DATE(1970, 1, 1)</f>
        <v>40930.25</v>
      </c>
      <c r="U733" t="b">
        <f>T733&gt;S733</f>
        <v>1</v>
      </c>
    </row>
    <row r="734" spans="1:21" ht="43.5" x14ac:dyDescent="0.35">
      <c r="A734">
        <v>732</v>
      </c>
      <c r="B734" s="3" t="s">
        <v>733</v>
      </c>
      <c r="C734" s="3" t="s">
        <v>4842</v>
      </c>
      <c r="D734" s="11">
        <v>40</v>
      </c>
      <c r="E734" s="11">
        <v>64</v>
      </c>
      <c r="F734" t="s">
        <v>8219</v>
      </c>
      <c r="G734" t="s">
        <v>8225</v>
      </c>
      <c r="H734" t="s">
        <v>8247</v>
      </c>
      <c r="I734">
        <v>1380449461</v>
      </c>
      <c r="J734">
        <v>1375265461</v>
      </c>
      <c r="K734" t="b">
        <v>0</v>
      </c>
      <c r="L734">
        <v>13</v>
      </c>
      <c r="M734" t="b">
        <v>1</v>
      </c>
      <c r="N734" t="s">
        <v>8274</v>
      </c>
      <c r="O734" s="13">
        <f>E734/D734</f>
        <v>1.6</v>
      </c>
      <c r="P734" s="14">
        <f>IF($L734&lt;&gt;0, E734/L734, 0)</f>
        <v>4.9230769230769234</v>
      </c>
      <c r="Q734" t="str">
        <f>LEFT($N734, FIND("/", $N734)-1)</f>
        <v>publishing</v>
      </c>
      <c r="R734" t="str">
        <f>RIGHT(N734, LEN(N734)-LEN(Q734)-1)</f>
        <v>nonfiction</v>
      </c>
      <c r="S734" s="5">
        <f>$J734/60/60/24+DATE(1970, 1, 1)</f>
        <v>41486.424317129626</v>
      </c>
      <c r="T734" s="5">
        <f>$I734/60/60/24+DATE(1970, 1, 1)</f>
        <v>41546.424317129626</v>
      </c>
      <c r="U734" t="b">
        <f>T734&gt;S734</f>
        <v>1</v>
      </c>
    </row>
    <row r="735" spans="1:21" ht="58" x14ac:dyDescent="0.35">
      <c r="A735">
        <v>733</v>
      </c>
      <c r="B735" s="3" t="s">
        <v>734</v>
      </c>
      <c r="C735" s="3" t="s">
        <v>4843</v>
      </c>
      <c r="D735" s="11">
        <v>2500</v>
      </c>
      <c r="E735" s="11">
        <v>3012</v>
      </c>
      <c r="F735" t="s">
        <v>8219</v>
      </c>
      <c r="G735" t="s">
        <v>8225</v>
      </c>
      <c r="H735" t="s">
        <v>8247</v>
      </c>
      <c r="I735">
        <v>1387533892</v>
      </c>
      <c r="J735">
        <v>1384941892</v>
      </c>
      <c r="K735" t="b">
        <v>0</v>
      </c>
      <c r="L735">
        <v>169</v>
      </c>
      <c r="M735" t="b">
        <v>1</v>
      </c>
      <c r="N735" t="s">
        <v>8274</v>
      </c>
      <c r="O735" s="13">
        <f>E735/D735</f>
        <v>1.2048000000000001</v>
      </c>
      <c r="P735" s="14">
        <f>IF($L735&lt;&gt;0, E735/L735, 0)</f>
        <v>17.822485207100591</v>
      </c>
      <c r="Q735" t="str">
        <f>LEFT($N735, FIND("/", $N735)-1)</f>
        <v>publishing</v>
      </c>
      <c r="R735" t="str">
        <f>RIGHT(N735, LEN(N735)-LEN(Q735)-1)</f>
        <v>nonfiction</v>
      </c>
      <c r="S735" s="5">
        <f>$J735/60/60/24+DATE(1970, 1, 1)</f>
        <v>41598.420046296298</v>
      </c>
      <c r="T735" s="5">
        <f>$I735/60/60/24+DATE(1970, 1, 1)</f>
        <v>41628.420046296298</v>
      </c>
      <c r="U735" t="b">
        <f>T735&gt;S735</f>
        <v>1</v>
      </c>
    </row>
    <row r="736" spans="1:21" ht="43.5" x14ac:dyDescent="0.35">
      <c r="A736">
        <v>734</v>
      </c>
      <c r="B736" s="3" t="s">
        <v>735</v>
      </c>
      <c r="C736" s="3" t="s">
        <v>4844</v>
      </c>
      <c r="D736" s="11">
        <v>8500</v>
      </c>
      <c r="E736" s="11">
        <v>10670</v>
      </c>
      <c r="F736" t="s">
        <v>8219</v>
      </c>
      <c r="G736" t="s">
        <v>8229</v>
      </c>
      <c r="H736" t="s">
        <v>8251</v>
      </c>
      <c r="I736">
        <v>1431147600</v>
      </c>
      <c r="J736">
        <v>1428465420</v>
      </c>
      <c r="K736" t="b">
        <v>0</v>
      </c>
      <c r="L736">
        <v>57</v>
      </c>
      <c r="M736" t="b">
        <v>1</v>
      </c>
      <c r="N736" t="s">
        <v>8274</v>
      </c>
      <c r="O736" s="13">
        <f>E736/D736</f>
        <v>1.2552941176470589</v>
      </c>
      <c r="P736" s="14">
        <f>IF($L736&lt;&gt;0, E736/L736, 0)</f>
        <v>187.19298245614036</v>
      </c>
      <c r="Q736" t="str">
        <f>LEFT($N736, FIND("/", $N736)-1)</f>
        <v>publishing</v>
      </c>
      <c r="R736" t="str">
        <f>RIGHT(N736, LEN(N736)-LEN(Q736)-1)</f>
        <v>nonfiction</v>
      </c>
      <c r="S736" s="5">
        <f>$J736/60/60/24+DATE(1970, 1, 1)</f>
        <v>42102.164583333331</v>
      </c>
      <c r="T736" s="5">
        <f>$I736/60/60/24+DATE(1970, 1, 1)</f>
        <v>42133.208333333328</v>
      </c>
      <c r="U736" t="b">
        <f>T736&gt;S736</f>
        <v>1</v>
      </c>
    </row>
    <row r="737" spans="1:21" ht="43.5" x14ac:dyDescent="0.35">
      <c r="A737">
        <v>735</v>
      </c>
      <c r="B737" s="3" t="s">
        <v>736</v>
      </c>
      <c r="C737" s="3" t="s">
        <v>4845</v>
      </c>
      <c r="D737" s="11">
        <v>47000</v>
      </c>
      <c r="E737" s="11">
        <v>53771</v>
      </c>
      <c r="F737" t="s">
        <v>8219</v>
      </c>
      <c r="G737" t="s">
        <v>8224</v>
      </c>
      <c r="H737" t="s">
        <v>8246</v>
      </c>
      <c r="I737">
        <v>1417653540</v>
      </c>
      <c r="J737">
        <v>1414975346</v>
      </c>
      <c r="K737" t="b">
        <v>0</v>
      </c>
      <c r="L737">
        <v>229</v>
      </c>
      <c r="M737" t="b">
        <v>1</v>
      </c>
      <c r="N737" t="s">
        <v>8274</v>
      </c>
      <c r="O737" s="13">
        <f>E737/D737</f>
        <v>1.1440638297872341</v>
      </c>
      <c r="P737" s="14">
        <f>IF($L737&lt;&gt;0, E737/L737, 0)</f>
        <v>234.80786026200875</v>
      </c>
      <c r="Q737" t="str">
        <f>LEFT($N737, FIND("/", $N737)-1)</f>
        <v>publishing</v>
      </c>
      <c r="R737" t="str">
        <f>RIGHT(N737, LEN(N737)-LEN(Q737)-1)</f>
        <v>nonfiction</v>
      </c>
      <c r="S737" s="5">
        <f>$J737/60/60/24+DATE(1970, 1, 1)</f>
        <v>41946.029467592591</v>
      </c>
      <c r="T737" s="5">
        <f>$I737/60/60/24+DATE(1970, 1, 1)</f>
        <v>41977.027083333334</v>
      </c>
      <c r="U737" t="b">
        <f>T737&gt;S737</f>
        <v>1</v>
      </c>
    </row>
    <row r="738" spans="1:21" ht="43.5" x14ac:dyDescent="0.35">
      <c r="A738">
        <v>736</v>
      </c>
      <c r="B738" s="3" t="s">
        <v>737</v>
      </c>
      <c r="C738" s="3" t="s">
        <v>4846</v>
      </c>
      <c r="D738" s="11">
        <v>3600</v>
      </c>
      <c r="E738" s="11">
        <v>11345</v>
      </c>
      <c r="F738" t="s">
        <v>8219</v>
      </c>
      <c r="G738" t="s">
        <v>8224</v>
      </c>
      <c r="H738" t="s">
        <v>8246</v>
      </c>
      <c r="I738">
        <v>1385009940</v>
      </c>
      <c r="J738">
        <v>1383327440</v>
      </c>
      <c r="K738" t="b">
        <v>0</v>
      </c>
      <c r="L738">
        <v>108</v>
      </c>
      <c r="M738" t="b">
        <v>1</v>
      </c>
      <c r="N738" t="s">
        <v>8274</v>
      </c>
      <c r="O738" s="13">
        <f>E738/D738</f>
        <v>3.151388888888889</v>
      </c>
      <c r="P738" s="14">
        <f>IF($L738&lt;&gt;0, E738/L738, 0)</f>
        <v>105.04629629629629</v>
      </c>
      <c r="Q738" t="str">
        <f>LEFT($N738, FIND("/", $N738)-1)</f>
        <v>publishing</v>
      </c>
      <c r="R738" t="str">
        <f>RIGHT(N738, LEN(N738)-LEN(Q738)-1)</f>
        <v>nonfiction</v>
      </c>
      <c r="S738" s="5">
        <f>$J738/60/60/24+DATE(1970, 1, 1)</f>
        <v>41579.734259259261</v>
      </c>
      <c r="T738" s="5">
        <f>$I738/60/60/24+DATE(1970, 1, 1)</f>
        <v>41599.207638888889</v>
      </c>
      <c r="U738" t="b">
        <f>T738&gt;S738</f>
        <v>1</v>
      </c>
    </row>
    <row r="739" spans="1:21" ht="43.5" x14ac:dyDescent="0.35">
      <c r="A739">
        <v>737</v>
      </c>
      <c r="B739" s="3" t="s">
        <v>738</v>
      </c>
      <c r="C739" s="3" t="s">
        <v>4847</v>
      </c>
      <c r="D739" s="11">
        <v>5000</v>
      </c>
      <c r="E739" s="11">
        <v>6120</v>
      </c>
      <c r="F739" t="s">
        <v>8219</v>
      </c>
      <c r="G739" t="s">
        <v>8224</v>
      </c>
      <c r="H739" t="s">
        <v>8246</v>
      </c>
      <c r="I739">
        <v>1392408000</v>
      </c>
      <c r="J739">
        <v>1390890987</v>
      </c>
      <c r="K739" t="b">
        <v>0</v>
      </c>
      <c r="L739">
        <v>108</v>
      </c>
      <c r="M739" t="b">
        <v>1</v>
      </c>
      <c r="N739" t="s">
        <v>8274</v>
      </c>
      <c r="O739" s="13">
        <f>E739/D739</f>
        <v>1.224</v>
      </c>
      <c r="P739" s="14">
        <f>IF($L739&lt;&gt;0, E739/L739, 0)</f>
        <v>56.666666666666664</v>
      </c>
      <c r="Q739" t="str">
        <f>LEFT($N739, FIND("/", $N739)-1)</f>
        <v>publishing</v>
      </c>
      <c r="R739" t="str">
        <f>RIGHT(N739, LEN(N739)-LEN(Q739)-1)</f>
        <v>nonfiction</v>
      </c>
      <c r="S739" s="5">
        <f>$J739/60/60/24+DATE(1970, 1, 1)</f>
        <v>41667.275312500002</v>
      </c>
      <c r="T739" s="5">
        <f>$I739/60/60/24+DATE(1970, 1, 1)</f>
        <v>41684.833333333336</v>
      </c>
      <c r="U739" t="b">
        <f>T739&gt;S739</f>
        <v>1</v>
      </c>
    </row>
    <row r="740" spans="1:21" ht="29" x14ac:dyDescent="0.35">
      <c r="A740">
        <v>738</v>
      </c>
      <c r="B740" s="3" t="s">
        <v>739</v>
      </c>
      <c r="C740" s="3" t="s">
        <v>4848</v>
      </c>
      <c r="D740" s="11">
        <v>1500</v>
      </c>
      <c r="E740" s="11">
        <v>1601</v>
      </c>
      <c r="F740" t="s">
        <v>8219</v>
      </c>
      <c r="G740" t="s">
        <v>8224</v>
      </c>
      <c r="H740" t="s">
        <v>8246</v>
      </c>
      <c r="I740">
        <v>1417409940</v>
      </c>
      <c r="J740">
        <v>1414765794</v>
      </c>
      <c r="K740" t="b">
        <v>0</v>
      </c>
      <c r="L740">
        <v>41</v>
      </c>
      <c r="M740" t="b">
        <v>1</v>
      </c>
      <c r="N740" t="s">
        <v>8274</v>
      </c>
      <c r="O740" s="13">
        <f>E740/D740</f>
        <v>1.0673333333333332</v>
      </c>
      <c r="P740" s="14">
        <f>IF($L740&lt;&gt;0, E740/L740, 0)</f>
        <v>39.048780487804876</v>
      </c>
      <c r="Q740" t="str">
        <f>LEFT($N740, FIND("/", $N740)-1)</f>
        <v>publishing</v>
      </c>
      <c r="R740" t="str">
        <f>RIGHT(N740, LEN(N740)-LEN(Q740)-1)</f>
        <v>nonfiction</v>
      </c>
      <c r="S740" s="5">
        <f>$J740/60/60/24+DATE(1970, 1, 1)</f>
        <v>41943.604097222218</v>
      </c>
      <c r="T740" s="5">
        <f>$I740/60/60/24+DATE(1970, 1, 1)</f>
        <v>41974.207638888889</v>
      </c>
      <c r="U740" t="b">
        <f>T740&gt;S740</f>
        <v>1</v>
      </c>
    </row>
    <row r="741" spans="1:21" ht="43.5" x14ac:dyDescent="0.35">
      <c r="A741">
        <v>739</v>
      </c>
      <c r="B741" s="3" t="s">
        <v>740</v>
      </c>
      <c r="C741" s="3" t="s">
        <v>4849</v>
      </c>
      <c r="D741" s="11">
        <v>6000</v>
      </c>
      <c r="E741" s="11">
        <v>9500</v>
      </c>
      <c r="F741" t="s">
        <v>8219</v>
      </c>
      <c r="G741" t="s">
        <v>8224</v>
      </c>
      <c r="H741" t="s">
        <v>8246</v>
      </c>
      <c r="I741">
        <v>1407758629</v>
      </c>
      <c r="J741">
        <v>1404907429</v>
      </c>
      <c r="K741" t="b">
        <v>0</v>
      </c>
      <c r="L741">
        <v>139</v>
      </c>
      <c r="M741" t="b">
        <v>1</v>
      </c>
      <c r="N741" t="s">
        <v>8274</v>
      </c>
      <c r="O741" s="13">
        <f>E741/D741</f>
        <v>1.5833333333333333</v>
      </c>
      <c r="P741" s="14">
        <f>IF($L741&lt;&gt;0, E741/L741, 0)</f>
        <v>68.345323741007192</v>
      </c>
      <c r="Q741" t="str">
        <f>LEFT($N741, FIND("/", $N741)-1)</f>
        <v>publishing</v>
      </c>
      <c r="R741" t="str">
        <f>RIGHT(N741, LEN(N741)-LEN(Q741)-1)</f>
        <v>nonfiction</v>
      </c>
      <c r="S741" s="5">
        <f>$J741/60/60/24+DATE(1970, 1, 1)</f>
        <v>41829.502650462964</v>
      </c>
      <c r="T741" s="5">
        <f>$I741/60/60/24+DATE(1970, 1, 1)</f>
        <v>41862.502650462964</v>
      </c>
      <c r="U741" t="b">
        <f>T741&gt;S741</f>
        <v>1</v>
      </c>
    </row>
    <row r="742" spans="1:21" ht="58" x14ac:dyDescent="0.35">
      <c r="A742">
        <v>740</v>
      </c>
      <c r="B742" s="3" t="s">
        <v>741</v>
      </c>
      <c r="C742" s="3" t="s">
        <v>4850</v>
      </c>
      <c r="D742" s="11">
        <v>3000</v>
      </c>
      <c r="E742" s="11">
        <v>3222</v>
      </c>
      <c r="F742" t="s">
        <v>8219</v>
      </c>
      <c r="G742" t="s">
        <v>8224</v>
      </c>
      <c r="H742" t="s">
        <v>8246</v>
      </c>
      <c r="I742">
        <v>1434857482</v>
      </c>
      <c r="J742">
        <v>1433647882</v>
      </c>
      <c r="K742" t="b">
        <v>0</v>
      </c>
      <c r="L742">
        <v>19</v>
      </c>
      <c r="M742" t="b">
        <v>1</v>
      </c>
      <c r="N742" t="s">
        <v>8274</v>
      </c>
      <c r="O742" s="13">
        <f>E742/D742</f>
        <v>1.0740000000000001</v>
      </c>
      <c r="P742" s="14">
        <f>IF($L742&lt;&gt;0, E742/L742, 0)</f>
        <v>169.57894736842104</v>
      </c>
      <c r="Q742" t="str">
        <f>LEFT($N742, FIND("/", $N742)-1)</f>
        <v>publishing</v>
      </c>
      <c r="R742" t="str">
        <f>RIGHT(N742, LEN(N742)-LEN(Q742)-1)</f>
        <v>nonfiction</v>
      </c>
      <c r="S742" s="5">
        <f>$J742/60/60/24+DATE(1970, 1, 1)</f>
        <v>42162.146782407406</v>
      </c>
      <c r="T742" s="5">
        <f>$I742/60/60/24+DATE(1970, 1, 1)</f>
        <v>42176.146782407406</v>
      </c>
      <c r="U742" t="b">
        <f>T742&gt;S742</f>
        <v>1</v>
      </c>
    </row>
    <row r="743" spans="1:21" ht="29" x14ac:dyDescent="0.35">
      <c r="A743">
        <v>741</v>
      </c>
      <c r="B743" s="3" t="s">
        <v>742</v>
      </c>
      <c r="C743" s="3" t="s">
        <v>4851</v>
      </c>
      <c r="D743" s="11">
        <v>13000</v>
      </c>
      <c r="E743" s="11">
        <v>13293.8</v>
      </c>
      <c r="F743" t="s">
        <v>8219</v>
      </c>
      <c r="G743" t="s">
        <v>8224</v>
      </c>
      <c r="H743" t="s">
        <v>8246</v>
      </c>
      <c r="I743">
        <v>1370964806</v>
      </c>
      <c r="J743">
        <v>1367940806</v>
      </c>
      <c r="K743" t="b">
        <v>0</v>
      </c>
      <c r="L743">
        <v>94</v>
      </c>
      <c r="M743" t="b">
        <v>1</v>
      </c>
      <c r="N743" t="s">
        <v>8274</v>
      </c>
      <c r="O743" s="13">
        <f>E743/D743</f>
        <v>1.0226</v>
      </c>
      <c r="P743" s="14">
        <f>IF($L743&lt;&gt;0, E743/L743, 0)</f>
        <v>141.42340425531913</v>
      </c>
      <c r="Q743" t="str">
        <f>LEFT($N743, FIND("/", $N743)-1)</f>
        <v>publishing</v>
      </c>
      <c r="R743" t="str">
        <f>RIGHT(N743, LEN(N743)-LEN(Q743)-1)</f>
        <v>nonfiction</v>
      </c>
      <c r="S743" s="5">
        <f>$J743/60/60/24+DATE(1970, 1, 1)</f>
        <v>41401.648217592592</v>
      </c>
      <c r="T743" s="5">
        <f>$I743/60/60/24+DATE(1970, 1, 1)</f>
        <v>41436.648217592592</v>
      </c>
      <c r="U743" t="b">
        <f>T743&gt;S743</f>
        <v>1</v>
      </c>
    </row>
    <row r="744" spans="1:21" ht="58" x14ac:dyDescent="0.35">
      <c r="A744">
        <v>742</v>
      </c>
      <c r="B744" s="3" t="s">
        <v>743</v>
      </c>
      <c r="C744" s="3" t="s">
        <v>4852</v>
      </c>
      <c r="D744" s="11">
        <v>1400</v>
      </c>
      <c r="E744" s="11">
        <v>1550</v>
      </c>
      <c r="F744" t="s">
        <v>8219</v>
      </c>
      <c r="G744" t="s">
        <v>8224</v>
      </c>
      <c r="H744" t="s">
        <v>8246</v>
      </c>
      <c r="I744">
        <v>1395435712</v>
      </c>
      <c r="J744">
        <v>1392847312</v>
      </c>
      <c r="K744" t="b">
        <v>0</v>
      </c>
      <c r="L744">
        <v>23</v>
      </c>
      <c r="M744" t="b">
        <v>1</v>
      </c>
      <c r="N744" t="s">
        <v>8274</v>
      </c>
      <c r="O744" s="13">
        <f>E744/D744</f>
        <v>1.1071428571428572</v>
      </c>
      <c r="P744" s="14">
        <f>IF($L744&lt;&gt;0, E744/L744, 0)</f>
        <v>67.391304347826093</v>
      </c>
      <c r="Q744" t="str">
        <f>LEFT($N744, FIND("/", $N744)-1)</f>
        <v>publishing</v>
      </c>
      <c r="R744" t="str">
        <f>RIGHT(N744, LEN(N744)-LEN(Q744)-1)</f>
        <v>nonfiction</v>
      </c>
      <c r="S744" s="5">
        <f>$J744/60/60/24+DATE(1970, 1, 1)</f>
        <v>41689.917962962965</v>
      </c>
      <c r="T744" s="5">
        <f>$I744/60/60/24+DATE(1970, 1, 1)</f>
        <v>41719.876296296294</v>
      </c>
      <c r="U744" t="b">
        <f>T744&gt;S744</f>
        <v>1</v>
      </c>
    </row>
    <row r="745" spans="1:21" ht="43.5" x14ac:dyDescent="0.35">
      <c r="A745">
        <v>743</v>
      </c>
      <c r="B745" s="3" t="s">
        <v>744</v>
      </c>
      <c r="C745" s="3" t="s">
        <v>4853</v>
      </c>
      <c r="D745" s="11">
        <v>550</v>
      </c>
      <c r="E745" s="11">
        <v>814</v>
      </c>
      <c r="F745" t="s">
        <v>8219</v>
      </c>
      <c r="G745" t="s">
        <v>8224</v>
      </c>
      <c r="H745" t="s">
        <v>8246</v>
      </c>
      <c r="I745">
        <v>1334610000</v>
      </c>
      <c r="J745">
        <v>1332435685</v>
      </c>
      <c r="K745" t="b">
        <v>0</v>
      </c>
      <c r="L745">
        <v>15</v>
      </c>
      <c r="M745" t="b">
        <v>1</v>
      </c>
      <c r="N745" t="s">
        <v>8274</v>
      </c>
      <c r="O745" s="13">
        <f>E745/D745</f>
        <v>1.48</v>
      </c>
      <c r="P745" s="14">
        <f>IF($L745&lt;&gt;0, E745/L745, 0)</f>
        <v>54.266666666666666</v>
      </c>
      <c r="Q745" t="str">
        <f>LEFT($N745, FIND("/", $N745)-1)</f>
        <v>publishing</v>
      </c>
      <c r="R745" t="str">
        <f>RIGHT(N745, LEN(N745)-LEN(Q745)-1)</f>
        <v>nonfiction</v>
      </c>
      <c r="S745" s="5">
        <f>$J745/60/60/24+DATE(1970, 1, 1)</f>
        <v>40990.709317129629</v>
      </c>
      <c r="T745" s="5">
        <f>$I745/60/60/24+DATE(1970, 1, 1)</f>
        <v>41015.875</v>
      </c>
      <c r="U745" t="b">
        <f>T745&gt;S745</f>
        <v>1</v>
      </c>
    </row>
    <row r="746" spans="1:21" ht="43.5" x14ac:dyDescent="0.35">
      <c r="A746">
        <v>744</v>
      </c>
      <c r="B746" s="3" t="s">
        <v>745</v>
      </c>
      <c r="C746" s="3" t="s">
        <v>4854</v>
      </c>
      <c r="D746" s="11">
        <v>5000</v>
      </c>
      <c r="E746" s="11">
        <v>5116</v>
      </c>
      <c r="F746" t="s">
        <v>8219</v>
      </c>
      <c r="G746" t="s">
        <v>8224</v>
      </c>
      <c r="H746" t="s">
        <v>8246</v>
      </c>
      <c r="I746">
        <v>1355439503</v>
      </c>
      <c r="J746">
        <v>1352847503</v>
      </c>
      <c r="K746" t="b">
        <v>0</v>
      </c>
      <c r="L746">
        <v>62</v>
      </c>
      <c r="M746" t="b">
        <v>1</v>
      </c>
      <c r="N746" t="s">
        <v>8274</v>
      </c>
      <c r="O746" s="13">
        <f>E746/D746</f>
        <v>1.0232000000000001</v>
      </c>
      <c r="P746" s="14">
        <f>IF($L746&lt;&gt;0, E746/L746, 0)</f>
        <v>82.516129032258064</v>
      </c>
      <c r="Q746" t="str">
        <f>LEFT($N746, FIND("/", $N746)-1)</f>
        <v>publishing</v>
      </c>
      <c r="R746" t="str">
        <f>RIGHT(N746, LEN(N746)-LEN(Q746)-1)</f>
        <v>nonfiction</v>
      </c>
      <c r="S746" s="5">
        <f>$J746/60/60/24+DATE(1970, 1, 1)</f>
        <v>41226.95721064815</v>
      </c>
      <c r="T746" s="5">
        <f>$I746/60/60/24+DATE(1970, 1, 1)</f>
        <v>41256.95721064815</v>
      </c>
      <c r="U746" t="b">
        <f>T746&gt;S746</f>
        <v>1</v>
      </c>
    </row>
    <row r="747" spans="1:21" ht="58" x14ac:dyDescent="0.35">
      <c r="A747">
        <v>745</v>
      </c>
      <c r="B747" s="3" t="s">
        <v>746</v>
      </c>
      <c r="C747" s="3" t="s">
        <v>4855</v>
      </c>
      <c r="D747" s="11">
        <v>2220</v>
      </c>
      <c r="E747" s="11">
        <v>3976</v>
      </c>
      <c r="F747" t="s">
        <v>8219</v>
      </c>
      <c r="G747" t="s">
        <v>8224</v>
      </c>
      <c r="H747" t="s">
        <v>8246</v>
      </c>
      <c r="I747">
        <v>1367588645</v>
      </c>
      <c r="J747">
        <v>1364996645</v>
      </c>
      <c r="K747" t="b">
        <v>0</v>
      </c>
      <c r="L747">
        <v>74</v>
      </c>
      <c r="M747" t="b">
        <v>1</v>
      </c>
      <c r="N747" t="s">
        <v>8274</v>
      </c>
      <c r="O747" s="13">
        <f>E747/D747</f>
        <v>1.7909909909909909</v>
      </c>
      <c r="P747" s="14">
        <f>IF($L747&lt;&gt;0, E747/L747, 0)</f>
        <v>53.729729729729726</v>
      </c>
      <c r="Q747" t="str">
        <f>LEFT($N747, FIND("/", $N747)-1)</f>
        <v>publishing</v>
      </c>
      <c r="R747" t="str">
        <f>RIGHT(N747, LEN(N747)-LEN(Q747)-1)</f>
        <v>nonfiction</v>
      </c>
      <c r="S747" s="5">
        <f>$J747/60/60/24+DATE(1970, 1, 1)</f>
        <v>41367.572280092594</v>
      </c>
      <c r="T747" s="5">
        <f>$I747/60/60/24+DATE(1970, 1, 1)</f>
        <v>41397.572280092594</v>
      </c>
      <c r="U747" t="b">
        <f>T747&gt;S747</f>
        <v>1</v>
      </c>
    </row>
    <row r="748" spans="1:21" ht="29" x14ac:dyDescent="0.35">
      <c r="A748">
        <v>746</v>
      </c>
      <c r="B748" s="3" t="s">
        <v>747</v>
      </c>
      <c r="C748" s="3" t="s">
        <v>4856</v>
      </c>
      <c r="D748" s="11">
        <v>2987</v>
      </c>
      <c r="E748" s="11">
        <v>3318</v>
      </c>
      <c r="F748" t="s">
        <v>8219</v>
      </c>
      <c r="G748" t="s">
        <v>8224</v>
      </c>
      <c r="H748" t="s">
        <v>8246</v>
      </c>
      <c r="I748">
        <v>1348372740</v>
      </c>
      <c r="J748">
        <v>1346806909</v>
      </c>
      <c r="K748" t="b">
        <v>0</v>
      </c>
      <c r="L748">
        <v>97</v>
      </c>
      <c r="M748" t="b">
        <v>1</v>
      </c>
      <c r="N748" t="s">
        <v>8274</v>
      </c>
      <c r="O748" s="13">
        <f>E748/D748</f>
        <v>1.1108135252761968</v>
      </c>
      <c r="P748" s="14">
        <f>IF($L748&lt;&gt;0, E748/L748, 0)</f>
        <v>34.206185567010309</v>
      </c>
      <c r="Q748" t="str">
        <f>LEFT($N748, FIND("/", $N748)-1)</f>
        <v>publishing</v>
      </c>
      <c r="R748" t="str">
        <f>RIGHT(N748, LEN(N748)-LEN(Q748)-1)</f>
        <v>nonfiction</v>
      </c>
      <c r="S748" s="5">
        <f>$J748/60/60/24+DATE(1970, 1, 1)</f>
        <v>41157.042928240742</v>
      </c>
      <c r="T748" s="5">
        <f>$I748/60/60/24+DATE(1970, 1, 1)</f>
        <v>41175.165972222225</v>
      </c>
      <c r="U748" t="b">
        <f>T748&gt;S748</f>
        <v>1</v>
      </c>
    </row>
    <row r="749" spans="1:21" ht="43.5" x14ac:dyDescent="0.35">
      <c r="A749">
        <v>747</v>
      </c>
      <c r="B749" s="3" t="s">
        <v>748</v>
      </c>
      <c r="C749" s="3" t="s">
        <v>4857</v>
      </c>
      <c r="D749" s="11">
        <v>7000</v>
      </c>
      <c r="E749" s="11">
        <v>7003</v>
      </c>
      <c r="F749" t="s">
        <v>8219</v>
      </c>
      <c r="G749" t="s">
        <v>8233</v>
      </c>
      <c r="H749" t="s">
        <v>8249</v>
      </c>
      <c r="I749">
        <v>1421319240</v>
      </c>
      <c r="J749">
        <v>1418649019</v>
      </c>
      <c r="K749" t="b">
        <v>0</v>
      </c>
      <c r="L749">
        <v>55</v>
      </c>
      <c r="M749" t="b">
        <v>1</v>
      </c>
      <c r="N749" t="s">
        <v>8274</v>
      </c>
      <c r="O749" s="13">
        <f>E749/D749</f>
        <v>1.0004285714285714</v>
      </c>
      <c r="P749" s="14">
        <f>IF($L749&lt;&gt;0, E749/L749, 0)</f>
        <v>127.32727272727273</v>
      </c>
      <c r="Q749" t="str">
        <f>LEFT($N749, FIND("/", $N749)-1)</f>
        <v>publishing</v>
      </c>
      <c r="R749" t="str">
        <f>RIGHT(N749, LEN(N749)-LEN(Q749)-1)</f>
        <v>nonfiction</v>
      </c>
      <c r="S749" s="5">
        <f>$J749/60/60/24+DATE(1970, 1, 1)</f>
        <v>41988.548831018517</v>
      </c>
      <c r="T749" s="5">
        <f>$I749/60/60/24+DATE(1970, 1, 1)</f>
        <v>42019.454166666663</v>
      </c>
      <c r="U749" t="b">
        <f>T749&gt;S749</f>
        <v>1</v>
      </c>
    </row>
    <row r="750" spans="1:21" ht="43.5" x14ac:dyDescent="0.35">
      <c r="A750">
        <v>748</v>
      </c>
      <c r="B750" s="3" t="s">
        <v>749</v>
      </c>
      <c r="C750" s="3" t="s">
        <v>4858</v>
      </c>
      <c r="D750" s="11">
        <v>2000</v>
      </c>
      <c r="E750" s="11">
        <v>2005</v>
      </c>
      <c r="F750" t="s">
        <v>8219</v>
      </c>
      <c r="G750" t="s">
        <v>8224</v>
      </c>
      <c r="H750" t="s">
        <v>8246</v>
      </c>
      <c r="I750">
        <v>1407701966</v>
      </c>
      <c r="J750">
        <v>1405109966</v>
      </c>
      <c r="K750" t="b">
        <v>0</v>
      </c>
      <c r="L750">
        <v>44</v>
      </c>
      <c r="M750" t="b">
        <v>1</v>
      </c>
      <c r="N750" t="s">
        <v>8274</v>
      </c>
      <c r="O750" s="13">
        <f>E750/D750</f>
        <v>1.0024999999999999</v>
      </c>
      <c r="P750" s="14">
        <f>IF($L750&lt;&gt;0, E750/L750, 0)</f>
        <v>45.56818181818182</v>
      </c>
      <c r="Q750" t="str">
        <f>LEFT($N750, FIND("/", $N750)-1)</f>
        <v>publishing</v>
      </c>
      <c r="R750" t="str">
        <f>RIGHT(N750, LEN(N750)-LEN(Q750)-1)</f>
        <v>nonfiction</v>
      </c>
      <c r="S750" s="5">
        <f>$J750/60/60/24+DATE(1970, 1, 1)</f>
        <v>41831.846828703703</v>
      </c>
      <c r="T750" s="5">
        <f>$I750/60/60/24+DATE(1970, 1, 1)</f>
        <v>41861.846828703703</v>
      </c>
      <c r="U750" t="b">
        <f>T750&gt;S750</f>
        <v>1</v>
      </c>
    </row>
    <row r="751" spans="1:21" ht="43.5" x14ac:dyDescent="0.35">
      <c r="A751">
        <v>749</v>
      </c>
      <c r="B751" s="3" t="s">
        <v>750</v>
      </c>
      <c r="C751" s="3" t="s">
        <v>4859</v>
      </c>
      <c r="D751" s="11">
        <v>10000</v>
      </c>
      <c r="E751" s="11">
        <v>10556</v>
      </c>
      <c r="F751" t="s">
        <v>8219</v>
      </c>
      <c r="G751" t="s">
        <v>8224</v>
      </c>
      <c r="H751" t="s">
        <v>8246</v>
      </c>
      <c r="I751">
        <v>1485642930</v>
      </c>
      <c r="J751">
        <v>1483050930</v>
      </c>
      <c r="K751" t="b">
        <v>0</v>
      </c>
      <c r="L751">
        <v>110</v>
      </c>
      <c r="M751" t="b">
        <v>1</v>
      </c>
      <c r="N751" t="s">
        <v>8274</v>
      </c>
      <c r="O751" s="13">
        <f>E751/D751</f>
        <v>1.0556000000000001</v>
      </c>
      <c r="P751" s="14">
        <f>IF($L751&lt;&gt;0, E751/L751, 0)</f>
        <v>95.963636363636368</v>
      </c>
      <c r="Q751" t="str">
        <f>LEFT($N751, FIND("/", $N751)-1)</f>
        <v>publishing</v>
      </c>
      <c r="R751" t="str">
        <f>RIGHT(N751, LEN(N751)-LEN(Q751)-1)</f>
        <v>nonfiction</v>
      </c>
      <c r="S751" s="5">
        <f>$J751/60/60/24+DATE(1970, 1, 1)</f>
        <v>42733.94131944445</v>
      </c>
      <c r="T751" s="5">
        <f>$I751/60/60/24+DATE(1970, 1, 1)</f>
        <v>42763.94131944445</v>
      </c>
      <c r="U751" t="b">
        <f>T751&gt;S751</f>
        <v>1</v>
      </c>
    </row>
    <row r="752" spans="1:21" ht="43.5" x14ac:dyDescent="0.35">
      <c r="A752">
        <v>750</v>
      </c>
      <c r="B752" s="3" t="s">
        <v>751</v>
      </c>
      <c r="C752" s="3" t="s">
        <v>4860</v>
      </c>
      <c r="D752" s="11">
        <v>4444</v>
      </c>
      <c r="E752" s="11">
        <v>4559</v>
      </c>
      <c r="F752" t="s">
        <v>8219</v>
      </c>
      <c r="G752" t="s">
        <v>8224</v>
      </c>
      <c r="H752" t="s">
        <v>8246</v>
      </c>
      <c r="I752">
        <v>1361739872</v>
      </c>
      <c r="J752">
        <v>1359147872</v>
      </c>
      <c r="K752" t="b">
        <v>0</v>
      </c>
      <c r="L752">
        <v>59</v>
      </c>
      <c r="M752" t="b">
        <v>1</v>
      </c>
      <c r="N752" t="s">
        <v>8274</v>
      </c>
      <c r="O752" s="13">
        <f>E752/D752</f>
        <v>1.0258775877587758</v>
      </c>
      <c r="P752" s="14">
        <f>IF($L752&lt;&gt;0, E752/L752, 0)</f>
        <v>77.271186440677965</v>
      </c>
      <c r="Q752" t="str">
        <f>LEFT($N752, FIND("/", $N752)-1)</f>
        <v>publishing</v>
      </c>
      <c r="R752" t="str">
        <f>RIGHT(N752, LEN(N752)-LEN(Q752)-1)</f>
        <v>nonfiction</v>
      </c>
      <c r="S752" s="5">
        <f>$J752/60/60/24+DATE(1970, 1, 1)</f>
        <v>41299.878148148149</v>
      </c>
      <c r="T752" s="5">
        <f>$I752/60/60/24+DATE(1970, 1, 1)</f>
        <v>41329.878148148149</v>
      </c>
      <c r="U752" t="b">
        <f>T752&gt;S752</f>
        <v>1</v>
      </c>
    </row>
    <row r="753" spans="1:21" ht="43.5" x14ac:dyDescent="0.35">
      <c r="A753">
        <v>751</v>
      </c>
      <c r="B753" s="3" t="s">
        <v>752</v>
      </c>
      <c r="C753" s="3" t="s">
        <v>4861</v>
      </c>
      <c r="D753" s="11">
        <v>3000</v>
      </c>
      <c r="E753" s="11">
        <v>3555</v>
      </c>
      <c r="F753" t="s">
        <v>8219</v>
      </c>
      <c r="G753" t="s">
        <v>8224</v>
      </c>
      <c r="H753" t="s">
        <v>8246</v>
      </c>
      <c r="I753">
        <v>1312470475</v>
      </c>
      <c r="J753">
        <v>1308496075</v>
      </c>
      <c r="K753" t="b">
        <v>0</v>
      </c>
      <c r="L753">
        <v>62</v>
      </c>
      <c r="M753" t="b">
        <v>1</v>
      </c>
      <c r="N753" t="s">
        <v>8274</v>
      </c>
      <c r="O753" s="13">
        <f>E753/D753</f>
        <v>1.1850000000000001</v>
      </c>
      <c r="P753" s="14">
        <f>IF($L753&lt;&gt;0, E753/L753, 0)</f>
        <v>57.338709677419352</v>
      </c>
      <c r="Q753" t="str">
        <f>LEFT($N753, FIND("/", $N753)-1)</f>
        <v>publishing</v>
      </c>
      <c r="R753" t="str">
        <f>RIGHT(N753, LEN(N753)-LEN(Q753)-1)</f>
        <v>nonfiction</v>
      </c>
      <c r="S753" s="5">
        <f>$J753/60/60/24+DATE(1970, 1, 1)</f>
        <v>40713.630497685182</v>
      </c>
      <c r="T753" s="5">
        <f>$I753/60/60/24+DATE(1970, 1, 1)</f>
        <v>40759.630497685182</v>
      </c>
      <c r="U753" t="b">
        <f>T753&gt;S753</f>
        <v>1</v>
      </c>
    </row>
    <row r="754" spans="1:21" ht="58" x14ac:dyDescent="0.35">
      <c r="A754">
        <v>752</v>
      </c>
      <c r="B754" s="3" t="s">
        <v>753</v>
      </c>
      <c r="C754" s="3" t="s">
        <v>4862</v>
      </c>
      <c r="D754" s="11">
        <v>5000</v>
      </c>
      <c r="E754" s="11">
        <v>5585</v>
      </c>
      <c r="F754" t="s">
        <v>8219</v>
      </c>
      <c r="G754" t="s">
        <v>8226</v>
      </c>
      <c r="H754" t="s">
        <v>8248</v>
      </c>
      <c r="I754">
        <v>1476615600</v>
      </c>
      <c r="J754">
        <v>1474884417</v>
      </c>
      <c r="K754" t="b">
        <v>0</v>
      </c>
      <c r="L754">
        <v>105</v>
      </c>
      <c r="M754" t="b">
        <v>1</v>
      </c>
      <c r="N754" t="s">
        <v>8274</v>
      </c>
      <c r="O754" s="13">
        <f>E754/D754</f>
        <v>1.117</v>
      </c>
      <c r="P754" s="14">
        <f>IF($L754&lt;&gt;0, E754/L754, 0)</f>
        <v>53.19047619047619</v>
      </c>
      <c r="Q754" t="str">
        <f>LEFT($N754, FIND("/", $N754)-1)</f>
        <v>publishing</v>
      </c>
      <c r="R754" t="str">
        <f>RIGHT(N754, LEN(N754)-LEN(Q754)-1)</f>
        <v>nonfiction</v>
      </c>
      <c r="S754" s="5">
        <f>$J754/60/60/24+DATE(1970, 1, 1)</f>
        <v>42639.421493055561</v>
      </c>
      <c r="T754" s="5">
        <f>$I754/60/60/24+DATE(1970, 1, 1)</f>
        <v>42659.458333333328</v>
      </c>
      <c r="U754" t="b">
        <f>T754&gt;S754</f>
        <v>1</v>
      </c>
    </row>
    <row r="755" spans="1:21" ht="43.5" x14ac:dyDescent="0.35">
      <c r="A755">
        <v>753</v>
      </c>
      <c r="B755" s="3" t="s">
        <v>754</v>
      </c>
      <c r="C755" s="3" t="s">
        <v>4863</v>
      </c>
      <c r="D755" s="11">
        <v>10000</v>
      </c>
      <c r="E755" s="11">
        <v>12800</v>
      </c>
      <c r="F755" t="s">
        <v>8219</v>
      </c>
      <c r="G755" t="s">
        <v>8224</v>
      </c>
      <c r="H755" t="s">
        <v>8246</v>
      </c>
      <c r="I755">
        <v>1423922991</v>
      </c>
      <c r="J755">
        <v>1421330991</v>
      </c>
      <c r="K755" t="b">
        <v>0</v>
      </c>
      <c r="L755">
        <v>26</v>
      </c>
      <c r="M755" t="b">
        <v>1</v>
      </c>
      <c r="N755" t="s">
        <v>8274</v>
      </c>
      <c r="O755" s="13">
        <f>E755/D755</f>
        <v>1.28</v>
      </c>
      <c r="P755" s="14">
        <f>IF($L755&lt;&gt;0, E755/L755, 0)</f>
        <v>492.30769230769232</v>
      </c>
      <c r="Q755" t="str">
        <f>LEFT($N755, FIND("/", $N755)-1)</f>
        <v>publishing</v>
      </c>
      <c r="R755" t="str">
        <f>RIGHT(N755, LEN(N755)-LEN(Q755)-1)</f>
        <v>nonfiction</v>
      </c>
      <c r="S755" s="5">
        <f>$J755/60/60/24+DATE(1970, 1, 1)</f>
        <v>42019.590173611112</v>
      </c>
      <c r="T755" s="5">
        <f>$I755/60/60/24+DATE(1970, 1, 1)</f>
        <v>42049.590173611112</v>
      </c>
      <c r="U755" t="b">
        <f>T755&gt;S755</f>
        <v>1</v>
      </c>
    </row>
    <row r="756" spans="1:21" ht="58" x14ac:dyDescent="0.35">
      <c r="A756">
        <v>754</v>
      </c>
      <c r="B756" s="3" t="s">
        <v>755</v>
      </c>
      <c r="C756" s="3" t="s">
        <v>4864</v>
      </c>
      <c r="D756" s="11">
        <v>2000</v>
      </c>
      <c r="E756" s="11">
        <v>2075</v>
      </c>
      <c r="F756" t="s">
        <v>8219</v>
      </c>
      <c r="G756" t="s">
        <v>8224</v>
      </c>
      <c r="H756" t="s">
        <v>8246</v>
      </c>
      <c r="I756">
        <v>1357408721</v>
      </c>
      <c r="J756">
        <v>1354816721</v>
      </c>
      <c r="K756" t="b">
        <v>0</v>
      </c>
      <c r="L756">
        <v>49</v>
      </c>
      <c r="M756" t="b">
        <v>1</v>
      </c>
      <c r="N756" t="s">
        <v>8274</v>
      </c>
      <c r="O756" s="13">
        <f>E756/D756</f>
        <v>1.0375000000000001</v>
      </c>
      <c r="P756" s="14">
        <f>IF($L756&lt;&gt;0, E756/L756, 0)</f>
        <v>42.346938775510203</v>
      </c>
      <c r="Q756" t="str">
        <f>LEFT($N756, FIND("/", $N756)-1)</f>
        <v>publishing</v>
      </c>
      <c r="R756" t="str">
        <f>RIGHT(N756, LEN(N756)-LEN(Q756)-1)</f>
        <v>nonfiction</v>
      </c>
      <c r="S756" s="5">
        <f>$J756/60/60/24+DATE(1970, 1, 1)</f>
        <v>41249.749085648145</v>
      </c>
      <c r="T756" s="5">
        <f>$I756/60/60/24+DATE(1970, 1, 1)</f>
        <v>41279.749085648145</v>
      </c>
      <c r="U756" t="b">
        <f>T756&gt;S756</f>
        <v>1</v>
      </c>
    </row>
    <row r="757" spans="1:21" ht="43.5" x14ac:dyDescent="0.35">
      <c r="A757">
        <v>755</v>
      </c>
      <c r="B757" s="3" t="s">
        <v>756</v>
      </c>
      <c r="C757" s="3" t="s">
        <v>4865</v>
      </c>
      <c r="D757" s="11">
        <v>2500</v>
      </c>
      <c r="E757" s="11">
        <v>2547.69</v>
      </c>
      <c r="F757" t="s">
        <v>8219</v>
      </c>
      <c r="G757" t="s">
        <v>8224</v>
      </c>
      <c r="H757" t="s">
        <v>8246</v>
      </c>
      <c r="I757">
        <v>1369010460</v>
      </c>
      <c r="J757">
        <v>1366381877</v>
      </c>
      <c r="K757" t="b">
        <v>0</v>
      </c>
      <c r="L757">
        <v>68</v>
      </c>
      <c r="M757" t="b">
        <v>1</v>
      </c>
      <c r="N757" t="s">
        <v>8274</v>
      </c>
      <c r="O757" s="13">
        <f>E757/D757</f>
        <v>1.0190760000000001</v>
      </c>
      <c r="P757" s="14">
        <f>IF($L757&lt;&gt;0, E757/L757, 0)</f>
        <v>37.466029411764708</v>
      </c>
      <c r="Q757" t="str">
        <f>LEFT($N757, FIND("/", $N757)-1)</f>
        <v>publishing</v>
      </c>
      <c r="R757" t="str">
        <f>RIGHT(N757, LEN(N757)-LEN(Q757)-1)</f>
        <v>nonfiction</v>
      </c>
      <c r="S757" s="5">
        <f>$J757/60/60/24+DATE(1970, 1, 1)</f>
        <v>41383.605057870373</v>
      </c>
      <c r="T757" s="5">
        <f>$I757/60/60/24+DATE(1970, 1, 1)</f>
        <v>41414.02847222222</v>
      </c>
      <c r="U757" t="b">
        <f>T757&gt;S757</f>
        <v>1</v>
      </c>
    </row>
    <row r="758" spans="1:21" ht="43.5" x14ac:dyDescent="0.35">
      <c r="A758">
        <v>756</v>
      </c>
      <c r="B758" s="3" t="s">
        <v>757</v>
      </c>
      <c r="C758" s="3" t="s">
        <v>4866</v>
      </c>
      <c r="D758" s="11">
        <v>700</v>
      </c>
      <c r="E758" s="11">
        <v>824</v>
      </c>
      <c r="F758" t="s">
        <v>8219</v>
      </c>
      <c r="G758" t="s">
        <v>8224</v>
      </c>
      <c r="H758" t="s">
        <v>8246</v>
      </c>
      <c r="I758">
        <v>1303147459</v>
      </c>
      <c r="J758">
        <v>1297880659</v>
      </c>
      <c r="K758" t="b">
        <v>0</v>
      </c>
      <c r="L758">
        <v>22</v>
      </c>
      <c r="M758" t="b">
        <v>1</v>
      </c>
      <c r="N758" t="s">
        <v>8274</v>
      </c>
      <c r="O758" s="13">
        <f>E758/D758</f>
        <v>1.177142857142857</v>
      </c>
      <c r="P758" s="14">
        <f>IF($L758&lt;&gt;0, E758/L758, 0)</f>
        <v>37.454545454545453</v>
      </c>
      <c r="Q758" t="str">
        <f>LEFT($N758, FIND("/", $N758)-1)</f>
        <v>publishing</v>
      </c>
      <c r="R758" t="str">
        <f>RIGHT(N758, LEN(N758)-LEN(Q758)-1)</f>
        <v>nonfiction</v>
      </c>
      <c r="S758" s="5">
        <f>$J758/60/60/24+DATE(1970, 1, 1)</f>
        <v>40590.766886574071</v>
      </c>
      <c r="T758" s="5">
        <f>$I758/60/60/24+DATE(1970, 1, 1)</f>
        <v>40651.725219907406</v>
      </c>
      <c r="U758" t="b">
        <f>T758&gt;S758</f>
        <v>1</v>
      </c>
    </row>
    <row r="759" spans="1:21" ht="43.5" x14ac:dyDescent="0.35">
      <c r="A759">
        <v>757</v>
      </c>
      <c r="B759" s="3" t="s">
        <v>758</v>
      </c>
      <c r="C759" s="3" t="s">
        <v>4867</v>
      </c>
      <c r="D759" s="11">
        <v>250</v>
      </c>
      <c r="E759" s="11">
        <v>595</v>
      </c>
      <c r="F759" t="s">
        <v>8219</v>
      </c>
      <c r="G759" t="s">
        <v>8224</v>
      </c>
      <c r="H759" t="s">
        <v>8246</v>
      </c>
      <c r="I759">
        <v>1354756714</v>
      </c>
      <c r="J759">
        <v>1353547114</v>
      </c>
      <c r="K759" t="b">
        <v>0</v>
      </c>
      <c r="L759">
        <v>18</v>
      </c>
      <c r="M759" t="b">
        <v>1</v>
      </c>
      <c r="N759" t="s">
        <v>8274</v>
      </c>
      <c r="O759" s="13">
        <f>E759/D759</f>
        <v>2.38</v>
      </c>
      <c r="P759" s="14">
        <f>IF($L759&lt;&gt;0, E759/L759, 0)</f>
        <v>33.055555555555557</v>
      </c>
      <c r="Q759" t="str">
        <f>LEFT($N759, FIND("/", $N759)-1)</f>
        <v>publishing</v>
      </c>
      <c r="R759" t="str">
        <f>RIGHT(N759, LEN(N759)-LEN(Q759)-1)</f>
        <v>nonfiction</v>
      </c>
      <c r="S759" s="5">
        <f>$J759/60/60/24+DATE(1970, 1, 1)</f>
        <v>41235.054560185185</v>
      </c>
      <c r="T759" s="5">
        <f>$I759/60/60/24+DATE(1970, 1, 1)</f>
        <v>41249.054560185185</v>
      </c>
      <c r="U759" t="b">
        <f>T759&gt;S759</f>
        <v>1</v>
      </c>
    </row>
    <row r="760" spans="1:21" ht="29" x14ac:dyDescent="0.35">
      <c r="A760">
        <v>758</v>
      </c>
      <c r="B760" s="3" t="s">
        <v>759</v>
      </c>
      <c r="C760" s="3" t="s">
        <v>4868</v>
      </c>
      <c r="D760" s="11">
        <v>2500</v>
      </c>
      <c r="E760" s="11">
        <v>2550</v>
      </c>
      <c r="F760" t="s">
        <v>8219</v>
      </c>
      <c r="G760" t="s">
        <v>8224</v>
      </c>
      <c r="H760" t="s">
        <v>8246</v>
      </c>
      <c r="I760">
        <v>1286568268</v>
      </c>
      <c r="J760">
        <v>1283976268</v>
      </c>
      <c r="K760" t="b">
        <v>0</v>
      </c>
      <c r="L760">
        <v>19</v>
      </c>
      <c r="M760" t="b">
        <v>1</v>
      </c>
      <c r="N760" t="s">
        <v>8274</v>
      </c>
      <c r="O760" s="13">
        <f>E760/D760</f>
        <v>1.02</v>
      </c>
      <c r="P760" s="14">
        <f>IF($L760&lt;&gt;0, E760/L760, 0)</f>
        <v>134.21052631578948</v>
      </c>
      <c r="Q760" t="str">
        <f>LEFT($N760, FIND("/", $N760)-1)</f>
        <v>publishing</v>
      </c>
      <c r="R760" t="str">
        <f>RIGHT(N760, LEN(N760)-LEN(Q760)-1)</f>
        <v>nonfiction</v>
      </c>
      <c r="S760" s="5">
        <f>$J760/60/60/24+DATE(1970, 1, 1)</f>
        <v>40429.836435185185</v>
      </c>
      <c r="T760" s="5">
        <f>$I760/60/60/24+DATE(1970, 1, 1)</f>
        <v>40459.836435185185</v>
      </c>
      <c r="U760" t="b">
        <f>T760&gt;S760</f>
        <v>1</v>
      </c>
    </row>
    <row r="761" spans="1:21" ht="43.5" x14ac:dyDescent="0.35">
      <c r="A761">
        <v>759</v>
      </c>
      <c r="B761" s="3" t="s">
        <v>760</v>
      </c>
      <c r="C761" s="3" t="s">
        <v>4869</v>
      </c>
      <c r="D761" s="11">
        <v>5000</v>
      </c>
      <c r="E761" s="11">
        <v>5096</v>
      </c>
      <c r="F761" t="s">
        <v>8219</v>
      </c>
      <c r="G761" t="s">
        <v>8225</v>
      </c>
      <c r="H761" t="s">
        <v>8247</v>
      </c>
      <c r="I761">
        <v>1404892539</v>
      </c>
      <c r="J761">
        <v>1401436539</v>
      </c>
      <c r="K761" t="b">
        <v>0</v>
      </c>
      <c r="L761">
        <v>99</v>
      </c>
      <c r="M761" t="b">
        <v>1</v>
      </c>
      <c r="N761" t="s">
        <v>8274</v>
      </c>
      <c r="O761" s="13">
        <f>E761/D761</f>
        <v>1.0192000000000001</v>
      </c>
      <c r="P761" s="14">
        <f>IF($L761&lt;&gt;0, E761/L761, 0)</f>
        <v>51.474747474747474</v>
      </c>
      <c r="Q761" t="str">
        <f>LEFT($N761, FIND("/", $N761)-1)</f>
        <v>publishing</v>
      </c>
      <c r="R761" t="str">
        <f>RIGHT(N761, LEN(N761)-LEN(Q761)-1)</f>
        <v>nonfiction</v>
      </c>
      <c r="S761" s="5">
        <f>$J761/60/60/24+DATE(1970, 1, 1)</f>
        <v>41789.330312500002</v>
      </c>
      <c r="T761" s="5">
        <f>$I761/60/60/24+DATE(1970, 1, 1)</f>
        <v>41829.330312500002</v>
      </c>
      <c r="U761" t="b">
        <f>T761&gt;S761</f>
        <v>1</v>
      </c>
    </row>
    <row r="762" spans="1:21" ht="43.5" x14ac:dyDescent="0.35">
      <c r="A762">
        <v>760</v>
      </c>
      <c r="B762" s="3" t="s">
        <v>761</v>
      </c>
      <c r="C762" s="3" t="s">
        <v>4870</v>
      </c>
      <c r="D762" s="11">
        <v>2200</v>
      </c>
      <c r="E762" s="11">
        <v>0</v>
      </c>
      <c r="F762" t="s">
        <v>8221</v>
      </c>
      <c r="G762" t="s">
        <v>8224</v>
      </c>
      <c r="H762" t="s">
        <v>8246</v>
      </c>
      <c r="I762">
        <v>1480188013</v>
      </c>
      <c r="J762">
        <v>1477592413</v>
      </c>
      <c r="K762" t="b">
        <v>0</v>
      </c>
      <c r="L762">
        <v>0</v>
      </c>
      <c r="M762" t="b">
        <v>0</v>
      </c>
      <c r="N762" t="s">
        <v>8275</v>
      </c>
      <c r="O762" s="13">
        <f>E762/D762</f>
        <v>0</v>
      </c>
      <c r="P762" s="14">
        <f>IF($L762&lt;&gt;0, E762/L762, 0)</f>
        <v>0</v>
      </c>
      <c r="Q762" t="str">
        <f>LEFT($N762, FIND("/", $N762)-1)</f>
        <v>publishing</v>
      </c>
      <c r="R762" t="str">
        <f>RIGHT(N762, LEN(N762)-LEN(Q762)-1)</f>
        <v>fiction</v>
      </c>
      <c r="S762" s="5">
        <f>$J762/60/60/24+DATE(1970, 1, 1)</f>
        <v>42670.764039351852</v>
      </c>
      <c r="T762" s="5">
        <f>$I762/60/60/24+DATE(1970, 1, 1)</f>
        <v>42700.805706018517</v>
      </c>
      <c r="U762" t="b">
        <f>T762&gt;S762</f>
        <v>1</v>
      </c>
    </row>
    <row r="763" spans="1:21" ht="43.5" x14ac:dyDescent="0.35">
      <c r="A763">
        <v>761</v>
      </c>
      <c r="B763" s="3" t="s">
        <v>762</v>
      </c>
      <c r="C763" s="3" t="s">
        <v>4871</v>
      </c>
      <c r="D763" s="11">
        <v>5000</v>
      </c>
      <c r="E763" s="11">
        <v>235</v>
      </c>
      <c r="F763" t="s">
        <v>8221</v>
      </c>
      <c r="G763" t="s">
        <v>8224</v>
      </c>
      <c r="H763" t="s">
        <v>8246</v>
      </c>
      <c r="I763">
        <v>1391364126</v>
      </c>
      <c r="J763">
        <v>1388772126</v>
      </c>
      <c r="K763" t="b">
        <v>0</v>
      </c>
      <c r="L763">
        <v>6</v>
      </c>
      <c r="M763" t="b">
        <v>0</v>
      </c>
      <c r="N763" t="s">
        <v>8275</v>
      </c>
      <c r="O763" s="13">
        <f>E763/D763</f>
        <v>4.7E-2</v>
      </c>
      <c r="P763" s="14">
        <f>IF($L763&lt;&gt;0, E763/L763, 0)</f>
        <v>39.166666666666664</v>
      </c>
      <c r="Q763" t="str">
        <f>LEFT($N763, FIND("/", $N763)-1)</f>
        <v>publishing</v>
      </c>
      <c r="R763" t="str">
        <f>RIGHT(N763, LEN(N763)-LEN(Q763)-1)</f>
        <v>fiction</v>
      </c>
      <c r="S763" s="5">
        <f>$J763/60/60/24+DATE(1970, 1, 1)</f>
        <v>41642.751458333332</v>
      </c>
      <c r="T763" s="5">
        <f>$I763/60/60/24+DATE(1970, 1, 1)</f>
        <v>41672.751458333332</v>
      </c>
      <c r="U763" t="b">
        <f>T763&gt;S763</f>
        <v>1</v>
      </c>
    </row>
    <row r="764" spans="1:21" ht="43.5" x14ac:dyDescent="0.35">
      <c r="A764">
        <v>762</v>
      </c>
      <c r="B764" s="3" t="s">
        <v>763</v>
      </c>
      <c r="C764" s="3" t="s">
        <v>4872</v>
      </c>
      <c r="D764" s="11">
        <v>3500</v>
      </c>
      <c r="E764" s="11">
        <v>0</v>
      </c>
      <c r="F764" t="s">
        <v>8221</v>
      </c>
      <c r="G764" t="s">
        <v>8238</v>
      </c>
      <c r="H764" t="s">
        <v>8256</v>
      </c>
      <c r="I764">
        <v>1480831200</v>
      </c>
      <c r="J764">
        <v>1479328570</v>
      </c>
      <c r="K764" t="b">
        <v>0</v>
      </c>
      <c r="L764">
        <v>0</v>
      </c>
      <c r="M764" t="b">
        <v>0</v>
      </c>
      <c r="N764" t="s">
        <v>8275</v>
      </c>
      <c r="O764" s="13">
        <f>E764/D764</f>
        <v>0</v>
      </c>
      <c r="P764" s="14">
        <f>IF($L764&lt;&gt;0, E764/L764, 0)</f>
        <v>0</v>
      </c>
      <c r="Q764" t="str">
        <f>LEFT($N764, FIND("/", $N764)-1)</f>
        <v>publishing</v>
      </c>
      <c r="R764" t="str">
        <f>RIGHT(N764, LEN(N764)-LEN(Q764)-1)</f>
        <v>fiction</v>
      </c>
      <c r="S764" s="5">
        <f>$J764/60/60/24+DATE(1970, 1, 1)</f>
        <v>42690.858449074076</v>
      </c>
      <c r="T764" s="5">
        <f>$I764/60/60/24+DATE(1970, 1, 1)</f>
        <v>42708.25</v>
      </c>
      <c r="U764" t="b">
        <f>T764&gt;S764</f>
        <v>1</v>
      </c>
    </row>
    <row r="765" spans="1:21" ht="43.5" x14ac:dyDescent="0.35">
      <c r="A765">
        <v>763</v>
      </c>
      <c r="B765" s="3" t="s">
        <v>764</v>
      </c>
      <c r="C765" s="3" t="s">
        <v>4873</v>
      </c>
      <c r="D765" s="11">
        <v>4290</v>
      </c>
      <c r="E765" s="11">
        <v>5</v>
      </c>
      <c r="F765" t="s">
        <v>8221</v>
      </c>
      <c r="G765" t="s">
        <v>8225</v>
      </c>
      <c r="H765" t="s">
        <v>8247</v>
      </c>
      <c r="I765">
        <v>1376563408</v>
      </c>
      <c r="J765">
        <v>1373971408</v>
      </c>
      <c r="K765" t="b">
        <v>0</v>
      </c>
      <c r="L765">
        <v>1</v>
      </c>
      <c r="M765" t="b">
        <v>0</v>
      </c>
      <c r="N765" t="s">
        <v>8275</v>
      </c>
      <c r="O765" s="13">
        <f>E765/D765</f>
        <v>1.1655011655011655E-3</v>
      </c>
      <c r="P765" s="14">
        <f>IF($L765&lt;&gt;0, E765/L765, 0)</f>
        <v>5</v>
      </c>
      <c r="Q765" t="str">
        <f>LEFT($N765, FIND("/", $N765)-1)</f>
        <v>publishing</v>
      </c>
      <c r="R765" t="str">
        <f>RIGHT(N765, LEN(N765)-LEN(Q765)-1)</f>
        <v>fiction</v>
      </c>
      <c r="S765" s="5">
        <f>$J765/60/60/24+DATE(1970, 1, 1)</f>
        <v>41471.446851851848</v>
      </c>
      <c r="T765" s="5">
        <f>$I765/60/60/24+DATE(1970, 1, 1)</f>
        <v>41501.446851851848</v>
      </c>
      <c r="U765" t="b">
        <f>T765&gt;S765</f>
        <v>1</v>
      </c>
    </row>
    <row r="766" spans="1:21" ht="43.5" x14ac:dyDescent="0.35">
      <c r="A766">
        <v>764</v>
      </c>
      <c r="B766" s="3" t="s">
        <v>765</v>
      </c>
      <c r="C766" s="3" t="s">
        <v>4874</v>
      </c>
      <c r="D766" s="11">
        <v>5000</v>
      </c>
      <c r="E766" s="11">
        <v>0</v>
      </c>
      <c r="F766" t="s">
        <v>8221</v>
      </c>
      <c r="G766" t="s">
        <v>8224</v>
      </c>
      <c r="H766" t="s">
        <v>8246</v>
      </c>
      <c r="I766">
        <v>1441858161</v>
      </c>
      <c r="J766">
        <v>1439266161</v>
      </c>
      <c r="K766" t="b">
        <v>0</v>
      </c>
      <c r="L766">
        <v>0</v>
      </c>
      <c r="M766" t="b">
        <v>0</v>
      </c>
      <c r="N766" t="s">
        <v>8275</v>
      </c>
      <c r="O766" s="13">
        <f>E766/D766</f>
        <v>0</v>
      </c>
      <c r="P766" s="14">
        <f>IF($L766&lt;&gt;0, E766/L766, 0)</f>
        <v>0</v>
      </c>
      <c r="Q766" t="str">
        <f>LEFT($N766, FIND("/", $N766)-1)</f>
        <v>publishing</v>
      </c>
      <c r="R766" t="str">
        <f>RIGHT(N766, LEN(N766)-LEN(Q766)-1)</f>
        <v>fiction</v>
      </c>
      <c r="S766" s="5">
        <f>$J766/60/60/24+DATE(1970, 1, 1)</f>
        <v>42227.173159722224</v>
      </c>
      <c r="T766" s="5">
        <f>$I766/60/60/24+DATE(1970, 1, 1)</f>
        <v>42257.173159722224</v>
      </c>
      <c r="U766" t="b">
        <f>T766&gt;S766</f>
        <v>1</v>
      </c>
    </row>
    <row r="767" spans="1:21" ht="43.5" x14ac:dyDescent="0.35">
      <c r="A767">
        <v>765</v>
      </c>
      <c r="B767" s="3" t="s">
        <v>766</v>
      </c>
      <c r="C767" s="3" t="s">
        <v>4875</v>
      </c>
      <c r="D767" s="11">
        <v>7000</v>
      </c>
      <c r="E767" s="11">
        <v>2521</v>
      </c>
      <c r="F767" t="s">
        <v>8221</v>
      </c>
      <c r="G767" t="s">
        <v>8224</v>
      </c>
      <c r="H767" t="s">
        <v>8246</v>
      </c>
      <c r="I767">
        <v>1413723684</v>
      </c>
      <c r="J767">
        <v>1411131684</v>
      </c>
      <c r="K767" t="b">
        <v>0</v>
      </c>
      <c r="L767">
        <v>44</v>
      </c>
      <c r="M767" t="b">
        <v>0</v>
      </c>
      <c r="N767" t="s">
        <v>8275</v>
      </c>
      <c r="O767" s="13">
        <f>E767/D767</f>
        <v>0.36014285714285715</v>
      </c>
      <c r="P767" s="14">
        <f>IF($L767&lt;&gt;0, E767/L767, 0)</f>
        <v>57.295454545454547</v>
      </c>
      <c r="Q767" t="str">
        <f>LEFT($N767, FIND("/", $N767)-1)</f>
        <v>publishing</v>
      </c>
      <c r="R767" t="str">
        <f>RIGHT(N767, LEN(N767)-LEN(Q767)-1)</f>
        <v>fiction</v>
      </c>
      <c r="S767" s="5">
        <f>$J767/60/60/24+DATE(1970, 1, 1)</f>
        <v>41901.542638888888</v>
      </c>
      <c r="T767" s="5">
        <f>$I767/60/60/24+DATE(1970, 1, 1)</f>
        <v>41931.542638888888</v>
      </c>
      <c r="U767" t="b">
        <f>T767&gt;S767</f>
        <v>1</v>
      </c>
    </row>
    <row r="768" spans="1:21" ht="43.5" x14ac:dyDescent="0.35">
      <c r="A768">
        <v>766</v>
      </c>
      <c r="B768" s="3" t="s">
        <v>767</v>
      </c>
      <c r="C768" s="3" t="s">
        <v>4876</v>
      </c>
      <c r="D768" s="11">
        <v>4000</v>
      </c>
      <c r="E768" s="11">
        <v>0</v>
      </c>
      <c r="F768" t="s">
        <v>8221</v>
      </c>
      <c r="G768" t="s">
        <v>8229</v>
      </c>
      <c r="H768" t="s">
        <v>8251</v>
      </c>
      <c r="I768">
        <v>1424112483</v>
      </c>
      <c r="J768">
        <v>1421520483</v>
      </c>
      <c r="K768" t="b">
        <v>0</v>
      </c>
      <c r="L768">
        <v>0</v>
      </c>
      <c r="M768" t="b">
        <v>0</v>
      </c>
      <c r="N768" t="s">
        <v>8275</v>
      </c>
      <c r="O768" s="13">
        <f>E768/D768</f>
        <v>0</v>
      </c>
      <c r="P768" s="14">
        <f>IF($L768&lt;&gt;0, E768/L768, 0)</f>
        <v>0</v>
      </c>
      <c r="Q768" t="str">
        <f>LEFT($N768, FIND("/", $N768)-1)</f>
        <v>publishing</v>
      </c>
      <c r="R768" t="str">
        <f>RIGHT(N768, LEN(N768)-LEN(Q768)-1)</f>
        <v>fiction</v>
      </c>
      <c r="S768" s="5">
        <f>$J768/60/60/24+DATE(1970, 1, 1)</f>
        <v>42021.783368055556</v>
      </c>
      <c r="T768" s="5">
        <f>$I768/60/60/24+DATE(1970, 1, 1)</f>
        <v>42051.783368055556</v>
      </c>
      <c r="U768" t="b">
        <f>T768&gt;S768</f>
        <v>1</v>
      </c>
    </row>
    <row r="769" spans="1:21" ht="72.5" x14ac:dyDescent="0.35">
      <c r="A769">
        <v>767</v>
      </c>
      <c r="B769" s="3" t="s">
        <v>768</v>
      </c>
      <c r="C769" s="3" t="s">
        <v>4877</v>
      </c>
      <c r="D769" s="11">
        <v>5000</v>
      </c>
      <c r="E769" s="11">
        <v>177</v>
      </c>
      <c r="F769" t="s">
        <v>8221</v>
      </c>
      <c r="G769" t="s">
        <v>8224</v>
      </c>
      <c r="H769" t="s">
        <v>8246</v>
      </c>
      <c r="I769">
        <v>1432178810</v>
      </c>
      <c r="J769">
        <v>1429586810</v>
      </c>
      <c r="K769" t="b">
        <v>0</v>
      </c>
      <c r="L769">
        <v>3</v>
      </c>
      <c r="M769" t="b">
        <v>0</v>
      </c>
      <c r="N769" t="s">
        <v>8275</v>
      </c>
      <c r="O769" s="13">
        <f>E769/D769</f>
        <v>3.5400000000000001E-2</v>
      </c>
      <c r="P769" s="14">
        <f>IF($L769&lt;&gt;0, E769/L769, 0)</f>
        <v>59</v>
      </c>
      <c r="Q769" t="str">
        <f>LEFT($N769, FIND("/", $N769)-1)</f>
        <v>publishing</v>
      </c>
      <c r="R769" t="str">
        <f>RIGHT(N769, LEN(N769)-LEN(Q769)-1)</f>
        <v>fiction</v>
      </c>
      <c r="S769" s="5">
        <f>$J769/60/60/24+DATE(1970, 1, 1)</f>
        <v>42115.143634259264</v>
      </c>
      <c r="T769" s="5">
        <f>$I769/60/60/24+DATE(1970, 1, 1)</f>
        <v>42145.143634259264</v>
      </c>
      <c r="U769" t="b">
        <f>T769&gt;S769</f>
        <v>1</v>
      </c>
    </row>
    <row r="770" spans="1:21" ht="43.5" x14ac:dyDescent="0.35">
      <c r="A770">
        <v>768</v>
      </c>
      <c r="B770" s="3" t="s">
        <v>769</v>
      </c>
      <c r="C770" s="3" t="s">
        <v>4878</v>
      </c>
      <c r="D770" s="11">
        <v>2500</v>
      </c>
      <c r="E770" s="11">
        <v>0</v>
      </c>
      <c r="F770" t="s">
        <v>8221</v>
      </c>
      <c r="G770" t="s">
        <v>8224</v>
      </c>
      <c r="H770" t="s">
        <v>8246</v>
      </c>
      <c r="I770">
        <v>1387169890</v>
      </c>
      <c r="J770">
        <v>1384577890</v>
      </c>
      <c r="K770" t="b">
        <v>0</v>
      </c>
      <c r="L770">
        <v>0</v>
      </c>
      <c r="M770" t="b">
        <v>0</v>
      </c>
      <c r="N770" t="s">
        <v>8275</v>
      </c>
      <c r="O770" s="13">
        <f>E770/D770</f>
        <v>0</v>
      </c>
      <c r="P770" s="14">
        <f>IF($L770&lt;&gt;0, E770/L770, 0)</f>
        <v>0</v>
      </c>
      <c r="Q770" t="str">
        <f>LEFT($N770, FIND("/", $N770)-1)</f>
        <v>publishing</v>
      </c>
      <c r="R770" t="str">
        <f>RIGHT(N770, LEN(N770)-LEN(Q770)-1)</f>
        <v>fiction</v>
      </c>
      <c r="S770" s="5">
        <f>$J770/60/60/24+DATE(1970, 1, 1)</f>
        <v>41594.207060185188</v>
      </c>
      <c r="T770" s="5">
        <f>$I770/60/60/24+DATE(1970, 1, 1)</f>
        <v>41624.207060185188</v>
      </c>
      <c r="U770" t="b">
        <f>T770&gt;S770</f>
        <v>1</v>
      </c>
    </row>
    <row r="771" spans="1:21" ht="58" x14ac:dyDescent="0.35">
      <c r="A771">
        <v>769</v>
      </c>
      <c r="B771" s="3" t="s">
        <v>770</v>
      </c>
      <c r="C771" s="3" t="s">
        <v>4879</v>
      </c>
      <c r="D771" s="11">
        <v>4000</v>
      </c>
      <c r="E771" s="11">
        <v>1656</v>
      </c>
      <c r="F771" t="s">
        <v>8221</v>
      </c>
      <c r="G771" t="s">
        <v>8224</v>
      </c>
      <c r="H771" t="s">
        <v>8246</v>
      </c>
      <c r="I771">
        <v>1388102094</v>
      </c>
      <c r="J771">
        <v>1385510094</v>
      </c>
      <c r="K771" t="b">
        <v>0</v>
      </c>
      <c r="L771">
        <v>52</v>
      </c>
      <c r="M771" t="b">
        <v>0</v>
      </c>
      <c r="N771" t="s">
        <v>8275</v>
      </c>
      <c r="O771" s="13">
        <f>E771/D771</f>
        <v>0.41399999999999998</v>
      </c>
      <c r="P771" s="14">
        <f>IF($L771&lt;&gt;0, E771/L771, 0)</f>
        <v>31.846153846153847</v>
      </c>
      <c r="Q771" t="str">
        <f>LEFT($N771, FIND("/", $N771)-1)</f>
        <v>publishing</v>
      </c>
      <c r="R771" t="str">
        <f>RIGHT(N771, LEN(N771)-LEN(Q771)-1)</f>
        <v>fiction</v>
      </c>
      <c r="S771" s="5">
        <f>$J771/60/60/24+DATE(1970, 1, 1)</f>
        <v>41604.996458333335</v>
      </c>
      <c r="T771" s="5">
        <f>$I771/60/60/24+DATE(1970, 1, 1)</f>
        <v>41634.996458333335</v>
      </c>
      <c r="U771" t="b">
        <f>T771&gt;S771</f>
        <v>1</v>
      </c>
    </row>
    <row r="772" spans="1:21" ht="43.5" x14ac:dyDescent="0.35">
      <c r="A772">
        <v>770</v>
      </c>
      <c r="B772" s="3" t="s">
        <v>771</v>
      </c>
      <c r="C772" s="3" t="s">
        <v>4880</v>
      </c>
      <c r="D772" s="11">
        <v>17500</v>
      </c>
      <c r="E772" s="11">
        <v>0</v>
      </c>
      <c r="F772" t="s">
        <v>8221</v>
      </c>
      <c r="G772" t="s">
        <v>8224</v>
      </c>
      <c r="H772" t="s">
        <v>8246</v>
      </c>
      <c r="I772">
        <v>1361750369</v>
      </c>
      <c r="J772">
        <v>1358294369</v>
      </c>
      <c r="K772" t="b">
        <v>0</v>
      </c>
      <c r="L772">
        <v>0</v>
      </c>
      <c r="M772" t="b">
        <v>0</v>
      </c>
      <c r="N772" t="s">
        <v>8275</v>
      </c>
      <c r="O772" s="13">
        <f>E772/D772</f>
        <v>0</v>
      </c>
      <c r="P772" s="14">
        <f>IF($L772&lt;&gt;0, E772/L772, 0)</f>
        <v>0</v>
      </c>
      <c r="Q772" t="str">
        <f>LEFT($N772, FIND("/", $N772)-1)</f>
        <v>publishing</v>
      </c>
      <c r="R772" t="str">
        <f>RIGHT(N772, LEN(N772)-LEN(Q772)-1)</f>
        <v>fiction</v>
      </c>
      <c r="S772" s="5">
        <f>$J772/60/60/24+DATE(1970, 1, 1)</f>
        <v>41289.999641203707</v>
      </c>
      <c r="T772" s="5">
        <f>$I772/60/60/24+DATE(1970, 1, 1)</f>
        <v>41329.999641203707</v>
      </c>
      <c r="U772" t="b">
        <f>T772&gt;S772</f>
        <v>1</v>
      </c>
    </row>
    <row r="773" spans="1:21" ht="43.5" x14ac:dyDescent="0.35">
      <c r="A773">
        <v>771</v>
      </c>
      <c r="B773" s="3" t="s">
        <v>772</v>
      </c>
      <c r="C773" s="3" t="s">
        <v>4881</v>
      </c>
      <c r="D773" s="11">
        <v>38000</v>
      </c>
      <c r="E773" s="11">
        <v>10</v>
      </c>
      <c r="F773" t="s">
        <v>8221</v>
      </c>
      <c r="G773" t="s">
        <v>8224</v>
      </c>
      <c r="H773" t="s">
        <v>8246</v>
      </c>
      <c r="I773">
        <v>1454183202</v>
      </c>
      <c r="J773">
        <v>1449863202</v>
      </c>
      <c r="K773" t="b">
        <v>0</v>
      </c>
      <c r="L773">
        <v>1</v>
      </c>
      <c r="M773" t="b">
        <v>0</v>
      </c>
      <c r="N773" t="s">
        <v>8275</v>
      </c>
      <c r="O773" s="13">
        <f>E773/D773</f>
        <v>2.631578947368421E-4</v>
      </c>
      <c r="P773" s="14">
        <f>IF($L773&lt;&gt;0, E773/L773, 0)</f>
        <v>10</v>
      </c>
      <c r="Q773" t="str">
        <f>LEFT($N773, FIND("/", $N773)-1)</f>
        <v>publishing</v>
      </c>
      <c r="R773" t="str">
        <f>RIGHT(N773, LEN(N773)-LEN(Q773)-1)</f>
        <v>fiction</v>
      </c>
      <c r="S773" s="5">
        <f>$J773/60/60/24+DATE(1970, 1, 1)</f>
        <v>42349.824097222227</v>
      </c>
      <c r="T773" s="5">
        <f>$I773/60/60/24+DATE(1970, 1, 1)</f>
        <v>42399.824097222227</v>
      </c>
      <c r="U773" t="b">
        <f>T773&gt;S773</f>
        <v>1</v>
      </c>
    </row>
    <row r="774" spans="1:21" ht="58" x14ac:dyDescent="0.35">
      <c r="A774">
        <v>772</v>
      </c>
      <c r="B774" s="3" t="s">
        <v>773</v>
      </c>
      <c r="C774" s="3" t="s">
        <v>4882</v>
      </c>
      <c r="D774" s="11">
        <v>1500</v>
      </c>
      <c r="E774" s="11">
        <v>50</v>
      </c>
      <c r="F774" t="s">
        <v>8221</v>
      </c>
      <c r="G774" t="s">
        <v>8224</v>
      </c>
      <c r="H774" t="s">
        <v>8246</v>
      </c>
      <c r="I774">
        <v>1257047940</v>
      </c>
      <c r="J774">
        <v>1252718519</v>
      </c>
      <c r="K774" t="b">
        <v>0</v>
      </c>
      <c r="L774">
        <v>1</v>
      </c>
      <c r="M774" t="b">
        <v>0</v>
      </c>
      <c r="N774" t="s">
        <v>8275</v>
      </c>
      <c r="O774" s="13">
        <f>E774/D774</f>
        <v>3.3333333333333333E-2</v>
      </c>
      <c r="P774" s="14">
        <f>IF($L774&lt;&gt;0, E774/L774, 0)</f>
        <v>50</v>
      </c>
      <c r="Q774" t="str">
        <f>LEFT($N774, FIND("/", $N774)-1)</f>
        <v>publishing</v>
      </c>
      <c r="R774" t="str">
        <f>RIGHT(N774, LEN(N774)-LEN(Q774)-1)</f>
        <v>fiction</v>
      </c>
      <c r="S774" s="5">
        <f>$J774/60/60/24+DATE(1970, 1, 1)</f>
        <v>40068.056932870371</v>
      </c>
      <c r="T774" s="5">
        <f>$I774/60/60/24+DATE(1970, 1, 1)</f>
        <v>40118.165972222225</v>
      </c>
      <c r="U774" t="b">
        <f>T774&gt;S774</f>
        <v>1</v>
      </c>
    </row>
    <row r="775" spans="1:21" ht="43.5" x14ac:dyDescent="0.35">
      <c r="A775">
        <v>773</v>
      </c>
      <c r="B775" s="3" t="s">
        <v>774</v>
      </c>
      <c r="C775" s="3" t="s">
        <v>4883</v>
      </c>
      <c r="D775" s="11">
        <v>3759</v>
      </c>
      <c r="E775" s="11">
        <v>32</v>
      </c>
      <c r="F775" t="s">
        <v>8221</v>
      </c>
      <c r="G775" t="s">
        <v>8225</v>
      </c>
      <c r="H775" t="s">
        <v>8247</v>
      </c>
      <c r="I775">
        <v>1431298860</v>
      </c>
      <c r="J775">
        <v>1428341985</v>
      </c>
      <c r="K775" t="b">
        <v>0</v>
      </c>
      <c r="L775">
        <v>2</v>
      </c>
      <c r="M775" t="b">
        <v>0</v>
      </c>
      <c r="N775" t="s">
        <v>8275</v>
      </c>
      <c r="O775" s="13">
        <f>E775/D775</f>
        <v>8.5129023676509714E-3</v>
      </c>
      <c r="P775" s="14">
        <f>IF($L775&lt;&gt;0, E775/L775, 0)</f>
        <v>16</v>
      </c>
      <c r="Q775" t="str">
        <f>LEFT($N775, FIND("/", $N775)-1)</f>
        <v>publishing</v>
      </c>
      <c r="R775" t="str">
        <f>RIGHT(N775, LEN(N775)-LEN(Q775)-1)</f>
        <v>fiction</v>
      </c>
      <c r="S775" s="5">
        <f>$J775/60/60/24+DATE(1970, 1, 1)</f>
        <v>42100.735937499994</v>
      </c>
      <c r="T775" s="5">
        <f>$I775/60/60/24+DATE(1970, 1, 1)</f>
        <v>42134.959027777775</v>
      </c>
      <c r="U775" t="b">
        <f>T775&gt;S775</f>
        <v>1</v>
      </c>
    </row>
    <row r="776" spans="1:21" ht="43.5" x14ac:dyDescent="0.35">
      <c r="A776">
        <v>774</v>
      </c>
      <c r="B776" s="3" t="s">
        <v>775</v>
      </c>
      <c r="C776" s="3" t="s">
        <v>4884</v>
      </c>
      <c r="D776" s="11">
        <v>500</v>
      </c>
      <c r="E776" s="11">
        <v>351</v>
      </c>
      <c r="F776" t="s">
        <v>8221</v>
      </c>
      <c r="G776" t="s">
        <v>8224</v>
      </c>
      <c r="H776" t="s">
        <v>8246</v>
      </c>
      <c r="I776">
        <v>1393181018</v>
      </c>
      <c r="J776">
        <v>1390589018</v>
      </c>
      <c r="K776" t="b">
        <v>0</v>
      </c>
      <c r="L776">
        <v>9</v>
      </c>
      <c r="M776" t="b">
        <v>0</v>
      </c>
      <c r="N776" t="s">
        <v>8275</v>
      </c>
      <c r="O776" s="13">
        <f>E776/D776</f>
        <v>0.70199999999999996</v>
      </c>
      <c r="P776" s="14">
        <f>IF($L776&lt;&gt;0, E776/L776, 0)</f>
        <v>39</v>
      </c>
      <c r="Q776" t="str">
        <f>LEFT($N776, FIND("/", $N776)-1)</f>
        <v>publishing</v>
      </c>
      <c r="R776" t="str">
        <f>RIGHT(N776, LEN(N776)-LEN(Q776)-1)</f>
        <v>fiction</v>
      </c>
      <c r="S776" s="5">
        <f>$J776/60/60/24+DATE(1970, 1, 1)</f>
        <v>41663.780300925922</v>
      </c>
      <c r="T776" s="5">
        <f>$I776/60/60/24+DATE(1970, 1, 1)</f>
        <v>41693.780300925922</v>
      </c>
      <c r="U776" t="b">
        <f>T776&gt;S776</f>
        <v>1</v>
      </c>
    </row>
    <row r="777" spans="1:21" ht="43.5" x14ac:dyDescent="0.35">
      <c r="A777">
        <v>775</v>
      </c>
      <c r="B777" s="3" t="s">
        <v>776</v>
      </c>
      <c r="C777" s="3" t="s">
        <v>4885</v>
      </c>
      <c r="D777" s="11">
        <v>10000</v>
      </c>
      <c r="E777" s="11">
        <v>170</v>
      </c>
      <c r="F777" t="s">
        <v>8221</v>
      </c>
      <c r="G777" t="s">
        <v>8224</v>
      </c>
      <c r="H777" t="s">
        <v>8246</v>
      </c>
      <c r="I777">
        <v>1323998795</v>
      </c>
      <c r="J777">
        <v>1321406795</v>
      </c>
      <c r="K777" t="b">
        <v>0</v>
      </c>
      <c r="L777">
        <v>5</v>
      </c>
      <c r="M777" t="b">
        <v>0</v>
      </c>
      <c r="N777" t="s">
        <v>8275</v>
      </c>
      <c r="O777" s="13">
        <f>E777/D777</f>
        <v>1.7000000000000001E-2</v>
      </c>
      <c r="P777" s="14">
        <f>IF($L777&lt;&gt;0, E777/L777, 0)</f>
        <v>34</v>
      </c>
      <c r="Q777" t="str">
        <f>LEFT($N777, FIND("/", $N777)-1)</f>
        <v>publishing</v>
      </c>
      <c r="R777" t="str">
        <f>RIGHT(N777, LEN(N777)-LEN(Q777)-1)</f>
        <v>fiction</v>
      </c>
      <c r="S777" s="5">
        <f>$J777/60/60/24+DATE(1970, 1, 1)</f>
        <v>40863.060127314813</v>
      </c>
      <c r="T777" s="5">
        <f>$I777/60/60/24+DATE(1970, 1, 1)</f>
        <v>40893.060127314813</v>
      </c>
      <c r="U777" t="b">
        <f>T777&gt;S777</f>
        <v>1</v>
      </c>
    </row>
    <row r="778" spans="1:21" ht="43.5" x14ac:dyDescent="0.35">
      <c r="A778">
        <v>776</v>
      </c>
      <c r="B778" s="3" t="s">
        <v>777</v>
      </c>
      <c r="C778" s="3" t="s">
        <v>4886</v>
      </c>
      <c r="D778" s="11">
        <v>7000</v>
      </c>
      <c r="E778" s="11">
        <v>3598</v>
      </c>
      <c r="F778" t="s">
        <v>8221</v>
      </c>
      <c r="G778" t="s">
        <v>8224</v>
      </c>
      <c r="H778" t="s">
        <v>8246</v>
      </c>
      <c r="I778">
        <v>1444539600</v>
      </c>
      <c r="J778">
        <v>1441297645</v>
      </c>
      <c r="K778" t="b">
        <v>0</v>
      </c>
      <c r="L778">
        <v>57</v>
      </c>
      <c r="M778" t="b">
        <v>0</v>
      </c>
      <c r="N778" t="s">
        <v>8275</v>
      </c>
      <c r="O778" s="13">
        <f>E778/D778</f>
        <v>0.51400000000000001</v>
      </c>
      <c r="P778" s="14">
        <f>IF($L778&lt;&gt;0, E778/L778, 0)</f>
        <v>63.122807017543863</v>
      </c>
      <c r="Q778" t="str">
        <f>LEFT($N778, FIND("/", $N778)-1)</f>
        <v>publishing</v>
      </c>
      <c r="R778" t="str">
        <f>RIGHT(N778, LEN(N778)-LEN(Q778)-1)</f>
        <v>fiction</v>
      </c>
      <c r="S778" s="5">
        <f>$J778/60/60/24+DATE(1970, 1, 1)</f>
        <v>42250.685706018514</v>
      </c>
      <c r="T778" s="5">
        <f>$I778/60/60/24+DATE(1970, 1, 1)</f>
        <v>42288.208333333328</v>
      </c>
      <c r="U778" t="b">
        <f>T778&gt;S778</f>
        <v>1</v>
      </c>
    </row>
    <row r="779" spans="1:21" ht="58" x14ac:dyDescent="0.35">
      <c r="A779">
        <v>777</v>
      </c>
      <c r="B779" s="3" t="s">
        <v>778</v>
      </c>
      <c r="C779" s="3" t="s">
        <v>4887</v>
      </c>
      <c r="D779" s="11">
        <v>3000</v>
      </c>
      <c r="E779" s="11">
        <v>21</v>
      </c>
      <c r="F779" t="s">
        <v>8221</v>
      </c>
      <c r="G779" t="s">
        <v>8224</v>
      </c>
      <c r="H779" t="s">
        <v>8246</v>
      </c>
      <c r="I779">
        <v>1375313577</v>
      </c>
      <c r="J779">
        <v>1372721577</v>
      </c>
      <c r="K779" t="b">
        <v>0</v>
      </c>
      <c r="L779">
        <v>3</v>
      </c>
      <c r="M779" t="b">
        <v>0</v>
      </c>
      <c r="N779" t="s">
        <v>8275</v>
      </c>
      <c r="O779" s="13">
        <f>E779/D779</f>
        <v>7.0000000000000001E-3</v>
      </c>
      <c r="P779" s="14">
        <f>IF($L779&lt;&gt;0, E779/L779, 0)</f>
        <v>7</v>
      </c>
      <c r="Q779" t="str">
        <f>LEFT($N779, FIND("/", $N779)-1)</f>
        <v>publishing</v>
      </c>
      <c r="R779" t="str">
        <f>RIGHT(N779, LEN(N779)-LEN(Q779)-1)</f>
        <v>fiction</v>
      </c>
      <c r="S779" s="5">
        <f>$J779/60/60/24+DATE(1970, 1, 1)</f>
        <v>41456.981215277774</v>
      </c>
      <c r="T779" s="5">
        <f>$I779/60/60/24+DATE(1970, 1, 1)</f>
        <v>41486.981215277774</v>
      </c>
      <c r="U779" t="b">
        <f>T779&gt;S779</f>
        <v>1</v>
      </c>
    </row>
    <row r="780" spans="1:21" ht="43.5" x14ac:dyDescent="0.35">
      <c r="A780">
        <v>778</v>
      </c>
      <c r="B780" s="3" t="s">
        <v>779</v>
      </c>
      <c r="C780" s="3" t="s">
        <v>4888</v>
      </c>
      <c r="D780" s="11">
        <v>500</v>
      </c>
      <c r="E780" s="11">
        <v>2</v>
      </c>
      <c r="F780" t="s">
        <v>8221</v>
      </c>
      <c r="G780" t="s">
        <v>8224</v>
      </c>
      <c r="H780" t="s">
        <v>8246</v>
      </c>
      <c r="I780">
        <v>1398876680</v>
      </c>
      <c r="J780">
        <v>1396284680</v>
      </c>
      <c r="K780" t="b">
        <v>0</v>
      </c>
      <c r="L780">
        <v>1</v>
      </c>
      <c r="M780" t="b">
        <v>0</v>
      </c>
      <c r="N780" t="s">
        <v>8275</v>
      </c>
      <c r="O780" s="13">
        <f>E780/D780</f>
        <v>4.0000000000000001E-3</v>
      </c>
      <c r="P780" s="14">
        <f>IF($L780&lt;&gt;0, E780/L780, 0)</f>
        <v>2</v>
      </c>
      <c r="Q780" t="str">
        <f>LEFT($N780, FIND("/", $N780)-1)</f>
        <v>publishing</v>
      </c>
      <c r="R780" t="str">
        <f>RIGHT(N780, LEN(N780)-LEN(Q780)-1)</f>
        <v>fiction</v>
      </c>
      <c r="S780" s="5">
        <f>$J780/60/60/24+DATE(1970, 1, 1)</f>
        <v>41729.702314814815</v>
      </c>
      <c r="T780" s="5">
        <f>$I780/60/60/24+DATE(1970, 1, 1)</f>
        <v>41759.702314814815</v>
      </c>
      <c r="U780" t="b">
        <f>T780&gt;S780</f>
        <v>1</v>
      </c>
    </row>
    <row r="781" spans="1:21" ht="58" x14ac:dyDescent="0.35">
      <c r="A781">
        <v>779</v>
      </c>
      <c r="B781" s="3" t="s">
        <v>780</v>
      </c>
      <c r="C781" s="3" t="s">
        <v>4889</v>
      </c>
      <c r="D781" s="11">
        <v>15000</v>
      </c>
      <c r="E781" s="11">
        <v>400</v>
      </c>
      <c r="F781" t="s">
        <v>8221</v>
      </c>
      <c r="G781" t="s">
        <v>8224</v>
      </c>
      <c r="H781" t="s">
        <v>8246</v>
      </c>
      <c r="I781">
        <v>1287115200</v>
      </c>
      <c r="J781">
        <v>1284567905</v>
      </c>
      <c r="K781" t="b">
        <v>0</v>
      </c>
      <c r="L781">
        <v>6</v>
      </c>
      <c r="M781" t="b">
        <v>0</v>
      </c>
      <c r="N781" t="s">
        <v>8275</v>
      </c>
      <c r="O781" s="13">
        <f>E781/D781</f>
        <v>2.6666666666666668E-2</v>
      </c>
      <c r="P781" s="14">
        <f>IF($L781&lt;&gt;0, E781/L781, 0)</f>
        <v>66.666666666666671</v>
      </c>
      <c r="Q781" t="str">
        <f>LEFT($N781, FIND("/", $N781)-1)</f>
        <v>publishing</v>
      </c>
      <c r="R781" t="str">
        <f>RIGHT(N781, LEN(N781)-LEN(Q781)-1)</f>
        <v>fiction</v>
      </c>
      <c r="S781" s="5">
        <f>$J781/60/60/24+DATE(1970, 1, 1)</f>
        <v>40436.68408564815</v>
      </c>
      <c r="T781" s="5">
        <f>$I781/60/60/24+DATE(1970, 1, 1)</f>
        <v>40466.166666666664</v>
      </c>
      <c r="U781" t="b">
        <f>T781&gt;S781</f>
        <v>1</v>
      </c>
    </row>
    <row r="782" spans="1:21" ht="43.5" x14ac:dyDescent="0.35">
      <c r="A782">
        <v>780</v>
      </c>
      <c r="B782" s="3" t="s">
        <v>781</v>
      </c>
      <c r="C782" s="3" t="s">
        <v>4890</v>
      </c>
      <c r="D782" s="11">
        <v>1000</v>
      </c>
      <c r="E782" s="11">
        <v>1040</v>
      </c>
      <c r="F782" t="s">
        <v>8219</v>
      </c>
      <c r="G782" t="s">
        <v>8224</v>
      </c>
      <c r="H782" t="s">
        <v>8246</v>
      </c>
      <c r="I782">
        <v>1304439025</v>
      </c>
      <c r="J782">
        <v>1301847025</v>
      </c>
      <c r="K782" t="b">
        <v>0</v>
      </c>
      <c r="L782">
        <v>27</v>
      </c>
      <c r="M782" t="b">
        <v>1</v>
      </c>
      <c r="N782" t="s">
        <v>8276</v>
      </c>
      <c r="O782" s="13">
        <f>E782/D782</f>
        <v>1.04</v>
      </c>
      <c r="P782" s="14">
        <f>IF($L782&lt;&gt;0, E782/L782, 0)</f>
        <v>38.518518518518519</v>
      </c>
      <c r="Q782" t="str">
        <f>LEFT($N782, FIND("/", $N782)-1)</f>
        <v>music</v>
      </c>
      <c r="R782" t="str">
        <f>RIGHT(N782, LEN(N782)-LEN(Q782)-1)</f>
        <v>rock</v>
      </c>
      <c r="S782" s="5">
        <f>$J782/60/60/24+DATE(1970, 1, 1)</f>
        <v>40636.673900462964</v>
      </c>
      <c r="T782" s="5">
        <f>$I782/60/60/24+DATE(1970, 1, 1)</f>
        <v>40666.673900462964</v>
      </c>
      <c r="U782" t="b">
        <f>T782&gt;S782</f>
        <v>1</v>
      </c>
    </row>
    <row r="783" spans="1:21" ht="43.5" x14ac:dyDescent="0.35">
      <c r="A783">
        <v>781</v>
      </c>
      <c r="B783" s="3" t="s">
        <v>782</v>
      </c>
      <c r="C783" s="3" t="s">
        <v>4891</v>
      </c>
      <c r="D783" s="11">
        <v>800</v>
      </c>
      <c r="E783" s="11">
        <v>1065.23</v>
      </c>
      <c r="F783" t="s">
        <v>8219</v>
      </c>
      <c r="G783" t="s">
        <v>8224</v>
      </c>
      <c r="H783" t="s">
        <v>8246</v>
      </c>
      <c r="I783">
        <v>1370649674</v>
      </c>
      <c r="J783">
        <v>1368057674</v>
      </c>
      <c r="K783" t="b">
        <v>0</v>
      </c>
      <c r="L783">
        <v>25</v>
      </c>
      <c r="M783" t="b">
        <v>1</v>
      </c>
      <c r="N783" t="s">
        <v>8276</v>
      </c>
      <c r="O783" s="13">
        <f>E783/D783</f>
        <v>1.3315375</v>
      </c>
      <c r="P783" s="14">
        <f>IF($L783&lt;&gt;0, E783/L783, 0)</f>
        <v>42.609200000000001</v>
      </c>
      <c r="Q783" t="str">
        <f>LEFT($N783, FIND("/", $N783)-1)</f>
        <v>music</v>
      </c>
      <c r="R783" t="str">
        <f>RIGHT(N783, LEN(N783)-LEN(Q783)-1)</f>
        <v>rock</v>
      </c>
      <c r="S783" s="5">
        <f>$J783/60/60/24+DATE(1970, 1, 1)</f>
        <v>41403.000856481485</v>
      </c>
      <c r="T783" s="5">
        <f>$I783/60/60/24+DATE(1970, 1, 1)</f>
        <v>41433.000856481485</v>
      </c>
      <c r="U783" t="b">
        <f>T783&gt;S783</f>
        <v>1</v>
      </c>
    </row>
    <row r="784" spans="1:21" ht="43.5" x14ac:dyDescent="0.35">
      <c r="A784">
        <v>782</v>
      </c>
      <c r="B784" s="3" t="s">
        <v>783</v>
      </c>
      <c r="C784" s="3" t="s">
        <v>4892</v>
      </c>
      <c r="D784" s="11">
        <v>700</v>
      </c>
      <c r="E784" s="11">
        <v>700</v>
      </c>
      <c r="F784" t="s">
        <v>8219</v>
      </c>
      <c r="G784" t="s">
        <v>8224</v>
      </c>
      <c r="H784" t="s">
        <v>8246</v>
      </c>
      <c r="I784">
        <v>1345918302</v>
      </c>
      <c r="J784">
        <v>1343326302</v>
      </c>
      <c r="K784" t="b">
        <v>0</v>
      </c>
      <c r="L784">
        <v>14</v>
      </c>
      <c r="M784" t="b">
        <v>1</v>
      </c>
      <c r="N784" t="s">
        <v>8276</v>
      </c>
      <c r="O784" s="13">
        <f>E784/D784</f>
        <v>1</v>
      </c>
      <c r="P784" s="14">
        <f>IF($L784&lt;&gt;0, E784/L784, 0)</f>
        <v>50</v>
      </c>
      <c r="Q784" t="str">
        <f>LEFT($N784, FIND("/", $N784)-1)</f>
        <v>music</v>
      </c>
      <c r="R784" t="str">
        <f>RIGHT(N784, LEN(N784)-LEN(Q784)-1)</f>
        <v>rock</v>
      </c>
      <c r="S784" s="5">
        <f>$J784/60/60/24+DATE(1970, 1, 1)</f>
        <v>41116.758125</v>
      </c>
      <c r="T784" s="5">
        <f>$I784/60/60/24+DATE(1970, 1, 1)</f>
        <v>41146.758125</v>
      </c>
      <c r="U784" t="b">
        <f>T784&gt;S784</f>
        <v>1</v>
      </c>
    </row>
    <row r="785" spans="1:21" ht="43.5" x14ac:dyDescent="0.35">
      <c r="A785">
        <v>783</v>
      </c>
      <c r="B785" s="3" t="s">
        <v>784</v>
      </c>
      <c r="C785" s="3" t="s">
        <v>4893</v>
      </c>
      <c r="D785" s="11">
        <v>1500</v>
      </c>
      <c r="E785" s="11">
        <v>2222</v>
      </c>
      <c r="F785" t="s">
        <v>8219</v>
      </c>
      <c r="G785" t="s">
        <v>8224</v>
      </c>
      <c r="H785" t="s">
        <v>8246</v>
      </c>
      <c r="I785">
        <v>1335564000</v>
      </c>
      <c r="J785">
        <v>1332182049</v>
      </c>
      <c r="K785" t="b">
        <v>0</v>
      </c>
      <c r="L785">
        <v>35</v>
      </c>
      <c r="M785" t="b">
        <v>1</v>
      </c>
      <c r="N785" t="s">
        <v>8276</v>
      </c>
      <c r="O785" s="13">
        <f>E785/D785</f>
        <v>1.4813333333333334</v>
      </c>
      <c r="P785" s="14">
        <f>IF($L785&lt;&gt;0, E785/L785, 0)</f>
        <v>63.485714285714288</v>
      </c>
      <c r="Q785" t="str">
        <f>LEFT($N785, FIND("/", $N785)-1)</f>
        <v>music</v>
      </c>
      <c r="R785" t="str">
        <f>RIGHT(N785, LEN(N785)-LEN(Q785)-1)</f>
        <v>rock</v>
      </c>
      <c r="S785" s="5">
        <f>$J785/60/60/24+DATE(1970, 1, 1)</f>
        <v>40987.773715277777</v>
      </c>
      <c r="T785" s="5">
        <f>$I785/60/60/24+DATE(1970, 1, 1)</f>
        <v>41026.916666666664</v>
      </c>
      <c r="U785" t="b">
        <f>T785&gt;S785</f>
        <v>1</v>
      </c>
    </row>
    <row r="786" spans="1:21" ht="43.5" x14ac:dyDescent="0.35">
      <c r="A786">
        <v>784</v>
      </c>
      <c r="B786" s="3" t="s">
        <v>785</v>
      </c>
      <c r="C786" s="3" t="s">
        <v>4894</v>
      </c>
      <c r="D786" s="11">
        <v>1000</v>
      </c>
      <c r="E786" s="11">
        <v>1025</v>
      </c>
      <c r="F786" t="s">
        <v>8219</v>
      </c>
      <c r="G786" t="s">
        <v>8224</v>
      </c>
      <c r="H786" t="s">
        <v>8246</v>
      </c>
      <c r="I786">
        <v>1395023719</v>
      </c>
      <c r="J786">
        <v>1391571319</v>
      </c>
      <c r="K786" t="b">
        <v>0</v>
      </c>
      <c r="L786">
        <v>10</v>
      </c>
      <c r="M786" t="b">
        <v>1</v>
      </c>
      <c r="N786" t="s">
        <v>8276</v>
      </c>
      <c r="O786" s="13">
        <f>E786/D786</f>
        <v>1.0249999999999999</v>
      </c>
      <c r="P786" s="14">
        <f>IF($L786&lt;&gt;0, E786/L786, 0)</f>
        <v>102.5</v>
      </c>
      <c r="Q786" t="str">
        <f>LEFT($N786, FIND("/", $N786)-1)</f>
        <v>music</v>
      </c>
      <c r="R786" t="str">
        <f>RIGHT(N786, LEN(N786)-LEN(Q786)-1)</f>
        <v>rock</v>
      </c>
      <c r="S786" s="5">
        <f>$J786/60/60/24+DATE(1970, 1, 1)</f>
        <v>41675.149525462963</v>
      </c>
      <c r="T786" s="5">
        <f>$I786/60/60/24+DATE(1970, 1, 1)</f>
        <v>41715.107858796298</v>
      </c>
      <c r="U786" t="b">
        <f>T786&gt;S786</f>
        <v>1</v>
      </c>
    </row>
    <row r="787" spans="1:21" ht="58" x14ac:dyDescent="0.35">
      <c r="A787">
        <v>785</v>
      </c>
      <c r="B787" s="3" t="s">
        <v>786</v>
      </c>
      <c r="C787" s="3" t="s">
        <v>4895</v>
      </c>
      <c r="D787" s="11">
        <v>500</v>
      </c>
      <c r="E787" s="11">
        <v>903.14</v>
      </c>
      <c r="F787" t="s">
        <v>8219</v>
      </c>
      <c r="G787" t="s">
        <v>8224</v>
      </c>
      <c r="H787" t="s">
        <v>8246</v>
      </c>
      <c r="I787">
        <v>1362060915</v>
      </c>
      <c r="J787">
        <v>1359468915</v>
      </c>
      <c r="K787" t="b">
        <v>0</v>
      </c>
      <c r="L787">
        <v>29</v>
      </c>
      <c r="M787" t="b">
        <v>1</v>
      </c>
      <c r="N787" t="s">
        <v>8276</v>
      </c>
      <c r="O787" s="13">
        <f>E787/D787</f>
        <v>1.8062799999999999</v>
      </c>
      <c r="P787" s="14">
        <f>IF($L787&lt;&gt;0, E787/L787, 0)</f>
        <v>31.142758620689655</v>
      </c>
      <c r="Q787" t="str">
        <f>LEFT($N787, FIND("/", $N787)-1)</f>
        <v>music</v>
      </c>
      <c r="R787" t="str">
        <f>RIGHT(N787, LEN(N787)-LEN(Q787)-1)</f>
        <v>rock</v>
      </c>
      <c r="S787" s="5">
        <f>$J787/60/60/24+DATE(1970, 1, 1)</f>
        <v>41303.593923611108</v>
      </c>
      <c r="T787" s="5">
        <f>$I787/60/60/24+DATE(1970, 1, 1)</f>
        <v>41333.593923611108</v>
      </c>
      <c r="U787" t="b">
        <f>T787&gt;S787</f>
        <v>1</v>
      </c>
    </row>
    <row r="788" spans="1:21" ht="43.5" x14ac:dyDescent="0.35">
      <c r="A788">
        <v>786</v>
      </c>
      <c r="B788" s="3" t="s">
        <v>787</v>
      </c>
      <c r="C788" s="3" t="s">
        <v>4896</v>
      </c>
      <c r="D788" s="11">
        <v>5000</v>
      </c>
      <c r="E788" s="11">
        <v>7140</v>
      </c>
      <c r="F788" t="s">
        <v>8219</v>
      </c>
      <c r="G788" t="s">
        <v>8224</v>
      </c>
      <c r="H788" t="s">
        <v>8246</v>
      </c>
      <c r="I788">
        <v>1336751220</v>
      </c>
      <c r="J788">
        <v>1331774434</v>
      </c>
      <c r="K788" t="b">
        <v>0</v>
      </c>
      <c r="L788">
        <v>44</v>
      </c>
      <c r="M788" t="b">
        <v>1</v>
      </c>
      <c r="N788" t="s">
        <v>8276</v>
      </c>
      <c r="O788" s="13">
        <f>E788/D788</f>
        <v>1.4279999999999999</v>
      </c>
      <c r="P788" s="14">
        <f>IF($L788&lt;&gt;0, E788/L788, 0)</f>
        <v>162.27272727272728</v>
      </c>
      <c r="Q788" t="str">
        <f>LEFT($N788, FIND("/", $N788)-1)</f>
        <v>music</v>
      </c>
      <c r="R788" t="str">
        <f>RIGHT(N788, LEN(N788)-LEN(Q788)-1)</f>
        <v>rock</v>
      </c>
      <c r="S788" s="5">
        <f>$J788/60/60/24+DATE(1970, 1, 1)</f>
        <v>40983.055949074071</v>
      </c>
      <c r="T788" s="5">
        <f>$I788/60/60/24+DATE(1970, 1, 1)</f>
        <v>41040.657638888886</v>
      </c>
      <c r="U788" t="b">
        <f>T788&gt;S788</f>
        <v>1</v>
      </c>
    </row>
    <row r="789" spans="1:21" ht="43.5" x14ac:dyDescent="0.35">
      <c r="A789">
        <v>787</v>
      </c>
      <c r="B789" s="3" t="s">
        <v>788</v>
      </c>
      <c r="C789" s="3" t="s">
        <v>4897</v>
      </c>
      <c r="D789" s="11">
        <v>1200</v>
      </c>
      <c r="E789" s="11">
        <v>1370</v>
      </c>
      <c r="F789" t="s">
        <v>8219</v>
      </c>
      <c r="G789" t="s">
        <v>8224</v>
      </c>
      <c r="H789" t="s">
        <v>8246</v>
      </c>
      <c r="I789">
        <v>1383318226</v>
      </c>
      <c r="J789">
        <v>1380726226</v>
      </c>
      <c r="K789" t="b">
        <v>0</v>
      </c>
      <c r="L789">
        <v>17</v>
      </c>
      <c r="M789" t="b">
        <v>1</v>
      </c>
      <c r="N789" t="s">
        <v>8276</v>
      </c>
      <c r="O789" s="13">
        <f>E789/D789</f>
        <v>1.1416666666666666</v>
      </c>
      <c r="P789" s="14">
        <f>IF($L789&lt;&gt;0, E789/L789, 0)</f>
        <v>80.588235294117652</v>
      </c>
      <c r="Q789" t="str">
        <f>LEFT($N789, FIND("/", $N789)-1)</f>
        <v>music</v>
      </c>
      <c r="R789" t="str">
        <f>RIGHT(N789, LEN(N789)-LEN(Q789)-1)</f>
        <v>rock</v>
      </c>
      <c r="S789" s="5">
        <f>$J789/60/60/24+DATE(1970, 1, 1)</f>
        <v>41549.627615740741</v>
      </c>
      <c r="T789" s="5">
        <f>$I789/60/60/24+DATE(1970, 1, 1)</f>
        <v>41579.627615740741</v>
      </c>
      <c r="U789" t="b">
        <f>T789&gt;S789</f>
        <v>1</v>
      </c>
    </row>
    <row r="790" spans="1:21" ht="43.5" x14ac:dyDescent="0.35">
      <c r="A790">
        <v>788</v>
      </c>
      <c r="B790" s="3" t="s">
        <v>789</v>
      </c>
      <c r="C790" s="3" t="s">
        <v>4898</v>
      </c>
      <c r="D790" s="11">
        <v>1000</v>
      </c>
      <c r="E790" s="11">
        <v>2035.05</v>
      </c>
      <c r="F790" t="s">
        <v>8219</v>
      </c>
      <c r="G790" t="s">
        <v>8224</v>
      </c>
      <c r="H790" t="s">
        <v>8246</v>
      </c>
      <c r="I790">
        <v>1341633540</v>
      </c>
      <c r="J790">
        <v>1338336588</v>
      </c>
      <c r="K790" t="b">
        <v>0</v>
      </c>
      <c r="L790">
        <v>34</v>
      </c>
      <c r="M790" t="b">
        <v>1</v>
      </c>
      <c r="N790" t="s">
        <v>8276</v>
      </c>
      <c r="O790" s="13">
        <f>E790/D790</f>
        <v>2.03505</v>
      </c>
      <c r="P790" s="14">
        <f>IF($L790&lt;&gt;0, E790/L790, 0)</f>
        <v>59.85441176470588</v>
      </c>
      <c r="Q790" t="str">
        <f>LEFT($N790, FIND("/", $N790)-1)</f>
        <v>music</v>
      </c>
      <c r="R790" t="str">
        <f>RIGHT(N790, LEN(N790)-LEN(Q790)-1)</f>
        <v>rock</v>
      </c>
      <c r="S790" s="5">
        <f>$J790/60/60/24+DATE(1970, 1, 1)</f>
        <v>41059.006805555553</v>
      </c>
      <c r="T790" s="5">
        <f>$I790/60/60/24+DATE(1970, 1, 1)</f>
        <v>41097.165972222225</v>
      </c>
      <c r="U790" t="b">
        <f>T790&gt;S790</f>
        <v>1</v>
      </c>
    </row>
    <row r="791" spans="1:21" ht="43.5" x14ac:dyDescent="0.35">
      <c r="A791">
        <v>789</v>
      </c>
      <c r="B791" s="3" t="s">
        <v>790</v>
      </c>
      <c r="C791" s="3" t="s">
        <v>4899</v>
      </c>
      <c r="D791" s="11">
        <v>1700</v>
      </c>
      <c r="E791" s="11">
        <v>1860</v>
      </c>
      <c r="F791" t="s">
        <v>8219</v>
      </c>
      <c r="G791" t="s">
        <v>8224</v>
      </c>
      <c r="H791" t="s">
        <v>8246</v>
      </c>
      <c r="I791">
        <v>1358755140</v>
      </c>
      <c r="J791">
        <v>1357187280</v>
      </c>
      <c r="K791" t="b">
        <v>0</v>
      </c>
      <c r="L791">
        <v>14</v>
      </c>
      <c r="M791" t="b">
        <v>1</v>
      </c>
      <c r="N791" t="s">
        <v>8276</v>
      </c>
      <c r="O791" s="13">
        <f>E791/D791</f>
        <v>1.0941176470588236</v>
      </c>
      <c r="P791" s="14">
        <f>IF($L791&lt;&gt;0, E791/L791, 0)</f>
        <v>132.85714285714286</v>
      </c>
      <c r="Q791" t="str">
        <f>LEFT($N791, FIND("/", $N791)-1)</f>
        <v>music</v>
      </c>
      <c r="R791" t="str">
        <f>RIGHT(N791, LEN(N791)-LEN(Q791)-1)</f>
        <v>rock</v>
      </c>
      <c r="S791" s="5">
        <f>$J791/60/60/24+DATE(1970, 1, 1)</f>
        <v>41277.186111111114</v>
      </c>
      <c r="T791" s="5">
        <f>$I791/60/60/24+DATE(1970, 1, 1)</f>
        <v>41295.332638888889</v>
      </c>
      <c r="U791" t="b">
        <f>T791&gt;S791</f>
        <v>1</v>
      </c>
    </row>
    <row r="792" spans="1:21" ht="43.5" x14ac:dyDescent="0.35">
      <c r="A792">
        <v>790</v>
      </c>
      <c r="B792" s="3" t="s">
        <v>791</v>
      </c>
      <c r="C792" s="3" t="s">
        <v>4900</v>
      </c>
      <c r="D792" s="11">
        <v>10000</v>
      </c>
      <c r="E792" s="11">
        <v>14437.46</v>
      </c>
      <c r="F792" t="s">
        <v>8219</v>
      </c>
      <c r="G792" t="s">
        <v>8224</v>
      </c>
      <c r="H792" t="s">
        <v>8246</v>
      </c>
      <c r="I792">
        <v>1359680939</v>
      </c>
      <c r="J792">
        <v>1357088939</v>
      </c>
      <c r="K792" t="b">
        <v>0</v>
      </c>
      <c r="L792">
        <v>156</v>
      </c>
      <c r="M792" t="b">
        <v>1</v>
      </c>
      <c r="N792" t="s">
        <v>8276</v>
      </c>
      <c r="O792" s="13">
        <f>E792/D792</f>
        <v>1.443746</v>
      </c>
      <c r="P792" s="14">
        <f>IF($L792&lt;&gt;0, E792/L792, 0)</f>
        <v>92.547820512820508</v>
      </c>
      <c r="Q792" t="str">
        <f>LEFT($N792, FIND("/", $N792)-1)</f>
        <v>music</v>
      </c>
      <c r="R792" t="str">
        <f>RIGHT(N792, LEN(N792)-LEN(Q792)-1)</f>
        <v>rock</v>
      </c>
      <c r="S792" s="5">
        <f>$J792/60/60/24+DATE(1970, 1, 1)</f>
        <v>41276.047905092593</v>
      </c>
      <c r="T792" s="5">
        <f>$I792/60/60/24+DATE(1970, 1, 1)</f>
        <v>41306.047905092593</v>
      </c>
      <c r="U792" t="b">
        <f>T792&gt;S792</f>
        <v>1</v>
      </c>
    </row>
    <row r="793" spans="1:21" ht="43.5" x14ac:dyDescent="0.35">
      <c r="A793">
        <v>791</v>
      </c>
      <c r="B793" s="3" t="s">
        <v>792</v>
      </c>
      <c r="C793" s="3" t="s">
        <v>4901</v>
      </c>
      <c r="D793" s="11">
        <v>7500</v>
      </c>
      <c r="E793" s="11">
        <v>7790</v>
      </c>
      <c r="F793" t="s">
        <v>8219</v>
      </c>
      <c r="G793" t="s">
        <v>8224</v>
      </c>
      <c r="H793" t="s">
        <v>8246</v>
      </c>
      <c r="I793">
        <v>1384322340</v>
      </c>
      <c r="J793">
        <v>1381430646</v>
      </c>
      <c r="K793" t="b">
        <v>0</v>
      </c>
      <c r="L793">
        <v>128</v>
      </c>
      <c r="M793" t="b">
        <v>1</v>
      </c>
      <c r="N793" t="s">
        <v>8276</v>
      </c>
      <c r="O793" s="13">
        <f>E793/D793</f>
        <v>1.0386666666666666</v>
      </c>
      <c r="P793" s="14">
        <f>IF($L793&lt;&gt;0, E793/L793, 0)</f>
        <v>60.859375</v>
      </c>
      <c r="Q793" t="str">
        <f>LEFT($N793, FIND("/", $N793)-1)</f>
        <v>music</v>
      </c>
      <c r="R793" t="str">
        <f>RIGHT(N793, LEN(N793)-LEN(Q793)-1)</f>
        <v>rock</v>
      </c>
      <c r="S793" s="5">
        <f>$J793/60/60/24+DATE(1970, 1, 1)</f>
        <v>41557.780624999999</v>
      </c>
      <c r="T793" s="5">
        <f>$I793/60/60/24+DATE(1970, 1, 1)</f>
        <v>41591.249305555553</v>
      </c>
      <c r="U793" t="b">
        <f>T793&gt;S793</f>
        <v>1</v>
      </c>
    </row>
    <row r="794" spans="1:21" ht="29" x14ac:dyDescent="0.35">
      <c r="A794">
        <v>792</v>
      </c>
      <c r="B794" s="3" t="s">
        <v>793</v>
      </c>
      <c r="C794" s="3" t="s">
        <v>4902</v>
      </c>
      <c r="D794" s="11">
        <v>2500</v>
      </c>
      <c r="E794" s="11">
        <v>2511.11</v>
      </c>
      <c r="F794" t="s">
        <v>8219</v>
      </c>
      <c r="G794" t="s">
        <v>8224</v>
      </c>
      <c r="H794" t="s">
        <v>8246</v>
      </c>
      <c r="I794">
        <v>1383861483</v>
      </c>
      <c r="J794">
        <v>1381265883</v>
      </c>
      <c r="K794" t="b">
        <v>0</v>
      </c>
      <c r="L794">
        <v>60</v>
      </c>
      <c r="M794" t="b">
        <v>1</v>
      </c>
      <c r="N794" t="s">
        <v>8276</v>
      </c>
      <c r="O794" s="13">
        <f>E794/D794</f>
        <v>1.0044440000000001</v>
      </c>
      <c r="P794" s="14">
        <f>IF($L794&lt;&gt;0, E794/L794, 0)</f>
        <v>41.851833333333339</v>
      </c>
      <c r="Q794" t="str">
        <f>LEFT($N794, FIND("/", $N794)-1)</f>
        <v>music</v>
      </c>
      <c r="R794" t="str">
        <f>RIGHT(N794, LEN(N794)-LEN(Q794)-1)</f>
        <v>rock</v>
      </c>
      <c r="S794" s="5">
        <f>$J794/60/60/24+DATE(1970, 1, 1)</f>
        <v>41555.873645833337</v>
      </c>
      <c r="T794" s="5">
        <f>$I794/60/60/24+DATE(1970, 1, 1)</f>
        <v>41585.915312500001</v>
      </c>
      <c r="U794" t="b">
        <f>T794&gt;S794</f>
        <v>1</v>
      </c>
    </row>
    <row r="795" spans="1:21" ht="43.5" x14ac:dyDescent="0.35">
      <c r="A795">
        <v>793</v>
      </c>
      <c r="B795" s="3" t="s">
        <v>794</v>
      </c>
      <c r="C795" s="3" t="s">
        <v>4903</v>
      </c>
      <c r="D795" s="11">
        <v>2750</v>
      </c>
      <c r="E795" s="11">
        <v>2826.43</v>
      </c>
      <c r="F795" t="s">
        <v>8219</v>
      </c>
      <c r="G795" t="s">
        <v>8224</v>
      </c>
      <c r="H795" t="s">
        <v>8246</v>
      </c>
      <c r="I795">
        <v>1372827540</v>
      </c>
      <c r="J795">
        <v>1371491244</v>
      </c>
      <c r="K795" t="b">
        <v>0</v>
      </c>
      <c r="L795">
        <v>32</v>
      </c>
      <c r="M795" t="b">
        <v>1</v>
      </c>
      <c r="N795" t="s">
        <v>8276</v>
      </c>
      <c r="O795" s="13">
        <f>E795/D795</f>
        <v>1.0277927272727272</v>
      </c>
      <c r="P795" s="14">
        <f>IF($L795&lt;&gt;0, E795/L795, 0)</f>
        <v>88.325937499999995</v>
      </c>
      <c r="Q795" t="str">
        <f>LEFT($N795, FIND("/", $N795)-1)</f>
        <v>music</v>
      </c>
      <c r="R795" t="str">
        <f>RIGHT(N795, LEN(N795)-LEN(Q795)-1)</f>
        <v>rock</v>
      </c>
      <c r="S795" s="5">
        <f>$J795/60/60/24+DATE(1970, 1, 1)</f>
        <v>41442.741249999999</v>
      </c>
      <c r="T795" s="5">
        <f>$I795/60/60/24+DATE(1970, 1, 1)</f>
        <v>41458.207638888889</v>
      </c>
      <c r="U795" t="b">
        <f>T795&gt;S795</f>
        <v>1</v>
      </c>
    </row>
    <row r="796" spans="1:21" ht="43.5" x14ac:dyDescent="0.35">
      <c r="A796">
        <v>794</v>
      </c>
      <c r="B796" s="3" t="s">
        <v>795</v>
      </c>
      <c r="C796" s="3" t="s">
        <v>4904</v>
      </c>
      <c r="D796" s="11">
        <v>8000</v>
      </c>
      <c r="E796" s="11">
        <v>8425</v>
      </c>
      <c r="F796" t="s">
        <v>8219</v>
      </c>
      <c r="G796" t="s">
        <v>8224</v>
      </c>
      <c r="H796" t="s">
        <v>8246</v>
      </c>
      <c r="I796">
        <v>1315242360</v>
      </c>
      <c r="J796">
        <v>1310438737</v>
      </c>
      <c r="K796" t="b">
        <v>0</v>
      </c>
      <c r="L796">
        <v>53</v>
      </c>
      <c r="M796" t="b">
        <v>1</v>
      </c>
      <c r="N796" t="s">
        <v>8276</v>
      </c>
      <c r="O796" s="13">
        <f>E796/D796</f>
        <v>1.0531250000000001</v>
      </c>
      <c r="P796" s="14">
        <f>IF($L796&lt;&gt;0, E796/L796, 0)</f>
        <v>158.96226415094338</v>
      </c>
      <c r="Q796" t="str">
        <f>LEFT($N796, FIND("/", $N796)-1)</f>
        <v>music</v>
      </c>
      <c r="R796" t="str">
        <f>RIGHT(N796, LEN(N796)-LEN(Q796)-1)</f>
        <v>rock</v>
      </c>
      <c r="S796" s="5">
        <f>$J796/60/60/24+DATE(1970, 1, 1)</f>
        <v>40736.115011574075</v>
      </c>
      <c r="T796" s="5">
        <f>$I796/60/60/24+DATE(1970, 1, 1)</f>
        <v>40791.712500000001</v>
      </c>
      <c r="U796" t="b">
        <f>T796&gt;S796</f>
        <v>1</v>
      </c>
    </row>
    <row r="797" spans="1:21" ht="43.5" x14ac:dyDescent="0.35">
      <c r="A797">
        <v>795</v>
      </c>
      <c r="B797" s="3" t="s">
        <v>796</v>
      </c>
      <c r="C797" s="3" t="s">
        <v>4905</v>
      </c>
      <c r="D797" s="11">
        <v>14000</v>
      </c>
      <c r="E797" s="11">
        <v>15650</v>
      </c>
      <c r="F797" t="s">
        <v>8219</v>
      </c>
      <c r="G797" t="s">
        <v>8224</v>
      </c>
      <c r="H797" t="s">
        <v>8246</v>
      </c>
      <c r="I797">
        <v>1333774740</v>
      </c>
      <c r="J797">
        <v>1330094566</v>
      </c>
      <c r="K797" t="b">
        <v>0</v>
      </c>
      <c r="L797">
        <v>184</v>
      </c>
      <c r="M797" t="b">
        <v>1</v>
      </c>
      <c r="N797" t="s">
        <v>8276</v>
      </c>
      <c r="O797" s="13">
        <f>E797/D797</f>
        <v>1.1178571428571429</v>
      </c>
      <c r="P797" s="14">
        <f>IF($L797&lt;&gt;0, E797/L797, 0)</f>
        <v>85.054347826086953</v>
      </c>
      <c r="Q797" t="str">
        <f>LEFT($N797, FIND("/", $N797)-1)</f>
        <v>music</v>
      </c>
      <c r="R797" t="str">
        <f>RIGHT(N797, LEN(N797)-LEN(Q797)-1)</f>
        <v>rock</v>
      </c>
      <c r="S797" s="5">
        <f>$J797/60/60/24+DATE(1970, 1, 1)</f>
        <v>40963.613032407404</v>
      </c>
      <c r="T797" s="5">
        <f>$I797/60/60/24+DATE(1970, 1, 1)</f>
        <v>41006.207638888889</v>
      </c>
      <c r="U797" t="b">
        <f>T797&gt;S797</f>
        <v>1</v>
      </c>
    </row>
    <row r="798" spans="1:21" ht="58" x14ac:dyDescent="0.35">
      <c r="A798">
        <v>796</v>
      </c>
      <c r="B798" s="3" t="s">
        <v>797</v>
      </c>
      <c r="C798" s="3" t="s">
        <v>4906</v>
      </c>
      <c r="D798" s="11">
        <v>10000</v>
      </c>
      <c r="E798" s="11">
        <v>10135</v>
      </c>
      <c r="F798" t="s">
        <v>8219</v>
      </c>
      <c r="G798" t="s">
        <v>8224</v>
      </c>
      <c r="H798" t="s">
        <v>8246</v>
      </c>
      <c r="I798">
        <v>1379279400</v>
      </c>
      <c r="J798">
        <v>1376687485</v>
      </c>
      <c r="K798" t="b">
        <v>0</v>
      </c>
      <c r="L798">
        <v>90</v>
      </c>
      <c r="M798" t="b">
        <v>1</v>
      </c>
      <c r="N798" t="s">
        <v>8276</v>
      </c>
      <c r="O798" s="13">
        <f>E798/D798</f>
        <v>1.0135000000000001</v>
      </c>
      <c r="P798" s="14">
        <f>IF($L798&lt;&gt;0, E798/L798, 0)</f>
        <v>112.61111111111111</v>
      </c>
      <c r="Q798" t="str">
        <f>LEFT($N798, FIND("/", $N798)-1)</f>
        <v>music</v>
      </c>
      <c r="R798" t="str">
        <f>RIGHT(N798, LEN(N798)-LEN(Q798)-1)</f>
        <v>rock</v>
      </c>
      <c r="S798" s="5">
        <f>$J798/60/60/24+DATE(1970, 1, 1)</f>
        <v>41502.882928240739</v>
      </c>
      <c r="T798" s="5">
        <f>$I798/60/60/24+DATE(1970, 1, 1)</f>
        <v>41532.881944444445</v>
      </c>
      <c r="U798" t="b">
        <f>T798&gt;S798</f>
        <v>1</v>
      </c>
    </row>
    <row r="799" spans="1:21" ht="43.5" x14ac:dyDescent="0.35">
      <c r="A799">
        <v>797</v>
      </c>
      <c r="B799" s="3" t="s">
        <v>798</v>
      </c>
      <c r="C799" s="3" t="s">
        <v>4907</v>
      </c>
      <c r="D799" s="11">
        <v>3000</v>
      </c>
      <c r="E799" s="11">
        <v>3226</v>
      </c>
      <c r="F799" t="s">
        <v>8219</v>
      </c>
      <c r="G799" t="s">
        <v>8224</v>
      </c>
      <c r="H799" t="s">
        <v>8246</v>
      </c>
      <c r="I799">
        <v>1335672000</v>
      </c>
      <c r="J799">
        <v>1332978688</v>
      </c>
      <c r="K799" t="b">
        <v>0</v>
      </c>
      <c r="L799">
        <v>71</v>
      </c>
      <c r="M799" t="b">
        <v>1</v>
      </c>
      <c r="N799" t="s">
        <v>8276</v>
      </c>
      <c r="O799" s="13">
        <f>E799/D799</f>
        <v>1.0753333333333333</v>
      </c>
      <c r="P799" s="14">
        <f>IF($L799&lt;&gt;0, E799/L799, 0)</f>
        <v>45.436619718309856</v>
      </c>
      <c r="Q799" t="str">
        <f>LEFT($N799, FIND("/", $N799)-1)</f>
        <v>music</v>
      </c>
      <c r="R799" t="str">
        <f>RIGHT(N799, LEN(N799)-LEN(Q799)-1)</f>
        <v>rock</v>
      </c>
      <c r="S799" s="5">
        <f>$J799/60/60/24+DATE(1970, 1, 1)</f>
        <v>40996.994074074071</v>
      </c>
      <c r="T799" s="5">
        <f>$I799/60/60/24+DATE(1970, 1, 1)</f>
        <v>41028.166666666664</v>
      </c>
      <c r="U799" t="b">
        <f>T799&gt;S799</f>
        <v>1</v>
      </c>
    </row>
    <row r="800" spans="1:21" ht="43.5" x14ac:dyDescent="0.35">
      <c r="A800">
        <v>798</v>
      </c>
      <c r="B800" s="3" t="s">
        <v>799</v>
      </c>
      <c r="C800" s="3" t="s">
        <v>4908</v>
      </c>
      <c r="D800" s="11">
        <v>3500</v>
      </c>
      <c r="E800" s="11">
        <v>4021</v>
      </c>
      <c r="F800" t="s">
        <v>8219</v>
      </c>
      <c r="G800" t="s">
        <v>8224</v>
      </c>
      <c r="H800" t="s">
        <v>8246</v>
      </c>
      <c r="I800">
        <v>1412086187</v>
      </c>
      <c r="J800">
        <v>1409494187</v>
      </c>
      <c r="K800" t="b">
        <v>0</v>
      </c>
      <c r="L800">
        <v>87</v>
      </c>
      <c r="M800" t="b">
        <v>1</v>
      </c>
      <c r="N800" t="s">
        <v>8276</v>
      </c>
      <c r="O800" s="13">
        <f>E800/D800</f>
        <v>1.1488571428571428</v>
      </c>
      <c r="P800" s="14">
        <f>IF($L800&lt;&gt;0, E800/L800, 0)</f>
        <v>46.218390804597703</v>
      </c>
      <c r="Q800" t="str">
        <f>LEFT($N800, FIND("/", $N800)-1)</f>
        <v>music</v>
      </c>
      <c r="R800" t="str">
        <f>RIGHT(N800, LEN(N800)-LEN(Q800)-1)</f>
        <v>rock</v>
      </c>
      <c r="S800" s="5">
        <f>$J800/60/60/24+DATE(1970, 1, 1)</f>
        <v>41882.590127314819</v>
      </c>
      <c r="T800" s="5">
        <f>$I800/60/60/24+DATE(1970, 1, 1)</f>
        <v>41912.590127314819</v>
      </c>
      <c r="U800" t="b">
        <f>T800&gt;S800</f>
        <v>1</v>
      </c>
    </row>
    <row r="801" spans="1:21" ht="58" x14ac:dyDescent="0.35">
      <c r="A801">
        <v>799</v>
      </c>
      <c r="B801" s="3" t="s">
        <v>800</v>
      </c>
      <c r="C801" s="3" t="s">
        <v>4909</v>
      </c>
      <c r="D801" s="11">
        <v>5000</v>
      </c>
      <c r="E801" s="11">
        <v>5001</v>
      </c>
      <c r="F801" t="s">
        <v>8219</v>
      </c>
      <c r="G801" t="s">
        <v>8224</v>
      </c>
      <c r="H801" t="s">
        <v>8246</v>
      </c>
      <c r="I801">
        <v>1335542446</v>
      </c>
      <c r="J801">
        <v>1332950446</v>
      </c>
      <c r="K801" t="b">
        <v>0</v>
      </c>
      <c r="L801">
        <v>28</v>
      </c>
      <c r="M801" t="b">
        <v>1</v>
      </c>
      <c r="N801" t="s">
        <v>8276</v>
      </c>
      <c r="O801" s="13">
        <f>E801/D801</f>
        <v>1.0002</v>
      </c>
      <c r="P801" s="14">
        <f>IF($L801&lt;&gt;0, E801/L801, 0)</f>
        <v>178.60714285714286</v>
      </c>
      <c r="Q801" t="str">
        <f>LEFT($N801, FIND("/", $N801)-1)</f>
        <v>music</v>
      </c>
      <c r="R801" t="str">
        <f>RIGHT(N801, LEN(N801)-LEN(Q801)-1)</f>
        <v>rock</v>
      </c>
      <c r="S801" s="5">
        <f>$J801/60/60/24+DATE(1970, 1, 1)</f>
        <v>40996.667199074072</v>
      </c>
      <c r="T801" s="5">
        <f>$I801/60/60/24+DATE(1970, 1, 1)</f>
        <v>41026.667199074072</v>
      </c>
      <c r="U801" t="b">
        <f>T801&gt;S801</f>
        <v>1</v>
      </c>
    </row>
    <row r="802" spans="1:21" ht="43.5" x14ac:dyDescent="0.35">
      <c r="A802">
        <v>800</v>
      </c>
      <c r="B802" s="3" t="s">
        <v>801</v>
      </c>
      <c r="C802" s="3" t="s">
        <v>4910</v>
      </c>
      <c r="D802" s="11">
        <v>1500</v>
      </c>
      <c r="E802" s="11">
        <v>2282</v>
      </c>
      <c r="F802" t="s">
        <v>8219</v>
      </c>
      <c r="G802" t="s">
        <v>8225</v>
      </c>
      <c r="H802" t="s">
        <v>8247</v>
      </c>
      <c r="I802">
        <v>1410431054</v>
      </c>
      <c r="J802">
        <v>1407839054</v>
      </c>
      <c r="K802" t="b">
        <v>0</v>
      </c>
      <c r="L802">
        <v>56</v>
      </c>
      <c r="M802" t="b">
        <v>1</v>
      </c>
      <c r="N802" t="s">
        <v>8276</v>
      </c>
      <c r="O802" s="13">
        <f>E802/D802</f>
        <v>1.5213333333333334</v>
      </c>
      <c r="P802" s="14">
        <f>IF($L802&lt;&gt;0, E802/L802, 0)</f>
        <v>40.75</v>
      </c>
      <c r="Q802" t="str">
        <f>LEFT($N802, FIND("/", $N802)-1)</f>
        <v>music</v>
      </c>
      <c r="R802" t="str">
        <f>RIGHT(N802, LEN(N802)-LEN(Q802)-1)</f>
        <v>rock</v>
      </c>
      <c r="S802" s="5">
        <f>$J802/60/60/24+DATE(1970, 1, 1)</f>
        <v>41863.433495370373</v>
      </c>
      <c r="T802" s="5">
        <f>$I802/60/60/24+DATE(1970, 1, 1)</f>
        <v>41893.433495370373</v>
      </c>
      <c r="U802" t="b">
        <f>T802&gt;S802</f>
        <v>1</v>
      </c>
    </row>
    <row r="803" spans="1:21" ht="43.5" x14ac:dyDescent="0.35">
      <c r="A803">
        <v>801</v>
      </c>
      <c r="B803" s="3" t="s">
        <v>802</v>
      </c>
      <c r="C803" s="3" t="s">
        <v>4911</v>
      </c>
      <c r="D803" s="11">
        <v>2000</v>
      </c>
      <c r="E803" s="11">
        <v>2230.4299999999998</v>
      </c>
      <c r="F803" t="s">
        <v>8219</v>
      </c>
      <c r="G803" t="s">
        <v>8224</v>
      </c>
      <c r="H803" t="s">
        <v>8246</v>
      </c>
      <c r="I803">
        <v>1309547120</v>
      </c>
      <c r="J803">
        <v>1306955120</v>
      </c>
      <c r="K803" t="b">
        <v>0</v>
      </c>
      <c r="L803">
        <v>51</v>
      </c>
      <c r="M803" t="b">
        <v>1</v>
      </c>
      <c r="N803" t="s">
        <v>8276</v>
      </c>
      <c r="O803" s="13">
        <f>E803/D803</f>
        <v>1.1152149999999998</v>
      </c>
      <c r="P803" s="14">
        <f>IF($L803&lt;&gt;0, E803/L803, 0)</f>
        <v>43.733921568627444</v>
      </c>
      <c r="Q803" t="str">
        <f>LEFT($N803, FIND("/", $N803)-1)</f>
        <v>music</v>
      </c>
      <c r="R803" t="str">
        <f>RIGHT(N803, LEN(N803)-LEN(Q803)-1)</f>
        <v>rock</v>
      </c>
      <c r="S803" s="5">
        <f>$J803/60/60/24+DATE(1970, 1, 1)</f>
        <v>40695.795370370368</v>
      </c>
      <c r="T803" s="5">
        <f>$I803/60/60/24+DATE(1970, 1, 1)</f>
        <v>40725.795370370368</v>
      </c>
      <c r="U803" t="b">
        <f>T803&gt;S803</f>
        <v>1</v>
      </c>
    </row>
    <row r="804" spans="1:21" ht="58" x14ac:dyDescent="0.35">
      <c r="A804">
        <v>802</v>
      </c>
      <c r="B804" s="3" t="s">
        <v>803</v>
      </c>
      <c r="C804" s="3" t="s">
        <v>4912</v>
      </c>
      <c r="D804" s="11">
        <v>6000</v>
      </c>
      <c r="E804" s="11">
        <v>6080</v>
      </c>
      <c r="F804" t="s">
        <v>8219</v>
      </c>
      <c r="G804" t="s">
        <v>8224</v>
      </c>
      <c r="H804" t="s">
        <v>8246</v>
      </c>
      <c r="I804">
        <v>1347854700</v>
      </c>
      <c r="J804">
        <v>1343867524</v>
      </c>
      <c r="K804" t="b">
        <v>0</v>
      </c>
      <c r="L804">
        <v>75</v>
      </c>
      <c r="M804" t="b">
        <v>1</v>
      </c>
      <c r="N804" t="s">
        <v>8276</v>
      </c>
      <c r="O804" s="13">
        <f>E804/D804</f>
        <v>1.0133333333333334</v>
      </c>
      <c r="P804" s="14">
        <f>IF($L804&lt;&gt;0, E804/L804, 0)</f>
        <v>81.066666666666663</v>
      </c>
      <c r="Q804" t="str">
        <f>LEFT($N804, FIND("/", $N804)-1)</f>
        <v>music</v>
      </c>
      <c r="R804" t="str">
        <f>RIGHT(N804, LEN(N804)-LEN(Q804)-1)</f>
        <v>rock</v>
      </c>
      <c r="S804" s="5">
        <f>$J804/60/60/24+DATE(1970, 1, 1)</f>
        <v>41123.022268518522</v>
      </c>
      <c r="T804" s="5">
        <f>$I804/60/60/24+DATE(1970, 1, 1)</f>
        <v>41169.170138888891</v>
      </c>
      <c r="U804" t="b">
        <f>T804&gt;S804</f>
        <v>1</v>
      </c>
    </row>
    <row r="805" spans="1:21" ht="43.5" x14ac:dyDescent="0.35">
      <c r="A805">
        <v>803</v>
      </c>
      <c r="B805" s="3" t="s">
        <v>804</v>
      </c>
      <c r="C805" s="3" t="s">
        <v>4913</v>
      </c>
      <c r="D805" s="11">
        <v>2300</v>
      </c>
      <c r="E805" s="11">
        <v>2835</v>
      </c>
      <c r="F805" t="s">
        <v>8219</v>
      </c>
      <c r="G805" t="s">
        <v>8224</v>
      </c>
      <c r="H805" t="s">
        <v>8246</v>
      </c>
      <c r="I805">
        <v>1306630800</v>
      </c>
      <c r="J805">
        <v>1304376478</v>
      </c>
      <c r="K805" t="b">
        <v>0</v>
      </c>
      <c r="L805">
        <v>38</v>
      </c>
      <c r="M805" t="b">
        <v>1</v>
      </c>
      <c r="N805" t="s">
        <v>8276</v>
      </c>
      <c r="O805" s="13">
        <f>E805/D805</f>
        <v>1.232608695652174</v>
      </c>
      <c r="P805" s="14">
        <f>IF($L805&lt;&gt;0, E805/L805, 0)</f>
        <v>74.60526315789474</v>
      </c>
      <c r="Q805" t="str">
        <f>LEFT($N805, FIND("/", $N805)-1)</f>
        <v>music</v>
      </c>
      <c r="R805" t="str">
        <f>RIGHT(N805, LEN(N805)-LEN(Q805)-1)</f>
        <v>rock</v>
      </c>
      <c r="S805" s="5">
        <f>$J805/60/60/24+DATE(1970, 1, 1)</f>
        <v>40665.949976851851</v>
      </c>
      <c r="T805" s="5">
        <f>$I805/60/60/24+DATE(1970, 1, 1)</f>
        <v>40692.041666666664</v>
      </c>
      <c r="U805" t="b">
        <f>T805&gt;S805</f>
        <v>1</v>
      </c>
    </row>
    <row r="806" spans="1:21" ht="43.5" x14ac:dyDescent="0.35">
      <c r="A806">
        <v>804</v>
      </c>
      <c r="B806" s="3" t="s">
        <v>805</v>
      </c>
      <c r="C806" s="3" t="s">
        <v>4914</v>
      </c>
      <c r="D806" s="11">
        <v>5500</v>
      </c>
      <c r="E806" s="11">
        <v>5500</v>
      </c>
      <c r="F806" t="s">
        <v>8219</v>
      </c>
      <c r="G806" t="s">
        <v>8224</v>
      </c>
      <c r="H806" t="s">
        <v>8246</v>
      </c>
      <c r="I806">
        <v>1311393540</v>
      </c>
      <c r="J806">
        <v>1309919526</v>
      </c>
      <c r="K806" t="b">
        <v>0</v>
      </c>
      <c r="L806">
        <v>18</v>
      </c>
      <c r="M806" t="b">
        <v>1</v>
      </c>
      <c r="N806" t="s">
        <v>8276</v>
      </c>
      <c r="O806" s="13">
        <f>E806/D806</f>
        <v>1</v>
      </c>
      <c r="P806" s="14">
        <f>IF($L806&lt;&gt;0, E806/L806, 0)</f>
        <v>305.55555555555554</v>
      </c>
      <c r="Q806" t="str">
        <f>LEFT($N806, FIND("/", $N806)-1)</f>
        <v>music</v>
      </c>
      <c r="R806" t="str">
        <f>RIGHT(N806, LEN(N806)-LEN(Q806)-1)</f>
        <v>rock</v>
      </c>
      <c r="S806" s="5">
        <f>$J806/60/60/24+DATE(1970, 1, 1)</f>
        <v>40730.105625000004</v>
      </c>
      <c r="T806" s="5">
        <f>$I806/60/60/24+DATE(1970, 1, 1)</f>
        <v>40747.165972222225</v>
      </c>
      <c r="U806" t="b">
        <f>T806&gt;S806</f>
        <v>1</v>
      </c>
    </row>
    <row r="807" spans="1:21" ht="43.5" x14ac:dyDescent="0.35">
      <c r="A807">
        <v>805</v>
      </c>
      <c r="B807" s="3" t="s">
        <v>806</v>
      </c>
      <c r="C807" s="3" t="s">
        <v>4915</v>
      </c>
      <c r="D807" s="11">
        <v>3000</v>
      </c>
      <c r="E807" s="11">
        <v>3150</v>
      </c>
      <c r="F807" t="s">
        <v>8219</v>
      </c>
      <c r="G807" t="s">
        <v>8224</v>
      </c>
      <c r="H807" t="s">
        <v>8246</v>
      </c>
      <c r="I807">
        <v>1310857200</v>
      </c>
      <c r="J807">
        <v>1306525512</v>
      </c>
      <c r="K807" t="b">
        <v>0</v>
      </c>
      <c r="L807">
        <v>54</v>
      </c>
      <c r="M807" t="b">
        <v>1</v>
      </c>
      <c r="N807" t="s">
        <v>8276</v>
      </c>
      <c r="O807" s="13">
        <f>E807/D807</f>
        <v>1.05</v>
      </c>
      <c r="P807" s="14">
        <f>IF($L807&lt;&gt;0, E807/L807, 0)</f>
        <v>58.333333333333336</v>
      </c>
      <c r="Q807" t="str">
        <f>LEFT($N807, FIND("/", $N807)-1)</f>
        <v>music</v>
      </c>
      <c r="R807" t="str">
        <f>RIGHT(N807, LEN(N807)-LEN(Q807)-1)</f>
        <v>rock</v>
      </c>
      <c r="S807" s="5">
        <f>$J807/60/60/24+DATE(1970, 1, 1)</f>
        <v>40690.823055555556</v>
      </c>
      <c r="T807" s="5">
        <f>$I807/60/60/24+DATE(1970, 1, 1)</f>
        <v>40740.958333333336</v>
      </c>
      <c r="U807" t="b">
        <f>T807&gt;S807</f>
        <v>1</v>
      </c>
    </row>
    <row r="808" spans="1:21" x14ac:dyDescent="0.35">
      <c r="A808">
        <v>806</v>
      </c>
      <c r="B808" s="3" t="s">
        <v>807</v>
      </c>
      <c r="C808" s="3" t="s">
        <v>4916</v>
      </c>
      <c r="D808" s="11">
        <v>8000</v>
      </c>
      <c r="E808" s="11">
        <v>8355</v>
      </c>
      <c r="F808" t="s">
        <v>8219</v>
      </c>
      <c r="G808" t="s">
        <v>8224</v>
      </c>
      <c r="H808" t="s">
        <v>8246</v>
      </c>
      <c r="I808">
        <v>1315413339</v>
      </c>
      <c r="J808">
        <v>1312821339</v>
      </c>
      <c r="K808" t="b">
        <v>0</v>
      </c>
      <c r="L808">
        <v>71</v>
      </c>
      <c r="M808" t="b">
        <v>1</v>
      </c>
      <c r="N808" t="s">
        <v>8276</v>
      </c>
      <c r="O808" s="13">
        <f>E808/D808</f>
        <v>1.0443750000000001</v>
      </c>
      <c r="P808" s="14">
        <f>IF($L808&lt;&gt;0, E808/L808, 0)</f>
        <v>117.67605633802818</v>
      </c>
      <c r="Q808" t="str">
        <f>LEFT($N808, FIND("/", $N808)-1)</f>
        <v>music</v>
      </c>
      <c r="R808" t="str">
        <f>RIGHT(N808, LEN(N808)-LEN(Q808)-1)</f>
        <v>rock</v>
      </c>
      <c r="S808" s="5">
        <f>$J808/60/60/24+DATE(1970, 1, 1)</f>
        <v>40763.691423611112</v>
      </c>
      <c r="T808" s="5">
        <f>$I808/60/60/24+DATE(1970, 1, 1)</f>
        <v>40793.691423611112</v>
      </c>
      <c r="U808" t="b">
        <f>T808&gt;S808</f>
        <v>1</v>
      </c>
    </row>
    <row r="809" spans="1:21" ht="29" x14ac:dyDescent="0.35">
      <c r="A809">
        <v>807</v>
      </c>
      <c r="B809" s="3" t="s">
        <v>808</v>
      </c>
      <c r="C809" s="3" t="s">
        <v>4917</v>
      </c>
      <c r="D809" s="11">
        <v>4000</v>
      </c>
      <c r="E809" s="11">
        <v>4205</v>
      </c>
      <c r="F809" t="s">
        <v>8219</v>
      </c>
      <c r="G809" t="s">
        <v>8224</v>
      </c>
      <c r="H809" t="s">
        <v>8246</v>
      </c>
      <c r="I809">
        <v>1488333600</v>
      </c>
      <c r="J809">
        <v>1485270311</v>
      </c>
      <c r="K809" t="b">
        <v>0</v>
      </c>
      <c r="L809">
        <v>57</v>
      </c>
      <c r="M809" t="b">
        <v>1</v>
      </c>
      <c r="N809" t="s">
        <v>8276</v>
      </c>
      <c r="O809" s="13">
        <f>E809/D809</f>
        <v>1.05125</v>
      </c>
      <c r="P809" s="14">
        <f>IF($L809&lt;&gt;0, E809/L809, 0)</f>
        <v>73.771929824561397</v>
      </c>
      <c r="Q809" t="str">
        <f>LEFT($N809, FIND("/", $N809)-1)</f>
        <v>music</v>
      </c>
      <c r="R809" t="str">
        <f>RIGHT(N809, LEN(N809)-LEN(Q809)-1)</f>
        <v>rock</v>
      </c>
      <c r="S809" s="5">
        <f>$J809/60/60/24+DATE(1970, 1, 1)</f>
        <v>42759.628599537042</v>
      </c>
      <c r="T809" s="5">
        <f>$I809/60/60/24+DATE(1970, 1, 1)</f>
        <v>42795.083333333328</v>
      </c>
      <c r="U809" t="b">
        <f>T809&gt;S809</f>
        <v>1</v>
      </c>
    </row>
    <row r="810" spans="1:21" ht="43.5" x14ac:dyDescent="0.35">
      <c r="A810">
        <v>808</v>
      </c>
      <c r="B810" s="3" t="s">
        <v>809</v>
      </c>
      <c r="C810" s="3" t="s">
        <v>4918</v>
      </c>
      <c r="D810" s="11">
        <v>4500</v>
      </c>
      <c r="E810" s="11">
        <v>4500</v>
      </c>
      <c r="F810" t="s">
        <v>8219</v>
      </c>
      <c r="G810" t="s">
        <v>8229</v>
      </c>
      <c r="H810" t="s">
        <v>8251</v>
      </c>
      <c r="I810">
        <v>1419224340</v>
      </c>
      <c r="J810">
        <v>1416363886</v>
      </c>
      <c r="K810" t="b">
        <v>0</v>
      </c>
      <c r="L810">
        <v>43</v>
      </c>
      <c r="M810" t="b">
        <v>1</v>
      </c>
      <c r="N810" t="s">
        <v>8276</v>
      </c>
      <c r="O810" s="13">
        <f>E810/D810</f>
        <v>1</v>
      </c>
      <c r="P810" s="14">
        <f>IF($L810&lt;&gt;0, E810/L810, 0)</f>
        <v>104.65116279069767</v>
      </c>
      <c r="Q810" t="str">
        <f>LEFT($N810, FIND("/", $N810)-1)</f>
        <v>music</v>
      </c>
      <c r="R810" t="str">
        <f>RIGHT(N810, LEN(N810)-LEN(Q810)-1)</f>
        <v>rock</v>
      </c>
      <c r="S810" s="5">
        <f>$J810/60/60/24+DATE(1970, 1, 1)</f>
        <v>41962.100532407407</v>
      </c>
      <c r="T810" s="5">
        <f>$I810/60/60/24+DATE(1970, 1, 1)</f>
        <v>41995.207638888889</v>
      </c>
      <c r="U810" t="b">
        <f>T810&gt;S810</f>
        <v>1</v>
      </c>
    </row>
    <row r="811" spans="1:21" ht="43.5" x14ac:dyDescent="0.35">
      <c r="A811">
        <v>809</v>
      </c>
      <c r="B811" s="3" t="s">
        <v>810</v>
      </c>
      <c r="C811" s="3" t="s">
        <v>4919</v>
      </c>
      <c r="D811" s="11">
        <v>4000</v>
      </c>
      <c r="E811" s="11">
        <v>4151</v>
      </c>
      <c r="F811" t="s">
        <v>8219</v>
      </c>
      <c r="G811" t="s">
        <v>8224</v>
      </c>
      <c r="H811" t="s">
        <v>8246</v>
      </c>
      <c r="I811">
        <v>1390161630</v>
      </c>
      <c r="J811">
        <v>1387569630</v>
      </c>
      <c r="K811" t="b">
        <v>0</v>
      </c>
      <c r="L811">
        <v>52</v>
      </c>
      <c r="M811" t="b">
        <v>1</v>
      </c>
      <c r="N811" t="s">
        <v>8276</v>
      </c>
      <c r="O811" s="13">
        <f>E811/D811</f>
        <v>1.03775</v>
      </c>
      <c r="P811" s="14">
        <f>IF($L811&lt;&gt;0, E811/L811, 0)</f>
        <v>79.82692307692308</v>
      </c>
      <c r="Q811" t="str">
        <f>LEFT($N811, FIND("/", $N811)-1)</f>
        <v>music</v>
      </c>
      <c r="R811" t="str">
        <f>RIGHT(N811, LEN(N811)-LEN(Q811)-1)</f>
        <v>rock</v>
      </c>
      <c r="S811" s="5">
        <f>$J811/60/60/24+DATE(1970, 1, 1)</f>
        <v>41628.833680555559</v>
      </c>
      <c r="T811" s="5">
        <f>$I811/60/60/24+DATE(1970, 1, 1)</f>
        <v>41658.833680555559</v>
      </c>
      <c r="U811" t="b">
        <f>T811&gt;S811</f>
        <v>1</v>
      </c>
    </row>
    <row r="812" spans="1:21" ht="43.5" x14ac:dyDescent="0.35">
      <c r="A812">
        <v>810</v>
      </c>
      <c r="B812" s="3" t="s">
        <v>811</v>
      </c>
      <c r="C812" s="3" t="s">
        <v>4920</v>
      </c>
      <c r="D812" s="11">
        <v>1500</v>
      </c>
      <c r="E812" s="11">
        <v>1575</v>
      </c>
      <c r="F812" t="s">
        <v>8219</v>
      </c>
      <c r="G812" t="s">
        <v>8224</v>
      </c>
      <c r="H812" t="s">
        <v>8246</v>
      </c>
      <c r="I812">
        <v>1346462462</v>
      </c>
      <c r="J812">
        <v>1343870462</v>
      </c>
      <c r="K812" t="b">
        <v>0</v>
      </c>
      <c r="L812">
        <v>27</v>
      </c>
      <c r="M812" t="b">
        <v>1</v>
      </c>
      <c r="N812" t="s">
        <v>8276</v>
      </c>
      <c r="O812" s="13">
        <f>E812/D812</f>
        <v>1.05</v>
      </c>
      <c r="P812" s="14">
        <f>IF($L812&lt;&gt;0, E812/L812, 0)</f>
        <v>58.333333333333336</v>
      </c>
      <c r="Q812" t="str">
        <f>LEFT($N812, FIND("/", $N812)-1)</f>
        <v>music</v>
      </c>
      <c r="R812" t="str">
        <f>RIGHT(N812, LEN(N812)-LEN(Q812)-1)</f>
        <v>rock</v>
      </c>
      <c r="S812" s="5">
        <f>$J812/60/60/24+DATE(1970, 1, 1)</f>
        <v>41123.056273148148</v>
      </c>
      <c r="T812" s="5">
        <f>$I812/60/60/24+DATE(1970, 1, 1)</f>
        <v>41153.056273148148</v>
      </c>
      <c r="U812" t="b">
        <f>T812&gt;S812</f>
        <v>1</v>
      </c>
    </row>
    <row r="813" spans="1:21" ht="29" x14ac:dyDescent="0.35">
      <c r="A813">
        <v>811</v>
      </c>
      <c r="B813" s="3" t="s">
        <v>812</v>
      </c>
      <c r="C813" s="3" t="s">
        <v>4921</v>
      </c>
      <c r="D813" s="11">
        <v>1000</v>
      </c>
      <c r="E813" s="11">
        <v>1040</v>
      </c>
      <c r="F813" t="s">
        <v>8219</v>
      </c>
      <c r="G813" t="s">
        <v>8224</v>
      </c>
      <c r="H813" t="s">
        <v>8246</v>
      </c>
      <c r="I813">
        <v>1373475120</v>
      </c>
      <c r="J813">
        <v>1371569202</v>
      </c>
      <c r="K813" t="b">
        <v>0</v>
      </c>
      <c r="L813">
        <v>12</v>
      </c>
      <c r="M813" t="b">
        <v>1</v>
      </c>
      <c r="N813" t="s">
        <v>8276</v>
      </c>
      <c r="O813" s="13">
        <f>E813/D813</f>
        <v>1.04</v>
      </c>
      <c r="P813" s="14">
        <f>IF($L813&lt;&gt;0, E813/L813, 0)</f>
        <v>86.666666666666671</v>
      </c>
      <c r="Q813" t="str">
        <f>LEFT($N813, FIND("/", $N813)-1)</f>
        <v>music</v>
      </c>
      <c r="R813" t="str">
        <f>RIGHT(N813, LEN(N813)-LEN(Q813)-1)</f>
        <v>rock</v>
      </c>
      <c r="S813" s="5">
        <f>$J813/60/60/24+DATE(1970, 1, 1)</f>
        <v>41443.643541666665</v>
      </c>
      <c r="T813" s="5">
        <f>$I813/60/60/24+DATE(1970, 1, 1)</f>
        <v>41465.702777777777</v>
      </c>
      <c r="U813" t="b">
        <f>T813&gt;S813</f>
        <v>1</v>
      </c>
    </row>
    <row r="814" spans="1:21" ht="43.5" x14ac:dyDescent="0.35">
      <c r="A814">
        <v>812</v>
      </c>
      <c r="B814" s="3" t="s">
        <v>813</v>
      </c>
      <c r="C814" s="3" t="s">
        <v>4922</v>
      </c>
      <c r="D814" s="11">
        <v>600</v>
      </c>
      <c r="E814" s="11">
        <v>911</v>
      </c>
      <c r="F814" t="s">
        <v>8219</v>
      </c>
      <c r="G814" t="s">
        <v>8224</v>
      </c>
      <c r="H814" t="s">
        <v>8246</v>
      </c>
      <c r="I814">
        <v>1362146280</v>
      </c>
      <c r="J814">
        <v>1357604752</v>
      </c>
      <c r="K814" t="b">
        <v>0</v>
      </c>
      <c r="L814">
        <v>33</v>
      </c>
      <c r="M814" t="b">
        <v>1</v>
      </c>
      <c r="N814" t="s">
        <v>8276</v>
      </c>
      <c r="O814" s="13">
        <f>E814/D814</f>
        <v>1.5183333333333333</v>
      </c>
      <c r="P814" s="14">
        <f>IF($L814&lt;&gt;0, E814/L814, 0)</f>
        <v>27.606060606060606</v>
      </c>
      <c r="Q814" t="str">
        <f>LEFT($N814, FIND("/", $N814)-1)</f>
        <v>music</v>
      </c>
      <c r="R814" t="str">
        <f>RIGHT(N814, LEN(N814)-LEN(Q814)-1)</f>
        <v>rock</v>
      </c>
      <c r="S814" s="5">
        <f>$J814/60/60/24+DATE(1970, 1, 1)</f>
        <v>41282.017962962964</v>
      </c>
      <c r="T814" s="5">
        <f>$I814/60/60/24+DATE(1970, 1, 1)</f>
        <v>41334.581944444442</v>
      </c>
      <c r="U814" t="b">
        <f>T814&gt;S814</f>
        <v>1</v>
      </c>
    </row>
    <row r="815" spans="1:21" ht="29" x14ac:dyDescent="0.35">
      <c r="A815">
        <v>813</v>
      </c>
      <c r="B815" s="3" t="s">
        <v>814</v>
      </c>
      <c r="C815" s="3" t="s">
        <v>4923</v>
      </c>
      <c r="D815" s="11">
        <v>1500</v>
      </c>
      <c r="E815" s="11">
        <v>2399.94</v>
      </c>
      <c r="F815" t="s">
        <v>8219</v>
      </c>
      <c r="G815" t="s">
        <v>8224</v>
      </c>
      <c r="H815" t="s">
        <v>8246</v>
      </c>
      <c r="I815">
        <v>1342825365</v>
      </c>
      <c r="J815">
        <v>1340233365</v>
      </c>
      <c r="K815" t="b">
        <v>0</v>
      </c>
      <c r="L815">
        <v>96</v>
      </c>
      <c r="M815" t="b">
        <v>1</v>
      </c>
      <c r="N815" t="s">
        <v>8276</v>
      </c>
      <c r="O815" s="13">
        <f>E815/D815</f>
        <v>1.59996</v>
      </c>
      <c r="P815" s="14">
        <f>IF($L815&lt;&gt;0, E815/L815, 0)</f>
        <v>24.999375000000001</v>
      </c>
      <c r="Q815" t="str">
        <f>LEFT($N815, FIND("/", $N815)-1)</f>
        <v>music</v>
      </c>
      <c r="R815" t="str">
        <f>RIGHT(N815, LEN(N815)-LEN(Q815)-1)</f>
        <v>rock</v>
      </c>
      <c r="S815" s="5">
        <f>$J815/60/60/24+DATE(1970, 1, 1)</f>
        <v>41080.960243055553</v>
      </c>
      <c r="T815" s="5">
        <f>$I815/60/60/24+DATE(1970, 1, 1)</f>
        <v>41110.960243055553</v>
      </c>
      <c r="U815" t="b">
        <f>T815&gt;S815</f>
        <v>1</v>
      </c>
    </row>
    <row r="816" spans="1:21" ht="43.5" x14ac:dyDescent="0.35">
      <c r="A816">
        <v>814</v>
      </c>
      <c r="B816" s="3" t="s">
        <v>815</v>
      </c>
      <c r="C816" s="3" t="s">
        <v>4924</v>
      </c>
      <c r="D816" s="11">
        <v>1000</v>
      </c>
      <c r="E816" s="11">
        <v>1273</v>
      </c>
      <c r="F816" t="s">
        <v>8219</v>
      </c>
      <c r="G816" t="s">
        <v>8224</v>
      </c>
      <c r="H816" t="s">
        <v>8246</v>
      </c>
      <c r="I816">
        <v>1306865040</v>
      </c>
      <c r="J816">
        <v>1305568201</v>
      </c>
      <c r="K816" t="b">
        <v>0</v>
      </c>
      <c r="L816">
        <v>28</v>
      </c>
      <c r="M816" t="b">
        <v>1</v>
      </c>
      <c r="N816" t="s">
        <v>8276</v>
      </c>
      <c r="O816" s="13">
        <f>E816/D816</f>
        <v>1.2729999999999999</v>
      </c>
      <c r="P816" s="14">
        <f>IF($L816&lt;&gt;0, E816/L816, 0)</f>
        <v>45.464285714285715</v>
      </c>
      <c r="Q816" t="str">
        <f>LEFT($N816, FIND("/", $N816)-1)</f>
        <v>music</v>
      </c>
      <c r="R816" t="str">
        <f>RIGHT(N816, LEN(N816)-LEN(Q816)-1)</f>
        <v>rock</v>
      </c>
      <c r="S816" s="5">
        <f>$J816/60/60/24+DATE(1970, 1, 1)</f>
        <v>40679.743067129632</v>
      </c>
      <c r="T816" s="5">
        <f>$I816/60/60/24+DATE(1970, 1, 1)</f>
        <v>40694.75277777778</v>
      </c>
      <c r="U816" t="b">
        <f>T816&gt;S816</f>
        <v>1</v>
      </c>
    </row>
    <row r="817" spans="1:21" ht="29" x14ac:dyDescent="0.35">
      <c r="A817">
        <v>815</v>
      </c>
      <c r="B817" s="3" t="s">
        <v>816</v>
      </c>
      <c r="C817" s="3" t="s">
        <v>4925</v>
      </c>
      <c r="D817" s="11">
        <v>4000</v>
      </c>
      <c r="E817" s="11">
        <v>4280</v>
      </c>
      <c r="F817" t="s">
        <v>8219</v>
      </c>
      <c r="G817" t="s">
        <v>8224</v>
      </c>
      <c r="H817" t="s">
        <v>8246</v>
      </c>
      <c r="I817">
        <v>1414879303</v>
      </c>
      <c r="J817">
        <v>1412287303</v>
      </c>
      <c r="K817" t="b">
        <v>0</v>
      </c>
      <c r="L817">
        <v>43</v>
      </c>
      <c r="M817" t="b">
        <v>1</v>
      </c>
      <c r="N817" t="s">
        <v>8276</v>
      </c>
      <c r="O817" s="13">
        <f>E817/D817</f>
        <v>1.07</v>
      </c>
      <c r="P817" s="14">
        <f>IF($L817&lt;&gt;0, E817/L817, 0)</f>
        <v>99.534883720930239</v>
      </c>
      <c r="Q817" t="str">
        <f>LEFT($N817, FIND("/", $N817)-1)</f>
        <v>music</v>
      </c>
      <c r="R817" t="str">
        <f>RIGHT(N817, LEN(N817)-LEN(Q817)-1)</f>
        <v>rock</v>
      </c>
      <c r="S817" s="5">
        <f>$J817/60/60/24+DATE(1970, 1, 1)</f>
        <v>41914.917858796296</v>
      </c>
      <c r="T817" s="5">
        <f>$I817/60/60/24+DATE(1970, 1, 1)</f>
        <v>41944.917858796296</v>
      </c>
      <c r="U817" t="b">
        <f>T817&gt;S817</f>
        <v>1</v>
      </c>
    </row>
    <row r="818" spans="1:21" ht="29" x14ac:dyDescent="0.35">
      <c r="A818">
        <v>816</v>
      </c>
      <c r="B818" s="3" t="s">
        <v>817</v>
      </c>
      <c r="C818" s="3" t="s">
        <v>4926</v>
      </c>
      <c r="D818" s="11">
        <v>7000</v>
      </c>
      <c r="E818" s="11">
        <v>8058.55</v>
      </c>
      <c r="F818" t="s">
        <v>8219</v>
      </c>
      <c r="G818" t="s">
        <v>8224</v>
      </c>
      <c r="H818" t="s">
        <v>8246</v>
      </c>
      <c r="I818">
        <v>1365489000</v>
      </c>
      <c r="J818">
        <v>1362776043</v>
      </c>
      <c r="K818" t="b">
        <v>0</v>
      </c>
      <c r="L818">
        <v>205</v>
      </c>
      <c r="M818" t="b">
        <v>1</v>
      </c>
      <c r="N818" t="s">
        <v>8276</v>
      </c>
      <c r="O818" s="13">
        <f>E818/D818</f>
        <v>1.1512214285714286</v>
      </c>
      <c r="P818" s="14">
        <f>IF($L818&lt;&gt;0, E818/L818, 0)</f>
        <v>39.31</v>
      </c>
      <c r="Q818" t="str">
        <f>LEFT($N818, FIND("/", $N818)-1)</f>
        <v>music</v>
      </c>
      <c r="R818" t="str">
        <f>RIGHT(N818, LEN(N818)-LEN(Q818)-1)</f>
        <v>rock</v>
      </c>
      <c r="S818" s="5">
        <f>$J818/60/60/24+DATE(1970, 1, 1)</f>
        <v>41341.870868055557</v>
      </c>
      <c r="T818" s="5">
        <f>$I818/60/60/24+DATE(1970, 1, 1)</f>
        <v>41373.270833333336</v>
      </c>
      <c r="U818" t="b">
        <f>T818&gt;S818</f>
        <v>1</v>
      </c>
    </row>
    <row r="819" spans="1:21" ht="43.5" x14ac:dyDescent="0.35">
      <c r="A819">
        <v>817</v>
      </c>
      <c r="B819" s="3" t="s">
        <v>818</v>
      </c>
      <c r="C819" s="3" t="s">
        <v>4927</v>
      </c>
      <c r="D819" s="11">
        <v>1500</v>
      </c>
      <c r="E819" s="11">
        <v>2056.66</v>
      </c>
      <c r="F819" t="s">
        <v>8219</v>
      </c>
      <c r="G819" t="s">
        <v>8224</v>
      </c>
      <c r="H819" t="s">
        <v>8246</v>
      </c>
      <c r="I819">
        <v>1331441940</v>
      </c>
      <c r="J819">
        <v>1326810211</v>
      </c>
      <c r="K819" t="b">
        <v>0</v>
      </c>
      <c r="L819">
        <v>23</v>
      </c>
      <c r="M819" t="b">
        <v>1</v>
      </c>
      <c r="N819" t="s">
        <v>8276</v>
      </c>
      <c r="O819" s="13">
        <f>E819/D819</f>
        <v>1.3711066666666665</v>
      </c>
      <c r="P819" s="14">
        <f>IF($L819&lt;&gt;0, E819/L819, 0)</f>
        <v>89.419999999999987</v>
      </c>
      <c r="Q819" t="str">
        <f>LEFT($N819, FIND("/", $N819)-1)</f>
        <v>music</v>
      </c>
      <c r="R819" t="str">
        <f>RIGHT(N819, LEN(N819)-LEN(Q819)-1)</f>
        <v>rock</v>
      </c>
      <c r="S819" s="5">
        <f>$J819/60/60/24+DATE(1970, 1, 1)</f>
        <v>40925.599664351852</v>
      </c>
      <c r="T819" s="5">
        <f>$I819/60/60/24+DATE(1970, 1, 1)</f>
        <v>40979.207638888889</v>
      </c>
      <c r="U819" t="b">
        <f>T819&gt;S819</f>
        <v>1</v>
      </c>
    </row>
    <row r="820" spans="1:21" ht="43.5" x14ac:dyDescent="0.35">
      <c r="A820">
        <v>818</v>
      </c>
      <c r="B820" s="3" t="s">
        <v>819</v>
      </c>
      <c r="C820" s="3" t="s">
        <v>4928</v>
      </c>
      <c r="D820" s="11">
        <v>350</v>
      </c>
      <c r="E820" s="11">
        <v>545</v>
      </c>
      <c r="F820" t="s">
        <v>8219</v>
      </c>
      <c r="G820" t="s">
        <v>8224</v>
      </c>
      <c r="H820" t="s">
        <v>8246</v>
      </c>
      <c r="I820">
        <v>1344358860</v>
      </c>
      <c r="J820">
        <v>1343682681</v>
      </c>
      <c r="K820" t="b">
        <v>0</v>
      </c>
      <c r="L820">
        <v>19</v>
      </c>
      <c r="M820" t="b">
        <v>1</v>
      </c>
      <c r="N820" t="s">
        <v>8276</v>
      </c>
      <c r="O820" s="13">
        <f>E820/D820</f>
        <v>1.5571428571428572</v>
      </c>
      <c r="P820" s="14">
        <f>IF($L820&lt;&gt;0, E820/L820, 0)</f>
        <v>28.684210526315791</v>
      </c>
      <c r="Q820" t="str">
        <f>LEFT($N820, FIND("/", $N820)-1)</f>
        <v>music</v>
      </c>
      <c r="R820" t="str">
        <f>RIGHT(N820, LEN(N820)-LEN(Q820)-1)</f>
        <v>rock</v>
      </c>
      <c r="S820" s="5">
        <f>$J820/60/60/24+DATE(1970, 1, 1)</f>
        <v>41120.882881944446</v>
      </c>
      <c r="T820" s="5">
        <f>$I820/60/60/24+DATE(1970, 1, 1)</f>
        <v>41128.709027777775</v>
      </c>
      <c r="U820" t="b">
        <f>T820&gt;S820</f>
        <v>1</v>
      </c>
    </row>
    <row r="821" spans="1:21" ht="29" x14ac:dyDescent="0.35">
      <c r="A821">
        <v>819</v>
      </c>
      <c r="B821" s="3" t="s">
        <v>820</v>
      </c>
      <c r="C821" s="3" t="s">
        <v>4929</v>
      </c>
      <c r="D821" s="11">
        <v>400</v>
      </c>
      <c r="E821" s="11">
        <v>435</v>
      </c>
      <c r="F821" t="s">
        <v>8219</v>
      </c>
      <c r="G821" t="s">
        <v>8224</v>
      </c>
      <c r="H821" t="s">
        <v>8246</v>
      </c>
      <c r="I821">
        <v>1387601040</v>
      </c>
      <c r="J821">
        <v>1386806254</v>
      </c>
      <c r="K821" t="b">
        <v>0</v>
      </c>
      <c r="L821">
        <v>14</v>
      </c>
      <c r="M821" t="b">
        <v>1</v>
      </c>
      <c r="N821" t="s">
        <v>8276</v>
      </c>
      <c r="O821" s="13">
        <f>E821/D821</f>
        <v>1.0874999999999999</v>
      </c>
      <c r="P821" s="14">
        <f>IF($L821&lt;&gt;0, E821/L821, 0)</f>
        <v>31.071428571428573</v>
      </c>
      <c r="Q821" t="str">
        <f>LEFT($N821, FIND("/", $N821)-1)</f>
        <v>music</v>
      </c>
      <c r="R821" t="str">
        <f>RIGHT(N821, LEN(N821)-LEN(Q821)-1)</f>
        <v>rock</v>
      </c>
      <c r="S821" s="5">
        <f>$J821/60/60/24+DATE(1970, 1, 1)</f>
        <v>41619.998310185183</v>
      </c>
      <c r="T821" s="5">
        <f>$I821/60/60/24+DATE(1970, 1, 1)</f>
        <v>41629.197222222225</v>
      </c>
      <c r="U821" t="b">
        <f>T821&gt;S821</f>
        <v>1</v>
      </c>
    </row>
    <row r="822" spans="1:21" ht="43.5" x14ac:dyDescent="0.35">
      <c r="A822">
        <v>820</v>
      </c>
      <c r="B822" s="3" t="s">
        <v>821</v>
      </c>
      <c r="C822" s="3" t="s">
        <v>4930</v>
      </c>
      <c r="D822" s="11">
        <v>2000</v>
      </c>
      <c r="E822" s="11">
        <v>2681</v>
      </c>
      <c r="F822" t="s">
        <v>8219</v>
      </c>
      <c r="G822" t="s">
        <v>8224</v>
      </c>
      <c r="H822" t="s">
        <v>8246</v>
      </c>
      <c r="I822">
        <v>1402290000</v>
      </c>
      <c r="J822">
        <v>1399666342</v>
      </c>
      <c r="K822" t="b">
        <v>0</v>
      </c>
      <c r="L822">
        <v>38</v>
      </c>
      <c r="M822" t="b">
        <v>1</v>
      </c>
      <c r="N822" t="s">
        <v>8276</v>
      </c>
      <c r="O822" s="13">
        <f>E822/D822</f>
        <v>1.3405</v>
      </c>
      <c r="P822" s="14">
        <f>IF($L822&lt;&gt;0, E822/L822, 0)</f>
        <v>70.55263157894737</v>
      </c>
      <c r="Q822" t="str">
        <f>LEFT($N822, FIND("/", $N822)-1)</f>
        <v>music</v>
      </c>
      <c r="R822" t="str">
        <f>RIGHT(N822, LEN(N822)-LEN(Q822)-1)</f>
        <v>rock</v>
      </c>
      <c r="S822" s="5">
        <f>$J822/60/60/24+DATE(1970, 1, 1)</f>
        <v>41768.841921296298</v>
      </c>
      <c r="T822" s="5">
        <f>$I822/60/60/24+DATE(1970, 1, 1)</f>
        <v>41799.208333333336</v>
      </c>
      <c r="U822" t="b">
        <f>T822&gt;S822</f>
        <v>1</v>
      </c>
    </row>
    <row r="823" spans="1:21" ht="43.5" x14ac:dyDescent="0.35">
      <c r="A823">
        <v>821</v>
      </c>
      <c r="B823" s="3" t="s">
        <v>822</v>
      </c>
      <c r="C823" s="3" t="s">
        <v>4931</v>
      </c>
      <c r="D823" s="11">
        <v>17482</v>
      </c>
      <c r="E823" s="11">
        <v>17482</v>
      </c>
      <c r="F823" t="s">
        <v>8219</v>
      </c>
      <c r="G823" t="s">
        <v>8224</v>
      </c>
      <c r="H823" t="s">
        <v>8246</v>
      </c>
      <c r="I823">
        <v>1430712060</v>
      </c>
      <c r="J823">
        <v>1427753265</v>
      </c>
      <c r="K823" t="b">
        <v>0</v>
      </c>
      <c r="L823">
        <v>78</v>
      </c>
      <c r="M823" t="b">
        <v>1</v>
      </c>
      <c r="N823" t="s">
        <v>8276</v>
      </c>
      <c r="O823" s="13">
        <f>E823/D823</f>
        <v>1</v>
      </c>
      <c r="P823" s="14">
        <f>IF($L823&lt;&gt;0, E823/L823, 0)</f>
        <v>224.12820512820514</v>
      </c>
      <c r="Q823" t="str">
        <f>LEFT($N823, FIND("/", $N823)-1)</f>
        <v>music</v>
      </c>
      <c r="R823" t="str">
        <f>RIGHT(N823, LEN(N823)-LEN(Q823)-1)</f>
        <v>rock</v>
      </c>
      <c r="S823" s="5">
        <f>$J823/60/60/24+DATE(1970, 1, 1)</f>
        <v>42093.922048611115</v>
      </c>
      <c r="T823" s="5">
        <f>$I823/60/60/24+DATE(1970, 1, 1)</f>
        <v>42128.167361111111</v>
      </c>
      <c r="U823" t="b">
        <f>T823&gt;S823</f>
        <v>1</v>
      </c>
    </row>
    <row r="824" spans="1:21" ht="43.5" x14ac:dyDescent="0.35">
      <c r="A824">
        <v>822</v>
      </c>
      <c r="B824" s="3" t="s">
        <v>823</v>
      </c>
      <c r="C824" s="3" t="s">
        <v>4932</v>
      </c>
      <c r="D824" s="11">
        <v>3000</v>
      </c>
      <c r="E824" s="11">
        <v>3575</v>
      </c>
      <c r="F824" t="s">
        <v>8219</v>
      </c>
      <c r="G824" t="s">
        <v>8224</v>
      </c>
      <c r="H824" t="s">
        <v>8246</v>
      </c>
      <c r="I824">
        <v>1349477050</v>
      </c>
      <c r="J824">
        <v>1346885050</v>
      </c>
      <c r="K824" t="b">
        <v>0</v>
      </c>
      <c r="L824">
        <v>69</v>
      </c>
      <c r="M824" t="b">
        <v>1</v>
      </c>
      <c r="N824" t="s">
        <v>8276</v>
      </c>
      <c r="O824" s="13">
        <f>E824/D824</f>
        <v>1.1916666666666667</v>
      </c>
      <c r="P824" s="14">
        <f>IF($L824&lt;&gt;0, E824/L824, 0)</f>
        <v>51.811594202898547</v>
      </c>
      <c r="Q824" t="str">
        <f>LEFT($N824, FIND("/", $N824)-1)</f>
        <v>music</v>
      </c>
      <c r="R824" t="str">
        <f>RIGHT(N824, LEN(N824)-LEN(Q824)-1)</f>
        <v>rock</v>
      </c>
      <c r="S824" s="5">
        <f>$J824/60/60/24+DATE(1970, 1, 1)</f>
        <v>41157.947337962964</v>
      </c>
      <c r="T824" s="5">
        <f>$I824/60/60/24+DATE(1970, 1, 1)</f>
        <v>41187.947337962964</v>
      </c>
      <c r="U824" t="b">
        <f>T824&gt;S824</f>
        <v>1</v>
      </c>
    </row>
    <row r="825" spans="1:21" ht="43.5" x14ac:dyDescent="0.35">
      <c r="A825">
        <v>823</v>
      </c>
      <c r="B825" s="3" t="s">
        <v>824</v>
      </c>
      <c r="C825" s="3" t="s">
        <v>4933</v>
      </c>
      <c r="D825" s="11">
        <v>800</v>
      </c>
      <c r="E825" s="11">
        <v>1436</v>
      </c>
      <c r="F825" t="s">
        <v>8219</v>
      </c>
      <c r="G825" t="s">
        <v>8224</v>
      </c>
      <c r="H825" t="s">
        <v>8246</v>
      </c>
      <c r="I825">
        <v>1427062852</v>
      </c>
      <c r="J825">
        <v>1424474452</v>
      </c>
      <c r="K825" t="b">
        <v>0</v>
      </c>
      <c r="L825">
        <v>33</v>
      </c>
      <c r="M825" t="b">
        <v>1</v>
      </c>
      <c r="N825" t="s">
        <v>8276</v>
      </c>
      <c r="O825" s="13">
        <f>E825/D825</f>
        <v>1.7949999999999999</v>
      </c>
      <c r="P825" s="14">
        <f>IF($L825&lt;&gt;0, E825/L825, 0)</f>
        <v>43.515151515151516</v>
      </c>
      <c r="Q825" t="str">
        <f>LEFT($N825, FIND("/", $N825)-1)</f>
        <v>music</v>
      </c>
      <c r="R825" t="str">
        <f>RIGHT(N825, LEN(N825)-LEN(Q825)-1)</f>
        <v>rock</v>
      </c>
      <c r="S825" s="5">
        <f>$J825/60/60/24+DATE(1970, 1, 1)</f>
        <v>42055.972824074073</v>
      </c>
      <c r="T825" s="5">
        <f>$I825/60/60/24+DATE(1970, 1, 1)</f>
        <v>42085.931157407409</v>
      </c>
      <c r="U825" t="b">
        <f>T825&gt;S825</f>
        <v>1</v>
      </c>
    </row>
    <row r="826" spans="1:21" ht="58" x14ac:dyDescent="0.35">
      <c r="A826">
        <v>824</v>
      </c>
      <c r="B826" s="3" t="s">
        <v>825</v>
      </c>
      <c r="C826" s="3" t="s">
        <v>4934</v>
      </c>
      <c r="D826" s="11">
        <v>1600</v>
      </c>
      <c r="E826" s="11">
        <v>2150.1</v>
      </c>
      <c r="F826" t="s">
        <v>8219</v>
      </c>
      <c r="G826" t="s">
        <v>8224</v>
      </c>
      <c r="H826" t="s">
        <v>8246</v>
      </c>
      <c r="I826">
        <v>1271573940</v>
      </c>
      <c r="J826">
        <v>1268459318</v>
      </c>
      <c r="K826" t="b">
        <v>0</v>
      </c>
      <c r="L826">
        <v>54</v>
      </c>
      <c r="M826" t="b">
        <v>1</v>
      </c>
      <c r="N826" t="s">
        <v>8276</v>
      </c>
      <c r="O826" s="13">
        <f>E826/D826</f>
        <v>1.3438124999999999</v>
      </c>
      <c r="P826" s="14">
        <f>IF($L826&lt;&gt;0, E826/L826, 0)</f>
        <v>39.816666666666663</v>
      </c>
      <c r="Q826" t="str">
        <f>LEFT($N826, FIND("/", $N826)-1)</f>
        <v>music</v>
      </c>
      <c r="R826" t="str">
        <f>RIGHT(N826, LEN(N826)-LEN(Q826)-1)</f>
        <v>rock</v>
      </c>
      <c r="S826" s="5">
        <f>$J826/60/60/24+DATE(1970, 1, 1)</f>
        <v>40250.242106481484</v>
      </c>
      <c r="T826" s="5">
        <f>$I826/60/60/24+DATE(1970, 1, 1)</f>
        <v>40286.290972222225</v>
      </c>
      <c r="U826" t="b">
        <f>T826&gt;S826</f>
        <v>1</v>
      </c>
    </row>
    <row r="827" spans="1:21" ht="29" x14ac:dyDescent="0.35">
      <c r="A827">
        <v>825</v>
      </c>
      <c r="B827" s="3" t="s">
        <v>826</v>
      </c>
      <c r="C827" s="3" t="s">
        <v>4935</v>
      </c>
      <c r="D827" s="11">
        <v>12500</v>
      </c>
      <c r="E827" s="11">
        <v>12554</v>
      </c>
      <c r="F827" t="s">
        <v>8219</v>
      </c>
      <c r="G827" t="s">
        <v>8224</v>
      </c>
      <c r="H827" t="s">
        <v>8246</v>
      </c>
      <c r="I827">
        <v>1351495284</v>
      </c>
      <c r="J827">
        <v>1349335284</v>
      </c>
      <c r="K827" t="b">
        <v>0</v>
      </c>
      <c r="L827">
        <v>99</v>
      </c>
      <c r="M827" t="b">
        <v>1</v>
      </c>
      <c r="N827" t="s">
        <v>8276</v>
      </c>
      <c r="O827" s="13">
        <f>E827/D827</f>
        <v>1.0043200000000001</v>
      </c>
      <c r="P827" s="14">
        <f>IF($L827&lt;&gt;0, E827/L827, 0)</f>
        <v>126.8080808080808</v>
      </c>
      <c r="Q827" t="str">
        <f>LEFT($N827, FIND("/", $N827)-1)</f>
        <v>music</v>
      </c>
      <c r="R827" t="str">
        <f>RIGHT(N827, LEN(N827)-LEN(Q827)-1)</f>
        <v>rock</v>
      </c>
      <c r="S827" s="5">
        <f>$J827/60/60/24+DATE(1970, 1, 1)</f>
        <v>41186.306527777779</v>
      </c>
      <c r="T827" s="5">
        <f>$I827/60/60/24+DATE(1970, 1, 1)</f>
        <v>41211.306527777779</v>
      </c>
      <c r="U827" t="b">
        <f>T827&gt;S827</f>
        <v>1</v>
      </c>
    </row>
    <row r="828" spans="1:21" ht="43.5" x14ac:dyDescent="0.35">
      <c r="A828">
        <v>826</v>
      </c>
      <c r="B828" s="3" t="s">
        <v>827</v>
      </c>
      <c r="C828" s="3" t="s">
        <v>4936</v>
      </c>
      <c r="D828" s="11">
        <v>5500</v>
      </c>
      <c r="E828" s="11">
        <v>5580</v>
      </c>
      <c r="F828" t="s">
        <v>8219</v>
      </c>
      <c r="G828" t="s">
        <v>8224</v>
      </c>
      <c r="H828" t="s">
        <v>8246</v>
      </c>
      <c r="I828">
        <v>1332719730</v>
      </c>
      <c r="J828">
        <v>1330908930</v>
      </c>
      <c r="K828" t="b">
        <v>0</v>
      </c>
      <c r="L828">
        <v>49</v>
      </c>
      <c r="M828" t="b">
        <v>1</v>
      </c>
      <c r="N828" t="s">
        <v>8276</v>
      </c>
      <c r="O828" s="13">
        <f>E828/D828</f>
        <v>1.0145454545454546</v>
      </c>
      <c r="P828" s="14">
        <f>IF($L828&lt;&gt;0, E828/L828, 0)</f>
        <v>113.87755102040816</v>
      </c>
      <c r="Q828" t="str">
        <f>LEFT($N828, FIND("/", $N828)-1)</f>
        <v>music</v>
      </c>
      <c r="R828" t="str">
        <f>RIGHT(N828, LEN(N828)-LEN(Q828)-1)</f>
        <v>rock</v>
      </c>
      <c r="S828" s="5">
        <f>$J828/60/60/24+DATE(1970, 1, 1)</f>
        <v>40973.038541666669</v>
      </c>
      <c r="T828" s="5">
        <f>$I828/60/60/24+DATE(1970, 1, 1)</f>
        <v>40993.996874999997</v>
      </c>
      <c r="U828" t="b">
        <f>T828&gt;S828</f>
        <v>1</v>
      </c>
    </row>
    <row r="829" spans="1:21" ht="58" x14ac:dyDescent="0.35">
      <c r="A829">
        <v>827</v>
      </c>
      <c r="B829" s="3" t="s">
        <v>828</v>
      </c>
      <c r="C829" s="3" t="s">
        <v>4937</v>
      </c>
      <c r="D829" s="11">
        <v>300</v>
      </c>
      <c r="E829" s="11">
        <v>310</v>
      </c>
      <c r="F829" t="s">
        <v>8219</v>
      </c>
      <c r="G829" t="s">
        <v>8224</v>
      </c>
      <c r="H829" t="s">
        <v>8246</v>
      </c>
      <c r="I829">
        <v>1329248940</v>
      </c>
      <c r="J829">
        <v>1326972107</v>
      </c>
      <c r="K829" t="b">
        <v>0</v>
      </c>
      <c r="L829">
        <v>11</v>
      </c>
      <c r="M829" t="b">
        <v>1</v>
      </c>
      <c r="N829" t="s">
        <v>8276</v>
      </c>
      <c r="O829" s="13">
        <f>E829/D829</f>
        <v>1.0333333333333334</v>
      </c>
      <c r="P829" s="14">
        <f>IF($L829&lt;&gt;0, E829/L829, 0)</f>
        <v>28.181818181818183</v>
      </c>
      <c r="Q829" t="str">
        <f>LEFT($N829, FIND("/", $N829)-1)</f>
        <v>music</v>
      </c>
      <c r="R829" t="str">
        <f>RIGHT(N829, LEN(N829)-LEN(Q829)-1)</f>
        <v>rock</v>
      </c>
      <c r="S829" s="5">
        <f>$J829/60/60/24+DATE(1970, 1, 1)</f>
        <v>40927.473460648151</v>
      </c>
      <c r="T829" s="5">
        <f>$I829/60/60/24+DATE(1970, 1, 1)</f>
        <v>40953.825694444444</v>
      </c>
      <c r="U829" t="b">
        <f>T829&gt;S829</f>
        <v>1</v>
      </c>
    </row>
    <row r="830" spans="1:21" ht="58" x14ac:dyDescent="0.35">
      <c r="A830">
        <v>828</v>
      </c>
      <c r="B830" s="3" t="s">
        <v>829</v>
      </c>
      <c r="C830" s="3" t="s">
        <v>4938</v>
      </c>
      <c r="D830" s="11">
        <v>1300</v>
      </c>
      <c r="E830" s="11">
        <v>1391</v>
      </c>
      <c r="F830" t="s">
        <v>8219</v>
      </c>
      <c r="G830" t="s">
        <v>8224</v>
      </c>
      <c r="H830" t="s">
        <v>8246</v>
      </c>
      <c r="I830">
        <v>1340641440</v>
      </c>
      <c r="J830">
        <v>1339549982</v>
      </c>
      <c r="K830" t="b">
        <v>0</v>
      </c>
      <c r="L830">
        <v>38</v>
      </c>
      <c r="M830" t="b">
        <v>1</v>
      </c>
      <c r="N830" t="s">
        <v>8276</v>
      </c>
      <c r="O830" s="13">
        <f>E830/D830</f>
        <v>1.07</v>
      </c>
      <c r="P830" s="14">
        <f>IF($L830&lt;&gt;0, E830/L830, 0)</f>
        <v>36.60526315789474</v>
      </c>
      <c r="Q830" t="str">
        <f>LEFT($N830, FIND("/", $N830)-1)</f>
        <v>music</v>
      </c>
      <c r="R830" t="str">
        <f>RIGHT(N830, LEN(N830)-LEN(Q830)-1)</f>
        <v>rock</v>
      </c>
      <c r="S830" s="5">
        <f>$J830/60/60/24+DATE(1970, 1, 1)</f>
        <v>41073.050717592596</v>
      </c>
      <c r="T830" s="5">
        <f>$I830/60/60/24+DATE(1970, 1, 1)</f>
        <v>41085.683333333334</v>
      </c>
      <c r="U830" t="b">
        <f>T830&gt;S830</f>
        <v>1</v>
      </c>
    </row>
    <row r="831" spans="1:21" ht="58" x14ac:dyDescent="0.35">
      <c r="A831">
        <v>829</v>
      </c>
      <c r="B831" s="3" t="s">
        <v>830</v>
      </c>
      <c r="C831" s="3" t="s">
        <v>4939</v>
      </c>
      <c r="D831" s="11">
        <v>500</v>
      </c>
      <c r="E831" s="11">
        <v>520</v>
      </c>
      <c r="F831" t="s">
        <v>8219</v>
      </c>
      <c r="G831" t="s">
        <v>8225</v>
      </c>
      <c r="H831" t="s">
        <v>8247</v>
      </c>
      <c r="I831">
        <v>1468437240</v>
      </c>
      <c r="J831">
        <v>1463253240</v>
      </c>
      <c r="K831" t="b">
        <v>0</v>
      </c>
      <c r="L831">
        <v>16</v>
      </c>
      <c r="M831" t="b">
        <v>1</v>
      </c>
      <c r="N831" t="s">
        <v>8276</v>
      </c>
      <c r="O831" s="13">
        <f>E831/D831</f>
        <v>1.04</v>
      </c>
      <c r="P831" s="14">
        <f>IF($L831&lt;&gt;0, E831/L831, 0)</f>
        <v>32.5</v>
      </c>
      <c r="Q831" t="str">
        <f>LEFT($N831, FIND("/", $N831)-1)</f>
        <v>music</v>
      </c>
      <c r="R831" t="str">
        <f>RIGHT(N831, LEN(N831)-LEN(Q831)-1)</f>
        <v>rock</v>
      </c>
      <c r="S831" s="5">
        <f>$J831/60/60/24+DATE(1970, 1, 1)</f>
        <v>42504.801388888889</v>
      </c>
      <c r="T831" s="5">
        <f>$I831/60/60/24+DATE(1970, 1, 1)</f>
        <v>42564.801388888889</v>
      </c>
      <c r="U831" t="b">
        <f>T831&gt;S831</f>
        <v>1</v>
      </c>
    </row>
    <row r="832" spans="1:21" ht="43.5" x14ac:dyDescent="0.35">
      <c r="A832">
        <v>830</v>
      </c>
      <c r="B832" s="3" t="s">
        <v>831</v>
      </c>
      <c r="C832" s="3" t="s">
        <v>4940</v>
      </c>
      <c r="D832" s="11">
        <v>1800</v>
      </c>
      <c r="E832" s="11">
        <v>1941</v>
      </c>
      <c r="F832" t="s">
        <v>8219</v>
      </c>
      <c r="G832" t="s">
        <v>8224</v>
      </c>
      <c r="H832" t="s">
        <v>8246</v>
      </c>
      <c r="I832">
        <v>1363952225</v>
      </c>
      <c r="J832">
        <v>1361363825</v>
      </c>
      <c r="K832" t="b">
        <v>0</v>
      </c>
      <c r="L832">
        <v>32</v>
      </c>
      <c r="M832" t="b">
        <v>1</v>
      </c>
      <c r="N832" t="s">
        <v>8276</v>
      </c>
      <c r="O832" s="13">
        <f>E832/D832</f>
        <v>1.0783333333333334</v>
      </c>
      <c r="P832" s="14">
        <f>IF($L832&lt;&gt;0, E832/L832, 0)</f>
        <v>60.65625</v>
      </c>
      <c r="Q832" t="str">
        <f>LEFT($N832, FIND("/", $N832)-1)</f>
        <v>music</v>
      </c>
      <c r="R832" t="str">
        <f>RIGHT(N832, LEN(N832)-LEN(Q832)-1)</f>
        <v>rock</v>
      </c>
      <c r="S832" s="5">
        <f>$J832/60/60/24+DATE(1970, 1, 1)</f>
        <v>41325.525752314818</v>
      </c>
      <c r="T832" s="5">
        <f>$I832/60/60/24+DATE(1970, 1, 1)</f>
        <v>41355.484085648146</v>
      </c>
      <c r="U832" t="b">
        <f>T832&gt;S832</f>
        <v>1</v>
      </c>
    </row>
    <row r="833" spans="1:21" ht="43.5" x14ac:dyDescent="0.35">
      <c r="A833">
        <v>831</v>
      </c>
      <c r="B833" s="3" t="s">
        <v>832</v>
      </c>
      <c r="C833" s="3" t="s">
        <v>4941</v>
      </c>
      <c r="D833" s="11">
        <v>1500</v>
      </c>
      <c r="E833" s="11">
        <v>3500</v>
      </c>
      <c r="F833" t="s">
        <v>8219</v>
      </c>
      <c r="G833" t="s">
        <v>8224</v>
      </c>
      <c r="H833" t="s">
        <v>8246</v>
      </c>
      <c r="I833">
        <v>1335540694</v>
      </c>
      <c r="J833">
        <v>1332948694</v>
      </c>
      <c r="K833" t="b">
        <v>0</v>
      </c>
      <c r="L833">
        <v>20</v>
      </c>
      <c r="M833" t="b">
        <v>1</v>
      </c>
      <c r="N833" t="s">
        <v>8276</v>
      </c>
      <c r="O833" s="13">
        <f>E833/D833</f>
        <v>2.3333333333333335</v>
      </c>
      <c r="P833" s="14">
        <f>IF($L833&lt;&gt;0, E833/L833, 0)</f>
        <v>175</v>
      </c>
      <c r="Q833" t="str">
        <f>LEFT($N833, FIND("/", $N833)-1)</f>
        <v>music</v>
      </c>
      <c r="R833" t="str">
        <f>RIGHT(N833, LEN(N833)-LEN(Q833)-1)</f>
        <v>rock</v>
      </c>
      <c r="S833" s="5">
        <f>$J833/60/60/24+DATE(1970, 1, 1)</f>
        <v>40996.646921296298</v>
      </c>
      <c r="T833" s="5">
        <f>$I833/60/60/24+DATE(1970, 1, 1)</f>
        <v>41026.646921296298</v>
      </c>
      <c r="U833" t="b">
        <f>T833&gt;S833</f>
        <v>1</v>
      </c>
    </row>
    <row r="834" spans="1:21" ht="43.5" x14ac:dyDescent="0.35">
      <c r="A834">
        <v>832</v>
      </c>
      <c r="B834" s="3" t="s">
        <v>833</v>
      </c>
      <c r="C834" s="3" t="s">
        <v>4942</v>
      </c>
      <c r="D834" s="11">
        <v>15000</v>
      </c>
      <c r="E834" s="11">
        <v>15091.06</v>
      </c>
      <c r="F834" t="s">
        <v>8219</v>
      </c>
      <c r="G834" t="s">
        <v>8224</v>
      </c>
      <c r="H834" t="s">
        <v>8246</v>
      </c>
      <c r="I834">
        <v>1327133580</v>
      </c>
      <c r="J834">
        <v>1321978335</v>
      </c>
      <c r="K834" t="b">
        <v>0</v>
      </c>
      <c r="L834">
        <v>154</v>
      </c>
      <c r="M834" t="b">
        <v>1</v>
      </c>
      <c r="N834" t="s">
        <v>8276</v>
      </c>
      <c r="O834" s="13">
        <f>E834/D834</f>
        <v>1.0060706666666666</v>
      </c>
      <c r="P834" s="14">
        <f>IF($L834&lt;&gt;0, E834/L834, 0)</f>
        <v>97.993896103896105</v>
      </c>
      <c r="Q834" t="str">
        <f>LEFT($N834, FIND("/", $N834)-1)</f>
        <v>music</v>
      </c>
      <c r="R834" t="str">
        <f>RIGHT(N834, LEN(N834)-LEN(Q834)-1)</f>
        <v>rock</v>
      </c>
      <c r="S834" s="5">
        <f>$J834/60/60/24+DATE(1970, 1, 1)</f>
        <v>40869.675173611111</v>
      </c>
      <c r="T834" s="5">
        <f>$I834/60/60/24+DATE(1970, 1, 1)</f>
        <v>40929.342361111114</v>
      </c>
      <c r="U834" t="b">
        <f>T834&gt;S834</f>
        <v>1</v>
      </c>
    </row>
    <row r="835" spans="1:21" x14ac:dyDescent="0.35">
      <c r="A835">
        <v>833</v>
      </c>
      <c r="B835" s="3" t="s">
        <v>834</v>
      </c>
      <c r="C835" s="3" t="s">
        <v>4943</v>
      </c>
      <c r="D835" s="11">
        <v>6000</v>
      </c>
      <c r="E835" s="11">
        <v>6100</v>
      </c>
      <c r="F835" t="s">
        <v>8219</v>
      </c>
      <c r="G835" t="s">
        <v>8224</v>
      </c>
      <c r="H835" t="s">
        <v>8246</v>
      </c>
      <c r="I835">
        <v>1397941475</v>
      </c>
      <c r="J835">
        <v>1395349475</v>
      </c>
      <c r="K835" t="b">
        <v>0</v>
      </c>
      <c r="L835">
        <v>41</v>
      </c>
      <c r="M835" t="b">
        <v>1</v>
      </c>
      <c r="N835" t="s">
        <v>8276</v>
      </c>
      <c r="O835" s="13">
        <f>E835/D835</f>
        <v>1.0166666666666666</v>
      </c>
      <c r="P835" s="14">
        <f>IF($L835&lt;&gt;0, E835/L835, 0)</f>
        <v>148.78048780487805</v>
      </c>
      <c r="Q835" t="str">
        <f>LEFT($N835, FIND("/", $N835)-1)</f>
        <v>music</v>
      </c>
      <c r="R835" t="str">
        <f>RIGHT(N835, LEN(N835)-LEN(Q835)-1)</f>
        <v>rock</v>
      </c>
      <c r="S835" s="5">
        <f>$J835/60/60/24+DATE(1970, 1, 1)</f>
        <v>41718.878182870372</v>
      </c>
      <c r="T835" s="5">
        <f>$I835/60/60/24+DATE(1970, 1, 1)</f>
        <v>41748.878182870372</v>
      </c>
      <c r="U835" t="b">
        <f>T835&gt;S835</f>
        <v>1</v>
      </c>
    </row>
    <row r="836" spans="1:21" ht="58" x14ac:dyDescent="0.35">
      <c r="A836">
        <v>834</v>
      </c>
      <c r="B836" s="3" t="s">
        <v>835</v>
      </c>
      <c r="C836" s="3" t="s">
        <v>4944</v>
      </c>
      <c r="D836" s="11">
        <v>5500</v>
      </c>
      <c r="E836" s="11">
        <v>7206</v>
      </c>
      <c r="F836" t="s">
        <v>8219</v>
      </c>
      <c r="G836" t="s">
        <v>8224</v>
      </c>
      <c r="H836" t="s">
        <v>8246</v>
      </c>
      <c r="I836">
        <v>1372651140</v>
      </c>
      <c r="J836">
        <v>1369770292</v>
      </c>
      <c r="K836" t="b">
        <v>0</v>
      </c>
      <c r="L836">
        <v>75</v>
      </c>
      <c r="M836" t="b">
        <v>1</v>
      </c>
      <c r="N836" t="s">
        <v>8276</v>
      </c>
      <c r="O836" s="13">
        <f>E836/D836</f>
        <v>1.3101818181818181</v>
      </c>
      <c r="P836" s="14">
        <f>IF($L836&lt;&gt;0, E836/L836, 0)</f>
        <v>96.08</v>
      </c>
      <c r="Q836" t="str">
        <f>LEFT($N836, FIND("/", $N836)-1)</f>
        <v>music</v>
      </c>
      <c r="R836" t="str">
        <f>RIGHT(N836, LEN(N836)-LEN(Q836)-1)</f>
        <v>rock</v>
      </c>
      <c r="S836" s="5">
        <f>$J836/60/60/24+DATE(1970, 1, 1)</f>
        <v>41422.822824074072</v>
      </c>
      <c r="T836" s="5">
        <f>$I836/60/60/24+DATE(1970, 1, 1)</f>
        <v>41456.165972222225</v>
      </c>
      <c r="U836" t="b">
        <f>T836&gt;S836</f>
        <v>1</v>
      </c>
    </row>
    <row r="837" spans="1:21" ht="43.5" x14ac:dyDescent="0.35">
      <c r="A837">
        <v>835</v>
      </c>
      <c r="B837" s="3" t="s">
        <v>836</v>
      </c>
      <c r="C837" s="3" t="s">
        <v>4945</v>
      </c>
      <c r="D837" s="11">
        <v>2000</v>
      </c>
      <c r="E837" s="11">
        <v>2345</v>
      </c>
      <c r="F837" t="s">
        <v>8219</v>
      </c>
      <c r="G837" t="s">
        <v>8224</v>
      </c>
      <c r="H837" t="s">
        <v>8246</v>
      </c>
      <c r="I837">
        <v>1337396400</v>
      </c>
      <c r="J837">
        <v>1333709958</v>
      </c>
      <c r="K837" t="b">
        <v>0</v>
      </c>
      <c r="L837">
        <v>40</v>
      </c>
      <c r="M837" t="b">
        <v>1</v>
      </c>
      <c r="N837" t="s">
        <v>8276</v>
      </c>
      <c r="O837" s="13">
        <f>E837/D837</f>
        <v>1.1725000000000001</v>
      </c>
      <c r="P837" s="14">
        <f>IF($L837&lt;&gt;0, E837/L837, 0)</f>
        <v>58.625</v>
      </c>
      <c r="Q837" t="str">
        <f>LEFT($N837, FIND("/", $N837)-1)</f>
        <v>music</v>
      </c>
      <c r="R837" t="str">
        <f>RIGHT(N837, LEN(N837)-LEN(Q837)-1)</f>
        <v>rock</v>
      </c>
      <c r="S837" s="5">
        <f>$J837/60/60/24+DATE(1970, 1, 1)</f>
        <v>41005.45784722222</v>
      </c>
      <c r="T837" s="5">
        <f>$I837/60/60/24+DATE(1970, 1, 1)</f>
        <v>41048.125</v>
      </c>
      <c r="U837" t="b">
        <f>T837&gt;S837</f>
        <v>1</v>
      </c>
    </row>
    <row r="838" spans="1:21" x14ac:dyDescent="0.35">
      <c r="A838">
        <v>836</v>
      </c>
      <c r="B838" s="3" t="s">
        <v>837</v>
      </c>
      <c r="C838" s="3" t="s">
        <v>4946</v>
      </c>
      <c r="D838" s="11">
        <v>5000</v>
      </c>
      <c r="E838" s="11">
        <v>5046.5200000000004</v>
      </c>
      <c r="F838" t="s">
        <v>8219</v>
      </c>
      <c r="G838" t="s">
        <v>8224</v>
      </c>
      <c r="H838" t="s">
        <v>8246</v>
      </c>
      <c r="I838">
        <v>1381108918</v>
      </c>
      <c r="J838">
        <v>1378516918</v>
      </c>
      <c r="K838" t="b">
        <v>0</v>
      </c>
      <c r="L838">
        <v>46</v>
      </c>
      <c r="M838" t="b">
        <v>1</v>
      </c>
      <c r="N838" t="s">
        <v>8276</v>
      </c>
      <c r="O838" s="13">
        <f>E838/D838</f>
        <v>1.009304</v>
      </c>
      <c r="P838" s="14">
        <f>IF($L838&lt;&gt;0, E838/L838, 0)</f>
        <v>109.70695652173914</v>
      </c>
      <c r="Q838" t="str">
        <f>LEFT($N838, FIND("/", $N838)-1)</f>
        <v>music</v>
      </c>
      <c r="R838" t="str">
        <f>RIGHT(N838, LEN(N838)-LEN(Q838)-1)</f>
        <v>rock</v>
      </c>
      <c r="S838" s="5">
        <f>$J838/60/60/24+DATE(1970, 1, 1)</f>
        <v>41524.056921296295</v>
      </c>
      <c r="T838" s="5">
        <f>$I838/60/60/24+DATE(1970, 1, 1)</f>
        <v>41554.056921296295</v>
      </c>
      <c r="U838" t="b">
        <f>T838&gt;S838</f>
        <v>1</v>
      </c>
    </row>
    <row r="839" spans="1:21" ht="43.5" x14ac:dyDescent="0.35">
      <c r="A839">
        <v>837</v>
      </c>
      <c r="B839" s="3" t="s">
        <v>838</v>
      </c>
      <c r="C839" s="3" t="s">
        <v>4947</v>
      </c>
      <c r="D839" s="11">
        <v>2500</v>
      </c>
      <c r="E839" s="11">
        <v>3045</v>
      </c>
      <c r="F839" t="s">
        <v>8219</v>
      </c>
      <c r="G839" t="s">
        <v>8224</v>
      </c>
      <c r="H839" t="s">
        <v>8246</v>
      </c>
      <c r="I839">
        <v>1398988662</v>
      </c>
      <c r="J839">
        <v>1396396662</v>
      </c>
      <c r="K839" t="b">
        <v>0</v>
      </c>
      <c r="L839">
        <v>62</v>
      </c>
      <c r="M839" t="b">
        <v>1</v>
      </c>
      <c r="N839" t="s">
        <v>8276</v>
      </c>
      <c r="O839" s="13">
        <f>E839/D839</f>
        <v>1.218</v>
      </c>
      <c r="P839" s="14">
        <f>IF($L839&lt;&gt;0, E839/L839, 0)</f>
        <v>49.112903225806448</v>
      </c>
      <c r="Q839" t="str">
        <f>LEFT($N839, FIND("/", $N839)-1)</f>
        <v>music</v>
      </c>
      <c r="R839" t="str">
        <f>RIGHT(N839, LEN(N839)-LEN(Q839)-1)</f>
        <v>rock</v>
      </c>
      <c r="S839" s="5">
        <f>$J839/60/60/24+DATE(1970, 1, 1)</f>
        <v>41730.998402777775</v>
      </c>
      <c r="T839" s="5">
        <f>$I839/60/60/24+DATE(1970, 1, 1)</f>
        <v>41760.998402777775</v>
      </c>
      <c r="U839" t="b">
        <f>T839&gt;S839</f>
        <v>1</v>
      </c>
    </row>
    <row r="840" spans="1:21" ht="43.5" x14ac:dyDescent="0.35">
      <c r="A840">
        <v>838</v>
      </c>
      <c r="B840" s="3" t="s">
        <v>839</v>
      </c>
      <c r="C840" s="3" t="s">
        <v>4948</v>
      </c>
      <c r="D840" s="11">
        <v>2000</v>
      </c>
      <c r="E840" s="11">
        <v>2908</v>
      </c>
      <c r="F840" t="s">
        <v>8219</v>
      </c>
      <c r="G840" t="s">
        <v>8224</v>
      </c>
      <c r="H840" t="s">
        <v>8246</v>
      </c>
      <c r="I840">
        <v>1326835985</v>
      </c>
      <c r="J840">
        <v>1324243985</v>
      </c>
      <c r="K840" t="b">
        <v>0</v>
      </c>
      <c r="L840">
        <v>61</v>
      </c>
      <c r="M840" t="b">
        <v>1</v>
      </c>
      <c r="N840" t="s">
        <v>8276</v>
      </c>
      <c r="O840" s="13">
        <f>E840/D840</f>
        <v>1.454</v>
      </c>
      <c r="P840" s="14">
        <f>IF($L840&lt;&gt;0, E840/L840, 0)</f>
        <v>47.672131147540981</v>
      </c>
      <c r="Q840" t="str">
        <f>LEFT($N840, FIND("/", $N840)-1)</f>
        <v>music</v>
      </c>
      <c r="R840" t="str">
        <f>RIGHT(N840, LEN(N840)-LEN(Q840)-1)</f>
        <v>rock</v>
      </c>
      <c r="S840" s="5">
        <f>$J840/60/60/24+DATE(1970, 1, 1)</f>
        <v>40895.897974537038</v>
      </c>
      <c r="T840" s="5">
        <f>$I840/60/60/24+DATE(1970, 1, 1)</f>
        <v>40925.897974537038</v>
      </c>
      <c r="U840" t="b">
        <f>T840&gt;S840</f>
        <v>1</v>
      </c>
    </row>
    <row r="841" spans="1:21" ht="43.5" x14ac:dyDescent="0.35">
      <c r="A841">
        <v>839</v>
      </c>
      <c r="B841" s="3" t="s">
        <v>840</v>
      </c>
      <c r="C841" s="3" t="s">
        <v>4949</v>
      </c>
      <c r="D841" s="11">
        <v>5000</v>
      </c>
      <c r="E841" s="11">
        <v>5830.83</v>
      </c>
      <c r="F841" t="s">
        <v>8219</v>
      </c>
      <c r="G841" t="s">
        <v>8224</v>
      </c>
      <c r="H841" t="s">
        <v>8246</v>
      </c>
      <c r="I841">
        <v>1348337956</v>
      </c>
      <c r="J841">
        <v>1345745956</v>
      </c>
      <c r="K841" t="b">
        <v>0</v>
      </c>
      <c r="L841">
        <v>96</v>
      </c>
      <c r="M841" t="b">
        <v>1</v>
      </c>
      <c r="N841" t="s">
        <v>8276</v>
      </c>
      <c r="O841" s="13">
        <f>E841/D841</f>
        <v>1.166166</v>
      </c>
      <c r="P841" s="14">
        <f>IF($L841&lt;&gt;0, E841/L841, 0)</f>
        <v>60.737812499999997</v>
      </c>
      <c r="Q841" t="str">
        <f>LEFT($N841, FIND("/", $N841)-1)</f>
        <v>music</v>
      </c>
      <c r="R841" t="str">
        <f>RIGHT(N841, LEN(N841)-LEN(Q841)-1)</f>
        <v>rock</v>
      </c>
      <c r="S841" s="5">
        <f>$J841/60/60/24+DATE(1970, 1, 1)</f>
        <v>41144.763379629629</v>
      </c>
      <c r="T841" s="5">
        <f>$I841/60/60/24+DATE(1970, 1, 1)</f>
        <v>41174.763379629629</v>
      </c>
      <c r="U841" t="b">
        <f>T841&gt;S841</f>
        <v>1</v>
      </c>
    </row>
    <row r="842" spans="1:21" ht="43.5" x14ac:dyDescent="0.35">
      <c r="A842">
        <v>840</v>
      </c>
      <c r="B842" s="3" t="s">
        <v>841</v>
      </c>
      <c r="C842" s="3" t="s">
        <v>4950</v>
      </c>
      <c r="D842" s="11">
        <v>10000</v>
      </c>
      <c r="E842" s="11">
        <v>12041.66</v>
      </c>
      <c r="F842" t="s">
        <v>8219</v>
      </c>
      <c r="G842" t="s">
        <v>8224</v>
      </c>
      <c r="H842" t="s">
        <v>8246</v>
      </c>
      <c r="I842">
        <v>1474694787</v>
      </c>
      <c r="J842">
        <v>1472102787</v>
      </c>
      <c r="K842" t="b">
        <v>0</v>
      </c>
      <c r="L842">
        <v>190</v>
      </c>
      <c r="M842" t="b">
        <v>1</v>
      </c>
      <c r="N842" t="s">
        <v>8277</v>
      </c>
      <c r="O842" s="13">
        <f>E842/D842</f>
        <v>1.2041660000000001</v>
      </c>
      <c r="P842" s="14">
        <f>IF($L842&lt;&gt;0, E842/L842, 0)</f>
        <v>63.37715789473684</v>
      </c>
      <c r="Q842" t="str">
        <f>LEFT($N842, FIND("/", $N842)-1)</f>
        <v>music</v>
      </c>
      <c r="R842" t="str">
        <f>RIGHT(N842, LEN(N842)-LEN(Q842)-1)</f>
        <v>metal</v>
      </c>
      <c r="S842" s="5">
        <f>$J842/60/60/24+DATE(1970, 1, 1)</f>
        <v>42607.226701388892</v>
      </c>
      <c r="T842" s="5">
        <f>$I842/60/60/24+DATE(1970, 1, 1)</f>
        <v>42637.226701388892</v>
      </c>
      <c r="U842" t="b">
        <f>T842&gt;S842</f>
        <v>1</v>
      </c>
    </row>
    <row r="843" spans="1:21" ht="58" x14ac:dyDescent="0.35">
      <c r="A843">
        <v>841</v>
      </c>
      <c r="B843" s="3" t="s">
        <v>842</v>
      </c>
      <c r="C843" s="3" t="s">
        <v>4951</v>
      </c>
      <c r="D843" s="11">
        <v>5000</v>
      </c>
      <c r="E843" s="11">
        <v>5066</v>
      </c>
      <c r="F843" t="s">
        <v>8219</v>
      </c>
      <c r="G843" t="s">
        <v>8224</v>
      </c>
      <c r="H843" t="s">
        <v>8246</v>
      </c>
      <c r="I843">
        <v>1415653663</v>
      </c>
      <c r="J843">
        <v>1413058063</v>
      </c>
      <c r="K843" t="b">
        <v>1</v>
      </c>
      <c r="L843">
        <v>94</v>
      </c>
      <c r="M843" t="b">
        <v>1</v>
      </c>
      <c r="N843" t="s">
        <v>8277</v>
      </c>
      <c r="O843" s="13">
        <f>E843/D843</f>
        <v>1.0132000000000001</v>
      </c>
      <c r="P843" s="14">
        <f>IF($L843&lt;&gt;0, E843/L843, 0)</f>
        <v>53.893617021276597</v>
      </c>
      <c r="Q843" t="str">
        <f>LEFT($N843, FIND("/", $N843)-1)</f>
        <v>music</v>
      </c>
      <c r="R843" t="str">
        <f>RIGHT(N843, LEN(N843)-LEN(Q843)-1)</f>
        <v>metal</v>
      </c>
      <c r="S843" s="5">
        <f>$J843/60/60/24+DATE(1970, 1, 1)</f>
        <v>41923.838692129626</v>
      </c>
      <c r="T843" s="5">
        <f>$I843/60/60/24+DATE(1970, 1, 1)</f>
        <v>41953.88035879629</v>
      </c>
      <c r="U843" t="b">
        <f>T843&gt;S843</f>
        <v>1</v>
      </c>
    </row>
    <row r="844" spans="1:21" ht="43.5" x14ac:dyDescent="0.35">
      <c r="A844">
        <v>842</v>
      </c>
      <c r="B844" s="3" t="s">
        <v>843</v>
      </c>
      <c r="C844" s="3" t="s">
        <v>4952</v>
      </c>
      <c r="D844" s="11">
        <v>2500</v>
      </c>
      <c r="E844" s="11">
        <v>2608</v>
      </c>
      <c r="F844" t="s">
        <v>8219</v>
      </c>
      <c r="G844" t="s">
        <v>8229</v>
      </c>
      <c r="H844" t="s">
        <v>8251</v>
      </c>
      <c r="I844">
        <v>1381723140</v>
      </c>
      <c r="J844">
        <v>1378735983</v>
      </c>
      <c r="K844" t="b">
        <v>1</v>
      </c>
      <c r="L844">
        <v>39</v>
      </c>
      <c r="M844" t="b">
        <v>1</v>
      </c>
      <c r="N844" t="s">
        <v>8277</v>
      </c>
      <c r="O844" s="13">
        <f>E844/D844</f>
        <v>1.0431999999999999</v>
      </c>
      <c r="P844" s="14">
        <f>IF($L844&lt;&gt;0, E844/L844, 0)</f>
        <v>66.871794871794876</v>
      </c>
      <c r="Q844" t="str">
        <f>LEFT($N844, FIND("/", $N844)-1)</f>
        <v>music</v>
      </c>
      <c r="R844" t="str">
        <f>RIGHT(N844, LEN(N844)-LEN(Q844)-1)</f>
        <v>metal</v>
      </c>
      <c r="S844" s="5">
        <f>$J844/60/60/24+DATE(1970, 1, 1)</f>
        <v>41526.592395833337</v>
      </c>
      <c r="T844" s="5">
        <f>$I844/60/60/24+DATE(1970, 1, 1)</f>
        <v>41561.165972222225</v>
      </c>
      <c r="U844" t="b">
        <f>T844&gt;S844</f>
        <v>1</v>
      </c>
    </row>
    <row r="845" spans="1:21" ht="43.5" x14ac:dyDescent="0.35">
      <c r="A845">
        <v>843</v>
      </c>
      <c r="B845" s="3" t="s">
        <v>844</v>
      </c>
      <c r="C845" s="3" t="s">
        <v>4953</v>
      </c>
      <c r="D845" s="11">
        <v>3000</v>
      </c>
      <c r="E845" s="11">
        <v>8014</v>
      </c>
      <c r="F845" t="s">
        <v>8219</v>
      </c>
      <c r="G845" t="s">
        <v>8224</v>
      </c>
      <c r="H845" t="s">
        <v>8246</v>
      </c>
      <c r="I845">
        <v>1481184000</v>
      </c>
      <c r="J845">
        <v>1479708680</v>
      </c>
      <c r="K845" t="b">
        <v>0</v>
      </c>
      <c r="L845">
        <v>127</v>
      </c>
      <c r="M845" t="b">
        <v>1</v>
      </c>
      <c r="N845" t="s">
        <v>8277</v>
      </c>
      <c r="O845" s="13">
        <f>E845/D845</f>
        <v>2.6713333333333331</v>
      </c>
      <c r="P845" s="14">
        <f>IF($L845&lt;&gt;0, E845/L845, 0)</f>
        <v>63.102362204724407</v>
      </c>
      <c r="Q845" t="str">
        <f>LEFT($N845, FIND("/", $N845)-1)</f>
        <v>music</v>
      </c>
      <c r="R845" t="str">
        <f>RIGHT(N845, LEN(N845)-LEN(Q845)-1)</f>
        <v>metal</v>
      </c>
      <c r="S845" s="5">
        <f>$J845/60/60/24+DATE(1970, 1, 1)</f>
        <v>42695.257870370369</v>
      </c>
      <c r="T845" s="5">
        <f>$I845/60/60/24+DATE(1970, 1, 1)</f>
        <v>42712.333333333328</v>
      </c>
      <c r="U845" t="b">
        <f>T845&gt;S845</f>
        <v>1</v>
      </c>
    </row>
    <row r="846" spans="1:21" ht="58" x14ac:dyDescent="0.35">
      <c r="A846">
        <v>844</v>
      </c>
      <c r="B846" s="3" t="s">
        <v>845</v>
      </c>
      <c r="C846" s="3" t="s">
        <v>4954</v>
      </c>
      <c r="D846" s="11">
        <v>3000</v>
      </c>
      <c r="E846" s="11">
        <v>5824</v>
      </c>
      <c r="F846" t="s">
        <v>8219</v>
      </c>
      <c r="G846" t="s">
        <v>8224</v>
      </c>
      <c r="H846" t="s">
        <v>8246</v>
      </c>
      <c r="I846">
        <v>1414817940</v>
      </c>
      <c r="J846">
        <v>1411489552</v>
      </c>
      <c r="K846" t="b">
        <v>1</v>
      </c>
      <c r="L846">
        <v>159</v>
      </c>
      <c r="M846" t="b">
        <v>1</v>
      </c>
      <c r="N846" t="s">
        <v>8277</v>
      </c>
      <c r="O846" s="13">
        <f>E846/D846</f>
        <v>1.9413333333333334</v>
      </c>
      <c r="P846" s="14">
        <f>IF($L846&lt;&gt;0, E846/L846, 0)</f>
        <v>36.628930817610062</v>
      </c>
      <c r="Q846" t="str">
        <f>LEFT($N846, FIND("/", $N846)-1)</f>
        <v>music</v>
      </c>
      <c r="R846" t="str">
        <f>RIGHT(N846, LEN(N846)-LEN(Q846)-1)</f>
        <v>metal</v>
      </c>
      <c r="S846" s="5">
        <f>$J846/60/60/24+DATE(1970, 1, 1)</f>
        <v>41905.684629629628</v>
      </c>
      <c r="T846" s="5">
        <f>$I846/60/60/24+DATE(1970, 1, 1)</f>
        <v>41944.207638888889</v>
      </c>
      <c r="U846" t="b">
        <f>T846&gt;S846</f>
        <v>1</v>
      </c>
    </row>
    <row r="847" spans="1:21" ht="43.5" x14ac:dyDescent="0.35">
      <c r="A847">
        <v>845</v>
      </c>
      <c r="B847" s="3" t="s">
        <v>846</v>
      </c>
      <c r="C847" s="3" t="s">
        <v>4955</v>
      </c>
      <c r="D847" s="11">
        <v>5000</v>
      </c>
      <c r="E847" s="11">
        <v>6019.01</v>
      </c>
      <c r="F847" t="s">
        <v>8219</v>
      </c>
      <c r="G847" t="s">
        <v>8224</v>
      </c>
      <c r="H847" t="s">
        <v>8246</v>
      </c>
      <c r="I847">
        <v>1473047940</v>
      </c>
      <c r="J847">
        <v>1469595396</v>
      </c>
      <c r="K847" t="b">
        <v>0</v>
      </c>
      <c r="L847">
        <v>177</v>
      </c>
      <c r="M847" t="b">
        <v>1</v>
      </c>
      <c r="N847" t="s">
        <v>8277</v>
      </c>
      <c r="O847" s="13">
        <f>E847/D847</f>
        <v>1.203802</v>
      </c>
      <c r="P847" s="14">
        <f>IF($L847&lt;&gt;0, E847/L847, 0)</f>
        <v>34.005706214689269</v>
      </c>
      <c r="Q847" t="str">
        <f>LEFT($N847, FIND("/", $N847)-1)</f>
        <v>music</v>
      </c>
      <c r="R847" t="str">
        <f>RIGHT(N847, LEN(N847)-LEN(Q847)-1)</f>
        <v>metal</v>
      </c>
      <c r="S847" s="5">
        <f>$J847/60/60/24+DATE(1970, 1, 1)</f>
        <v>42578.205972222218</v>
      </c>
      <c r="T847" s="5">
        <f>$I847/60/60/24+DATE(1970, 1, 1)</f>
        <v>42618.165972222225</v>
      </c>
      <c r="U847" t="b">
        <f>T847&gt;S847</f>
        <v>1</v>
      </c>
    </row>
    <row r="848" spans="1:21" ht="43.5" x14ac:dyDescent="0.35">
      <c r="A848">
        <v>846</v>
      </c>
      <c r="B848" s="3" t="s">
        <v>847</v>
      </c>
      <c r="C848" s="3" t="s">
        <v>4956</v>
      </c>
      <c r="D848" s="11">
        <v>1100</v>
      </c>
      <c r="E848" s="11">
        <v>1342.01</v>
      </c>
      <c r="F848" t="s">
        <v>8219</v>
      </c>
      <c r="G848" t="s">
        <v>8225</v>
      </c>
      <c r="H848" t="s">
        <v>8247</v>
      </c>
      <c r="I848">
        <v>1394460000</v>
      </c>
      <c r="J848">
        <v>1393233855</v>
      </c>
      <c r="K848" t="b">
        <v>0</v>
      </c>
      <c r="L848">
        <v>47</v>
      </c>
      <c r="M848" t="b">
        <v>1</v>
      </c>
      <c r="N848" t="s">
        <v>8277</v>
      </c>
      <c r="O848" s="13">
        <f>E848/D848</f>
        <v>1.2200090909090908</v>
      </c>
      <c r="P848" s="14">
        <f>IF($L848&lt;&gt;0, E848/L848, 0)</f>
        <v>28.553404255319148</v>
      </c>
      <c r="Q848" t="str">
        <f>LEFT($N848, FIND("/", $N848)-1)</f>
        <v>music</v>
      </c>
      <c r="R848" t="str">
        <f>RIGHT(N848, LEN(N848)-LEN(Q848)-1)</f>
        <v>metal</v>
      </c>
      <c r="S848" s="5">
        <f>$J848/60/60/24+DATE(1970, 1, 1)</f>
        <v>41694.391840277778</v>
      </c>
      <c r="T848" s="5">
        <f>$I848/60/60/24+DATE(1970, 1, 1)</f>
        <v>41708.583333333336</v>
      </c>
      <c r="U848" t="b">
        <f>T848&gt;S848</f>
        <v>1</v>
      </c>
    </row>
    <row r="849" spans="1:21" ht="29" x14ac:dyDescent="0.35">
      <c r="A849">
        <v>847</v>
      </c>
      <c r="B849" s="3" t="s">
        <v>848</v>
      </c>
      <c r="C849" s="3" t="s">
        <v>4957</v>
      </c>
      <c r="D849" s="11">
        <v>10</v>
      </c>
      <c r="E849" s="11">
        <v>10</v>
      </c>
      <c r="F849" t="s">
        <v>8219</v>
      </c>
      <c r="G849" t="s">
        <v>8224</v>
      </c>
      <c r="H849" t="s">
        <v>8246</v>
      </c>
      <c r="I849">
        <v>1436555376</v>
      </c>
      <c r="J849">
        <v>1433963376</v>
      </c>
      <c r="K849" t="b">
        <v>0</v>
      </c>
      <c r="L849">
        <v>1</v>
      </c>
      <c r="M849" t="b">
        <v>1</v>
      </c>
      <c r="N849" t="s">
        <v>8277</v>
      </c>
      <c r="O849" s="13">
        <f>E849/D849</f>
        <v>1</v>
      </c>
      <c r="P849" s="14">
        <f>IF($L849&lt;&gt;0, E849/L849, 0)</f>
        <v>10</v>
      </c>
      <c r="Q849" t="str">
        <f>LEFT($N849, FIND("/", $N849)-1)</f>
        <v>music</v>
      </c>
      <c r="R849" t="str">
        <f>RIGHT(N849, LEN(N849)-LEN(Q849)-1)</f>
        <v>metal</v>
      </c>
      <c r="S849" s="5">
        <f>$J849/60/60/24+DATE(1970, 1, 1)</f>
        <v>42165.79833333334</v>
      </c>
      <c r="T849" s="5">
        <f>$I849/60/60/24+DATE(1970, 1, 1)</f>
        <v>42195.79833333334</v>
      </c>
      <c r="U849" t="b">
        <f>T849&gt;S849</f>
        <v>1</v>
      </c>
    </row>
    <row r="850" spans="1:21" ht="43.5" x14ac:dyDescent="0.35">
      <c r="A850">
        <v>848</v>
      </c>
      <c r="B850" s="3" t="s">
        <v>849</v>
      </c>
      <c r="C850" s="3" t="s">
        <v>4958</v>
      </c>
      <c r="D850" s="11">
        <v>300</v>
      </c>
      <c r="E850" s="11">
        <v>300</v>
      </c>
      <c r="F850" t="s">
        <v>8219</v>
      </c>
      <c r="G850" t="s">
        <v>8224</v>
      </c>
      <c r="H850" t="s">
        <v>8246</v>
      </c>
      <c r="I850">
        <v>1429038033</v>
      </c>
      <c r="J850">
        <v>1426446033</v>
      </c>
      <c r="K850" t="b">
        <v>0</v>
      </c>
      <c r="L850">
        <v>16</v>
      </c>
      <c r="M850" t="b">
        <v>1</v>
      </c>
      <c r="N850" t="s">
        <v>8277</v>
      </c>
      <c r="O850" s="13">
        <f>E850/D850</f>
        <v>1</v>
      </c>
      <c r="P850" s="14">
        <f>IF($L850&lt;&gt;0, E850/L850, 0)</f>
        <v>18.75</v>
      </c>
      <c r="Q850" t="str">
        <f>LEFT($N850, FIND("/", $N850)-1)</f>
        <v>music</v>
      </c>
      <c r="R850" t="str">
        <f>RIGHT(N850, LEN(N850)-LEN(Q850)-1)</f>
        <v>metal</v>
      </c>
      <c r="S850" s="5">
        <f>$J850/60/60/24+DATE(1970, 1, 1)</f>
        <v>42078.792048611111</v>
      </c>
      <c r="T850" s="5">
        <f>$I850/60/60/24+DATE(1970, 1, 1)</f>
        <v>42108.792048611111</v>
      </c>
      <c r="U850" t="b">
        <f>T850&gt;S850</f>
        <v>1</v>
      </c>
    </row>
    <row r="851" spans="1:21" ht="58" x14ac:dyDescent="0.35">
      <c r="A851">
        <v>849</v>
      </c>
      <c r="B851" s="3" t="s">
        <v>850</v>
      </c>
      <c r="C851" s="3" t="s">
        <v>4959</v>
      </c>
      <c r="D851" s="11">
        <v>4000</v>
      </c>
      <c r="E851" s="11">
        <v>4796</v>
      </c>
      <c r="F851" t="s">
        <v>8219</v>
      </c>
      <c r="G851" t="s">
        <v>8224</v>
      </c>
      <c r="H851" t="s">
        <v>8246</v>
      </c>
      <c r="I851">
        <v>1426473264</v>
      </c>
      <c r="J851">
        <v>1424057664</v>
      </c>
      <c r="K851" t="b">
        <v>0</v>
      </c>
      <c r="L851">
        <v>115</v>
      </c>
      <c r="M851" t="b">
        <v>1</v>
      </c>
      <c r="N851" t="s">
        <v>8277</v>
      </c>
      <c r="O851" s="13">
        <f>E851/D851</f>
        <v>1.1990000000000001</v>
      </c>
      <c r="P851" s="14">
        <f>IF($L851&lt;&gt;0, E851/L851, 0)</f>
        <v>41.704347826086959</v>
      </c>
      <c r="Q851" t="str">
        <f>LEFT($N851, FIND("/", $N851)-1)</f>
        <v>music</v>
      </c>
      <c r="R851" t="str">
        <f>RIGHT(N851, LEN(N851)-LEN(Q851)-1)</f>
        <v>metal</v>
      </c>
      <c r="S851" s="5">
        <f>$J851/60/60/24+DATE(1970, 1, 1)</f>
        <v>42051.148888888885</v>
      </c>
      <c r="T851" s="5">
        <f>$I851/60/60/24+DATE(1970, 1, 1)</f>
        <v>42079.107222222221</v>
      </c>
      <c r="U851" t="b">
        <f>T851&gt;S851</f>
        <v>1</v>
      </c>
    </row>
    <row r="852" spans="1:21" ht="43.5" x14ac:dyDescent="0.35">
      <c r="A852">
        <v>850</v>
      </c>
      <c r="B852" s="3" t="s">
        <v>851</v>
      </c>
      <c r="C852" s="3" t="s">
        <v>4960</v>
      </c>
      <c r="D852" s="11">
        <v>4000</v>
      </c>
      <c r="E852" s="11">
        <v>6207</v>
      </c>
      <c r="F852" t="s">
        <v>8219</v>
      </c>
      <c r="G852" t="s">
        <v>8224</v>
      </c>
      <c r="H852" t="s">
        <v>8246</v>
      </c>
      <c r="I852">
        <v>1461560340</v>
      </c>
      <c r="J852">
        <v>1458762717</v>
      </c>
      <c r="K852" t="b">
        <v>0</v>
      </c>
      <c r="L852">
        <v>133</v>
      </c>
      <c r="M852" t="b">
        <v>1</v>
      </c>
      <c r="N852" t="s">
        <v>8277</v>
      </c>
      <c r="O852" s="13">
        <f>E852/D852</f>
        <v>1.55175</v>
      </c>
      <c r="P852" s="14">
        <f>IF($L852&lt;&gt;0, E852/L852, 0)</f>
        <v>46.669172932330824</v>
      </c>
      <c r="Q852" t="str">
        <f>LEFT($N852, FIND("/", $N852)-1)</f>
        <v>music</v>
      </c>
      <c r="R852" t="str">
        <f>RIGHT(N852, LEN(N852)-LEN(Q852)-1)</f>
        <v>metal</v>
      </c>
      <c r="S852" s="5">
        <f>$J852/60/60/24+DATE(1970, 1, 1)</f>
        <v>42452.827743055561</v>
      </c>
      <c r="T852" s="5">
        <f>$I852/60/60/24+DATE(1970, 1, 1)</f>
        <v>42485.207638888889</v>
      </c>
      <c r="U852" t="b">
        <f>T852&gt;S852</f>
        <v>1</v>
      </c>
    </row>
    <row r="853" spans="1:21" ht="43.5" x14ac:dyDescent="0.35">
      <c r="A853">
        <v>851</v>
      </c>
      <c r="B853" s="3" t="s">
        <v>852</v>
      </c>
      <c r="C853" s="3" t="s">
        <v>4961</v>
      </c>
      <c r="D853" s="11">
        <v>2000</v>
      </c>
      <c r="E853" s="11">
        <v>2609</v>
      </c>
      <c r="F853" t="s">
        <v>8219</v>
      </c>
      <c r="G853" t="s">
        <v>8230</v>
      </c>
      <c r="H853" t="s">
        <v>8249</v>
      </c>
      <c r="I853">
        <v>1469994300</v>
      </c>
      <c r="J853">
        <v>1464815253</v>
      </c>
      <c r="K853" t="b">
        <v>0</v>
      </c>
      <c r="L853">
        <v>70</v>
      </c>
      <c r="M853" t="b">
        <v>1</v>
      </c>
      <c r="N853" t="s">
        <v>8277</v>
      </c>
      <c r="O853" s="13">
        <f>E853/D853</f>
        <v>1.3045</v>
      </c>
      <c r="P853" s="14">
        <f>IF($L853&lt;&gt;0, E853/L853, 0)</f>
        <v>37.271428571428572</v>
      </c>
      <c r="Q853" t="str">
        <f>LEFT($N853, FIND("/", $N853)-1)</f>
        <v>music</v>
      </c>
      <c r="R853" t="str">
        <f>RIGHT(N853, LEN(N853)-LEN(Q853)-1)</f>
        <v>metal</v>
      </c>
      <c r="S853" s="5">
        <f>$J853/60/60/24+DATE(1970, 1, 1)</f>
        <v>42522.880243055552</v>
      </c>
      <c r="T853" s="5">
        <f>$I853/60/60/24+DATE(1970, 1, 1)</f>
        <v>42582.822916666672</v>
      </c>
      <c r="U853" t="b">
        <f>T853&gt;S853</f>
        <v>1</v>
      </c>
    </row>
    <row r="854" spans="1:21" ht="29" x14ac:dyDescent="0.35">
      <c r="A854">
        <v>852</v>
      </c>
      <c r="B854" s="3" t="s">
        <v>853</v>
      </c>
      <c r="C854" s="3" t="s">
        <v>4962</v>
      </c>
      <c r="D854" s="11">
        <v>3500</v>
      </c>
      <c r="E854" s="11">
        <v>3674</v>
      </c>
      <c r="F854" t="s">
        <v>8219</v>
      </c>
      <c r="G854" t="s">
        <v>8224</v>
      </c>
      <c r="H854" t="s">
        <v>8246</v>
      </c>
      <c r="I854">
        <v>1477342800</v>
      </c>
      <c r="J854">
        <v>1476386395</v>
      </c>
      <c r="K854" t="b">
        <v>0</v>
      </c>
      <c r="L854">
        <v>62</v>
      </c>
      <c r="M854" t="b">
        <v>1</v>
      </c>
      <c r="N854" t="s">
        <v>8277</v>
      </c>
      <c r="O854" s="13">
        <f>E854/D854</f>
        <v>1.0497142857142858</v>
      </c>
      <c r="P854" s="14">
        <f>IF($L854&lt;&gt;0, E854/L854, 0)</f>
        <v>59.258064516129032</v>
      </c>
      <c r="Q854" t="str">
        <f>LEFT($N854, FIND("/", $N854)-1)</f>
        <v>music</v>
      </c>
      <c r="R854" t="str">
        <f>RIGHT(N854, LEN(N854)-LEN(Q854)-1)</f>
        <v>metal</v>
      </c>
      <c r="S854" s="5">
        <f>$J854/60/60/24+DATE(1970, 1, 1)</f>
        <v>42656.805497685185</v>
      </c>
      <c r="T854" s="5">
        <f>$I854/60/60/24+DATE(1970, 1, 1)</f>
        <v>42667.875</v>
      </c>
      <c r="U854" t="b">
        <f>T854&gt;S854</f>
        <v>1</v>
      </c>
    </row>
    <row r="855" spans="1:21" ht="43.5" x14ac:dyDescent="0.35">
      <c r="A855">
        <v>853</v>
      </c>
      <c r="B855" s="3" t="s">
        <v>854</v>
      </c>
      <c r="C855" s="3" t="s">
        <v>4963</v>
      </c>
      <c r="D855" s="11">
        <v>300</v>
      </c>
      <c r="E855" s="11">
        <v>300</v>
      </c>
      <c r="F855" t="s">
        <v>8219</v>
      </c>
      <c r="G855" t="s">
        <v>8224</v>
      </c>
      <c r="H855" t="s">
        <v>8246</v>
      </c>
      <c r="I855">
        <v>1424116709</v>
      </c>
      <c r="J855">
        <v>1421524709</v>
      </c>
      <c r="K855" t="b">
        <v>0</v>
      </c>
      <c r="L855">
        <v>10</v>
      </c>
      <c r="M855" t="b">
        <v>1</v>
      </c>
      <c r="N855" t="s">
        <v>8277</v>
      </c>
      <c r="O855" s="13">
        <f>E855/D855</f>
        <v>1</v>
      </c>
      <c r="P855" s="14">
        <f>IF($L855&lt;&gt;0, E855/L855, 0)</f>
        <v>30</v>
      </c>
      <c r="Q855" t="str">
        <f>LEFT($N855, FIND("/", $N855)-1)</f>
        <v>music</v>
      </c>
      <c r="R855" t="str">
        <f>RIGHT(N855, LEN(N855)-LEN(Q855)-1)</f>
        <v>metal</v>
      </c>
      <c r="S855" s="5">
        <f>$J855/60/60/24+DATE(1970, 1, 1)</f>
        <v>42021.832280092596</v>
      </c>
      <c r="T855" s="5">
        <f>$I855/60/60/24+DATE(1970, 1, 1)</f>
        <v>42051.832280092596</v>
      </c>
      <c r="U855" t="b">
        <f>T855&gt;S855</f>
        <v>1</v>
      </c>
    </row>
    <row r="856" spans="1:21" ht="43.5" x14ac:dyDescent="0.35">
      <c r="A856">
        <v>854</v>
      </c>
      <c r="B856" s="3" t="s">
        <v>855</v>
      </c>
      <c r="C856" s="3" t="s">
        <v>4964</v>
      </c>
      <c r="D856" s="11">
        <v>27800</v>
      </c>
      <c r="E856" s="11">
        <v>32865.300000000003</v>
      </c>
      <c r="F856" t="s">
        <v>8219</v>
      </c>
      <c r="G856" t="s">
        <v>8224</v>
      </c>
      <c r="H856" t="s">
        <v>8246</v>
      </c>
      <c r="I856">
        <v>1482901546</v>
      </c>
      <c r="J856">
        <v>1480309546</v>
      </c>
      <c r="K856" t="b">
        <v>0</v>
      </c>
      <c r="L856">
        <v>499</v>
      </c>
      <c r="M856" t="b">
        <v>1</v>
      </c>
      <c r="N856" t="s">
        <v>8277</v>
      </c>
      <c r="O856" s="13">
        <f>E856/D856</f>
        <v>1.1822050359712231</v>
      </c>
      <c r="P856" s="14">
        <f>IF($L856&lt;&gt;0, E856/L856, 0)</f>
        <v>65.8623246492986</v>
      </c>
      <c r="Q856" t="str">
        <f>LEFT($N856, FIND("/", $N856)-1)</f>
        <v>music</v>
      </c>
      <c r="R856" t="str">
        <f>RIGHT(N856, LEN(N856)-LEN(Q856)-1)</f>
        <v>metal</v>
      </c>
      <c r="S856" s="5">
        <f>$J856/60/60/24+DATE(1970, 1, 1)</f>
        <v>42702.212337962963</v>
      </c>
      <c r="T856" s="5">
        <f>$I856/60/60/24+DATE(1970, 1, 1)</f>
        <v>42732.212337962963</v>
      </c>
      <c r="U856" t="b">
        <f>T856&gt;S856</f>
        <v>1</v>
      </c>
    </row>
    <row r="857" spans="1:21" ht="29" x14ac:dyDescent="0.35">
      <c r="A857">
        <v>855</v>
      </c>
      <c r="B857" s="3" t="s">
        <v>856</v>
      </c>
      <c r="C857" s="3" t="s">
        <v>4965</v>
      </c>
      <c r="D857" s="11">
        <v>1450</v>
      </c>
      <c r="E857" s="11">
        <v>1500</v>
      </c>
      <c r="F857" t="s">
        <v>8219</v>
      </c>
      <c r="G857" t="s">
        <v>8224</v>
      </c>
      <c r="H857" t="s">
        <v>8246</v>
      </c>
      <c r="I857">
        <v>1469329217</v>
      </c>
      <c r="J857">
        <v>1466737217</v>
      </c>
      <c r="K857" t="b">
        <v>0</v>
      </c>
      <c r="L857">
        <v>47</v>
      </c>
      <c r="M857" t="b">
        <v>1</v>
      </c>
      <c r="N857" t="s">
        <v>8277</v>
      </c>
      <c r="O857" s="13">
        <f>E857/D857</f>
        <v>1.0344827586206897</v>
      </c>
      <c r="P857" s="14">
        <f>IF($L857&lt;&gt;0, E857/L857, 0)</f>
        <v>31.914893617021278</v>
      </c>
      <c r="Q857" t="str">
        <f>LEFT($N857, FIND("/", $N857)-1)</f>
        <v>music</v>
      </c>
      <c r="R857" t="str">
        <f>RIGHT(N857, LEN(N857)-LEN(Q857)-1)</f>
        <v>metal</v>
      </c>
      <c r="S857" s="5">
        <f>$J857/60/60/24+DATE(1970, 1, 1)</f>
        <v>42545.125196759262</v>
      </c>
      <c r="T857" s="5">
        <f>$I857/60/60/24+DATE(1970, 1, 1)</f>
        <v>42575.125196759262</v>
      </c>
      <c r="U857" t="b">
        <f>T857&gt;S857</f>
        <v>1</v>
      </c>
    </row>
    <row r="858" spans="1:21" ht="58" x14ac:dyDescent="0.35">
      <c r="A858">
        <v>856</v>
      </c>
      <c r="B858" s="3" t="s">
        <v>857</v>
      </c>
      <c r="C858" s="3" t="s">
        <v>4966</v>
      </c>
      <c r="D858" s="11">
        <v>250</v>
      </c>
      <c r="E858" s="11">
        <v>545</v>
      </c>
      <c r="F858" t="s">
        <v>8219</v>
      </c>
      <c r="G858" t="s">
        <v>8236</v>
      </c>
      <c r="H858" t="s">
        <v>8249</v>
      </c>
      <c r="I858">
        <v>1477422000</v>
      </c>
      <c r="J858">
        <v>1472282956</v>
      </c>
      <c r="K858" t="b">
        <v>0</v>
      </c>
      <c r="L858">
        <v>28</v>
      </c>
      <c r="M858" t="b">
        <v>1</v>
      </c>
      <c r="N858" t="s">
        <v>8277</v>
      </c>
      <c r="O858" s="13">
        <f>E858/D858</f>
        <v>2.1800000000000002</v>
      </c>
      <c r="P858" s="14">
        <f>IF($L858&lt;&gt;0, E858/L858, 0)</f>
        <v>19.464285714285715</v>
      </c>
      <c r="Q858" t="str">
        <f>LEFT($N858, FIND("/", $N858)-1)</f>
        <v>music</v>
      </c>
      <c r="R858" t="str">
        <f>RIGHT(N858, LEN(N858)-LEN(Q858)-1)</f>
        <v>metal</v>
      </c>
      <c r="S858" s="5">
        <f>$J858/60/60/24+DATE(1970, 1, 1)</f>
        <v>42609.311990740738</v>
      </c>
      <c r="T858" s="5">
        <f>$I858/60/60/24+DATE(1970, 1, 1)</f>
        <v>42668.791666666672</v>
      </c>
      <c r="U858" t="b">
        <f>T858&gt;S858</f>
        <v>1</v>
      </c>
    </row>
    <row r="859" spans="1:21" ht="43.5" x14ac:dyDescent="0.35">
      <c r="A859">
        <v>857</v>
      </c>
      <c r="B859" s="3" t="s">
        <v>858</v>
      </c>
      <c r="C859" s="3" t="s">
        <v>4967</v>
      </c>
      <c r="D859" s="11">
        <v>1200</v>
      </c>
      <c r="E859" s="11">
        <v>1200</v>
      </c>
      <c r="F859" t="s">
        <v>8219</v>
      </c>
      <c r="G859" t="s">
        <v>8227</v>
      </c>
      <c r="H859" t="s">
        <v>8249</v>
      </c>
      <c r="I859">
        <v>1448463431</v>
      </c>
      <c r="J859">
        <v>1444831031</v>
      </c>
      <c r="K859" t="b">
        <v>0</v>
      </c>
      <c r="L859">
        <v>24</v>
      </c>
      <c r="M859" t="b">
        <v>1</v>
      </c>
      <c r="N859" t="s">
        <v>8277</v>
      </c>
      <c r="O859" s="13">
        <f>E859/D859</f>
        <v>1</v>
      </c>
      <c r="P859" s="14">
        <f>IF($L859&lt;&gt;0, E859/L859, 0)</f>
        <v>50</v>
      </c>
      <c r="Q859" t="str">
        <f>LEFT($N859, FIND("/", $N859)-1)</f>
        <v>music</v>
      </c>
      <c r="R859" t="str">
        <f>RIGHT(N859, LEN(N859)-LEN(Q859)-1)</f>
        <v>metal</v>
      </c>
      <c r="S859" s="5">
        <f>$J859/60/60/24+DATE(1970, 1, 1)</f>
        <v>42291.581377314811</v>
      </c>
      <c r="T859" s="5">
        <f>$I859/60/60/24+DATE(1970, 1, 1)</f>
        <v>42333.623043981483</v>
      </c>
      <c r="U859" t="b">
        <f>T859&gt;S859</f>
        <v>1</v>
      </c>
    </row>
    <row r="860" spans="1:21" ht="43.5" x14ac:dyDescent="0.35">
      <c r="A860">
        <v>858</v>
      </c>
      <c r="B860" s="3" t="s">
        <v>859</v>
      </c>
      <c r="C860" s="3" t="s">
        <v>4968</v>
      </c>
      <c r="D860" s="11">
        <v>1200</v>
      </c>
      <c r="E860" s="11">
        <v>1728.07</v>
      </c>
      <c r="F860" t="s">
        <v>8219</v>
      </c>
      <c r="G860" t="s">
        <v>8225</v>
      </c>
      <c r="H860" t="s">
        <v>8247</v>
      </c>
      <c r="I860">
        <v>1429138740</v>
      </c>
      <c r="J860">
        <v>1426528418</v>
      </c>
      <c r="K860" t="b">
        <v>0</v>
      </c>
      <c r="L860">
        <v>76</v>
      </c>
      <c r="M860" t="b">
        <v>1</v>
      </c>
      <c r="N860" t="s">
        <v>8277</v>
      </c>
      <c r="O860" s="13">
        <f>E860/D860</f>
        <v>1.4400583333333332</v>
      </c>
      <c r="P860" s="14">
        <f>IF($L860&lt;&gt;0, E860/L860, 0)</f>
        <v>22.737763157894737</v>
      </c>
      <c r="Q860" t="str">
        <f>LEFT($N860, FIND("/", $N860)-1)</f>
        <v>music</v>
      </c>
      <c r="R860" t="str">
        <f>RIGHT(N860, LEN(N860)-LEN(Q860)-1)</f>
        <v>metal</v>
      </c>
      <c r="S860" s="5">
        <f>$J860/60/60/24+DATE(1970, 1, 1)</f>
        <v>42079.745578703703</v>
      </c>
      <c r="T860" s="5">
        <f>$I860/60/60/24+DATE(1970, 1, 1)</f>
        <v>42109.957638888889</v>
      </c>
      <c r="U860" t="b">
        <f>T860&gt;S860</f>
        <v>1</v>
      </c>
    </row>
    <row r="861" spans="1:21" ht="43.5" x14ac:dyDescent="0.35">
      <c r="A861">
        <v>859</v>
      </c>
      <c r="B861" s="3" t="s">
        <v>860</v>
      </c>
      <c r="C861" s="3" t="s">
        <v>4969</v>
      </c>
      <c r="D861" s="11">
        <v>4000</v>
      </c>
      <c r="E861" s="11">
        <v>4187</v>
      </c>
      <c r="F861" t="s">
        <v>8219</v>
      </c>
      <c r="G861" t="s">
        <v>8224</v>
      </c>
      <c r="H861" t="s">
        <v>8246</v>
      </c>
      <c r="I861">
        <v>1433376000</v>
      </c>
      <c r="J861">
        <v>1430768468</v>
      </c>
      <c r="K861" t="b">
        <v>0</v>
      </c>
      <c r="L861">
        <v>98</v>
      </c>
      <c r="M861" t="b">
        <v>1</v>
      </c>
      <c r="N861" t="s">
        <v>8277</v>
      </c>
      <c r="O861" s="13">
        <f>E861/D861</f>
        <v>1.0467500000000001</v>
      </c>
      <c r="P861" s="14">
        <f>IF($L861&lt;&gt;0, E861/L861, 0)</f>
        <v>42.724489795918366</v>
      </c>
      <c r="Q861" t="str">
        <f>LEFT($N861, FIND("/", $N861)-1)</f>
        <v>music</v>
      </c>
      <c r="R861" t="str">
        <f>RIGHT(N861, LEN(N861)-LEN(Q861)-1)</f>
        <v>metal</v>
      </c>
      <c r="S861" s="5">
        <f>$J861/60/60/24+DATE(1970, 1, 1)</f>
        <v>42128.820231481484</v>
      </c>
      <c r="T861" s="5">
        <f>$I861/60/60/24+DATE(1970, 1, 1)</f>
        <v>42159</v>
      </c>
      <c r="U861" t="b">
        <f>T861&gt;S861</f>
        <v>1</v>
      </c>
    </row>
    <row r="862" spans="1:21" ht="43.5" x14ac:dyDescent="0.35">
      <c r="A862">
        <v>860</v>
      </c>
      <c r="B862" s="3" t="s">
        <v>861</v>
      </c>
      <c r="C862" s="3" t="s">
        <v>4970</v>
      </c>
      <c r="D862" s="11">
        <v>14000</v>
      </c>
      <c r="E862" s="11">
        <v>2540</v>
      </c>
      <c r="F862" t="s">
        <v>8221</v>
      </c>
      <c r="G862" t="s">
        <v>8224</v>
      </c>
      <c r="H862" t="s">
        <v>8246</v>
      </c>
      <c r="I862">
        <v>1385123713</v>
      </c>
      <c r="J862">
        <v>1382528113</v>
      </c>
      <c r="K862" t="b">
        <v>0</v>
      </c>
      <c r="L862">
        <v>48</v>
      </c>
      <c r="M862" t="b">
        <v>0</v>
      </c>
      <c r="N862" t="s">
        <v>8278</v>
      </c>
      <c r="O862" s="13">
        <f>E862/D862</f>
        <v>0.18142857142857144</v>
      </c>
      <c r="P862" s="14">
        <f>IF($L862&lt;&gt;0, E862/L862, 0)</f>
        <v>52.916666666666664</v>
      </c>
      <c r="Q862" t="str">
        <f>LEFT($N862, FIND("/", $N862)-1)</f>
        <v>music</v>
      </c>
      <c r="R862" t="str">
        <f>RIGHT(N862, LEN(N862)-LEN(Q862)-1)</f>
        <v>jazz</v>
      </c>
      <c r="S862" s="5">
        <f>$J862/60/60/24+DATE(1970, 1, 1)</f>
        <v>41570.482789351852</v>
      </c>
      <c r="T862" s="5">
        <f>$I862/60/60/24+DATE(1970, 1, 1)</f>
        <v>41600.524456018517</v>
      </c>
      <c r="U862" t="b">
        <f>T862&gt;S862</f>
        <v>1</v>
      </c>
    </row>
    <row r="863" spans="1:21" ht="43.5" x14ac:dyDescent="0.35">
      <c r="A863">
        <v>861</v>
      </c>
      <c r="B863" s="3" t="s">
        <v>862</v>
      </c>
      <c r="C863" s="3" t="s">
        <v>4971</v>
      </c>
      <c r="D863" s="11">
        <v>4500</v>
      </c>
      <c r="E863" s="11">
        <v>101</v>
      </c>
      <c r="F863" t="s">
        <v>8221</v>
      </c>
      <c r="G863" t="s">
        <v>8224</v>
      </c>
      <c r="H863" t="s">
        <v>8246</v>
      </c>
      <c r="I863">
        <v>1474067404</v>
      </c>
      <c r="J863">
        <v>1471475404</v>
      </c>
      <c r="K863" t="b">
        <v>0</v>
      </c>
      <c r="L863">
        <v>2</v>
      </c>
      <c r="M863" t="b">
        <v>0</v>
      </c>
      <c r="N863" t="s">
        <v>8278</v>
      </c>
      <c r="O863" s="13">
        <f>E863/D863</f>
        <v>2.2444444444444444E-2</v>
      </c>
      <c r="P863" s="14">
        <f>IF($L863&lt;&gt;0, E863/L863, 0)</f>
        <v>50.5</v>
      </c>
      <c r="Q863" t="str">
        <f>LEFT($N863, FIND("/", $N863)-1)</f>
        <v>music</v>
      </c>
      <c r="R863" t="str">
        <f>RIGHT(N863, LEN(N863)-LEN(Q863)-1)</f>
        <v>jazz</v>
      </c>
      <c r="S863" s="5">
        <f>$J863/60/60/24+DATE(1970, 1, 1)</f>
        <v>42599.965324074074</v>
      </c>
      <c r="T863" s="5">
        <f>$I863/60/60/24+DATE(1970, 1, 1)</f>
        <v>42629.965324074074</v>
      </c>
      <c r="U863" t="b">
        <f>T863&gt;S863</f>
        <v>1</v>
      </c>
    </row>
    <row r="864" spans="1:21" ht="43.5" x14ac:dyDescent="0.35">
      <c r="A864">
        <v>862</v>
      </c>
      <c r="B864" s="3" t="s">
        <v>863</v>
      </c>
      <c r="C864" s="3" t="s">
        <v>4972</v>
      </c>
      <c r="D864" s="11">
        <v>50000</v>
      </c>
      <c r="E864" s="11">
        <v>170</v>
      </c>
      <c r="F864" t="s">
        <v>8221</v>
      </c>
      <c r="G864" t="s">
        <v>8225</v>
      </c>
      <c r="H864" t="s">
        <v>8247</v>
      </c>
      <c r="I864">
        <v>1384179548</v>
      </c>
      <c r="J864">
        <v>1381583948</v>
      </c>
      <c r="K864" t="b">
        <v>0</v>
      </c>
      <c r="L864">
        <v>4</v>
      </c>
      <c r="M864" t="b">
        <v>0</v>
      </c>
      <c r="N864" t="s">
        <v>8278</v>
      </c>
      <c r="O864" s="13">
        <f>E864/D864</f>
        <v>3.3999999999999998E-3</v>
      </c>
      <c r="P864" s="14">
        <f>IF($L864&lt;&gt;0, E864/L864, 0)</f>
        <v>42.5</v>
      </c>
      <c r="Q864" t="str">
        <f>LEFT($N864, FIND("/", $N864)-1)</f>
        <v>music</v>
      </c>
      <c r="R864" t="str">
        <f>RIGHT(N864, LEN(N864)-LEN(Q864)-1)</f>
        <v>jazz</v>
      </c>
      <c r="S864" s="5">
        <f>$J864/60/60/24+DATE(1970, 1, 1)</f>
        <v>41559.5549537037</v>
      </c>
      <c r="T864" s="5">
        <f>$I864/60/60/24+DATE(1970, 1, 1)</f>
        <v>41589.596620370372</v>
      </c>
      <c r="U864" t="b">
        <f>T864&gt;S864</f>
        <v>1</v>
      </c>
    </row>
    <row r="865" spans="1:21" ht="43.5" x14ac:dyDescent="0.35">
      <c r="A865">
        <v>863</v>
      </c>
      <c r="B865" s="3" t="s">
        <v>864</v>
      </c>
      <c r="C865" s="3" t="s">
        <v>4973</v>
      </c>
      <c r="D865" s="11">
        <v>2000</v>
      </c>
      <c r="E865" s="11">
        <v>90</v>
      </c>
      <c r="F865" t="s">
        <v>8221</v>
      </c>
      <c r="G865" t="s">
        <v>8224</v>
      </c>
      <c r="H865" t="s">
        <v>8246</v>
      </c>
      <c r="I865">
        <v>1329014966</v>
      </c>
      <c r="J865">
        <v>1326422966</v>
      </c>
      <c r="K865" t="b">
        <v>0</v>
      </c>
      <c r="L865">
        <v>5</v>
      </c>
      <c r="M865" t="b">
        <v>0</v>
      </c>
      <c r="N865" t="s">
        <v>8278</v>
      </c>
      <c r="O865" s="13">
        <f>E865/D865</f>
        <v>4.4999999999999998E-2</v>
      </c>
      <c r="P865" s="14">
        <f>IF($L865&lt;&gt;0, E865/L865, 0)</f>
        <v>18</v>
      </c>
      <c r="Q865" t="str">
        <f>LEFT($N865, FIND("/", $N865)-1)</f>
        <v>music</v>
      </c>
      <c r="R865" t="str">
        <f>RIGHT(N865, LEN(N865)-LEN(Q865)-1)</f>
        <v>jazz</v>
      </c>
      <c r="S865" s="5">
        <f>$J865/60/60/24+DATE(1970, 1, 1)</f>
        <v>40921.117662037039</v>
      </c>
      <c r="T865" s="5">
        <f>$I865/60/60/24+DATE(1970, 1, 1)</f>
        <v>40951.117662037039</v>
      </c>
      <c r="U865" t="b">
        <f>T865&gt;S865</f>
        <v>1</v>
      </c>
    </row>
    <row r="866" spans="1:21" ht="43.5" x14ac:dyDescent="0.35">
      <c r="A866">
        <v>864</v>
      </c>
      <c r="B866" s="3" t="s">
        <v>865</v>
      </c>
      <c r="C866" s="3" t="s">
        <v>4974</v>
      </c>
      <c r="D866" s="11">
        <v>6500</v>
      </c>
      <c r="E866" s="11">
        <v>2700</v>
      </c>
      <c r="F866" t="s">
        <v>8221</v>
      </c>
      <c r="G866" t="s">
        <v>8224</v>
      </c>
      <c r="H866" t="s">
        <v>8246</v>
      </c>
      <c r="I866">
        <v>1381917540</v>
      </c>
      <c r="J866">
        <v>1379990038</v>
      </c>
      <c r="K866" t="b">
        <v>0</v>
      </c>
      <c r="L866">
        <v>79</v>
      </c>
      <c r="M866" t="b">
        <v>0</v>
      </c>
      <c r="N866" t="s">
        <v>8278</v>
      </c>
      <c r="O866" s="13">
        <f>E866/D866</f>
        <v>0.41538461538461541</v>
      </c>
      <c r="P866" s="14">
        <f>IF($L866&lt;&gt;0, E866/L866, 0)</f>
        <v>34.177215189873415</v>
      </c>
      <c r="Q866" t="str">
        <f>LEFT($N866, FIND("/", $N866)-1)</f>
        <v>music</v>
      </c>
      <c r="R866" t="str">
        <f>RIGHT(N866, LEN(N866)-LEN(Q866)-1)</f>
        <v>jazz</v>
      </c>
      <c r="S866" s="5">
        <f>$J866/60/60/24+DATE(1970, 1, 1)</f>
        <v>41541.106921296298</v>
      </c>
      <c r="T866" s="5">
        <f>$I866/60/60/24+DATE(1970, 1, 1)</f>
        <v>41563.415972222225</v>
      </c>
      <c r="U866" t="b">
        <f>T866&gt;S866</f>
        <v>1</v>
      </c>
    </row>
    <row r="867" spans="1:21" ht="43.5" x14ac:dyDescent="0.35">
      <c r="A867">
        <v>865</v>
      </c>
      <c r="B867" s="3" t="s">
        <v>866</v>
      </c>
      <c r="C867" s="3" t="s">
        <v>4975</v>
      </c>
      <c r="D867" s="11">
        <v>2200</v>
      </c>
      <c r="E867" s="11">
        <v>45</v>
      </c>
      <c r="F867" t="s">
        <v>8221</v>
      </c>
      <c r="G867" t="s">
        <v>8224</v>
      </c>
      <c r="H867" t="s">
        <v>8246</v>
      </c>
      <c r="I867">
        <v>1358361197</v>
      </c>
      <c r="J867">
        <v>1353177197</v>
      </c>
      <c r="K867" t="b">
        <v>0</v>
      </c>
      <c r="L867">
        <v>2</v>
      </c>
      <c r="M867" t="b">
        <v>0</v>
      </c>
      <c r="N867" t="s">
        <v>8278</v>
      </c>
      <c r="O867" s="13">
        <f>E867/D867</f>
        <v>2.0454545454545454E-2</v>
      </c>
      <c r="P867" s="14">
        <f>IF($L867&lt;&gt;0, E867/L867, 0)</f>
        <v>22.5</v>
      </c>
      <c r="Q867" t="str">
        <f>LEFT($N867, FIND("/", $N867)-1)</f>
        <v>music</v>
      </c>
      <c r="R867" t="str">
        <f>RIGHT(N867, LEN(N867)-LEN(Q867)-1)</f>
        <v>jazz</v>
      </c>
      <c r="S867" s="5">
        <f>$J867/60/60/24+DATE(1970, 1, 1)</f>
        <v>41230.77311342593</v>
      </c>
      <c r="T867" s="5">
        <f>$I867/60/60/24+DATE(1970, 1, 1)</f>
        <v>41290.77311342593</v>
      </c>
      <c r="U867" t="b">
        <f>T867&gt;S867</f>
        <v>1</v>
      </c>
    </row>
    <row r="868" spans="1:21" ht="43.5" x14ac:dyDescent="0.35">
      <c r="A868">
        <v>866</v>
      </c>
      <c r="B868" s="3" t="s">
        <v>867</v>
      </c>
      <c r="C868" s="3" t="s">
        <v>4976</v>
      </c>
      <c r="D868" s="11">
        <v>3500</v>
      </c>
      <c r="E868" s="11">
        <v>640</v>
      </c>
      <c r="F868" t="s">
        <v>8221</v>
      </c>
      <c r="G868" t="s">
        <v>8224</v>
      </c>
      <c r="H868" t="s">
        <v>8246</v>
      </c>
      <c r="I868">
        <v>1425136200</v>
      </c>
      <c r="J868">
        <v>1421853518</v>
      </c>
      <c r="K868" t="b">
        <v>0</v>
      </c>
      <c r="L868">
        <v>11</v>
      </c>
      <c r="M868" t="b">
        <v>0</v>
      </c>
      <c r="N868" t="s">
        <v>8278</v>
      </c>
      <c r="O868" s="13">
        <f>E868/D868</f>
        <v>0.18285714285714286</v>
      </c>
      <c r="P868" s="14">
        <f>IF($L868&lt;&gt;0, E868/L868, 0)</f>
        <v>58.18181818181818</v>
      </c>
      <c r="Q868" t="str">
        <f>LEFT($N868, FIND("/", $N868)-1)</f>
        <v>music</v>
      </c>
      <c r="R868" t="str">
        <f>RIGHT(N868, LEN(N868)-LEN(Q868)-1)</f>
        <v>jazz</v>
      </c>
      <c r="S868" s="5">
        <f>$J868/60/60/24+DATE(1970, 1, 1)</f>
        <v>42025.637939814813</v>
      </c>
      <c r="T868" s="5">
        <f>$I868/60/60/24+DATE(1970, 1, 1)</f>
        <v>42063.631944444445</v>
      </c>
      <c r="U868" t="b">
        <f>T868&gt;S868</f>
        <v>1</v>
      </c>
    </row>
    <row r="869" spans="1:21" ht="58" x14ac:dyDescent="0.35">
      <c r="A869">
        <v>867</v>
      </c>
      <c r="B869" s="3" t="s">
        <v>868</v>
      </c>
      <c r="C869" s="3" t="s">
        <v>4977</v>
      </c>
      <c r="D869" s="11">
        <v>5000</v>
      </c>
      <c r="E869" s="11">
        <v>1201</v>
      </c>
      <c r="F869" t="s">
        <v>8221</v>
      </c>
      <c r="G869" t="s">
        <v>8224</v>
      </c>
      <c r="H869" t="s">
        <v>8246</v>
      </c>
      <c r="I869">
        <v>1259643540</v>
      </c>
      <c r="J869">
        <v>1254450706</v>
      </c>
      <c r="K869" t="b">
        <v>0</v>
      </c>
      <c r="L869">
        <v>11</v>
      </c>
      <c r="M869" t="b">
        <v>0</v>
      </c>
      <c r="N869" t="s">
        <v>8278</v>
      </c>
      <c r="O869" s="13">
        <f>E869/D869</f>
        <v>0.2402</v>
      </c>
      <c r="P869" s="14">
        <f>IF($L869&lt;&gt;0, E869/L869, 0)</f>
        <v>109.18181818181819</v>
      </c>
      <c r="Q869" t="str">
        <f>LEFT($N869, FIND("/", $N869)-1)</f>
        <v>music</v>
      </c>
      <c r="R869" t="str">
        <f>RIGHT(N869, LEN(N869)-LEN(Q869)-1)</f>
        <v>jazz</v>
      </c>
      <c r="S869" s="5">
        <f>$J869/60/60/24+DATE(1970, 1, 1)</f>
        <v>40088.105393518519</v>
      </c>
      <c r="T869" s="5">
        <f>$I869/60/60/24+DATE(1970, 1, 1)</f>
        <v>40148.207638888889</v>
      </c>
      <c r="U869" t="b">
        <f>T869&gt;S869</f>
        <v>1</v>
      </c>
    </row>
    <row r="870" spans="1:21" ht="58" x14ac:dyDescent="0.35">
      <c r="A870">
        <v>868</v>
      </c>
      <c r="B870" s="3" t="s">
        <v>869</v>
      </c>
      <c r="C870" s="3" t="s">
        <v>4978</v>
      </c>
      <c r="D870" s="11">
        <v>45000</v>
      </c>
      <c r="E870" s="11">
        <v>50</v>
      </c>
      <c r="F870" t="s">
        <v>8221</v>
      </c>
      <c r="G870" t="s">
        <v>8224</v>
      </c>
      <c r="H870" t="s">
        <v>8246</v>
      </c>
      <c r="I870">
        <v>1389055198</v>
      </c>
      <c r="J870">
        <v>1386463198</v>
      </c>
      <c r="K870" t="b">
        <v>0</v>
      </c>
      <c r="L870">
        <v>1</v>
      </c>
      <c r="M870" t="b">
        <v>0</v>
      </c>
      <c r="N870" t="s">
        <v>8278</v>
      </c>
      <c r="O870" s="13">
        <f>E870/D870</f>
        <v>1.1111111111111111E-3</v>
      </c>
      <c r="P870" s="14">
        <f>IF($L870&lt;&gt;0, E870/L870, 0)</f>
        <v>50</v>
      </c>
      <c r="Q870" t="str">
        <f>LEFT($N870, FIND("/", $N870)-1)</f>
        <v>music</v>
      </c>
      <c r="R870" t="str">
        <f>RIGHT(N870, LEN(N870)-LEN(Q870)-1)</f>
        <v>jazz</v>
      </c>
      <c r="S870" s="5">
        <f>$J870/60/60/24+DATE(1970, 1, 1)</f>
        <v>41616.027754629627</v>
      </c>
      <c r="T870" s="5">
        <f>$I870/60/60/24+DATE(1970, 1, 1)</f>
        <v>41646.027754629627</v>
      </c>
      <c r="U870" t="b">
        <f>T870&gt;S870</f>
        <v>1</v>
      </c>
    </row>
    <row r="871" spans="1:21" ht="58" x14ac:dyDescent="0.35">
      <c r="A871">
        <v>869</v>
      </c>
      <c r="B871" s="3" t="s">
        <v>870</v>
      </c>
      <c r="C871" s="3" t="s">
        <v>4979</v>
      </c>
      <c r="D871" s="11">
        <v>8800</v>
      </c>
      <c r="E871" s="11">
        <v>1040</v>
      </c>
      <c r="F871" t="s">
        <v>8221</v>
      </c>
      <c r="G871" t="s">
        <v>8224</v>
      </c>
      <c r="H871" t="s">
        <v>8246</v>
      </c>
      <c r="I871">
        <v>1365448657</v>
      </c>
      <c r="J871">
        <v>1362860257</v>
      </c>
      <c r="K871" t="b">
        <v>0</v>
      </c>
      <c r="L871">
        <v>3</v>
      </c>
      <c r="M871" t="b">
        <v>0</v>
      </c>
      <c r="N871" t="s">
        <v>8278</v>
      </c>
      <c r="O871" s="13">
        <f>E871/D871</f>
        <v>0.11818181818181818</v>
      </c>
      <c r="P871" s="14">
        <f>IF($L871&lt;&gt;0, E871/L871, 0)</f>
        <v>346.66666666666669</v>
      </c>
      <c r="Q871" t="str">
        <f>LEFT($N871, FIND("/", $N871)-1)</f>
        <v>music</v>
      </c>
      <c r="R871" t="str">
        <f>RIGHT(N871, LEN(N871)-LEN(Q871)-1)</f>
        <v>jazz</v>
      </c>
      <c r="S871" s="5">
        <f>$J871/60/60/24+DATE(1970, 1, 1)</f>
        <v>41342.845567129632</v>
      </c>
      <c r="T871" s="5">
        <f>$I871/60/60/24+DATE(1970, 1, 1)</f>
        <v>41372.803900462961</v>
      </c>
      <c r="U871" t="b">
        <f>T871&gt;S871</f>
        <v>1</v>
      </c>
    </row>
    <row r="872" spans="1:21" ht="43.5" x14ac:dyDescent="0.35">
      <c r="A872">
        <v>870</v>
      </c>
      <c r="B872" s="3" t="s">
        <v>871</v>
      </c>
      <c r="C872" s="3" t="s">
        <v>4980</v>
      </c>
      <c r="D872" s="11">
        <v>20000</v>
      </c>
      <c r="E872" s="11">
        <v>62</v>
      </c>
      <c r="F872" t="s">
        <v>8221</v>
      </c>
      <c r="G872" t="s">
        <v>8225</v>
      </c>
      <c r="H872" t="s">
        <v>8247</v>
      </c>
      <c r="I872">
        <v>1377995523</v>
      </c>
      <c r="J872">
        <v>1375403523</v>
      </c>
      <c r="K872" t="b">
        <v>0</v>
      </c>
      <c r="L872">
        <v>5</v>
      </c>
      <c r="M872" t="b">
        <v>0</v>
      </c>
      <c r="N872" t="s">
        <v>8278</v>
      </c>
      <c r="O872" s="13">
        <f>E872/D872</f>
        <v>3.0999999999999999E-3</v>
      </c>
      <c r="P872" s="14">
        <f>IF($L872&lt;&gt;0, E872/L872, 0)</f>
        <v>12.4</v>
      </c>
      <c r="Q872" t="str">
        <f>LEFT($N872, FIND("/", $N872)-1)</f>
        <v>music</v>
      </c>
      <c r="R872" t="str">
        <f>RIGHT(N872, LEN(N872)-LEN(Q872)-1)</f>
        <v>jazz</v>
      </c>
      <c r="S872" s="5">
        <f>$J872/60/60/24+DATE(1970, 1, 1)</f>
        <v>41488.022256944445</v>
      </c>
      <c r="T872" s="5">
        <f>$I872/60/60/24+DATE(1970, 1, 1)</f>
        <v>41518.022256944445</v>
      </c>
      <c r="U872" t="b">
        <f>T872&gt;S872</f>
        <v>1</v>
      </c>
    </row>
    <row r="873" spans="1:21" ht="58" x14ac:dyDescent="0.35">
      <c r="A873">
        <v>871</v>
      </c>
      <c r="B873" s="3" t="s">
        <v>872</v>
      </c>
      <c r="C873" s="3" t="s">
        <v>4981</v>
      </c>
      <c r="D873" s="11">
        <v>6000</v>
      </c>
      <c r="E873" s="11">
        <v>325</v>
      </c>
      <c r="F873" t="s">
        <v>8221</v>
      </c>
      <c r="G873" t="s">
        <v>8224</v>
      </c>
      <c r="H873" t="s">
        <v>8246</v>
      </c>
      <c r="I873">
        <v>1385735295</v>
      </c>
      <c r="J873">
        <v>1383139695</v>
      </c>
      <c r="K873" t="b">
        <v>0</v>
      </c>
      <c r="L873">
        <v>12</v>
      </c>
      <c r="M873" t="b">
        <v>0</v>
      </c>
      <c r="N873" t="s">
        <v>8278</v>
      </c>
      <c r="O873" s="13">
        <f>E873/D873</f>
        <v>5.4166666666666669E-2</v>
      </c>
      <c r="P873" s="14">
        <f>IF($L873&lt;&gt;0, E873/L873, 0)</f>
        <v>27.083333333333332</v>
      </c>
      <c r="Q873" t="str">
        <f>LEFT($N873, FIND("/", $N873)-1)</f>
        <v>music</v>
      </c>
      <c r="R873" t="str">
        <f>RIGHT(N873, LEN(N873)-LEN(Q873)-1)</f>
        <v>jazz</v>
      </c>
      <c r="S873" s="5">
        <f>$J873/60/60/24+DATE(1970, 1, 1)</f>
        <v>41577.561284722222</v>
      </c>
      <c r="T873" s="5">
        <f>$I873/60/60/24+DATE(1970, 1, 1)</f>
        <v>41607.602951388886</v>
      </c>
      <c r="U873" t="b">
        <f>T873&gt;S873</f>
        <v>1</v>
      </c>
    </row>
    <row r="874" spans="1:21" ht="43.5" x14ac:dyDescent="0.35">
      <c r="A874">
        <v>872</v>
      </c>
      <c r="B874" s="3" t="s">
        <v>873</v>
      </c>
      <c r="C874" s="3" t="s">
        <v>4982</v>
      </c>
      <c r="D874" s="11">
        <v>8000</v>
      </c>
      <c r="E874" s="11">
        <v>65</v>
      </c>
      <c r="F874" t="s">
        <v>8221</v>
      </c>
      <c r="G874" t="s">
        <v>8224</v>
      </c>
      <c r="H874" t="s">
        <v>8246</v>
      </c>
      <c r="I874">
        <v>1299786527</v>
      </c>
      <c r="J874">
        <v>1295898527</v>
      </c>
      <c r="K874" t="b">
        <v>0</v>
      </c>
      <c r="L874">
        <v>2</v>
      </c>
      <c r="M874" t="b">
        <v>0</v>
      </c>
      <c r="N874" t="s">
        <v>8278</v>
      </c>
      <c r="O874" s="13">
        <f>E874/D874</f>
        <v>8.1250000000000003E-3</v>
      </c>
      <c r="P874" s="14">
        <f>IF($L874&lt;&gt;0, E874/L874, 0)</f>
        <v>32.5</v>
      </c>
      <c r="Q874" t="str">
        <f>LEFT($N874, FIND("/", $N874)-1)</f>
        <v>music</v>
      </c>
      <c r="R874" t="str">
        <f>RIGHT(N874, LEN(N874)-LEN(Q874)-1)</f>
        <v>jazz</v>
      </c>
      <c r="S874" s="5">
        <f>$J874/60/60/24+DATE(1970, 1, 1)</f>
        <v>40567.825543981482</v>
      </c>
      <c r="T874" s="5">
        <f>$I874/60/60/24+DATE(1970, 1, 1)</f>
        <v>40612.825543981482</v>
      </c>
      <c r="U874" t="b">
        <f>T874&gt;S874</f>
        <v>1</v>
      </c>
    </row>
    <row r="875" spans="1:21" ht="29" x14ac:dyDescent="0.35">
      <c r="A875">
        <v>873</v>
      </c>
      <c r="B875" s="3" t="s">
        <v>874</v>
      </c>
      <c r="C875" s="3" t="s">
        <v>4983</v>
      </c>
      <c r="D875" s="11">
        <v>3500</v>
      </c>
      <c r="E875" s="11">
        <v>45</v>
      </c>
      <c r="F875" t="s">
        <v>8221</v>
      </c>
      <c r="G875" t="s">
        <v>8224</v>
      </c>
      <c r="H875" t="s">
        <v>8246</v>
      </c>
      <c r="I875">
        <v>1352610040</v>
      </c>
      <c r="J875">
        <v>1349150440</v>
      </c>
      <c r="K875" t="b">
        <v>0</v>
      </c>
      <c r="L875">
        <v>5</v>
      </c>
      <c r="M875" t="b">
        <v>0</v>
      </c>
      <c r="N875" t="s">
        <v>8278</v>
      </c>
      <c r="O875" s="13">
        <f>E875/D875</f>
        <v>1.2857142857142857E-2</v>
      </c>
      <c r="P875" s="14">
        <f>IF($L875&lt;&gt;0, E875/L875, 0)</f>
        <v>9</v>
      </c>
      <c r="Q875" t="str">
        <f>LEFT($N875, FIND("/", $N875)-1)</f>
        <v>music</v>
      </c>
      <c r="R875" t="str">
        <f>RIGHT(N875, LEN(N875)-LEN(Q875)-1)</f>
        <v>jazz</v>
      </c>
      <c r="S875" s="5">
        <f>$J875/60/60/24+DATE(1970, 1, 1)</f>
        <v>41184.167129629634</v>
      </c>
      <c r="T875" s="5">
        <f>$I875/60/60/24+DATE(1970, 1, 1)</f>
        <v>41224.208796296298</v>
      </c>
      <c r="U875" t="b">
        <f>T875&gt;S875</f>
        <v>1</v>
      </c>
    </row>
    <row r="876" spans="1:21" ht="58" x14ac:dyDescent="0.35">
      <c r="A876">
        <v>874</v>
      </c>
      <c r="B876" s="3" t="s">
        <v>875</v>
      </c>
      <c r="C876" s="3" t="s">
        <v>4984</v>
      </c>
      <c r="D876" s="11">
        <v>3000</v>
      </c>
      <c r="E876" s="11">
        <v>730</v>
      </c>
      <c r="F876" t="s">
        <v>8221</v>
      </c>
      <c r="G876" t="s">
        <v>8224</v>
      </c>
      <c r="H876" t="s">
        <v>8246</v>
      </c>
      <c r="I876">
        <v>1367676034</v>
      </c>
      <c r="J876">
        <v>1365084034</v>
      </c>
      <c r="K876" t="b">
        <v>0</v>
      </c>
      <c r="L876">
        <v>21</v>
      </c>
      <c r="M876" t="b">
        <v>0</v>
      </c>
      <c r="N876" t="s">
        <v>8278</v>
      </c>
      <c r="O876" s="13">
        <f>E876/D876</f>
        <v>0.24333333333333335</v>
      </c>
      <c r="P876" s="14">
        <f>IF($L876&lt;&gt;0, E876/L876, 0)</f>
        <v>34.761904761904759</v>
      </c>
      <c r="Q876" t="str">
        <f>LEFT($N876, FIND("/", $N876)-1)</f>
        <v>music</v>
      </c>
      <c r="R876" t="str">
        <f>RIGHT(N876, LEN(N876)-LEN(Q876)-1)</f>
        <v>jazz</v>
      </c>
      <c r="S876" s="5">
        <f>$J876/60/60/24+DATE(1970, 1, 1)</f>
        <v>41368.583726851852</v>
      </c>
      <c r="T876" s="5">
        <f>$I876/60/60/24+DATE(1970, 1, 1)</f>
        <v>41398.583726851852</v>
      </c>
      <c r="U876" t="b">
        <f>T876&gt;S876</f>
        <v>1</v>
      </c>
    </row>
    <row r="877" spans="1:21" ht="58" x14ac:dyDescent="0.35">
      <c r="A877">
        <v>875</v>
      </c>
      <c r="B877" s="3" t="s">
        <v>876</v>
      </c>
      <c r="C877" s="3" t="s">
        <v>4985</v>
      </c>
      <c r="D877" s="11">
        <v>5000</v>
      </c>
      <c r="E877" s="11">
        <v>0</v>
      </c>
      <c r="F877" t="s">
        <v>8221</v>
      </c>
      <c r="G877" t="s">
        <v>8224</v>
      </c>
      <c r="H877" t="s">
        <v>8246</v>
      </c>
      <c r="I877">
        <v>1442856131</v>
      </c>
      <c r="J877">
        <v>1441128131</v>
      </c>
      <c r="K877" t="b">
        <v>0</v>
      </c>
      <c r="L877">
        <v>0</v>
      </c>
      <c r="M877" t="b">
        <v>0</v>
      </c>
      <c r="N877" t="s">
        <v>8278</v>
      </c>
      <c r="O877" s="13">
        <f>E877/D877</f>
        <v>0</v>
      </c>
      <c r="P877" s="14">
        <f>IF($L877&lt;&gt;0, E877/L877, 0)</f>
        <v>0</v>
      </c>
      <c r="Q877" t="str">
        <f>LEFT($N877, FIND("/", $N877)-1)</f>
        <v>music</v>
      </c>
      <c r="R877" t="str">
        <f>RIGHT(N877, LEN(N877)-LEN(Q877)-1)</f>
        <v>jazz</v>
      </c>
      <c r="S877" s="5">
        <f>$J877/60/60/24+DATE(1970, 1, 1)</f>
        <v>42248.723738425921</v>
      </c>
      <c r="T877" s="5">
        <f>$I877/60/60/24+DATE(1970, 1, 1)</f>
        <v>42268.723738425921</v>
      </c>
      <c r="U877" t="b">
        <f>T877&gt;S877</f>
        <v>1</v>
      </c>
    </row>
    <row r="878" spans="1:21" ht="29" x14ac:dyDescent="0.35">
      <c r="A878">
        <v>876</v>
      </c>
      <c r="B878" s="3" t="s">
        <v>877</v>
      </c>
      <c r="C878" s="3" t="s">
        <v>4986</v>
      </c>
      <c r="D878" s="11">
        <v>3152</v>
      </c>
      <c r="E878" s="11">
        <v>1286</v>
      </c>
      <c r="F878" t="s">
        <v>8221</v>
      </c>
      <c r="G878" t="s">
        <v>8225</v>
      </c>
      <c r="H878" t="s">
        <v>8247</v>
      </c>
      <c r="I878">
        <v>1359978927</v>
      </c>
      <c r="J878">
        <v>1357127727</v>
      </c>
      <c r="K878" t="b">
        <v>0</v>
      </c>
      <c r="L878">
        <v>45</v>
      </c>
      <c r="M878" t="b">
        <v>0</v>
      </c>
      <c r="N878" t="s">
        <v>8278</v>
      </c>
      <c r="O878" s="13">
        <f>E878/D878</f>
        <v>0.40799492385786801</v>
      </c>
      <c r="P878" s="14">
        <f>IF($L878&lt;&gt;0, E878/L878, 0)</f>
        <v>28.577777777777779</v>
      </c>
      <c r="Q878" t="str">
        <f>LEFT($N878, FIND("/", $N878)-1)</f>
        <v>music</v>
      </c>
      <c r="R878" t="str">
        <f>RIGHT(N878, LEN(N878)-LEN(Q878)-1)</f>
        <v>jazz</v>
      </c>
      <c r="S878" s="5">
        <f>$J878/60/60/24+DATE(1970, 1, 1)</f>
        <v>41276.496840277774</v>
      </c>
      <c r="T878" s="5">
        <f>$I878/60/60/24+DATE(1970, 1, 1)</f>
        <v>41309.496840277774</v>
      </c>
      <c r="U878" t="b">
        <f>T878&gt;S878</f>
        <v>1</v>
      </c>
    </row>
    <row r="879" spans="1:21" ht="58" x14ac:dyDescent="0.35">
      <c r="A879">
        <v>877</v>
      </c>
      <c r="B879" s="3" t="s">
        <v>878</v>
      </c>
      <c r="C879" s="3" t="s">
        <v>4987</v>
      </c>
      <c r="D879" s="11">
        <v>2000</v>
      </c>
      <c r="E879" s="11">
        <v>1351</v>
      </c>
      <c r="F879" t="s">
        <v>8221</v>
      </c>
      <c r="G879" t="s">
        <v>8224</v>
      </c>
      <c r="H879" t="s">
        <v>8246</v>
      </c>
      <c r="I879">
        <v>1387479360</v>
      </c>
      <c r="J879">
        <v>1384887360</v>
      </c>
      <c r="K879" t="b">
        <v>0</v>
      </c>
      <c r="L879">
        <v>29</v>
      </c>
      <c r="M879" t="b">
        <v>0</v>
      </c>
      <c r="N879" t="s">
        <v>8278</v>
      </c>
      <c r="O879" s="13">
        <f>E879/D879</f>
        <v>0.67549999999999999</v>
      </c>
      <c r="P879" s="14">
        <f>IF($L879&lt;&gt;0, E879/L879, 0)</f>
        <v>46.586206896551722</v>
      </c>
      <c r="Q879" t="str">
        <f>LEFT($N879, FIND("/", $N879)-1)</f>
        <v>music</v>
      </c>
      <c r="R879" t="str">
        <f>RIGHT(N879, LEN(N879)-LEN(Q879)-1)</f>
        <v>jazz</v>
      </c>
      <c r="S879" s="5">
        <f>$J879/60/60/24+DATE(1970, 1, 1)</f>
        <v>41597.788888888892</v>
      </c>
      <c r="T879" s="5">
        <f>$I879/60/60/24+DATE(1970, 1, 1)</f>
        <v>41627.788888888892</v>
      </c>
      <c r="U879" t="b">
        <f>T879&gt;S879</f>
        <v>1</v>
      </c>
    </row>
    <row r="880" spans="1:21" ht="43.5" x14ac:dyDescent="0.35">
      <c r="A880">
        <v>878</v>
      </c>
      <c r="B880" s="3" t="s">
        <v>879</v>
      </c>
      <c r="C880" s="3" t="s">
        <v>4988</v>
      </c>
      <c r="D880" s="11">
        <v>5000</v>
      </c>
      <c r="E880" s="11">
        <v>65</v>
      </c>
      <c r="F880" t="s">
        <v>8221</v>
      </c>
      <c r="G880" t="s">
        <v>8224</v>
      </c>
      <c r="H880" t="s">
        <v>8246</v>
      </c>
      <c r="I880">
        <v>1293082524</v>
      </c>
      <c r="J880">
        <v>1290490524</v>
      </c>
      <c r="K880" t="b">
        <v>0</v>
      </c>
      <c r="L880">
        <v>2</v>
      </c>
      <c r="M880" t="b">
        <v>0</v>
      </c>
      <c r="N880" t="s">
        <v>8278</v>
      </c>
      <c r="O880" s="13">
        <f>E880/D880</f>
        <v>1.2999999999999999E-2</v>
      </c>
      <c r="P880" s="14">
        <f>IF($L880&lt;&gt;0, E880/L880, 0)</f>
        <v>32.5</v>
      </c>
      <c r="Q880" t="str">
        <f>LEFT($N880, FIND("/", $N880)-1)</f>
        <v>music</v>
      </c>
      <c r="R880" t="str">
        <f>RIGHT(N880, LEN(N880)-LEN(Q880)-1)</f>
        <v>jazz</v>
      </c>
      <c r="S880" s="5">
        <f>$J880/60/60/24+DATE(1970, 1, 1)</f>
        <v>40505.232916666668</v>
      </c>
      <c r="T880" s="5">
        <f>$I880/60/60/24+DATE(1970, 1, 1)</f>
        <v>40535.232916666668</v>
      </c>
      <c r="U880" t="b">
        <f>T880&gt;S880</f>
        <v>1</v>
      </c>
    </row>
    <row r="881" spans="1:21" ht="43.5" x14ac:dyDescent="0.35">
      <c r="A881">
        <v>879</v>
      </c>
      <c r="B881" s="3" t="s">
        <v>880</v>
      </c>
      <c r="C881" s="3" t="s">
        <v>4989</v>
      </c>
      <c r="D881" s="11">
        <v>2100</v>
      </c>
      <c r="E881" s="11">
        <v>644</v>
      </c>
      <c r="F881" t="s">
        <v>8221</v>
      </c>
      <c r="G881" t="s">
        <v>8224</v>
      </c>
      <c r="H881" t="s">
        <v>8246</v>
      </c>
      <c r="I881">
        <v>1338321305</v>
      </c>
      <c r="J881">
        <v>1336506905</v>
      </c>
      <c r="K881" t="b">
        <v>0</v>
      </c>
      <c r="L881">
        <v>30</v>
      </c>
      <c r="M881" t="b">
        <v>0</v>
      </c>
      <c r="N881" t="s">
        <v>8278</v>
      </c>
      <c r="O881" s="13">
        <f>E881/D881</f>
        <v>0.30666666666666664</v>
      </c>
      <c r="P881" s="14">
        <f>IF($L881&lt;&gt;0, E881/L881, 0)</f>
        <v>21.466666666666665</v>
      </c>
      <c r="Q881" t="str">
        <f>LEFT($N881, FIND("/", $N881)-1)</f>
        <v>music</v>
      </c>
      <c r="R881" t="str">
        <f>RIGHT(N881, LEN(N881)-LEN(Q881)-1)</f>
        <v>jazz</v>
      </c>
      <c r="S881" s="5">
        <f>$J881/60/60/24+DATE(1970, 1, 1)</f>
        <v>41037.829918981479</v>
      </c>
      <c r="T881" s="5">
        <f>$I881/60/60/24+DATE(1970, 1, 1)</f>
        <v>41058.829918981479</v>
      </c>
      <c r="U881" t="b">
        <f>T881&gt;S881</f>
        <v>1</v>
      </c>
    </row>
    <row r="882" spans="1:21" ht="43.5" x14ac:dyDescent="0.35">
      <c r="A882">
        <v>880</v>
      </c>
      <c r="B882" s="3" t="s">
        <v>881</v>
      </c>
      <c r="C882" s="3" t="s">
        <v>4990</v>
      </c>
      <c r="D882" s="11">
        <v>3780</v>
      </c>
      <c r="E882" s="11">
        <v>113</v>
      </c>
      <c r="F882" t="s">
        <v>8221</v>
      </c>
      <c r="G882" t="s">
        <v>8224</v>
      </c>
      <c r="H882" t="s">
        <v>8246</v>
      </c>
      <c r="I882">
        <v>1351582938</v>
      </c>
      <c r="J882">
        <v>1348731738</v>
      </c>
      <c r="K882" t="b">
        <v>0</v>
      </c>
      <c r="L882">
        <v>8</v>
      </c>
      <c r="M882" t="b">
        <v>0</v>
      </c>
      <c r="N882" t="s">
        <v>8279</v>
      </c>
      <c r="O882" s="13">
        <f>E882/D882</f>
        <v>2.9894179894179893E-2</v>
      </c>
      <c r="P882" s="14">
        <f>IF($L882&lt;&gt;0, E882/L882, 0)</f>
        <v>14.125</v>
      </c>
      <c r="Q882" t="str">
        <f>LEFT($N882, FIND("/", $N882)-1)</f>
        <v>music</v>
      </c>
      <c r="R882" t="str">
        <f>RIGHT(N882, LEN(N882)-LEN(Q882)-1)</f>
        <v>indie rock</v>
      </c>
      <c r="S882" s="5">
        <f>$J882/60/60/24+DATE(1970, 1, 1)</f>
        <v>41179.32104166667</v>
      </c>
      <c r="T882" s="5">
        <f>$I882/60/60/24+DATE(1970, 1, 1)</f>
        <v>41212.32104166667</v>
      </c>
      <c r="U882" t="b">
        <f>T882&gt;S882</f>
        <v>1</v>
      </c>
    </row>
    <row r="883" spans="1:21" ht="43.5" x14ac:dyDescent="0.35">
      <c r="A883">
        <v>881</v>
      </c>
      <c r="B883" s="3" t="s">
        <v>882</v>
      </c>
      <c r="C883" s="3" t="s">
        <v>4991</v>
      </c>
      <c r="D883" s="11">
        <v>3750</v>
      </c>
      <c r="E883" s="11">
        <v>30</v>
      </c>
      <c r="F883" t="s">
        <v>8221</v>
      </c>
      <c r="G883" t="s">
        <v>8224</v>
      </c>
      <c r="H883" t="s">
        <v>8246</v>
      </c>
      <c r="I883">
        <v>1326520886</v>
      </c>
      <c r="J883">
        <v>1322632886</v>
      </c>
      <c r="K883" t="b">
        <v>0</v>
      </c>
      <c r="L883">
        <v>1</v>
      </c>
      <c r="M883" t="b">
        <v>0</v>
      </c>
      <c r="N883" t="s">
        <v>8279</v>
      </c>
      <c r="O883" s="13">
        <f>E883/D883</f>
        <v>8.0000000000000002E-3</v>
      </c>
      <c r="P883" s="14">
        <f>IF($L883&lt;&gt;0, E883/L883, 0)</f>
        <v>30</v>
      </c>
      <c r="Q883" t="str">
        <f>LEFT($N883, FIND("/", $N883)-1)</f>
        <v>music</v>
      </c>
      <c r="R883" t="str">
        <f>RIGHT(N883, LEN(N883)-LEN(Q883)-1)</f>
        <v>indie rock</v>
      </c>
      <c r="S883" s="5">
        <f>$J883/60/60/24+DATE(1970, 1, 1)</f>
        <v>40877.25099537037</v>
      </c>
      <c r="T883" s="5">
        <f>$I883/60/60/24+DATE(1970, 1, 1)</f>
        <v>40922.25099537037</v>
      </c>
      <c r="U883" t="b">
        <f>T883&gt;S883</f>
        <v>1</v>
      </c>
    </row>
    <row r="884" spans="1:21" ht="43.5" x14ac:dyDescent="0.35">
      <c r="A884">
        <v>882</v>
      </c>
      <c r="B884" s="3" t="s">
        <v>883</v>
      </c>
      <c r="C884" s="3" t="s">
        <v>4992</v>
      </c>
      <c r="D884" s="11">
        <v>1500</v>
      </c>
      <c r="E884" s="11">
        <v>302</v>
      </c>
      <c r="F884" t="s">
        <v>8221</v>
      </c>
      <c r="G884" t="s">
        <v>8224</v>
      </c>
      <c r="H884" t="s">
        <v>8246</v>
      </c>
      <c r="I884">
        <v>1315341550</v>
      </c>
      <c r="J884">
        <v>1312490350</v>
      </c>
      <c r="K884" t="b">
        <v>0</v>
      </c>
      <c r="L884">
        <v>14</v>
      </c>
      <c r="M884" t="b">
        <v>0</v>
      </c>
      <c r="N884" t="s">
        <v>8279</v>
      </c>
      <c r="O884" s="13">
        <f>E884/D884</f>
        <v>0.20133333333333334</v>
      </c>
      <c r="P884" s="14">
        <f>IF($L884&lt;&gt;0, E884/L884, 0)</f>
        <v>21.571428571428573</v>
      </c>
      <c r="Q884" t="str">
        <f>LEFT($N884, FIND("/", $N884)-1)</f>
        <v>music</v>
      </c>
      <c r="R884" t="str">
        <f>RIGHT(N884, LEN(N884)-LEN(Q884)-1)</f>
        <v>indie rock</v>
      </c>
      <c r="S884" s="5">
        <f>$J884/60/60/24+DATE(1970, 1, 1)</f>
        <v>40759.860532407409</v>
      </c>
      <c r="T884" s="5">
        <f>$I884/60/60/24+DATE(1970, 1, 1)</f>
        <v>40792.860532407409</v>
      </c>
      <c r="U884" t="b">
        <f>T884&gt;S884</f>
        <v>1</v>
      </c>
    </row>
    <row r="885" spans="1:21" ht="58" x14ac:dyDescent="0.35">
      <c r="A885">
        <v>883</v>
      </c>
      <c r="B885" s="3" t="s">
        <v>884</v>
      </c>
      <c r="C885" s="3" t="s">
        <v>4993</v>
      </c>
      <c r="D885" s="11">
        <v>5000</v>
      </c>
      <c r="E885" s="11">
        <v>2001</v>
      </c>
      <c r="F885" t="s">
        <v>8221</v>
      </c>
      <c r="G885" t="s">
        <v>8224</v>
      </c>
      <c r="H885" t="s">
        <v>8246</v>
      </c>
      <c r="I885">
        <v>1456957635</v>
      </c>
      <c r="J885">
        <v>1451773635</v>
      </c>
      <c r="K885" t="b">
        <v>0</v>
      </c>
      <c r="L885">
        <v>24</v>
      </c>
      <c r="M885" t="b">
        <v>0</v>
      </c>
      <c r="N885" t="s">
        <v>8279</v>
      </c>
      <c r="O885" s="13">
        <f>E885/D885</f>
        <v>0.4002</v>
      </c>
      <c r="P885" s="14">
        <f>IF($L885&lt;&gt;0, E885/L885, 0)</f>
        <v>83.375</v>
      </c>
      <c r="Q885" t="str">
        <f>LEFT($N885, FIND("/", $N885)-1)</f>
        <v>music</v>
      </c>
      <c r="R885" t="str">
        <f>RIGHT(N885, LEN(N885)-LEN(Q885)-1)</f>
        <v>indie rock</v>
      </c>
      <c r="S885" s="5">
        <f>$J885/60/60/24+DATE(1970, 1, 1)</f>
        <v>42371.935590277775</v>
      </c>
      <c r="T885" s="5">
        <f>$I885/60/60/24+DATE(1970, 1, 1)</f>
        <v>42431.935590277775</v>
      </c>
      <c r="U885" t="b">
        <f>T885&gt;S885</f>
        <v>1</v>
      </c>
    </row>
    <row r="886" spans="1:21" ht="43.5" x14ac:dyDescent="0.35">
      <c r="A886">
        <v>884</v>
      </c>
      <c r="B886" s="3" t="s">
        <v>885</v>
      </c>
      <c r="C886" s="3" t="s">
        <v>4994</v>
      </c>
      <c r="D886" s="11">
        <v>2000</v>
      </c>
      <c r="E886" s="11">
        <v>20</v>
      </c>
      <c r="F886" t="s">
        <v>8221</v>
      </c>
      <c r="G886" t="s">
        <v>8224</v>
      </c>
      <c r="H886" t="s">
        <v>8246</v>
      </c>
      <c r="I886">
        <v>1336789860</v>
      </c>
      <c r="J886">
        <v>1331666146</v>
      </c>
      <c r="K886" t="b">
        <v>0</v>
      </c>
      <c r="L886">
        <v>2</v>
      </c>
      <c r="M886" t="b">
        <v>0</v>
      </c>
      <c r="N886" t="s">
        <v>8279</v>
      </c>
      <c r="O886" s="13">
        <f>E886/D886</f>
        <v>0.01</v>
      </c>
      <c r="P886" s="14">
        <f>IF($L886&lt;&gt;0, E886/L886, 0)</f>
        <v>10</v>
      </c>
      <c r="Q886" t="str">
        <f>LEFT($N886, FIND("/", $N886)-1)</f>
        <v>music</v>
      </c>
      <c r="R886" t="str">
        <f>RIGHT(N886, LEN(N886)-LEN(Q886)-1)</f>
        <v>indie rock</v>
      </c>
      <c r="S886" s="5">
        <f>$J886/60/60/24+DATE(1970, 1, 1)</f>
        <v>40981.802615740737</v>
      </c>
      <c r="T886" s="5">
        <f>$I886/60/60/24+DATE(1970, 1, 1)</f>
        <v>41041.104861111111</v>
      </c>
      <c r="U886" t="b">
        <f>T886&gt;S886</f>
        <v>1</v>
      </c>
    </row>
    <row r="887" spans="1:21" ht="43.5" x14ac:dyDescent="0.35">
      <c r="A887">
        <v>885</v>
      </c>
      <c r="B887" s="3" t="s">
        <v>886</v>
      </c>
      <c r="C887" s="3" t="s">
        <v>4995</v>
      </c>
      <c r="D887" s="11">
        <v>1000</v>
      </c>
      <c r="E887" s="11">
        <v>750</v>
      </c>
      <c r="F887" t="s">
        <v>8221</v>
      </c>
      <c r="G887" t="s">
        <v>8224</v>
      </c>
      <c r="H887" t="s">
        <v>8246</v>
      </c>
      <c r="I887">
        <v>1483137311</v>
      </c>
      <c r="J887">
        <v>1481322911</v>
      </c>
      <c r="K887" t="b">
        <v>0</v>
      </c>
      <c r="L887">
        <v>21</v>
      </c>
      <c r="M887" t="b">
        <v>0</v>
      </c>
      <c r="N887" t="s">
        <v>8279</v>
      </c>
      <c r="O887" s="13">
        <f>E887/D887</f>
        <v>0.75</v>
      </c>
      <c r="P887" s="14">
        <f>IF($L887&lt;&gt;0, E887/L887, 0)</f>
        <v>35.714285714285715</v>
      </c>
      <c r="Q887" t="str">
        <f>LEFT($N887, FIND("/", $N887)-1)</f>
        <v>music</v>
      </c>
      <c r="R887" t="str">
        <f>RIGHT(N887, LEN(N887)-LEN(Q887)-1)</f>
        <v>indie rock</v>
      </c>
      <c r="S887" s="5">
        <f>$J887/60/60/24+DATE(1970, 1, 1)</f>
        <v>42713.941099537042</v>
      </c>
      <c r="T887" s="5">
        <f>$I887/60/60/24+DATE(1970, 1, 1)</f>
        <v>42734.941099537042</v>
      </c>
      <c r="U887" t="b">
        <f>T887&gt;S887</f>
        <v>1</v>
      </c>
    </row>
    <row r="888" spans="1:21" ht="58" x14ac:dyDescent="0.35">
      <c r="A888">
        <v>886</v>
      </c>
      <c r="B888" s="3" t="s">
        <v>887</v>
      </c>
      <c r="C888" s="3" t="s">
        <v>4996</v>
      </c>
      <c r="D888" s="11">
        <v>500</v>
      </c>
      <c r="E888" s="11">
        <v>205</v>
      </c>
      <c r="F888" t="s">
        <v>8221</v>
      </c>
      <c r="G888" t="s">
        <v>8224</v>
      </c>
      <c r="H888" t="s">
        <v>8246</v>
      </c>
      <c r="I888">
        <v>1473972813</v>
      </c>
      <c r="J888">
        <v>1471812813</v>
      </c>
      <c r="K888" t="b">
        <v>0</v>
      </c>
      <c r="L888">
        <v>7</v>
      </c>
      <c r="M888" t="b">
        <v>0</v>
      </c>
      <c r="N888" t="s">
        <v>8279</v>
      </c>
      <c r="O888" s="13">
        <f>E888/D888</f>
        <v>0.41</v>
      </c>
      <c r="P888" s="14">
        <f>IF($L888&lt;&gt;0, E888/L888, 0)</f>
        <v>29.285714285714285</v>
      </c>
      <c r="Q888" t="str">
        <f>LEFT($N888, FIND("/", $N888)-1)</f>
        <v>music</v>
      </c>
      <c r="R888" t="str">
        <f>RIGHT(N888, LEN(N888)-LEN(Q888)-1)</f>
        <v>indie rock</v>
      </c>
      <c r="S888" s="5">
        <f>$J888/60/60/24+DATE(1970, 1, 1)</f>
        <v>42603.870520833334</v>
      </c>
      <c r="T888" s="5">
        <f>$I888/60/60/24+DATE(1970, 1, 1)</f>
        <v>42628.870520833334</v>
      </c>
      <c r="U888" t="b">
        <f>T888&gt;S888</f>
        <v>1</v>
      </c>
    </row>
    <row r="889" spans="1:21" ht="43.5" x14ac:dyDescent="0.35">
      <c r="A889">
        <v>887</v>
      </c>
      <c r="B889" s="3" t="s">
        <v>888</v>
      </c>
      <c r="C889" s="3" t="s">
        <v>4997</v>
      </c>
      <c r="D889" s="11">
        <v>1000</v>
      </c>
      <c r="E889" s="11">
        <v>0</v>
      </c>
      <c r="F889" t="s">
        <v>8221</v>
      </c>
      <c r="G889" t="s">
        <v>8224</v>
      </c>
      <c r="H889" t="s">
        <v>8246</v>
      </c>
      <c r="I889">
        <v>1338159655</v>
      </c>
      <c r="J889">
        <v>1335567655</v>
      </c>
      <c r="K889" t="b">
        <v>0</v>
      </c>
      <c r="L889">
        <v>0</v>
      </c>
      <c r="M889" t="b">
        <v>0</v>
      </c>
      <c r="N889" t="s">
        <v>8279</v>
      </c>
      <c r="O889" s="13">
        <f>E889/D889</f>
        <v>0</v>
      </c>
      <c r="P889" s="14">
        <f>IF($L889&lt;&gt;0, E889/L889, 0)</f>
        <v>0</v>
      </c>
      <c r="Q889" t="str">
        <f>LEFT($N889, FIND("/", $N889)-1)</f>
        <v>music</v>
      </c>
      <c r="R889" t="str">
        <f>RIGHT(N889, LEN(N889)-LEN(Q889)-1)</f>
        <v>indie rock</v>
      </c>
      <c r="S889" s="5">
        <f>$J889/60/60/24+DATE(1970, 1, 1)</f>
        <v>41026.958969907406</v>
      </c>
      <c r="T889" s="5">
        <f>$I889/60/60/24+DATE(1970, 1, 1)</f>
        <v>41056.958969907406</v>
      </c>
      <c r="U889" t="b">
        <f>T889&gt;S889</f>
        <v>1</v>
      </c>
    </row>
    <row r="890" spans="1:21" ht="58" x14ac:dyDescent="0.35">
      <c r="A890">
        <v>888</v>
      </c>
      <c r="B890" s="3" t="s">
        <v>889</v>
      </c>
      <c r="C890" s="3" t="s">
        <v>4998</v>
      </c>
      <c r="D890" s="11">
        <v>1000</v>
      </c>
      <c r="E890" s="11">
        <v>72</v>
      </c>
      <c r="F890" t="s">
        <v>8221</v>
      </c>
      <c r="G890" t="s">
        <v>8224</v>
      </c>
      <c r="H890" t="s">
        <v>8246</v>
      </c>
      <c r="I890">
        <v>1314856800</v>
      </c>
      <c r="J890">
        <v>1311789885</v>
      </c>
      <c r="K890" t="b">
        <v>0</v>
      </c>
      <c r="L890">
        <v>4</v>
      </c>
      <c r="M890" t="b">
        <v>0</v>
      </c>
      <c r="N890" t="s">
        <v>8279</v>
      </c>
      <c r="O890" s="13">
        <f>E890/D890</f>
        <v>7.1999999999999995E-2</v>
      </c>
      <c r="P890" s="14">
        <f>IF($L890&lt;&gt;0, E890/L890, 0)</f>
        <v>18</v>
      </c>
      <c r="Q890" t="str">
        <f>LEFT($N890, FIND("/", $N890)-1)</f>
        <v>music</v>
      </c>
      <c r="R890" t="str">
        <f>RIGHT(N890, LEN(N890)-LEN(Q890)-1)</f>
        <v>indie rock</v>
      </c>
      <c r="S890" s="5">
        <f>$J890/60/60/24+DATE(1970, 1, 1)</f>
        <v>40751.753298611111</v>
      </c>
      <c r="T890" s="5">
        <f>$I890/60/60/24+DATE(1970, 1, 1)</f>
        <v>40787.25</v>
      </c>
      <c r="U890" t="b">
        <f>T890&gt;S890</f>
        <v>1</v>
      </c>
    </row>
    <row r="891" spans="1:21" ht="43.5" x14ac:dyDescent="0.35">
      <c r="A891">
        <v>889</v>
      </c>
      <c r="B891" s="3" t="s">
        <v>890</v>
      </c>
      <c r="C891" s="3" t="s">
        <v>4999</v>
      </c>
      <c r="D891" s="11">
        <v>25000</v>
      </c>
      <c r="E891" s="11">
        <v>2360.3200000000002</v>
      </c>
      <c r="F891" t="s">
        <v>8221</v>
      </c>
      <c r="G891" t="s">
        <v>8224</v>
      </c>
      <c r="H891" t="s">
        <v>8246</v>
      </c>
      <c r="I891">
        <v>1412534943</v>
      </c>
      <c r="J891">
        <v>1409942943</v>
      </c>
      <c r="K891" t="b">
        <v>0</v>
      </c>
      <c r="L891">
        <v>32</v>
      </c>
      <c r="M891" t="b">
        <v>0</v>
      </c>
      <c r="N891" t="s">
        <v>8279</v>
      </c>
      <c r="O891" s="13">
        <f>E891/D891</f>
        <v>9.4412800000000005E-2</v>
      </c>
      <c r="P891" s="14">
        <f>IF($L891&lt;&gt;0, E891/L891, 0)</f>
        <v>73.760000000000005</v>
      </c>
      <c r="Q891" t="str">
        <f>LEFT($N891, FIND("/", $N891)-1)</f>
        <v>music</v>
      </c>
      <c r="R891" t="str">
        <f>RIGHT(N891, LEN(N891)-LEN(Q891)-1)</f>
        <v>indie rock</v>
      </c>
      <c r="S891" s="5">
        <f>$J891/60/60/24+DATE(1970, 1, 1)</f>
        <v>41887.784062500003</v>
      </c>
      <c r="T891" s="5">
        <f>$I891/60/60/24+DATE(1970, 1, 1)</f>
        <v>41917.784062500003</v>
      </c>
      <c r="U891" t="b">
        <f>T891&gt;S891</f>
        <v>1</v>
      </c>
    </row>
    <row r="892" spans="1:21" ht="58" x14ac:dyDescent="0.35">
      <c r="A892">
        <v>890</v>
      </c>
      <c r="B892" s="3" t="s">
        <v>891</v>
      </c>
      <c r="C892" s="3" t="s">
        <v>5000</v>
      </c>
      <c r="D892" s="11">
        <v>3000</v>
      </c>
      <c r="E892" s="11">
        <v>125</v>
      </c>
      <c r="F892" t="s">
        <v>8221</v>
      </c>
      <c r="G892" t="s">
        <v>8224</v>
      </c>
      <c r="H892" t="s">
        <v>8246</v>
      </c>
      <c r="I892">
        <v>1385055979</v>
      </c>
      <c r="J892">
        <v>1382460379</v>
      </c>
      <c r="K892" t="b">
        <v>0</v>
      </c>
      <c r="L892">
        <v>4</v>
      </c>
      <c r="M892" t="b">
        <v>0</v>
      </c>
      <c r="N892" t="s">
        <v>8279</v>
      </c>
      <c r="O892" s="13">
        <f>E892/D892</f>
        <v>4.1666666666666664E-2</v>
      </c>
      <c r="P892" s="14">
        <f>IF($L892&lt;&gt;0, E892/L892, 0)</f>
        <v>31.25</v>
      </c>
      <c r="Q892" t="str">
        <f>LEFT($N892, FIND("/", $N892)-1)</f>
        <v>music</v>
      </c>
      <c r="R892" t="str">
        <f>RIGHT(N892, LEN(N892)-LEN(Q892)-1)</f>
        <v>indie rock</v>
      </c>
      <c r="S892" s="5">
        <f>$J892/60/60/24+DATE(1970, 1, 1)</f>
        <v>41569.698831018519</v>
      </c>
      <c r="T892" s="5">
        <f>$I892/60/60/24+DATE(1970, 1, 1)</f>
        <v>41599.740497685183</v>
      </c>
      <c r="U892" t="b">
        <f>T892&gt;S892</f>
        <v>1</v>
      </c>
    </row>
    <row r="893" spans="1:21" ht="43.5" x14ac:dyDescent="0.35">
      <c r="A893">
        <v>891</v>
      </c>
      <c r="B893" s="3" t="s">
        <v>892</v>
      </c>
      <c r="C893" s="3" t="s">
        <v>5001</v>
      </c>
      <c r="D893" s="11">
        <v>8000</v>
      </c>
      <c r="E893" s="11">
        <v>260</v>
      </c>
      <c r="F893" t="s">
        <v>8221</v>
      </c>
      <c r="G893" t="s">
        <v>8224</v>
      </c>
      <c r="H893" t="s">
        <v>8246</v>
      </c>
      <c r="I893">
        <v>1408581930</v>
      </c>
      <c r="J893">
        <v>1405989930</v>
      </c>
      <c r="K893" t="b">
        <v>0</v>
      </c>
      <c r="L893">
        <v>9</v>
      </c>
      <c r="M893" t="b">
        <v>0</v>
      </c>
      <c r="N893" t="s">
        <v>8279</v>
      </c>
      <c r="O893" s="13">
        <f>E893/D893</f>
        <v>3.2500000000000001E-2</v>
      </c>
      <c r="P893" s="14">
        <f>IF($L893&lt;&gt;0, E893/L893, 0)</f>
        <v>28.888888888888889</v>
      </c>
      <c r="Q893" t="str">
        <f>LEFT($N893, FIND("/", $N893)-1)</f>
        <v>music</v>
      </c>
      <c r="R893" t="str">
        <f>RIGHT(N893, LEN(N893)-LEN(Q893)-1)</f>
        <v>indie rock</v>
      </c>
      <c r="S893" s="5">
        <f>$J893/60/60/24+DATE(1970, 1, 1)</f>
        <v>41842.031597222223</v>
      </c>
      <c r="T893" s="5">
        <f>$I893/60/60/24+DATE(1970, 1, 1)</f>
        <v>41872.031597222223</v>
      </c>
      <c r="U893" t="b">
        <f>T893&gt;S893</f>
        <v>1</v>
      </c>
    </row>
    <row r="894" spans="1:21" ht="43.5" x14ac:dyDescent="0.35">
      <c r="A894">
        <v>892</v>
      </c>
      <c r="B894" s="3" t="s">
        <v>893</v>
      </c>
      <c r="C894" s="3" t="s">
        <v>5002</v>
      </c>
      <c r="D894" s="11">
        <v>6000</v>
      </c>
      <c r="E894" s="11">
        <v>2445</v>
      </c>
      <c r="F894" t="s">
        <v>8221</v>
      </c>
      <c r="G894" t="s">
        <v>8224</v>
      </c>
      <c r="H894" t="s">
        <v>8246</v>
      </c>
      <c r="I894">
        <v>1280635200</v>
      </c>
      <c r="J894">
        <v>1273121283</v>
      </c>
      <c r="K894" t="b">
        <v>0</v>
      </c>
      <c r="L894">
        <v>17</v>
      </c>
      <c r="M894" t="b">
        <v>0</v>
      </c>
      <c r="N894" t="s">
        <v>8279</v>
      </c>
      <c r="O894" s="13">
        <f>E894/D894</f>
        <v>0.40749999999999997</v>
      </c>
      <c r="P894" s="14">
        <f>IF($L894&lt;&gt;0, E894/L894, 0)</f>
        <v>143.8235294117647</v>
      </c>
      <c r="Q894" t="str">
        <f>LEFT($N894, FIND("/", $N894)-1)</f>
        <v>music</v>
      </c>
      <c r="R894" t="str">
        <f>RIGHT(N894, LEN(N894)-LEN(Q894)-1)</f>
        <v>indie rock</v>
      </c>
      <c r="S894" s="5">
        <f>$J894/60/60/24+DATE(1970, 1, 1)</f>
        <v>40304.20003472222</v>
      </c>
      <c r="T894" s="5">
        <f>$I894/60/60/24+DATE(1970, 1, 1)</f>
        <v>40391.166666666664</v>
      </c>
      <c r="U894" t="b">
        <f>T894&gt;S894</f>
        <v>1</v>
      </c>
    </row>
    <row r="895" spans="1:21" ht="43.5" x14ac:dyDescent="0.35">
      <c r="A895">
        <v>893</v>
      </c>
      <c r="B895" s="3" t="s">
        <v>894</v>
      </c>
      <c r="C895" s="3" t="s">
        <v>5003</v>
      </c>
      <c r="D895" s="11">
        <v>2000</v>
      </c>
      <c r="E895" s="11">
        <v>200</v>
      </c>
      <c r="F895" t="s">
        <v>8221</v>
      </c>
      <c r="G895" t="s">
        <v>8224</v>
      </c>
      <c r="H895" t="s">
        <v>8246</v>
      </c>
      <c r="I895">
        <v>1427920363</v>
      </c>
      <c r="J895">
        <v>1425331963</v>
      </c>
      <c r="K895" t="b">
        <v>0</v>
      </c>
      <c r="L895">
        <v>5</v>
      </c>
      <c r="M895" t="b">
        <v>0</v>
      </c>
      <c r="N895" t="s">
        <v>8279</v>
      </c>
      <c r="O895" s="13">
        <f>E895/D895</f>
        <v>0.1</v>
      </c>
      <c r="P895" s="14">
        <f>IF($L895&lt;&gt;0, E895/L895, 0)</f>
        <v>40</v>
      </c>
      <c r="Q895" t="str">
        <f>LEFT($N895, FIND("/", $N895)-1)</f>
        <v>music</v>
      </c>
      <c r="R895" t="str">
        <f>RIGHT(N895, LEN(N895)-LEN(Q895)-1)</f>
        <v>indie rock</v>
      </c>
      <c r="S895" s="5">
        <f>$J895/60/60/24+DATE(1970, 1, 1)</f>
        <v>42065.897719907407</v>
      </c>
      <c r="T895" s="5">
        <f>$I895/60/60/24+DATE(1970, 1, 1)</f>
        <v>42095.856053240743</v>
      </c>
      <c r="U895" t="b">
        <f>T895&gt;S895</f>
        <v>1</v>
      </c>
    </row>
    <row r="896" spans="1:21" ht="43.5" x14ac:dyDescent="0.35">
      <c r="A896">
        <v>894</v>
      </c>
      <c r="B896" s="3" t="s">
        <v>895</v>
      </c>
      <c r="C896" s="3" t="s">
        <v>5004</v>
      </c>
      <c r="D896" s="11">
        <v>20000</v>
      </c>
      <c r="E896" s="11">
        <v>7834</v>
      </c>
      <c r="F896" t="s">
        <v>8221</v>
      </c>
      <c r="G896" t="s">
        <v>8224</v>
      </c>
      <c r="H896" t="s">
        <v>8246</v>
      </c>
      <c r="I896">
        <v>1465169610</v>
      </c>
      <c r="J896">
        <v>1462577610</v>
      </c>
      <c r="K896" t="b">
        <v>0</v>
      </c>
      <c r="L896">
        <v>53</v>
      </c>
      <c r="M896" t="b">
        <v>0</v>
      </c>
      <c r="N896" t="s">
        <v>8279</v>
      </c>
      <c r="O896" s="13">
        <f>E896/D896</f>
        <v>0.39169999999999999</v>
      </c>
      <c r="P896" s="14">
        <f>IF($L896&lt;&gt;0, E896/L896, 0)</f>
        <v>147.81132075471697</v>
      </c>
      <c r="Q896" t="str">
        <f>LEFT($N896, FIND("/", $N896)-1)</f>
        <v>music</v>
      </c>
      <c r="R896" t="str">
        <f>RIGHT(N896, LEN(N896)-LEN(Q896)-1)</f>
        <v>indie rock</v>
      </c>
      <c r="S896" s="5">
        <f>$J896/60/60/24+DATE(1970, 1, 1)</f>
        <v>42496.981597222228</v>
      </c>
      <c r="T896" s="5">
        <f>$I896/60/60/24+DATE(1970, 1, 1)</f>
        <v>42526.981597222228</v>
      </c>
      <c r="U896" t="b">
        <f>T896&gt;S896</f>
        <v>1</v>
      </c>
    </row>
    <row r="897" spans="1:21" ht="58" x14ac:dyDescent="0.35">
      <c r="A897">
        <v>895</v>
      </c>
      <c r="B897" s="3" t="s">
        <v>896</v>
      </c>
      <c r="C897" s="3" t="s">
        <v>5005</v>
      </c>
      <c r="D897" s="11">
        <v>8000</v>
      </c>
      <c r="E897" s="11">
        <v>195</v>
      </c>
      <c r="F897" t="s">
        <v>8221</v>
      </c>
      <c r="G897" t="s">
        <v>8224</v>
      </c>
      <c r="H897" t="s">
        <v>8246</v>
      </c>
      <c r="I897">
        <v>1287975829</v>
      </c>
      <c r="J897">
        <v>1284087829</v>
      </c>
      <c r="K897" t="b">
        <v>0</v>
      </c>
      <c r="L897">
        <v>7</v>
      </c>
      <c r="M897" t="b">
        <v>0</v>
      </c>
      <c r="N897" t="s">
        <v>8279</v>
      </c>
      <c r="O897" s="13">
        <f>E897/D897</f>
        <v>2.4375000000000001E-2</v>
      </c>
      <c r="P897" s="14">
        <f>IF($L897&lt;&gt;0, E897/L897, 0)</f>
        <v>27.857142857142858</v>
      </c>
      <c r="Q897" t="str">
        <f>LEFT($N897, FIND("/", $N897)-1)</f>
        <v>music</v>
      </c>
      <c r="R897" t="str">
        <f>RIGHT(N897, LEN(N897)-LEN(Q897)-1)</f>
        <v>indie rock</v>
      </c>
      <c r="S897" s="5">
        <f>$J897/60/60/24+DATE(1970, 1, 1)</f>
        <v>40431.127650462964</v>
      </c>
      <c r="T897" s="5">
        <f>$I897/60/60/24+DATE(1970, 1, 1)</f>
        <v>40476.127650462964</v>
      </c>
      <c r="U897" t="b">
        <f>T897&gt;S897</f>
        <v>1</v>
      </c>
    </row>
    <row r="898" spans="1:21" ht="58" x14ac:dyDescent="0.35">
      <c r="A898">
        <v>896</v>
      </c>
      <c r="B898" s="3" t="s">
        <v>897</v>
      </c>
      <c r="C898" s="3" t="s">
        <v>5006</v>
      </c>
      <c r="D898" s="11">
        <v>8000</v>
      </c>
      <c r="E898" s="11">
        <v>3200</v>
      </c>
      <c r="F898" t="s">
        <v>8221</v>
      </c>
      <c r="G898" t="s">
        <v>8224</v>
      </c>
      <c r="H898" t="s">
        <v>8246</v>
      </c>
      <c r="I898">
        <v>1440734400</v>
      </c>
      <c r="J898">
        <v>1438549026</v>
      </c>
      <c r="K898" t="b">
        <v>0</v>
      </c>
      <c r="L898">
        <v>72</v>
      </c>
      <c r="M898" t="b">
        <v>0</v>
      </c>
      <c r="N898" t="s">
        <v>8279</v>
      </c>
      <c r="O898" s="13">
        <f>E898/D898</f>
        <v>0.4</v>
      </c>
      <c r="P898" s="14">
        <f>IF($L898&lt;&gt;0, E898/L898, 0)</f>
        <v>44.444444444444443</v>
      </c>
      <c r="Q898" t="str">
        <f>LEFT($N898, FIND("/", $N898)-1)</f>
        <v>music</v>
      </c>
      <c r="R898" t="str">
        <f>RIGHT(N898, LEN(N898)-LEN(Q898)-1)</f>
        <v>indie rock</v>
      </c>
      <c r="S898" s="5">
        <f>$J898/60/60/24+DATE(1970, 1, 1)</f>
        <v>42218.872986111113</v>
      </c>
      <c r="T898" s="5">
        <f>$I898/60/60/24+DATE(1970, 1, 1)</f>
        <v>42244.166666666672</v>
      </c>
      <c r="U898" t="b">
        <f>T898&gt;S898</f>
        <v>1</v>
      </c>
    </row>
    <row r="899" spans="1:21" ht="58" x14ac:dyDescent="0.35">
      <c r="A899">
        <v>897</v>
      </c>
      <c r="B899" s="3" t="s">
        <v>898</v>
      </c>
      <c r="C899" s="3" t="s">
        <v>5007</v>
      </c>
      <c r="D899" s="11">
        <v>3000</v>
      </c>
      <c r="E899" s="11">
        <v>0</v>
      </c>
      <c r="F899" t="s">
        <v>8221</v>
      </c>
      <c r="G899" t="s">
        <v>8224</v>
      </c>
      <c r="H899" t="s">
        <v>8246</v>
      </c>
      <c r="I899">
        <v>1354123908</v>
      </c>
      <c r="J899">
        <v>1351528308</v>
      </c>
      <c r="K899" t="b">
        <v>0</v>
      </c>
      <c r="L899">
        <v>0</v>
      </c>
      <c r="M899" t="b">
        <v>0</v>
      </c>
      <c r="N899" t="s">
        <v>8279</v>
      </c>
      <c r="O899" s="13">
        <f>E899/D899</f>
        <v>0</v>
      </c>
      <c r="P899" s="14">
        <f>IF($L899&lt;&gt;0, E899/L899, 0)</f>
        <v>0</v>
      </c>
      <c r="Q899" t="str">
        <f>LEFT($N899, FIND("/", $N899)-1)</f>
        <v>music</v>
      </c>
      <c r="R899" t="str">
        <f>RIGHT(N899, LEN(N899)-LEN(Q899)-1)</f>
        <v>indie rock</v>
      </c>
      <c r="S899" s="5">
        <f>$J899/60/60/24+DATE(1970, 1, 1)</f>
        <v>41211.688750000001</v>
      </c>
      <c r="T899" s="5">
        <f>$I899/60/60/24+DATE(1970, 1, 1)</f>
        <v>41241.730416666665</v>
      </c>
      <c r="U899" t="b">
        <f>T899&gt;S899</f>
        <v>1</v>
      </c>
    </row>
    <row r="900" spans="1:21" ht="43.5" x14ac:dyDescent="0.35">
      <c r="A900">
        <v>898</v>
      </c>
      <c r="B900" s="3" t="s">
        <v>899</v>
      </c>
      <c r="C900" s="3" t="s">
        <v>5008</v>
      </c>
      <c r="D900" s="11">
        <v>2500</v>
      </c>
      <c r="E900" s="11">
        <v>70</v>
      </c>
      <c r="F900" t="s">
        <v>8221</v>
      </c>
      <c r="G900" t="s">
        <v>8224</v>
      </c>
      <c r="H900" t="s">
        <v>8246</v>
      </c>
      <c r="I900">
        <v>1326651110</v>
      </c>
      <c r="J900">
        <v>1322763110</v>
      </c>
      <c r="K900" t="b">
        <v>0</v>
      </c>
      <c r="L900">
        <v>2</v>
      </c>
      <c r="M900" t="b">
        <v>0</v>
      </c>
      <c r="N900" t="s">
        <v>8279</v>
      </c>
      <c r="O900" s="13">
        <f>E900/D900</f>
        <v>2.8000000000000001E-2</v>
      </c>
      <c r="P900" s="14">
        <f>IF($L900&lt;&gt;0, E900/L900, 0)</f>
        <v>35</v>
      </c>
      <c r="Q900" t="str">
        <f>LEFT($N900, FIND("/", $N900)-1)</f>
        <v>music</v>
      </c>
      <c r="R900" t="str">
        <f>RIGHT(N900, LEN(N900)-LEN(Q900)-1)</f>
        <v>indie rock</v>
      </c>
      <c r="S900" s="5">
        <f>$J900/60/60/24+DATE(1970, 1, 1)</f>
        <v>40878.758217592593</v>
      </c>
      <c r="T900" s="5">
        <f>$I900/60/60/24+DATE(1970, 1, 1)</f>
        <v>40923.758217592593</v>
      </c>
      <c r="U900" t="b">
        <f>T900&gt;S900</f>
        <v>1</v>
      </c>
    </row>
    <row r="901" spans="1:21" ht="43.5" x14ac:dyDescent="0.35">
      <c r="A901">
        <v>899</v>
      </c>
      <c r="B901" s="3" t="s">
        <v>900</v>
      </c>
      <c r="C901" s="3" t="s">
        <v>5009</v>
      </c>
      <c r="D901" s="11">
        <v>750</v>
      </c>
      <c r="E901" s="11">
        <v>280</v>
      </c>
      <c r="F901" t="s">
        <v>8221</v>
      </c>
      <c r="G901" t="s">
        <v>8224</v>
      </c>
      <c r="H901" t="s">
        <v>8246</v>
      </c>
      <c r="I901">
        <v>1306549362</v>
      </c>
      <c r="J901">
        <v>1302661362</v>
      </c>
      <c r="K901" t="b">
        <v>0</v>
      </c>
      <c r="L901">
        <v>8</v>
      </c>
      <c r="M901" t="b">
        <v>0</v>
      </c>
      <c r="N901" t="s">
        <v>8279</v>
      </c>
      <c r="O901" s="13">
        <f>E901/D901</f>
        <v>0.37333333333333335</v>
      </c>
      <c r="P901" s="14">
        <f>IF($L901&lt;&gt;0, E901/L901, 0)</f>
        <v>35</v>
      </c>
      <c r="Q901" t="str">
        <f>LEFT($N901, FIND("/", $N901)-1)</f>
        <v>music</v>
      </c>
      <c r="R901" t="str">
        <f>RIGHT(N901, LEN(N901)-LEN(Q901)-1)</f>
        <v>indie rock</v>
      </c>
      <c r="S901" s="5">
        <f>$J901/60/60/24+DATE(1970, 1, 1)</f>
        <v>40646.099097222221</v>
      </c>
      <c r="T901" s="5">
        <f>$I901/60/60/24+DATE(1970, 1, 1)</f>
        <v>40691.099097222221</v>
      </c>
      <c r="U901" t="b">
        <f>T901&gt;S901</f>
        <v>1</v>
      </c>
    </row>
    <row r="902" spans="1:21" ht="29" x14ac:dyDescent="0.35">
      <c r="A902">
        <v>900</v>
      </c>
      <c r="B902" s="3" t="s">
        <v>901</v>
      </c>
      <c r="C902" s="3" t="s">
        <v>5010</v>
      </c>
      <c r="D902" s="11">
        <v>5000</v>
      </c>
      <c r="E902" s="11">
        <v>21</v>
      </c>
      <c r="F902" t="s">
        <v>8221</v>
      </c>
      <c r="G902" t="s">
        <v>8224</v>
      </c>
      <c r="H902" t="s">
        <v>8246</v>
      </c>
      <c r="I902">
        <v>1459365802</v>
      </c>
      <c r="J902">
        <v>1456777402</v>
      </c>
      <c r="K902" t="b">
        <v>0</v>
      </c>
      <c r="L902">
        <v>2</v>
      </c>
      <c r="M902" t="b">
        <v>0</v>
      </c>
      <c r="N902" t="s">
        <v>8278</v>
      </c>
      <c r="O902" s="13">
        <f>E902/D902</f>
        <v>4.1999999999999997E-3</v>
      </c>
      <c r="P902" s="14">
        <f>IF($L902&lt;&gt;0, E902/L902, 0)</f>
        <v>10.5</v>
      </c>
      <c r="Q902" t="str">
        <f>LEFT($N902, FIND("/", $N902)-1)</f>
        <v>music</v>
      </c>
      <c r="R902" t="str">
        <f>RIGHT(N902, LEN(N902)-LEN(Q902)-1)</f>
        <v>jazz</v>
      </c>
      <c r="S902" s="5">
        <f>$J902/60/60/24+DATE(1970, 1, 1)</f>
        <v>42429.84956018519</v>
      </c>
      <c r="T902" s="5">
        <f>$I902/60/60/24+DATE(1970, 1, 1)</f>
        <v>42459.807893518519</v>
      </c>
      <c r="U902" t="b">
        <f>T902&gt;S902</f>
        <v>1</v>
      </c>
    </row>
    <row r="903" spans="1:21" ht="58" x14ac:dyDescent="0.35">
      <c r="A903">
        <v>901</v>
      </c>
      <c r="B903" s="3" t="s">
        <v>902</v>
      </c>
      <c r="C903" s="3" t="s">
        <v>5011</v>
      </c>
      <c r="D903" s="11">
        <v>6500</v>
      </c>
      <c r="E903" s="11">
        <v>0</v>
      </c>
      <c r="F903" t="s">
        <v>8221</v>
      </c>
      <c r="G903" t="s">
        <v>8224</v>
      </c>
      <c r="H903" t="s">
        <v>8246</v>
      </c>
      <c r="I903">
        <v>1276024260</v>
      </c>
      <c r="J903">
        <v>1272050914</v>
      </c>
      <c r="K903" t="b">
        <v>0</v>
      </c>
      <c r="L903">
        <v>0</v>
      </c>
      <c r="M903" t="b">
        <v>0</v>
      </c>
      <c r="N903" t="s">
        <v>8278</v>
      </c>
      <c r="O903" s="13">
        <f>E903/D903</f>
        <v>0</v>
      </c>
      <c r="P903" s="14">
        <f>IF($L903&lt;&gt;0, E903/L903, 0)</f>
        <v>0</v>
      </c>
      <c r="Q903" t="str">
        <f>LEFT($N903, FIND("/", $N903)-1)</f>
        <v>music</v>
      </c>
      <c r="R903" t="str">
        <f>RIGHT(N903, LEN(N903)-LEN(Q903)-1)</f>
        <v>jazz</v>
      </c>
      <c r="S903" s="5">
        <f>$J903/60/60/24+DATE(1970, 1, 1)</f>
        <v>40291.81150462963</v>
      </c>
      <c r="T903" s="5">
        <f>$I903/60/60/24+DATE(1970, 1, 1)</f>
        <v>40337.799305555556</v>
      </c>
      <c r="U903" t="b">
        <f>T903&gt;S903</f>
        <v>1</v>
      </c>
    </row>
    <row r="904" spans="1:21" ht="58" x14ac:dyDescent="0.35">
      <c r="A904">
        <v>902</v>
      </c>
      <c r="B904" s="3" t="s">
        <v>903</v>
      </c>
      <c r="C904" s="3" t="s">
        <v>5012</v>
      </c>
      <c r="D904" s="11">
        <v>30000</v>
      </c>
      <c r="E904" s="11">
        <v>90</v>
      </c>
      <c r="F904" t="s">
        <v>8221</v>
      </c>
      <c r="G904" t="s">
        <v>8224</v>
      </c>
      <c r="H904" t="s">
        <v>8246</v>
      </c>
      <c r="I904">
        <v>1409412600</v>
      </c>
      <c r="J904">
        <v>1404947422</v>
      </c>
      <c r="K904" t="b">
        <v>0</v>
      </c>
      <c r="L904">
        <v>3</v>
      </c>
      <c r="M904" t="b">
        <v>0</v>
      </c>
      <c r="N904" t="s">
        <v>8278</v>
      </c>
      <c r="O904" s="13">
        <f>E904/D904</f>
        <v>3.0000000000000001E-3</v>
      </c>
      <c r="P904" s="14">
        <f>IF($L904&lt;&gt;0, E904/L904, 0)</f>
        <v>30</v>
      </c>
      <c r="Q904" t="str">
        <f>LEFT($N904, FIND("/", $N904)-1)</f>
        <v>music</v>
      </c>
      <c r="R904" t="str">
        <f>RIGHT(N904, LEN(N904)-LEN(Q904)-1)</f>
        <v>jazz</v>
      </c>
      <c r="S904" s="5">
        <f>$J904/60/60/24+DATE(1970, 1, 1)</f>
        <v>41829.965532407405</v>
      </c>
      <c r="T904" s="5">
        <f>$I904/60/60/24+DATE(1970, 1, 1)</f>
        <v>41881.645833333336</v>
      </c>
      <c r="U904" t="b">
        <f>T904&gt;S904</f>
        <v>1</v>
      </c>
    </row>
    <row r="905" spans="1:21" ht="43.5" x14ac:dyDescent="0.35">
      <c r="A905">
        <v>903</v>
      </c>
      <c r="B905" s="3" t="s">
        <v>904</v>
      </c>
      <c r="C905" s="3" t="s">
        <v>5013</v>
      </c>
      <c r="D905" s="11">
        <v>5000</v>
      </c>
      <c r="E905" s="11">
        <v>160</v>
      </c>
      <c r="F905" t="s">
        <v>8221</v>
      </c>
      <c r="G905" t="s">
        <v>8224</v>
      </c>
      <c r="H905" t="s">
        <v>8246</v>
      </c>
      <c r="I905">
        <v>1348367100</v>
      </c>
      <c r="J905">
        <v>1346180780</v>
      </c>
      <c r="K905" t="b">
        <v>0</v>
      </c>
      <c r="L905">
        <v>4</v>
      </c>
      <c r="M905" t="b">
        <v>0</v>
      </c>
      <c r="N905" t="s">
        <v>8278</v>
      </c>
      <c r="O905" s="13">
        <f>E905/D905</f>
        <v>3.2000000000000001E-2</v>
      </c>
      <c r="P905" s="14">
        <f>IF($L905&lt;&gt;0, E905/L905, 0)</f>
        <v>40</v>
      </c>
      <c r="Q905" t="str">
        <f>LEFT($N905, FIND("/", $N905)-1)</f>
        <v>music</v>
      </c>
      <c r="R905" t="str">
        <f>RIGHT(N905, LEN(N905)-LEN(Q905)-1)</f>
        <v>jazz</v>
      </c>
      <c r="S905" s="5">
        <f>$J905/60/60/24+DATE(1970, 1, 1)</f>
        <v>41149.796064814815</v>
      </c>
      <c r="T905" s="5">
        <f>$I905/60/60/24+DATE(1970, 1, 1)</f>
        <v>41175.100694444445</v>
      </c>
      <c r="U905" t="b">
        <f>T905&gt;S905</f>
        <v>1</v>
      </c>
    </row>
    <row r="906" spans="1:21" ht="43.5" x14ac:dyDescent="0.35">
      <c r="A906">
        <v>904</v>
      </c>
      <c r="B906" s="3" t="s">
        <v>905</v>
      </c>
      <c r="C906" s="3" t="s">
        <v>5014</v>
      </c>
      <c r="D906" s="11">
        <v>50000</v>
      </c>
      <c r="E906" s="11">
        <v>151</v>
      </c>
      <c r="F906" t="s">
        <v>8221</v>
      </c>
      <c r="G906" t="s">
        <v>8224</v>
      </c>
      <c r="H906" t="s">
        <v>8246</v>
      </c>
      <c r="I906">
        <v>1451786137</v>
      </c>
      <c r="J906">
        <v>1449194137</v>
      </c>
      <c r="K906" t="b">
        <v>0</v>
      </c>
      <c r="L906">
        <v>3</v>
      </c>
      <c r="M906" t="b">
        <v>0</v>
      </c>
      <c r="N906" t="s">
        <v>8278</v>
      </c>
      <c r="O906" s="13">
        <f>E906/D906</f>
        <v>3.0200000000000001E-3</v>
      </c>
      <c r="P906" s="14">
        <f>IF($L906&lt;&gt;0, E906/L906, 0)</f>
        <v>50.333333333333336</v>
      </c>
      <c r="Q906" t="str">
        <f>LEFT($N906, FIND("/", $N906)-1)</f>
        <v>music</v>
      </c>
      <c r="R906" t="str">
        <f>RIGHT(N906, LEN(N906)-LEN(Q906)-1)</f>
        <v>jazz</v>
      </c>
      <c r="S906" s="5">
        <f>$J906/60/60/24+DATE(1970, 1, 1)</f>
        <v>42342.080289351856</v>
      </c>
      <c r="T906" s="5">
        <f>$I906/60/60/24+DATE(1970, 1, 1)</f>
        <v>42372.080289351856</v>
      </c>
      <c r="U906" t="b">
        <f>T906&gt;S906</f>
        <v>1</v>
      </c>
    </row>
    <row r="907" spans="1:21" ht="43.5" x14ac:dyDescent="0.35">
      <c r="A907">
        <v>905</v>
      </c>
      <c r="B907" s="3" t="s">
        <v>906</v>
      </c>
      <c r="C907" s="3" t="s">
        <v>5015</v>
      </c>
      <c r="D907" s="11">
        <v>6500</v>
      </c>
      <c r="E907" s="11">
        <v>196</v>
      </c>
      <c r="F907" t="s">
        <v>8221</v>
      </c>
      <c r="G907" t="s">
        <v>8224</v>
      </c>
      <c r="H907" t="s">
        <v>8246</v>
      </c>
      <c r="I907">
        <v>1295847926</v>
      </c>
      <c r="J907">
        <v>1290663926</v>
      </c>
      <c r="K907" t="b">
        <v>0</v>
      </c>
      <c r="L907">
        <v>6</v>
      </c>
      <c r="M907" t="b">
        <v>0</v>
      </c>
      <c r="N907" t="s">
        <v>8278</v>
      </c>
      <c r="O907" s="13">
        <f>E907/D907</f>
        <v>3.0153846153846153E-2</v>
      </c>
      <c r="P907" s="14">
        <f>IF($L907&lt;&gt;0, E907/L907, 0)</f>
        <v>32.666666666666664</v>
      </c>
      <c r="Q907" t="str">
        <f>LEFT($N907, FIND("/", $N907)-1)</f>
        <v>music</v>
      </c>
      <c r="R907" t="str">
        <f>RIGHT(N907, LEN(N907)-LEN(Q907)-1)</f>
        <v>jazz</v>
      </c>
      <c r="S907" s="5">
        <f>$J907/60/60/24+DATE(1970, 1, 1)</f>
        <v>40507.239884259259</v>
      </c>
      <c r="T907" s="5">
        <f>$I907/60/60/24+DATE(1970, 1, 1)</f>
        <v>40567.239884259259</v>
      </c>
      <c r="U907" t="b">
        <f>T907&gt;S907</f>
        <v>1</v>
      </c>
    </row>
    <row r="908" spans="1:21" ht="29" x14ac:dyDescent="0.35">
      <c r="A908">
        <v>906</v>
      </c>
      <c r="B908" s="3" t="s">
        <v>907</v>
      </c>
      <c r="C908" s="3" t="s">
        <v>5016</v>
      </c>
      <c r="D908" s="11">
        <v>15000</v>
      </c>
      <c r="E908" s="11">
        <v>0</v>
      </c>
      <c r="F908" t="s">
        <v>8221</v>
      </c>
      <c r="G908" t="s">
        <v>8224</v>
      </c>
      <c r="H908" t="s">
        <v>8246</v>
      </c>
      <c r="I908">
        <v>1394681590</v>
      </c>
      <c r="J908">
        <v>1392093190</v>
      </c>
      <c r="K908" t="b">
        <v>0</v>
      </c>
      <c r="L908">
        <v>0</v>
      </c>
      <c r="M908" t="b">
        <v>0</v>
      </c>
      <c r="N908" t="s">
        <v>8278</v>
      </c>
      <c r="O908" s="13">
        <f>E908/D908</f>
        <v>0</v>
      </c>
      <c r="P908" s="14">
        <f>IF($L908&lt;&gt;0, E908/L908, 0)</f>
        <v>0</v>
      </c>
      <c r="Q908" t="str">
        <f>LEFT($N908, FIND("/", $N908)-1)</f>
        <v>music</v>
      </c>
      <c r="R908" t="str">
        <f>RIGHT(N908, LEN(N908)-LEN(Q908)-1)</f>
        <v>jazz</v>
      </c>
      <c r="S908" s="5">
        <f>$J908/60/60/24+DATE(1970, 1, 1)</f>
        <v>41681.189699074072</v>
      </c>
      <c r="T908" s="5">
        <f>$I908/60/60/24+DATE(1970, 1, 1)</f>
        <v>41711.148032407407</v>
      </c>
      <c r="U908" t="b">
        <f>T908&gt;S908</f>
        <v>1</v>
      </c>
    </row>
    <row r="909" spans="1:21" ht="43.5" x14ac:dyDescent="0.35">
      <c r="A909">
        <v>907</v>
      </c>
      <c r="B909" s="3" t="s">
        <v>908</v>
      </c>
      <c r="C909" s="3" t="s">
        <v>5017</v>
      </c>
      <c r="D909" s="11">
        <v>2900</v>
      </c>
      <c r="E909" s="11">
        <v>0</v>
      </c>
      <c r="F909" t="s">
        <v>8221</v>
      </c>
      <c r="G909" t="s">
        <v>8224</v>
      </c>
      <c r="H909" t="s">
        <v>8246</v>
      </c>
      <c r="I909">
        <v>1315715823</v>
      </c>
      <c r="J909">
        <v>1313123823</v>
      </c>
      <c r="K909" t="b">
        <v>0</v>
      </c>
      <c r="L909">
        <v>0</v>
      </c>
      <c r="M909" t="b">
        <v>0</v>
      </c>
      <c r="N909" t="s">
        <v>8278</v>
      </c>
      <c r="O909" s="13">
        <f>E909/D909</f>
        <v>0</v>
      </c>
      <c r="P909" s="14">
        <f>IF($L909&lt;&gt;0, E909/L909, 0)</f>
        <v>0</v>
      </c>
      <c r="Q909" t="str">
        <f>LEFT($N909, FIND("/", $N909)-1)</f>
        <v>music</v>
      </c>
      <c r="R909" t="str">
        <f>RIGHT(N909, LEN(N909)-LEN(Q909)-1)</f>
        <v>jazz</v>
      </c>
      <c r="S909" s="5">
        <f>$J909/60/60/24+DATE(1970, 1, 1)</f>
        <v>40767.192395833335</v>
      </c>
      <c r="T909" s="5">
        <f>$I909/60/60/24+DATE(1970, 1, 1)</f>
        <v>40797.192395833335</v>
      </c>
      <c r="U909" t="b">
        <f>T909&gt;S909</f>
        <v>1</v>
      </c>
    </row>
    <row r="910" spans="1:21" ht="43.5" x14ac:dyDescent="0.35">
      <c r="A910">
        <v>908</v>
      </c>
      <c r="B910" s="3" t="s">
        <v>909</v>
      </c>
      <c r="C910" s="3" t="s">
        <v>5018</v>
      </c>
      <c r="D910" s="11">
        <v>2500</v>
      </c>
      <c r="E910" s="11">
        <v>0</v>
      </c>
      <c r="F910" t="s">
        <v>8221</v>
      </c>
      <c r="G910" t="s">
        <v>8224</v>
      </c>
      <c r="H910" t="s">
        <v>8246</v>
      </c>
      <c r="I910">
        <v>1280206740</v>
      </c>
      <c r="J910">
        <v>1276283655</v>
      </c>
      <c r="K910" t="b">
        <v>0</v>
      </c>
      <c r="L910">
        <v>0</v>
      </c>
      <c r="M910" t="b">
        <v>0</v>
      </c>
      <c r="N910" t="s">
        <v>8278</v>
      </c>
      <c r="O910" s="13">
        <f>E910/D910</f>
        <v>0</v>
      </c>
      <c r="P910" s="14">
        <f>IF($L910&lt;&gt;0, E910/L910, 0)</f>
        <v>0</v>
      </c>
      <c r="Q910" t="str">
        <f>LEFT($N910, FIND("/", $N910)-1)</f>
        <v>music</v>
      </c>
      <c r="R910" t="str">
        <f>RIGHT(N910, LEN(N910)-LEN(Q910)-1)</f>
        <v>jazz</v>
      </c>
      <c r="S910" s="5">
        <f>$J910/60/60/24+DATE(1970, 1, 1)</f>
        <v>40340.801562499997</v>
      </c>
      <c r="T910" s="5">
        <f>$I910/60/60/24+DATE(1970, 1, 1)</f>
        <v>40386.207638888889</v>
      </c>
      <c r="U910" t="b">
        <f>T910&gt;S910</f>
        <v>1</v>
      </c>
    </row>
    <row r="911" spans="1:21" ht="58" x14ac:dyDescent="0.35">
      <c r="A911">
        <v>909</v>
      </c>
      <c r="B911" s="3" t="s">
        <v>910</v>
      </c>
      <c r="C911" s="3" t="s">
        <v>5019</v>
      </c>
      <c r="D911" s="11">
        <v>16000</v>
      </c>
      <c r="E911" s="11">
        <v>520</v>
      </c>
      <c r="F911" t="s">
        <v>8221</v>
      </c>
      <c r="G911" t="s">
        <v>8224</v>
      </c>
      <c r="H911" t="s">
        <v>8246</v>
      </c>
      <c r="I911">
        <v>1343016000</v>
      </c>
      <c r="J911">
        <v>1340296440</v>
      </c>
      <c r="K911" t="b">
        <v>0</v>
      </c>
      <c r="L911">
        <v>8</v>
      </c>
      <c r="M911" t="b">
        <v>0</v>
      </c>
      <c r="N911" t="s">
        <v>8278</v>
      </c>
      <c r="O911" s="13">
        <f>E911/D911</f>
        <v>3.2500000000000001E-2</v>
      </c>
      <c r="P911" s="14">
        <f>IF($L911&lt;&gt;0, E911/L911, 0)</f>
        <v>65</v>
      </c>
      <c r="Q911" t="str">
        <f>LEFT($N911, FIND("/", $N911)-1)</f>
        <v>music</v>
      </c>
      <c r="R911" t="str">
        <f>RIGHT(N911, LEN(N911)-LEN(Q911)-1)</f>
        <v>jazz</v>
      </c>
      <c r="S911" s="5">
        <f>$J911/60/60/24+DATE(1970, 1, 1)</f>
        <v>41081.69027777778</v>
      </c>
      <c r="T911" s="5">
        <f>$I911/60/60/24+DATE(1970, 1, 1)</f>
        <v>41113.166666666664</v>
      </c>
      <c r="U911" t="b">
        <f>T911&gt;S911</f>
        <v>1</v>
      </c>
    </row>
    <row r="912" spans="1:21" ht="43.5" x14ac:dyDescent="0.35">
      <c r="A912">
        <v>910</v>
      </c>
      <c r="B912" s="3" t="s">
        <v>911</v>
      </c>
      <c r="C912" s="3" t="s">
        <v>5020</v>
      </c>
      <c r="D912" s="11">
        <v>550</v>
      </c>
      <c r="E912" s="11">
        <v>123</v>
      </c>
      <c r="F912" t="s">
        <v>8221</v>
      </c>
      <c r="G912" t="s">
        <v>8225</v>
      </c>
      <c r="H912" t="s">
        <v>8247</v>
      </c>
      <c r="I912">
        <v>1488546319</v>
      </c>
      <c r="J912">
        <v>1483362319</v>
      </c>
      <c r="K912" t="b">
        <v>0</v>
      </c>
      <c r="L912">
        <v>5</v>
      </c>
      <c r="M912" t="b">
        <v>0</v>
      </c>
      <c r="N912" t="s">
        <v>8278</v>
      </c>
      <c r="O912" s="13">
        <f>E912/D912</f>
        <v>0.22363636363636363</v>
      </c>
      <c r="P912" s="14">
        <f>IF($L912&lt;&gt;0, E912/L912, 0)</f>
        <v>24.6</v>
      </c>
      <c r="Q912" t="str">
        <f>LEFT($N912, FIND("/", $N912)-1)</f>
        <v>music</v>
      </c>
      <c r="R912" t="str">
        <f>RIGHT(N912, LEN(N912)-LEN(Q912)-1)</f>
        <v>jazz</v>
      </c>
      <c r="S912" s="5">
        <f>$J912/60/60/24+DATE(1970, 1, 1)</f>
        <v>42737.545358796298</v>
      </c>
      <c r="T912" s="5">
        <f>$I912/60/60/24+DATE(1970, 1, 1)</f>
        <v>42797.545358796298</v>
      </c>
      <c r="U912" t="b">
        <f>T912&gt;S912</f>
        <v>1</v>
      </c>
    </row>
    <row r="913" spans="1:21" ht="43.5" x14ac:dyDescent="0.35">
      <c r="A913">
        <v>911</v>
      </c>
      <c r="B913" s="3" t="s">
        <v>912</v>
      </c>
      <c r="C913" s="3" t="s">
        <v>5021</v>
      </c>
      <c r="D913" s="11">
        <v>100000</v>
      </c>
      <c r="E913" s="11">
        <v>0</v>
      </c>
      <c r="F913" t="s">
        <v>8221</v>
      </c>
      <c r="G913" t="s">
        <v>8224</v>
      </c>
      <c r="H913" t="s">
        <v>8246</v>
      </c>
      <c r="I913">
        <v>1390522045</v>
      </c>
      <c r="J913">
        <v>1388707645</v>
      </c>
      <c r="K913" t="b">
        <v>0</v>
      </c>
      <c r="L913">
        <v>0</v>
      </c>
      <c r="M913" t="b">
        <v>0</v>
      </c>
      <c r="N913" t="s">
        <v>8278</v>
      </c>
      <c r="O913" s="13">
        <f>E913/D913</f>
        <v>0</v>
      </c>
      <c r="P913" s="14">
        <f>IF($L913&lt;&gt;0, E913/L913, 0)</f>
        <v>0</v>
      </c>
      <c r="Q913" t="str">
        <f>LEFT($N913, FIND("/", $N913)-1)</f>
        <v>music</v>
      </c>
      <c r="R913" t="str">
        <f>RIGHT(N913, LEN(N913)-LEN(Q913)-1)</f>
        <v>jazz</v>
      </c>
      <c r="S913" s="5">
        <f>$J913/60/60/24+DATE(1970, 1, 1)</f>
        <v>41642.005150462966</v>
      </c>
      <c r="T913" s="5">
        <f>$I913/60/60/24+DATE(1970, 1, 1)</f>
        <v>41663.005150462966</v>
      </c>
      <c r="U913" t="b">
        <f>T913&gt;S913</f>
        <v>1</v>
      </c>
    </row>
    <row r="914" spans="1:21" ht="43.5" x14ac:dyDescent="0.35">
      <c r="A914">
        <v>912</v>
      </c>
      <c r="B914" s="3" t="s">
        <v>913</v>
      </c>
      <c r="C914" s="3" t="s">
        <v>5022</v>
      </c>
      <c r="D914" s="11">
        <v>3500</v>
      </c>
      <c r="E914" s="11">
        <v>30</v>
      </c>
      <c r="F914" t="s">
        <v>8221</v>
      </c>
      <c r="G914" t="s">
        <v>8224</v>
      </c>
      <c r="H914" t="s">
        <v>8246</v>
      </c>
      <c r="I914">
        <v>1355197047</v>
      </c>
      <c r="J914">
        <v>1350009447</v>
      </c>
      <c r="K914" t="b">
        <v>0</v>
      </c>
      <c r="L914">
        <v>2</v>
      </c>
      <c r="M914" t="b">
        <v>0</v>
      </c>
      <c r="N914" t="s">
        <v>8278</v>
      </c>
      <c r="O914" s="13">
        <f>E914/D914</f>
        <v>8.5714285714285719E-3</v>
      </c>
      <c r="P914" s="14">
        <f>IF($L914&lt;&gt;0, E914/L914, 0)</f>
        <v>15</v>
      </c>
      <c r="Q914" t="str">
        <f>LEFT($N914, FIND("/", $N914)-1)</f>
        <v>music</v>
      </c>
      <c r="R914" t="str">
        <f>RIGHT(N914, LEN(N914)-LEN(Q914)-1)</f>
        <v>jazz</v>
      </c>
      <c r="S914" s="5">
        <f>$J914/60/60/24+DATE(1970, 1, 1)</f>
        <v>41194.109340277777</v>
      </c>
      <c r="T914" s="5">
        <f>$I914/60/60/24+DATE(1970, 1, 1)</f>
        <v>41254.151006944441</v>
      </c>
      <c r="U914" t="b">
        <f>T914&gt;S914</f>
        <v>1</v>
      </c>
    </row>
    <row r="915" spans="1:21" ht="43.5" x14ac:dyDescent="0.35">
      <c r="A915">
        <v>913</v>
      </c>
      <c r="B915" s="3" t="s">
        <v>914</v>
      </c>
      <c r="C915" s="3" t="s">
        <v>5023</v>
      </c>
      <c r="D915" s="11">
        <v>30000</v>
      </c>
      <c r="E915" s="11">
        <v>1982</v>
      </c>
      <c r="F915" t="s">
        <v>8221</v>
      </c>
      <c r="G915" t="s">
        <v>8224</v>
      </c>
      <c r="H915" t="s">
        <v>8246</v>
      </c>
      <c r="I915">
        <v>1336188019</v>
      </c>
      <c r="J915">
        <v>1333596019</v>
      </c>
      <c r="K915" t="b">
        <v>0</v>
      </c>
      <c r="L915">
        <v>24</v>
      </c>
      <c r="M915" t="b">
        <v>0</v>
      </c>
      <c r="N915" t="s">
        <v>8278</v>
      </c>
      <c r="O915" s="13">
        <f>E915/D915</f>
        <v>6.6066666666666662E-2</v>
      </c>
      <c r="P915" s="14">
        <f>IF($L915&lt;&gt;0, E915/L915, 0)</f>
        <v>82.583333333333329</v>
      </c>
      <c r="Q915" t="str">
        <f>LEFT($N915, FIND("/", $N915)-1)</f>
        <v>music</v>
      </c>
      <c r="R915" t="str">
        <f>RIGHT(N915, LEN(N915)-LEN(Q915)-1)</f>
        <v>jazz</v>
      </c>
      <c r="S915" s="5">
        <f>$J915/60/60/24+DATE(1970, 1, 1)</f>
        <v>41004.139108796298</v>
      </c>
      <c r="T915" s="5">
        <f>$I915/60/60/24+DATE(1970, 1, 1)</f>
        <v>41034.139108796298</v>
      </c>
      <c r="U915" t="b">
        <f>T915&gt;S915</f>
        <v>1</v>
      </c>
    </row>
    <row r="916" spans="1:21" ht="43.5" x14ac:dyDescent="0.35">
      <c r="A916">
        <v>914</v>
      </c>
      <c r="B916" s="3" t="s">
        <v>915</v>
      </c>
      <c r="C916" s="3" t="s">
        <v>5024</v>
      </c>
      <c r="D916" s="11">
        <v>1500</v>
      </c>
      <c r="E916" s="11">
        <v>0</v>
      </c>
      <c r="F916" t="s">
        <v>8221</v>
      </c>
      <c r="G916" t="s">
        <v>8224</v>
      </c>
      <c r="H916" t="s">
        <v>8246</v>
      </c>
      <c r="I916">
        <v>1345918747</v>
      </c>
      <c r="J916">
        <v>1343326747</v>
      </c>
      <c r="K916" t="b">
        <v>0</v>
      </c>
      <c r="L916">
        <v>0</v>
      </c>
      <c r="M916" t="b">
        <v>0</v>
      </c>
      <c r="N916" t="s">
        <v>8278</v>
      </c>
      <c r="O916" s="13">
        <f>E916/D916</f>
        <v>0</v>
      </c>
      <c r="P916" s="14">
        <f>IF($L916&lt;&gt;0, E916/L916, 0)</f>
        <v>0</v>
      </c>
      <c r="Q916" t="str">
        <f>LEFT($N916, FIND("/", $N916)-1)</f>
        <v>music</v>
      </c>
      <c r="R916" t="str">
        <f>RIGHT(N916, LEN(N916)-LEN(Q916)-1)</f>
        <v>jazz</v>
      </c>
      <c r="S916" s="5">
        <f>$J916/60/60/24+DATE(1970, 1, 1)</f>
        <v>41116.763275462967</v>
      </c>
      <c r="T916" s="5">
        <f>$I916/60/60/24+DATE(1970, 1, 1)</f>
        <v>41146.763275462967</v>
      </c>
      <c r="U916" t="b">
        <f>T916&gt;S916</f>
        <v>1</v>
      </c>
    </row>
    <row r="917" spans="1:21" ht="43.5" x14ac:dyDescent="0.35">
      <c r="A917">
        <v>915</v>
      </c>
      <c r="B917" s="3" t="s">
        <v>916</v>
      </c>
      <c r="C917" s="3" t="s">
        <v>5025</v>
      </c>
      <c r="D917" s="11">
        <v>6500</v>
      </c>
      <c r="E917" s="11">
        <v>375</v>
      </c>
      <c r="F917" t="s">
        <v>8221</v>
      </c>
      <c r="G917" t="s">
        <v>8224</v>
      </c>
      <c r="H917" t="s">
        <v>8246</v>
      </c>
      <c r="I917">
        <v>1330577940</v>
      </c>
      <c r="J917">
        <v>1327853914</v>
      </c>
      <c r="K917" t="b">
        <v>0</v>
      </c>
      <c r="L917">
        <v>9</v>
      </c>
      <c r="M917" t="b">
        <v>0</v>
      </c>
      <c r="N917" t="s">
        <v>8278</v>
      </c>
      <c r="O917" s="13">
        <f>E917/D917</f>
        <v>5.7692307692307696E-2</v>
      </c>
      <c r="P917" s="14">
        <f>IF($L917&lt;&gt;0, E917/L917, 0)</f>
        <v>41.666666666666664</v>
      </c>
      <c r="Q917" t="str">
        <f>LEFT($N917, FIND("/", $N917)-1)</f>
        <v>music</v>
      </c>
      <c r="R917" t="str">
        <f>RIGHT(N917, LEN(N917)-LEN(Q917)-1)</f>
        <v>jazz</v>
      </c>
      <c r="S917" s="5">
        <f>$J917/60/60/24+DATE(1970, 1, 1)</f>
        <v>40937.679560185185</v>
      </c>
      <c r="T917" s="5">
        <f>$I917/60/60/24+DATE(1970, 1, 1)</f>
        <v>40969.207638888889</v>
      </c>
      <c r="U917" t="b">
        <f>T917&gt;S917</f>
        <v>1</v>
      </c>
    </row>
    <row r="918" spans="1:21" ht="43.5" x14ac:dyDescent="0.35">
      <c r="A918">
        <v>916</v>
      </c>
      <c r="B918" s="3" t="s">
        <v>917</v>
      </c>
      <c r="C918" s="3" t="s">
        <v>5026</v>
      </c>
      <c r="D918" s="11">
        <v>3300</v>
      </c>
      <c r="E918" s="11">
        <v>0</v>
      </c>
      <c r="F918" t="s">
        <v>8221</v>
      </c>
      <c r="G918" t="s">
        <v>8224</v>
      </c>
      <c r="H918" t="s">
        <v>8246</v>
      </c>
      <c r="I918">
        <v>1287723600</v>
      </c>
      <c r="J918">
        <v>1284409734</v>
      </c>
      <c r="K918" t="b">
        <v>0</v>
      </c>
      <c r="L918">
        <v>0</v>
      </c>
      <c r="M918" t="b">
        <v>0</v>
      </c>
      <c r="N918" t="s">
        <v>8278</v>
      </c>
      <c r="O918" s="13">
        <f>E918/D918</f>
        <v>0</v>
      </c>
      <c r="P918" s="14">
        <f>IF($L918&lt;&gt;0, E918/L918, 0)</f>
        <v>0</v>
      </c>
      <c r="Q918" t="str">
        <f>LEFT($N918, FIND("/", $N918)-1)</f>
        <v>music</v>
      </c>
      <c r="R918" t="str">
        <f>RIGHT(N918, LEN(N918)-LEN(Q918)-1)</f>
        <v>jazz</v>
      </c>
      <c r="S918" s="5">
        <f>$J918/60/60/24+DATE(1970, 1, 1)</f>
        <v>40434.853402777779</v>
      </c>
      <c r="T918" s="5">
        <f>$I918/60/60/24+DATE(1970, 1, 1)</f>
        <v>40473.208333333336</v>
      </c>
      <c r="U918" t="b">
        <f>T918&gt;S918</f>
        <v>1</v>
      </c>
    </row>
    <row r="919" spans="1:21" ht="58" x14ac:dyDescent="0.35">
      <c r="A919">
        <v>917</v>
      </c>
      <c r="B919" s="3" t="s">
        <v>918</v>
      </c>
      <c r="C919" s="3" t="s">
        <v>5027</v>
      </c>
      <c r="D919" s="11">
        <v>5000</v>
      </c>
      <c r="E919" s="11">
        <v>30</v>
      </c>
      <c r="F919" t="s">
        <v>8221</v>
      </c>
      <c r="G919" t="s">
        <v>8224</v>
      </c>
      <c r="H919" t="s">
        <v>8246</v>
      </c>
      <c r="I919">
        <v>1405305000</v>
      </c>
      <c r="J919">
        <v>1402612730</v>
      </c>
      <c r="K919" t="b">
        <v>0</v>
      </c>
      <c r="L919">
        <v>1</v>
      </c>
      <c r="M919" t="b">
        <v>0</v>
      </c>
      <c r="N919" t="s">
        <v>8278</v>
      </c>
      <c r="O919" s="13">
        <f>E919/D919</f>
        <v>6.0000000000000001E-3</v>
      </c>
      <c r="P919" s="14">
        <f>IF($L919&lt;&gt;0, E919/L919, 0)</f>
        <v>30</v>
      </c>
      <c r="Q919" t="str">
        <f>LEFT($N919, FIND("/", $N919)-1)</f>
        <v>music</v>
      </c>
      <c r="R919" t="str">
        <f>RIGHT(N919, LEN(N919)-LEN(Q919)-1)</f>
        <v>jazz</v>
      </c>
      <c r="S919" s="5">
        <f>$J919/60/60/24+DATE(1970, 1, 1)</f>
        <v>41802.94363425926</v>
      </c>
      <c r="T919" s="5">
        <f>$I919/60/60/24+DATE(1970, 1, 1)</f>
        <v>41834.104166666664</v>
      </c>
      <c r="U919" t="b">
        <f>T919&gt;S919</f>
        <v>1</v>
      </c>
    </row>
    <row r="920" spans="1:21" ht="58" x14ac:dyDescent="0.35">
      <c r="A920">
        <v>918</v>
      </c>
      <c r="B920" s="3" t="s">
        <v>919</v>
      </c>
      <c r="C920" s="3" t="s">
        <v>5028</v>
      </c>
      <c r="D920" s="11">
        <v>3900</v>
      </c>
      <c r="E920" s="11">
        <v>196</v>
      </c>
      <c r="F920" t="s">
        <v>8221</v>
      </c>
      <c r="G920" t="s">
        <v>8225</v>
      </c>
      <c r="H920" t="s">
        <v>8247</v>
      </c>
      <c r="I920">
        <v>1417474761</v>
      </c>
      <c r="J920">
        <v>1414879161</v>
      </c>
      <c r="K920" t="b">
        <v>0</v>
      </c>
      <c r="L920">
        <v>10</v>
      </c>
      <c r="M920" t="b">
        <v>0</v>
      </c>
      <c r="N920" t="s">
        <v>8278</v>
      </c>
      <c r="O920" s="13">
        <f>E920/D920</f>
        <v>5.0256410256410255E-2</v>
      </c>
      <c r="P920" s="14">
        <f>IF($L920&lt;&gt;0, E920/L920, 0)</f>
        <v>19.600000000000001</v>
      </c>
      <c r="Q920" t="str">
        <f>LEFT($N920, FIND("/", $N920)-1)</f>
        <v>music</v>
      </c>
      <c r="R920" t="str">
        <f>RIGHT(N920, LEN(N920)-LEN(Q920)-1)</f>
        <v>jazz</v>
      </c>
      <c r="S920" s="5">
        <f>$J920/60/60/24+DATE(1970, 1, 1)</f>
        <v>41944.916215277779</v>
      </c>
      <c r="T920" s="5">
        <f>$I920/60/60/24+DATE(1970, 1, 1)</f>
        <v>41974.957881944443</v>
      </c>
      <c r="U920" t="b">
        <f>T920&gt;S920</f>
        <v>1</v>
      </c>
    </row>
    <row r="921" spans="1:21" x14ac:dyDescent="0.35">
      <c r="A921">
        <v>919</v>
      </c>
      <c r="B921" s="3" t="s">
        <v>920</v>
      </c>
      <c r="C921" s="3" t="s">
        <v>5029</v>
      </c>
      <c r="D921" s="11">
        <v>20000</v>
      </c>
      <c r="E921" s="11">
        <v>100</v>
      </c>
      <c r="F921" t="s">
        <v>8221</v>
      </c>
      <c r="G921" t="s">
        <v>8224</v>
      </c>
      <c r="H921" t="s">
        <v>8246</v>
      </c>
      <c r="I921">
        <v>1355930645</v>
      </c>
      <c r="J921">
        <v>1352906645</v>
      </c>
      <c r="K921" t="b">
        <v>0</v>
      </c>
      <c r="L921">
        <v>1</v>
      </c>
      <c r="M921" t="b">
        <v>0</v>
      </c>
      <c r="N921" t="s">
        <v>8278</v>
      </c>
      <c r="O921" s="13">
        <f>E921/D921</f>
        <v>5.0000000000000001E-3</v>
      </c>
      <c r="P921" s="14">
        <f>IF($L921&lt;&gt;0, E921/L921, 0)</f>
        <v>100</v>
      </c>
      <c r="Q921" t="str">
        <f>LEFT($N921, FIND("/", $N921)-1)</f>
        <v>music</v>
      </c>
      <c r="R921" t="str">
        <f>RIGHT(N921, LEN(N921)-LEN(Q921)-1)</f>
        <v>jazz</v>
      </c>
      <c r="S921" s="5">
        <f>$J921/60/60/24+DATE(1970, 1, 1)</f>
        <v>41227.641724537039</v>
      </c>
      <c r="T921" s="5">
        <f>$I921/60/60/24+DATE(1970, 1, 1)</f>
        <v>41262.641724537039</v>
      </c>
      <c r="U921" t="b">
        <f>T921&gt;S921</f>
        <v>1</v>
      </c>
    </row>
    <row r="922" spans="1:21" ht="43.5" x14ac:dyDescent="0.35">
      <c r="A922">
        <v>920</v>
      </c>
      <c r="B922" s="3" t="s">
        <v>921</v>
      </c>
      <c r="C922" s="3" t="s">
        <v>5030</v>
      </c>
      <c r="D922" s="11">
        <v>5500</v>
      </c>
      <c r="E922" s="11">
        <v>0</v>
      </c>
      <c r="F922" t="s">
        <v>8221</v>
      </c>
      <c r="G922" t="s">
        <v>8224</v>
      </c>
      <c r="H922" t="s">
        <v>8246</v>
      </c>
      <c r="I922">
        <v>1384448822</v>
      </c>
      <c r="J922">
        <v>1381853222</v>
      </c>
      <c r="K922" t="b">
        <v>0</v>
      </c>
      <c r="L922">
        <v>0</v>
      </c>
      <c r="M922" t="b">
        <v>0</v>
      </c>
      <c r="N922" t="s">
        <v>8278</v>
      </c>
      <c r="O922" s="13">
        <f>E922/D922</f>
        <v>0</v>
      </c>
      <c r="P922" s="14">
        <f>IF($L922&lt;&gt;0, E922/L922, 0)</f>
        <v>0</v>
      </c>
      <c r="Q922" t="str">
        <f>LEFT($N922, FIND("/", $N922)-1)</f>
        <v>music</v>
      </c>
      <c r="R922" t="str">
        <f>RIGHT(N922, LEN(N922)-LEN(Q922)-1)</f>
        <v>jazz</v>
      </c>
      <c r="S922" s="5">
        <f>$J922/60/60/24+DATE(1970, 1, 1)</f>
        <v>41562.67155092593</v>
      </c>
      <c r="T922" s="5">
        <f>$I922/60/60/24+DATE(1970, 1, 1)</f>
        <v>41592.713217592594</v>
      </c>
      <c r="U922" t="b">
        <f>T922&gt;S922</f>
        <v>1</v>
      </c>
    </row>
    <row r="923" spans="1:21" ht="58" x14ac:dyDescent="0.35">
      <c r="A923">
        <v>921</v>
      </c>
      <c r="B923" s="3" t="s">
        <v>922</v>
      </c>
      <c r="C923" s="3" t="s">
        <v>5031</v>
      </c>
      <c r="D923" s="11">
        <v>15000</v>
      </c>
      <c r="E923" s="11">
        <v>4635</v>
      </c>
      <c r="F923" t="s">
        <v>8221</v>
      </c>
      <c r="G923" t="s">
        <v>8224</v>
      </c>
      <c r="H923" t="s">
        <v>8246</v>
      </c>
      <c r="I923">
        <v>1323666376</v>
      </c>
      <c r="J923">
        <v>1320033976</v>
      </c>
      <c r="K923" t="b">
        <v>0</v>
      </c>
      <c r="L923">
        <v>20</v>
      </c>
      <c r="M923" t="b">
        <v>0</v>
      </c>
      <c r="N923" t="s">
        <v>8278</v>
      </c>
      <c r="O923" s="13">
        <f>E923/D923</f>
        <v>0.309</v>
      </c>
      <c r="P923" s="14">
        <f>IF($L923&lt;&gt;0, E923/L923, 0)</f>
        <v>231.75</v>
      </c>
      <c r="Q923" t="str">
        <f>LEFT($N923, FIND("/", $N923)-1)</f>
        <v>music</v>
      </c>
      <c r="R923" t="str">
        <f>RIGHT(N923, LEN(N923)-LEN(Q923)-1)</f>
        <v>jazz</v>
      </c>
      <c r="S923" s="5">
        <f>$J923/60/60/24+DATE(1970, 1, 1)</f>
        <v>40847.171018518515</v>
      </c>
      <c r="T923" s="5">
        <f>$I923/60/60/24+DATE(1970, 1, 1)</f>
        <v>40889.212685185186</v>
      </c>
      <c r="U923" t="b">
        <f>T923&gt;S923</f>
        <v>1</v>
      </c>
    </row>
    <row r="924" spans="1:21" ht="43.5" x14ac:dyDescent="0.35">
      <c r="A924">
        <v>922</v>
      </c>
      <c r="B924" s="3" t="s">
        <v>923</v>
      </c>
      <c r="C924" s="3" t="s">
        <v>5032</v>
      </c>
      <c r="D924" s="11">
        <v>27000</v>
      </c>
      <c r="E924" s="11">
        <v>5680</v>
      </c>
      <c r="F924" t="s">
        <v>8221</v>
      </c>
      <c r="G924" t="s">
        <v>8224</v>
      </c>
      <c r="H924" t="s">
        <v>8246</v>
      </c>
      <c r="I924">
        <v>1412167393</v>
      </c>
      <c r="J924">
        <v>1409143393</v>
      </c>
      <c r="K924" t="b">
        <v>0</v>
      </c>
      <c r="L924">
        <v>30</v>
      </c>
      <c r="M924" t="b">
        <v>0</v>
      </c>
      <c r="N924" t="s">
        <v>8278</v>
      </c>
      <c r="O924" s="13">
        <f>E924/D924</f>
        <v>0.21037037037037037</v>
      </c>
      <c r="P924" s="14">
        <f>IF($L924&lt;&gt;0, E924/L924, 0)</f>
        <v>189.33333333333334</v>
      </c>
      <c r="Q924" t="str">
        <f>LEFT($N924, FIND("/", $N924)-1)</f>
        <v>music</v>
      </c>
      <c r="R924" t="str">
        <f>RIGHT(N924, LEN(N924)-LEN(Q924)-1)</f>
        <v>jazz</v>
      </c>
      <c r="S924" s="5">
        <f>$J924/60/60/24+DATE(1970, 1, 1)</f>
        <v>41878.530011574076</v>
      </c>
      <c r="T924" s="5">
        <f>$I924/60/60/24+DATE(1970, 1, 1)</f>
        <v>41913.530011574076</v>
      </c>
      <c r="U924" t="b">
        <f>T924&gt;S924</f>
        <v>1</v>
      </c>
    </row>
    <row r="925" spans="1:21" ht="43.5" x14ac:dyDescent="0.35">
      <c r="A925">
        <v>923</v>
      </c>
      <c r="B925" s="3" t="s">
        <v>924</v>
      </c>
      <c r="C925" s="3" t="s">
        <v>5033</v>
      </c>
      <c r="D925" s="11">
        <v>15000</v>
      </c>
      <c r="E925" s="11">
        <v>330</v>
      </c>
      <c r="F925" t="s">
        <v>8221</v>
      </c>
      <c r="G925" t="s">
        <v>8224</v>
      </c>
      <c r="H925" t="s">
        <v>8246</v>
      </c>
      <c r="I925">
        <v>1416614523</v>
      </c>
      <c r="J925">
        <v>1414018923</v>
      </c>
      <c r="K925" t="b">
        <v>0</v>
      </c>
      <c r="L925">
        <v>6</v>
      </c>
      <c r="M925" t="b">
        <v>0</v>
      </c>
      <c r="N925" t="s">
        <v>8278</v>
      </c>
      <c r="O925" s="13">
        <f>E925/D925</f>
        <v>2.1999999999999999E-2</v>
      </c>
      <c r="P925" s="14">
        <f>IF($L925&lt;&gt;0, E925/L925, 0)</f>
        <v>55</v>
      </c>
      <c r="Q925" t="str">
        <f>LEFT($N925, FIND("/", $N925)-1)</f>
        <v>music</v>
      </c>
      <c r="R925" t="str">
        <f>RIGHT(N925, LEN(N925)-LEN(Q925)-1)</f>
        <v>jazz</v>
      </c>
      <c r="S925" s="5">
        <f>$J925/60/60/24+DATE(1970, 1, 1)</f>
        <v>41934.959756944445</v>
      </c>
      <c r="T925" s="5">
        <f>$I925/60/60/24+DATE(1970, 1, 1)</f>
        <v>41965.001423611116</v>
      </c>
      <c r="U925" t="b">
        <f>T925&gt;S925</f>
        <v>1</v>
      </c>
    </row>
    <row r="926" spans="1:21" ht="58" x14ac:dyDescent="0.35">
      <c r="A926">
        <v>924</v>
      </c>
      <c r="B926" s="3" t="s">
        <v>925</v>
      </c>
      <c r="C926" s="3" t="s">
        <v>5034</v>
      </c>
      <c r="D926" s="11">
        <v>3000</v>
      </c>
      <c r="E926" s="11">
        <v>327</v>
      </c>
      <c r="F926" t="s">
        <v>8221</v>
      </c>
      <c r="G926" t="s">
        <v>8224</v>
      </c>
      <c r="H926" t="s">
        <v>8246</v>
      </c>
      <c r="I926">
        <v>1360795069</v>
      </c>
      <c r="J926">
        <v>1358203069</v>
      </c>
      <c r="K926" t="b">
        <v>0</v>
      </c>
      <c r="L926">
        <v>15</v>
      </c>
      <c r="M926" t="b">
        <v>0</v>
      </c>
      <c r="N926" t="s">
        <v>8278</v>
      </c>
      <c r="O926" s="13">
        <f>E926/D926</f>
        <v>0.109</v>
      </c>
      <c r="P926" s="14">
        <f>IF($L926&lt;&gt;0, E926/L926, 0)</f>
        <v>21.8</v>
      </c>
      <c r="Q926" t="str">
        <f>LEFT($N926, FIND("/", $N926)-1)</f>
        <v>music</v>
      </c>
      <c r="R926" t="str">
        <f>RIGHT(N926, LEN(N926)-LEN(Q926)-1)</f>
        <v>jazz</v>
      </c>
      <c r="S926" s="5">
        <f>$J926/60/60/24+DATE(1970, 1, 1)</f>
        <v>41288.942928240744</v>
      </c>
      <c r="T926" s="5">
        <f>$I926/60/60/24+DATE(1970, 1, 1)</f>
        <v>41318.942928240744</v>
      </c>
      <c r="U926" t="b">
        <f>T926&gt;S926</f>
        <v>1</v>
      </c>
    </row>
    <row r="927" spans="1:21" ht="43.5" x14ac:dyDescent="0.35">
      <c r="A927">
        <v>925</v>
      </c>
      <c r="B927" s="3" t="s">
        <v>926</v>
      </c>
      <c r="C927" s="3" t="s">
        <v>5035</v>
      </c>
      <c r="D927" s="11">
        <v>6000</v>
      </c>
      <c r="E927" s="11">
        <v>160</v>
      </c>
      <c r="F927" t="s">
        <v>8221</v>
      </c>
      <c r="G927" t="s">
        <v>8224</v>
      </c>
      <c r="H927" t="s">
        <v>8246</v>
      </c>
      <c r="I927">
        <v>1385590111</v>
      </c>
      <c r="J927">
        <v>1382994511</v>
      </c>
      <c r="K927" t="b">
        <v>0</v>
      </c>
      <c r="L927">
        <v>5</v>
      </c>
      <c r="M927" t="b">
        <v>0</v>
      </c>
      <c r="N927" t="s">
        <v>8278</v>
      </c>
      <c r="O927" s="13">
        <f>E927/D927</f>
        <v>2.6666666666666668E-2</v>
      </c>
      <c r="P927" s="14">
        <f>IF($L927&lt;&gt;0, E927/L927, 0)</f>
        <v>32</v>
      </c>
      <c r="Q927" t="str">
        <f>LEFT($N927, FIND("/", $N927)-1)</f>
        <v>music</v>
      </c>
      <c r="R927" t="str">
        <f>RIGHT(N927, LEN(N927)-LEN(Q927)-1)</f>
        <v>jazz</v>
      </c>
      <c r="S927" s="5">
        <f>$J927/60/60/24+DATE(1970, 1, 1)</f>
        <v>41575.880914351852</v>
      </c>
      <c r="T927" s="5">
        <f>$I927/60/60/24+DATE(1970, 1, 1)</f>
        <v>41605.922581018516</v>
      </c>
      <c r="U927" t="b">
        <f>T927&gt;S927</f>
        <v>1</v>
      </c>
    </row>
    <row r="928" spans="1:21" ht="58" x14ac:dyDescent="0.35">
      <c r="A928">
        <v>926</v>
      </c>
      <c r="B928" s="3" t="s">
        <v>927</v>
      </c>
      <c r="C928" s="3" t="s">
        <v>5036</v>
      </c>
      <c r="D928" s="11">
        <v>7000</v>
      </c>
      <c r="E928" s="11">
        <v>0</v>
      </c>
      <c r="F928" t="s">
        <v>8221</v>
      </c>
      <c r="G928" t="s">
        <v>8224</v>
      </c>
      <c r="H928" t="s">
        <v>8246</v>
      </c>
      <c r="I928">
        <v>1278628800</v>
      </c>
      <c r="J928">
        <v>1276043330</v>
      </c>
      <c r="K928" t="b">
        <v>0</v>
      </c>
      <c r="L928">
        <v>0</v>
      </c>
      <c r="M928" t="b">
        <v>0</v>
      </c>
      <c r="N928" t="s">
        <v>8278</v>
      </c>
      <c r="O928" s="13">
        <f>E928/D928</f>
        <v>0</v>
      </c>
      <c r="P928" s="14">
        <f>IF($L928&lt;&gt;0, E928/L928, 0)</f>
        <v>0</v>
      </c>
      <c r="Q928" t="str">
        <f>LEFT($N928, FIND("/", $N928)-1)</f>
        <v>music</v>
      </c>
      <c r="R928" t="str">
        <f>RIGHT(N928, LEN(N928)-LEN(Q928)-1)</f>
        <v>jazz</v>
      </c>
      <c r="S928" s="5">
        <f>$J928/60/60/24+DATE(1970, 1, 1)</f>
        <v>40338.02002314815</v>
      </c>
      <c r="T928" s="5">
        <f>$I928/60/60/24+DATE(1970, 1, 1)</f>
        <v>40367.944444444445</v>
      </c>
      <c r="U928" t="b">
        <f>T928&gt;S928</f>
        <v>1</v>
      </c>
    </row>
    <row r="929" spans="1:21" ht="29" x14ac:dyDescent="0.35">
      <c r="A929">
        <v>927</v>
      </c>
      <c r="B929" s="3" t="s">
        <v>928</v>
      </c>
      <c r="C929" s="3" t="s">
        <v>5037</v>
      </c>
      <c r="D929" s="11">
        <v>20000</v>
      </c>
      <c r="E929" s="11">
        <v>0</v>
      </c>
      <c r="F929" t="s">
        <v>8221</v>
      </c>
      <c r="G929" t="s">
        <v>8224</v>
      </c>
      <c r="H929" t="s">
        <v>8246</v>
      </c>
      <c r="I929">
        <v>1337024695</v>
      </c>
      <c r="J929">
        <v>1334432695</v>
      </c>
      <c r="K929" t="b">
        <v>0</v>
      </c>
      <c r="L929">
        <v>0</v>
      </c>
      <c r="M929" t="b">
        <v>0</v>
      </c>
      <c r="N929" t="s">
        <v>8278</v>
      </c>
      <c r="O929" s="13">
        <f>E929/D929</f>
        <v>0</v>
      </c>
      <c r="P929" s="14">
        <f>IF($L929&lt;&gt;0, E929/L929, 0)</f>
        <v>0</v>
      </c>
      <c r="Q929" t="str">
        <f>LEFT($N929, FIND("/", $N929)-1)</f>
        <v>music</v>
      </c>
      <c r="R929" t="str">
        <f>RIGHT(N929, LEN(N929)-LEN(Q929)-1)</f>
        <v>jazz</v>
      </c>
      <c r="S929" s="5">
        <f>$J929/60/60/24+DATE(1970, 1, 1)</f>
        <v>41013.822858796295</v>
      </c>
      <c r="T929" s="5">
        <f>$I929/60/60/24+DATE(1970, 1, 1)</f>
        <v>41043.822858796295</v>
      </c>
      <c r="U929" t="b">
        <f>T929&gt;S929</f>
        <v>1</v>
      </c>
    </row>
    <row r="930" spans="1:21" ht="43.5" x14ac:dyDescent="0.35">
      <c r="A930">
        <v>928</v>
      </c>
      <c r="B930" s="3" t="s">
        <v>929</v>
      </c>
      <c r="C930" s="3" t="s">
        <v>5038</v>
      </c>
      <c r="D930" s="11">
        <v>14500</v>
      </c>
      <c r="E930" s="11">
        <v>1575</v>
      </c>
      <c r="F930" t="s">
        <v>8221</v>
      </c>
      <c r="G930" t="s">
        <v>8224</v>
      </c>
      <c r="H930" t="s">
        <v>8246</v>
      </c>
      <c r="I930">
        <v>1353196800</v>
      </c>
      <c r="J930">
        <v>1348864913</v>
      </c>
      <c r="K930" t="b">
        <v>0</v>
      </c>
      <c r="L930">
        <v>28</v>
      </c>
      <c r="M930" t="b">
        <v>0</v>
      </c>
      <c r="N930" t="s">
        <v>8278</v>
      </c>
      <c r="O930" s="13">
        <f>E930/D930</f>
        <v>0.10862068965517241</v>
      </c>
      <c r="P930" s="14">
        <f>IF($L930&lt;&gt;0, E930/L930, 0)</f>
        <v>56.25</v>
      </c>
      <c r="Q930" t="str">
        <f>LEFT($N930, FIND("/", $N930)-1)</f>
        <v>music</v>
      </c>
      <c r="R930" t="str">
        <f>RIGHT(N930, LEN(N930)-LEN(Q930)-1)</f>
        <v>jazz</v>
      </c>
      <c r="S930" s="5">
        <f>$J930/60/60/24+DATE(1970, 1, 1)</f>
        <v>41180.86241898148</v>
      </c>
      <c r="T930" s="5">
        <f>$I930/60/60/24+DATE(1970, 1, 1)</f>
        <v>41231</v>
      </c>
      <c r="U930" t="b">
        <f>T930&gt;S930</f>
        <v>1</v>
      </c>
    </row>
    <row r="931" spans="1:21" ht="43.5" x14ac:dyDescent="0.35">
      <c r="A931">
        <v>929</v>
      </c>
      <c r="B931" s="3" t="s">
        <v>930</v>
      </c>
      <c r="C931" s="3" t="s">
        <v>5039</v>
      </c>
      <c r="D931" s="11">
        <v>500</v>
      </c>
      <c r="E931" s="11">
        <v>0</v>
      </c>
      <c r="F931" t="s">
        <v>8221</v>
      </c>
      <c r="G931" t="s">
        <v>8224</v>
      </c>
      <c r="H931" t="s">
        <v>8246</v>
      </c>
      <c r="I931">
        <v>1333946569</v>
      </c>
      <c r="J931">
        <v>1331358169</v>
      </c>
      <c r="K931" t="b">
        <v>0</v>
      </c>
      <c r="L931">
        <v>0</v>
      </c>
      <c r="M931" t="b">
        <v>0</v>
      </c>
      <c r="N931" t="s">
        <v>8278</v>
      </c>
      <c r="O931" s="13">
        <f>E931/D931</f>
        <v>0</v>
      </c>
      <c r="P931" s="14">
        <f>IF($L931&lt;&gt;0, E931/L931, 0)</f>
        <v>0</v>
      </c>
      <c r="Q931" t="str">
        <f>LEFT($N931, FIND("/", $N931)-1)</f>
        <v>music</v>
      </c>
      <c r="R931" t="str">
        <f>RIGHT(N931, LEN(N931)-LEN(Q931)-1)</f>
        <v>jazz</v>
      </c>
      <c r="S931" s="5">
        <f>$J931/60/60/24+DATE(1970, 1, 1)</f>
        <v>40978.238067129627</v>
      </c>
      <c r="T931" s="5">
        <f>$I931/60/60/24+DATE(1970, 1, 1)</f>
        <v>41008.196400462963</v>
      </c>
      <c r="U931" t="b">
        <f>T931&gt;S931</f>
        <v>1</v>
      </c>
    </row>
    <row r="932" spans="1:21" ht="58" x14ac:dyDescent="0.35">
      <c r="A932">
        <v>930</v>
      </c>
      <c r="B932" s="3" t="s">
        <v>931</v>
      </c>
      <c r="C932" s="3" t="s">
        <v>5040</v>
      </c>
      <c r="D932" s="11">
        <v>900</v>
      </c>
      <c r="E932" s="11">
        <v>345</v>
      </c>
      <c r="F932" t="s">
        <v>8221</v>
      </c>
      <c r="G932" t="s">
        <v>8224</v>
      </c>
      <c r="H932" t="s">
        <v>8246</v>
      </c>
      <c r="I932">
        <v>1277501520</v>
      </c>
      <c r="J932">
        <v>1273874306</v>
      </c>
      <c r="K932" t="b">
        <v>0</v>
      </c>
      <c r="L932">
        <v>5</v>
      </c>
      <c r="M932" t="b">
        <v>0</v>
      </c>
      <c r="N932" t="s">
        <v>8278</v>
      </c>
      <c r="O932" s="13">
        <f>E932/D932</f>
        <v>0.38333333333333336</v>
      </c>
      <c r="P932" s="14">
        <f>IF($L932&lt;&gt;0, E932/L932, 0)</f>
        <v>69</v>
      </c>
      <c r="Q932" t="str">
        <f>LEFT($N932, FIND("/", $N932)-1)</f>
        <v>music</v>
      </c>
      <c r="R932" t="str">
        <f>RIGHT(N932, LEN(N932)-LEN(Q932)-1)</f>
        <v>jazz</v>
      </c>
      <c r="S932" s="5">
        <f>$J932/60/60/24+DATE(1970, 1, 1)</f>
        <v>40312.915578703702</v>
      </c>
      <c r="T932" s="5">
        <f>$I932/60/60/24+DATE(1970, 1, 1)</f>
        <v>40354.897222222222</v>
      </c>
      <c r="U932" t="b">
        <f>T932&gt;S932</f>
        <v>1</v>
      </c>
    </row>
    <row r="933" spans="1:21" ht="43.5" x14ac:dyDescent="0.35">
      <c r="A933">
        <v>931</v>
      </c>
      <c r="B933" s="3" t="s">
        <v>932</v>
      </c>
      <c r="C933" s="3" t="s">
        <v>5041</v>
      </c>
      <c r="D933" s="11">
        <v>2000</v>
      </c>
      <c r="E933" s="11">
        <v>131</v>
      </c>
      <c r="F933" t="s">
        <v>8221</v>
      </c>
      <c r="G933" t="s">
        <v>8225</v>
      </c>
      <c r="H933" t="s">
        <v>8247</v>
      </c>
      <c r="I933">
        <v>1395007200</v>
      </c>
      <c r="J933">
        <v>1392021502</v>
      </c>
      <c r="K933" t="b">
        <v>0</v>
      </c>
      <c r="L933">
        <v>7</v>
      </c>
      <c r="M933" t="b">
        <v>0</v>
      </c>
      <c r="N933" t="s">
        <v>8278</v>
      </c>
      <c r="O933" s="13">
        <f>E933/D933</f>
        <v>6.5500000000000003E-2</v>
      </c>
      <c r="P933" s="14">
        <f>IF($L933&lt;&gt;0, E933/L933, 0)</f>
        <v>18.714285714285715</v>
      </c>
      <c r="Q933" t="str">
        <f>LEFT($N933, FIND("/", $N933)-1)</f>
        <v>music</v>
      </c>
      <c r="R933" t="str">
        <f>RIGHT(N933, LEN(N933)-LEN(Q933)-1)</f>
        <v>jazz</v>
      </c>
      <c r="S933" s="5">
        <f>$J933/60/60/24+DATE(1970, 1, 1)</f>
        <v>41680.359976851854</v>
      </c>
      <c r="T933" s="5">
        <f>$I933/60/60/24+DATE(1970, 1, 1)</f>
        <v>41714.916666666664</v>
      </c>
      <c r="U933" t="b">
        <f>T933&gt;S933</f>
        <v>1</v>
      </c>
    </row>
    <row r="934" spans="1:21" ht="29" x14ac:dyDescent="0.35">
      <c r="A934">
        <v>932</v>
      </c>
      <c r="B934" s="3" t="s">
        <v>933</v>
      </c>
      <c r="C934" s="3" t="s">
        <v>5042</v>
      </c>
      <c r="D934" s="11">
        <v>9500</v>
      </c>
      <c r="E934" s="11">
        <v>1381</v>
      </c>
      <c r="F934" t="s">
        <v>8221</v>
      </c>
      <c r="G934" t="s">
        <v>8224</v>
      </c>
      <c r="H934" t="s">
        <v>8246</v>
      </c>
      <c r="I934">
        <v>1363990545</v>
      </c>
      <c r="J934">
        <v>1360106145</v>
      </c>
      <c r="K934" t="b">
        <v>0</v>
      </c>
      <c r="L934">
        <v>30</v>
      </c>
      <c r="M934" t="b">
        <v>0</v>
      </c>
      <c r="N934" t="s">
        <v>8278</v>
      </c>
      <c r="O934" s="13">
        <f>E934/D934</f>
        <v>0.14536842105263159</v>
      </c>
      <c r="P934" s="14">
        <f>IF($L934&lt;&gt;0, E934/L934, 0)</f>
        <v>46.033333333333331</v>
      </c>
      <c r="Q934" t="str">
        <f>LEFT($N934, FIND("/", $N934)-1)</f>
        <v>music</v>
      </c>
      <c r="R934" t="str">
        <f>RIGHT(N934, LEN(N934)-LEN(Q934)-1)</f>
        <v>jazz</v>
      </c>
      <c r="S934" s="5">
        <f>$J934/60/60/24+DATE(1970, 1, 1)</f>
        <v>41310.969270833331</v>
      </c>
      <c r="T934" s="5">
        <f>$I934/60/60/24+DATE(1970, 1, 1)</f>
        <v>41355.927604166667</v>
      </c>
      <c r="U934" t="b">
        <f>T934&gt;S934</f>
        <v>1</v>
      </c>
    </row>
    <row r="935" spans="1:21" ht="43.5" x14ac:dyDescent="0.35">
      <c r="A935">
        <v>933</v>
      </c>
      <c r="B935" s="3" t="s">
        <v>934</v>
      </c>
      <c r="C935" s="3" t="s">
        <v>5043</v>
      </c>
      <c r="D935" s="11">
        <v>2000</v>
      </c>
      <c r="E935" s="11">
        <v>120</v>
      </c>
      <c r="F935" t="s">
        <v>8221</v>
      </c>
      <c r="G935" t="s">
        <v>8224</v>
      </c>
      <c r="H935" t="s">
        <v>8246</v>
      </c>
      <c r="I935">
        <v>1399867409</v>
      </c>
      <c r="J935">
        <v>1394683409</v>
      </c>
      <c r="K935" t="b">
        <v>0</v>
      </c>
      <c r="L935">
        <v>2</v>
      </c>
      <c r="M935" t="b">
        <v>0</v>
      </c>
      <c r="N935" t="s">
        <v>8278</v>
      </c>
      <c r="O935" s="13">
        <f>E935/D935</f>
        <v>0.06</v>
      </c>
      <c r="P935" s="14">
        <f>IF($L935&lt;&gt;0, E935/L935, 0)</f>
        <v>60</v>
      </c>
      <c r="Q935" t="str">
        <f>LEFT($N935, FIND("/", $N935)-1)</f>
        <v>music</v>
      </c>
      <c r="R935" t="str">
        <f>RIGHT(N935, LEN(N935)-LEN(Q935)-1)</f>
        <v>jazz</v>
      </c>
      <c r="S935" s="5">
        <f>$J935/60/60/24+DATE(1970, 1, 1)</f>
        <v>41711.169085648151</v>
      </c>
      <c r="T935" s="5">
        <f>$I935/60/60/24+DATE(1970, 1, 1)</f>
        <v>41771.169085648151</v>
      </c>
      <c r="U935" t="b">
        <f>T935&gt;S935</f>
        <v>1</v>
      </c>
    </row>
    <row r="936" spans="1:21" ht="43.5" x14ac:dyDescent="0.35">
      <c r="A936">
        <v>934</v>
      </c>
      <c r="B936" s="3" t="s">
        <v>935</v>
      </c>
      <c r="C936" s="3" t="s">
        <v>5044</v>
      </c>
      <c r="D936" s="11">
        <v>5000</v>
      </c>
      <c r="E936" s="11">
        <v>1520</v>
      </c>
      <c r="F936" t="s">
        <v>8221</v>
      </c>
      <c r="G936" t="s">
        <v>8229</v>
      </c>
      <c r="H936" t="s">
        <v>8251</v>
      </c>
      <c r="I936">
        <v>1399183200</v>
      </c>
      <c r="J936">
        <v>1396633284</v>
      </c>
      <c r="K936" t="b">
        <v>0</v>
      </c>
      <c r="L936">
        <v>30</v>
      </c>
      <c r="M936" t="b">
        <v>0</v>
      </c>
      <c r="N936" t="s">
        <v>8278</v>
      </c>
      <c r="O936" s="13">
        <f>E936/D936</f>
        <v>0.30399999999999999</v>
      </c>
      <c r="P936" s="14">
        <f>IF($L936&lt;&gt;0, E936/L936, 0)</f>
        <v>50.666666666666664</v>
      </c>
      <c r="Q936" t="str">
        <f>LEFT($N936, FIND("/", $N936)-1)</f>
        <v>music</v>
      </c>
      <c r="R936" t="str">
        <f>RIGHT(N936, LEN(N936)-LEN(Q936)-1)</f>
        <v>jazz</v>
      </c>
      <c r="S936" s="5">
        <f>$J936/60/60/24+DATE(1970, 1, 1)</f>
        <v>41733.737083333333</v>
      </c>
      <c r="T936" s="5">
        <f>$I936/60/60/24+DATE(1970, 1, 1)</f>
        <v>41763.25</v>
      </c>
      <c r="U936" t="b">
        <f>T936&gt;S936</f>
        <v>1</v>
      </c>
    </row>
    <row r="937" spans="1:21" ht="43.5" x14ac:dyDescent="0.35">
      <c r="A937">
        <v>935</v>
      </c>
      <c r="B937" s="3" t="s">
        <v>936</v>
      </c>
      <c r="C937" s="3" t="s">
        <v>5045</v>
      </c>
      <c r="D937" s="11">
        <v>3500</v>
      </c>
      <c r="E937" s="11">
        <v>50</v>
      </c>
      <c r="F937" t="s">
        <v>8221</v>
      </c>
      <c r="G937" t="s">
        <v>8224</v>
      </c>
      <c r="H937" t="s">
        <v>8246</v>
      </c>
      <c r="I937">
        <v>1454054429</v>
      </c>
      <c r="J937">
        <v>1451462429</v>
      </c>
      <c r="K937" t="b">
        <v>0</v>
      </c>
      <c r="L937">
        <v>2</v>
      </c>
      <c r="M937" t="b">
        <v>0</v>
      </c>
      <c r="N937" t="s">
        <v>8278</v>
      </c>
      <c r="O937" s="13">
        <f>E937/D937</f>
        <v>1.4285714285714285E-2</v>
      </c>
      <c r="P937" s="14">
        <f>IF($L937&lt;&gt;0, E937/L937, 0)</f>
        <v>25</v>
      </c>
      <c r="Q937" t="str">
        <f>LEFT($N937, FIND("/", $N937)-1)</f>
        <v>music</v>
      </c>
      <c r="R937" t="str">
        <f>RIGHT(N937, LEN(N937)-LEN(Q937)-1)</f>
        <v>jazz</v>
      </c>
      <c r="S937" s="5">
        <f>$J937/60/60/24+DATE(1970, 1, 1)</f>
        <v>42368.333668981482</v>
      </c>
      <c r="T937" s="5">
        <f>$I937/60/60/24+DATE(1970, 1, 1)</f>
        <v>42398.333668981482</v>
      </c>
      <c r="U937" t="b">
        <f>T937&gt;S937</f>
        <v>1</v>
      </c>
    </row>
    <row r="938" spans="1:21" ht="43.5" x14ac:dyDescent="0.35">
      <c r="A938">
        <v>936</v>
      </c>
      <c r="B938" s="3" t="s">
        <v>937</v>
      </c>
      <c r="C938" s="3" t="s">
        <v>5046</v>
      </c>
      <c r="D938" s="11">
        <v>1400</v>
      </c>
      <c r="E938" s="11">
        <v>0</v>
      </c>
      <c r="F938" t="s">
        <v>8221</v>
      </c>
      <c r="G938" t="s">
        <v>8224</v>
      </c>
      <c r="H938" t="s">
        <v>8246</v>
      </c>
      <c r="I938">
        <v>1326916800</v>
      </c>
      <c r="J938">
        <v>1323131689</v>
      </c>
      <c r="K938" t="b">
        <v>0</v>
      </c>
      <c r="L938">
        <v>0</v>
      </c>
      <c r="M938" t="b">
        <v>0</v>
      </c>
      <c r="N938" t="s">
        <v>8278</v>
      </c>
      <c r="O938" s="13">
        <f>E938/D938</f>
        <v>0</v>
      </c>
      <c r="P938" s="14">
        <f>IF($L938&lt;&gt;0, E938/L938, 0)</f>
        <v>0</v>
      </c>
      <c r="Q938" t="str">
        <f>LEFT($N938, FIND("/", $N938)-1)</f>
        <v>music</v>
      </c>
      <c r="R938" t="str">
        <f>RIGHT(N938, LEN(N938)-LEN(Q938)-1)</f>
        <v>jazz</v>
      </c>
      <c r="S938" s="5">
        <f>$J938/60/60/24+DATE(1970, 1, 1)</f>
        <v>40883.024178240739</v>
      </c>
      <c r="T938" s="5">
        <f>$I938/60/60/24+DATE(1970, 1, 1)</f>
        <v>40926.833333333336</v>
      </c>
      <c r="U938" t="b">
        <f>T938&gt;S938</f>
        <v>1</v>
      </c>
    </row>
    <row r="939" spans="1:21" ht="43.5" x14ac:dyDescent="0.35">
      <c r="A939">
        <v>937</v>
      </c>
      <c r="B939" s="3" t="s">
        <v>938</v>
      </c>
      <c r="C939" s="3" t="s">
        <v>5047</v>
      </c>
      <c r="D939" s="11">
        <v>3500</v>
      </c>
      <c r="E939" s="11">
        <v>40</v>
      </c>
      <c r="F939" t="s">
        <v>8221</v>
      </c>
      <c r="G939" t="s">
        <v>8224</v>
      </c>
      <c r="H939" t="s">
        <v>8246</v>
      </c>
      <c r="I939">
        <v>1383509357</v>
      </c>
      <c r="J939">
        <v>1380913757</v>
      </c>
      <c r="K939" t="b">
        <v>0</v>
      </c>
      <c r="L939">
        <v>2</v>
      </c>
      <c r="M939" t="b">
        <v>0</v>
      </c>
      <c r="N939" t="s">
        <v>8278</v>
      </c>
      <c r="O939" s="13">
        <f>E939/D939</f>
        <v>1.1428571428571429E-2</v>
      </c>
      <c r="P939" s="14">
        <f>IF($L939&lt;&gt;0, E939/L939, 0)</f>
        <v>20</v>
      </c>
      <c r="Q939" t="str">
        <f>LEFT($N939, FIND("/", $N939)-1)</f>
        <v>music</v>
      </c>
      <c r="R939" t="str">
        <f>RIGHT(N939, LEN(N939)-LEN(Q939)-1)</f>
        <v>jazz</v>
      </c>
      <c r="S939" s="5">
        <f>$J939/60/60/24+DATE(1970, 1, 1)</f>
        <v>41551.798113425924</v>
      </c>
      <c r="T939" s="5">
        <f>$I939/60/60/24+DATE(1970, 1, 1)</f>
        <v>41581.839780092596</v>
      </c>
      <c r="U939" t="b">
        <f>T939&gt;S939</f>
        <v>1</v>
      </c>
    </row>
    <row r="940" spans="1:21" ht="43.5" x14ac:dyDescent="0.35">
      <c r="A940">
        <v>938</v>
      </c>
      <c r="B940" s="3" t="s">
        <v>939</v>
      </c>
      <c r="C940" s="3" t="s">
        <v>5048</v>
      </c>
      <c r="D940" s="11">
        <v>7000</v>
      </c>
      <c r="E940" s="11">
        <v>25</v>
      </c>
      <c r="F940" t="s">
        <v>8221</v>
      </c>
      <c r="G940" t="s">
        <v>8224</v>
      </c>
      <c r="H940" t="s">
        <v>8246</v>
      </c>
      <c r="I940">
        <v>1346585448</v>
      </c>
      <c r="J940">
        <v>1343993448</v>
      </c>
      <c r="K940" t="b">
        <v>0</v>
      </c>
      <c r="L940">
        <v>1</v>
      </c>
      <c r="M940" t="b">
        <v>0</v>
      </c>
      <c r="N940" t="s">
        <v>8278</v>
      </c>
      <c r="O940" s="13">
        <f>E940/D940</f>
        <v>3.5714285714285713E-3</v>
      </c>
      <c r="P940" s="14">
        <f>IF($L940&lt;&gt;0, E940/L940, 0)</f>
        <v>25</v>
      </c>
      <c r="Q940" t="str">
        <f>LEFT($N940, FIND("/", $N940)-1)</f>
        <v>music</v>
      </c>
      <c r="R940" t="str">
        <f>RIGHT(N940, LEN(N940)-LEN(Q940)-1)</f>
        <v>jazz</v>
      </c>
      <c r="S940" s="5">
        <f>$J940/60/60/24+DATE(1970, 1, 1)</f>
        <v>41124.479722222226</v>
      </c>
      <c r="T940" s="5">
        <f>$I940/60/60/24+DATE(1970, 1, 1)</f>
        <v>41154.479722222226</v>
      </c>
      <c r="U940" t="b">
        <f>T940&gt;S940</f>
        <v>1</v>
      </c>
    </row>
    <row r="941" spans="1:21" ht="43.5" x14ac:dyDescent="0.35">
      <c r="A941">
        <v>939</v>
      </c>
      <c r="B941" s="3" t="s">
        <v>940</v>
      </c>
      <c r="C941" s="3" t="s">
        <v>5049</v>
      </c>
      <c r="D941" s="11">
        <v>2750</v>
      </c>
      <c r="E941" s="11">
        <v>40</v>
      </c>
      <c r="F941" t="s">
        <v>8221</v>
      </c>
      <c r="G941" t="s">
        <v>8224</v>
      </c>
      <c r="H941" t="s">
        <v>8246</v>
      </c>
      <c r="I941">
        <v>1372622280</v>
      </c>
      <c r="J941">
        <v>1369246738</v>
      </c>
      <c r="K941" t="b">
        <v>0</v>
      </c>
      <c r="L941">
        <v>2</v>
      </c>
      <c r="M941" t="b">
        <v>0</v>
      </c>
      <c r="N941" t="s">
        <v>8278</v>
      </c>
      <c r="O941" s="13">
        <f>E941/D941</f>
        <v>1.4545454545454545E-2</v>
      </c>
      <c r="P941" s="14">
        <f>IF($L941&lt;&gt;0, E941/L941, 0)</f>
        <v>20</v>
      </c>
      <c r="Q941" t="str">
        <f>LEFT($N941, FIND("/", $N941)-1)</f>
        <v>music</v>
      </c>
      <c r="R941" t="str">
        <f>RIGHT(N941, LEN(N941)-LEN(Q941)-1)</f>
        <v>jazz</v>
      </c>
      <c r="S941" s="5">
        <f>$J941/60/60/24+DATE(1970, 1, 1)</f>
        <v>41416.763171296298</v>
      </c>
      <c r="T941" s="5">
        <f>$I941/60/60/24+DATE(1970, 1, 1)</f>
        <v>41455.831944444442</v>
      </c>
      <c r="U941" t="b">
        <f>T941&gt;S941</f>
        <v>1</v>
      </c>
    </row>
    <row r="942" spans="1:21" ht="43.5" x14ac:dyDescent="0.35">
      <c r="A942">
        <v>940</v>
      </c>
      <c r="B942" s="3" t="s">
        <v>941</v>
      </c>
      <c r="C942" s="3" t="s">
        <v>5050</v>
      </c>
      <c r="D942" s="11">
        <v>9000</v>
      </c>
      <c r="E942" s="11">
        <v>1544</v>
      </c>
      <c r="F942" t="s">
        <v>8221</v>
      </c>
      <c r="G942" t="s">
        <v>8224</v>
      </c>
      <c r="H942" t="s">
        <v>8246</v>
      </c>
      <c r="I942">
        <v>1439251926</v>
      </c>
      <c r="J942">
        <v>1435363926</v>
      </c>
      <c r="K942" t="b">
        <v>0</v>
      </c>
      <c r="L942">
        <v>14</v>
      </c>
      <c r="M942" t="b">
        <v>0</v>
      </c>
      <c r="N942" t="s">
        <v>8273</v>
      </c>
      <c r="O942" s="13">
        <f>E942/D942</f>
        <v>0.17155555555555554</v>
      </c>
      <c r="P942" s="14">
        <f>IF($L942&lt;&gt;0, E942/L942, 0)</f>
        <v>110.28571428571429</v>
      </c>
      <c r="Q942" t="str">
        <f>LEFT($N942, FIND("/", $N942)-1)</f>
        <v>technology</v>
      </c>
      <c r="R942" t="str">
        <f>RIGHT(N942, LEN(N942)-LEN(Q942)-1)</f>
        <v>wearables</v>
      </c>
      <c r="S942" s="5">
        <f>$J942/60/60/24+DATE(1970, 1, 1)</f>
        <v>42182.008402777778</v>
      </c>
      <c r="T942" s="5">
        <f>$I942/60/60/24+DATE(1970, 1, 1)</f>
        <v>42227.008402777778</v>
      </c>
      <c r="U942" t="b">
        <f>T942&gt;S942</f>
        <v>1</v>
      </c>
    </row>
    <row r="943" spans="1:21" ht="58" x14ac:dyDescent="0.35">
      <c r="A943">
        <v>941</v>
      </c>
      <c r="B943" s="3" t="s">
        <v>942</v>
      </c>
      <c r="C943" s="3" t="s">
        <v>5051</v>
      </c>
      <c r="D943" s="11">
        <v>50000</v>
      </c>
      <c r="E943" s="11">
        <v>1161</v>
      </c>
      <c r="F943" t="s">
        <v>8221</v>
      </c>
      <c r="G943" t="s">
        <v>8224</v>
      </c>
      <c r="H943" t="s">
        <v>8246</v>
      </c>
      <c r="I943">
        <v>1486693145</v>
      </c>
      <c r="J943">
        <v>1484101145</v>
      </c>
      <c r="K943" t="b">
        <v>0</v>
      </c>
      <c r="L943">
        <v>31</v>
      </c>
      <c r="M943" t="b">
        <v>0</v>
      </c>
      <c r="N943" t="s">
        <v>8273</v>
      </c>
      <c r="O943" s="13">
        <f>E943/D943</f>
        <v>2.3220000000000001E-2</v>
      </c>
      <c r="P943" s="14">
        <f>IF($L943&lt;&gt;0, E943/L943, 0)</f>
        <v>37.451612903225808</v>
      </c>
      <c r="Q943" t="str">
        <f>LEFT($N943, FIND("/", $N943)-1)</f>
        <v>technology</v>
      </c>
      <c r="R943" t="str">
        <f>RIGHT(N943, LEN(N943)-LEN(Q943)-1)</f>
        <v>wearables</v>
      </c>
      <c r="S943" s="5">
        <f>$J943/60/60/24+DATE(1970, 1, 1)</f>
        <v>42746.096585648149</v>
      </c>
      <c r="T943" s="5">
        <f>$I943/60/60/24+DATE(1970, 1, 1)</f>
        <v>42776.096585648149</v>
      </c>
      <c r="U943" t="b">
        <f>T943&gt;S943</f>
        <v>1</v>
      </c>
    </row>
    <row r="944" spans="1:21" ht="58" x14ac:dyDescent="0.35">
      <c r="A944">
        <v>942</v>
      </c>
      <c r="B944" s="3" t="s">
        <v>943</v>
      </c>
      <c r="C944" s="3" t="s">
        <v>5052</v>
      </c>
      <c r="D944" s="11">
        <v>7500</v>
      </c>
      <c r="E944" s="11">
        <v>668</v>
      </c>
      <c r="F944" t="s">
        <v>8221</v>
      </c>
      <c r="G944" t="s">
        <v>8224</v>
      </c>
      <c r="H944" t="s">
        <v>8246</v>
      </c>
      <c r="I944">
        <v>1455826460</v>
      </c>
      <c r="J944">
        <v>1452716060</v>
      </c>
      <c r="K944" t="b">
        <v>0</v>
      </c>
      <c r="L944">
        <v>16</v>
      </c>
      <c r="M944" t="b">
        <v>0</v>
      </c>
      <c r="N944" t="s">
        <v>8273</v>
      </c>
      <c r="O944" s="13">
        <f>E944/D944</f>
        <v>8.9066666666666669E-2</v>
      </c>
      <c r="P944" s="14">
        <f>IF($L944&lt;&gt;0, E944/L944, 0)</f>
        <v>41.75</v>
      </c>
      <c r="Q944" t="str">
        <f>LEFT($N944, FIND("/", $N944)-1)</f>
        <v>technology</v>
      </c>
      <c r="R944" t="str">
        <f>RIGHT(N944, LEN(N944)-LEN(Q944)-1)</f>
        <v>wearables</v>
      </c>
      <c r="S944" s="5">
        <f>$J944/60/60/24+DATE(1970, 1, 1)</f>
        <v>42382.843287037031</v>
      </c>
      <c r="T944" s="5">
        <f>$I944/60/60/24+DATE(1970, 1, 1)</f>
        <v>42418.843287037031</v>
      </c>
      <c r="U944" t="b">
        <f>T944&gt;S944</f>
        <v>1</v>
      </c>
    </row>
    <row r="945" spans="1:21" ht="29" x14ac:dyDescent="0.35">
      <c r="A945">
        <v>943</v>
      </c>
      <c r="B945" s="3" t="s">
        <v>944</v>
      </c>
      <c r="C945" s="3" t="s">
        <v>5053</v>
      </c>
      <c r="D945" s="11">
        <v>3000</v>
      </c>
      <c r="E945" s="11">
        <v>289</v>
      </c>
      <c r="F945" t="s">
        <v>8221</v>
      </c>
      <c r="G945" t="s">
        <v>8224</v>
      </c>
      <c r="H945" t="s">
        <v>8246</v>
      </c>
      <c r="I945">
        <v>1480438905</v>
      </c>
      <c r="J945">
        <v>1477843305</v>
      </c>
      <c r="K945" t="b">
        <v>0</v>
      </c>
      <c r="L945">
        <v>12</v>
      </c>
      <c r="M945" t="b">
        <v>0</v>
      </c>
      <c r="N945" t="s">
        <v>8273</v>
      </c>
      <c r="O945" s="13">
        <f>E945/D945</f>
        <v>9.633333333333334E-2</v>
      </c>
      <c r="P945" s="14">
        <f>IF($L945&lt;&gt;0, E945/L945, 0)</f>
        <v>24.083333333333332</v>
      </c>
      <c r="Q945" t="str">
        <f>LEFT($N945, FIND("/", $N945)-1)</f>
        <v>technology</v>
      </c>
      <c r="R945" t="str">
        <f>RIGHT(N945, LEN(N945)-LEN(Q945)-1)</f>
        <v>wearables</v>
      </c>
      <c r="S945" s="5">
        <f>$J945/60/60/24+DATE(1970, 1, 1)</f>
        <v>42673.66788194445</v>
      </c>
      <c r="T945" s="5">
        <f>$I945/60/60/24+DATE(1970, 1, 1)</f>
        <v>42703.709548611107</v>
      </c>
      <c r="U945" t="b">
        <f>T945&gt;S945</f>
        <v>1</v>
      </c>
    </row>
    <row r="946" spans="1:21" ht="43.5" x14ac:dyDescent="0.35">
      <c r="A946">
        <v>944</v>
      </c>
      <c r="B946" s="3" t="s">
        <v>945</v>
      </c>
      <c r="C946" s="3" t="s">
        <v>5054</v>
      </c>
      <c r="D946" s="11">
        <v>50000</v>
      </c>
      <c r="E946" s="11">
        <v>6663</v>
      </c>
      <c r="F946" t="s">
        <v>8221</v>
      </c>
      <c r="G946" t="s">
        <v>8224</v>
      </c>
      <c r="H946" t="s">
        <v>8246</v>
      </c>
      <c r="I946">
        <v>1460988000</v>
      </c>
      <c r="J946">
        <v>1458050450</v>
      </c>
      <c r="K946" t="b">
        <v>0</v>
      </c>
      <c r="L946">
        <v>96</v>
      </c>
      <c r="M946" t="b">
        <v>0</v>
      </c>
      <c r="N946" t="s">
        <v>8273</v>
      </c>
      <c r="O946" s="13">
        <f>E946/D946</f>
        <v>0.13325999999999999</v>
      </c>
      <c r="P946" s="14">
        <f>IF($L946&lt;&gt;0, E946/L946, 0)</f>
        <v>69.40625</v>
      </c>
      <c r="Q946" t="str">
        <f>LEFT($N946, FIND("/", $N946)-1)</f>
        <v>technology</v>
      </c>
      <c r="R946" t="str">
        <f>RIGHT(N946, LEN(N946)-LEN(Q946)-1)</f>
        <v>wearables</v>
      </c>
      <c r="S946" s="5">
        <f>$J946/60/60/24+DATE(1970, 1, 1)</f>
        <v>42444.583912037036</v>
      </c>
      <c r="T946" s="5">
        <f>$I946/60/60/24+DATE(1970, 1, 1)</f>
        <v>42478.583333333328</v>
      </c>
      <c r="U946" t="b">
        <f>T946&gt;S946</f>
        <v>1</v>
      </c>
    </row>
    <row r="947" spans="1:21" ht="43.5" x14ac:dyDescent="0.35">
      <c r="A947">
        <v>945</v>
      </c>
      <c r="B947" s="3" t="s">
        <v>946</v>
      </c>
      <c r="C947" s="3" t="s">
        <v>5055</v>
      </c>
      <c r="D947" s="11">
        <v>100000</v>
      </c>
      <c r="E947" s="11">
        <v>2484</v>
      </c>
      <c r="F947" t="s">
        <v>8221</v>
      </c>
      <c r="G947" t="s">
        <v>8230</v>
      </c>
      <c r="H947" t="s">
        <v>8249</v>
      </c>
      <c r="I947">
        <v>1487462340</v>
      </c>
      <c r="J947">
        <v>1482958626</v>
      </c>
      <c r="K947" t="b">
        <v>0</v>
      </c>
      <c r="L947">
        <v>16</v>
      </c>
      <c r="M947" t="b">
        <v>0</v>
      </c>
      <c r="N947" t="s">
        <v>8273</v>
      </c>
      <c r="O947" s="13">
        <f>E947/D947</f>
        <v>2.4840000000000001E-2</v>
      </c>
      <c r="P947" s="14">
        <f>IF($L947&lt;&gt;0, E947/L947, 0)</f>
        <v>155.25</v>
      </c>
      <c r="Q947" t="str">
        <f>LEFT($N947, FIND("/", $N947)-1)</f>
        <v>technology</v>
      </c>
      <c r="R947" t="str">
        <f>RIGHT(N947, LEN(N947)-LEN(Q947)-1)</f>
        <v>wearables</v>
      </c>
      <c r="S947" s="5">
        <f>$J947/60/60/24+DATE(1970, 1, 1)</f>
        <v>42732.872986111113</v>
      </c>
      <c r="T947" s="5">
        <f>$I947/60/60/24+DATE(1970, 1, 1)</f>
        <v>42784.999305555553</v>
      </c>
      <c r="U947" t="b">
        <f>T947&gt;S947</f>
        <v>1</v>
      </c>
    </row>
    <row r="948" spans="1:21" ht="43.5" x14ac:dyDescent="0.35">
      <c r="A948">
        <v>946</v>
      </c>
      <c r="B948" s="3" t="s">
        <v>947</v>
      </c>
      <c r="C948" s="3" t="s">
        <v>5056</v>
      </c>
      <c r="D948" s="11">
        <v>15000</v>
      </c>
      <c r="E948" s="11">
        <v>286</v>
      </c>
      <c r="F948" t="s">
        <v>8221</v>
      </c>
      <c r="G948" t="s">
        <v>8224</v>
      </c>
      <c r="H948" t="s">
        <v>8246</v>
      </c>
      <c r="I948">
        <v>1473444048</v>
      </c>
      <c r="J948">
        <v>1470852048</v>
      </c>
      <c r="K948" t="b">
        <v>0</v>
      </c>
      <c r="L948">
        <v>5</v>
      </c>
      <c r="M948" t="b">
        <v>0</v>
      </c>
      <c r="N948" t="s">
        <v>8273</v>
      </c>
      <c r="O948" s="13">
        <f>E948/D948</f>
        <v>1.9066666666666666E-2</v>
      </c>
      <c r="P948" s="14">
        <f>IF($L948&lt;&gt;0, E948/L948, 0)</f>
        <v>57.2</v>
      </c>
      <c r="Q948" t="str">
        <f>LEFT($N948, FIND("/", $N948)-1)</f>
        <v>technology</v>
      </c>
      <c r="R948" t="str">
        <f>RIGHT(N948, LEN(N948)-LEN(Q948)-1)</f>
        <v>wearables</v>
      </c>
      <c r="S948" s="5">
        <f>$J948/60/60/24+DATE(1970, 1, 1)</f>
        <v>42592.750555555554</v>
      </c>
      <c r="T948" s="5">
        <f>$I948/60/60/24+DATE(1970, 1, 1)</f>
        <v>42622.750555555554</v>
      </c>
      <c r="U948" t="b">
        <f>T948&gt;S948</f>
        <v>1</v>
      </c>
    </row>
    <row r="949" spans="1:21" ht="58" x14ac:dyDescent="0.35">
      <c r="A949">
        <v>947</v>
      </c>
      <c r="B949" s="3" t="s">
        <v>948</v>
      </c>
      <c r="C949" s="3" t="s">
        <v>5057</v>
      </c>
      <c r="D949" s="11">
        <v>850</v>
      </c>
      <c r="E949" s="11">
        <v>0</v>
      </c>
      <c r="F949" t="s">
        <v>8221</v>
      </c>
      <c r="G949" t="s">
        <v>8224</v>
      </c>
      <c r="H949" t="s">
        <v>8246</v>
      </c>
      <c r="I949">
        <v>1467312306</v>
      </c>
      <c r="J949">
        <v>1462128306</v>
      </c>
      <c r="K949" t="b">
        <v>0</v>
      </c>
      <c r="L949">
        <v>0</v>
      </c>
      <c r="M949" t="b">
        <v>0</v>
      </c>
      <c r="N949" t="s">
        <v>8273</v>
      </c>
      <c r="O949" s="13">
        <f>E949/D949</f>
        <v>0</v>
      </c>
      <c r="P949" s="14">
        <f>IF($L949&lt;&gt;0, E949/L949, 0)</f>
        <v>0</v>
      </c>
      <c r="Q949" t="str">
        <f>LEFT($N949, FIND("/", $N949)-1)</f>
        <v>technology</v>
      </c>
      <c r="R949" t="str">
        <f>RIGHT(N949, LEN(N949)-LEN(Q949)-1)</f>
        <v>wearables</v>
      </c>
      <c r="S949" s="5">
        <f>$J949/60/60/24+DATE(1970, 1, 1)</f>
        <v>42491.781319444446</v>
      </c>
      <c r="T949" s="5">
        <f>$I949/60/60/24+DATE(1970, 1, 1)</f>
        <v>42551.781319444446</v>
      </c>
      <c r="U949" t="b">
        <f>T949&gt;S949</f>
        <v>1</v>
      </c>
    </row>
    <row r="950" spans="1:21" ht="58" x14ac:dyDescent="0.35">
      <c r="A950">
        <v>948</v>
      </c>
      <c r="B950" s="3" t="s">
        <v>949</v>
      </c>
      <c r="C950" s="3" t="s">
        <v>5058</v>
      </c>
      <c r="D950" s="11">
        <v>4000</v>
      </c>
      <c r="E950" s="11">
        <v>480</v>
      </c>
      <c r="F950" t="s">
        <v>8221</v>
      </c>
      <c r="G950" t="s">
        <v>8233</v>
      </c>
      <c r="H950" t="s">
        <v>8249</v>
      </c>
      <c r="I950">
        <v>1457812364</v>
      </c>
      <c r="J950">
        <v>1455220364</v>
      </c>
      <c r="K950" t="b">
        <v>0</v>
      </c>
      <c r="L950">
        <v>8</v>
      </c>
      <c r="M950" t="b">
        <v>0</v>
      </c>
      <c r="N950" t="s">
        <v>8273</v>
      </c>
      <c r="O950" s="13">
        <f>E950/D950</f>
        <v>0.12</v>
      </c>
      <c r="P950" s="14">
        <f>IF($L950&lt;&gt;0, E950/L950, 0)</f>
        <v>60</v>
      </c>
      <c r="Q950" t="str">
        <f>LEFT($N950, FIND("/", $N950)-1)</f>
        <v>technology</v>
      </c>
      <c r="R950" t="str">
        <f>RIGHT(N950, LEN(N950)-LEN(Q950)-1)</f>
        <v>wearables</v>
      </c>
      <c r="S950" s="5">
        <f>$J950/60/60/24+DATE(1970, 1, 1)</f>
        <v>42411.828287037039</v>
      </c>
      <c r="T950" s="5">
        <f>$I950/60/60/24+DATE(1970, 1, 1)</f>
        <v>42441.828287037039</v>
      </c>
      <c r="U950" t="b">
        <f>T950&gt;S950</f>
        <v>1</v>
      </c>
    </row>
    <row r="951" spans="1:21" ht="43.5" x14ac:dyDescent="0.35">
      <c r="A951">
        <v>949</v>
      </c>
      <c r="B951" s="3" t="s">
        <v>950</v>
      </c>
      <c r="C951" s="3" t="s">
        <v>5059</v>
      </c>
      <c r="D951" s="11">
        <v>20000</v>
      </c>
      <c r="E951" s="11">
        <v>273</v>
      </c>
      <c r="F951" t="s">
        <v>8221</v>
      </c>
      <c r="G951" t="s">
        <v>8236</v>
      </c>
      <c r="H951" t="s">
        <v>8249</v>
      </c>
      <c r="I951">
        <v>1456016576</v>
      </c>
      <c r="J951">
        <v>1450832576</v>
      </c>
      <c r="K951" t="b">
        <v>0</v>
      </c>
      <c r="L951">
        <v>7</v>
      </c>
      <c r="M951" t="b">
        <v>0</v>
      </c>
      <c r="N951" t="s">
        <v>8273</v>
      </c>
      <c r="O951" s="13">
        <f>E951/D951</f>
        <v>1.3650000000000001E-2</v>
      </c>
      <c r="P951" s="14">
        <f>IF($L951&lt;&gt;0, E951/L951, 0)</f>
        <v>39</v>
      </c>
      <c r="Q951" t="str">
        <f>LEFT($N951, FIND("/", $N951)-1)</f>
        <v>technology</v>
      </c>
      <c r="R951" t="str">
        <f>RIGHT(N951, LEN(N951)-LEN(Q951)-1)</f>
        <v>wearables</v>
      </c>
      <c r="S951" s="5">
        <f>$J951/60/60/24+DATE(1970, 1, 1)</f>
        <v>42361.043703703705</v>
      </c>
      <c r="T951" s="5">
        <f>$I951/60/60/24+DATE(1970, 1, 1)</f>
        <v>42421.043703703705</v>
      </c>
      <c r="U951" t="b">
        <f>T951&gt;S951</f>
        <v>1</v>
      </c>
    </row>
    <row r="952" spans="1:21" ht="43.5" x14ac:dyDescent="0.35">
      <c r="A952">
        <v>950</v>
      </c>
      <c r="B952" s="3" t="s">
        <v>951</v>
      </c>
      <c r="C952" s="3" t="s">
        <v>5060</v>
      </c>
      <c r="D952" s="11">
        <v>5000</v>
      </c>
      <c r="E952" s="11">
        <v>1402</v>
      </c>
      <c r="F952" t="s">
        <v>8221</v>
      </c>
      <c r="G952" t="s">
        <v>8229</v>
      </c>
      <c r="H952" t="s">
        <v>8251</v>
      </c>
      <c r="I952">
        <v>1453053661</v>
      </c>
      <c r="J952">
        <v>1450461661</v>
      </c>
      <c r="K952" t="b">
        <v>0</v>
      </c>
      <c r="L952">
        <v>24</v>
      </c>
      <c r="M952" t="b">
        <v>0</v>
      </c>
      <c r="N952" t="s">
        <v>8273</v>
      </c>
      <c r="O952" s="13">
        <f>E952/D952</f>
        <v>0.28039999999999998</v>
      </c>
      <c r="P952" s="14">
        <f>IF($L952&lt;&gt;0, E952/L952, 0)</f>
        <v>58.416666666666664</v>
      </c>
      <c r="Q952" t="str">
        <f>LEFT($N952, FIND("/", $N952)-1)</f>
        <v>technology</v>
      </c>
      <c r="R952" t="str">
        <f>RIGHT(N952, LEN(N952)-LEN(Q952)-1)</f>
        <v>wearables</v>
      </c>
      <c r="S952" s="5">
        <f>$J952/60/60/24+DATE(1970, 1, 1)</f>
        <v>42356.750706018516</v>
      </c>
      <c r="T952" s="5">
        <f>$I952/60/60/24+DATE(1970, 1, 1)</f>
        <v>42386.750706018516</v>
      </c>
      <c r="U952" t="b">
        <f>T952&gt;S952</f>
        <v>1</v>
      </c>
    </row>
    <row r="953" spans="1:21" x14ac:dyDescent="0.35">
      <c r="A953">
        <v>951</v>
      </c>
      <c r="B953" s="3" t="s">
        <v>952</v>
      </c>
      <c r="C953" s="3" t="s">
        <v>5061</v>
      </c>
      <c r="D953" s="11">
        <v>50000</v>
      </c>
      <c r="E953" s="11">
        <v>19195</v>
      </c>
      <c r="F953" t="s">
        <v>8221</v>
      </c>
      <c r="G953" t="s">
        <v>8224</v>
      </c>
      <c r="H953" t="s">
        <v>8246</v>
      </c>
      <c r="I953">
        <v>1465054872</v>
      </c>
      <c r="J953">
        <v>1461166872</v>
      </c>
      <c r="K953" t="b">
        <v>0</v>
      </c>
      <c r="L953">
        <v>121</v>
      </c>
      <c r="M953" t="b">
        <v>0</v>
      </c>
      <c r="N953" t="s">
        <v>8273</v>
      </c>
      <c r="O953" s="13">
        <f>E953/D953</f>
        <v>0.38390000000000002</v>
      </c>
      <c r="P953" s="14">
        <f>IF($L953&lt;&gt;0, E953/L953, 0)</f>
        <v>158.63636363636363</v>
      </c>
      <c r="Q953" t="str">
        <f>LEFT($N953, FIND("/", $N953)-1)</f>
        <v>technology</v>
      </c>
      <c r="R953" t="str">
        <f>RIGHT(N953, LEN(N953)-LEN(Q953)-1)</f>
        <v>wearables</v>
      </c>
      <c r="S953" s="5">
        <f>$J953/60/60/24+DATE(1970, 1, 1)</f>
        <v>42480.653611111105</v>
      </c>
      <c r="T953" s="5">
        <f>$I953/60/60/24+DATE(1970, 1, 1)</f>
        <v>42525.653611111105</v>
      </c>
      <c r="U953" t="b">
        <f>T953&gt;S953</f>
        <v>1</v>
      </c>
    </row>
    <row r="954" spans="1:21" ht="29" x14ac:dyDescent="0.35">
      <c r="A954">
        <v>952</v>
      </c>
      <c r="B954" s="3" t="s">
        <v>953</v>
      </c>
      <c r="C954" s="3" t="s">
        <v>5062</v>
      </c>
      <c r="D954" s="11">
        <v>49000</v>
      </c>
      <c r="E954" s="11">
        <v>19572</v>
      </c>
      <c r="F954" t="s">
        <v>8221</v>
      </c>
      <c r="G954" t="s">
        <v>8224</v>
      </c>
      <c r="H954" t="s">
        <v>8246</v>
      </c>
      <c r="I954">
        <v>1479483812</v>
      </c>
      <c r="J954">
        <v>1476888212</v>
      </c>
      <c r="K954" t="b">
        <v>0</v>
      </c>
      <c r="L954">
        <v>196</v>
      </c>
      <c r="M954" t="b">
        <v>0</v>
      </c>
      <c r="N954" t="s">
        <v>8273</v>
      </c>
      <c r="O954" s="13">
        <f>E954/D954</f>
        <v>0.39942857142857141</v>
      </c>
      <c r="P954" s="14">
        <f>IF($L954&lt;&gt;0, E954/L954, 0)</f>
        <v>99.857142857142861</v>
      </c>
      <c r="Q954" t="str">
        <f>LEFT($N954, FIND("/", $N954)-1)</f>
        <v>technology</v>
      </c>
      <c r="R954" t="str">
        <f>RIGHT(N954, LEN(N954)-LEN(Q954)-1)</f>
        <v>wearables</v>
      </c>
      <c r="S954" s="5">
        <f>$J954/60/60/24+DATE(1970, 1, 1)</f>
        <v>42662.613564814819</v>
      </c>
      <c r="T954" s="5">
        <f>$I954/60/60/24+DATE(1970, 1, 1)</f>
        <v>42692.655231481483</v>
      </c>
      <c r="U954" t="b">
        <f>T954&gt;S954</f>
        <v>1</v>
      </c>
    </row>
    <row r="955" spans="1:21" ht="43.5" x14ac:dyDescent="0.35">
      <c r="A955">
        <v>953</v>
      </c>
      <c r="B955" s="3" t="s">
        <v>954</v>
      </c>
      <c r="C955" s="3" t="s">
        <v>5063</v>
      </c>
      <c r="D955" s="11">
        <v>15000</v>
      </c>
      <c r="E955" s="11">
        <v>126</v>
      </c>
      <c r="F955" t="s">
        <v>8221</v>
      </c>
      <c r="G955" t="s">
        <v>8224</v>
      </c>
      <c r="H955" t="s">
        <v>8246</v>
      </c>
      <c r="I955">
        <v>1422158199</v>
      </c>
      <c r="J955">
        <v>1419566199</v>
      </c>
      <c r="K955" t="b">
        <v>0</v>
      </c>
      <c r="L955">
        <v>5</v>
      </c>
      <c r="M955" t="b">
        <v>0</v>
      </c>
      <c r="N955" t="s">
        <v>8273</v>
      </c>
      <c r="O955" s="13">
        <f>E955/D955</f>
        <v>8.3999999999999995E-3</v>
      </c>
      <c r="P955" s="14">
        <f>IF($L955&lt;&gt;0, E955/L955, 0)</f>
        <v>25.2</v>
      </c>
      <c r="Q955" t="str">
        <f>LEFT($N955, FIND("/", $N955)-1)</f>
        <v>technology</v>
      </c>
      <c r="R955" t="str">
        <f>RIGHT(N955, LEN(N955)-LEN(Q955)-1)</f>
        <v>wearables</v>
      </c>
      <c r="S955" s="5">
        <f>$J955/60/60/24+DATE(1970, 1, 1)</f>
        <v>41999.164340277777</v>
      </c>
      <c r="T955" s="5">
        <f>$I955/60/60/24+DATE(1970, 1, 1)</f>
        <v>42029.164340277777</v>
      </c>
      <c r="U955" t="b">
        <f>T955&gt;S955</f>
        <v>1</v>
      </c>
    </row>
    <row r="956" spans="1:21" ht="43.5" x14ac:dyDescent="0.35">
      <c r="A956">
        <v>954</v>
      </c>
      <c r="B956" s="3" t="s">
        <v>955</v>
      </c>
      <c r="C956" s="3" t="s">
        <v>5064</v>
      </c>
      <c r="D956" s="11">
        <v>15000</v>
      </c>
      <c r="E956" s="11">
        <v>6511</v>
      </c>
      <c r="F956" t="s">
        <v>8221</v>
      </c>
      <c r="G956" t="s">
        <v>8224</v>
      </c>
      <c r="H956" t="s">
        <v>8246</v>
      </c>
      <c r="I956">
        <v>1440100839</v>
      </c>
      <c r="J956">
        <v>1436472039</v>
      </c>
      <c r="K956" t="b">
        <v>0</v>
      </c>
      <c r="L956">
        <v>73</v>
      </c>
      <c r="M956" t="b">
        <v>0</v>
      </c>
      <c r="N956" t="s">
        <v>8273</v>
      </c>
      <c r="O956" s="13">
        <f>E956/D956</f>
        <v>0.43406666666666666</v>
      </c>
      <c r="P956" s="14">
        <f>IF($L956&lt;&gt;0, E956/L956, 0)</f>
        <v>89.191780821917803</v>
      </c>
      <c r="Q956" t="str">
        <f>LEFT($N956, FIND("/", $N956)-1)</f>
        <v>technology</v>
      </c>
      <c r="R956" t="str">
        <f>RIGHT(N956, LEN(N956)-LEN(Q956)-1)</f>
        <v>wearables</v>
      </c>
      <c r="S956" s="5">
        <f>$J956/60/60/24+DATE(1970, 1, 1)</f>
        <v>42194.833784722221</v>
      </c>
      <c r="T956" s="5">
        <f>$I956/60/60/24+DATE(1970, 1, 1)</f>
        <v>42236.833784722221</v>
      </c>
      <c r="U956" t="b">
        <f>T956&gt;S956</f>
        <v>1</v>
      </c>
    </row>
    <row r="957" spans="1:21" ht="43.5" x14ac:dyDescent="0.35">
      <c r="A957">
        <v>955</v>
      </c>
      <c r="B957" s="3" t="s">
        <v>956</v>
      </c>
      <c r="C957" s="3" t="s">
        <v>5065</v>
      </c>
      <c r="D957" s="11">
        <v>300000</v>
      </c>
      <c r="E957" s="11">
        <v>16984</v>
      </c>
      <c r="F957" t="s">
        <v>8221</v>
      </c>
      <c r="G957" t="s">
        <v>8224</v>
      </c>
      <c r="H957" t="s">
        <v>8246</v>
      </c>
      <c r="I957">
        <v>1473750300</v>
      </c>
      <c r="J957">
        <v>1470294300</v>
      </c>
      <c r="K957" t="b">
        <v>0</v>
      </c>
      <c r="L957">
        <v>93</v>
      </c>
      <c r="M957" t="b">
        <v>0</v>
      </c>
      <c r="N957" t="s">
        <v>8273</v>
      </c>
      <c r="O957" s="13">
        <f>E957/D957</f>
        <v>5.6613333333333335E-2</v>
      </c>
      <c r="P957" s="14">
        <f>IF($L957&lt;&gt;0, E957/L957, 0)</f>
        <v>182.6236559139785</v>
      </c>
      <c r="Q957" t="str">
        <f>LEFT($N957, FIND("/", $N957)-1)</f>
        <v>technology</v>
      </c>
      <c r="R957" t="str">
        <f>RIGHT(N957, LEN(N957)-LEN(Q957)-1)</f>
        <v>wearables</v>
      </c>
      <c r="S957" s="5">
        <f>$J957/60/60/24+DATE(1970, 1, 1)</f>
        <v>42586.295138888891</v>
      </c>
      <c r="T957" s="5">
        <f>$I957/60/60/24+DATE(1970, 1, 1)</f>
        <v>42626.295138888891</v>
      </c>
      <c r="U957" t="b">
        <f>T957&gt;S957</f>
        <v>1</v>
      </c>
    </row>
    <row r="958" spans="1:21" ht="58" x14ac:dyDescent="0.35">
      <c r="A958">
        <v>956</v>
      </c>
      <c r="B958" s="3" t="s">
        <v>957</v>
      </c>
      <c r="C958" s="3" t="s">
        <v>5066</v>
      </c>
      <c r="D958" s="11">
        <v>50000</v>
      </c>
      <c r="E958" s="11">
        <v>861</v>
      </c>
      <c r="F958" t="s">
        <v>8221</v>
      </c>
      <c r="G958" t="s">
        <v>8224</v>
      </c>
      <c r="H958" t="s">
        <v>8246</v>
      </c>
      <c r="I958">
        <v>1430081759</v>
      </c>
      <c r="J958">
        <v>1424901359</v>
      </c>
      <c r="K958" t="b">
        <v>0</v>
      </c>
      <c r="L958">
        <v>17</v>
      </c>
      <c r="M958" t="b">
        <v>0</v>
      </c>
      <c r="N958" t="s">
        <v>8273</v>
      </c>
      <c r="O958" s="13">
        <f>E958/D958</f>
        <v>1.7219999999999999E-2</v>
      </c>
      <c r="P958" s="14">
        <f>IF($L958&lt;&gt;0, E958/L958, 0)</f>
        <v>50.647058823529413</v>
      </c>
      <c r="Q958" t="str">
        <f>LEFT($N958, FIND("/", $N958)-1)</f>
        <v>technology</v>
      </c>
      <c r="R958" t="str">
        <f>RIGHT(N958, LEN(N958)-LEN(Q958)-1)</f>
        <v>wearables</v>
      </c>
      <c r="S958" s="5">
        <f>$J958/60/60/24+DATE(1970, 1, 1)</f>
        <v>42060.913877314815</v>
      </c>
      <c r="T958" s="5">
        <f>$I958/60/60/24+DATE(1970, 1, 1)</f>
        <v>42120.872210648144</v>
      </c>
      <c r="U958" t="b">
        <f>T958&gt;S958</f>
        <v>1</v>
      </c>
    </row>
    <row r="959" spans="1:21" ht="29" x14ac:dyDescent="0.35">
      <c r="A959">
        <v>957</v>
      </c>
      <c r="B959" s="3" t="s">
        <v>958</v>
      </c>
      <c r="C959" s="3" t="s">
        <v>5067</v>
      </c>
      <c r="D959" s="11">
        <v>12000</v>
      </c>
      <c r="E959" s="11">
        <v>233</v>
      </c>
      <c r="F959" t="s">
        <v>8221</v>
      </c>
      <c r="G959" t="s">
        <v>8224</v>
      </c>
      <c r="H959" t="s">
        <v>8246</v>
      </c>
      <c r="I959">
        <v>1479392133</v>
      </c>
      <c r="J959">
        <v>1476710133</v>
      </c>
      <c r="K959" t="b">
        <v>0</v>
      </c>
      <c r="L959">
        <v>7</v>
      </c>
      <c r="M959" t="b">
        <v>0</v>
      </c>
      <c r="N959" t="s">
        <v>8273</v>
      </c>
      <c r="O959" s="13">
        <f>E959/D959</f>
        <v>1.9416666666666665E-2</v>
      </c>
      <c r="P959" s="14">
        <f>IF($L959&lt;&gt;0, E959/L959, 0)</f>
        <v>33.285714285714285</v>
      </c>
      <c r="Q959" t="str">
        <f>LEFT($N959, FIND("/", $N959)-1)</f>
        <v>technology</v>
      </c>
      <c r="R959" t="str">
        <f>RIGHT(N959, LEN(N959)-LEN(Q959)-1)</f>
        <v>wearables</v>
      </c>
      <c r="S959" s="5">
        <f>$J959/60/60/24+DATE(1970, 1, 1)</f>
        <v>42660.552465277782</v>
      </c>
      <c r="T959" s="5">
        <f>$I959/60/60/24+DATE(1970, 1, 1)</f>
        <v>42691.594131944439</v>
      </c>
      <c r="U959" t="b">
        <f>T959&gt;S959</f>
        <v>1</v>
      </c>
    </row>
    <row r="960" spans="1:21" ht="58" x14ac:dyDescent="0.35">
      <c r="A960">
        <v>958</v>
      </c>
      <c r="B960" s="3" t="s">
        <v>959</v>
      </c>
      <c r="C960" s="3" t="s">
        <v>5068</v>
      </c>
      <c r="D960" s="11">
        <v>7777</v>
      </c>
      <c r="E960" s="11">
        <v>881</v>
      </c>
      <c r="F960" t="s">
        <v>8221</v>
      </c>
      <c r="G960" t="s">
        <v>8224</v>
      </c>
      <c r="H960" t="s">
        <v>8246</v>
      </c>
      <c r="I960">
        <v>1428641940</v>
      </c>
      <c r="J960">
        <v>1426792563</v>
      </c>
      <c r="K960" t="b">
        <v>0</v>
      </c>
      <c r="L960">
        <v>17</v>
      </c>
      <c r="M960" t="b">
        <v>0</v>
      </c>
      <c r="N960" t="s">
        <v>8273</v>
      </c>
      <c r="O960" s="13">
        <f>E960/D960</f>
        <v>0.11328275684711328</v>
      </c>
      <c r="P960" s="14">
        <f>IF($L960&lt;&gt;0, E960/L960, 0)</f>
        <v>51.823529411764703</v>
      </c>
      <c r="Q960" t="str">
        <f>LEFT($N960, FIND("/", $N960)-1)</f>
        <v>technology</v>
      </c>
      <c r="R960" t="str">
        <f>RIGHT(N960, LEN(N960)-LEN(Q960)-1)</f>
        <v>wearables</v>
      </c>
      <c r="S960" s="5">
        <f>$J960/60/60/24+DATE(1970, 1, 1)</f>
        <v>42082.802812499998</v>
      </c>
      <c r="T960" s="5">
        <f>$I960/60/60/24+DATE(1970, 1, 1)</f>
        <v>42104.207638888889</v>
      </c>
      <c r="U960" t="b">
        <f>T960&gt;S960</f>
        <v>1</v>
      </c>
    </row>
    <row r="961" spans="1:21" ht="43.5" x14ac:dyDescent="0.35">
      <c r="A961">
        <v>959</v>
      </c>
      <c r="B961" s="3" t="s">
        <v>960</v>
      </c>
      <c r="C961" s="3" t="s">
        <v>5069</v>
      </c>
      <c r="D961" s="11">
        <v>50000</v>
      </c>
      <c r="E961" s="11">
        <v>19430</v>
      </c>
      <c r="F961" t="s">
        <v>8221</v>
      </c>
      <c r="G961" t="s">
        <v>8224</v>
      </c>
      <c r="H961" t="s">
        <v>8246</v>
      </c>
      <c r="I961">
        <v>1421640665</v>
      </c>
      <c r="J961">
        <v>1419048665</v>
      </c>
      <c r="K961" t="b">
        <v>0</v>
      </c>
      <c r="L961">
        <v>171</v>
      </c>
      <c r="M961" t="b">
        <v>0</v>
      </c>
      <c r="N961" t="s">
        <v>8273</v>
      </c>
      <c r="O961" s="13">
        <f>E961/D961</f>
        <v>0.3886</v>
      </c>
      <c r="P961" s="14">
        <f>IF($L961&lt;&gt;0, E961/L961, 0)</f>
        <v>113.62573099415205</v>
      </c>
      <c r="Q961" t="str">
        <f>LEFT($N961, FIND("/", $N961)-1)</f>
        <v>technology</v>
      </c>
      <c r="R961" t="str">
        <f>RIGHT(N961, LEN(N961)-LEN(Q961)-1)</f>
        <v>wearables</v>
      </c>
      <c r="S961" s="5">
        <f>$J961/60/60/24+DATE(1970, 1, 1)</f>
        <v>41993.174363425926</v>
      </c>
      <c r="T961" s="5">
        <f>$I961/60/60/24+DATE(1970, 1, 1)</f>
        <v>42023.174363425926</v>
      </c>
      <c r="U961" t="b">
        <f>T961&gt;S961</f>
        <v>1</v>
      </c>
    </row>
    <row r="962" spans="1:21" ht="43.5" x14ac:dyDescent="0.35">
      <c r="A962">
        <v>960</v>
      </c>
      <c r="B962" s="3" t="s">
        <v>961</v>
      </c>
      <c r="C962" s="3" t="s">
        <v>5070</v>
      </c>
      <c r="D962" s="11">
        <v>55650</v>
      </c>
      <c r="E962" s="11">
        <v>25655</v>
      </c>
      <c r="F962" t="s">
        <v>8221</v>
      </c>
      <c r="G962" t="s">
        <v>8224</v>
      </c>
      <c r="H962" t="s">
        <v>8246</v>
      </c>
      <c r="I962">
        <v>1489500155</v>
      </c>
      <c r="J962">
        <v>1485874955</v>
      </c>
      <c r="K962" t="b">
        <v>0</v>
      </c>
      <c r="L962">
        <v>188</v>
      </c>
      <c r="M962" t="b">
        <v>0</v>
      </c>
      <c r="N962" t="s">
        <v>8273</v>
      </c>
      <c r="O962" s="13">
        <f>E962/D962</f>
        <v>0.46100628930817611</v>
      </c>
      <c r="P962" s="14">
        <f>IF($L962&lt;&gt;0, E962/L962, 0)</f>
        <v>136.46276595744681</v>
      </c>
      <c r="Q962" t="str">
        <f>LEFT($N962, FIND("/", $N962)-1)</f>
        <v>technology</v>
      </c>
      <c r="R962" t="str">
        <f>RIGHT(N962, LEN(N962)-LEN(Q962)-1)</f>
        <v>wearables</v>
      </c>
      <c r="S962" s="5">
        <f>$J962/60/60/24+DATE(1970, 1, 1)</f>
        <v>42766.626793981486</v>
      </c>
      <c r="T962" s="5">
        <f>$I962/60/60/24+DATE(1970, 1, 1)</f>
        <v>42808.585127314815</v>
      </c>
      <c r="U962" t="b">
        <f>T962&gt;S962</f>
        <v>1</v>
      </c>
    </row>
    <row r="963" spans="1:21" ht="43.5" x14ac:dyDescent="0.35">
      <c r="A963">
        <v>961</v>
      </c>
      <c r="B963" s="3" t="s">
        <v>962</v>
      </c>
      <c r="C963" s="3" t="s">
        <v>5071</v>
      </c>
      <c r="D963" s="11">
        <v>95000</v>
      </c>
      <c r="E963" s="11">
        <v>40079</v>
      </c>
      <c r="F963" t="s">
        <v>8221</v>
      </c>
      <c r="G963" t="s">
        <v>8224</v>
      </c>
      <c r="H963" t="s">
        <v>8246</v>
      </c>
      <c r="I963">
        <v>1487617200</v>
      </c>
      <c r="J963">
        <v>1483634335</v>
      </c>
      <c r="K963" t="b">
        <v>0</v>
      </c>
      <c r="L963">
        <v>110</v>
      </c>
      <c r="M963" t="b">
        <v>0</v>
      </c>
      <c r="N963" t="s">
        <v>8273</v>
      </c>
      <c r="O963" s="13">
        <f>E963/D963</f>
        <v>0.42188421052631581</v>
      </c>
      <c r="P963" s="14">
        <f>IF($L963&lt;&gt;0, E963/L963, 0)</f>
        <v>364.35454545454547</v>
      </c>
      <c r="Q963" t="str">
        <f>LEFT($N963, FIND("/", $N963)-1)</f>
        <v>technology</v>
      </c>
      <c r="R963" t="str">
        <f>RIGHT(N963, LEN(N963)-LEN(Q963)-1)</f>
        <v>wearables</v>
      </c>
      <c r="S963" s="5">
        <f>$J963/60/60/24+DATE(1970, 1, 1)</f>
        <v>42740.693692129629</v>
      </c>
      <c r="T963" s="5">
        <f>$I963/60/60/24+DATE(1970, 1, 1)</f>
        <v>42786.791666666672</v>
      </c>
      <c r="U963" t="b">
        <f>T963&gt;S963</f>
        <v>1</v>
      </c>
    </row>
    <row r="964" spans="1:21" ht="43.5" x14ac:dyDescent="0.35">
      <c r="A964">
        <v>962</v>
      </c>
      <c r="B964" s="3" t="s">
        <v>963</v>
      </c>
      <c r="C964" s="3" t="s">
        <v>5072</v>
      </c>
      <c r="D964" s="11">
        <v>2500</v>
      </c>
      <c r="E964" s="11">
        <v>712</v>
      </c>
      <c r="F964" t="s">
        <v>8221</v>
      </c>
      <c r="G964" t="s">
        <v>8224</v>
      </c>
      <c r="H964" t="s">
        <v>8246</v>
      </c>
      <c r="I964">
        <v>1455210353</v>
      </c>
      <c r="J964">
        <v>1451927153</v>
      </c>
      <c r="K964" t="b">
        <v>0</v>
      </c>
      <c r="L964">
        <v>37</v>
      </c>
      <c r="M964" t="b">
        <v>0</v>
      </c>
      <c r="N964" t="s">
        <v>8273</v>
      </c>
      <c r="O964" s="13">
        <f>E964/D964</f>
        <v>0.2848</v>
      </c>
      <c r="P964" s="14">
        <f>IF($L964&lt;&gt;0, E964/L964, 0)</f>
        <v>19.243243243243242</v>
      </c>
      <c r="Q964" t="str">
        <f>LEFT($N964, FIND("/", $N964)-1)</f>
        <v>technology</v>
      </c>
      <c r="R964" t="str">
        <f>RIGHT(N964, LEN(N964)-LEN(Q964)-1)</f>
        <v>wearables</v>
      </c>
      <c r="S964" s="5">
        <f>$J964/60/60/24+DATE(1970, 1, 1)</f>
        <v>42373.712418981479</v>
      </c>
      <c r="T964" s="5">
        <f>$I964/60/60/24+DATE(1970, 1, 1)</f>
        <v>42411.712418981479</v>
      </c>
      <c r="U964" t="b">
        <f>T964&gt;S964</f>
        <v>1</v>
      </c>
    </row>
    <row r="965" spans="1:21" ht="29" x14ac:dyDescent="0.35">
      <c r="A965">
        <v>963</v>
      </c>
      <c r="B965" s="3" t="s">
        <v>964</v>
      </c>
      <c r="C965" s="3" t="s">
        <v>5073</v>
      </c>
      <c r="D965" s="11">
        <v>35000</v>
      </c>
      <c r="E965" s="11">
        <v>377</v>
      </c>
      <c r="F965" t="s">
        <v>8221</v>
      </c>
      <c r="G965" t="s">
        <v>8224</v>
      </c>
      <c r="H965" t="s">
        <v>8246</v>
      </c>
      <c r="I965">
        <v>1476717319</v>
      </c>
      <c r="J965">
        <v>1473693319</v>
      </c>
      <c r="K965" t="b">
        <v>0</v>
      </c>
      <c r="L965">
        <v>9</v>
      </c>
      <c r="M965" t="b">
        <v>0</v>
      </c>
      <c r="N965" t="s">
        <v>8273</v>
      </c>
      <c r="O965" s="13">
        <f>E965/D965</f>
        <v>1.0771428571428571E-2</v>
      </c>
      <c r="P965" s="14">
        <f>IF($L965&lt;&gt;0, E965/L965, 0)</f>
        <v>41.888888888888886</v>
      </c>
      <c r="Q965" t="str">
        <f>LEFT($N965, FIND("/", $N965)-1)</f>
        <v>technology</v>
      </c>
      <c r="R965" t="str">
        <f>RIGHT(N965, LEN(N965)-LEN(Q965)-1)</f>
        <v>wearables</v>
      </c>
      <c r="S965" s="5">
        <f>$J965/60/60/24+DATE(1970, 1, 1)</f>
        <v>42625.635636574079</v>
      </c>
      <c r="T965" s="5">
        <f>$I965/60/60/24+DATE(1970, 1, 1)</f>
        <v>42660.635636574079</v>
      </c>
      <c r="U965" t="b">
        <f>T965&gt;S965</f>
        <v>1</v>
      </c>
    </row>
    <row r="966" spans="1:21" ht="58" x14ac:dyDescent="0.35">
      <c r="A966">
        <v>964</v>
      </c>
      <c r="B966" s="3" t="s">
        <v>965</v>
      </c>
      <c r="C966" s="3" t="s">
        <v>5074</v>
      </c>
      <c r="D966" s="11">
        <v>110000</v>
      </c>
      <c r="E966" s="11">
        <v>879</v>
      </c>
      <c r="F966" t="s">
        <v>8221</v>
      </c>
      <c r="G966" t="s">
        <v>8229</v>
      </c>
      <c r="H966" t="s">
        <v>8251</v>
      </c>
      <c r="I966">
        <v>1441119919</v>
      </c>
      <c r="J966">
        <v>1437663919</v>
      </c>
      <c r="K966" t="b">
        <v>0</v>
      </c>
      <c r="L966">
        <v>29</v>
      </c>
      <c r="M966" t="b">
        <v>0</v>
      </c>
      <c r="N966" t="s">
        <v>8273</v>
      </c>
      <c r="O966" s="13">
        <f>E966/D966</f>
        <v>7.9909090909090902E-3</v>
      </c>
      <c r="P966" s="14">
        <f>IF($L966&lt;&gt;0, E966/L966, 0)</f>
        <v>30.310344827586206</v>
      </c>
      <c r="Q966" t="str">
        <f>LEFT($N966, FIND("/", $N966)-1)</f>
        <v>technology</v>
      </c>
      <c r="R966" t="str">
        <f>RIGHT(N966, LEN(N966)-LEN(Q966)-1)</f>
        <v>wearables</v>
      </c>
      <c r="S966" s="5">
        <f>$J966/60/60/24+DATE(1970, 1, 1)</f>
        <v>42208.628692129627</v>
      </c>
      <c r="T966" s="5">
        <f>$I966/60/60/24+DATE(1970, 1, 1)</f>
        <v>42248.628692129627</v>
      </c>
      <c r="U966" t="b">
        <f>T966&gt;S966</f>
        <v>1</v>
      </c>
    </row>
    <row r="967" spans="1:21" ht="43.5" x14ac:dyDescent="0.35">
      <c r="A967">
        <v>965</v>
      </c>
      <c r="B967" s="3" t="s">
        <v>966</v>
      </c>
      <c r="C967" s="3" t="s">
        <v>5075</v>
      </c>
      <c r="D967" s="11">
        <v>25000</v>
      </c>
      <c r="E967" s="11">
        <v>298</v>
      </c>
      <c r="F967" t="s">
        <v>8221</v>
      </c>
      <c r="G967" t="s">
        <v>8224</v>
      </c>
      <c r="H967" t="s">
        <v>8246</v>
      </c>
      <c r="I967">
        <v>1477454340</v>
      </c>
      <c r="J967">
        <v>1474676646</v>
      </c>
      <c r="K967" t="b">
        <v>0</v>
      </c>
      <c r="L967">
        <v>6</v>
      </c>
      <c r="M967" t="b">
        <v>0</v>
      </c>
      <c r="N967" t="s">
        <v>8273</v>
      </c>
      <c r="O967" s="13">
        <f>E967/D967</f>
        <v>1.192E-2</v>
      </c>
      <c r="P967" s="14">
        <f>IF($L967&lt;&gt;0, E967/L967, 0)</f>
        <v>49.666666666666664</v>
      </c>
      <c r="Q967" t="str">
        <f>LEFT($N967, FIND("/", $N967)-1)</f>
        <v>technology</v>
      </c>
      <c r="R967" t="str">
        <f>RIGHT(N967, LEN(N967)-LEN(Q967)-1)</f>
        <v>wearables</v>
      </c>
      <c r="S967" s="5">
        <f>$J967/60/60/24+DATE(1970, 1, 1)</f>
        <v>42637.016736111109</v>
      </c>
      <c r="T967" s="5">
        <f>$I967/60/60/24+DATE(1970, 1, 1)</f>
        <v>42669.165972222225</v>
      </c>
      <c r="U967" t="b">
        <f>T967&gt;S967</f>
        <v>1</v>
      </c>
    </row>
    <row r="968" spans="1:21" ht="43.5" x14ac:dyDescent="0.35">
      <c r="A968">
        <v>966</v>
      </c>
      <c r="B968" s="3" t="s">
        <v>967</v>
      </c>
      <c r="C968" s="3" t="s">
        <v>5076</v>
      </c>
      <c r="D968" s="11">
        <v>12000</v>
      </c>
      <c r="E968" s="11">
        <v>1776</v>
      </c>
      <c r="F968" t="s">
        <v>8221</v>
      </c>
      <c r="G968" t="s">
        <v>8224</v>
      </c>
      <c r="H968" t="s">
        <v>8246</v>
      </c>
      <c r="I968">
        <v>1475766932</v>
      </c>
      <c r="J968">
        <v>1473174932</v>
      </c>
      <c r="K968" t="b">
        <v>0</v>
      </c>
      <c r="L968">
        <v>30</v>
      </c>
      <c r="M968" t="b">
        <v>0</v>
      </c>
      <c r="N968" t="s">
        <v>8273</v>
      </c>
      <c r="O968" s="13">
        <f>E968/D968</f>
        <v>0.14799999999999999</v>
      </c>
      <c r="P968" s="14">
        <f>IF($L968&lt;&gt;0, E968/L968, 0)</f>
        <v>59.2</v>
      </c>
      <c r="Q968" t="str">
        <f>LEFT($N968, FIND("/", $N968)-1)</f>
        <v>technology</v>
      </c>
      <c r="R968" t="str">
        <f>RIGHT(N968, LEN(N968)-LEN(Q968)-1)</f>
        <v>wearables</v>
      </c>
      <c r="S968" s="5">
        <f>$J968/60/60/24+DATE(1970, 1, 1)</f>
        <v>42619.635787037041</v>
      </c>
      <c r="T968" s="5">
        <f>$I968/60/60/24+DATE(1970, 1, 1)</f>
        <v>42649.635787037041</v>
      </c>
      <c r="U968" t="b">
        <f>T968&gt;S968</f>
        <v>1</v>
      </c>
    </row>
    <row r="969" spans="1:21" ht="43.5" x14ac:dyDescent="0.35">
      <c r="A969">
        <v>967</v>
      </c>
      <c r="B969" s="3" t="s">
        <v>968</v>
      </c>
      <c r="C969" s="3" t="s">
        <v>5077</v>
      </c>
      <c r="D969" s="11">
        <v>20000</v>
      </c>
      <c r="E969" s="11">
        <v>3562</v>
      </c>
      <c r="F969" t="s">
        <v>8221</v>
      </c>
      <c r="G969" t="s">
        <v>8224</v>
      </c>
      <c r="H969" t="s">
        <v>8246</v>
      </c>
      <c r="I969">
        <v>1461301574</v>
      </c>
      <c r="J969">
        <v>1456121174</v>
      </c>
      <c r="K969" t="b">
        <v>0</v>
      </c>
      <c r="L969">
        <v>81</v>
      </c>
      <c r="M969" t="b">
        <v>0</v>
      </c>
      <c r="N969" t="s">
        <v>8273</v>
      </c>
      <c r="O969" s="13">
        <f>E969/D969</f>
        <v>0.17810000000000001</v>
      </c>
      <c r="P969" s="14">
        <f>IF($L969&lt;&gt;0, E969/L969, 0)</f>
        <v>43.97530864197531</v>
      </c>
      <c r="Q969" t="str">
        <f>LEFT($N969, FIND("/", $N969)-1)</f>
        <v>technology</v>
      </c>
      <c r="R969" t="str">
        <f>RIGHT(N969, LEN(N969)-LEN(Q969)-1)</f>
        <v>wearables</v>
      </c>
      <c r="S969" s="5">
        <f>$J969/60/60/24+DATE(1970, 1, 1)</f>
        <v>42422.254328703704</v>
      </c>
      <c r="T969" s="5">
        <f>$I969/60/60/24+DATE(1970, 1, 1)</f>
        <v>42482.21266203704</v>
      </c>
      <c r="U969" t="b">
        <f>T969&gt;S969</f>
        <v>1</v>
      </c>
    </row>
    <row r="970" spans="1:21" ht="43.5" x14ac:dyDescent="0.35">
      <c r="A970">
        <v>968</v>
      </c>
      <c r="B970" s="3" t="s">
        <v>969</v>
      </c>
      <c r="C970" s="3" t="s">
        <v>5078</v>
      </c>
      <c r="D970" s="11">
        <v>8000</v>
      </c>
      <c r="E970" s="11">
        <v>106</v>
      </c>
      <c r="F970" t="s">
        <v>8221</v>
      </c>
      <c r="G970" t="s">
        <v>8224</v>
      </c>
      <c r="H970" t="s">
        <v>8246</v>
      </c>
      <c r="I970">
        <v>1408134034</v>
      </c>
      <c r="J970">
        <v>1405542034</v>
      </c>
      <c r="K970" t="b">
        <v>0</v>
      </c>
      <c r="L970">
        <v>4</v>
      </c>
      <c r="M970" t="b">
        <v>0</v>
      </c>
      <c r="N970" t="s">
        <v>8273</v>
      </c>
      <c r="O970" s="13">
        <f>E970/D970</f>
        <v>1.325E-2</v>
      </c>
      <c r="P970" s="14">
        <f>IF($L970&lt;&gt;0, E970/L970, 0)</f>
        <v>26.5</v>
      </c>
      <c r="Q970" t="str">
        <f>LEFT($N970, FIND("/", $N970)-1)</f>
        <v>technology</v>
      </c>
      <c r="R970" t="str">
        <f>RIGHT(N970, LEN(N970)-LEN(Q970)-1)</f>
        <v>wearables</v>
      </c>
      <c r="S970" s="5">
        <f>$J970/60/60/24+DATE(1970, 1, 1)</f>
        <v>41836.847615740742</v>
      </c>
      <c r="T970" s="5">
        <f>$I970/60/60/24+DATE(1970, 1, 1)</f>
        <v>41866.847615740742</v>
      </c>
      <c r="U970" t="b">
        <f>T970&gt;S970</f>
        <v>1</v>
      </c>
    </row>
    <row r="971" spans="1:21" ht="29" x14ac:dyDescent="0.35">
      <c r="A971">
        <v>969</v>
      </c>
      <c r="B971" s="3" t="s">
        <v>970</v>
      </c>
      <c r="C971" s="3" t="s">
        <v>5079</v>
      </c>
      <c r="D971" s="11">
        <v>30000</v>
      </c>
      <c r="E971" s="11">
        <v>14000</v>
      </c>
      <c r="F971" t="s">
        <v>8221</v>
      </c>
      <c r="G971" t="s">
        <v>8238</v>
      </c>
      <c r="H971" t="s">
        <v>8256</v>
      </c>
      <c r="I971">
        <v>1486624607</v>
      </c>
      <c r="J971">
        <v>1483773407</v>
      </c>
      <c r="K971" t="b">
        <v>0</v>
      </c>
      <c r="L971">
        <v>11</v>
      </c>
      <c r="M971" t="b">
        <v>0</v>
      </c>
      <c r="N971" t="s">
        <v>8273</v>
      </c>
      <c r="O971" s="13">
        <f>E971/D971</f>
        <v>0.46666666666666667</v>
      </c>
      <c r="P971" s="14">
        <f>IF($L971&lt;&gt;0, E971/L971, 0)</f>
        <v>1272.7272727272727</v>
      </c>
      <c r="Q971" t="str">
        <f>LEFT($N971, FIND("/", $N971)-1)</f>
        <v>technology</v>
      </c>
      <c r="R971" t="str">
        <f>RIGHT(N971, LEN(N971)-LEN(Q971)-1)</f>
        <v>wearables</v>
      </c>
      <c r="S971" s="5">
        <f>$J971/60/60/24+DATE(1970, 1, 1)</f>
        <v>42742.30332175926</v>
      </c>
      <c r="T971" s="5">
        <f>$I971/60/60/24+DATE(1970, 1, 1)</f>
        <v>42775.30332175926</v>
      </c>
      <c r="U971" t="b">
        <f>T971&gt;S971</f>
        <v>1</v>
      </c>
    </row>
    <row r="972" spans="1:21" ht="58" x14ac:dyDescent="0.35">
      <c r="A972">
        <v>970</v>
      </c>
      <c r="B972" s="3" t="s">
        <v>971</v>
      </c>
      <c r="C972" s="3" t="s">
        <v>5080</v>
      </c>
      <c r="D972" s="11">
        <v>5000</v>
      </c>
      <c r="E972" s="11">
        <v>2296</v>
      </c>
      <c r="F972" t="s">
        <v>8221</v>
      </c>
      <c r="G972" t="s">
        <v>8229</v>
      </c>
      <c r="H972" t="s">
        <v>8251</v>
      </c>
      <c r="I972">
        <v>1485147540</v>
      </c>
      <c r="J972">
        <v>1481951853</v>
      </c>
      <c r="K972" t="b">
        <v>0</v>
      </c>
      <c r="L972">
        <v>14</v>
      </c>
      <c r="M972" t="b">
        <v>0</v>
      </c>
      <c r="N972" t="s">
        <v>8273</v>
      </c>
      <c r="O972" s="13">
        <f>E972/D972</f>
        <v>0.4592</v>
      </c>
      <c r="P972" s="14">
        <f>IF($L972&lt;&gt;0, E972/L972, 0)</f>
        <v>164</v>
      </c>
      <c r="Q972" t="str">
        <f>LEFT($N972, FIND("/", $N972)-1)</f>
        <v>technology</v>
      </c>
      <c r="R972" t="str">
        <f>RIGHT(N972, LEN(N972)-LEN(Q972)-1)</f>
        <v>wearables</v>
      </c>
      <c r="S972" s="5">
        <f>$J972/60/60/24+DATE(1970, 1, 1)</f>
        <v>42721.220520833333</v>
      </c>
      <c r="T972" s="5">
        <f>$I972/60/60/24+DATE(1970, 1, 1)</f>
        <v>42758.207638888889</v>
      </c>
      <c r="U972" t="b">
        <f>T972&gt;S972</f>
        <v>1</v>
      </c>
    </row>
    <row r="973" spans="1:21" ht="43.5" x14ac:dyDescent="0.35">
      <c r="A973">
        <v>971</v>
      </c>
      <c r="B973" s="3" t="s">
        <v>972</v>
      </c>
      <c r="C973" s="3" t="s">
        <v>5081</v>
      </c>
      <c r="D973" s="11">
        <v>100000</v>
      </c>
      <c r="E973" s="11">
        <v>226</v>
      </c>
      <c r="F973" t="s">
        <v>8221</v>
      </c>
      <c r="G973" t="s">
        <v>8224</v>
      </c>
      <c r="H973" t="s">
        <v>8246</v>
      </c>
      <c r="I973">
        <v>1433178060</v>
      </c>
      <c r="J973">
        <v>1429290060</v>
      </c>
      <c r="K973" t="b">
        <v>0</v>
      </c>
      <c r="L973">
        <v>5</v>
      </c>
      <c r="M973" t="b">
        <v>0</v>
      </c>
      <c r="N973" t="s">
        <v>8273</v>
      </c>
      <c r="O973" s="13">
        <f>E973/D973</f>
        <v>2.2599999999999999E-3</v>
      </c>
      <c r="P973" s="14">
        <f>IF($L973&lt;&gt;0, E973/L973, 0)</f>
        <v>45.2</v>
      </c>
      <c r="Q973" t="str">
        <f>LEFT($N973, FIND("/", $N973)-1)</f>
        <v>technology</v>
      </c>
      <c r="R973" t="str">
        <f>RIGHT(N973, LEN(N973)-LEN(Q973)-1)</f>
        <v>wearables</v>
      </c>
      <c r="S973" s="5">
        <f>$J973/60/60/24+DATE(1970, 1, 1)</f>
        <v>42111.709027777775</v>
      </c>
      <c r="T973" s="5">
        <f>$I973/60/60/24+DATE(1970, 1, 1)</f>
        <v>42156.709027777775</v>
      </c>
      <c r="U973" t="b">
        <f>T973&gt;S973</f>
        <v>1</v>
      </c>
    </row>
    <row r="974" spans="1:21" ht="43.5" x14ac:dyDescent="0.35">
      <c r="A974">
        <v>972</v>
      </c>
      <c r="B974" s="3" t="s">
        <v>973</v>
      </c>
      <c r="C974" s="3" t="s">
        <v>5082</v>
      </c>
      <c r="D974" s="11">
        <v>20000</v>
      </c>
      <c r="E974" s="11">
        <v>6925</v>
      </c>
      <c r="F974" t="s">
        <v>8221</v>
      </c>
      <c r="G974" t="s">
        <v>8224</v>
      </c>
      <c r="H974" t="s">
        <v>8246</v>
      </c>
      <c r="I974">
        <v>1409813940</v>
      </c>
      <c r="J974">
        <v>1407271598</v>
      </c>
      <c r="K974" t="b">
        <v>0</v>
      </c>
      <c r="L974">
        <v>45</v>
      </c>
      <c r="M974" t="b">
        <v>0</v>
      </c>
      <c r="N974" t="s">
        <v>8273</v>
      </c>
      <c r="O974" s="13">
        <f>E974/D974</f>
        <v>0.34625</v>
      </c>
      <c r="P974" s="14">
        <f>IF($L974&lt;&gt;0, E974/L974, 0)</f>
        <v>153.88888888888889</v>
      </c>
      <c r="Q974" t="str">
        <f>LEFT($N974, FIND("/", $N974)-1)</f>
        <v>technology</v>
      </c>
      <c r="R974" t="str">
        <f>RIGHT(N974, LEN(N974)-LEN(Q974)-1)</f>
        <v>wearables</v>
      </c>
      <c r="S974" s="5">
        <f>$J974/60/60/24+DATE(1970, 1, 1)</f>
        <v>41856.865717592591</v>
      </c>
      <c r="T974" s="5">
        <f>$I974/60/60/24+DATE(1970, 1, 1)</f>
        <v>41886.290972222225</v>
      </c>
      <c r="U974" t="b">
        <f>T974&gt;S974</f>
        <v>1</v>
      </c>
    </row>
    <row r="975" spans="1:21" ht="58" x14ac:dyDescent="0.35">
      <c r="A975">
        <v>973</v>
      </c>
      <c r="B975" s="3" t="s">
        <v>974</v>
      </c>
      <c r="C975" s="3" t="s">
        <v>5083</v>
      </c>
      <c r="D975" s="11">
        <v>20000</v>
      </c>
      <c r="E975" s="11">
        <v>411</v>
      </c>
      <c r="F975" t="s">
        <v>8221</v>
      </c>
      <c r="G975" t="s">
        <v>8224</v>
      </c>
      <c r="H975" t="s">
        <v>8246</v>
      </c>
      <c r="I975">
        <v>1447032093</v>
      </c>
      <c r="J975">
        <v>1441844493</v>
      </c>
      <c r="K975" t="b">
        <v>0</v>
      </c>
      <c r="L975">
        <v>8</v>
      </c>
      <c r="M975" t="b">
        <v>0</v>
      </c>
      <c r="N975" t="s">
        <v>8273</v>
      </c>
      <c r="O975" s="13">
        <f>E975/D975</f>
        <v>2.0549999999999999E-2</v>
      </c>
      <c r="P975" s="14">
        <f>IF($L975&lt;&gt;0, E975/L975, 0)</f>
        <v>51.375</v>
      </c>
      <c r="Q975" t="str">
        <f>LEFT($N975, FIND("/", $N975)-1)</f>
        <v>technology</v>
      </c>
      <c r="R975" t="str">
        <f>RIGHT(N975, LEN(N975)-LEN(Q975)-1)</f>
        <v>wearables</v>
      </c>
      <c r="S975" s="5">
        <f>$J975/60/60/24+DATE(1970, 1, 1)</f>
        <v>42257.014965277776</v>
      </c>
      <c r="T975" s="5">
        <f>$I975/60/60/24+DATE(1970, 1, 1)</f>
        <v>42317.056631944448</v>
      </c>
      <c r="U975" t="b">
        <f>T975&gt;S975</f>
        <v>1</v>
      </c>
    </row>
    <row r="976" spans="1:21" ht="43.5" x14ac:dyDescent="0.35">
      <c r="A976">
        <v>974</v>
      </c>
      <c r="B976" s="3" t="s">
        <v>975</v>
      </c>
      <c r="C976" s="3" t="s">
        <v>5084</v>
      </c>
      <c r="D976" s="11">
        <v>50000</v>
      </c>
      <c r="E976" s="11">
        <v>280</v>
      </c>
      <c r="F976" t="s">
        <v>8221</v>
      </c>
      <c r="G976" t="s">
        <v>8224</v>
      </c>
      <c r="H976" t="s">
        <v>8246</v>
      </c>
      <c r="I976">
        <v>1458925156</v>
      </c>
      <c r="J976">
        <v>1456336756</v>
      </c>
      <c r="K976" t="b">
        <v>0</v>
      </c>
      <c r="L976">
        <v>3</v>
      </c>
      <c r="M976" t="b">
        <v>0</v>
      </c>
      <c r="N976" t="s">
        <v>8273</v>
      </c>
      <c r="O976" s="13">
        <f>E976/D976</f>
        <v>5.5999999999999999E-3</v>
      </c>
      <c r="P976" s="14">
        <f>IF($L976&lt;&gt;0, E976/L976, 0)</f>
        <v>93.333333333333329</v>
      </c>
      <c r="Q976" t="str">
        <f>LEFT($N976, FIND("/", $N976)-1)</f>
        <v>technology</v>
      </c>
      <c r="R976" t="str">
        <f>RIGHT(N976, LEN(N976)-LEN(Q976)-1)</f>
        <v>wearables</v>
      </c>
      <c r="S976" s="5">
        <f>$J976/60/60/24+DATE(1970, 1, 1)</f>
        <v>42424.749490740738</v>
      </c>
      <c r="T976" s="5">
        <f>$I976/60/60/24+DATE(1970, 1, 1)</f>
        <v>42454.707824074074</v>
      </c>
      <c r="U976" t="b">
        <f>T976&gt;S976</f>
        <v>1</v>
      </c>
    </row>
    <row r="977" spans="1:21" ht="43.5" x14ac:dyDescent="0.35">
      <c r="A977">
        <v>975</v>
      </c>
      <c r="B977" s="3" t="s">
        <v>976</v>
      </c>
      <c r="C977" s="3" t="s">
        <v>5085</v>
      </c>
      <c r="D977" s="11">
        <v>100000</v>
      </c>
      <c r="E977" s="11">
        <v>2607</v>
      </c>
      <c r="F977" t="s">
        <v>8221</v>
      </c>
      <c r="G977" t="s">
        <v>8224</v>
      </c>
      <c r="H977" t="s">
        <v>8246</v>
      </c>
      <c r="I977">
        <v>1467132185</v>
      </c>
      <c r="J977">
        <v>1461948185</v>
      </c>
      <c r="K977" t="b">
        <v>0</v>
      </c>
      <c r="L977">
        <v>24</v>
      </c>
      <c r="M977" t="b">
        <v>0</v>
      </c>
      <c r="N977" t="s">
        <v>8273</v>
      </c>
      <c r="O977" s="13">
        <f>E977/D977</f>
        <v>2.6069999999999999E-2</v>
      </c>
      <c r="P977" s="14">
        <f>IF($L977&lt;&gt;0, E977/L977, 0)</f>
        <v>108.625</v>
      </c>
      <c r="Q977" t="str">
        <f>LEFT($N977, FIND("/", $N977)-1)</f>
        <v>technology</v>
      </c>
      <c r="R977" t="str">
        <f>RIGHT(N977, LEN(N977)-LEN(Q977)-1)</f>
        <v>wearables</v>
      </c>
      <c r="S977" s="5">
        <f>$J977/60/60/24+DATE(1970, 1, 1)</f>
        <v>42489.696585648147</v>
      </c>
      <c r="T977" s="5">
        <f>$I977/60/60/24+DATE(1970, 1, 1)</f>
        <v>42549.696585648147</v>
      </c>
      <c r="U977" t="b">
        <f>T977&gt;S977</f>
        <v>1</v>
      </c>
    </row>
    <row r="978" spans="1:21" ht="43.5" x14ac:dyDescent="0.35">
      <c r="A978">
        <v>976</v>
      </c>
      <c r="B978" s="3" t="s">
        <v>977</v>
      </c>
      <c r="C978" s="3" t="s">
        <v>5086</v>
      </c>
      <c r="D978" s="11">
        <v>150000</v>
      </c>
      <c r="E978" s="11">
        <v>2889</v>
      </c>
      <c r="F978" t="s">
        <v>8221</v>
      </c>
      <c r="G978" t="s">
        <v>8226</v>
      </c>
      <c r="H978" t="s">
        <v>8248</v>
      </c>
      <c r="I978">
        <v>1439515497</v>
      </c>
      <c r="J978">
        <v>1435627497</v>
      </c>
      <c r="K978" t="b">
        <v>0</v>
      </c>
      <c r="L978">
        <v>18</v>
      </c>
      <c r="M978" t="b">
        <v>0</v>
      </c>
      <c r="N978" t="s">
        <v>8273</v>
      </c>
      <c r="O978" s="13">
        <f>E978/D978</f>
        <v>1.9259999999999999E-2</v>
      </c>
      <c r="P978" s="14">
        <f>IF($L978&lt;&gt;0, E978/L978, 0)</f>
        <v>160.5</v>
      </c>
      <c r="Q978" t="str">
        <f>LEFT($N978, FIND("/", $N978)-1)</f>
        <v>technology</v>
      </c>
      <c r="R978" t="str">
        <f>RIGHT(N978, LEN(N978)-LEN(Q978)-1)</f>
        <v>wearables</v>
      </c>
      <c r="S978" s="5">
        <f>$J978/60/60/24+DATE(1970, 1, 1)</f>
        <v>42185.058993055558</v>
      </c>
      <c r="T978" s="5">
        <f>$I978/60/60/24+DATE(1970, 1, 1)</f>
        <v>42230.058993055558</v>
      </c>
      <c r="U978" t="b">
        <f>T978&gt;S978</f>
        <v>1</v>
      </c>
    </row>
    <row r="979" spans="1:21" ht="43.5" x14ac:dyDescent="0.35">
      <c r="A979">
        <v>977</v>
      </c>
      <c r="B979" s="3" t="s">
        <v>978</v>
      </c>
      <c r="C979" s="3" t="s">
        <v>5087</v>
      </c>
      <c r="D979" s="11">
        <v>2700</v>
      </c>
      <c r="E979" s="11">
        <v>909</v>
      </c>
      <c r="F979" t="s">
        <v>8221</v>
      </c>
      <c r="G979" t="s">
        <v>8239</v>
      </c>
      <c r="H979" t="s">
        <v>8249</v>
      </c>
      <c r="I979">
        <v>1456094197</v>
      </c>
      <c r="J979">
        <v>1453502197</v>
      </c>
      <c r="K979" t="b">
        <v>0</v>
      </c>
      <c r="L979">
        <v>12</v>
      </c>
      <c r="M979" t="b">
        <v>0</v>
      </c>
      <c r="N979" t="s">
        <v>8273</v>
      </c>
      <c r="O979" s="13">
        <f>E979/D979</f>
        <v>0.33666666666666667</v>
      </c>
      <c r="P979" s="14">
        <f>IF($L979&lt;&gt;0, E979/L979, 0)</f>
        <v>75.75</v>
      </c>
      <c r="Q979" t="str">
        <f>LEFT($N979, FIND("/", $N979)-1)</f>
        <v>technology</v>
      </c>
      <c r="R979" t="str">
        <f>RIGHT(N979, LEN(N979)-LEN(Q979)-1)</f>
        <v>wearables</v>
      </c>
      <c r="S979" s="5">
        <f>$J979/60/60/24+DATE(1970, 1, 1)</f>
        <v>42391.942094907412</v>
      </c>
      <c r="T979" s="5">
        <f>$I979/60/60/24+DATE(1970, 1, 1)</f>
        <v>42421.942094907412</v>
      </c>
      <c r="U979" t="b">
        <f>T979&gt;S979</f>
        <v>1</v>
      </c>
    </row>
    <row r="980" spans="1:21" ht="43.5" x14ac:dyDescent="0.35">
      <c r="A980">
        <v>978</v>
      </c>
      <c r="B980" s="3" t="s">
        <v>979</v>
      </c>
      <c r="C980" s="3" t="s">
        <v>5088</v>
      </c>
      <c r="D980" s="11">
        <v>172889</v>
      </c>
      <c r="E980" s="11">
        <v>97273</v>
      </c>
      <c r="F980" t="s">
        <v>8221</v>
      </c>
      <c r="G980" t="s">
        <v>8235</v>
      </c>
      <c r="H980" t="s">
        <v>8255</v>
      </c>
      <c r="I980">
        <v>1456385101</v>
      </c>
      <c r="J980">
        <v>1453793101</v>
      </c>
      <c r="K980" t="b">
        <v>0</v>
      </c>
      <c r="L980">
        <v>123</v>
      </c>
      <c r="M980" t="b">
        <v>0</v>
      </c>
      <c r="N980" t="s">
        <v>8273</v>
      </c>
      <c r="O980" s="13">
        <f>E980/D980</f>
        <v>0.5626326718299024</v>
      </c>
      <c r="P980" s="14">
        <f>IF($L980&lt;&gt;0, E980/L980, 0)</f>
        <v>790.83739837398377</v>
      </c>
      <c r="Q980" t="str">
        <f>LEFT($N980, FIND("/", $N980)-1)</f>
        <v>technology</v>
      </c>
      <c r="R980" t="str">
        <f>RIGHT(N980, LEN(N980)-LEN(Q980)-1)</f>
        <v>wearables</v>
      </c>
      <c r="S980" s="5">
        <f>$J980/60/60/24+DATE(1970, 1, 1)</f>
        <v>42395.309039351851</v>
      </c>
      <c r="T980" s="5">
        <f>$I980/60/60/24+DATE(1970, 1, 1)</f>
        <v>42425.309039351851</v>
      </c>
      <c r="U980" t="b">
        <f>T980&gt;S980</f>
        <v>1</v>
      </c>
    </row>
    <row r="981" spans="1:21" ht="58" x14ac:dyDescent="0.35">
      <c r="A981">
        <v>979</v>
      </c>
      <c r="B981" s="3" t="s">
        <v>980</v>
      </c>
      <c r="C981" s="3" t="s">
        <v>5089</v>
      </c>
      <c r="D981" s="11">
        <v>35000</v>
      </c>
      <c r="E981" s="11">
        <v>28986.16</v>
      </c>
      <c r="F981" t="s">
        <v>8221</v>
      </c>
      <c r="G981" t="s">
        <v>8224</v>
      </c>
      <c r="H981" t="s">
        <v>8246</v>
      </c>
      <c r="I981">
        <v>1466449140</v>
      </c>
      <c r="J981">
        <v>1463392828</v>
      </c>
      <c r="K981" t="b">
        <v>0</v>
      </c>
      <c r="L981">
        <v>96</v>
      </c>
      <c r="M981" t="b">
        <v>0</v>
      </c>
      <c r="N981" t="s">
        <v>8273</v>
      </c>
      <c r="O981" s="13">
        <f>E981/D981</f>
        <v>0.82817600000000002</v>
      </c>
      <c r="P981" s="14">
        <f>IF($L981&lt;&gt;0, E981/L981, 0)</f>
        <v>301.93916666666667</v>
      </c>
      <c r="Q981" t="str">
        <f>LEFT($N981, FIND("/", $N981)-1)</f>
        <v>technology</v>
      </c>
      <c r="R981" t="str">
        <f>RIGHT(N981, LEN(N981)-LEN(Q981)-1)</f>
        <v>wearables</v>
      </c>
      <c r="S981" s="5">
        <f>$J981/60/60/24+DATE(1970, 1, 1)</f>
        <v>42506.416990740734</v>
      </c>
      <c r="T981" s="5">
        <f>$I981/60/60/24+DATE(1970, 1, 1)</f>
        <v>42541.790972222225</v>
      </c>
      <c r="U981" t="b">
        <f>T981&gt;S981</f>
        <v>1</v>
      </c>
    </row>
    <row r="982" spans="1:21" ht="58" x14ac:dyDescent="0.35">
      <c r="A982">
        <v>980</v>
      </c>
      <c r="B982" s="3" t="s">
        <v>981</v>
      </c>
      <c r="C982" s="3" t="s">
        <v>5090</v>
      </c>
      <c r="D982" s="11">
        <v>10000</v>
      </c>
      <c r="E982" s="11">
        <v>1486</v>
      </c>
      <c r="F982" t="s">
        <v>8221</v>
      </c>
      <c r="G982" t="s">
        <v>8224</v>
      </c>
      <c r="H982" t="s">
        <v>8246</v>
      </c>
      <c r="I982">
        <v>1417387322</v>
      </c>
      <c r="J982">
        <v>1413495722</v>
      </c>
      <c r="K982" t="b">
        <v>0</v>
      </c>
      <c r="L982">
        <v>31</v>
      </c>
      <c r="M982" t="b">
        <v>0</v>
      </c>
      <c r="N982" t="s">
        <v>8273</v>
      </c>
      <c r="O982" s="13">
        <f>E982/D982</f>
        <v>0.14860000000000001</v>
      </c>
      <c r="P982" s="14">
        <f>IF($L982&lt;&gt;0, E982/L982, 0)</f>
        <v>47.935483870967744</v>
      </c>
      <c r="Q982" t="str">
        <f>LEFT($N982, FIND("/", $N982)-1)</f>
        <v>technology</v>
      </c>
      <c r="R982" t="str">
        <f>RIGHT(N982, LEN(N982)-LEN(Q982)-1)</f>
        <v>wearables</v>
      </c>
      <c r="S982" s="5">
        <f>$J982/60/60/24+DATE(1970, 1, 1)</f>
        <v>41928.904189814813</v>
      </c>
      <c r="T982" s="5">
        <f>$I982/60/60/24+DATE(1970, 1, 1)</f>
        <v>41973.945856481485</v>
      </c>
      <c r="U982" t="b">
        <f>T982&gt;S982</f>
        <v>1</v>
      </c>
    </row>
    <row r="983" spans="1:21" ht="58" x14ac:dyDescent="0.35">
      <c r="A983">
        <v>981</v>
      </c>
      <c r="B983" s="3" t="s">
        <v>982</v>
      </c>
      <c r="C983" s="3" t="s">
        <v>5091</v>
      </c>
      <c r="D983" s="11">
        <v>88888</v>
      </c>
      <c r="E983" s="11">
        <v>11</v>
      </c>
      <c r="F983" t="s">
        <v>8221</v>
      </c>
      <c r="G983" t="s">
        <v>8224</v>
      </c>
      <c r="H983" t="s">
        <v>8246</v>
      </c>
      <c r="I983">
        <v>1407624222</v>
      </c>
      <c r="J983">
        <v>1405032222</v>
      </c>
      <c r="K983" t="b">
        <v>0</v>
      </c>
      <c r="L983">
        <v>4</v>
      </c>
      <c r="M983" t="b">
        <v>0</v>
      </c>
      <c r="N983" t="s">
        <v>8273</v>
      </c>
      <c r="O983" s="13">
        <f>E983/D983</f>
        <v>1.2375123751237513E-4</v>
      </c>
      <c r="P983" s="14">
        <f>IF($L983&lt;&gt;0, E983/L983, 0)</f>
        <v>2.75</v>
      </c>
      <c r="Q983" t="str">
        <f>LEFT($N983, FIND("/", $N983)-1)</f>
        <v>technology</v>
      </c>
      <c r="R983" t="str">
        <f>RIGHT(N983, LEN(N983)-LEN(Q983)-1)</f>
        <v>wearables</v>
      </c>
      <c r="S983" s="5">
        <f>$J983/60/60/24+DATE(1970, 1, 1)</f>
        <v>41830.947013888886</v>
      </c>
      <c r="T983" s="5">
        <f>$I983/60/60/24+DATE(1970, 1, 1)</f>
        <v>41860.947013888886</v>
      </c>
      <c r="U983" t="b">
        <f>T983&gt;S983</f>
        <v>1</v>
      </c>
    </row>
    <row r="984" spans="1:21" ht="29" x14ac:dyDescent="0.35">
      <c r="A984">
        <v>982</v>
      </c>
      <c r="B984" s="3" t="s">
        <v>983</v>
      </c>
      <c r="C984" s="3" t="s">
        <v>5092</v>
      </c>
      <c r="D984" s="11">
        <v>17500</v>
      </c>
      <c r="E984" s="11">
        <v>3</v>
      </c>
      <c r="F984" t="s">
        <v>8221</v>
      </c>
      <c r="G984" t="s">
        <v>8224</v>
      </c>
      <c r="H984" t="s">
        <v>8246</v>
      </c>
      <c r="I984">
        <v>1475431486</v>
      </c>
      <c r="J984">
        <v>1472839486</v>
      </c>
      <c r="K984" t="b">
        <v>0</v>
      </c>
      <c r="L984">
        <v>3</v>
      </c>
      <c r="M984" t="b">
        <v>0</v>
      </c>
      <c r="N984" t="s">
        <v>8273</v>
      </c>
      <c r="O984" s="13">
        <f>E984/D984</f>
        <v>1.7142857142857143E-4</v>
      </c>
      <c r="P984" s="14">
        <f>IF($L984&lt;&gt;0, E984/L984, 0)</f>
        <v>1</v>
      </c>
      <c r="Q984" t="str">
        <f>LEFT($N984, FIND("/", $N984)-1)</f>
        <v>technology</v>
      </c>
      <c r="R984" t="str">
        <f>RIGHT(N984, LEN(N984)-LEN(Q984)-1)</f>
        <v>wearables</v>
      </c>
      <c r="S984" s="5">
        <f>$J984/60/60/24+DATE(1970, 1, 1)</f>
        <v>42615.753310185188</v>
      </c>
      <c r="T984" s="5">
        <f>$I984/60/60/24+DATE(1970, 1, 1)</f>
        <v>42645.753310185188</v>
      </c>
      <c r="U984" t="b">
        <f>T984&gt;S984</f>
        <v>1</v>
      </c>
    </row>
    <row r="985" spans="1:21" ht="58" x14ac:dyDescent="0.35">
      <c r="A985">
        <v>983</v>
      </c>
      <c r="B985" s="3" t="s">
        <v>984</v>
      </c>
      <c r="C985" s="3" t="s">
        <v>5093</v>
      </c>
      <c r="D985" s="11">
        <v>104219</v>
      </c>
      <c r="E985" s="11">
        <v>30751</v>
      </c>
      <c r="F985" t="s">
        <v>8221</v>
      </c>
      <c r="G985" t="s">
        <v>8227</v>
      </c>
      <c r="H985" t="s">
        <v>8249</v>
      </c>
      <c r="I985">
        <v>1471985640</v>
      </c>
      <c r="J985">
        <v>1469289685</v>
      </c>
      <c r="K985" t="b">
        <v>0</v>
      </c>
      <c r="L985">
        <v>179</v>
      </c>
      <c r="M985" t="b">
        <v>0</v>
      </c>
      <c r="N985" t="s">
        <v>8273</v>
      </c>
      <c r="O985" s="13">
        <f>E985/D985</f>
        <v>0.2950613611721471</v>
      </c>
      <c r="P985" s="14">
        <f>IF($L985&lt;&gt;0, E985/L985, 0)</f>
        <v>171.79329608938548</v>
      </c>
      <c r="Q985" t="str">
        <f>LEFT($N985, FIND("/", $N985)-1)</f>
        <v>technology</v>
      </c>
      <c r="R985" t="str">
        <f>RIGHT(N985, LEN(N985)-LEN(Q985)-1)</f>
        <v>wearables</v>
      </c>
      <c r="S985" s="5">
        <f>$J985/60/60/24+DATE(1970, 1, 1)</f>
        <v>42574.667650462965</v>
      </c>
      <c r="T985" s="5">
        <f>$I985/60/60/24+DATE(1970, 1, 1)</f>
        <v>42605.870833333334</v>
      </c>
      <c r="U985" t="b">
        <f>T985&gt;S985</f>
        <v>1</v>
      </c>
    </row>
    <row r="986" spans="1:21" ht="72.5" x14ac:dyDescent="0.35">
      <c r="A986">
        <v>984</v>
      </c>
      <c r="B986" s="3" t="s">
        <v>985</v>
      </c>
      <c r="C986" s="3" t="s">
        <v>5094</v>
      </c>
      <c r="D986" s="11">
        <v>10000</v>
      </c>
      <c r="E986" s="11">
        <v>106</v>
      </c>
      <c r="F986" t="s">
        <v>8221</v>
      </c>
      <c r="G986" t="s">
        <v>8224</v>
      </c>
      <c r="H986" t="s">
        <v>8246</v>
      </c>
      <c r="I986">
        <v>1427507208</v>
      </c>
      <c r="J986">
        <v>1424918808</v>
      </c>
      <c r="K986" t="b">
        <v>0</v>
      </c>
      <c r="L986">
        <v>3</v>
      </c>
      <c r="M986" t="b">
        <v>0</v>
      </c>
      <c r="N986" t="s">
        <v>8273</v>
      </c>
      <c r="O986" s="13">
        <f>E986/D986</f>
        <v>1.06E-2</v>
      </c>
      <c r="P986" s="14">
        <f>IF($L986&lt;&gt;0, E986/L986, 0)</f>
        <v>35.333333333333336</v>
      </c>
      <c r="Q986" t="str">
        <f>LEFT($N986, FIND("/", $N986)-1)</f>
        <v>technology</v>
      </c>
      <c r="R986" t="str">
        <f>RIGHT(N986, LEN(N986)-LEN(Q986)-1)</f>
        <v>wearables</v>
      </c>
      <c r="S986" s="5">
        <f>$J986/60/60/24+DATE(1970, 1, 1)</f>
        <v>42061.11583333333</v>
      </c>
      <c r="T986" s="5">
        <f>$I986/60/60/24+DATE(1970, 1, 1)</f>
        <v>42091.074166666673</v>
      </c>
      <c r="U986" t="b">
        <f>T986&gt;S986</f>
        <v>1</v>
      </c>
    </row>
    <row r="987" spans="1:21" ht="43.5" x14ac:dyDescent="0.35">
      <c r="A987">
        <v>985</v>
      </c>
      <c r="B987" s="3" t="s">
        <v>986</v>
      </c>
      <c r="C987" s="3" t="s">
        <v>5095</v>
      </c>
      <c r="D987" s="11">
        <v>30000</v>
      </c>
      <c r="E987" s="11">
        <v>1888</v>
      </c>
      <c r="F987" t="s">
        <v>8221</v>
      </c>
      <c r="G987" t="s">
        <v>8236</v>
      </c>
      <c r="H987" t="s">
        <v>8249</v>
      </c>
      <c r="I987">
        <v>1451602800</v>
      </c>
      <c r="J987">
        <v>1449011610</v>
      </c>
      <c r="K987" t="b">
        <v>0</v>
      </c>
      <c r="L987">
        <v>23</v>
      </c>
      <c r="M987" t="b">
        <v>0</v>
      </c>
      <c r="N987" t="s">
        <v>8273</v>
      </c>
      <c r="O987" s="13">
        <f>E987/D987</f>
        <v>6.2933333333333327E-2</v>
      </c>
      <c r="P987" s="14">
        <f>IF($L987&lt;&gt;0, E987/L987, 0)</f>
        <v>82.086956521739125</v>
      </c>
      <c r="Q987" t="str">
        <f>LEFT($N987, FIND("/", $N987)-1)</f>
        <v>technology</v>
      </c>
      <c r="R987" t="str">
        <f>RIGHT(N987, LEN(N987)-LEN(Q987)-1)</f>
        <v>wearables</v>
      </c>
      <c r="S987" s="5">
        <f>$J987/60/60/24+DATE(1970, 1, 1)</f>
        <v>42339.967708333337</v>
      </c>
      <c r="T987" s="5">
        <f>$I987/60/60/24+DATE(1970, 1, 1)</f>
        <v>42369.958333333328</v>
      </c>
      <c r="U987" t="b">
        <f>T987&gt;S987</f>
        <v>1</v>
      </c>
    </row>
    <row r="988" spans="1:21" ht="58" x14ac:dyDescent="0.35">
      <c r="A988">
        <v>986</v>
      </c>
      <c r="B988" s="3" t="s">
        <v>987</v>
      </c>
      <c r="C988" s="3" t="s">
        <v>5096</v>
      </c>
      <c r="D988" s="11">
        <v>20000</v>
      </c>
      <c r="E988" s="11">
        <v>2550</v>
      </c>
      <c r="F988" t="s">
        <v>8221</v>
      </c>
      <c r="G988" t="s">
        <v>8225</v>
      </c>
      <c r="H988" t="s">
        <v>8247</v>
      </c>
      <c r="I988">
        <v>1452384000</v>
      </c>
      <c r="J988">
        <v>1447698300</v>
      </c>
      <c r="K988" t="b">
        <v>0</v>
      </c>
      <c r="L988">
        <v>23</v>
      </c>
      <c r="M988" t="b">
        <v>0</v>
      </c>
      <c r="N988" t="s">
        <v>8273</v>
      </c>
      <c r="O988" s="13">
        <f>E988/D988</f>
        <v>0.1275</v>
      </c>
      <c r="P988" s="14">
        <f>IF($L988&lt;&gt;0, E988/L988, 0)</f>
        <v>110.8695652173913</v>
      </c>
      <c r="Q988" t="str">
        <f>LEFT($N988, FIND("/", $N988)-1)</f>
        <v>technology</v>
      </c>
      <c r="R988" t="str">
        <f>RIGHT(N988, LEN(N988)-LEN(Q988)-1)</f>
        <v>wearables</v>
      </c>
      <c r="S988" s="5">
        <f>$J988/60/60/24+DATE(1970, 1, 1)</f>
        <v>42324.767361111109</v>
      </c>
      <c r="T988" s="5">
        <f>$I988/60/60/24+DATE(1970, 1, 1)</f>
        <v>42379</v>
      </c>
      <c r="U988" t="b">
        <f>T988&gt;S988</f>
        <v>1</v>
      </c>
    </row>
    <row r="989" spans="1:21" ht="43.5" x14ac:dyDescent="0.35">
      <c r="A989">
        <v>987</v>
      </c>
      <c r="B989" s="3" t="s">
        <v>988</v>
      </c>
      <c r="C989" s="3" t="s">
        <v>5097</v>
      </c>
      <c r="D989" s="11">
        <v>50000</v>
      </c>
      <c r="E989" s="11">
        <v>6610</v>
      </c>
      <c r="F989" t="s">
        <v>8221</v>
      </c>
      <c r="G989" t="s">
        <v>8233</v>
      </c>
      <c r="H989" t="s">
        <v>8249</v>
      </c>
      <c r="I989">
        <v>1403507050</v>
      </c>
      <c r="J989">
        <v>1400051050</v>
      </c>
      <c r="K989" t="b">
        <v>0</v>
      </c>
      <c r="L989">
        <v>41</v>
      </c>
      <c r="M989" t="b">
        <v>0</v>
      </c>
      <c r="N989" t="s">
        <v>8273</v>
      </c>
      <c r="O989" s="13">
        <f>E989/D989</f>
        <v>0.13220000000000001</v>
      </c>
      <c r="P989" s="14">
        <f>IF($L989&lt;&gt;0, E989/L989, 0)</f>
        <v>161.21951219512195</v>
      </c>
      <c r="Q989" t="str">
        <f>LEFT($N989, FIND("/", $N989)-1)</f>
        <v>technology</v>
      </c>
      <c r="R989" t="str">
        <f>RIGHT(N989, LEN(N989)-LEN(Q989)-1)</f>
        <v>wearables</v>
      </c>
      <c r="S989" s="5">
        <f>$J989/60/60/24+DATE(1970, 1, 1)</f>
        <v>41773.294560185182</v>
      </c>
      <c r="T989" s="5">
        <f>$I989/60/60/24+DATE(1970, 1, 1)</f>
        <v>41813.294560185182</v>
      </c>
      <c r="U989" t="b">
        <f>T989&gt;S989</f>
        <v>1</v>
      </c>
    </row>
    <row r="990" spans="1:21" ht="58" x14ac:dyDescent="0.35">
      <c r="A990">
        <v>988</v>
      </c>
      <c r="B990" s="3" t="s">
        <v>989</v>
      </c>
      <c r="C990" s="3" t="s">
        <v>5098</v>
      </c>
      <c r="D990" s="11">
        <v>5000</v>
      </c>
      <c r="E990" s="11">
        <v>0</v>
      </c>
      <c r="F990" t="s">
        <v>8221</v>
      </c>
      <c r="G990" t="s">
        <v>8237</v>
      </c>
      <c r="H990" t="s">
        <v>8249</v>
      </c>
      <c r="I990">
        <v>1475310825</v>
      </c>
      <c r="J990">
        <v>1472718825</v>
      </c>
      <c r="K990" t="b">
        <v>0</v>
      </c>
      <c r="L990">
        <v>0</v>
      </c>
      <c r="M990" t="b">
        <v>0</v>
      </c>
      <c r="N990" t="s">
        <v>8273</v>
      </c>
      <c r="O990" s="13">
        <f>E990/D990</f>
        <v>0</v>
      </c>
      <c r="P990" s="14">
        <f>IF($L990&lt;&gt;0, E990/L990, 0)</f>
        <v>0</v>
      </c>
      <c r="Q990" t="str">
        <f>LEFT($N990, FIND("/", $N990)-1)</f>
        <v>technology</v>
      </c>
      <c r="R990" t="str">
        <f>RIGHT(N990, LEN(N990)-LEN(Q990)-1)</f>
        <v>wearables</v>
      </c>
      <c r="S990" s="5">
        <f>$J990/60/60/24+DATE(1970, 1, 1)</f>
        <v>42614.356770833328</v>
      </c>
      <c r="T990" s="5">
        <f>$I990/60/60/24+DATE(1970, 1, 1)</f>
        <v>42644.356770833328</v>
      </c>
      <c r="U990" t="b">
        <f>T990&gt;S990</f>
        <v>1</v>
      </c>
    </row>
    <row r="991" spans="1:21" ht="29" x14ac:dyDescent="0.35">
      <c r="A991">
        <v>989</v>
      </c>
      <c r="B991" s="3" t="s">
        <v>990</v>
      </c>
      <c r="C991" s="3" t="s">
        <v>5099</v>
      </c>
      <c r="D991" s="11">
        <v>10000</v>
      </c>
      <c r="E991" s="11">
        <v>1677</v>
      </c>
      <c r="F991" t="s">
        <v>8221</v>
      </c>
      <c r="G991" t="s">
        <v>8224</v>
      </c>
      <c r="H991" t="s">
        <v>8246</v>
      </c>
      <c r="I991">
        <v>1475101495</v>
      </c>
      <c r="J991">
        <v>1472509495</v>
      </c>
      <c r="K991" t="b">
        <v>0</v>
      </c>
      <c r="L991">
        <v>32</v>
      </c>
      <c r="M991" t="b">
        <v>0</v>
      </c>
      <c r="N991" t="s">
        <v>8273</v>
      </c>
      <c r="O991" s="13">
        <f>E991/D991</f>
        <v>0.16769999999999999</v>
      </c>
      <c r="P991" s="14">
        <f>IF($L991&lt;&gt;0, E991/L991, 0)</f>
        <v>52.40625</v>
      </c>
      <c r="Q991" t="str">
        <f>LEFT($N991, FIND("/", $N991)-1)</f>
        <v>technology</v>
      </c>
      <c r="R991" t="str">
        <f>RIGHT(N991, LEN(N991)-LEN(Q991)-1)</f>
        <v>wearables</v>
      </c>
      <c r="S991" s="5">
        <f>$J991/60/60/24+DATE(1970, 1, 1)</f>
        <v>42611.933969907404</v>
      </c>
      <c r="T991" s="5">
        <f>$I991/60/60/24+DATE(1970, 1, 1)</f>
        <v>42641.933969907404</v>
      </c>
      <c r="U991" t="b">
        <f>T991&gt;S991</f>
        <v>1</v>
      </c>
    </row>
    <row r="992" spans="1:21" ht="43.5" x14ac:dyDescent="0.35">
      <c r="A992">
        <v>990</v>
      </c>
      <c r="B992" s="3" t="s">
        <v>991</v>
      </c>
      <c r="C992" s="3" t="s">
        <v>5100</v>
      </c>
      <c r="D992" s="11">
        <v>25000</v>
      </c>
      <c r="E992" s="11">
        <v>26</v>
      </c>
      <c r="F992" t="s">
        <v>8221</v>
      </c>
      <c r="G992" t="s">
        <v>8224</v>
      </c>
      <c r="H992" t="s">
        <v>8246</v>
      </c>
      <c r="I992">
        <v>1409770164</v>
      </c>
      <c r="J992">
        <v>1407178164</v>
      </c>
      <c r="K992" t="b">
        <v>0</v>
      </c>
      <c r="L992">
        <v>2</v>
      </c>
      <c r="M992" t="b">
        <v>0</v>
      </c>
      <c r="N992" t="s">
        <v>8273</v>
      </c>
      <c r="O992" s="13">
        <f>E992/D992</f>
        <v>1.0399999999999999E-3</v>
      </c>
      <c r="P992" s="14">
        <f>IF($L992&lt;&gt;0, E992/L992, 0)</f>
        <v>13</v>
      </c>
      <c r="Q992" t="str">
        <f>LEFT($N992, FIND("/", $N992)-1)</f>
        <v>technology</v>
      </c>
      <c r="R992" t="str">
        <f>RIGHT(N992, LEN(N992)-LEN(Q992)-1)</f>
        <v>wearables</v>
      </c>
      <c r="S992" s="5">
        <f>$J992/60/60/24+DATE(1970, 1, 1)</f>
        <v>41855.784305555557</v>
      </c>
      <c r="T992" s="5">
        <f>$I992/60/60/24+DATE(1970, 1, 1)</f>
        <v>41885.784305555557</v>
      </c>
      <c r="U992" t="b">
        <f>T992&gt;S992</f>
        <v>1</v>
      </c>
    </row>
    <row r="993" spans="1:21" ht="72.5" x14ac:dyDescent="0.35">
      <c r="A993">
        <v>991</v>
      </c>
      <c r="B993" s="3" t="s">
        <v>992</v>
      </c>
      <c r="C993" s="3" t="s">
        <v>5101</v>
      </c>
      <c r="D993" s="11">
        <v>5000</v>
      </c>
      <c r="E993" s="11">
        <v>212</v>
      </c>
      <c r="F993" t="s">
        <v>8221</v>
      </c>
      <c r="G993" t="s">
        <v>8225</v>
      </c>
      <c r="H993" t="s">
        <v>8247</v>
      </c>
      <c r="I993">
        <v>1468349460</v>
      </c>
      <c r="J993">
        <v>1466186988</v>
      </c>
      <c r="K993" t="b">
        <v>0</v>
      </c>
      <c r="L993">
        <v>7</v>
      </c>
      <c r="M993" t="b">
        <v>0</v>
      </c>
      <c r="N993" t="s">
        <v>8273</v>
      </c>
      <c r="O993" s="13">
        <f>E993/D993</f>
        <v>4.24E-2</v>
      </c>
      <c r="P993" s="14">
        <f>IF($L993&lt;&gt;0, E993/L993, 0)</f>
        <v>30.285714285714285</v>
      </c>
      <c r="Q993" t="str">
        <f>LEFT($N993, FIND("/", $N993)-1)</f>
        <v>technology</v>
      </c>
      <c r="R993" t="str">
        <f>RIGHT(N993, LEN(N993)-LEN(Q993)-1)</f>
        <v>wearables</v>
      </c>
      <c r="S993" s="5">
        <f>$J993/60/60/24+DATE(1970, 1, 1)</f>
        <v>42538.75680555556</v>
      </c>
      <c r="T993" s="5">
        <f>$I993/60/60/24+DATE(1970, 1, 1)</f>
        <v>42563.785416666666</v>
      </c>
      <c r="U993" t="b">
        <f>T993&gt;S993</f>
        <v>1</v>
      </c>
    </row>
    <row r="994" spans="1:21" ht="43.5" x14ac:dyDescent="0.35">
      <c r="A994">
        <v>992</v>
      </c>
      <c r="B994" s="3" t="s">
        <v>993</v>
      </c>
      <c r="C994" s="3" t="s">
        <v>5102</v>
      </c>
      <c r="D994" s="11">
        <v>100000</v>
      </c>
      <c r="E994" s="11">
        <v>467</v>
      </c>
      <c r="F994" t="s">
        <v>8221</v>
      </c>
      <c r="G994" t="s">
        <v>8224</v>
      </c>
      <c r="H994" t="s">
        <v>8246</v>
      </c>
      <c r="I994">
        <v>1462655519</v>
      </c>
      <c r="J994">
        <v>1457475119</v>
      </c>
      <c r="K994" t="b">
        <v>0</v>
      </c>
      <c r="L994">
        <v>4</v>
      </c>
      <c r="M994" t="b">
        <v>0</v>
      </c>
      <c r="N994" t="s">
        <v>8273</v>
      </c>
      <c r="O994" s="13">
        <f>E994/D994</f>
        <v>4.6699999999999997E-3</v>
      </c>
      <c r="P994" s="14">
        <f>IF($L994&lt;&gt;0, E994/L994, 0)</f>
        <v>116.75</v>
      </c>
      <c r="Q994" t="str">
        <f>LEFT($N994, FIND("/", $N994)-1)</f>
        <v>technology</v>
      </c>
      <c r="R994" t="str">
        <f>RIGHT(N994, LEN(N994)-LEN(Q994)-1)</f>
        <v>wearables</v>
      </c>
      <c r="S994" s="5">
        <f>$J994/60/60/24+DATE(1970, 1, 1)</f>
        <v>42437.924988425926</v>
      </c>
      <c r="T994" s="5">
        <f>$I994/60/60/24+DATE(1970, 1, 1)</f>
        <v>42497.883321759262</v>
      </c>
      <c r="U994" t="b">
        <f>T994&gt;S994</f>
        <v>1</v>
      </c>
    </row>
    <row r="995" spans="1:21" ht="43.5" x14ac:dyDescent="0.35">
      <c r="A995">
        <v>993</v>
      </c>
      <c r="B995" s="3" t="s">
        <v>994</v>
      </c>
      <c r="C995" s="3" t="s">
        <v>5103</v>
      </c>
      <c r="D995" s="11">
        <v>70000</v>
      </c>
      <c r="E995" s="11">
        <v>17561</v>
      </c>
      <c r="F995" t="s">
        <v>8221</v>
      </c>
      <c r="G995" t="s">
        <v>8224</v>
      </c>
      <c r="H995" t="s">
        <v>8246</v>
      </c>
      <c r="I995">
        <v>1478926800</v>
      </c>
      <c r="J995">
        <v>1476054568</v>
      </c>
      <c r="K995" t="b">
        <v>0</v>
      </c>
      <c r="L995">
        <v>196</v>
      </c>
      <c r="M995" t="b">
        <v>0</v>
      </c>
      <c r="N995" t="s">
        <v>8273</v>
      </c>
      <c r="O995" s="13">
        <f>E995/D995</f>
        <v>0.25087142857142858</v>
      </c>
      <c r="P995" s="14">
        <f>IF($L995&lt;&gt;0, E995/L995, 0)</f>
        <v>89.59693877551021</v>
      </c>
      <c r="Q995" t="str">
        <f>LEFT($N995, FIND("/", $N995)-1)</f>
        <v>technology</v>
      </c>
      <c r="R995" t="str">
        <f>RIGHT(N995, LEN(N995)-LEN(Q995)-1)</f>
        <v>wearables</v>
      </c>
      <c r="S995" s="5">
        <f>$J995/60/60/24+DATE(1970, 1, 1)</f>
        <v>42652.964907407411</v>
      </c>
      <c r="T995" s="5">
        <f>$I995/60/60/24+DATE(1970, 1, 1)</f>
        <v>42686.208333333328</v>
      </c>
      <c r="U995" t="b">
        <f>T995&gt;S995</f>
        <v>1</v>
      </c>
    </row>
    <row r="996" spans="1:21" ht="58" x14ac:dyDescent="0.35">
      <c r="A996">
        <v>994</v>
      </c>
      <c r="B996" s="3" t="s">
        <v>995</v>
      </c>
      <c r="C996" s="3" t="s">
        <v>5104</v>
      </c>
      <c r="D996" s="11">
        <v>200000</v>
      </c>
      <c r="E996" s="11">
        <v>4669</v>
      </c>
      <c r="F996" t="s">
        <v>8221</v>
      </c>
      <c r="G996" t="s">
        <v>8224</v>
      </c>
      <c r="H996" t="s">
        <v>8246</v>
      </c>
      <c r="I996">
        <v>1417388340</v>
      </c>
      <c r="J996">
        <v>1412835530</v>
      </c>
      <c r="K996" t="b">
        <v>0</v>
      </c>
      <c r="L996">
        <v>11</v>
      </c>
      <c r="M996" t="b">
        <v>0</v>
      </c>
      <c r="N996" t="s">
        <v>8273</v>
      </c>
      <c r="O996" s="13">
        <f>E996/D996</f>
        <v>2.3345000000000001E-2</v>
      </c>
      <c r="P996" s="14">
        <f>IF($L996&lt;&gt;0, E996/L996, 0)</f>
        <v>424.45454545454544</v>
      </c>
      <c r="Q996" t="str">
        <f>LEFT($N996, FIND("/", $N996)-1)</f>
        <v>technology</v>
      </c>
      <c r="R996" t="str">
        <f>RIGHT(N996, LEN(N996)-LEN(Q996)-1)</f>
        <v>wearables</v>
      </c>
      <c r="S996" s="5">
        <f>$J996/60/60/24+DATE(1970, 1, 1)</f>
        <v>41921.263078703705</v>
      </c>
      <c r="T996" s="5">
        <f>$I996/60/60/24+DATE(1970, 1, 1)</f>
        <v>41973.957638888889</v>
      </c>
      <c r="U996" t="b">
        <f>T996&gt;S996</f>
        <v>1</v>
      </c>
    </row>
    <row r="997" spans="1:21" ht="43.5" x14ac:dyDescent="0.35">
      <c r="A997">
        <v>995</v>
      </c>
      <c r="B997" s="3" t="s">
        <v>996</v>
      </c>
      <c r="C997" s="3" t="s">
        <v>5105</v>
      </c>
      <c r="D997" s="11">
        <v>10000</v>
      </c>
      <c r="E997" s="11">
        <v>726</v>
      </c>
      <c r="F997" t="s">
        <v>8221</v>
      </c>
      <c r="G997" t="s">
        <v>8224</v>
      </c>
      <c r="H997" t="s">
        <v>8246</v>
      </c>
      <c r="I997">
        <v>1417276800</v>
      </c>
      <c r="J997">
        <v>1415140480</v>
      </c>
      <c r="K997" t="b">
        <v>0</v>
      </c>
      <c r="L997">
        <v>9</v>
      </c>
      <c r="M997" t="b">
        <v>0</v>
      </c>
      <c r="N997" t="s">
        <v>8273</v>
      </c>
      <c r="O997" s="13">
        <f>E997/D997</f>
        <v>7.2599999999999998E-2</v>
      </c>
      <c r="P997" s="14">
        <f>IF($L997&lt;&gt;0, E997/L997, 0)</f>
        <v>80.666666666666671</v>
      </c>
      <c r="Q997" t="str">
        <f>LEFT($N997, FIND("/", $N997)-1)</f>
        <v>technology</v>
      </c>
      <c r="R997" t="str">
        <f>RIGHT(N997, LEN(N997)-LEN(Q997)-1)</f>
        <v>wearables</v>
      </c>
      <c r="S997" s="5">
        <f>$J997/60/60/24+DATE(1970, 1, 1)</f>
        <v>41947.940740740742</v>
      </c>
      <c r="T997" s="5">
        <f>$I997/60/60/24+DATE(1970, 1, 1)</f>
        <v>41972.666666666672</v>
      </c>
      <c r="U997" t="b">
        <f>T997&gt;S997</f>
        <v>1</v>
      </c>
    </row>
    <row r="998" spans="1:21" ht="43.5" x14ac:dyDescent="0.35">
      <c r="A998">
        <v>996</v>
      </c>
      <c r="B998" s="3" t="s">
        <v>997</v>
      </c>
      <c r="C998" s="3" t="s">
        <v>5106</v>
      </c>
      <c r="D998" s="11">
        <v>4000</v>
      </c>
      <c r="E998" s="11">
        <v>65</v>
      </c>
      <c r="F998" t="s">
        <v>8221</v>
      </c>
      <c r="G998" t="s">
        <v>8224</v>
      </c>
      <c r="H998" t="s">
        <v>8246</v>
      </c>
      <c r="I998">
        <v>1406474820</v>
      </c>
      <c r="J998">
        <v>1403902060</v>
      </c>
      <c r="K998" t="b">
        <v>0</v>
      </c>
      <c r="L998">
        <v>5</v>
      </c>
      <c r="M998" t="b">
        <v>0</v>
      </c>
      <c r="N998" t="s">
        <v>8273</v>
      </c>
      <c r="O998" s="13">
        <f>E998/D998</f>
        <v>1.6250000000000001E-2</v>
      </c>
      <c r="P998" s="14">
        <f>IF($L998&lt;&gt;0, E998/L998, 0)</f>
        <v>13</v>
      </c>
      <c r="Q998" t="str">
        <f>LEFT($N998, FIND("/", $N998)-1)</f>
        <v>technology</v>
      </c>
      <c r="R998" t="str">
        <f>RIGHT(N998, LEN(N998)-LEN(Q998)-1)</f>
        <v>wearables</v>
      </c>
      <c r="S998" s="5">
        <f>$J998/60/60/24+DATE(1970, 1, 1)</f>
        <v>41817.866435185184</v>
      </c>
      <c r="T998" s="5">
        <f>$I998/60/60/24+DATE(1970, 1, 1)</f>
        <v>41847.643750000003</v>
      </c>
      <c r="U998" t="b">
        <f>T998&gt;S998</f>
        <v>1</v>
      </c>
    </row>
    <row r="999" spans="1:21" ht="29" x14ac:dyDescent="0.35">
      <c r="A999">
        <v>997</v>
      </c>
      <c r="B999" s="3" t="s">
        <v>998</v>
      </c>
      <c r="C999" s="3" t="s">
        <v>5107</v>
      </c>
      <c r="D999" s="11">
        <v>5000</v>
      </c>
      <c r="E999" s="11">
        <v>65</v>
      </c>
      <c r="F999" t="s">
        <v>8221</v>
      </c>
      <c r="G999" t="s">
        <v>8224</v>
      </c>
      <c r="H999" t="s">
        <v>8246</v>
      </c>
      <c r="I999">
        <v>1417145297</v>
      </c>
      <c r="J999">
        <v>1414549697</v>
      </c>
      <c r="K999" t="b">
        <v>0</v>
      </c>
      <c r="L999">
        <v>8</v>
      </c>
      <c r="M999" t="b">
        <v>0</v>
      </c>
      <c r="N999" t="s">
        <v>8273</v>
      </c>
      <c r="O999" s="13">
        <f>E999/D999</f>
        <v>1.2999999999999999E-2</v>
      </c>
      <c r="P999" s="14">
        <f>IF($L999&lt;&gt;0, E999/L999, 0)</f>
        <v>8.125</v>
      </c>
      <c r="Q999" t="str">
        <f>LEFT($N999, FIND("/", $N999)-1)</f>
        <v>technology</v>
      </c>
      <c r="R999" t="str">
        <f>RIGHT(N999, LEN(N999)-LEN(Q999)-1)</f>
        <v>wearables</v>
      </c>
      <c r="S999" s="5">
        <f>$J999/60/60/24+DATE(1970, 1, 1)</f>
        <v>41941.10297453704</v>
      </c>
      <c r="T999" s="5">
        <f>$I999/60/60/24+DATE(1970, 1, 1)</f>
        <v>41971.144641203704</v>
      </c>
      <c r="U999" t="b">
        <f>T999&gt;S999</f>
        <v>1</v>
      </c>
    </row>
    <row r="1000" spans="1:21" ht="43.5" x14ac:dyDescent="0.35">
      <c r="A1000">
        <v>998</v>
      </c>
      <c r="B1000" s="3" t="s">
        <v>999</v>
      </c>
      <c r="C1000" s="3" t="s">
        <v>5108</v>
      </c>
      <c r="D1000" s="11">
        <v>60000</v>
      </c>
      <c r="E1000" s="11">
        <v>35135</v>
      </c>
      <c r="F1000" t="s">
        <v>8221</v>
      </c>
      <c r="G1000" t="s">
        <v>8229</v>
      </c>
      <c r="H1000" t="s">
        <v>8251</v>
      </c>
      <c r="I1000">
        <v>1447909401</v>
      </c>
      <c r="J1000">
        <v>1444017801</v>
      </c>
      <c r="K1000" t="b">
        <v>0</v>
      </c>
      <c r="L1000">
        <v>229</v>
      </c>
      <c r="M1000" t="b">
        <v>0</v>
      </c>
      <c r="N1000" t="s">
        <v>8273</v>
      </c>
      <c r="O1000" s="13">
        <f>E1000/D1000</f>
        <v>0.58558333333333334</v>
      </c>
      <c r="P1000" s="14">
        <f>IF($L1000&lt;&gt;0, E1000/L1000, 0)</f>
        <v>153.42794759825327</v>
      </c>
      <c r="Q1000" t="str">
        <f>LEFT($N1000, FIND("/", $N1000)-1)</f>
        <v>technology</v>
      </c>
      <c r="R1000" t="str">
        <f>RIGHT(N1000, LEN(N1000)-LEN(Q1000)-1)</f>
        <v>wearables</v>
      </c>
      <c r="S1000" s="5">
        <f>$J1000/60/60/24+DATE(1970, 1, 1)</f>
        <v>42282.168993055559</v>
      </c>
      <c r="T1000" s="5">
        <f>$I1000/60/60/24+DATE(1970, 1, 1)</f>
        <v>42327.210659722223</v>
      </c>
      <c r="U1000" t="b">
        <f>T1000&gt;S1000</f>
        <v>1</v>
      </c>
    </row>
    <row r="1001" spans="1:21" ht="43.5" x14ac:dyDescent="0.35">
      <c r="A1001">
        <v>999</v>
      </c>
      <c r="B1001" s="3" t="s">
        <v>1000</v>
      </c>
      <c r="C1001" s="3" t="s">
        <v>5109</v>
      </c>
      <c r="D1001" s="11">
        <v>150000</v>
      </c>
      <c r="E1001" s="11">
        <v>11683</v>
      </c>
      <c r="F1001" t="s">
        <v>8221</v>
      </c>
      <c r="G1001" t="s">
        <v>8229</v>
      </c>
      <c r="H1001" t="s">
        <v>8251</v>
      </c>
      <c r="I1001">
        <v>1415865720</v>
      </c>
      <c r="J1001">
        <v>1413270690</v>
      </c>
      <c r="K1001" t="b">
        <v>0</v>
      </c>
      <c r="L1001">
        <v>40</v>
      </c>
      <c r="M1001" t="b">
        <v>0</v>
      </c>
      <c r="N1001" t="s">
        <v>8273</v>
      </c>
      <c r="O1001" s="13">
        <f>E1001/D1001</f>
        <v>7.7886666666666673E-2</v>
      </c>
      <c r="P1001" s="14">
        <f>IF($L1001&lt;&gt;0, E1001/L1001, 0)</f>
        <v>292.07499999999999</v>
      </c>
      <c r="Q1001" t="str">
        <f>LEFT($N1001, FIND("/", $N1001)-1)</f>
        <v>technology</v>
      </c>
      <c r="R1001" t="str">
        <f>RIGHT(N1001, LEN(N1001)-LEN(Q1001)-1)</f>
        <v>wearables</v>
      </c>
      <c r="S1001" s="5">
        <f>$J1001/60/60/24+DATE(1970, 1, 1)</f>
        <v>41926.29965277778</v>
      </c>
      <c r="T1001" s="5">
        <f>$I1001/60/60/24+DATE(1970, 1, 1)</f>
        <v>41956.334722222222</v>
      </c>
      <c r="U1001" t="b">
        <f>T1001&gt;S1001</f>
        <v>1</v>
      </c>
    </row>
    <row r="1002" spans="1:21" ht="43.5" x14ac:dyDescent="0.35">
      <c r="A1002">
        <v>1000</v>
      </c>
      <c r="B1002" s="3" t="s">
        <v>1001</v>
      </c>
      <c r="C1002" s="3" t="s">
        <v>5110</v>
      </c>
      <c r="D1002" s="11">
        <v>894700</v>
      </c>
      <c r="E1002" s="11">
        <v>19824</v>
      </c>
      <c r="F1002" t="s">
        <v>8220</v>
      </c>
      <c r="G1002" t="s">
        <v>8224</v>
      </c>
      <c r="H1002" t="s">
        <v>8246</v>
      </c>
      <c r="I1002">
        <v>1489537560</v>
      </c>
      <c r="J1002">
        <v>1484357160</v>
      </c>
      <c r="K1002" t="b">
        <v>0</v>
      </c>
      <c r="L1002">
        <v>6</v>
      </c>
      <c r="M1002" t="b">
        <v>0</v>
      </c>
      <c r="N1002" t="s">
        <v>8273</v>
      </c>
      <c r="O1002" s="13">
        <f>E1002/D1002</f>
        <v>2.2157147647256063E-2</v>
      </c>
      <c r="P1002" s="14">
        <f>IF($L1002&lt;&gt;0, E1002/L1002, 0)</f>
        <v>3304</v>
      </c>
      <c r="Q1002" t="str">
        <f>LEFT($N1002, FIND("/", $N1002)-1)</f>
        <v>technology</v>
      </c>
      <c r="R1002" t="str">
        <f>RIGHT(N1002, LEN(N1002)-LEN(Q1002)-1)</f>
        <v>wearables</v>
      </c>
      <c r="S1002" s="5">
        <f>$J1002/60/60/24+DATE(1970, 1, 1)</f>
        <v>42749.059722222228</v>
      </c>
      <c r="T1002" s="5">
        <f>$I1002/60/60/24+DATE(1970, 1, 1)</f>
        <v>42809.018055555556</v>
      </c>
      <c r="U1002" t="b">
        <f>T1002&gt;S1002</f>
        <v>1</v>
      </c>
    </row>
    <row r="1003" spans="1:21" ht="58" x14ac:dyDescent="0.35">
      <c r="A1003">
        <v>1001</v>
      </c>
      <c r="B1003" s="3" t="s">
        <v>1002</v>
      </c>
      <c r="C1003" s="3" t="s">
        <v>5111</v>
      </c>
      <c r="D1003" s="11">
        <v>5000</v>
      </c>
      <c r="E1003" s="11">
        <v>5200</v>
      </c>
      <c r="F1003" t="s">
        <v>8220</v>
      </c>
      <c r="G1003" t="s">
        <v>8225</v>
      </c>
      <c r="H1003" t="s">
        <v>8247</v>
      </c>
      <c r="I1003">
        <v>1485796613</v>
      </c>
      <c r="J1003">
        <v>1481908613</v>
      </c>
      <c r="K1003" t="b">
        <v>0</v>
      </c>
      <c r="L1003">
        <v>4</v>
      </c>
      <c r="M1003" t="b">
        <v>0</v>
      </c>
      <c r="N1003" t="s">
        <v>8273</v>
      </c>
      <c r="O1003" s="13">
        <f>E1003/D1003</f>
        <v>1.04</v>
      </c>
      <c r="P1003" s="14">
        <f>IF($L1003&lt;&gt;0, E1003/L1003, 0)</f>
        <v>1300</v>
      </c>
      <c r="Q1003" t="str">
        <f>LEFT($N1003, FIND("/", $N1003)-1)</f>
        <v>technology</v>
      </c>
      <c r="R1003" t="str">
        <f>RIGHT(N1003, LEN(N1003)-LEN(Q1003)-1)</f>
        <v>wearables</v>
      </c>
      <c r="S1003" s="5">
        <f>$J1003/60/60/24+DATE(1970, 1, 1)</f>
        <v>42720.720057870371</v>
      </c>
      <c r="T1003" s="5">
        <f>$I1003/60/60/24+DATE(1970, 1, 1)</f>
        <v>42765.720057870371</v>
      </c>
      <c r="U1003" t="b">
        <f>T1003&gt;S1003</f>
        <v>1</v>
      </c>
    </row>
    <row r="1004" spans="1:21" ht="43.5" x14ac:dyDescent="0.35">
      <c r="A1004">
        <v>1002</v>
      </c>
      <c r="B1004" s="3" t="s">
        <v>1003</v>
      </c>
      <c r="C1004" s="3" t="s">
        <v>5112</v>
      </c>
      <c r="D1004" s="11">
        <v>9999</v>
      </c>
      <c r="E1004" s="11">
        <v>2960</v>
      </c>
      <c r="F1004" t="s">
        <v>8220</v>
      </c>
      <c r="G1004" t="s">
        <v>8224</v>
      </c>
      <c r="H1004" t="s">
        <v>8246</v>
      </c>
      <c r="I1004">
        <v>1450331940</v>
      </c>
      <c r="J1004">
        <v>1447777514</v>
      </c>
      <c r="K1004" t="b">
        <v>0</v>
      </c>
      <c r="L1004">
        <v>22</v>
      </c>
      <c r="M1004" t="b">
        <v>0</v>
      </c>
      <c r="N1004" t="s">
        <v>8273</v>
      </c>
      <c r="O1004" s="13">
        <f>E1004/D1004</f>
        <v>0.29602960296029601</v>
      </c>
      <c r="P1004" s="14">
        <f>IF($L1004&lt;&gt;0, E1004/L1004, 0)</f>
        <v>134.54545454545453</v>
      </c>
      <c r="Q1004" t="str">
        <f>LEFT($N1004, FIND("/", $N1004)-1)</f>
        <v>technology</v>
      </c>
      <c r="R1004" t="str">
        <f>RIGHT(N1004, LEN(N1004)-LEN(Q1004)-1)</f>
        <v>wearables</v>
      </c>
      <c r="S1004" s="5">
        <f>$J1004/60/60/24+DATE(1970, 1, 1)</f>
        <v>42325.684189814812</v>
      </c>
      <c r="T1004" s="5">
        <f>$I1004/60/60/24+DATE(1970, 1, 1)</f>
        <v>42355.249305555553</v>
      </c>
      <c r="U1004" t="b">
        <f>T1004&gt;S1004</f>
        <v>1</v>
      </c>
    </row>
    <row r="1005" spans="1:21" ht="43.5" x14ac:dyDescent="0.35">
      <c r="A1005">
        <v>1003</v>
      </c>
      <c r="B1005" s="3" t="s">
        <v>1004</v>
      </c>
      <c r="C1005" s="3" t="s">
        <v>5113</v>
      </c>
      <c r="D1005" s="11">
        <v>20000</v>
      </c>
      <c r="E1005" s="11">
        <v>3211</v>
      </c>
      <c r="F1005" t="s">
        <v>8220</v>
      </c>
      <c r="G1005" t="s">
        <v>8230</v>
      </c>
      <c r="H1005" t="s">
        <v>8249</v>
      </c>
      <c r="I1005">
        <v>1489680061</v>
      </c>
      <c r="J1005">
        <v>1487091661</v>
      </c>
      <c r="K1005" t="b">
        <v>0</v>
      </c>
      <c r="L1005">
        <v>15</v>
      </c>
      <c r="M1005" t="b">
        <v>0</v>
      </c>
      <c r="N1005" t="s">
        <v>8273</v>
      </c>
      <c r="O1005" s="13">
        <f>E1005/D1005</f>
        <v>0.16055</v>
      </c>
      <c r="P1005" s="14">
        <f>IF($L1005&lt;&gt;0, E1005/L1005, 0)</f>
        <v>214.06666666666666</v>
      </c>
      <c r="Q1005" t="str">
        <f>LEFT($N1005, FIND("/", $N1005)-1)</f>
        <v>technology</v>
      </c>
      <c r="R1005" t="str">
        <f>RIGHT(N1005, LEN(N1005)-LEN(Q1005)-1)</f>
        <v>wearables</v>
      </c>
      <c r="S1005" s="5">
        <f>$J1005/60/60/24+DATE(1970, 1, 1)</f>
        <v>42780.709039351852</v>
      </c>
      <c r="T1005" s="5">
        <f>$I1005/60/60/24+DATE(1970, 1, 1)</f>
        <v>42810.667372685188</v>
      </c>
      <c r="U1005" t="b">
        <f>T1005&gt;S1005</f>
        <v>1</v>
      </c>
    </row>
    <row r="1006" spans="1:21" ht="29" x14ac:dyDescent="0.35">
      <c r="A1006">
        <v>1004</v>
      </c>
      <c r="B1006" s="3" t="s">
        <v>1005</v>
      </c>
      <c r="C1006" s="3" t="s">
        <v>5114</v>
      </c>
      <c r="D1006" s="11">
        <v>25000</v>
      </c>
      <c r="E1006" s="11">
        <v>20552</v>
      </c>
      <c r="F1006" t="s">
        <v>8220</v>
      </c>
      <c r="G1006" t="s">
        <v>8224</v>
      </c>
      <c r="H1006" t="s">
        <v>8246</v>
      </c>
      <c r="I1006">
        <v>1455814827</v>
      </c>
      <c r="J1006">
        <v>1453222827</v>
      </c>
      <c r="K1006" t="b">
        <v>0</v>
      </c>
      <c r="L1006">
        <v>95</v>
      </c>
      <c r="M1006" t="b">
        <v>0</v>
      </c>
      <c r="N1006" t="s">
        <v>8273</v>
      </c>
      <c r="O1006" s="13">
        <f>E1006/D1006</f>
        <v>0.82208000000000003</v>
      </c>
      <c r="P1006" s="14">
        <f>IF($L1006&lt;&gt;0, E1006/L1006, 0)</f>
        <v>216.33684210526314</v>
      </c>
      <c r="Q1006" t="str">
        <f>LEFT($N1006, FIND("/", $N1006)-1)</f>
        <v>technology</v>
      </c>
      <c r="R1006" t="str">
        <f>RIGHT(N1006, LEN(N1006)-LEN(Q1006)-1)</f>
        <v>wearables</v>
      </c>
      <c r="S1006" s="5">
        <f>$J1006/60/60/24+DATE(1970, 1, 1)</f>
        <v>42388.708645833336</v>
      </c>
      <c r="T1006" s="5">
        <f>$I1006/60/60/24+DATE(1970, 1, 1)</f>
        <v>42418.708645833336</v>
      </c>
      <c r="U1006" t="b">
        <f>T1006&gt;S1006</f>
        <v>1</v>
      </c>
    </row>
    <row r="1007" spans="1:21" ht="43.5" x14ac:dyDescent="0.35">
      <c r="A1007">
        <v>1005</v>
      </c>
      <c r="B1007" s="3" t="s">
        <v>1006</v>
      </c>
      <c r="C1007" s="3" t="s">
        <v>5115</v>
      </c>
      <c r="D1007" s="11">
        <v>200000</v>
      </c>
      <c r="E1007" s="11">
        <v>150102</v>
      </c>
      <c r="F1007" t="s">
        <v>8220</v>
      </c>
      <c r="G1007" t="s">
        <v>8224</v>
      </c>
      <c r="H1007" t="s">
        <v>8246</v>
      </c>
      <c r="I1007">
        <v>1446217183</v>
      </c>
      <c r="J1007">
        <v>1443538783</v>
      </c>
      <c r="K1007" t="b">
        <v>0</v>
      </c>
      <c r="L1007">
        <v>161</v>
      </c>
      <c r="M1007" t="b">
        <v>0</v>
      </c>
      <c r="N1007" t="s">
        <v>8273</v>
      </c>
      <c r="O1007" s="13">
        <f>E1007/D1007</f>
        <v>0.75051000000000001</v>
      </c>
      <c r="P1007" s="14">
        <f>IF($L1007&lt;&gt;0, E1007/L1007, 0)</f>
        <v>932.31055900621118</v>
      </c>
      <c r="Q1007" t="str">
        <f>LEFT($N1007, FIND("/", $N1007)-1)</f>
        <v>technology</v>
      </c>
      <c r="R1007" t="str">
        <f>RIGHT(N1007, LEN(N1007)-LEN(Q1007)-1)</f>
        <v>wearables</v>
      </c>
      <c r="S1007" s="5">
        <f>$J1007/60/60/24+DATE(1970, 1, 1)</f>
        <v>42276.624803240738</v>
      </c>
      <c r="T1007" s="5">
        <f>$I1007/60/60/24+DATE(1970, 1, 1)</f>
        <v>42307.624803240738</v>
      </c>
      <c r="U1007" t="b">
        <f>T1007&gt;S1007</f>
        <v>1</v>
      </c>
    </row>
    <row r="1008" spans="1:21" ht="43.5" x14ac:dyDescent="0.35">
      <c r="A1008">
        <v>1006</v>
      </c>
      <c r="B1008" s="3" t="s">
        <v>1007</v>
      </c>
      <c r="C1008" s="3" t="s">
        <v>5116</v>
      </c>
      <c r="D1008" s="11">
        <v>4000</v>
      </c>
      <c r="E1008" s="11">
        <v>234</v>
      </c>
      <c r="F1008" t="s">
        <v>8220</v>
      </c>
      <c r="G1008" t="s">
        <v>8224</v>
      </c>
      <c r="H1008" t="s">
        <v>8246</v>
      </c>
      <c r="I1008">
        <v>1418368260</v>
      </c>
      <c r="J1008">
        <v>1417654672</v>
      </c>
      <c r="K1008" t="b">
        <v>0</v>
      </c>
      <c r="L1008">
        <v>8</v>
      </c>
      <c r="M1008" t="b">
        <v>0</v>
      </c>
      <c r="N1008" t="s">
        <v>8273</v>
      </c>
      <c r="O1008" s="13">
        <f>E1008/D1008</f>
        <v>5.8500000000000003E-2</v>
      </c>
      <c r="P1008" s="14">
        <f>IF($L1008&lt;&gt;0, E1008/L1008, 0)</f>
        <v>29.25</v>
      </c>
      <c r="Q1008" t="str">
        <f>LEFT($N1008, FIND("/", $N1008)-1)</f>
        <v>technology</v>
      </c>
      <c r="R1008" t="str">
        <f>RIGHT(N1008, LEN(N1008)-LEN(Q1008)-1)</f>
        <v>wearables</v>
      </c>
      <c r="S1008" s="5">
        <f>$J1008/60/60/24+DATE(1970, 1, 1)</f>
        <v>41977.040185185186</v>
      </c>
      <c r="T1008" s="5">
        <f>$I1008/60/60/24+DATE(1970, 1, 1)</f>
        <v>41985.299305555556</v>
      </c>
      <c r="U1008" t="b">
        <f>T1008&gt;S1008</f>
        <v>1</v>
      </c>
    </row>
    <row r="1009" spans="1:21" ht="43.5" x14ac:dyDescent="0.35">
      <c r="A1009">
        <v>1007</v>
      </c>
      <c r="B1009" s="3" t="s">
        <v>1008</v>
      </c>
      <c r="C1009" s="3" t="s">
        <v>5117</v>
      </c>
      <c r="D1009" s="11">
        <v>30000</v>
      </c>
      <c r="E1009" s="11">
        <v>13296</v>
      </c>
      <c r="F1009" t="s">
        <v>8220</v>
      </c>
      <c r="G1009" t="s">
        <v>8224</v>
      </c>
      <c r="H1009" t="s">
        <v>8246</v>
      </c>
      <c r="I1009">
        <v>1481727623</v>
      </c>
      <c r="J1009">
        <v>1478095223</v>
      </c>
      <c r="K1009" t="b">
        <v>0</v>
      </c>
      <c r="L1009">
        <v>76</v>
      </c>
      <c r="M1009" t="b">
        <v>0</v>
      </c>
      <c r="N1009" t="s">
        <v>8273</v>
      </c>
      <c r="O1009" s="13">
        <f>E1009/D1009</f>
        <v>0.44319999999999998</v>
      </c>
      <c r="P1009" s="14">
        <f>IF($L1009&lt;&gt;0, E1009/L1009, 0)</f>
        <v>174.94736842105263</v>
      </c>
      <c r="Q1009" t="str">
        <f>LEFT($N1009, FIND("/", $N1009)-1)</f>
        <v>technology</v>
      </c>
      <c r="R1009" t="str">
        <f>RIGHT(N1009, LEN(N1009)-LEN(Q1009)-1)</f>
        <v>wearables</v>
      </c>
      <c r="S1009" s="5">
        <f>$J1009/60/60/24+DATE(1970, 1, 1)</f>
        <v>42676.583599537036</v>
      </c>
      <c r="T1009" s="5">
        <f>$I1009/60/60/24+DATE(1970, 1, 1)</f>
        <v>42718.6252662037</v>
      </c>
      <c r="U1009" t="b">
        <f>T1009&gt;S1009</f>
        <v>1</v>
      </c>
    </row>
    <row r="1010" spans="1:21" ht="43.5" x14ac:dyDescent="0.35">
      <c r="A1010">
        <v>1008</v>
      </c>
      <c r="B1010" s="3" t="s">
        <v>1009</v>
      </c>
      <c r="C1010" s="3" t="s">
        <v>5118</v>
      </c>
      <c r="D1010" s="11">
        <v>93500</v>
      </c>
      <c r="E1010" s="11">
        <v>250</v>
      </c>
      <c r="F1010" t="s">
        <v>8220</v>
      </c>
      <c r="G1010" t="s">
        <v>8238</v>
      </c>
      <c r="H1010" t="s">
        <v>8256</v>
      </c>
      <c r="I1010">
        <v>1482953115</v>
      </c>
      <c r="J1010">
        <v>1480361115</v>
      </c>
      <c r="K1010" t="b">
        <v>0</v>
      </c>
      <c r="L1010">
        <v>1</v>
      </c>
      <c r="M1010" t="b">
        <v>0</v>
      </c>
      <c r="N1010" t="s">
        <v>8273</v>
      </c>
      <c r="O1010" s="13">
        <f>E1010/D1010</f>
        <v>2.6737967914438501E-3</v>
      </c>
      <c r="P1010" s="14">
        <f>IF($L1010&lt;&gt;0, E1010/L1010, 0)</f>
        <v>250</v>
      </c>
      <c r="Q1010" t="str">
        <f>LEFT($N1010, FIND("/", $N1010)-1)</f>
        <v>technology</v>
      </c>
      <c r="R1010" t="str">
        <f>RIGHT(N1010, LEN(N1010)-LEN(Q1010)-1)</f>
        <v>wearables</v>
      </c>
      <c r="S1010" s="5">
        <f>$J1010/60/60/24+DATE(1970, 1, 1)</f>
        <v>42702.809201388889</v>
      </c>
      <c r="T1010" s="5">
        <f>$I1010/60/60/24+DATE(1970, 1, 1)</f>
        <v>42732.809201388889</v>
      </c>
      <c r="U1010" t="b">
        <f>T1010&gt;S1010</f>
        <v>1</v>
      </c>
    </row>
    <row r="1011" spans="1:21" ht="58" x14ac:dyDescent="0.35">
      <c r="A1011">
        <v>1009</v>
      </c>
      <c r="B1011" s="3" t="s">
        <v>1010</v>
      </c>
      <c r="C1011" s="3" t="s">
        <v>5119</v>
      </c>
      <c r="D1011" s="11">
        <v>50000</v>
      </c>
      <c r="E1011" s="11">
        <v>6565</v>
      </c>
      <c r="F1011" t="s">
        <v>8220</v>
      </c>
      <c r="G1011" t="s">
        <v>8224</v>
      </c>
      <c r="H1011" t="s">
        <v>8246</v>
      </c>
      <c r="I1011">
        <v>1466346646</v>
      </c>
      <c r="J1011">
        <v>1463754646</v>
      </c>
      <c r="K1011" t="b">
        <v>0</v>
      </c>
      <c r="L1011">
        <v>101</v>
      </c>
      <c r="M1011" t="b">
        <v>0</v>
      </c>
      <c r="N1011" t="s">
        <v>8273</v>
      </c>
      <c r="O1011" s="13">
        <f>E1011/D1011</f>
        <v>0.1313</v>
      </c>
      <c r="P1011" s="14">
        <f>IF($L1011&lt;&gt;0, E1011/L1011, 0)</f>
        <v>65</v>
      </c>
      <c r="Q1011" t="str">
        <f>LEFT($N1011, FIND("/", $N1011)-1)</f>
        <v>technology</v>
      </c>
      <c r="R1011" t="str">
        <f>RIGHT(N1011, LEN(N1011)-LEN(Q1011)-1)</f>
        <v>wearables</v>
      </c>
      <c r="S1011" s="5">
        <f>$J1011/60/60/24+DATE(1970, 1, 1)</f>
        <v>42510.604699074072</v>
      </c>
      <c r="T1011" s="5">
        <f>$I1011/60/60/24+DATE(1970, 1, 1)</f>
        <v>42540.604699074072</v>
      </c>
      <c r="U1011" t="b">
        <f>T1011&gt;S1011</f>
        <v>1</v>
      </c>
    </row>
    <row r="1012" spans="1:21" ht="43.5" x14ac:dyDescent="0.35">
      <c r="A1012">
        <v>1010</v>
      </c>
      <c r="B1012" s="3" t="s">
        <v>1011</v>
      </c>
      <c r="C1012" s="3" t="s">
        <v>5120</v>
      </c>
      <c r="D1012" s="11">
        <v>115250</v>
      </c>
      <c r="E1012" s="11">
        <v>220</v>
      </c>
      <c r="F1012" t="s">
        <v>8220</v>
      </c>
      <c r="G1012" t="s">
        <v>8224</v>
      </c>
      <c r="H1012" t="s">
        <v>8246</v>
      </c>
      <c r="I1012">
        <v>1473044340</v>
      </c>
      <c r="J1012">
        <v>1468180462</v>
      </c>
      <c r="K1012" t="b">
        <v>0</v>
      </c>
      <c r="L1012">
        <v>4</v>
      </c>
      <c r="M1012" t="b">
        <v>0</v>
      </c>
      <c r="N1012" t="s">
        <v>8273</v>
      </c>
      <c r="O1012" s="13">
        <f>E1012/D1012</f>
        <v>1.9088937093275488E-3</v>
      </c>
      <c r="P1012" s="14">
        <f>IF($L1012&lt;&gt;0, E1012/L1012, 0)</f>
        <v>55</v>
      </c>
      <c r="Q1012" t="str">
        <f>LEFT($N1012, FIND("/", $N1012)-1)</f>
        <v>technology</v>
      </c>
      <c r="R1012" t="str">
        <f>RIGHT(N1012, LEN(N1012)-LEN(Q1012)-1)</f>
        <v>wearables</v>
      </c>
      <c r="S1012" s="5">
        <f>$J1012/60/60/24+DATE(1970, 1, 1)</f>
        <v>42561.829421296294</v>
      </c>
      <c r="T1012" s="5">
        <f>$I1012/60/60/24+DATE(1970, 1, 1)</f>
        <v>42618.124305555553</v>
      </c>
      <c r="U1012" t="b">
        <f>T1012&gt;S1012</f>
        <v>1</v>
      </c>
    </row>
    <row r="1013" spans="1:21" ht="43.5" x14ac:dyDescent="0.35">
      <c r="A1013">
        <v>1011</v>
      </c>
      <c r="B1013" s="3" t="s">
        <v>1012</v>
      </c>
      <c r="C1013" s="3" t="s">
        <v>5121</v>
      </c>
      <c r="D1013" s="11">
        <v>20000</v>
      </c>
      <c r="E1013" s="11">
        <v>75</v>
      </c>
      <c r="F1013" t="s">
        <v>8220</v>
      </c>
      <c r="G1013" t="s">
        <v>8224</v>
      </c>
      <c r="H1013" t="s">
        <v>8246</v>
      </c>
      <c r="I1013">
        <v>1418938395</v>
      </c>
      <c r="J1013">
        <v>1415050395</v>
      </c>
      <c r="K1013" t="b">
        <v>0</v>
      </c>
      <c r="L1013">
        <v>1</v>
      </c>
      <c r="M1013" t="b">
        <v>0</v>
      </c>
      <c r="N1013" t="s">
        <v>8273</v>
      </c>
      <c r="O1013" s="13">
        <f>E1013/D1013</f>
        <v>3.7499999999999999E-3</v>
      </c>
      <c r="P1013" s="14">
        <f>IF($L1013&lt;&gt;0, E1013/L1013, 0)</f>
        <v>75</v>
      </c>
      <c r="Q1013" t="str">
        <f>LEFT($N1013, FIND("/", $N1013)-1)</f>
        <v>technology</v>
      </c>
      <c r="R1013" t="str">
        <f>RIGHT(N1013, LEN(N1013)-LEN(Q1013)-1)</f>
        <v>wearables</v>
      </c>
      <c r="S1013" s="5">
        <f>$J1013/60/60/24+DATE(1970, 1, 1)</f>
        <v>41946.898090277777</v>
      </c>
      <c r="T1013" s="5">
        <f>$I1013/60/60/24+DATE(1970, 1, 1)</f>
        <v>41991.898090277777</v>
      </c>
      <c r="U1013" t="b">
        <f>T1013&gt;S1013</f>
        <v>1</v>
      </c>
    </row>
    <row r="1014" spans="1:21" ht="58" x14ac:dyDescent="0.35">
      <c r="A1014">
        <v>1012</v>
      </c>
      <c r="B1014" s="3" t="s">
        <v>1013</v>
      </c>
      <c r="C1014" s="3" t="s">
        <v>5122</v>
      </c>
      <c r="D1014" s="11">
        <v>5000</v>
      </c>
      <c r="E1014" s="11">
        <v>1076751.05</v>
      </c>
      <c r="F1014" t="s">
        <v>8220</v>
      </c>
      <c r="G1014" t="s">
        <v>8224</v>
      </c>
      <c r="H1014" t="s">
        <v>8246</v>
      </c>
      <c r="I1014">
        <v>1485254052</v>
      </c>
      <c r="J1014">
        <v>1481366052</v>
      </c>
      <c r="K1014" t="b">
        <v>0</v>
      </c>
      <c r="L1014">
        <v>775</v>
      </c>
      <c r="M1014" t="b">
        <v>0</v>
      </c>
      <c r="N1014" t="s">
        <v>8273</v>
      </c>
      <c r="O1014" s="13">
        <f>E1014/D1014</f>
        <v>215.35021</v>
      </c>
      <c r="P1014" s="14">
        <f>IF($L1014&lt;&gt;0, E1014/L1014, 0)</f>
        <v>1389.3561935483872</v>
      </c>
      <c r="Q1014" t="str">
        <f>LEFT($N1014, FIND("/", $N1014)-1)</f>
        <v>technology</v>
      </c>
      <c r="R1014" t="str">
        <f>RIGHT(N1014, LEN(N1014)-LEN(Q1014)-1)</f>
        <v>wearables</v>
      </c>
      <c r="S1014" s="5">
        <f>$J1014/60/60/24+DATE(1970, 1, 1)</f>
        <v>42714.440416666665</v>
      </c>
      <c r="T1014" s="5">
        <f>$I1014/60/60/24+DATE(1970, 1, 1)</f>
        <v>42759.440416666665</v>
      </c>
      <c r="U1014" t="b">
        <f>T1014&gt;S1014</f>
        <v>1</v>
      </c>
    </row>
    <row r="1015" spans="1:21" ht="43.5" x14ac:dyDescent="0.35">
      <c r="A1015">
        <v>1013</v>
      </c>
      <c r="B1015" s="3" t="s">
        <v>1014</v>
      </c>
      <c r="C1015" s="3" t="s">
        <v>5123</v>
      </c>
      <c r="D1015" s="11">
        <v>25000</v>
      </c>
      <c r="E1015" s="11">
        <v>8632</v>
      </c>
      <c r="F1015" t="s">
        <v>8220</v>
      </c>
      <c r="G1015" t="s">
        <v>8224</v>
      </c>
      <c r="H1015" t="s">
        <v>8246</v>
      </c>
      <c r="I1015">
        <v>1451419200</v>
      </c>
      <c r="J1015">
        <v>1449000056</v>
      </c>
      <c r="K1015" t="b">
        <v>0</v>
      </c>
      <c r="L1015">
        <v>90</v>
      </c>
      <c r="M1015" t="b">
        <v>0</v>
      </c>
      <c r="N1015" t="s">
        <v>8273</v>
      </c>
      <c r="O1015" s="13">
        <f>E1015/D1015</f>
        <v>0.34527999999999998</v>
      </c>
      <c r="P1015" s="14">
        <f>IF($L1015&lt;&gt;0, E1015/L1015, 0)</f>
        <v>95.911111111111111</v>
      </c>
      <c r="Q1015" t="str">
        <f>LEFT($N1015, FIND("/", $N1015)-1)</f>
        <v>technology</v>
      </c>
      <c r="R1015" t="str">
        <f>RIGHT(N1015, LEN(N1015)-LEN(Q1015)-1)</f>
        <v>wearables</v>
      </c>
      <c r="S1015" s="5">
        <f>$J1015/60/60/24+DATE(1970, 1, 1)</f>
        <v>42339.833981481483</v>
      </c>
      <c r="T1015" s="5">
        <f>$I1015/60/60/24+DATE(1970, 1, 1)</f>
        <v>42367.833333333328</v>
      </c>
      <c r="U1015" t="b">
        <f>T1015&gt;S1015</f>
        <v>1</v>
      </c>
    </row>
    <row r="1016" spans="1:21" ht="29" x14ac:dyDescent="0.35">
      <c r="A1016">
        <v>1014</v>
      </c>
      <c r="B1016" s="3" t="s">
        <v>1015</v>
      </c>
      <c r="C1016" s="3" t="s">
        <v>5124</v>
      </c>
      <c r="D1016" s="11">
        <v>10000</v>
      </c>
      <c r="E1016" s="11">
        <v>3060</v>
      </c>
      <c r="F1016" t="s">
        <v>8220</v>
      </c>
      <c r="G1016" t="s">
        <v>8224</v>
      </c>
      <c r="H1016" t="s">
        <v>8246</v>
      </c>
      <c r="I1016">
        <v>1420070615</v>
      </c>
      <c r="J1016">
        <v>1415750615</v>
      </c>
      <c r="K1016" t="b">
        <v>0</v>
      </c>
      <c r="L1016">
        <v>16</v>
      </c>
      <c r="M1016" t="b">
        <v>0</v>
      </c>
      <c r="N1016" t="s">
        <v>8273</v>
      </c>
      <c r="O1016" s="13">
        <f>E1016/D1016</f>
        <v>0.30599999999999999</v>
      </c>
      <c r="P1016" s="14">
        <f>IF($L1016&lt;&gt;0, E1016/L1016, 0)</f>
        <v>191.25</v>
      </c>
      <c r="Q1016" t="str">
        <f>LEFT($N1016, FIND("/", $N1016)-1)</f>
        <v>technology</v>
      </c>
      <c r="R1016" t="str">
        <f>RIGHT(N1016, LEN(N1016)-LEN(Q1016)-1)</f>
        <v>wearables</v>
      </c>
      <c r="S1016" s="5">
        <f>$J1016/60/60/24+DATE(1970, 1, 1)</f>
        <v>41955.002488425926</v>
      </c>
      <c r="T1016" s="5">
        <f>$I1016/60/60/24+DATE(1970, 1, 1)</f>
        <v>42005.002488425926</v>
      </c>
      <c r="U1016" t="b">
        <f>T1016&gt;S1016</f>
        <v>1</v>
      </c>
    </row>
    <row r="1017" spans="1:21" ht="29" x14ac:dyDescent="0.35">
      <c r="A1017">
        <v>1015</v>
      </c>
      <c r="B1017" s="3" t="s">
        <v>1016</v>
      </c>
      <c r="C1017" s="3" t="s">
        <v>5125</v>
      </c>
      <c r="D1017" s="11">
        <v>9000</v>
      </c>
      <c r="E1017" s="11">
        <v>240</v>
      </c>
      <c r="F1017" t="s">
        <v>8220</v>
      </c>
      <c r="G1017" t="s">
        <v>8240</v>
      </c>
      <c r="H1017" t="s">
        <v>8257</v>
      </c>
      <c r="I1017">
        <v>1448489095</v>
      </c>
      <c r="J1017">
        <v>1445893495</v>
      </c>
      <c r="K1017" t="b">
        <v>0</v>
      </c>
      <c r="L1017">
        <v>6</v>
      </c>
      <c r="M1017" t="b">
        <v>0</v>
      </c>
      <c r="N1017" t="s">
        <v>8273</v>
      </c>
      <c r="O1017" s="13">
        <f>E1017/D1017</f>
        <v>2.6666666666666668E-2</v>
      </c>
      <c r="P1017" s="14">
        <f>IF($L1017&lt;&gt;0, E1017/L1017, 0)</f>
        <v>40</v>
      </c>
      <c r="Q1017" t="str">
        <f>LEFT($N1017, FIND("/", $N1017)-1)</f>
        <v>technology</v>
      </c>
      <c r="R1017" t="str">
        <f>RIGHT(N1017, LEN(N1017)-LEN(Q1017)-1)</f>
        <v>wearables</v>
      </c>
      <c r="S1017" s="5">
        <f>$J1017/60/60/24+DATE(1970, 1, 1)</f>
        <v>42303.878414351857</v>
      </c>
      <c r="T1017" s="5">
        <f>$I1017/60/60/24+DATE(1970, 1, 1)</f>
        <v>42333.920081018514</v>
      </c>
      <c r="U1017" t="b">
        <f>T1017&gt;S1017</f>
        <v>1</v>
      </c>
    </row>
    <row r="1018" spans="1:21" ht="43.5" x14ac:dyDescent="0.35">
      <c r="A1018">
        <v>1016</v>
      </c>
      <c r="B1018" s="3" t="s">
        <v>1017</v>
      </c>
      <c r="C1018" s="3" t="s">
        <v>5126</v>
      </c>
      <c r="D1018" s="11">
        <v>100000</v>
      </c>
      <c r="E1018" s="11">
        <v>2842</v>
      </c>
      <c r="F1018" t="s">
        <v>8220</v>
      </c>
      <c r="G1018" t="s">
        <v>8224</v>
      </c>
      <c r="H1018" t="s">
        <v>8246</v>
      </c>
      <c r="I1018">
        <v>1459992856</v>
      </c>
      <c r="J1018">
        <v>1456108456</v>
      </c>
      <c r="K1018" t="b">
        <v>0</v>
      </c>
      <c r="L1018">
        <v>38</v>
      </c>
      <c r="M1018" t="b">
        <v>0</v>
      </c>
      <c r="N1018" t="s">
        <v>8273</v>
      </c>
      <c r="O1018" s="13">
        <f>E1018/D1018</f>
        <v>2.8420000000000001E-2</v>
      </c>
      <c r="P1018" s="14">
        <f>IF($L1018&lt;&gt;0, E1018/L1018, 0)</f>
        <v>74.78947368421052</v>
      </c>
      <c r="Q1018" t="str">
        <f>LEFT($N1018, FIND("/", $N1018)-1)</f>
        <v>technology</v>
      </c>
      <c r="R1018" t="str">
        <f>RIGHT(N1018, LEN(N1018)-LEN(Q1018)-1)</f>
        <v>wearables</v>
      </c>
      <c r="S1018" s="5">
        <f>$J1018/60/60/24+DATE(1970, 1, 1)</f>
        <v>42422.107129629629</v>
      </c>
      <c r="T1018" s="5">
        <f>$I1018/60/60/24+DATE(1970, 1, 1)</f>
        <v>42467.065462962957</v>
      </c>
      <c r="U1018" t="b">
        <f>T1018&gt;S1018</f>
        <v>1</v>
      </c>
    </row>
    <row r="1019" spans="1:21" ht="58" x14ac:dyDescent="0.35">
      <c r="A1019">
        <v>1017</v>
      </c>
      <c r="B1019" s="3" t="s">
        <v>1018</v>
      </c>
      <c r="C1019" s="3" t="s">
        <v>5127</v>
      </c>
      <c r="D1019" s="11">
        <v>250000</v>
      </c>
      <c r="E1019" s="11">
        <v>57197</v>
      </c>
      <c r="F1019" t="s">
        <v>8220</v>
      </c>
      <c r="G1019" t="s">
        <v>8224</v>
      </c>
      <c r="H1019" t="s">
        <v>8246</v>
      </c>
      <c r="I1019">
        <v>1448125935</v>
      </c>
      <c r="J1019">
        <v>1444666335</v>
      </c>
      <c r="K1019" t="b">
        <v>0</v>
      </c>
      <c r="L1019">
        <v>355</v>
      </c>
      <c r="M1019" t="b">
        <v>0</v>
      </c>
      <c r="N1019" t="s">
        <v>8273</v>
      </c>
      <c r="O1019" s="13">
        <f>E1019/D1019</f>
        <v>0.22878799999999999</v>
      </c>
      <c r="P1019" s="14">
        <f>IF($L1019&lt;&gt;0, E1019/L1019, 0)</f>
        <v>161.11830985915492</v>
      </c>
      <c r="Q1019" t="str">
        <f>LEFT($N1019, FIND("/", $N1019)-1)</f>
        <v>technology</v>
      </c>
      <c r="R1019" t="str">
        <f>RIGHT(N1019, LEN(N1019)-LEN(Q1019)-1)</f>
        <v>wearables</v>
      </c>
      <c r="S1019" s="5">
        <f>$J1019/60/60/24+DATE(1970, 1, 1)</f>
        <v>42289.675173611111</v>
      </c>
      <c r="T1019" s="5">
        <f>$I1019/60/60/24+DATE(1970, 1, 1)</f>
        <v>42329.716840277775</v>
      </c>
      <c r="U1019" t="b">
        <f>T1019&gt;S1019</f>
        <v>1</v>
      </c>
    </row>
    <row r="1020" spans="1:21" ht="43.5" x14ac:dyDescent="0.35">
      <c r="A1020">
        <v>1018</v>
      </c>
      <c r="B1020" s="3" t="s">
        <v>1019</v>
      </c>
      <c r="C1020" s="3" t="s">
        <v>5128</v>
      </c>
      <c r="D1020" s="11">
        <v>20000</v>
      </c>
      <c r="E1020" s="11">
        <v>621</v>
      </c>
      <c r="F1020" t="s">
        <v>8220</v>
      </c>
      <c r="G1020" t="s">
        <v>8224</v>
      </c>
      <c r="H1020" t="s">
        <v>8246</v>
      </c>
      <c r="I1020">
        <v>1468496933</v>
      </c>
      <c r="J1020">
        <v>1465904933</v>
      </c>
      <c r="K1020" t="b">
        <v>0</v>
      </c>
      <c r="L1020">
        <v>7</v>
      </c>
      <c r="M1020" t="b">
        <v>0</v>
      </c>
      <c r="N1020" t="s">
        <v>8273</v>
      </c>
      <c r="O1020" s="13">
        <f>E1020/D1020</f>
        <v>3.1050000000000001E-2</v>
      </c>
      <c r="P1020" s="14">
        <f>IF($L1020&lt;&gt;0, E1020/L1020, 0)</f>
        <v>88.714285714285708</v>
      </c>
      <c r="Q1020" t="str">
        <f>LEFT($N1020, FIND("/", $N1020)-1)</f>
        <v>technology</v>
      </c>
      <c r="R1020" t="str">
        <f>RIGHT(N1020, LEN(N1020)-LEN(Q1020)-1)</f>
        <v>wearables</v>
      </c>
      <c r="S1020" s="5">
        <f>$J1020/60/60/24+DATE(1970, 1, 1)</f>
        <v>42535.492280092592</v>
      </c>
      <c r="T1020" s="5">
        <f>$I1020/60/60/24+DATE(1970, 1, 1)</f>
        <v>42565.492280092592</v>
      </c>
      <c r="U1020" t="b">
        <f>T1020&gt;S1020</f>
        <v>1</v>
      </c>
    </row>
    <row r="1021" spans="1:21" ht="43.5" x14ac:dyDescent="0.35">
      <c r="A1021">
        <v>1019</v>
      </c>
      <c r="B1021" s="3" t="s">
        <v>1020</v>
      </c>
      <c r="C1021" s="3" t="s">
        <v>5129</v>
      </c>
      <c r="D1021" s="11">
        <v>45000</v>
      </c>
      <c r="E1021" s="11">
        <v>21300</v>
      </c>
      <c r="F1021" t="s">
        <v>8220</v>
      </c>
      <c r="G1021" t="s">
        <v>8224</v>
      </c>
      <c r="H1021" t="s">
        <v>8246</v>
      </c>
      <c r="I1021">
        <v>1423092149</v>
      </c>
      <c r="J1021">
        <v>1420500149</v>
      </c>
      <c r="K1021" t="b">
        <v>0</v>
      </c>
      <c r="L1021">
        <v>400</v>
      </c>
      <c r="M1021" t="b">
        <v>0</v>
      </c>
      <c r="N1021" t="s">
        <v>8273</v>
      </c>
      <c r="O1021" s="13">
        <f>E1021/D1021</f>
        <v>0.47333333333333333</v>
      </c>
      <c r="P1021" s="14">
        <f>IF($L1021&lt;&gt;0, E1021/L1021, 0)</f>
        <v>53.25</v>
      </c>
      <c r="Q1021" t="str">
        <f>LEFT($N1021, FIND("/", $N1021)-1)</f>
        <v>technology</v>
      </c>
      <c r="R1021" t="str">
        <f>RIGHT(N1021, LEN(N1021)-LEN(Q1021)-1)</f>
        <v>wearables</v>
      </c>
      <c r="S1021" s="5">
        <f>$J1021/60/60/24+DATE(1970, 1, 1)</f>
        <v>42009.973946759259</v>
      </c>
      <c r="T1021" s="5">
        <f>$I1021/60/60/24+DATE(1970, 1, 1)</f>
        <v>42039.973946759259</v>
      </c>
      <c r="U1021" t="b">
        <f>T1021&gt;S1021</f>
        <v>1</v>
      </c>
    </row>
    <row r="1022" spans="1:21" ht="43.5" x14ac:dyDescent="0.35">
      <c r="A1022">
        <v>1020</v>
      </c>
      <c r="B1022" s="3" t="s">
        <v>1021</v>
      </c>
      <c r="C1022" s="3" t="s">
        <v>5130</v>
      </c>
      <c r="D1022" s="11">
        <v>1550</v>
      </c>
      <c r="E1022" s="11">
        <v>3186</v>
      </c>
      <c r="F1022" t="s">
        <v>8219</v>
      </c>
      <c r="G1022" t="s">
        <v>8229</v>
      </c>
      <c r="H1022" t="s">
        <v>8251</v>
      </c>
      <c r="I1022">
        <v>1433206020</v>
      </c>
      <c r="J1022">
        <v>1430617209</v>
      </c>
      <c r="K1022" t="b">
        <v>0</v>
      </c>
      <c r="L1022">
        <v>30</v>
      </c>
      <c r="M1022" t="b">
        <v>1</v>
      </c>
      <c r="N1022" t="s">
        <v>8280</v>
      </c>
      <c r="O1022" s="13">
        <f>E1022/D1022</f>
        <v>2.0554838709677421</v>
      </c>
      <c r="P1022" s="14">
        <f>IF($L1022&lt;&gt;0, E1022/L1022, 0)</f>
        <v>106.2</v>
      </c>
      <c r="Q1022" t="str">
        <f>LEFT($N1022, FIND("/", $N1022)-1)</f>
        <v>music</v>
      </c>
      <c r="R1022" t="str">
        <f>RIGHT(N1022, LEN(N1022)-LEN(Q1022)-1)</f>
        <v>electronic music</v>
      </c>
      <c r="S1022" s="5">
        <f>$J1022/60/60/24+DATE(1970, 1, 1)</f>
        <v>42127.069548611107</v>
      </c>
      <c r="T1022" s="5">
        <f>$I1022/60/60/24+DATE(1970, 1, 1)</f>
        <v>42157.032638888893</v>
      </c>
      <c r="U1022" t="b">
        <f>T1022&gt;S1022</f>
        <v>1</v>
      </c>
    </row>
    <row r="1023" spans="1:21" ht="43.5" x14ac:dyDescent="0.35">
      <c r="A1023">
        <v>1021</v>
      </c>
      <c r="B1023" s="3" t="s">
        <v>1022</v>
      </c>
      <c r="C1023" s="3" t="s">
        <v>5131</v>
      </c>
      <c r="D1023" s="11">
        <v>3000</v>
      </c>
      <c r="E1023" s="11">
        <v>10554.11</v>
      </c>
      <c r="F1023" t="s">
        <v>8219</v>
      </c>
      <c r="G1023" t="s">
        <v>8224</v>
      </c>
      <c r="H1023" t="s">
        <v>8246</v>
      </c>
      <c r="I1023">
        <v>1445054400</v>
      </c>
      <c r="J1023">
        <v>1443074571</v>
      </c>
      <c r="K1023" t="b">
        <v>1</v>
      </c>
      <c r="L1023">
        <v>478</v>
      </c>
      <c r="M1023" t="b">
        <v>1</v>
      </c>
      <c r="N1023" t="s">
        <v>8280</v>
      </c>
      <c r="O1023" s="13">
        <f>E1023/D1023</f>
        <v>3.5180366666666667</v>
      </c>
      <c r="P1023" s="14">
        <f>IF($L1023&lt;&gt;0, E1023/L1023, 0)</f>
        <v>22.079728033472804</v>
      </c>
      <c r="Q1023" t="str">
        <f>LEFT($N1023, FIND("/", $N1023)-1)</f>
        <v>music</v>
      </c>
      <c r="R1023" t="str">
        <f>RIGHT(N1023, LEN(N1023)-LEN(Q1023)-1)</f>
        <v>electronic music</v>
      </c>
      <c r="S1023" s="5">
        <f>$J1023/60/60/24+DATE(1970, 1, 1)</f>
        <v>42271.251979166671</v>
      </c>
      <c r="T1023" s="5">
        <f>$I1023/60/60/24+DATE(1970, 1, 1)</f>
        <v>42294.166666666672</v>
      </c>
      <c r="U1023" t="b">
        <f>T1023&gt;S1023</f>
        <v>1</v>
      </c>
    </row>
    <row r="1024" spans="1:21" ht="29" x14ac:dyDescent="0.35">
      <c r="A1024">
        <v>1022</v>
      </c>
      <c r="B1024" s="3" t="s">
        <v>1023</v>
      </c>
      <c r="C1024" s="3" t="s">
        <v>5132</v>
      </c>
      <c r="D1024" s="11">
        <v>2000</v>
      </c>
      <c r="E1024" s="11">
        <v>2298</v>
      </c>
      <c r="F1024" t="s">
        <v>8219</v>
      </c>
      <c r="G1024" t="s">
        <v>8224</v>
      </c>
      <c r="H1024" t="s">
        <v>8246</v>
      </c>
      <c r="I1024">
        <v>1431876677</v>
      </c>
      <c r="J1024">
        <v>1429284677</v>
      </c>
      <c r="K1024" t="b">
        <v>1</v>
      </c>
      <c r="L1024">
        <v>74</v>
      </c>
      <c r="M1024" t="b">
        <v>1</v>
      </c>
      <c r="N1024" t="s">
        <v>8280</v>
      </c>
      <c r="O1024" s="13">
        <f>E1024/D1024</f>
        <v>1.149</v>
      </c>
      <c r="P1024" s="14">
        <f>IF($L1024&lt;&gt;0, E1024/L1024, 0)</f>
        <v>31.054054054054053</v>
      </c>
      <c r="Q1024" t="str">
        <f>LEFT($N1024, FIND("/", $N1024)-1)</f>
        <v>music</v>
      </c>
      <c r="R1024" t="str">
        <f>RIGHT(N1024, LEN(N1024)-LEN(Q1024)-1)</f>
        <v>electronic music</v>
      </c>
      <c r="S1024" s="5">
        <f>$J1024/60/60/24+DATE(1970, 1, 1)</f>
        <v>42111.646724537044</v>
      </c>
      <c r="T1024" s="5">
        <f>$I1024/60/60/24+DATE(1970, 1, 1)</f>
        <v>42141.646724537044</v>
      </c>
      <c r="U1024" t="b">
        <f>T1024&gt;S1024</f>
        <v>1</v>
      </c>
    </row>
    <row r="1025" spans="1:21" ht="43.5" x14ac:dyDescent="0.35">
      <c r="A1025">
        <v>1023</v>
      </c>
      <c r="B1025" s="3" t="s">
        <v>1024</v>
      </c>
      <c r="C1025" s="3" t="s">
        <v>5133</v>
      </c>
      <c r="D1025" s="11">
        <v>2000</v>
      </c>
      <c r="E1025" s="11">
        <v>4743</v>
      </c>
      <c r="F1025" t="s">
        <v>8219</v>
      </c>
      <c r="G1025" t="s">
        <v>8225</v>
      </c>
      <c r="H1025" t="s">
        <v>8247</v>
      </c>
      <c r="I1025">
        <v>1434837861</v>
      </c>
      <c r="J1025">
        <v>1432245861</v>
      </c>
      <c r="K1025" t="b">
        <v>0</v>
      </c>
      <c r="L1025">
        <v>131</v>
      </c>
      <c r="M1025" t="b">
        <v>1</v>
      </c>
      <c r="N1025" t="s">
        <v>8280</v>
      </c>
      <c r="O1025" s="13">
        <f>E1025/D1025</f>
        <v>2.3715000000000002</v>
      </c>
      <c r="P1025" s="14">
        <f>IF($L1025&lt;&gt;0, E1025/L1025, 0)</f>
        <v>36.206106870229007</v>
      </c>
      <c r="Q1025" t="str">
        <f>LEFT($N1025, FIND("/", $N1025)-1)</f>
        <v>music</v>
      </c>
      <c r="R1025" t="str">
        <f>RIGHT(N1025, LEN(N1025)-LEN(Q1025)-1)</f>
        <v>electronic music</v>
      </c>
      <c r="S1025" s="5">
        <f>$J1025/60/60/24+DATE(1970, 1, 1)</f>
        <v>42145.919687500005</v>
      </c>
      <c r="T1025" s="5">
        <f>$I1025/60/60/24+DATE(1970, 1, 1)</f>
        <v>42175.919687500005</v>
      </c>
      <c r="U1025" t="b">
        <f>T1025&gt;S1025</f>
        <v>1</v>
      </c>
    </row>
    <row r="1026" spans="1:21" ht="43.5" x14ac:dyDescent="0.35">
      <c r="A1026">
        <v>1024</v>
      </c>
      <c r="B1026" s="3" t="s">
        <v>1025</v>
      </c>
      <c r="C1026" s="3" t="s">
        <v>5134</v>
      </c>
      <c r="D1026" s="11">
        <v>20000</v>
      </c>
      <c r="E1026" s="11">
        <v>23727.55</v>
      </c>
      <c r="F1026" t="s">
        <v>8219</v>
      </c>
      <c r="G1026" t="s">
        <v>8235</v>
      </c>
      <c r="H1026" t="s">
        <v>8255</v>
      </c>
      <c r="I1026">
        <v>1454248563</v>
      </c>
      <c r="J1026">
        <v>1451656563</v>
      </c>
      <c r="K1026" t="b">
        <v>1</v>
      </c>
      <c r="L1026">
        <v>61</v>
      </c>
      <c r="M1026" t="b">
        <v>1</v>
      </c>
      <c r="N1026" t="s">
        <v>8280</v>
      </c>
      <c r="O1026" s="13">
        <f>E1026/D1026</f>
        <v>1.1863774999999999</v>
      </c>
      <c r="P1026" s="14">
        <f>IF($L1026&lt;&gt;0, E1026/L1026, 0)</f>
        <v>388.9762295081967</v>
      </c>
      <c r="Q1026" t="str">
        <f>LEFT($N1026, FIND("/", $N1026)-1)</f>
        <v>music</v>
      </c>
      <c r="R1026" t="str">
        <f>RIGHT(N1026, LEN(N1026)-LEN(Q1026)-1)</f>
        <v>electronic music</v>
      </c>
      <c r="S1026" s="5">
        <f>$J1026/60/60/24+DATE(1970, 1, 1)</f>
        <v>42370.580590277779</v>
      </c>
      <c r="T1026" s="5">
        <f>$I1026/60/60/24+DATE(1970, 1, 1)</f>
        <v>42400.580590277779</v>
      </c>
      <c r="U1026" t="b">
        <f>T1026&gt;S1026</f>
        <v>1</v>
      </c>
    </row>
    <row r="1027" spans="1:21" ht="29" x14ac:dyDescent="0.35">
      <c r="A1027">
        <v>1025</v>
      </c>
      <c r="B1027" s="3" t="s">
        <v>1026</v>
      </c>
      <c r="C1027" s="3" t="s">
        <v>5135</v>
      </c>
      <c r="D1027" s="11">
        <v>70000</v>
      </c>
      <c r="E1027" s="11">
        <v>76949.820000000007</v>
      </c>
      <c r="F1027" t="s">
        <v>8219</v>
      </c>
      <c r="G1027" t="s">
        <v>8224</v>
      </c>
      <c r="H1027" t="s">
        <v>8246</v>
      </c>
      <c r="I1027">
        <v>1426532437</v>
      </c>
      <c r="J1027">
        <v>1423944037</v>
      </c>
      <c r="K1027" t="b">
        <v>1</v>
      </c>
      <c r="L1027">
        <v>1071</v>
      </c>
      <c r="M1027" t="b">
        <v>1</v>
      </c>
      <c r="N1027" t="s">
        <v>8280</v>
      </c>
      <c r="O1027" s="13">
        <f>E1027/D1027</f>
        <v>1.099283142857143</v>
      </c>
      <c r="P1027" s="14">
        <f>IF($L1027&lt;&gt;0, E1027/L1027, 0)</f>
        <v>71.848571428571432</v>
      </c>
      <c r="Q1027" t="str">
        <f>LEFT($N1027, FIND("/", $N1027)-1)</f>
        <v>music</v>
      </c>
      <c r="R1027" t="str">
        <f>RIGHT(N1027, LEN(N1027)-LEN(Q1027)-1)</f>
        <v>electronic music</v>
      </c>
      <c r="S1027" s="5">
        <f>$J1027/60/60/24+DATE(1970, 1, 1)</f>
        <v>42049.833761574075</v>
      </c>
      <c r="T1027" s="5">
        <f>$I1027/60/60/24+DATE(1970, 1, 1)</f>
        <v>42079.792094907403</v>
      </c>
      <c r="U1027" t="b">
        <f>T1027&gt;S1027</f>
        <v>1</v>
      </c>
    </row>
    <row r="1028" spans="1:21" ht="58" x14ac:dyDescent="0.35">
      <c r="A1028">
        <v>1026</v>
      </c>
      <c r="B1028" s="3" t="s">
        <v>1027</v>
      </c>
      <c r="C1028" s="3" t="s">
        <v>5136</v>
      </c>
      <c r="D1028" s="11">
        <v>7000</v>
      </c>
      <c r="E1028" s="11">
        <v>7000.58</v>
      </c>
      <c r="F1028" t="s">
        <v>8219</v>
      </c>
      <c r="G1028" t="s">
        <v>8225</v>
      </c>
      <c r="H1028" t="s">
        <v>8247</v>
      </c>
      <c r="I1028">
        <v>1459414016</v>
      </c>
      <c r="J1028">
        <v>1456480016</v>
      </c>
      <c r="K1028" t="b">
        <v>1</v>
      </c>
      <c r="L1028">
        <v>122</v>
      </c>
      <c r="M1028" t="b">
        <v>1</v>
      </c>
      <c r="N1028" t="s">
        <v>8280</v>
      </c>
      <c r="O1028" s="13">
        <f>E1028/D1028</f>
        <v>1.0000828571428571</v>
      </c>
      <c r="P1028" s="14">
        <f>IF($L1028&lt;&gt;0, E1028/L1028, 0)</f>
        <v>57.381803278688523</v>
      </c>
      <c r="Q1028" t="str">
        <f>LEFT($N1028, FIND("/", $N1028)-1)</f>
        <v>music</v>
      </c>
      <c r="R1028" t="str">
        <f>RIGHT(N1028, LEN(N1028)-LEN(Q1028)-1)</f>
        <v>electronic music</v>
      </c>
      <c r="S1028" s="5">
        <f>$J1028/60/60/24+DATE(1970, 1, 1)</f>
        <v>42426.407592592594</v>
      </c>
      <c r="T1028" s="5">
        <f>$I1028/60/60/24+DATE(1970, 1, 1)</f>
        <v>42460.365925925929</v>
      </c>
      <c r="U1028" t="b">
        <f>T1028&gt;S1028</f>
        <v>1</v>
      </c>
    </row>
    <row r="1029" spans="1:21" ht="43.5" x14ac:dyDescent="0.35">
      <c r="A1029">
        <v>1027</v>
      </c>
      <c r="B1029" s="3" t="s">
        <v>1028</v>
      </c>
      <c r="C1029" s="3" t="s">
        <v>5137</v>
      </c>
      <c r="D1029" s="11">
        <v>7501</v>
      </c>
      <c r="E1029" s="11">
        <v>7733</v>
      </c>
      <c r="F1029" t="s">
        <v>8219</v>
      </c>
      <c r="G1029" t="s">
        <v>8224</v>
      </c>
      <c r="H1029" t="s">
        <v>8246</v>
      </c>
      <c r="I1029">
        <v>1414025347</v>
      </c>
      <c r="J1029">
        <v>1411433347</v>
      </c>
      <c r="K1029" t="b">
        <v>1</v>
      </c>
      <c r="L1029">
        <v>111</v>
      </c>
      <c r="M1029" t="b">
        <v>1</v>
      </c>
      <c r="N1029" t="s">
        <v>8280</v>
      </c>
      <c r="O1029" s="13">
        <f>E1029/D1029</f>
        <v>1.0309292094387414</v>
      </c>
      <c r="P1029" s="14">
        <f>IF($L1029&lt;&gt;0, E1029/L1029, 0)</f>
        <v>69.666666666666671</v>
      </c>
      <c r="Q1029" t="str">
        <f>LEFT($N1029, FIND("/", $N1029)-1)</f>
        <v>music</v>
      </c>
      <c r="R1029" t="str">
        <f>RIGHT(N1029, LEN(N1029)-LEN(Q1029)-1)</f>
        <v>electronic music</v>
      </c>
      <c r="S1029" s="5">
        <f>$J1029/60/60/24+DATE(1970, 1, 1)</f>
        <v>41905.034108796295</v>
      </c>
      <c r="T1029" s="5">
        <f>$I1029/60/60/24+DATE(1970, 1, 1)</f>
        <v>41935.034108796295</v>
      </c>
      <c r="U1029" t="b">
        <f>T1029&gt;S1029</f>
        <v>1</v>
      </c>
    </row>
    <row r="1030" spans="1:21" ht="43.5" x14ac:dyDescent="0.35">
      <c r="A1030">
        <v>1028</v>
      </c>
      <c r="B1030" s="3" t="s">
        <v>1029</v>
      </c>
      <c r="C1030" s="3" t="s">
        <v>5138</v>
      </c>
      <c r="D1030" s="11">
        <v>10000</v>
      </c>
      <c r="E1030" s="11">
        <v>11727</v>
      </c>
      <c r="F1030" t="s">
        <v>8219</v>
      </c>
      <c r="G1030" t="s">
        <v>8225</v>
      </c>
      <c r="H1030" t="s">
        <v>8247</v>
      </c>
      <c r="I1030">
        <v>1488830400</v>
      </c>
      <c r="J1030">
        <v>1484924605</v>
      </c>
      <c r="K1030" t="b">
        <v>1</v>
      </c>
      <c r="L1030">
        <v>255</v>
      </c>
      <c r="M1030" t="b">
        <v>1</v>
      </c>
      <c r="N1030" t="s">
        <v>8280</v>
      </c>
      <c r="O1030" s="13">
        <f>E1030/D1030</f>
        <v>1.1727000000000001</v>
      </c>
      <c r="P1030" s="14">
        <f>IF($L1030&lt;&gt;0, E1030/L1030, 0)</f>
        <v>45.988235294117644</v>
      </c>
      <c r="Q1030" t="str">
        <f>LEFT($N1030, FIND("/", $N1030)-1)</f>
        <v>music</v>
      </c>
      <c r="R1030" t="str">
        <f>RIGHT(N1030, LEN(N1030)-LEN(Q1030)-1)</f>
        <v>electronic music</v>
      </c>
      <c r="S1030" s="5">
        <f>$J1030/60/60/24+DATE(1970, 1, 1)</f>
        <v>42755.627372685187</v>
      </c>
      <c r="T1030" s="5">
        <f>$I1030/60/60/24+DATE(1970, 1, 1)</f>
        <v>42800.833333333328</v>
      </c>
      <c r="U1030" t="b">
        <f>T1030&gt;S1030</f>
        <v>1</v>
      </c>
    </row>
    <row r="1031" spans="1:21" ht="29" x14ac:dyDescent="0.35">
      <c r="A1031">
        <v>1029</v>
      </c>
      <c r="B1031" s="3" t="s">
        <v>1030</v>
      </c>
      <c r="C1031" s="3" t="s">
        <v>5139</v>
      </c>
      <c r="D1031" s="11">
        <v>10000</v>
      </c>
      <c r="E1031" s="11">
        <v>11176</v>
      </c>
      <c r="F1031" t="s">
        <v>8219</v>
      </c>
      <c r="G1031" t="s">
        <v>8235</v>
      </c>
      <c r="H1031" t="s">
        <v>8255</v>
      </c>
      <c r="I1031">
        <v>1428184740</v>
      </c>
      <c r="J1031">
        <v>1423501507</v>
      </c>
      <c r="K1031" t="b">
        <v>0</v>
      </c>
      <c r="L1031">
        <v>141</v>
      </c>
      <c r="M1031" t="b">
        <v>1</v>
      </c>
      <c r="N1031" t="s">
        <v>8280</v>
      </c>
      <c r="O1031" s="13">
        <f>E1031/D1031</f>
        <v>1.1175999999999999</v>
      </c>
      <c r="P1031" s="14">
        <f>IF($L1031&lt;&gt;0, E1031/L1031, 0)</f>
        <v>79.262411347517727</v>
      </c>
      <c r="Q1031" t="str">
        <f>LEFT($N1031, FIND("/", $N1031)-1)</f>
        <v>music</v>
      </c>
      <c r="R1031" t="str">
        <f>RIGHT(N1031, LEN(N1031)-LEN(Q1031)-1)</f>
        <v>electronic music</v>
      </c>
      <c r="S1031" s="5">
        <f>$J1031/60/60/24+DATE(1970, 1, 1)</f>
        <v>42044.711886574078</v>
      </c>
      <c r="T1031" s="5">
        <f>$I1031/60/60/24+DATE(1970, 1, 1)</f>
        <v>42098.915972222225</v>
      </c>
      <c r="U1031" t="b">
        <f>T1031&gt;S1031</f>
        <v>1</v>
      </c>
    </row>
    <row r="1032" spans="1:21" ht="29" x14ac:dyDescent="0.35">
      <c r="A1032">
        <v>1030</v>
      </c>
      <c r="B1032" s="3" t="s">
        <v>1031</v>
      </c>
      <c r="C1032" s="3" t="s">
        <v>5140</v>
      </c>
      <c r="D1032" s="11">
        <v>2000</v>
      </c>
      <c r="E1032" s="11">
        <v>6842</v>
      </c>
      <c r="F1032" t="s">
        <v>8219</v>
      </c>
      <c r="G1032" t="s">
        <v>8224</v>
      </c>
      <c r="H1032" t="s">
        <v>8246</v>
      </c>
      <c r="I1032">
        <v>1473680149</v>
      </c>
      <c r="J1032">
        <v>1472470549</v>
      </c>
      <c r="K1032" t="b">
        <v>0</v>
      </c>
      <c r="L1032">
        <v>159</v>
      </c>
      <c r="M1032" t="b">
        <v>1</v>
      </c>
      <c r="N1032" t="s">
        <v>8280</v>
      </c>
      <c r="O1032" s="13">
        <f>E1032/D1032</f>
        <v>3.4209999999999998</v>
      </c>
      <c r="P1032" s="14">
        <f>IF($L1032&lt;&gt;0, E1032/L1032, 0)</f>
        <v>43.031446540880502</v>
      </c>
      <c r="Q1032" t="str">
        <f>LEFT($N1032, FIND("/", $N1032)-1)</f>
        <v>music</v>
      </c>
      <c r="R1032" t="str">
        <f>RIGHT(N1032, LEN(N1032)-LEN(Q1032)-1)</f>
        <v>electronic music</v>
      </c>
      <c r="S1032" s="5">
        <f>$J1032/60/60/24+DATE(1970, 1, 1)</f>
        <v>42611.483206018514</v>
      </c>
      <c r="T1032" s="5">
        <f>$I1032/60/60/24+DATE(1970, 1, 1)</f>
        <v>42625.483206018514</v>
      </c>
      <c r="U1032" t="b">
        <f>T1032&gt;S1032</f>
        <v>1</v>
      </c>
    </row>
    <row r="1033" spans="1:21" ht="58" x14ac:dyDescent="0.35">
      <c r="A1033">
        <v>1031</v>
      </c>
      <c r="B1033" s="3" t="s">
        <v>1032</v>
      </c>
      <c r="C1033" s="3" t="s">
        <v>5141</v>
      </c>
      <c r="D1033" s="11">
        <v>10000</v>
      </c>
      <c r="E1033" s="11">
        <v>10740</v>
      </c>
      <c r="F1033" t="s">
        <v>8219</v>
      </c>
      <c r="G1033" t="s">
        <v>8224</v>
      </c>
      <c r="H1033" t="s">
        <v>8246</v>
      </c>
      <c r="I1033">
        <v>1450290010</v>
      </c>
      <c r="J1033">
        <v>1447698010</v>
      </c>
      <c r="K1033" t="b">
        <v>0</v>
      </c>
      <c r="L1033">
        <v>99</v>
      </c>
      <c r="M1033" t="b">
        <v>1</v>
      </c>
      <c r="N1033" t="s">
        <v>8280</v>
      </c>
      <c r="O1033" s="13">
        <f>E1033/D1033</f>
        <v>1.0740000000000001</v>
      </c>
      <c r="P1033" s="14">
        <f>IF($L1033&lt;&gt;0, E1033/L1033, 0)</f>
        <v>108.48484848484848</v>
      </c>
      <c r="Q1033" t="str">
        <f>LEFT($N1033, FIND("/", $N1033)-1)</f>
        <v>music</v>
      </c>
      <c r="R1033" t="str">
        <f>RIGHT(N1033, LEN(N1033)-LEN(Q1033)-1)</f>
        <v>electronic music</v>
      </c>
      <c r="S1033" s="5">
        <f>$J1033/60/60/24+DATE(1970, 1, 1)</f>
        <v>42324.764004629629</v>
      </c>
      <c r="T1033" s="5">
        <f>$I1033/60/60/24+DATE(1970, 1, 1)</f>
        <v>42354.764004629629</v>
      </c>
      <c r="U1033" t="b">
        <f>T1033&gt;S1033</f>
        <v>1</v>
      </c>
    </row>
    <row r="1034" spans="1:21" x14ac:dyDescent="0.35">
      <c r="A1034">
        <v>1032</v>
      </c>
      <c r="B1034" s="3" t="s">
        <v>1033</v>
      </c>
      <c r="C1034" s="3" t="s">
        <v>5142</v>
      </c>
      <c r="D1034" s="11">
        <v>5400</v>
      </c>
      <c r="E1034" s="11">
        <v>5858.84</v>
      </c>
      <c r="F1034" t="s">
        <v>8219</v>
      </c>
      <c r="G1034" t="s">
        <v>8224</v>
      </c>
      <c r="H1034" t="s">
        <v>8246</v>
      </c>
      <c r="I1034">
        <v>1466697625</v>
      </c>
      <c r="J1034">
        <v>1464105625</v>
      </c>
      <c r="K1034" t="b">
        <v>0</v>
      </c>
      <c r="L1034">
        <v>96</v>
      </c>
      <c r="M1034" t="b">
        <v>1</v>
      </c>
      <c r="N1034" t="s">
        <v>8280</v>
      </c>
      <c r="O1034" s="13">
        <f>E1034/D1034</f>
        <v>1.0849703703703704</v>
      </c>
      <c r="P1034" s="14">
        <f>IF($L1034&lt;&gt;0, E1034/L1034, 0)</f>
        <v>61.029583333333335</v>
      </c>
      <c r="Q1034" t="str">
        <f>LEFT($N1034, FIND("/", $N1034)-1)</f>
        <v>music</v>
      </c>
      <c r="R1034" t="str">
        <f>RIGHT(N1034, LEN(N1034)-LEN(Q1034)-1)</f>
        <v>electronic music</v>
      </c>
      <c r="S1034" s="5">
        <f>$J1034/60/60/24+DATE(1970, 1, 1)</f>
        <v>42514.666956018518</v>
      </c>
      <c r="T1034" s="5">
        <f>$I1034/60/60/24+DATE(1970, 1, 1)</f>
        <v>42544.666956018518</v>
      </c>
      <c r="U1034" t="b">
        <f>T1034&gt;S1034</f>
        <v>1</v>
      </c>
    </row>
    <row r="1035" spans="1:21" ht="43.5" x14ac:dyDescent="0.35">
      <c r="A1035">
        <v>1033</v>
      </c>
      <c r="B1035" s="3" t="s">
        <v>1034</v>
      </c>
      <c r="C1035" s="3" t="s">
        <v>5143</v>
      </c>
      <c r="D1035" s="11">
        <v>1328</v>
      </c>
      <c r="E1035" s="11">
        <v>1366</v>
      </c>
      <c r="F1035" t="s">
        <v>8219</v>
      </c>
      <c r="G1035" t="s">
        <v>8225</v>
      </c>
      <c r="H1035" t="s">
        <v>8247</v>
      </c>
      <c r="I1035">
        <v>1481564080</v>
      </c>
      <c r="J1035">
        <v>1479144880</v>
      </c>
      <c r="K1035" t="b">
        <v>0</v>
      </c>
      <c r="L1035">
        <v>27</v>
      </c>
      <c r="M1035" t="b">
        <v>1</v>
      </c>
      <c r="N1035" t="s">
        <v>8280</v>
      </c>
      <c r="O1035" s="13">
        <f>E1035/D1035</f>
        <v>1.0286144578313252</v>
      </c>
      <c r="P1035" s="14">
        <f>IF($L1035&lt;&gt;0, E1035/L1035, 0)</f>
        <v>50.592592592592595</v>
      </c>
      <c r="Q1035" t="str">
        <f>LEFT($N1035, FIND("/", $N1035)-1)</f>
        <v>music</v>
      </c>
      <c r="R1035" t="str">
        <f>RIGHT(N1035, LEN(N1035)-LEN(Q1035)-1)</f>
        <v>electronic music</v>
      </c>
      <c r="S1035" s="5">
        <f>$J1035/60/60/24+DATE(1970, 1, 1)</f>
        <v>42688.732407407413</v>
      </c>
      <c r="T1035" s="5">
        <f>$I1035/60/60/24+DATE(1970, 1, 1)</f>
        <v>42716.732407407413</v>
      </c>
      <c r="U1035" t="b">
        <f>T1035&gt;S1035</f>
        <v>1</v>
      </c>
    </row>
    <row r="1036" spans="1:21" ht="43.5" x14ac:dyDescent="0.35">
      <c r="A1036">
        <v>1034</v>
      </c>
      <c r="B1036" s="3" t="s">
        <v>1035</v>
      </c>
      <c r="C1036" s="3" t="s">
        <v>5144</v>
      </c>
      <c r="D1036" s="11">
        <v>5000</v>
      </c>
      <c r="E1036" s="11">
        <v>6500.09</v>
      </c>
      <c r="F1036" t="s">
        <v>8219</v>
      </c>
      <c r="G1036" t="s">
        <v>8224</v>
      </c>
      <c r="H1036" t="s">
        <v>8246</v>
      </c>
      <c r="I1036">
        <v>1470369540</v>
      </c>
      <c r="J1036">
        <v>1467604804</v>
      </c>
      <c r="K1036" t="b">
        <v>0</v>
      </c>
      <c r="L1036">
        <v>166</v>
      </c>
      <c r="M1036" t="b">
        <v>1</v>
      </c>
      <c r="N1036" t="s">
        <v>8280</v>
      </c>
      <c r="O1036" s="13">
        <f>E1036/D1036</f>
        <v>1.3000180000000001</v>
      </c>
      <c r="P1036" s="14">
        <f>IF($L1036&lt;&gt;0, E1036/L1036, 0)</f>
        <v>39.157168674698795</v>
      </c>
      <c r="Q1036" t="str">
        <f>LEFT($N1036, FIND("/", $N1036)-1)</f>
        <v>music</v>
      </c>
      <c r="R1036" t="str">
        <f>RIGHT(N1036, LEN(N1036)-LEN(Q1036)-1)</f>
        <v>electronic music</v>
      </c>
      <c r="S1036" s="5">
        <f>$J1036/60/60/24+DATE(1970, 1, 1)</f>
        <v>42555.166712962964</v>
      </c>
      <c r="T1036" s="5">
        <f>$I1036/60/60/24+DATE(1970, 1, 1)</f>
        <v>42587.165972222225</v>
      </c>
      <c r="U1036" t="b">
        <f>T1036&gt;S1036</f>
        <v>1</v>
      </c>
    </row>
    <row r="1037" spans="1:21" ht="43.5" x14ac:dyDescent="0.35">
      <c r="A1037">
        <v>1035</v>
      </c>
      <c r="B1037" s="3" t="s">
        <v>1036</v>
      </c>
      <c r="C1037" s="3" t="s">
        <v>5145</v>
      </c>
      <c r="D1037" s="11">
        <v>4600</v>
      </c>
      <c r="E1037" s="11">
        <v>4952</v>
      </c>
      <c r="F1037" t="s">
        <v>8219</v>
      </c>
      <c r="G1037" t="s">
        <v>8224</v>
      </c>
      <c r="H1037" t="s">
        <v>8246</v>
      </c>
      <c r="I1037">
        <v>1423668220</v>
      </c>
      <c r="J1037">
        <v>1421076220</v>
      </c>
      <c r="K1037" t="b">
        <v>0</v>
      </c>
      <c r="L1037">
        <v>76</v>
      </c>
      <c r="M1037" t="b">
        <v>1</v>
      </c>
      <c r="N1037" t="s">
        <v>8280</v>
      </c>
      <c r="O1037" s="13">
        <f>E1037/D1037</f>
        <v>1.0765217391304347</v>
      </c>
      <c r="P1037" s="14">
        <f>IF($L1037&lt;&gt;0, E1037/L1037, 0)</f>
        <v>65.15789473684211</v>
      </c>
      <c r="Q1037" t="str">
        <f>LEFT($N1037, FIND("/", $N1037)-1)</f>
        <v>music</v>
      </c>
      <c r="R1037" t="str">
        <f>RIGHT(N1037, LEN(N1037)-LEN(Q1037)-1)</f>
        <v>electronic music</v>
      </c>
      <c r="S1037" s="5">
        <f>$J1037/60/60/24+DATE(1970, 1, 1)</f>
        <v>42016.641435185185</v>
      </c>
      <c r="T1037" s="5">
        <f>$I1037/60/60/24+DATE(1970, 1, 1)</f>
        <v>42046.641435185185</v>
      </c>
      <c r="U1037" t="b">
        <f>T1037&gt;S1037</f>
        <v>1</v>
      </c>
    </row>
    <row r="1038" spans="1:21" ht="43.5" x14ac:dyDescent="0.35">
      <c r="A1038">
        <v>1036</v>
      </c>
      <c r="B1038" s="3" t="s">
        <v>1037</v>
      </c>
      <c r="C1038" s="3" t="s">
        <v>5146</v>
      </c>
      <c r="D1038" s="11">
        <v>4500</v>
      </c>
      <c r="E1038" s="11">
        <v>5056.22</v>
      </c>
      <c r="F1038" t="s">
        <v>8219</v>
      </c>
      <c r="G1038" t="s">
        <v>8224</v>
      </c>
      <c r="H1038" t="s">
        <v>8246</v>
      </c>
      <c r="I1038">
        <v>1357545600</v>
      </c>
      <c r="J1038">
        <v>1354790790</v>
      </c>
      <c r="K1038" t="b">
        <v>0</v>
      </c>
      <c r="L1038">
        <v>211</v>
      </c>
      <c r="M1038" t="b">
        <v>1</v>
      </c>
      <c r="N1038" t="s">
        <v>8280</v>
      </c>
      <c r="O1038" s="13">
        <f>E1038/D1038</f>
        <v>1.1236044444444444</v>
      </c>
      <c r="P1038" s="14">
        <f>IF($L1038&lt;&gt;0, E1038/L1038, 0)</f>
        <v>23.963127962085309</v>
      </c>
      <c r="Q1038" t="str">
        <f>LEFT($N1038, FIND("/", $N1038)-1)</f>
        <v>music</v>
      </c>
      <c r="R1038" t="str">
        <f>RIGHT(N1038, LEN(N1038)-LEN(Q1038)-1)</f>
        <v>electronic music</v>
      </c>
      <c r="S1038" s="5">
        <f>$J1038/60/60/24+DATE(1970, 1, 1)</f>
        <v>41249.448958333334</v>
      </c>
      <c r="T1038" s="5">
        <f>$I1038/60/60/24+DATE(1970, 1, 1)</f>
        <v>41281.333333333336</v>
      </c>
      <c r="U1038" t="b">
        <f>T1038&gt;S1038</f>
        <v>1</v>
      </c>
    </row>
    <row r="1039" spans="1:21" ht="58" x14ac:dyDescent="0.35">
      <c r="A1039">
        <v>1037</v>
      </c>
      <c r="B1039" s="3" t="s">
        <v>1038</v>
      </c>
      <c r="C1039" s="3" t="s">
        <v>5147</v>
      </c>
      <c r="D1039" s="11">
        <v>1000</v>
      </c>
      <c r="E1039" s="11">
        <v>1021</v>
      </c>
      <c r="F1039" t="s">
        <v>8219</v>
      </c>
      <c r="G1039" t="s">
        <v>8224</v>
      </c>
      <c r="H1039" t="s">
        <v>8246</v>
      </c>
      <c r="I1039">
        <v>1431925200</v>
      </c>
      <c r="J1039">
        <v>1429991062</v>
      </c>
      <c r="K1039" t="b">
        <v>0</v>
      </c>
      <c r="L1039">
        <v>21</v>
      </c>
      <c r="M1039" t="b">
        <v>1</v>
      </c>
      <c r="N1039" t="s">
        <v>8280</v>
      </c>
      <c r="O1039" s="13">
        <f>E1039/D1039</f>
        <v>1.0209999999999999</v>
      </c>
      <c r="P1039" s="14">
        <f>IF($L1039&lt;&gt;0, E1039/L1039, 0)</f>
        <v>48.61904761904762</v>
      </c>
      <c r="Q1039" t="str">
        <f>LEFT($N1039, FIND("/", $N1039)-1)</f>
        <v>music</v>
      </c>
      <c r="R1039" t="str">
        <f>RIGHT(N1039, LEN(N1039)-LEN(Q1039)-1)</f>
        <v>electronic music</v>
      </c>
      <c r="S1039" s="5">
        <f>$J1039/60/60/24+DATE(1970, 1, 1)</f>
        <v>42119.822476851856</v>
      </c>
      <c r="T1039" s="5">
        <f>$I1039/60/60/24+DATE(1970, 1, 1)</f>
        <v>42142.208333333328</v>
      </c>
      <c r="U1039" t="b">
        <f>T1039&gt;S1039</f>
        <v>1</v>
      </c>
    </row>
    <row r="1040" spans="1:21" ht="43.5" x14ac:dyDescent="0.35">
      <c r="A1040">
        <v>1038</v>
      </c>
      <c r="B1040" s="3" t="s">
        <v>1039</v>
      </c>
      <c r="C1040" s="3" t="s">
        <v>5148</v>
      </c>
      <c r="D1040" s="11">
        <v>1500</v>
      </c>
      <c r="E1040" s="11">
        <v>2180</v>
      </c>
      <c r="F1040" t="s">
        <v>8219</v>
      </c>
      <c r="G1040" t="s">
        <v>8224</v>
      </c>
      <c r="H1040" t="s">
        <v>8246</v>
      </c>
      <c r="I1040">
        <v>1458362023</v>
      </c>
      <c r="J1040">
        <v>1455773623</v>
      </c>
      <c r="K1040" t="b">
        <v>0</v>
      </c>
      <c r="L1040">
        <v>61</v>
      </c>
      <c r="M1040" t="b">
        <v>1</v>
      </c>
      <c r="N1040" t="s">
        <v>8280</v>
      </c>
      <c r="O1040" s="13">
        <f>E1040/D1040</f>
        <v>1.4533333333333334</v>
      </c>
      <c r="P1040" s="14">
        <f>IF($L1040&lt;&gt;0, E1040/L1040, 0)</f>
        <v>35.73770491803279</v>
      </c>
      <c r="Q1040" t="str">
        <f>LEFT($N1040, FIND("/", $N1040)-1)</f>
        <v>music</v>
      </c>
      <c r="R1040" t="str">
        <f>RIGHT(N1040, LEN(N1040)-LEN(Q1040)-1)</f>
        <v>electronic music</v>
      </c>
      <c r="S1040" s="5">
        <f>$J1040/60/60/24+DATE(1970, 1, 1)</f>
        <v>42418.231747685189</v>
      </c>
      <c r="T1040" s="5">
        <f>$I1040/60/60/24+DATE(1970, 1, 1)</f>
        <v>42448.190081018518</v>
      </c>
      <c r="U1040" t="b">
        <f>T1040&gt;S1040</f>
        <v>1</v>
      </c>
    </row>
    <row r="1041" spans="1:21" ht="58" x14ac:dyDescent="0.35">
      <c r="A1041">
        <v>1039</v>
      </c>
      <c r="B1041" s="3" t="s">
        <v>1040</v>
      </c>
      <c r="C1041" s="3" t="s">
        <v>5149</v>
      </c>
      <c r="D1041" s="11">
        <v>500</v>
      </c>
      <c r="E1041" s="11">
        <v>641</v>
      </c>
      <c r="F1041" t="s">
        <v>8219</v>
      </c>
      <c r="G1041" t="s">
        <v>8224</v>
      </c>
      <c r="H1041" t="s">
        <v>8246</v>
      </c>
      <c r="I1041">
        <v>1481615940</v>
      </c>
      <c r="J1041">
        <v>1479436646</v>
      </c>
      <c r="K1041" t="b">
        <v>0</v>
      </c>
      <c r="L1041">
        <v>30</v>
      </c>
      <c r="M1041" t="b">
        <v>1</v>
      </c>
      <c r="N1041" t="s">
        <v>8280</v>
      </c>
      <c r="O1041" s="13">
        <f>E1041/D1041</f>
        <v>1.282</v>
      </c>
      <c r="P1041" s="14">
        <f>IF($L1041&lt;&gt;0, E1041/L1041, 0)</f>
        <v>21.366666666666667</v>
      </c>
      <c r="Q1041" t="str">
        <f>LEFT($N1041, FIND("/", $N1041)-1)</f>
        <v>music</v>
      </c>
      <c r="R1041" t="str">
        <f>RIGHT(N1041, LEN(N1041)-LEN(Q1041)-1)</f>
        <v>electronic music</v>
      </c>
      <c r="S1041" s="5">
        <f>$J1041/60/60/24+DATE(1970, 1, 1)</f>
        <v>42692.109328703707</v>
      </c>
      <c r="T1041" s="5">
        <f>$I1041/60/60/24+DATE(1970, 1, 1)</f>
        <v>42717.332638888889</v>
      </c>
      <c r="U1041" t="b">
        <f>T1041&gt;S1041</f>
        <v>1</v>
      </c>
    </row>
    <row r="1042" spans="1:21" ht="43.5" x14ac:dyDescent="0.35">
      <c r="A1042">
        <v>1040</v>
      </c>
      <c r="B1042" s="3" t="s">
        <v>1041</v>
      </c>
      <c r="C1042" s="3" t="s">
        <v>5150</v>
      </c>
      <c r="D1042" s="11">
        <v>85000</v>
      </c>
      <c r="E1042" s="11">
        <v>250</v>
      </c>
      <c r="F1042" t="s">
        <v>8220</v>
      </c>
      <c r="G1042" t="s">
        <v>8224</v>
      </c>
      <c r="H1042" t="s">
        <v>8246</v>
      </c>
      <c r="I1042">
        <v>1472317209</v>
      </c>
      <c r="J1042">
        <v>1469725209</v>
      </c>
      <c r="K1042" t="b">
        <v>0</v>
      </c>
      <c r="L1042">
        <v>1</v>
      </c>
      <c r="M1042" t="b">
        <v>0</v>
      </c>
      <c r="N1042" t="s">
        <v>8281</v>
      </c>
      <c r="O1042" s="13">
        <f>E1042/D1042</f>
        <v>2.9411764705882353E-3</v>
      </c>
      <c r="P1042" s="14">
        <f>IF($L1042&lt;&gt;0, E1042/L1042, 0)</f>
        <v>250</v>
      </c>
      <c r="Q1042" t="str">
        <f>LEFT($N1042, FIND("/", $N1042)-1)</f>
        <v>journalism</v>
      </c>
      <c r="R1042" t="str">
        <f>RIGHT(N1042, LEN(N1042)-LEN(Q1042)-1)</f>
        <v>audio</v>
      </c>
      <c r="S1042" s="5">
        <f>$J1042/60/60/24+DATE(1970, 1, 1)</f>
        <v>42579.708437499998</v>
      </c>
      <c r="T1042" s="5">
        <f>$I1042/60/60/24+DATE(1970, 1, 1)</f>
        <v>42609.708437499998</v>
      </c>
      <c r="U1042" t="b">
        <f>T1042&gt;S1042</f>
        <v>1</v>
      </c>
    </row>
    <row r="1043" spans="1:21" ht="43.5" x14ac:dyDescent="0.35">
      <c r="A1043">
        <v>1041</v>
      </c>
      <c r="B1043" s="3" t="s">
        <v>1042</v>
      </c>
      <c r="C1043" s="3" t="s">
        <v>5151</v>
      </c>
      <c r="D1043" s="11">
        <v>50</v>
      </c>
      <c r="E1043" s="11">
        <v>0</v>
      </c>
      <c r="F1043" t="s">
        <v>8220</v>
      </c>
      <c r="G1043" t="s">
        <v>8224</v>
      </c>
      <c r="H1043" t="s">
        <v>8246</v>
      </c>
      <c r="I1043">
        <v>1406769992</v>
      </c>
      <c r="J1043">
        <v>1405041992</v>
      </c>
      <c r="K1043" t="b">
        <v>0</v>
      </c>
      <c r="L1043">
        <v>0</v>
      </c>
      <c r="M1043" t="b">
        <v>0</v>
      </c>
      <c r="N1043" t="s">
        <v>8281</v>
      </c>
      <c r="O1043" s="13">
        <f>E1043/D1043</f>
        <v>0</v>
      </c>
      <c r="P1043" s="14">
        <f>IF($L1043&lt;&gt;0, E1043/L1043, 0)</f>
        <v>0</v>
      </c>
      <c r="Q1043" t="str">
        <f>LEFT($N1043, FIND("/", $N1043)-1)</f>
        <v>journalism</v>
      </c>
      <c r="R1043" t="str">
        <f>RIGHT(N1043, LEN(N1043)-LEN(Q1043)-1)</f>
        <v>audio</v>
      </c>
      <c r="S1043" s="5">
        <f>$J1043/60/60/24+DATE(1970, 1, 1)</f>
        <v>41831.060092592597</v>
      </c>
      <c r="T1043" s="5">
        <f>$I1043/60/60/24+DATE(1970, 1, 1)</f>
        <v>41851.060092592597</v>
      </c>
      <c r="U1043" t="b">
        <f>T1043&gt;S1043</f>
        <v>1</v>
      </c>
    </row>
    <row r="1044" spans="1:21" ht="43.5" x14ac:dyDescent="0.35">
      <c r="A1044">
        <v>1042</v>
      </c>
      <c r="B1044" s="3" t="s">
        <v>1043</v>
      </c>
      <c r="C1044" s="3" t="s">
        <v>5152</v>
      </c>
      <c r="D1044" s="11">
        <v>650</v>
      </c>
      <c r="E1044" s="11">
        <v>10</v>
      </c>
      <c r="F1044" t="s">
        <v>8220</v>
      </c>
      <c r="G1044" t="s">
        <v>8224</v>
      </c>
      <c r="H1044" t="s">
        <v>8246</v>
      </c>
      <c r="I1044">
        <v>1410516000</v>
      </c>
      <c r="J1044">
        <v>1406824948</v>
      </c>
      <c r="K1044" t="b">
        <v>0</v>
      </c>
      <c r="L1044">
        <v>1</v>
      </c>
      <c r="M1044" t="b">
        <v>0</v>
      </c>
      <c r="N1044" t="s">
        <v>8281</v>
      </c>
      <c r="O1044" s="13">
        <f>E1044/D1044</f>
        <v>1.5384615384615385E-2</v>
      </c>
      <c r="P1044" s="14">
        <f>IF($L1044&lt;&gt;0, E1044/L1044, 0)</f>
        <v>10</v>
      </c>
      <c r="Q1044" t="str">
        <f>LEFT($N1044, FIND("/", $N1044)-1)</f>
        <v>journalism</v>
      </c>
      <c r="R1044" t="str">
        <f>RIGHT(N1044, LEN(N1044)-LEN(Q1044)-1)</f>
        <v>audio</v>
      </c>
      <c r="S1044" s="5">
        <f>$J1044/60/60/24+DATE(1970, 1, 1)</f>
        <v>41851.696157407408</v>
      </c>
      <c r="T1044" s="5">
        <f>$I1044/60/60/24+DATE(1970, 1, 1)</f>
        <v>41894.416666666664</v>
      </c>
      <c r="U1044" t="b">
        <f>T1044&gt;S1044</f>
        <v>1</v>
      </c>
    </row>
    <row r="1045" spans="1:21" ht="43.5" x14ac:dyDescent="0.35">
      <c r="A1045">
        <v>1043</v>
      </c>
      <c r="B1045" s="3" t="s">
        <v>1044</v>
      </c>
      <c r="C1045" s="3" t="s">
        <v>5153</v>
      </c>
      <c r="D1045" s="11">
        <v>100000</v>
      </c>
      <c r="E1045" s="11">
        <v>8537</v>
      </c>
      <c r="F1045" t="s">
        <v>8220</v>
      </c>
      <c r="G1045" t="s">
        <v>8224</v>
      </c>
      <c r="H1045" t="s">
        <v>8246</v>
      </c>
      <c r="I1045">
        <v>1432101855</v>
      </c>
      <c r="J1045">
        <v>1429509855</v>
      </c>
      <c r="K1045" t="b">
        <v>0</v>
      </c>
      <c r="L1045">
        <v>292</v>
      </c>
      <c r="M1045" t="b">
        <v>0</v>
      </c>
      <c r="N1045" t="s">
        <v>8281</v>
      </c>
      <c r="O1045" s="13">
        <f>E1045/D1045</f>
        <v>8.5370000000000001E-2</v>
      </c>
      <c r="P1045" s="14">
        <f>IF($L1045&lt;&gt;0, E1045/L1045, 0)</f>
        <v>29.236301369863014</v>
      </c>
      <c r="Q1045" t="str">
        <f>LEFT($N1045, FIND("/", $N1045)-1)</f>
        <v>journalism</v>
      </c>
      <c r="R1045" t="str">
        <f>RIGHT(N1045, LEN(N1045)-LEN(Q1045)-1)</f>
        <v>audio</v>
      </c>
      <c r="S1045" s="5">
        <f>$J1045/60/60/24+DATE(1970, 1, 1)</f>
        <v>42114.252951388888</v>
      </c>
      <c r="T1045" s="5">
        <f>$I1045/60/60/24+DATE(1970, 1, 1)</f>
        <v>42144.252951388888</v>
      </c>
      <c r="U1045" t="b">
        <f>T1045&gt;S1045</f>
        <v>1</v>
      </c>
    </row>
    <row r="1046" spans="1:21" ht="43.5" x14ac:dyDescent="0.35">
      <c r="A1046">
        <v>1044</v>
      </c>
      <c r="B1046" s="3" t="s">
        <v>1045</v>
      </c>
      <c r="C1046" s="3" t="s">
        <v>5154</v>
      </c>
      <c r="D1046" s="11">
        <v>7000</v>
      </c>
      <c r="E1046" s="11">
        <v>6</v>
      </c>
      <c r="F1046" t="s">
        <v>8220</v>
      </c>
      <c r="G1046" t="s">
        <v>8224</v>
      </c>
      <c r="H1046" t="s">
        <v>8246</v>
      </c>
      <c r="I1046">
        <v>1425587220</v>
      </c>
      <c r="J1046">
        <v>1420668801</v>
      </c>
      <c r="K1046" t="b">
        <v>0</v>
      </c>
      <c r="L1046">
        <v>2</v>
      </c>
      <c r="M1046" t="b">
        <v>0</v>
      </c>
      <c r="N1046" t="s">
        <v>8281</v>
      </c>
      <c r="O1046" s="13">
        <f>E1046/D1046</f>
        <v>8.571428571428571E-4</v>
      </c>
      <c r="P1046" s="14">
        <f>IF($L1046&lt;&gt;0, E1046/L1046, 0)</f>
        <v>3</v>
      </c>
      <c r="Q1046" t="str">
        <f>LEFT($N1046, FIND("/", $N1046)-1)</f>
        <v>journalism</v>
      </c>
      <c r="R1046" t="str">
        <f>RIGHT(N1046, LEN(N1046)-LEN(Q1046)-1)</f>
        <v>audio</v>
      </c>
      <c r="S1046" s="5">
        <f>$J1046/60/60/24+DATE(1970, 1, 1)</f>
        <v>42011.925937499997</v>
      </c>
      <c r="T1046" s="5">
        <f>$I1046/60/60/24+DATE(1970, 1, 1)</f>
        <v>42068.852083333331</v>
      </c>
      <c r="U1046" t="b">
        <f>T1046&gt;S1046</f>
        <v>1</v>
      </c>
    </row>
    <row r="1047" spans="1:21" ht="43.5" x14ac:dyDescent="0.35">
      <c r="A1047">
        <v>1045</v>
      </c>
      <c r="B1047" s="3" t="s">
        <v>1046</v>
      </c>
      <c r="C1047" s="3" t="s">
        <v>5155</v>
      </c>
      <c r="D1047" s="11">
        <v>10000</v>
      </c>
      <c r="E1047" s="11">
        <v>266</v>
      </c>
      <c r="F1047" t="s">
        <v>8220</v>
      </c>
      <c r="G1047" t="s">
        <v>8224</v>
      </c>
      <c r="H1047" t="s">
        <v>8246</v>
      </c>
      <c r="I1047">
        <v>1408827550</v>
      </c>
      <c r="J1047">
        <v>1406235550</v>
      </c>
      <c r="K1047" t="b">
        <v>0</v>
      </c>
      <c r="L1047">
        <v>8</v>
      </c>
      <c r="M1047" t="b">
        <v>0</v>
      </c>
      <c r="N1047" t="s">
        <v>8281</v>
      </c>
      <c r="O1047" s="13">
        <f>E1047/D1047</f>
        <v>2.6599999999999999E-2</v>
      </c>
      <c r="P1047" s="14">
        <f>IF($L1047&lt;&gt;0, E1047/L1047, 0)</f>
        <v>33.25</v>
      </c>
      <c r="Q1047" t="str">
        <f>LEFT($N1047, FIND("/", $N1047)-1)</f>
        <v>journalism</v>
      </c>
      <c r="R1047" t="str">
        <f>RIGHT(N1047, LEN(N1047)-LEN(Q1047)-1)</f>
        <v>audio</v>
      </c>
      <c r="S1047" s="5">
        <f>$J1047/60/60/24+DATE(1970, 1, 1)</f>
        <v>41844.874421296299</v>
      </c>
      <c r="T1047" s="5">
        <f>$I1047/60/60/24+DATE(1970, 1, 1)</f>
        <v>41874.874421296299</v>
      </c>
      <c r="U1047" t="b">
        <f>T1047&gt;S1047</f>
        <v>1</v>
      </c>
    </row>
    <row r="1048" spans="1:21" ht="43.5" x14ac:dyDescent="0.35">
      <c r="A1048">
        <v>1046</v>
      </c>
      <c r="B1048" s="3" t="s">
        <v>1047</v>
      </c>
      <c r="C1048" s="3" t="s">
        <v>5156</v>
      </c>
      <c r="D1048" s="11">
        <v>3000</v>
      </c>
      <c r="E1048" s="11">
        <v>0</v>
      </c>
      <c r="F1048" t="s">
        <v>8220</v>
      </c>
      <c r="G1048" t="s">
        <v>8236</v>
      </c>
      <c r="H1048" t="s">
        <v>8249</v>
      </c>
      <c r="I1048">
        <v>1451161560</v>
      </c>
      <c r="J1048">
        <v>1447273560</v>
      </c>
      <c r="K1048" t="b">
        <v>0</v>
      </c>
      <c r="L1048">
        <v>0</v>
      </c>
      <c r="M1048" t="b">
        <v>0</v>
      </c>
      <c r="N1048" t="s">
        <v>8281</v>
      </c>
      <c r="O1048" s="13">
        <f>E1048/D1048</f>
        <v>0</v>
      </c>
      <c r="P1048" s="14">
        <f>IF($L1048&lt;&gt;0, E1048/L1048, 0)</f>
        <v>0</v>
      </c>
      <c r="Q1048" t="str">
        <f>LEFT($N1048, FIND("/", $N1048)-1)</f>
        <v>journalism</v>
      </c>
      <c r="R1048" t="str">
        <f>RIGHT(N1048, LEN(N1048)-LEN(Q1048)-1)</f>
        <v>audio</v>
      </c>
      <c r="S1048" s="5">
        <f>$J1048/60/60/24+DATE(1970, 1, 1)</f>
        <v>42319.851388888885</v>
      </c>
      <c r="T1048" s="5">
        <f>$I1048/60/60/24+DATE(1970, 1, 1)</f>
        <v>42364.851388888885</v>
      </c>
      <c r="U1048" t="b">
        <f>T1048&gt;S1048</f>
        <v>1</v>
      </c>
    </row>
    <row r="1049" spans="1:21" ht="43.5" x14ac:dyDescent="0.35">
      <c r="A1049">
        <v>1047</v>
      </c>
      <c r="B1049" s="3" t="s">
        <v>1048</v>
      </c>
      <c r="C1049" s="3" t="s">
        <v>5157</v>
      </c>
      <c r="D1049" s="11">
        <v>2000</v>
      </c>
      <c r="E1049" s="11">
        <v>1</v>
      </c>
      <c r="F1049" t="s">
        <v>8220</v>
      </c>
      <c r="G1049" t="s">
        <v>8224</v>
      </c>
      <c r="H1049" t="s">
        <v>8246</v>
      </c>
      <c r="I1049">
        <v>1415219915</v>
      </c>
      <c r="J1049">
        <v>1412624315</v>
      </c>
      <c r="K1049" t="b">
        <v>0</v>
      </c>
      <c r="L1049">
        <v>1</v>
      </c>
      <c r="M1049" t="b">
        <v>0</v>
      </c>
      <c r="N1049" t="s">
        <v>8281</v>
      </c>
      <c r="O1049" s="13">
        <f>E1049/D1049</f>
        <v>5.0000000000000001E-4</v>
      </c>
      <c r="P1049" s="14">
        <f>IF($L1049&lt;&gt;0, E1049/L1049, 0)</f>
        <v>1</v>
      </c>
      <c r="Q1049" t="str">
        <f>LEFT($N1049, FIND("/", $N1049)-1)</f>
        <v>journalism</v>
      </c>
      <c r="R1049" t="str">
        <f>RIGHT(N1049, LEN(N1049)-LEN(Q1049)-1)</f>
        <v>audio</v>
      </c>
      <c r="S1049" s="5">
        <f>$J1049/60/60/24+DATE(1970, 1, 1)</f>
        <v>41918.818460648145</v>
      </c>
      <c r="T1049" s="5">
        <f>$I1049/60/60/24+DATE(1970, 1, 1)</f>
        <v>41948.860127314816</v>
      </c>
      <c r="U1049" t="b">
        <f>T1049&gt;S1049</f>
        <v>1</v>
      </c>
    </row>
    <row r="1050" spans="1:21" ht="43.5" x14ac:dyDescent="0.35">
      <c r="A1050">
        <v>1048</v>
      </c>
      <c r="B1050" s="3" t="s">
        <v>1049</v>
      </c>
      <c r="C1050" s="3" t="s">
        <v>5158</v>
      </c>
      <c r="D1050" s="11">
        <v>15000</v>
      </c>
      <c r="E1050" s="11">
        <v>212</v>
      </c>
      <c r="F1050" t="s">
        <v>8220</v>
      </c>
      <c r="G1050" t="s">
        <v>8224</v>
      </c>
      <c r="H1050" t="s">
        <v>8246</v>
      </c>
      <c r="I1050">
        <v>1474766189</v>
      </c>
      <c r="J1050">
        <v>1471310189</v>
      </c>
      <c r="K1050" t="b">
        <v>0</v>
      </c>
      <c r="L1050">
        <v>4</v>
      </c>
      <c r="M1050" t="b">
        <v>0</v>
      </c>
      <c r="N1050" t="s">
        <v>8281</v>
      </c>
      <c r="O1050" s="13">
        <f>E1050/D1050</f>
        <v>1.4133333333333333E-2</v>
      </c>
      <c r="P1050" s="14">
        <f>IF($L1050&lt;&gt;0, E1050/L1050, 0)</f>
        <v>53</v>
      </c>
      <c r="Q1050" t="str">
        <f>LEFT($N1050, FIND("/", $N1050)-1)</f>
        <v>journalism</v>
      </c>
      <c r="R1050" t="str">
        <f>RIGHT(N1050, LEN(N1050)-LEN(Q1050)-1)</f>
        <v>audio</v>
      </c>
      <c r="S1050" s="5">
        <f>$J1050/60/60/24+DATE(1970, 1, 1)</f>
        <v>42598.053113425922</v>
      </c>
      <c r="T1050" s="5">
        <f>$I1050/60/60/24+DATE(1970, 1, 1)</f>
        <v>42638.053113425922</v>
      </c>
      <c r="U1050" t="b">
        <f>T1050&gt;S1050</f>
        <v>1</v>
      </c>
    </row>
    <row r="1051" spans="1:21" x14ac:dyDescent="0.35">
      <c r="A1051">
        <v>1049</v>
      </c>
      <c r="B1051" s="3" t="s">
        <v>1050</v>
      </c>
      <c r="C1051" s="3" t="s">
        <v>5159</v>
      </c>
      <c r="D1051" s="11">
        <v>12000</v>
      </c>
      <c r="E1051" s="11">
        <v>0</v>
      </c>
      <c r="F1051" t="s">
        <v>8220</v>
      </c>
      <c r="G1051" t="s">
        <v>8224</v>
      </c>
      <c r="H1051" t="s">
        <v>8246</v>
      </c>
      <c r="I1051">
        <v>1455272445</v>
      </c>
      <c r="J1051">
        <v>1452680445</v>
      </c>
      <c r="K1051" t="b">
        <v>0</v>
      </c>
      <c r="L1051">
        <v>0</v>
      </c>
      <c r="M1051" t="b">
        <v>0</v>
      </c>
      <c r="N1051" t="s">
        <v>8281</v>
      </c>
      <c r="O1051" s="13">
        <f>E1051/D1051</f>
        <v>0</v>
      </c>
      <c r="P1051" s="14">
        <f>IF($L1051&lt;&gt;0, E1051/L1051, 0)</f>
        <v>0</v>
      </c>
      <c r="Q1051" t="str">
        <f>LEFT($N1051, FIND("/", $N1051)-1)</f>
        <v>journalism</v>
      </c>
      <c r="R1051" t="str">
        <f>RIGHT(N1051, LEN(N1051)-LEN(Q1051)-1)</f>
        <v>audio</v>
      </c>
      <c r="S1051" s="5">
        <f>$J1051/60/60/24+DATE(1970, 1, 1)</f>
        <v>42382.431076388893</v>
      </c>
      <c r="T1051" s="5">
        <f>$I1051/60/60/24+DATE(1970, 1, 1)</f>
        <v>42412.431076388893</v>
      </c>
      <c r="U1051" t="b">
        <f>T1051&gt;S1051</f>
        <v>1</v>
      </c>
    </row>
    <row r="1052" spans="1:21" ht="29" x14ac:dyDescent="0.35">
      <c r="A1052">
        <v>1050</v>
      </c>
      <c r="B1052" s="3" t="s">
        <v>1051</v>
      </c>
      <c r="C1052" s="3" t="s">
        <v>5160</v>
      </c>
      <c r="D1052" s="11">
        <v>2500</v>
      </c>
      <c r="E1052" s="11">
        <v>0</v>
      </c>
      <c r="F1052" t="s">
        <v>8220</v>
      </c>
      <c r="G1052" t="s">
        <v>8224</v>
      </c>
      <c r="H1052" t="s">
        <v>8246</v>
      </c>
      <c r="I1052">
        <v>1442257677</v>
      </c>
      <c r="J1052">
        <v>1439665677</v>
      </c>
      <c r="K1052" t="b">
        <v>0</v>
      </c>
      <c r="L1052">
        <v>0</v>
      </c>
      <c r="M1052" t="b">
        <v>0</v>
      </c>
      <c r="N1052" t="s">
        <v>8281</v>
      </c>
      <c r="O1052" s="13">
        <f>E1052/D1052</f>
        <v>0</v>
      </c>
      <c r="P1052" s="14">
        <f>IF($L1052&lt;&gt;0, E1052/L1052, 0)</f>
        <v>0</v>
      </c>
      <c r="Q1052" t="str">
        <f>LEFT($N1052, FIND("/", $N1052)-1)</f>
        <v>journalism</v>
      </c>
      <c r="R1052" t="str">
        <f>RIGHT(N1052, LEN(N1052)-LEN(Q1052)-1)</f>
        <v>audio</v>
      </c>
      <c r="S1052" s="5">
        <f>$J1052/60/60/24+DATE(1970, 1, 1)</f>
        <v>42231.7971875</v>
      </c>
      <c r="T1052" s="5">
        <f>$I1052/60/60/24+DATE(1970, 1, 1)</f>
        <v>42261.7971875</v>
      </c>
      <c r="U1052" t="b">
        <f>T1052&gt;S1052</f>
        <v>1</v>
      </c>
    </row>
    <row r="1053" spans="1:21" ht="43.5" x14ac:dyDescent="0.35">
      <c r="A1053">
        <v>1051</v>
      </c>
      <c r="B1053" s="3" t="s">
        <v>1052</v>
      </c>
      <c r="C1053" s="3" t="s">
        <v>5161</v>
      </c>
      <c r="D1053" s="11">
        <v>500</v>
      </c>
      <c r="E1053" s="11">
        <v>0</v>
      </c>
      <c r="F1053" t="s">
        <v>8220</v>
      </c>
      <c r="G1053" t="s">
        <v>8224</v>
      </c>
      <c r="H1053" t="s">
        <v>8246</v>
      </c>
      <c r="I1053">
        <v>1409098825</v>
      </c>
      <c r="J1053">
        <v>1406679625</v>
      </c>
      <c r="K1053" t="b">
        <v>0</v>
      </c>
      <c r="L1053">
        <v>0</v>
      </c>
      <c r="M1053" t="b">
        <v>0</v>
      </c>
      <c r="N1053" t="s">
        <v>8281</v>
      </c>
      <c r="O1053" s="13">
        <f>E1053/D1053</f>
        <v>0</v>
      </c>
      <c r="P1053" s="14">
        <f>IF($L1053&lt;&gt;0, E1053/L1053, 0)</f>
        <v>0</v>
      </c>
      <c r="Q1053" t="str">
        <f>LEFT($N1053, FIND("/", $N1053)-1)</f>
        <v>journalism</v>
      </c>
      <c r="R1053" t="str">
        <f>RIGHT(N1053, LEN(N1053)-LEN(Q1053)-1)</f>
        <v>audio</v>
      </c>
      <c r="S1053" s="5">
        <f>$J1053/60/60/24+DATE(1970, 1, 1)</f>
        <v>41850.014178240745</v>
      </c>
      <c r="T1053" s="5">
        <f>$I1053/60/60/24+DATE(1970, 1, 1)</f>
        <v>41878.014178240745</v>
      </c>
      <c r="U1053" t="b">
        <f>T1053&gt;S1053</f>
        <v>1</v>
      </c>
    </row>
    <row r="1054" spans="1:21" ht="58" x14ac:dyDescent="0.35">
      <c r="A1054">
        <v>1052</v>
      </c>
      <c r="B1054" s="3" t="s">
        <v>1053</v>
      </c>
      <c r="C1054" s="3" t="s">
        <v>5162</v>
      </c>
      <c r="D1054" s="11">
        <v>4336</v>
      </c>
      <c r="E1054" s="11">
        <v>0</v>
      </c>
      <c r="F1054" t="s">
        <v>8220</v>
      </c>
      <c r="G1054" t="s">
        <v>8224</v>
      </c>
      <c r="H1054" t="s">
        <v>8246</v>
      </c>
      <c r="I1054">
        <v>1465243740</v>
      </c>
      <c r="J1054">
        <v>1461438495</v>
      </c>
      <c r="K1054" t="b">
        <v>0</v>
      </c>
      <c r="L1054">
        <v>0</v>
      </c>
      <c r="M1054" t="b">
        <v>0</v>
      </c>
      <c r="N1054" t="s">
        <v>8281</v>
      </c>
      <c r="O1054" s="13">
        <f>E1054/D1054</f>
        <v>0</v>
      </c>
      <c r="P1054" s="14">
        <f>IF($L1054&lt;&gt;0, E1054/L1054, 0)</f>
        <v>0</v>
      </c>
      <c r="Q1054" t="str">
        <f>LEFT($N1054, FIND("/", $N1054)-1)</f>
        <v>journalism</v>
      </c>
      <c r="R1054" t="str">
        <f>RIGHT(N1054, LEN(N1054)-LEN(Q1054)-1)</f>
        <v>audio</v>
      </c>
      <c r="S1054" s="5">
        <f>$J1054/60/60/24+DATE(1970, 1, 1)</f>
        <v>42483.797395833331</v>
      </c>
      <c r="T1054" s="5">
        <f>$I1054/60/60/24+DATE(1970, 1, 1)</f>
        <v>42527.839583333334</v>
      </c>
      <c r="U1054" t="b">
        <f>T1054&gt;S1054</f>
        <v>1</v>
      </c>
    </row>
    <row r="1055" spans="1:21" ht="43.5" x14ac:dyDescent="0.35">
      <c r="A1055">
        <v>1053</v>
      </c>
      <c r="B1055" s="3" t="s">
        <v>1054</v>
      </c>
      <c r="C1055" s="3" t="s">
        <v>5163</v>
      </c>
      <c r="D1055" s="11">
        <v>1500</v>
      </c>
      <c r="E1055" s="11">
        <v>15</v>
      </c>
      <c r="F1055" t="s">
        <v>8220</v>
      </c>
      <c r="G1055" t="s">
        <v>8224</v>
      </c>
      <c r="H1055" t="s">
        <v>8246</v>
      </c>
      <c r="I1055">
        <v>1488773332</v>
      </c>
      <c r="J1055">
        <v>1486613332</v>
      </c>
      <c r="K1055" t="b">
        <v>0</v>
      </c>
      <c r="L1055">
        <v>1</v>
      </c>
      <c r="M1055" t="b">
        <v>0</v>
      </c>
      <c r="N1055" t="s">
        <v>8281</v>
      </c>
      <c r="O1055" s="13">
        <f>E1055/D1055</f>
        <v>0.01</v>
      </c>
      <c r="P1055" s="14">
        <f>IF($L1055&lt;&gt;0, E1055/L1055, 0)</f>
        <v>15</v>
      </c>
      <c r="Q1055" t="str">
        <f>LEFT($N1055, FIND("/", $N1055)-1)</f>
        <v>journalism</v>
      </c>
      <c r="R1055" t="str">
        <f>RIGHT(N1055, LEN(N1055)-LEN(Q1055)-1)</f>
        <v>audio</v>
      </c>
      <c r="S1055" s="5">
        <f>$J1055/60/60/24+DATE(1970, 1, 1)</f>
        <v>42775.172824074078</v>
      </c>
      <c r="T1055" s="5">
        <f>$I1055/60/60/24+DATE(1970, 1, 1)</f>
        <v>42800.172824074078</v>
      </c>
      <c r="U1055" t="b">
        <f>T1055&gt;S1055</f>
        <v>1</v>
      </c>
    </row>
    <row r="1056" spans="1:21" ht="58" x14ac:dyDescent="0.35">
      <c r="A1056">
        <v>1054</v>
      </c>
      <c r="B1056" s="3" t="s">
        <v>1055</v>
      </c>
      <c r="C1056" s="3" t="s">
        <v>5164</v>
      </c>
      <c r="D1056" s="11">
        <v>2500</v>
      </c>
      <c r="E1056" s="11">
        <v>0</v>
      </c>
      <c r="F1056" t="s">
        <v>8220</v>
      </c>
      <c r="G1056" t="s">
        <v>8224</v>
      </c>
      <c r="H1056" t="s">
        <v>8246</v>
      </c>
      <c r="I1056">
        <v>1407708000</v>
      </c>
      <c r="J1056">
        <v>1405110399</v>
      </c>
      <c r="K1056" t="b">
        <v>0</v>
      </c>
      <c r="L1056">
        <v>0</v>
      </c>
      <c r="M1056" t="b">
        <v>0</v>
      </c>
      <c r="N1056" t="s">
        <v>8281</v>
      </c>
      <c r="O1056" s="13">
        <f>E1056/D1056</f>
        <v>0</v>
      </c>
      <c r="P1056" s="14">
        <f>IF($L1056&lt;&gt;0, E1056/L1056, 0)</f>
        <v>0</v>
      </c>
      <c r="Q1056" t="str">
        <f>LEFT($N1056, FIND("/", $N1056)-1)</f>
        <v>journalism</v>
      </c>
      <c r="R1056" t="str">
        <f>RIGHT(N1056, LEN(N1056)-LEN(Q1056)-1)</f>
        <v>audio</v>
      </c>
      <c r="S1056" s="5">
        <f>$J1056/60/60/24+DATE(1970, 1, 1)</f>
        <v>41831.851840277777</v>
      </c>
      <c r="T1056" s="5">
        <f>$I1056/60/60/24+DATE(1970, 1, 1)</f>
        <v>41861.916666666664</v>
      </c>
      <c r="U1056" t="b">
        <f>T1056&gt;S1056</f>
        <v>1</v>
      </c>
    </row>
    <row r="1057" spans="1:21" ht="43.5" x14ac:dyDescent="0.35">
      <c r="A1057">
        <v>1055</v>
      </c>
      <c r="B1057" s="3" t="s">
        <v>1056</v>
      </c>
      <c r="C1057" s="3" t="s">
        <v>5165</v>
      </c>
      <c r="D1057" s="11">
        <v>3500</v>
      </c>
      <c r="E1057" s="11">
        <v>0</v>
      </c>
      <c r="F1057" t="s">
        <v>8220</v>
      </c>
      <c r="G1057" t="s">
        <v>8224</v>
      </c>
      <c r="H1057" t="s">
        <v>8246</v>
      </c>
      <c r="I1057">
        <v>1457394545</v>
      </c>
      <c r="J1057">
        <v>1454802545</v>
      </c>
      <c r="K1057" t="b">
        <v>0</v>
      </c>
      <c r="L1057">
        <v>0</v>
      </c>
      <c r="M1057" t="b">
        <v>0</v>
      </c>
      <c r="N1057" t="s">
        <v>8281</v>
      </c>
      <c r="O1057" s="13">
        <f>E1057/D1057</f>
        <v>0</v>
      </c>
      <c r="P1057" s="14">
        <f>IF($L1057&lt;&gt;0, E1057/L1057, 0)</f>
        <v>0</v>
      </c>
      <c r="Q1057" t="str">
        <f>LEFT($N1057, FIND("/", $N1057)-1)</f>
        <v>journalism</v>
      </c>
      <c r="R1057" t="str">
        <f>RIGHT(N1057, LEN(N1057)-LEN(Q1057)-1)</f>
        <v>audio</v>
      </c>
      <c r="S1057" s="5">
        <f>$J1057/60/60/24+DATE(1970, 1, 1)</f>
        <v>42406.992418981477</v>
      </c>
      <c r="T1057" s="5">
        <f>$I1057/60/60/24+DATE(1970, 1, 1)</f>
        <v>42436.992418981477</v>
      </c>
      <c r="U1057" t="b">
        <f>T1057&gt;S1057</f>
        <v>1</v>
      </c>
    </row>
    <row r="1058" spans="1:21" ht="58" x14ac:dyDescent="0.35">
      <c r="A1058">
        <v>1056</v>
      </c>
      <c r="B1058" s="3" t="s">
        <v>1057</v>
      </c>
      <c r="C1058" s="3" t="s">
        <v>5166</v>
      </c>
      <c r="D1058" s="11">
        <v>10000</v>
      </c>
      <c r="E1058" s="11">
        <v>0</v>
      </c>
      <c r="F1058" t="s">
        <v>8220</v>
      </c>
      <c r="G1058" t="s">
        <v>8224</v>
      </c>
      <c r="H1058" t="s">
        <v>8246</v>
      </c>
      <c r="I1058">
        <v>1429892177</v>
      </c>
      <c r="J1058">
        <v>1424711777</v>
      </c>
      <c r="K1058" t="b">
        <v>0</v>
      </c>
      <c r="L1058">
        <v>0</v>
      </c>
      <c r="M1058" t="b">
        <v>0</v>
      </c>
      <c r="N1058" t="s">
        <v>8281</v>
      </c>
      <c r="O1058" s="13">
        <f>E1058/D1058</f>
        <v>0</v>
      </c>
      <c r="P1058" s="14">
        <f>IF($L1058&lt;&gt;0, E1058/L1058, 0)</f>
        <v>0</v>
      </c>
      <c r="Q1058" t="str">
        <f>LEFT($N1058, FIND("/", $N1058)-1)</f>
        <v>journalism</v>
      </c>
      <c r="R1058" t="str">
        <f>RIGHT(N1058, LEN(N1058)-LEN(Q1058)-1)</f>
        <v>audio</v>
      </c>
      <c r="S1058" s="5">
        <f>$J1058/60/60/24+DATE(1970, 1, 1)</f>
        <v>42058.719641203701</v>
      </c>
      <c r="T1058" s="5">
        <f>$I1058/60/60/24+DATE(1970, 1, 1)</f>
        <v>42118.677974537044</v>
      </c>
      <c r="U1058" t="b">
        <f>T1058&gt;S1058</f>
        <v>1</v>
      </c>
    </row>
    <row r="1059" spans="1:21" ht="43.5" x14ac:dyDescent="0.35">
      <c r="A1059">
        <v>1057</v>
      </c>
      <c r="B1059" s="3" t="s">
        <v>1058</v>
      </c>
      <c r="C1059" s="3" t="s">
        <v>5167</v>
      </c>
      <c r="D1059" s="11">
        <v>10000</v>
      </c>
      <c r="E1059" s="11">
        <v>0</v>
      </c>
      <c r="F1059" t="s">
        <v>8220</v>
      </c>
      <c r="G1059" t="s">
        <v>8224</v>
      </c>
      <c r="H1059" t="s">
        <v>8246</v>
      </c>
      <c r="I1059">
        <v>1480888483</v>
      </c>
      <c r="J1059">
        <v>1478292883</v>
      </c>
      <c r="K1059" t="b">
        <v>0</v>
      </c>
      <c r="L1059">
        <v>0</v>
      </c>
      <c r="M1059" t="b">
        <v>0</v>
      </c>
      <c r="N1059" t="s">
        <v>8281</v>
      </c>
      <c r="O1059" s="13">
        <f>E1059/D1059</f>
        <v>0</v>
      </c>
      <c r="P1059" s="14">
        <f>IF($L1059&lt;&gt;0, E1059/L1059, 0)</f>
        <v>0</v>
      </c>
      <c r="Q1059" t="str">
        <f>LEFT($N1059, FIND("/", $N1059)-1)</f>
        <v>journalism</v>
      </c>
      <c r="R1059" t="str">
        <f>RIGHT(N1059, LEN(N1059)-LEN(Q1059)-1)</f>
        <v>audio</v>
      </c>
      <c r="S1059" s="5">
        <f>$J1059/60/60/24+DATE(1970, 1, 1)</f>
        <v>42678.871331018512</v>
      </c>
      <c r="T1059" s="5">
        <f>$I1059/60/60/24+DATE(1970, 1, 1)</f>
        <v>42708.912997685184</v>
      </c>
      <c r="U1059" t="b">
        <f>T1059&gt;S1059</f>
        <v>1</v>
      </c>
    </row>
    <row r="1060" spans="1:21" ht="43.5" x14ac:dyDescent="0.35">
      <c r="A1060">
        <v>1058</v>
      </c>
      <c r="B1060" s="3" t="s">
        <v>1059</v>
      </c>
      <c r="C1060" s="3" t="s">
        <v>5168</v>
      </c>
      <c r="D1060" s="11">
        <v>40000</v>
      </c>
      <c r="E1060" s="11">
        <v>0</v>
      </c>
      <c r="F1060" t="s">
        <v>8220</v>
      </c>
      <c r="G1060" t="s">
        <v>8224</v>
      </c>
      <c r="H1060" t="s">
        <v>8246</v>
      </c>
      <c r="I1060">
        <v>1427328000</v>
      </c>
      <c r="J1060">
        <v>1423777043</v>
      </c>
      <c r="K1060" t="b">
        <v>0</v>
      </c>
      <c r="L1060">
        <v>0</v>
      </c>
      <c r="M1060" t="b">
        <v>0</v>
      </c>
      <c r="N1060" t="s">
        <v>8281</v>
      </c>
      <c r="O1060" s="13">
        <f>E1060/D1060</f>
        <v>0</v>
      </c>
      <c r="P1060" s="14">
        <f>IF($L1060&lt;&gt;0, E1060/L1060, 0)</f>
        <v>0</v>
      </c>
      <c r="Q1060" t="str">
        <f>LEFT($N1060, FIND("/", $N1060)-1)</f>
        <v>journalism</v>
      </c>
      <c r="R1060" t="str">
        <f>RIGHT(N1060, LEN(N1060)-LEN(Q1060)-1)</f>
        <v>audio</v>
      </c>
      <c r="S1060" s="5">
        <f>$J1060/60/60/24+DATE(1970, 1, 1)</f>
        <v>42047.900960648149</v>
      </c>
      <c r="T1060" s="5">
        <f>$I1060/60/60/24+DATE(1970, 1, 1)</f>
        <v>42089</v>
      </c>
      <c r="U1060" t="b">
        <f>T1060&gt;S1060</f>
        <v>1</v>
      </c>
    </row>
    <row r="1061" spans="1:21" x14ac:dyDescent="0.35">
      <c r="A1061">
        <v>1059</v>
      </c>
      <c r="B1061" s="3" t="s">
        <v>1060</v>
      </c>
      <c r="C1061" s="3" t="s">
        <v>5169</v>
      </c>
      <c r="D1061" s="11">
        <v>1100</v>
      </c>
      <c r="E1061" s="11">
        <v>0</v>
      </c>
      <c r="F1061" t="s">
        <v>8220</v>
      </c>
      <c r="G1061" t="s">
        <v>8224</v>
      </c>
      <c r="H1061" t="s">
        <v>8246</v>
      </c>
      <c r="I1061">
        <v>1426269456</v>
      </c>
      <c r="J1061">
        <v>1423681056</v>
      </c>
      <c r="K1061" t="b">
        <v>0</v>
      </c>
      <c r="L1061">
        <v>0</v>
      </c>
      <c r="M1061" t="b">
        <v>0</v>
      </c>
      <c r="N1061" t="s">
        <v>8281</v>
      </c>
      <c r="O1061" s="13">
        <f>E1061/D1061</f>
        <v>0</v>
      </c>
      <c r="P1061" s="14">
        <f>IF($L1061&lt;&gt;0, E1061/L1061, 0)</f>
        <v>0</v>
      </c>
      <c r="Q1061" t="str">
        <f>LEFT($N1061, FIND("/", $N1061)-1)</f>
        <v>journalism</v>
      </c>
      <c r="R1061" t="str">
        <f>RIGHT(N1061, LEN(N1061)-LEN(Q1061)-1)</f>
        <v>audio</v>
      </c>
      <c r="S1061" s="5">
        <f>$J1061/60/60/24+DATE(1970, 1, 1)</f>
        <v>42046.79</v>
      </c>
      <c r="T1061" s="5">
        <f>$I1061/60/60/24+DATE(1970, 1, 1)</f>
        <v>42076.748333333337</v>
      </c>
      <c r="U1061" t="b">
        <f>T1061&gt;S1061</f>
        <v>1</v>
      </c>
    </row>
    <row r="1062" spans="1:21" ht="43.5" x14ac:dyDescent="0.35">
      <c r="A1062">
        <v>1060</v>
      </c>
      <c r="B1062" s="3" t="s">
        <v>1061</v>
      </c>
      <c r="C1062" s="3" t="s">
        <v>5170</v>
      </c>
      <c r="D1062" s="11">
        <v>5000</v>
      </c>
      <c r="E1062" s="11">
        <v>50</v>
      </c>
      <c r="F1062" t="s">
        <v>8220</v>
      </c>
      <c r="G1062" t="s">
        <v>8224</v>
      </c>
      <c r="H1062" t="s">
        <v>8246</v>
      </c>
      <c r="I1062">
        <v>1429134893</v>
      </c>
      <c r="J1062">
        <v>1426542893</v>
      </c>
      <c r="K1062" t="b">
        <v>0</v>
      </c>
      <c r="L1062">
        <v>1</v>
      </c>
      <c r="M1062" t="b">
        <v>0</v>
      </c>
      <c r="N1062" t="s">
        <v>8281</v>
      </c>
      <c r="O1062" s="13">
        <f>E1062/D1062</f>
        <v>0.01</v>
      </c>
      <c r="P1062" s="14">
        <f>IF($L1062&lt;&gt;0, E1062/L1062, 0)</f>
        <v>50</v>
      </c>
      <c r="Q1062" t="str">
        <f>LEFT($N1062, FIND("/", $N1062)-1)</f>
        <v>journalism</v>
      </c>
      <c r="R1062" t="str">
        <f>RIGHT(N1062, LEN(N1062)-LEN(Q1062)-1)</f>
        <v>audio</v>
      </c>
      <c r="S1062" s="5">
        <f>$J1062/60/60/24+DATE(1970, 1, 1)</f>
        <v>42079.913113425922</v>
      </c>
      <c r="T1062" s="5">
        <f>$I1062/60/60/24+DATE(1970, 1, 1)</f>
        <v>42109.913113425922</v>
      </c>
      <c r="U1062" t="b">
        <f>T1062&gt;S1062</f>
        <v>1</v>
      </c>
    </row>
    <row r="1063" spans="1:21" ht="29" x14ac:dyDescent="0.35">
      <c r="A1063">
        <v>1061</v>
      </c>
      <c r="B1063" s="3" t="s">
        <v>1062</v>
      </c>
      <c r="C1063" s="3" t="s">
        <v>5171</v>
      </c>
      <c r="D1063" s="11">
        <v>4000</v>
      </c>
      <c r="E1063" s="11">
        <v>0</v>
      </c>
      <c r="F1063" t="s">
        <v>8220</v>
      </c>
      <c r="G1063" t="s">
        <v>8224</v>
      </c>
      <c r="H1063" t="s">
        <v>8246</v>
      </c>
      <c r="I1063">
        <v>1462150800</v>
      </c>
      <c r="J1063">
        <v>1456987108</v>
      </c>
      <c r="K1063" t="b">
        <v>0</v>
      </c>
      <c r="L1063">
        <v>0</v>
      </c>
      <c r="M1063" t="b">
        <v>0</v>
      </c>
      <c r="N1063" t="s">
        <v>8281</v>
      </c>
      <c r="O1063" s="13">
        <f>E1063/D1063</f>
        <v>0</v>
      </c>
      <c r="P1063" s="14">
        <f>IF($L1063&lt;&gt;0, E1063/L1063, 0)</f>
        <v>0</v>
      </c>
      <c r="Q1063" t="str">
        <f>LEFT($N1063, FIND("/", $N1063)-1)</f>
        <v>journalism</v>
      </c>
      <c r="R1063" t="str">
        <f>RIGHT(N1063, LEN(N1063)-LEN(Q1063)-1)</f>
        <v>audio</v>
      </c>
      <c r="S1063" s="5">
        <f>$J1063/60/60/24+DATE(1970, 1, 1)</f>
        <v>42432.276712962965</v>
      </c>
      <c r="T1063" s="5">
        <f>$I1063/60/60/24+DATE(1970, 1, 1)</f>
        <v>42492.041666666672</v>
      </c>
      <c r="U1063" t="b">
        <f>T1063&gt;S1063</f>
        <v>1</v>
      </c>
    </row>
    <row r="1064" spans="1:21" x14ac:dyDescent="0.35">
      <c r="A1064">
        <v>1062</v>
      </c>
      <c r="B1064" s="3" t="s">
        <v>1063</v>
      </c>
      <c r="C1064" s="3" t="s">
        <v>5172</v>
      </c>
      <c r="D1064" s="11">
        <v>199</v>
      </c>
      <c r="E1064" s="11">
        <v>190</v>
      </c>
      <c r="F1064" t="s">
        <v>8220</v>
      </c>
      <c r="G1064" t="s">
        <v>8224</v>
      </c>
      <c r="H1064" t="s">
        <v>8246</v>
      </c>
      <c r="I1064">
        <v>1468351341</v>
      </c>
      <c r="J1064">
        <v>1467746541</v>
      </c>
      <c r="K1064" t="b">
        <v>0</v>
      </c>
      <c r="L1064">
        <v>4</v>
      </c>
      <c r="M1064" t="b">
        <v>0</v>
      </c>
      <c r="N1064" t="s">
        <v>8281</v>
      </c>
      <c r="O1064" s="13">
        <f>E1064/D1064</f>
        <v>0.95477386934673369</v>
      </c>
      <c r="P1064" s="14">
        <f>IF($L1064&lt;&gt;0, E1064/L1064, 0)</f>
        <v>47.5</v>
      </c>
      <c r="Q1064" t="str">
        <f>LEFT($N1064, FIND("/", $N1064)-1)</f>
        <v>journalism</v>
      </c>
      <c r="R1064" t="str">
        <f>RIGHT(N1064, LEN(N1064)-LEN(Q1064)-1)</f>
        <v>audio</v>
      </c>
      <c r="S1064" s="5">
        <f>$J1064/60/60/24+DATE(1970, 1, 1)</f>
        <v>42556.807187500002</v>
      </c>
      <c r="T1064" s="5">
        <f>$I1064/60/60/24+DATE(1970, 1, 1)</f>
        <v>42563.807187500002</v>
      </c>
      <c r="U1064" t="b">
        <f>T1064&gt;S1064</f>
        <v>1</v>
      </c>
    </row>
    <row r="1065" spans="1:21" ht="43.5" x14ac:dyDescent="0.35">
      <c r="A1065">
        <v>1063</v>
      </c>
      <c r="B1065" s="3" t="s">
        <v>1064</v>
      </c>
      <c r="C1065" s="3" t="s">
        <v>5173</v>
      </c>
      <c r="D1065" s="11">
        <v>1000</v>
      </c>
      <c r="E1065" s="11">
        <v>0</v>
      </c>
      <c r="F1065" t="s">
        <v>8220</v>
      </c>
      <c r="G1065" t="s">
        <v>8224</v>
      </c>
      <c r="H1065" t="s">
        <v>8246</v>
      </c>
      <c r="I1065">
        <v>1472604262</v>
      </c>
      <c r="J1065">
        <v>1470012262</v>
      </c>
      <c r="K1065" t="b">
        <v>0</v>
      </c>
      <c r="L1065">
        <v>0</v>
      </c>
      <c r="M1065" t="b">
        <v>0</v>
      </c>
      <c r="N1065" t="s">
        <v>8281</v>
      </c>
      <c r="O1065" s="13">
        <f>E1065/D1065</f>
        <v>0</v>
      </c>
      <c r="P1065" s="14">
        <f>IF($L1065&lt;&gt;0, E1065/L1065, 0)</f>
        <v>0</v>
      </c>
      <c r="Q1065" t="str">
        <f>LEFT($N1065, FIND("/", $N1065)-1)</f>
        <v>journalism</v>
      </c>
      <c r="R1065" t="str">
        <f>RIGHT(N1065, LEN(N1065)-LEN(Q1065)-1)</f>
        <v>audio</v>
      </c>
      <c r="S1065" s="5">
        <f>$J1065/60/60/24+DATE(1970, 1, 1)</f>
        <v>42583.030810185184</v>
      </c>
      <c r="T1065" s="5">
        <f>$I1065/60/60/24+DATE(1970, 1, 1)</f>
        <v>42613.030810185184</v>
      </c>
      <c r="U1065" t="b">
        <f>T1065&gt;S1065</f>
        <v>1</v>
      </c>
    </row>
    <row r="1066" spans="1:21" ht="43.5" x14ac:dyDescent="0.35">
      <c r="A1066">
        <v>1064</v>
      </c>
      <c r="B1066" s="3" t="s">
        <v>1065</v>
      </c>
      <c r="C1066" s="3" t="s">
        <v>5174</v>
      </c>
      <c r="D1066" s="11">
        <v>90000</v>
      </c>
      <c r="E1066" s="11">
        <v>8077</v>
      </c>
      <c r="F1066" t="s">
        <v>8221</v>
      </c>
      <c r="G1066" t="s">
        <v>8224</v>
      </c>
      <c r="H1066" t="s">
        <v>8246</v>
      </c>
      <c r="I1066">
        <v>1373174903</v>
      </c>
      <c r="J1066">
        <v>1369286903</v>
      </c>
      <c r="K1066" t="b">
        <v>0</v>
      </c>
      <c r="L1066">
        <v>123</v>
      </c>
      <c r="M1066" t="b">
        <v>0</v>
      </c>
      <c r="N1066" t="s">
        <v>8282</v>
      </c>
      <c r="O1066" s="13">
        <f>E1066/D1066</f>
        <v>8.9744444444444446E-2</v>
      </c>
      <c r="P1066" s="14">
        <f>IF($L1066&lt;&gt;0, E1066/L1066, 0)</f>
        <v>65.666666666666671</v>
      </c>
      <c r="Q1066" t="str">
        <f>LEFT($N1066, FIND("/", $N1066)-1)</f>
        <v>games</v>
      </c>
      <c r="R1066" t="str">
        <f>RIGHT(N1066, LEN(N1066)-LEN(Q1066)-1)</f>
        <v>video games</v>
      </c>
      <c r="S1066" s="5">
        <f>$J1066/60/60/24+DATE(1970, 1, 1)</f>
        <v>41417.228043981479</v>
      </c>
      <c r="T1066" s="5">
        <f>$I1066/60/60/24+DATE(1970, 1, 1)</f>
        <v>41462.228043981479</v>
      </c>
      <c r="U1066" t="b">
        <f>T1066&gt;S1066</f>
        <v>1</v>
      </c>
    </row>
    <row r="1067" spans="1:21" ht="43.5" x14ac:dyDescent="0.35">
      <c r="A1067">
        <v>1065</v>
      </c>
      <c r="B1067" s="3" t="s">
        <v>1066</v>
      </c>
      <c r="C1067" s="3" t="s">
        <v>5175</v>
      </c>
      <c r="D1067" s="11">
        <v>3000</v>
      </c>
      <c r="E1067" s="11">
        <v>81</v>
      </c>
      <c r="F1067" t="s">
        <v>8221</v>
      </c>
      <c r="G1067" t="s">
        <v>8226</v>
      </c>
      <c r="H1067" t="s">
        <v>8248</v>
      </c>
      <c r="I1067">
        <v>1392800922</v>
      </c>
      <c r="J1067">
        <v>1390381722</v>
      </c>
      <c r="K1067" t="b">
        <v>0</v>
      </c>
      <c r="L1067">
        <v>5</v>
      </c>
      <c r="M1067" t="b">
        <v>0</v>
      </c>
      <c r="N1067" t="s">
        <v>8282</v>
      </c>
      <c r="O1067" s="13">
        <f>E1067/D1067</f>
        <v>2.7E-2</v>
      </c>
      <c r="P1067" s="14">
        <f>IF($L1067&lt;&gt;0, E1067/L1067, 0)</f>
        <v>16.2</v>
      </c>
      <c r="Q1067" t="str">
        <f>LEFT($N1067, FIND("/", $N1067)-1)</f>
        <v>games</v>
      </c>
      <c r="R1067" t="str">
        <f>RIGHT(N1067, LEN(N1067)-LEN(Q1067)-1)</f>
        <v>video games</v>
      </c>
      <c r="S1067" s="5">
        <f>$J1067/60/60/24+DATE(1970, 1, 1)</f>
        <v>41661.381041666667</v>
      </c>
      <c r="T1067" s="5">
        <f>$I1067/60/60/24+DATE(1970, 1, 1)</f>
        <v>41689.381041666667</v>
      </c>
      <c r="U1067" t="b">
        <f>T1067&gt;S1067</f>
        <v>1</v>
      </c>
    </row>
    <row r="1068" spans="1:21" ht="43.5" x14ac:dyDescent="0.35">
      <c r="A1068">
        <v>1066</v>
      </c>
      <c r="B1068" s="3" t="s">
        <v>1067</v>
      </c>
      <c r="C1068" s="3" t="s">
        <v>5176</v>
      </c>
      <c r="D1068" s="11">
        <v>150000</v>
      </c>
      <c r="E1068" s="11">
        <v>5051</v>
      </c>
      <c r="F1068" t="s">
        <v>8221</v>
      </c>
      <c r="G1068" t="s">
        <v>8224</v>
      </c>
      <c r="H1068" t="s">
        <v>8246</v>
      </c>
      <c r="I1068">
        <v>1375657582</v>
      </c>
      <c r="J1068">
        <v>1371769582</v>
      </c>
      <c r="K1068" t="b">
        <v>0</v>
      </c>
      <c r="L1068">
        <v>148</v>
      </c>
      <c r="M1068" t="b">
        <v>0</v>
      </c>
      <c r="N1068" t="s">
        <v>8282</v>
      </c>
      <c r="O1068" s="13">
        <f>E1068/D1068</f>
        <v>3.3673333333333333E-2</v>
      </c>
      <c r="P1068" s="14">
        <f>IF($L1068&lt;&gt;0, E1068/L1068, 0)</f>
        <v>34.128378378378379</v>
      </c>
      <c r="Q1068" t="str">
        <f>LEFT($N1068, FIND("/", $N1068)-1)</f>
        <v>games</v>
      </c>
      <c r="R1068" t="str">
        <f>RIGHT(N1068, LEN(N1068)-LEN(Q1068)-1)</f>
        <v>video games</v>
      </c>
      <c r="S1068" s="5">
        <f>$J1068/60/60/24+DATE(1970, 1, 1)</f>
        <v>41445.962754629632</v>
      </c>
      <c r="T1068" s="5">
        <f>$I1068/60/60/24+DATE(1970, 1, 1)</f>
        <v>41490.962754629632</v>
      </c>
      <c r="U1068" t="b">
        <f>T1068&gt;S1068</f>
        <v>1</v>
      </c>
    </row>
    <row r="1069" spans="1:21" ht="43.5" x14ac:dyDescent="0.35">
      <c r="A1069">
        <v>1067</v>
      </c>
      <c r="B1069" s="3" t="s">
        <v>1068</v>
      </c>
      <c r="C1069" s="3" t="s">
        <v>5177</v>
      </c>
      <c r="D1069" s="11">
        <v>500</v>
      </c>
      <c r="E1069" s="11">
        <v>130</v>
      </c>
      <c r="F1069" t="s">
        <v>8221</v>
      </c>
      <c r="G1069" t="s">
        <v>8224</v>
      </c>
      <c r="H1069" t="s">
        <v>8246</v>
      </c>
      <c r="I1069">
        <v>1387657931</v>
      </c>
      <c r="J1069">
        <v>1385065931</v>
      </c>
      <c r="K1069" t="b">
        <v>0</v>
      </c>
      <c r="L1069">
        <v>10</v>
      </c>
      <c r="M1069" t="b">
        <v>0</v>
      </c>
      <c r="N1069" t="s">
        <v>8282</v>
      </c>
      <c r="O1069" s="13">
        <f>E1069/D1069</f>
        <v>0.26</v>
      </c>
      <c r="P1069" s="14">
        <f>IF($L1069&lt;&gt;0, E1069/L1069, 0)</f>
        <v>13</v>
      </c>
      <c r="Q1069" t="str">
        <f>LEFT($N1069, FIND("/", $N1069)-1)</f>
        <v>games</v>
      </c>
      <c r="R1069" t="str">
        <f>RIGHT(N1069, LEN(N1069)-LEN(Q1069)-1)</f>
        <v>video games</v>
      </c>
      <c r="S1069" s="5">
        <f>$J1069/60/60/24+DATE(1970, 1, 1)</f>
        <v>41599.855682870373</v>
      </c>
      <c r="T1069" s="5">
        <f>$I1069/60/60/24+DATE(1970, 1, 1)</f>
        <v>41629.855682870373</v>
      </c>
      <c r="U1069" t="b">
        <f>T1069&gt;S1069</f>
        <v>1</v>
      </c>
    </row>
    <row r="1070" spans="1:21" ht="58" x14ac:dyDescent="0.35">
      <c r="A1070">
        <v>1068</v>
      </c>
      <c r="B1070" s="3" t="s">
        <v>1069</v>
      </c>
      <c r="C1070" s="3" t="s">
        <v>5178</v>
      </c>
      <c r="D1070" s="11">
        <v>30000</v>
      </c>
      <c r="E1070" s="11">
        <v>45</v>
      </c>
      <c r="F1070" t="s">
        <v>8221</v>
      </c>
      <c r="G1070" t="s">
        <v>8224</v>
      </c>
      <c r="H1070" t="s">
        <v>8246</v>
      </c>
      <c r="I1070">
        <v>1460274864</v>
      </c>
      <c r="J1070">
        <v>1457686464</v>
      </c>
      <c r="K1070" t="b">
        <v>0</v>
      </c>
      <c r="L1070">
        <v>4</v>
      </c>
      <c r="M1070" t="b">
        <v>0</v>
      </c>
      <c r="N1070" t="s">
        <v>8282</v>
      </c>
      <c r="O1070" s="13">
        <f>E1070/D1070</f>
        <v>1.5E-3</v>
      </c>
      <c r="P1070" s="14">
        <f>IF($L1070&lt;&gt;0, E1070/L1070, 0)</f>
        <v>11.25</v>
      </c>
      <c r="Q1070" t="str">
        <f>LEFT($N1070, FIND("/", $N1070)-1)</f>
        <v>games</v>
      </c>
      <c r="R1070" t="str">
        <f>RIGHT(N1070, LEN(N1070)-LEN(Q1070)-1)</f>
        <v>video games</v>
      </c>
      <c r="S1070" s="5">
        <f>$J1070/60/60/24+DATE(1970, 1, 1)</f>
        <v>42440.371111111104</v>
      </c>
      <c r="T1070" s="5">
        <f>$I1070/60/60/24+DATE(1970, 1, 1)</f>
        <v>42470.329444444447</v>
      </c>
      <c r="U1070" t="b">
        <f>T1070&gt;S1070</f>
        <v>1</v>
      </c>
    </row>
    <row r="1071" spans="1:21" ht="43.5" x14ac:dyDescent="0.35">
      <c r="A1071">
        <v>1069</v>
      </c>
      <c r="B1071" s="3" t="s">
        <v>1070</v>
      </c>
      <c r="C1071" s="3" t="s">
        <v>5179</v>
      </c>
      <c r="D1071" s="11">
        <v>2200</v>
      </c>
      <c r="E1071" s="11">
        <v>850</v>
      </c>
      <c r="F1071" t="s">
        <v>8221</v>
      </c>
      <c r="G1071" t="s">
        <v>8224</v>
      </c>
      <c r="H1071" t="s">
        <v>8246</v>
      </c>
      <c r="I1071">
        <v>1385447459</v>
      </c>
      <c r="J1071">
        <v>1382679059</v>
      </c>
      <c r="K1071" t="b">
        <v>0</v>
      </c>
      <c r="L1071">
        <v>21</v>
      </c>
      <c r="M1071" t="b">
        <v>0</v>
      </c>
      <c r="N1071" t="s">
        <v>8282</v>
      </c>
      <c r="O1071" s="13">
        <f>E1071/D1071</f>
        <v>0.38636363636363635</v>
      </c>
      <c r="P1071" s="14">
        <f>IF($L1071&lt;&gt;0, E1071/L1071, 0)</f>
        <v>40.476190476190474</v>
      </c>
      <c r="Q1071" t="str">
        <f>LEFT($N1071, FIND("/", $N1071)-1)</f>
        <v>games</v>
      </c>
      <c r="R1071" t="str">
        <f>RIGHT(N1071, LEN(N1071)-LEN(Q1071)-1)</f>
        <v>video games</v>
      </c>
      <c r="S1071" s="5">
        <f>$J1071/60/60/24+DATE(1970, 1, 1)</f>
        <v>41572.229849537034</v>
      </c>
      <c r="T1071" s="5">
        <f>$I1071/60/60/24+DATE(1970, 1, 1)</f>
        <v>41604.271516203706</v>
      </c>
      <c r="U1071" t="b">
        <f>T1071&gt;S1071</f>
        <v>1</v>
      </c>
    </row>
    <row r="1072" spans="1:21" ht="43.5" x14ac:dyDescent="0.35">
      <c r="A1072">
        <v>1070</v>
      </c>
      <c r="B1072" s="3" t="s">
        <v>1071</v>
      </c>
      <c r="C1072" s="3" t="s">
        <v>5180</v>
      </c>
      <c r="D1072" s="11">
        <v>10000</v>
      </c>
      <c r="E1072" s="11">
        <v>70</v>
      </c>
      <c r="F1072" t="s">
        <v>8221</v>
      </c>
      <c r="G1072" t="s">
        <v>8224</v>
      </c>
      <c r="H1072" t="s">
        <v>8246</v>
      </c>
      <c r="I1072">
        <v>1349050622</v>
      </c>
      <c r="J1072">
        <v>1347322622</v>
      </c>
      <c r="K1072" t="b">
        <v>0</v>
      </c>
      <c r="L1072">
        <v>2</v>
      </c>
      <c r="M1072" t="b">
        <v>0</v>
      </c>
      <c r="N1072" t="s">
        <v>8282</v>
      </c>
      <c r="O1072" s="13">
        <f>E1072/D1072</f>
        <v>7.0000000000000001E-3</v>
      </c>
      <c r="P1072" s="14">
        <f>IF($L1072&lt;&gt;0, E1072/L1072, 0)</f>
        <v>35</v>
      </c>
      <c r="Q1072" t="str">
        <f>LEFT($N1072, FIND("/", $N1072)-1)</f>
        <v>games</v>
      </c>
      <c r="R1072" t="str">
        <f>RIGHT(N1072, LEN(N1072)-LEN(Q1072)-1)</f>
        <v>video games</v>
      </c>
      <c r="S1072" s="5">
        <f>$J1072/60/60/24+DATE(1970, 1, 1)</f>
        <v>41163.011828703704</v>
      </c>
      <c r="T1072" s="5">
        <f>$I1072/60/60/24+DATE(1970, 1, 1)</f>
        <v>41183.011828703704</v>
      </c>
      <c r="U1072" t="b">
        <f>T1072&gt;S1072</f>
        <v>1</v>
      </c>
    </row>
    <row r="1073" spans="1:21" ht="43.5" x14ac:dyDescent="0.35">
      <c r="A1073">
        <v>1071</v>
      </c>
      <c r="B1073" s="3" t="s">
        <v>1072</v>
      </c>
      <c r="C1073" s="3" t="s">
        <v>5181</v>
      </c>
      <c r="D1073" s="11">
        <v>100</v>
      </c>
      <c r="E1073" s="11">
        <v>0</v>
      </c>
      <c r="F1073" t="s">
        <v>8221</v>
      </c>
      <c r="G1073" t="s">
        <v>8234</v>
      </c>
      <c r="H1073" t="s">
        <v>8254</v>
      </c>
      <c r="I1073">
        <v>1447787093</v>
      </c>
      <c r="J1073">
        <v>1445191493</v>
      </c>
      <c r="K1073" t="b">
        <v>0</v>
      </c>
      <c r="L1073">
        <v>0</v>
      </c>
      <c r="M1073" t="b">
        <v>0</v>
      </c>
      <c r="N1073" t="s">
        <v>8282</v>
      </c>
      <c r="O1073" s="13">
        <f>E1073/D1073</f>
        <v>0</v>
      </c>
      <c r="P1073" s="14">
        <f>IF($L1073&lt;&gt;0, E1073/L1073, 0)</f>
        <v>0</v>
      </c>
      <c r="Q1073" t="str">
        <f>LEFT($N1073, FIND("/", $N1073)-1)</f>
        <v>games</v>
      </c>
      <c r="R1073" t="str">
        <f>RIGHT(N1073, LEN(N1073)-LEN(Q1073)-1)</f>
        <v>video games</v>
      </c>
      <c r="S1073" s="5">
        <f>$J1073/60/60/24+DATE(1970, 1, 1)</f>
        <v>42295.753391203703</v>
      </c>
      <c r="T1073" s="5">
        <f>$I1073/60/60/24+DATE(1970, 1, 1)</f>
        <v>42325.795057870375</v>
      </c>
      <c r="U1073" t="b">
        <f>T1073&gt;S1073</f>
        <v>1</v>
      </c>
    </row>
    <row r="1074" spans="1:21" ht="58" x14ac:dyDescent="0.35">
      <c r="A1074">
        <v>1072</v>
      </c>
      <c r="B1074" s="3" t="s">
        <v>1073</v>
      </c>
      <c r="C1074" s="3" t="s">
        <v>5182</v>
      </c>
      <c r="D1074" s="11">
        <v>75000</v>
      </c>
      <c r="E1074" s="11">
        <v>51</v>
      </c>
      <c r="F1074" t="s">
        <v>8221</v>
      </c>
      <c r="G1074" t="s">
        <v>8224</v>
      </c>
      <c r="H1074" t="s">
        <v>8246</v>
      </c>
      <c r="I1074">
        <v>1391630297</v>
      </c>
      <c r="J1074">
        <v>1389038297</v>
      </c>
      <c r="K1074" t="b">
        <v>0</v>
      </c>
      <c r="L1074">
        <v>4</v>
      </c>
      <c r="M1074" t="b">
        <v>0</v>
      </c>
      <c r="N1074" t="s">
        <v>8282</v>
      </c>
      <c r="O1074" s="13">
        <f>E1074/D1074</f>
        <v>6.8000000000000005E-4</v>
      </c>
      <c r="P1074" s="14">
        <f>IF($L1074&lt;&gt;0, E1074/L1074, 0)</f>
        <v>12.75</v>
      </c>
      <c r="Q1074" t="str">
        <f>LEFT($N1074, FIND("/", $N1074)-1)</f>
        <v>games</v>
      </c>
      <c r="R1074" t="str">
        <f>RIGHT(N1074, LEN(N1074)-LEN(Q1074)-1)</f>
        <v>video games</v>
      </c>
      <c r="S1074" s="5">
        <f>$J1074/60/60/24+DATE(1970, 1, 1)</f>
        <v>41645.832141203704</v>
      </c>
      <c r="T1074" s="5">
        <f>$I1074/60/60/24+DATE(1970, 1, 1)</f>
        <v>41675.832141203704</v>
      </c>
      <c r="U1074" t="b">
        <f>T1074&gt;S1074</f>
        <v>1</v>
      </c>
    </row>
    <row r="1075" spans="1:21" ht="29" x14ac:dyDescent="0.35">
      <c r="A1075">
        <v>1073</v>
      </c>
      <c r="B1075" s="3" t="s">
        <v>1074</v>
      </c>
      <c r="C1075" s="3" t="s">
        <v>5183</v>
      </c>
      <c r="D1075" s="11">
        <v>750</v>
      </c>
      <c r="E1075" s="11">
        <v>10</v>
      </c>
      <c r="F1075" t="s">
        <v>8221</v>
      </c>
      <c r="G1075" t="s">
        <v>8224</v>
      </c>
      <c r="H1075" t="s">
        <v>8246</v>
      </c>
      <c r="I1075">
        <v>1318806541</v>
      </c>
      <c r="J1075">
        <v>1316214541</v>
      </c>
      <c r="K1075" t="b">
        <v>0</v>
      </c>
      <c r="L1075">
        <v>1</v>
      </c>
      <c r="M1075" t="b">
        <v>0</v>
      </c>
      <c r="N1075" t="s">
        <v>8282</v>
      </c>
      <c r="O1075" s="13">
        <f>E1075/D1075</f>
        <v>1.3333333333333334E-2</v>
      </c>
      <c r="P1075" s="14">
        <f>IF($L1075&lt;&gt;0, E1075/L1075, 0)</f>
        <v>10</v>
      </c>
      <c r="Q1075" t="str">
        <f>LEFT($N1075, FIND("/", $N1075)-1)</f>
        <v>games</v>
      </c>
      <c r="R1075" t="str">
        <f>RIGHT(N1075, LEN(N1075)-LEN(Q1075)-1)</f>
        <v>video games</v>
      </c>
      <c r="S1075" s="5">
        <f>$J1075/60/60/24+DATE(1970, 1, 1)</f>
        <v>40802.964594907404</v>
      </c>
      <c r="T1075" s="5">
        <f>$I1075/60/60/24+DATE(1970, 1, 1)</f>
        <v>40832.964594907404</v>
      </c>
      <c r="U1075" t="b">
        <f>T1075&gt;S1075</f>
        <v>1</v>
      </c>
    </row>
    <row r="1076" spans="1:21" ht="58" x14ac:dyDescent="0.35">
      <c r="A1076">
        <v>1074</v>
      </c>
      <c r="B1076" s="3" t="s">
        <v>1075</v>
      </c>
      <c r="C1076" s="3" t="s">
        <v>5184</v>
      </c>
      <c r="D1076" s="11">
        <v>54000</v>
      </c>
      <c r="E1076" s="11">
        <v>3407</v>
      </c>
      <c r="F1076" t="s">
        <v>8221</v>
      </c>
      <c r="G1076" t="s">
        <v>8224</v>
      </c>
      <c r="H1076" t="s">
        <v>8246</v>
      </c>
      <c r="I1076">
        <v>1388808545</v>
      </c>
      <c r="J1076">
        <v>1386216545</v>
      </c>
      <c r="K1076" t="b">
        <v>0</v>
      </c>
      <c r="L1076">
        <v>30</v>
      </c>
      <c r="M1076" t="b">
        <v>0</v>
      </c>
      <c r="N1076" t="s">
        <v>8282</v>
      </c>
      <c r="O1076" s="13">
        <f>E1076/D1076</f>
        <v>6.3092592592592589E-2</v>
      </c>
      <c r="P1076" s="14">
        <f>IF($L1076&lt;&gt;0, E1076/L1076, 0)</f>
        <v>113.56666666666666</v>
      </c>
      <c r="Q1076" t="str">
        <f>LEFT($N1076, FIND("/", $N1076)-1)</f>
        <v>games</v>
      </c>
      <c r="R1076" t="str">
        <f>RIGHT(N1076, LEN(N1076)-LEN(Q1076)-1)</f>
        <v>video games</v>
      </c>
      <c r="S1076" s="5">
        <f>$J1076/60/60/24+DATE(1970, 1, 1)</f>
        <v>41613.172974537039</v>
      </c>
      <c r="T1076" s="5">
        <f>$I1076/60/60/24+DATE(1970, 1, 1)</f>
        <v>41643.172974537039</v>
      </c>
      <c r="U1076" t="b">
        <f>T1076&gt;S1076</f>
        <v>1</v>
      </c>
    </row>
    <row r="1077" spans="1:21" ht="29" x14ac:dyDescent="0.35">
      <c r="A1077">
        <v>1075</v>
      </c>
      <c r="B1077" s="3" t="s">
        <v>1076</v>
      </c>
      <c r="C1077" s="3" t="s">
        <v>5185</v>
      </c>
      <c r="D1077" s="11">
        <v>1000</v>
      </c>
      <c r="E1077" s="11">
        <v>45</v>
      </c>
      <c r="F1077" t="s">
        <v>8221</v>
      </c>
      <c r="G1077" t="s">
        <v>8224</v>
      </c>
      <c r="H1077" t="s">
        <v>8246</v>
      </c>
      <c r="I1077">
        <v>1336340516</v>
      </c>
      <c r="J1077">
        <v>1333748516</v>
      </c>
      <c r="K1077" t="b">
        <v>0</v>
      </c>
      <c r="L1077">
        <v>3</v>
      </c>
      <c r="M1077" t="b">
        <v>0</v>
      </c>
      <c r="N1077" t="s">
        <v>8282</v>
      </c>
      <c r="O1077" s="13">
        <f>E1077/D1077</f>
        <v>4.4999999999999998E-2</v>
      </c>
      <c r="P1077" s="14">
        <f>IF($L1077&lt;&gt;0, E1077/L1077, 0)</f>
        <v>15</v>
      </c>
      <c r="Q1077" t="str">
        <f>LEFT($N1077, FIND("/", $N1077)-1)</f>
        <v>games</v>
      </c>
      <c r="R1077" t="str">
        <f>RIGHT(N1077, LEN(N1077)-LEN(Q1077)-1)</f>
        <v>video games</v>
      </c>
      <c r="S1077" s="5">
        <f>$J1077/60/60/24+DATE(1970, 1, 1)</f>
        <v>41005.904120370367</v>
      </c>
      <c r="T1077" s="5">
        <f>$I1077/60/60/24+DATE(1970, 1, 1)</f>
        <v>41035.904120370367</v>
      </c>
      <c r="U1077" t="b">
        <f>T1077&gt;S1077</f>
        <v>1</v>
      </c>
    </row>
    <row r="1078" spans="1:21" ht="43.5" x14ac:dyDescent="0.35">
      <c r="A1078">
        <v>1076</v>
      </c>
      <c r="B1078" s="3" t="s">
        <v>1077</v>
      </c>
      <c r="C1078" s="3" t="s">
        <v>5186</v>
      </c>
      <c r="D1078" s="11">
        <v>75000</v>
      </c>
      <c r="E1078" s="11">
        <v>47074</v>
      </c>
      <c r="F1078" t="s">
        <v>8221</v>
      </c>
      <c r="G1078" t="s">
        <v>8224</v>
      </c>
      <c r="H1078" t="s">
        <v>8246</v>
      </c>
      <c r="I1078">
        <v>1410426250</v>
      </c>
      <c r="J1078">
        <v>1405674250</v>
      </c>
      <c r="K1078" t="b">
        <v>0</v>
      </c>
      <c r="L1078">
        <v>975</v>
      </c>
      <c r="M1078" t="b">
        <v>0</v>
      </c>
      <c r="N1078" t="s">
        <v>8282</v>
      </c>
      <c r="O1078" s="13">
        <f>E1078/D1078</f>
        <v>0.62765333333333329</v>
      </c>
      <c r="P1078" s="14">
        <f>IF($L1078&lt;&gt;0, E1078/L1078, 0)</f>
        <v>48.281025641025643</v>
      </c>
      <c r="Q1078" t="str">
        <f>LEFT($N1078, FIND("/", $N1078)-1)</f>
        <v>games</v>
      </c>
      <c r="R1078" t="str">
        <f>RIGHT(N1078, LEN(N1078)-LEN(Q1078)-1)</f>
        <v>video games</v>
      </c>
      <c r="S1078" s="5">
        <f>$J1078/60/60/24+DATE(1970, 1, 1)</f>
        <v>41838.377893518518</v>
      </c>
      <c r="T1078" s="5">
        <f>$I1078/60/60/24+DATE(1970, 1, 1)</f>
        <v>41893.377893518518</v>
      </c>
      <c r="U1078" t="b">
        <f>T1078&gt;S1078</f>
        <v>1</v>
      </c>
    </row>
    <row r="1079" spans="1:21" ht="43.5" x14ac:dyDescent="0.35">
      <c r="A1079">
        <v>1077</v>
      </c>
      <c r="B1079" s="3" t="s">
        <v>1078</v>
      </c>
      <c r="C1079" s="3" t="s">
        <v>5187</v>
      </c>
      <c r="D1079" s="11">
        <v>25000</v>
      </c>
      <c r="E1079" s="11">
        <v>7344</v>
      </c>
      <c r="F1079" t="s">
        <v>8221</v>
      </c>
      <c r="G1079" t="s">
        <v>8224</v>
      </c>
      <c r="H1079" t="s">
        <v>8246</v>
      </c>
      <c r="I1079">
        <v>1452744011</v>
      </c>
      <c r="J1079">
        <v>1450152011</v>
      </c>
      <c r="K1079" t="b">
        <v>0</v>
      </c>
      <c r="L1079">
        <v>167</v>
      </c>
      <c r="M1079" t="b">
        <v>0</v>
      </c>
      <c r="N1079" t="s">
        <v>8282</v>
      </c>
      <c r="O1079" s="13">
        <f>E1079/D1079</f>
        <v>0.29376000000000002</v>
      </c>
      <c r="P1079" s="14">
        <f>IF($L1079&lt;&gt;0, E1079/L1079, 0)</f>
        <v>43.976047904191617</v>
      </c>
      <c r="Q1079" t="str">
        <f>LEFT($N1079, FIND("/", $N1079)-1)</f>
        <v>games</v>
      </c>
      <c r="R1079" t="str">
        <f>RIGHT(N1079, LEN(N1079)-LEN(Q1079)-1)</f>
        <v>video games</v>
      </c>
      <c r="S1079" s="5">
        <f>$J1079/60/60/24+DATE(1970, 1, 1)</f>
        <v>42353.16679398148</v>
      </c>
      <c r="T1079" s="5">
        <f>$I1079/60/60/24+DATE(1970, 1, 1)</f>
        <v>42383.16679398148</v>
      </c>
      <c r="U1079" t="b">
        <f>T1079&gt;S1079</f>
        <v>1</v>
      </c>
    </row>
    <row r="1080" spans="1:21" ht="58" x14ac:dyDescent="0.35">
      <c r="A1080">
        <v>1078</v>
      </c>
      <c r="B1080" s="3" t="s">
        <v>1079</v>
      </c>
      <c r="C1080" s="3" t="s">
        <v>5188</v>
      </c>
      <c r="D1080" s="11">
        <v>600</v>
      </c>
      <c r="E1080" s="11">
        <v>45</v>
      </c>
      <c r="F1080" t="s">
        <v>8221</v>
      </c>
      <c r="G1080" t="s">
        <v>8224</v>
      </c>
      <c r="H1080" t="s">
        <v>8246</v>
      </c>
      <c r="I1080">
        <v>1311309721</v>
      </c>
      <c r="J1080">
        <v>1307421721</v>
      </c>
      <c r="K1080" t="b">
        <v>0</v>
      </c>
      <c r="L1080">
        <v>5</v>
      </c>
      <c r="M1080" t="b">
        <v>0</v>
      </c>
      <c r="N1080" t="s">
        <v>8282</v>
      </c>
      <c r="O1080" s="13">
        <f>E1080/D1080</f>
        <v>7.4999999999999997E-2</v>
      </c>
      <c r="P1080" s="14">
        <f>IF($L1080&lt;&gt;0, E1080/L1080, 0)</f>
        <v>9</v>
      </c>
      <c r="Q1080" t="str">
        <f>LEFT($N1080, FIND("/", $N1080)-1)</f>
        <v>games</v>
      </c>
      <c r="R1080" t="str">
        <f>RIGHT(N1080, LEN(N1080)-LEN(Q1080)-1)</f>
        <v>video games</v>
      </c>
      <c r="S1080" s="5">
        <f>$J1080/60/60/24+DATE(1970, 1, 1)</f>
        <v>40701.195844907408</v>
      </c>
      <c r="T1080" s="5">
        <f>$I1080/60/60/24+DATE(1970, 1, 1)</f>
        <v>40746.195844907408</v>
      </c>
      <c r="U1080" t="b">
        <f>T1080&gt;S1080</f>
        <v>1</v>
      </c>
    </row>
    <row r="1081" spans="1:21" ht="43.5" x14ac:dyDescent="0.35">
      <c r="A1081">
        <v>1079</v>
      </c>
      <c r="B1081" s="3" t="s">
        <v>1080</v>
      </c>
      <c r="C1081" s="3" t="s">
        <v>5189</v>
      </c>
      <c r="D1081" s="11">
        <v>26000</v>
      </c>
      <c r="E1081" s="11">
        <v>678</v>
      </c>
      <c r="F1081" t="s">
        <v>8221</v>
      </c>
      <c r="G1081" t="s">
        <v>8236</v>
      </c>
      <c r="H1081" t="s">
        <v>8249</v>
      </c>
      <c r="I1081">
        <v>1463232936</v>
      </c>
      <c r="J1081">
        <v>1461072936</v>
      </c>
      <c r="K1081" t="b">
        <v>0</v>
      </c>
      <c r="L1081">
        <v>18</v>
      </c>
      <c r="M1081" t="b">
        <v>0</v>
      </c>
      <c r="N1081" t="s">
        <v>8282</v>
      </c>
      <c r="O1081" s="13">
        <f>E1081/D1081</f>
        <v>2.6076923076923077E-2</v>
      </c>
      <c r="P1081" s="14">
        <f>IF($L1081&lt;&gt;0, E1081/L1081, 0)</f>
        <v>37.666666666666664</v>
      </c>
      <c r="Q1081" t="str">
        <f>LEFT($N1081, FIND("/", $N1081)-1)</f>
        <v>games</v>
      </c>
      <c r="R1081" t="str">
        <f>RIGHT(N1081, LEN(N1081)-LEN(Q1081)-1)</f>
        <v>video games</v>
      </c>
      <c r="S1081" s="5">
        <f>$J1081/60/60/24+DATE(1970, 1, 1)</f>
        <v>42479.566388888896</v>
      </c>
      <c r="T1081" s="5">
        <f>$I1081/60/60/24+DATE(1970, 1, 1)</f>
        <v>42504.566388888896</v>
      </c>
      <c r="U1081" t="b">
        <f>T1081&gt;S1081</f>
        <v>1</v>
      </c>
    </row>
    <row r="1082" spans="1:21" ht="43.5" x14ac:dyDescent="0.35">
      <c r="A1082">
        <v>1080</v>
      </c>
      <c r="B1082" s="3" t="s">
        <v>1081</v>
      </c>
      <c r="C1082" s="3" t="s">
        <v>5190</v>
      </c>
      <c r="D1082" s="11">
        <v>20000</v>
      </c>
      <c r="E1082" s="11">
        <v>1821</v>
      </c>
      <c r="F1082" t="s">
        <v>8221</v>
      </c>
      <c r="G1082" t="s">
        <v>8224</v>
      </c>
      <c r="H1082" t="s">
        <v>8246</v>
      </c>
      <c r="I1082">
        <v>1399778333</v>
      </c>
      <c r="J1082">
        <v>1397186333</v>
      </c>
      <c r="K1082" t="b">
        <v>0</v>
      </c>
      <c r="L1082">
        <v>98</v>
      </c>
      <c r="M1082" t="b">
        <v>0</v>
      </c>
      <c r="N1082" t="s">
        <v>8282</v>
      </c>
      <c r="O1082" s="13">
        <f>E1082/D1082</f>
        <v>9.1050000000000006E-2</v>
      </c>
      <c r="P1082" s="14">
        <f>IF($L1082&lt;&gt;0, E1082/L1082, 0)</f>
        <v>18.581632653061224</v>
      </c>
      <c r="Q1082" t="str">
        <f>LEFT($N1082, FIND("/", $N1082)-1)</f>
        <v>games</v>
      </c>
      <c r="R1082" t="str">
        <f>RIGHT(N1082, LEN(N1082)-LEN(Q1082)-1)</f>
        <v>video games</v>
      </c>
      <c r="S1082" s="5">
        <f>$J1082/60/60/24+DATE(1970, 1, 1)</f>
        <v>41740.138113425928</v>
      </c>
      <c r="T1082" s="5">
        <f>$I1082/60/60/24+DATE(1970, 1, 1)</f>
        <v>41770.138113425928</v>
      </c>
      <c r="U1082" t="b">
        <f>T1082&gt;S1082</f>
        <v>1</v>
      </c>
    </row>
    <row r="1083" spans="1:21" ht="43.5" x14ac:dyDescent="0.35">
      <c r="A1083">
        <v>1081</v>
      </c>
      <c r="B1083" s="3" t="s">
        <v>1082</v>
      </c>
      <c r="C1083" s="3" t="s">
        <v>5191</v>
      </c>
      <c r="D1083" s="11">
        <v>68000</v>
      </c>
      <c r="E1083" s="11">
        <v>12</v>
      </c>
      <c r="F1083" t="s">
        <v>8221</v>
      </c>
      <c r="G1083" t="s">
        <v>8224</v>
      </c>
      <c r="H1083" t="s">
        <v>8246</v>
      </c>
      <c r="I1083">
        <v>1422483292</v>
      </c>
      <c r="J1083">
        <v>1419891292</v>
      </c>
      <c r="K1083" t="b">
        <v>0</v>
      </c>
      <c r="L1083">
        <v>4</v>
      </c>
      <c r="M1083" t="b">
        <v>0</v>
      </c>
      <c r="N1083" t="s">
        <v>8282</v>
      </c>
      <c r="O1083" s="13">
        <f>E1083/D1083</f>
        <v>1.7647058823529413E-4</v>
      </c>
      <c r="P1083" s="14">
        <f>IF($L1083&lt;&gt;0, E1083/L1083, 0)</f>
        <v>3</v>
      </c>
      <c r="Q1083" t="str">
        <f>LEFT($N1083, FIND("/", $N1083)-1)</f>
        <v>games</v>
      </c>
      <c r="R1083" t="str">
        <f>RIGHT(N1083, LEN(N1083)-LEN(Q1083)-1)</f>
        <v>video games</v>
      </c>
      <c r="S1083" s="5">
        <f>$J1083/60/60/24+DATE(1970, 1, 1)</f>
        <v>42002.926990740743</v>
      </c>
      <c r="T1083" s="5">
        <f>$I1083/60/60/24+DATE(1970, 1, 1)</f>
        <v>42032.926990740743</v>
      </c>
      <c r="U1083" t="b">
        <f>T1083&gt;S1083</f>
        <v>1</v>
      </c>
    </row>
    <row r="1084" spans="1:21" ht="43.5" x14ac:dyDescent="0.35">
      <c r="A1084">
        <v>1082</v>
      </c>
      <c r="B1084" s="3" t="s">
        <v>1083</v>
      </c>
      <c r="C1084" s="3" t="s">
        <v>5192</v>
      </c>
      <c r="D1084" s="11">
        <v>10000</v>
      </c>
      <c r="E1084" s="11">
        <v>56</v>
      </c>
      <c r="F1084" t="s">
        <v>8221</v>
      </c>
      <c r="G1084" t="s">
        <v>8224</v>
      </c>
      <c r="H1084" t="s">
        <v>8246</v>
      </c>
      <c r="I1084">
        <v>1344635088</v>
      </c>
      <c r="J1084">
        <v>1342043088</v>
      </c>
      <c r="K1084" t="b">
        <v>0</v>
      </c>
      <c r="L1084">
        <v>3</v>
      </c>
      <c r="M1084" t="b">
        <v>0</v>
      </c>
      <c r="N1084" t="s">
        <v>8282</v>
      </c>
      <c r="O1084" s="13">
        <f>E1084/D1084</f>
        <v>5.5999999999999999E-3</v>
      </c>
      <c r="P1084" s="14">
        <f>IF($L1084&lt;&gt;0, E1084/L1084, 0)</f>
        <v>18.666666666666668</v>
      </c>
      <c r="Q1084" t="str">
        <f>LEFT($N1084, FIND("/", $N1084)-1)</f>
        <v>games</v>
      </c>
      <c r="R1084" t="str">
        <f>RIGHT(N1084, LEN(N1084)-LEN(Q1084)-1)</f>
        <v>video games</v>
      </c>
      <c r="S1084" s="5">
        <f>$J1084/60/60/24+DATE(1970, 1, 1)</f>
        <v>41101.906111111115</v>
      </c>
      <c r="T1084" s="5">
        <f>$I1084/60/60/24+DATE(1970, 1, 1)</f>
        <v>41131.906111111115</v>
      </c>
      <c r="U1084" t="b">
        <f>T1084&gt;S1084</f>
        <v>1</v>
      </c>
    </row>
    <row r="1085" spans="1:21" ht="58" x14ac:dyDescent="0.35">
      <c r="A1085">
        <v>1083</v>
      </c>
      <c r="B1085" s="3" t="s">
        <v>1084</v>
      </c>
      <c r="C1085" s="3" t="s">
        <v>5193</v>
      </c>
      <c r="D1085" s="11">
        <v>50000</v>
      </c>
      <c r="E1085" s="11">
        <v>410</v>
      </c>
      <c r="F1085" t="s">
        <v>8221</v>
      </c>
      <c r="G1085" t="s">
        <v>8229</v>
      </c>
      <c r="H1085" t="s">
        <v>8251</v>
      </c>
      <c r="I1085">
        <v>1406994583</v>
      </c>
      <c r="J1085">
        <v>1401810583</v>
      </c>
      <c r="K1085" t="b">
        <v>0</v>
      </c>
      <c r="L1085">
        <v>1</v>
      </c>
      <c r="M1085" t="b">
        <v>0</v>
      </c>
      <c r="N1085" t="s">
        <v>8282</v>
      </c>
      <c r="O1085" s="13">
        <f>E1085/D1085</f>
        <v>8.2000000000000007E-3</v>
      </c>
      <c r="P1085" s="14">
        <f>IF($L1085&lt;&gt;0, E1085/L1085, 0)</f>
        <v>410</v>
      </c>
      <c r="Q1085" t="str">
        <f>LEFT($N1085, FIND("/", $N1085)-1)</f>
        <v>games</v>
      </c>
      <c r="R1085" t="str">
        <f>RIGHT(N1085, LEN(N1085)-LEN(Q1085)-1)</f>
        <v>video games</v>
      </c>
      <c r="S1085" s="5">
        <f>$J1085/60/60/24+DATE(1970, 1, 1)</f>
        <v>41793.659525462965</v>
      </c>
      <c r="T1085" s="5">
        <f>$I1085/60/60/24+DATE(1970, 1, 1)</f>
        <v>41853.659525462965</v>
      </c>
      <c r="U1085" t="b">
        <f>T1085&gt;S1085</f>
        <v>1</v>
      </c>
    </row>
    <row r="1086" spans="1:21" x14ac:dyDescent="0.35">
      <c r="A1086">
        <v>1084</v>
      </c>
      <c r="B1086" s="3" t="s">
        <v>1085</v>
      </c>
      <c r="C1086" s="3" t="s">
        <v>5194</v>
      </c>
      <c r="D1086" s="11">
        <v>550</v>
      </c>
      <c r="E1086" s="11">
        <v>0</v>
      </c>
      <c r="F1086" t="s">
        <v>8221</v>
      </c>
      <c r="G1086" t="s">
        <v>8224</v>
      </c>
      <c r="H1086" t="s">
        <v>8246</v>
      </c>
      <c r="I1086">
        <v>1407534804</v>
      </c>
      <c r="J1086">
        <v>1404942804</v>
      </c>
      <c r="K1086" t="b">
        <v>0</v>
      </c>
      <c r="L1086">
        <v>0</v>
      </c>
      <c r="M1086" t="b">
        <v>0</v>
      </c>
      <c r="N1086" t="s">
        <v>8282</v>
      </c>
      <c r="O1086" s="13">
        <f>E1086/D1086</f>
        <v>0</v>
      </c>
      <c r="P1086" s="14">
        <f>IF($L1086&lt;&gt;0, E1086/L1086, 0)</f>
        <v>0</v>
      </c>
      <c r="Q1086" t="str">
        <f>LEFT($N1086, FIND("/", $N1086)-1)</f>
        <v>games</v>
      </c>
      <c r="R1086" t="str">
        <f>RIGHT(N1086, LEN(N1086)-LEN(Q1086)-1)</f>
        <v>video games</v>
      </c>
      <c r="S1086" s="5">
        <f>$J1086/60/60/24+DATE(1970, 1, 1)</f>
        <v>41829.912083333329</v>
      </c>
      <c r="T1086" s="5">
        <f>$I1086/60/60/24+DATE(1970, 1, 1)</f>
        <v>41859.912083333329</v>
      </c>
      <c r="U1086" t="b">
        <f>T1086&gt;S1086</f>
        <v>1</v>
      </c>
    </row>
    <row r="1087" spans="1:21" ht="43.5" x14ac:dyDescent="0.35">
      <c r="A1087">
        <v>1085</v>
      </c>
      <c r="B1087" s="3" t="s">
        <v>1086</v>
      </c>
      <c r="C1087" s="3" t="s">
        <v>5195</v>
      </c>
      <c r="D1087" s="11">
        <v>30000</v>
      </c>
      <c r="E1087" s="11">
        <v>1026</v>
      </c>
      <c r="F1087" t="s">
        <v>8221</v>
      </c>
      <c r="G1087" t="s">
        <v>8229</v>
      </c>
      <c r="H1087" t="s">
        <v>8251</v>
      </c>
      <c r="I1087">
        <v>1457967975</v>
      </c>
      <c r="J1087">
        <v>1455379575</v>
      </c>
      <c r="K1087" t="b">
        <v>0</v>
      </c>
      <c r="L1087">
        <v>9</v>
      </c>
      <c r="M1087" t="b">
        <v>0</v>
      </c>
      <c r="N1087" t="s">
        <v>8282</v>
      </c>
      <c r="O1087" s="13">
        <f>E1087/D1087</f>
        <v>3.4200000000000001E-2</v>
      </c>
      <c r="P1087" s="14">
        <f>IF($L1087&lt;&gt;0, E1087/L1087, 0)</f>
        <v>114</v>
      </c>
      <c r="Q1087" t="str">
        <f>LEFT($N1087, FIND("/", $N1087)-1)</f>
        <v>games</v>
      </c>
      <c r="R1087" t="str">
        <f>RIGHT(N1087, LEN(N1087)-LEN(Q1087)-1)</f>
        <v>video games</v>
      </c>
      <c r="S1087" s="5">
        <f>$J1087/60/60/24+DATE(1970, 1, 1)</f>
        <v>42413.671006944445</v>
      </c>
      <c r="T1087" s="5">
        <f>$I1087/60/60/24+DATE(1970, 1, 1)</f>
        <v>42443.629340277781</v>
      </c>
      <c r="U1087" t="b">
        <f>T1087&gt;S1087</f>
        <v>1</v>
      </c>
    </row>
    <row r="1088" spans="1:21" x14ac:dyDescent="0.35">
      <c r="A1088">
        <v>1086</v>
      </c>
      <c r="B1088" s="3" t="s">
        <v>1087</v>
      </c>
      <c r="C1088" s="3" t="s">
        <v>5196</v>
      </c>
      <c r="D1088" s="11">
        <v>18000</v>
      </c>
      <c r="E1088" s="11">
        <v>15</v>
      </c>
      <c r="F1088" t="s">
        <v>8221</v>
      </c>
      <c r="G1088" t="s">
        <v>8224</v>
      </c>
      <c r="H1088" t="s">
        <v>8246</v>
      </c>
      <c r="I1088">
        <v>1408913291</v>
      </c>
      <c r="J1088">
        <v>1406321291</v>
      </c>
      <c r="K1088" t="b">
        <v>0</v>
      </c>
      <c r="L1088">
        <v>2</v>
      </c>
      <c r="M1088" t="b">
        <v>0</v>
      </c>
      <c r="N1088" t="s">
        <v>8282</v>
      </c>
      <c r="O1088" s="13">
        <f>E1088/D1088</f>
        <v>8.3333333333333339E-4</v>
      </c>
      <c r="P1088" s="14">
        <f>IF($L1088&lt;&gt;0, E1088/L1088, 0)</f>
        <v>7.5</v>
      </c>
      <c r="Q1088" t="str">
        <f>LEFT($N1088, FIND("/", $N1088)-1)</f>
        <v>games</v>
      </c>
      <c r="R1088" t="str">
        <f>RIGHT(N1088, LEN(N1088)-LEN(Q1088)-1)</f>
        <v>video games</v>
      </c>
      <c r="S1088" s="5">
        <f>$J1088/60/60/24+DATE(1970, 1, 1)</f>
        <v>41845.866793981484</v>
      </c>
      <c r="T1088" s="5">
        <f>$I1088/60/60/24+DATE(1970, 1, 1)</f>
        <v>41875.866793981484</v>
      </c>
      <c r="U1088" t="b">
        <f>T1088&gt;S1088</f>
        <v>1</v>
      </c>
    </row>
    <row r="1089" spans="1:21" ht="43.5" x14ac:dyDescent="0.35">
      <c r="A1089">
        <v>1087</v>
      </c>
      <c r="B1089" s="3" t="s">
        <v>1088</v>
      </c>
      <c r="C1089" s="3" t="s">
        <v>5197</v>
      </c>
      <c r="D1089" s="11">
        <v>1100</v>
      </c>
      <c r="E1089" s="11">
        <v>0</v>
      </c>
      <c r="F1089" t="s">
        <v>8221</v>
      </c>
      <c r="G1089" t="s">
        <v>8224</v>
      </c>
      <c r="H1089" t="s">
        <v>8246</v>
      </c>
      <c r="I1089">
        <v>1402852087</v>
      </c>
      <c r="J1089">
        <v>1400260087</v>
      </c>
      <c r="K1089" t="b">
        <v>0</v>
      </c>
      <c r="L1089">
        <v>0</v>
      </c>
      <c r="M1089" t="b">
        <v>0</v>
      </c>
      <c r="N1089" t="s">
        <v>8282</v>
      </c>
      <c r="O1089" s="13">
        <f>E1089/D1089</f>
        <v>0</v>
      </c>
      <c r="P1089" s="14">
        <f>IF($L1089&lt;&gt;0, E1089/L1089, 0)</f>
        <v>0</v>
      </c>
      <c r="Q1089" t="str">
        <f>LEFT($N1089, FIND("/", $N1089)-1)</f>
        <v>games</v>
      </c>
      <c r="R1089" t="str">
        <f>RIGHT(N1089, LEN(N1089)-LEN(Q1089)-1)</f>
        <v>video games</v>
      </c>
      <c r="S1089" s="5">
        <f>$J1089/60/60/24+DATE(1970, 1, 1)</f>
        <v>41775.713969907411</v>
      </c>
      <c r="T1089" s="5">
        <f>$I1089/60/60/24+DATE(1970, 1, 1)</f>
        <v>41805.713969907411</v>
      </c>
      <c r="U1089" t="b">
        <f>T1089&gt;S1089</f>
        <v>1</v>
      </c>
    </row>
    <row r="1090" spans="1:21" ht="29" x14ac:dyDescent="0.35">
      <c r="A1090">
        <v>1088</v>
      </c>
      <c r="B1090" s="3" t="s">
        <v>1089</v>
      </c>
      <c r="C1090" s="3" t="s">
        <v>5198</v>
      </c>
      <c r="D1090" s="11">
        <v>45000</v>
      </c>
      <c r="E1090" s="11">
        <v>6382.34</v>
      </c>
      <c r="F1090" t="s">
        <v>8221</v>
      </c>
      <c r="G1090" t="s">
        <v>8224</v>
      </c>
      <c r="H1090" t="s">
        <v>8246</v>
      </c>
      <c r="I1090">
        <v>1398366667</v>
      </c>
      <c r="J1090">
        <v>1395774667</v>
      </c>
      <c r="K1090" t="b">
        <v>0</v>
      </c>
      <c r="L1090">
        <v>147</v>
      </c>
      <c r="M1090" t="b">
        <v>0</v>
      </c>
      <c r="N1090" t="s">
        <v>8282</v>
      </c>
      <c r="O1090" s="13">
        <f>E1090/D1090</f>
        <v>0.14182977777777778</v>
      </c>
      <c r="P1090" s="14">
        <f>IF($L1090&lt;&gt;0, E1090/L1090, 0)</f>
        <v>43.41727891156463</v>
      </c>
      <c r="Q1090" t="str">
        <f>LEFT($N1090, FIND("/", $N1090)-1)</f>
        <v>games</v>
      </c>
      <c r="R1090" t="str">
        <f>RIGHT(N1090, LEN(N1090)-LEN(Q1090)-1)</f>
        <v>video games</v>
      </c>
      <c r="S1090" s="5">
        <f>$J1090/60/60/24+DATE(1970, 1, 1)</f>
        <v>41723.799386574072</v>
      </c>
      <c r="T1090" s="5">
        <f>$I1090/60/60/24+DATE(1970, 1, 1)</f>
        <v>41753.799386574072</v>
      </c>
      <c r="U1090" t="b">
        <f>T1090&gt;S1090</f>
        <v>1</v>
      </c>
    </row>
    <row r="1091" spans="1:21" ht="29" x14ac:dyDescent="0.35">
      <c r="A1091">
        <v>1089</v>
      </c>
      <c r="B1091" s="3" t="s">
        <v>1090</v>
      </c>
      <c r="C1091" s="3" t="s">
        <v>5199</v>
      </c>
      <c r="D1091" s="11">
        <v>15000</v>
      </c>
      <c r="E1091" s="11">
        <v>1174</v>
      </c>
      <c r="F1091" t="s">
        <v>8221</v>
      </c>
      <c r="G1091" t="s">
        <v>8230</v>
      </c>
      <c r="H1091" t="s">
        <v>8249</v>
      </c>
      <c r="I1091">
        <v>1435293175</v>
      </c>
      <c r="J1091">
        <v>1432701175</v>
      </c>
      <c r="K1091" t="b">
        <v>0</v>
      </c>
      <c r="L1091">
        <v>49</v>
      </c>
      <c r="M1091" t="b">
        <v>0</v>
      </c>
      <c r="N1091" t="s">
        <v>8282</v>
      </c>
      <c r="O1091" s="13">
        <f>E1091/D1091</f>
        <v>7.8266666666666665E-2</v>
      </c>
      <c r="P1091" s="14">
        <f>IF($L1091&lt;&gt;0, E1091/L1091, 0)</f>
        <v>23.959183673469386</v>
      </c>
      <c r="Q1091" t="str">
        <f>LEFT($N1091, FIND("/", $N1091)-1)</f>
        <v>games</v>
      </c>
      <c r="R1091" t="str">
        <f>RIGHT(N1091, LEN(N1091)-LEN(Q1091)-1)</f>
        <v>video games</v>
      </c>
      <c r="S1091" s="5">
        <f>$J1091/60/60/24+DATE(1970, 1, 1)</f>
        <v>42151.189525462964</v>
      </c>
      <c r="T1091" s="5">
        <f>$I1091/60/60/24+DATE(1970, 1, 1)</f>
        <v>42181.189525462964</v>
      </c>
      <c r="U1091" t="b">
        <f>T1091&gt;S1091</f>
        <v>1</v>
      </c>
    </row>
    <row r="1092" spans="1:21" ht="43.5" x14ac:dyDescent="0.35">
      <c r="A1092">
        <v>1090</v>
      </c>
      <c r="B1092" s="3" t="s">
        <v>1091</v>
      </c>
      <c r="C1092" s="3" t="s">
        <v>5200</v>
      </c>
      <c r="D1092" s="11">
        <v>12999</v>
      </c>
      <c r="E1092" s="11">
        <v>5</v>
      </c>
      <c r="F1092" t="s">
        <v>8221</v>
      </c>
      <c r="G1092" t="s">
        <v>8226</v>
      </c>
      <c r="H1092" t="s">
        <v>8248</v>
      </c>
      <c r="I1092">
        <v>1432873653</v>
      </c>
      <c r="J1092">
        <v>1430281653</v>
      </c>
      <c r="K1092" t="b">
        <v>0</v>
      </c>
      <c r="L1092">
        <v>1</v>
      </c>
      <c r="M1092" t="b">
        <v>0</v>
      </c>
      <c r="N1092" t="s">
        <v>8282</v>
      </c>
      <c r="O1092" s="13">
        <f>E1092/D1092</f>
        <v>3.8464497269020693E-4</v>
      </c>
      <c r="P1092" s="14">
        <f>IF($L1092&lt;&gt;0, E1092/L1092, 0)</f>
        <v>5</v>
      </c>
      <c r="Q1092" t="str">
        <f>LEFT($N1092, FIND("/", $N1092)-1)</f>
        <v>games</v>
      </c>
      <c r="R1092" t="str">
        <f>RIGHT(N1092, LEN(N1092)-LEN(Q1092)-1)</f>
        <v>video games</v>
      </c>
      <c r="S1092" s="5">
        <f>$J1092/60/60/24+DATE(1970, 1, 1)</f>
        <v>42123.185798611114</v>
      </c>
      <c r="T1092" s="5">
        <f>$I1092/60/60/24+DATE(1970, 1, 1)</f>
        <v>42153.185798611114</v>
      </c>
      <c r="U1092" t="b">
        <f>T1092&gt;S1092</f>
        <v>1</v>
      </c>
    </row>
    <row r="1093" spans="1:21" ht="43.5" x14ac:dyDescent="0.35">
      <c r="A1093">
        <v>1091</v>
      </c>
      <c r="B1093" s="3" t="s">
        <v>1092</v>
      </c>
      <c r="C1093" s="3" t="s">
        <v>5201</v>
      </c>
      <c r="D1093" s="11">
        <v>200</v>
      </c>
      <c r="E1093" s="11">
        <v>25</v>
      </c>
      <c r="F1093" t="s">
        <v>8221</v>
      </c>
      <c r="G1093" t="s">
        <v>8225</v>
      </c>
      <c r="H1093" t="s">
        <v>8247</v>
      </c>
      <c r="I1093">
        <v>1460313672</v>
      </c>
      <c r="J1093">
        <v>1457725272</v>
      </c>
      <c r="K1093" t="b">
        <v>0</v>
      </c>
      <c r="L1093">
        <v>2</v>
      </c>
      <c r="M1093" t="b">
        <v>0</v>
      </c>
      <c r="N1093" t="s">
        <v>8282</v>
      </c>
      <c r="O1093" s="13">
        <f>E1093/D1093</f>
        <v>0.125</v>
      </c>
      <c r="P1093" s="14">
        <f>IF($L1093&lt;&gt;0, E1093/L1093, 0)</f>
        <v>12.5</v>
      </c>
      <c r="Q1093" t="str">
        <f>LEFT($N1093, FIND("/", $N1093)-1)</f>
        <v>games</v>
      </c>
      <c r="R1093" t="str">
        <f>RIGHT(N1093, LEN(N1093)-LEN(Q1093)-1)</f>
        <v>video games</v>
      </c>
      <c r="S1093" s="5">
        <f>$J1093/60/60/24+DATE(1970, 1, 1)</f>
        <v>42440.820277777777</v>
      </c>
      <c r="T1093" s="5">
        <f>$I1093/60/60/24+DATE(1970, 1, 1)</f>
        <v>42470.778611111105</v>
      </c>
      <c r="U1093" t="b">
        <f>T1093&gt;S1093</f>
        <v>1</v>
      </c>
    </row>
    <row r="1094" spans="1:21" ht="58" x14ac:dyDescent="0.35">
      <c r="A1094">
        <v>1092</v>
      </c>
      <c r="B1094" s="3" t="s">
        <v>1093</v>
      </c>
      <c r="C1094" s="3" t="s">
        <v>5202</v>
      </c>
      <c r="D1094" s="11">
        <v>2000</v>
      </c>
      <c r="E1094" s="11">
        <v>21</v>
      </c>
      <c r="F1094" t="s">
        <v>8221</v>
      </c>
      <c r="G1094" t="s">
        <v>8224</v>
      </c>
      <c r="H1094" t="s">
        <v>8246</v>
      </c>
      <c r="I1094">
        <v>1357432638</v>
      </c>
      <c r="J1094">
        <v>1354840638</v>
      </c>
      <c r="K1094" t="b">
        <v>0</v>
      </c>
      <c r="L1094">
        <v>7</v>
      </c>
      <c r="M1094" t="b">
        <v>0</v>
      </c>
      <c r="N1094" t="s">
        <v>8282</v>
      </c>
      <c r="O1094" s="13">
        <f>E1094/D1094</f>
        <v>1.0500000000000001E-2</v>
      </c>
      <c r="P1094" s="14">
        <f>IF($L1094&lt;&gt;0, E1094/L1094, 0)</f>
        <v>3</v>
      </c>
      <c r="Q1094" t="str">
        <f>LEFT($N1094, FIND("/", $N1094)-1)</f>
        <v>games</v>
      </c>
      <c r="R1094" t="str">
        <f>RIGHT(N1094, LEN(N1094)-LEN(Q1094)-1)</f>
        <v>video games</v>
      </c>
      <c r="S1094" s="5">
        <f>$J1094/60/60/24+DATE(1970, 1, 1)</f>
        <v>41250.025902777779</v>
      </c>
      <c r="T1094" s="5">
        <f>$I1094/60/60/24+DATE(1970, 1, 1)</f>
        <v>41280.025902777779</v>
      </c>
      <c r="U1094" t="b">
        <f>T1094&gt;S1094</f>
        <v>1</v>
      </c>
    </row>
    <row r="1095" spans="1:21" ht="43.5" x14ac:dyDescent="0.35">
      <c r="A1095">
        <v>1093</v>
      </c>
      <c r="B1095" s="3" t="s">
        <v>1094</v>
      </c>
      <c r="C1095" s="3" t="s">
        <v>5203</v>
      </c>
      <c r="D1095" s="11">
        <v>300</v>
      </c>
      <c r="E1095" s="11">
        <v>42.25</v>
      </c>
      <c r="F1095" t="s">
        <v>8221</v>
      </c>
      <c r="G1095" t="s">
        <v>8229</v>
      </c>
      <c r="H1095" t="s">
        <v>8251</v>
      </c>
      <c r="I1095">
        <v>1455232937</v>
      </c>
      <c r="J1095">
        <v>1453936937</v>
      </c>
      <c r="K1095" t="b">
        <v>0</v>
      </c>
      <c r="L1095">
        <v>4</v>
      </c>
      <c r="M1095" t="b">
        <v>0</v>
      </c>
      <c r="N1095" t="s">
        <v>8282</v>
      </c>
      <c r="O1095" s="13">
        <f>E1095/D1095</f>
        <v>0.14083333333333334</v>
      </c>
      <c r="P1095" s="14">
        <f>IF($L1095&lt;&gt;0, E1095/L1095, 0)</f>
        <v>10.5625</v>
      </c>
      <c r="Q1095" t="str">
        <f>LEFT($N1095, FIND("/", $N1095)-1)</f>
        <v>games</v>
      </c>
      <c r="R1095" t="str">
        <f>RIGHT(N1095, LEN(N1095)-LEN(Q1095)-1)</f>
        <v>video games</v>
      </c>
      <c r="S1095" s="5">
        <f>$J1095/60/60/24+DATE(1970, 1, 1)</f>
        <v>42396.973807870367</v>
      </c>
      <c r="T1095" s="5">
        <f>$I1095/60/60/24+DATE(1970, 1, 1)</f>
        <v>42411.973807870367</v>
      </c>
      <c r="U1095" t="b">
        <f>T1095&gt;S1095</f>
        <v>1</v>
      </c>
    </row>
    <row r="1096" spans="1:21" ht="43.5" x14ac:dyDescent="0.35">
      <c r="A1096">
        <v>1094</v>
      </c>
      <c r="B1096" s="3" t="s">
        <v>1095</v>
      </c>
      <c r="C1096" s="3" t="s">
        <v>5204</v>
      </c>
      <c r="D1096" s="11">
        <v>18000</v>
      </c>
      <c r="E1096" s="11">
        <v>3294.01</v>
      </c>
      <c r="F1096" t="s">
        <v>8221</v>
      </c>
      <c r="G1096" t="s">
        <v>8224</v>
      </c>
      <c r="H1096" t="s">
        <v>8246</v>
      </c>
      <c r="I1096">
        <v>1318180033</v>
      </c>
      <c r="J1096">
        <v>1315588033</v>
      </c>
      <c r="K1096" t="b">
        <v>0</v>
      </c>
      <c r="L1096">
        <v>27</v>
      </c>
      <c r="M1096" t="b">
        <v>0</v>
      </c>
      <c r="N1096" t="s">
        <v>8282</v>
      </c>
      <c r="O1096" s="13">
        <f>E1096/D1096</f>
        <v>0.18300055555555556</v>
      </c>
      <c r="P1096" s="14">
        <f>IF($L1096&lt;&gt;0, E1096/L1096, 0)</f>
        <v>122.00037037037038</v>
      </c>
      <c r="Q1096" t="str">
        <f>LEFT($N1096, FIND("/", $N1096)-1)</f>
        <v>games</v>
      </c>
      <c r="R1096" t="str">
        <f>RIGHT(N1096, LEN(N1096)-LEN(Q1096)-1)</f>
        <v>video games</v>
      </c>
      <c r="S1096" s="5">
        <f>$J1096/60/60/24+DATE(1970, 1, 1)</f>
        <v>40795.713344907403</v>
      </c>
      <c r="T1096" s="5">
        <f>$I1096/60/60/24+DATE(1970, 1, 1)</f>
        <v>40825.713344907403</v>
      </c>
      <c r="U1096" t="b">
        <f>T1096&gt;S1096</f>
        <v>1</v>
      </c>
    </row>
    <row r="1097" spans="1:21" ht="43.5" x14ac:dyDescent="0.35">
      <c r="A1097">
        <v>1095</v>
      </c>
      <c r="B1097" s="3" t="s">
        <v>1096</v>
      </c>
      <c r="C1097" s="3" t="s">
        <v>5205</v>
      </c>
      <c r="D1097" s="11">
        <v>500000</v>
      </c>
      <c r="E1097" s="11">
        <v>25174</v>
      </c>
      <c r="F1097" t="s">
        <v>8221</v>
      </c>
      <c r="G1097" t="s">
        <v>8224</v>
      </c>
      <c r="H1097" t="s">
        <v>8246</v>
      </c>
      <c r="I1097">
        <v>1377867220</v>
      </c>
      <c r="J1097">
        <v>1375275220</v>
      </c>
      <c r="K1097" t="b">
        <v>0</v>
      </c>
      <c r="L1097">
        <v>94</v>
      </c>
      <c r="M1097" t="b">
        <v>0</v>
      </c>
      <c r="N1097" t="s">
        <v>8282</v>
      </c>
      <c r="O1097" s="13">
        <f>E1097/D1097</f>
        <v>5.0347999999999997E-2</v>
      </c>
      <c r="P1097" s="14">
        <f>IF($L1097&lt;&gt;0, E1097/L1097, 0)</f>
        <v>267.80851063829789</v>
      </c>
      <c r="Q1097" t="str">
        <f>LEFT($N1097, FIND("/", $N1097)-1)</f>
        <v>games</v>
      </c>
      <c r="R1097" t="str">
        <f>RIGHT(N1097, LEN(N1097)-LEN(Q1097)-1)</f>
        <v>video games</v>
      </c>
      <c r="S1097" s="5">
        <f>$J1097/60/60/24+DATE(1970, 1, 1)</f>
        <v>41486.537268518521</v>
      </c>
      <c r="T1097" s="5">
        <f>$I1097/60/60/24+DATE(1970, 1, 1)</f>
        <v>41516.537268518521</v>
      </c>
      <c r="U1097" t="b">
        <f>T1097&gt;S1097</f>
        <v>1</v>
      </c>
    </row>
    <row r="1098" spans="1:21" ht="43.5" x14ac:dyDescent="0.35">
      <c r="A1098">
        <v>1096</v>
      </c>
      <c r="B1098" s="3" t="s">
        <v>1097</v>
      </c>
      <c r="C1098" s="3" t="s">
        <v>5206</v>
      </c>
      <c r="D1098" s="11">
        <v>12000</v>
      </c>
      <c r="E1098" s="11">
        <v>2152</v>
      </c>
      <c r="F1098" t="s">
        <v>8221</v>
      </c>
      <c r="G1098" t="s">
        <v>8224</v>
      </c>
      <c r="H1098" t="s">
        <v>8246</v>
      </c>
      <c r="I1098">
        <v>1412393400</v>
      </c>
      <c r="J1098">
        <v>1409747154</v>
      </c>
      <c r="K1098" t="b">
        <v>0</v>
      </c>
      <c r="L1098">
        <v>29</v>
      </c>
      <c r="M1098" t="b">
        <v>0</v>
      </c>
      <c r="N1098" t="s">
        <v>8282</v>
      </c>
      <c r="O1098" s="13">
        <f>E1098/D1098</f>
        <v>0.17933333333333334</v>
      </c>
      <c r="P1098" s="14">
        <f>IF($L1098&lt;&gt;0, E1098/L1098, 0)</f>
        <v>74.206896551724142</v>
      </c>
      <c r="Q1098" t="str">
        <f>LEFT($N1098, FIND("/", $N1098)-1)</f>
        <v>games</v>
      </c>
      <c r="R1098" t="str">
        <f>RIGHT(N1098, LEN(N1098)-LEN(Q1098)-1)</f>
        <v>video games</v>
      </c>
      <c r="S1098" s="5">
        <f>$J1098/60/60/24+DATE(1970, 1, 1)</f>
        <v>41885.51798611111</v>
      </c>
      <c r="T1098" s="5">
        <f>$I1098/60/60/24+DATE(1970, 1, 1)</f>
        <v>41916.145833333336</v>
      </c>
      <c r="U1098" t="b">
        <f>T1098&gt;S1098</f>
        <v>1</v>
      </c>
    </row>
    <row r="1099" spans="1:21" ht="43.5" x14ac:dyDescent="0.35">
      <c r="A1099">
        <v>1097</v>
      </c>
      <c r="B1099" s="3" t="s">
        <v>1098</v>
      </c>
      <c r="C1099" s="3" t="s">
        <v>5207</v>
      </c>
      <c r="D1099" s="11">
        <v>100000</v>
      </c>
      <c r="E1099" s="11">
        <v>47</v>
      </c>
      <c r="F1099" t="s">
        <v>8221</v>
      </c>
      <c r="G1099" t="s">
        <v>8224</v>
      </c>
      <c r="H1099" t="s">
        <v>8246</v>
      </c>
      <c r="I1099">
        <v>1393786877</v>
      </c>
      <c r="J1099">
        <v>1390330877</v>
      </c>
      <c r="K1099" t="b">
        <v>0</v>
      </c>
      <c r="L1099">
        <v>7</v>
      </c>
      <c r="M1099" t="b">
        <v>0</v>
      </c>
      <c r="N1099" t="s">
        <v>8282</v>
      </c>
      <c r="O1099" s="13">
        <f>E1099/D1099</f>
        <v>4.6999999999999999E-4</v>
      </c>
      <c r="P1099" s="14">
        <f>IF($L1099&lt;&gt;0, E1099/L1099, 0)</f>
        <v>6.7142857142857144</v>
      </c>
      <c r="Q1099" t="str">
        <f>LEFT($N1099, FIND("/", $N1099)-1)</f>
        <v>games</v>
      </c>
      <c r="R1099" t="str">
        <f>RIGHT(N1099, LEN(N1099)-LEN(Q1099)-1)</f>
        <v>video games</v>
      </c>
      <c r="S1099" s="5">
        <f>$J1099/60/60/24+DATE(1970, 1, 1)</f>
        <v>41660.792557870373</v>
      </c>
      <c r="T1099" s="5">
        <f>$I1099/60/60/24+DATE(1970, 1, 1)</f>
        <v>41700.792557870373</v>
      </c>
      <c r="U1099" t="b">
        <f>T1099&gt;S1099</f>
        <v>1</v>
      </c>
    </row>
    <row r="1100" spans="1:21" ht="29" x14ac:dyDescent="0.35">
      <c r="A1100">
        <v>1098</v>
      </c>
      <c r="B1100" s="3" t="s">
        <v>1099</v>
      </c>
      <c r="C1100" s="3" t="s">
        <v>5208</v>
      </c>
      <c r="D1100" s="11">
        <v>25000</v>
      </c>
      <c r="E1100" s="11">
        <v>1803</v>
      </c>
      <c r="F1100" t="s">
        <v>8221</v>
      </c>
      <c r="G1100" t="s">
        <v>8224</v>
      </c>
      <c r="H1100" t="s">
        <v>8246</v>
      </c>
      <c r="I1100">
        <v>1397413095</v>
      </c>
      <c r="J1100">
        <v>1394821095</v>
      </c>
      <c r="K1100" t="b">
        <v>0</v>
      </c>
      <c r="L1100">
        <v>22</v>
      </c>
      <c r="M1100" t="b">
        <v>0</v>
      </c>
      <c r="N1100" t="s">
        <v>8282</v>
      </c>
      <c r="O1100" s="13">
        <f>E1100/D1100</f>
        <v>7.2120000000000004E-2</v>
      </c>
      <c r="P1100" s="14">
        <f>IF($L1100&lt;&gt;0, E1100/L1100, 0)</f>
        <v>81.954545454545453</v>
      </c>
      <c r="Q1100" t="str">
        <f>LEFT($N1100, FIND("/", $N1100)-1)</f>
        <v>games</v>
      </c>
      <c r="R1100" t="str">
        <f>RIGHT(N1100, LEN(N1100)-LEN(Q1100)-1)</f>
        <v>video games</v>
      </c>
      <c r="S1100" s="5">
        <f>$J1100/60/60/24+DATE(1970, 1, 1)</f>
        <v>41712.762673611112</v>
      </c>
      <c r="T1100" s="5">
        <f>$I1100/60/60/24+DATE(1970, 1, 1)</f>
        <v>41742.762673611112</v>
      </c>
      <c r="U1100" t="b">
        <f>T1100&gt;S1100</f>
        <v>1</v>
      </c>
    </row>
    <row r="1101" spans="1:21" ht="58" x14ac:dyDescent="0.35">
      <c r="A1101">
        <v>1099</v>
      </c>
      <c r="B1101" s="3" t="s">
        <v>1100</v>
      </c>
      <c r="C1101" s="3" t="s">
        <v>5209</v>
      </c>
      <c r="D1101" s="11">
        <v>5000</v>
      </c>
      <c r="E1101" s="11">
        <v>25</v>
      </c>
      <c r="F1101" t="s">
        <v>8221</v>
      </c>
      <c r="G1101" t="s">
        <v>8225</v>
      </c>
      <c r="H1101" t="s">
        <v>8247</v>
      </c>
      <c r="I1101">
        <v>1431547468</v>
      </c>
      <c r="J1101">
        <v>1428955468</v>
      </c>
      <c r="K1101" t="b">
        <v>0</v>
      </c>
      <c r="L1101">
        <v>1</v>
      </c>
      <c r="M1101" t="b">
        <v>0</v>
      </c>
      <c r="N1101" t="s">
        <v>8282</v>
      </c>
      <c r="O1101" s="13">
        <f>E1101/D1101</f>
        <v>5.0000000000000001E-3</v>
      </c>
      <c r="P1101" s="14">
        <f>IF($L1101&lt;&gt;0, E1101/L1101, 0)</f>
        <v>25</v>
      </c>
      <c r="Q1101" t="str">
        <f>LEFT($N1101, FIND("/", $N1101)-1)</f>
        <v>games</v>
      </c>
      <c r="R1101" t="str">
        <f>RIGHT(N1101, LEN(N1101)-LEN(Q1101)-1)</f>
        <v>video games</v>
      </c>
      <c r="S1101" s="5">
        <f>$J1101/60/60/24+DATE(1970, 1, 1)</f>
        <v>42107.836435185185</v>
      </c>
      <c r="T1101" s="5">
        <f>$I1101/60/60/24+DATE(1970, 1, 1)</f>
        <v>42137.836435185185</v>
      </c>
      <c r="U1101" t="b">
        <f>T1101&gt;S1101</f>
        <v>1</v>
      </c>
    </row>
    <row r="1102" spans="1:21" ht="43.5" x14ac:dyDescent="0.35">
      <c r="A1102">
        <v>1100</v>
      </c>
      <c r="B1102" s="3" t="s">
        <v>1101</v>
      </c>
      <c r="C1102" s="3" t="s">
        <v>5210</v>
      </c>
      <c r="D1102" s="11">
        <v>4000</v>
      </c>
      <c r="E1102" s="11">
        <v>100</v>
      </c>
      <c r="F1102" t="s">
        <v>8221</v>
      </c>
      <c r="G1102" t="s">
        <v>8236</v>
      </c>
      <c r="H1102" t="s">
        <v>8249</v>
      </c>
      <c r="I1102">
        <v>1455417571</v>
      </c>
      <c r="J1102">
        <v>1452825571</v>
      </c>
      <c r="K1102" t="b">
        <v>0</v>
      </c>
      <c r="L1102">
        <v>10</v>
      </c>
      <c r="M1102" t="b">
        <v>0</v>
      </c>
      <c r="N1102" t="s">
        <v>8282</v>
      </c>
      <c r="O1102" s="13">
        <f>E1102/D1102</f>
        <v>2.5000000000000001E-2</v>
      </c>
      <c r="P1102" s="14">
        <f>IF($L1102&lt;&gt;0, E1102/L1102, 0)</f>
        <v>10</v>
      </c>
      <c r="Q1102" t="str">
        <f>LEFT($N1102, FIND("/", $N1102)-1)</f>
        <v>games</v>
      </c>
      <c r="R1102" t="str">
        <f>RIGHT(N1102, LEN(N1102)-LEN(Q1102)-1)</f>
        <v>video games</v>
      </c>
      <c r="S1102" s="5">
        <f>$J1102/60/60/24+DATE(1970, 1, 1)</f>
        <v>42384.110775462963</v>
      </c>
      <c r="T1102" s="5">
        <f>$I1102/60/60/24+DATE(1970, 1, 1)</f>
        <v>42414.110775462963</v>
      </c>
      <c r="U1102" t="b">
        <f>T1102&gt;S1102</f>
        <v>1</v>
      </c>
    </row>
    <row r="1103" spans="1:21" ht="29" x14ac:dyDescent="0.35">
      <c r="A1103">
        <v>1101</v>
      </c>
      <c r="B1103" s="3" t="s">
        <v>1102</v>
      </c>
      <c r="C1103" s="3" t="s">
        <v>5211</v>
      </c>
      <c r="D1103" s="11">
        <v>100000</v>
      </c>
      <c r="E1103" s="11">
        <v>41</v>
      </c>
      <c r="F1103" t="s">
        <v>8221</v>
      </c>
      <c r="G1103" t="s">
        <v>8224</v>
      </c>
      <c r="H1103" t="s">
        <v>8246</v>
      </c>
      <c r="I1103">
        <v>1468519920</v>
      </c>
      <c r="J1103">
        <v>1466188338</v>
      </c>
      <c r="K1103" t="b">
        <v>0</v>
      </c>
      <c r="L1103">
        <v>6</v>
      </c>
      <c r="M1103" t="b">
        <v>0</v>
      </c>
      <c r="N1103" t="s">
        <v>8282</v>
      </c>
      <c r="O1103" s="13">
        <f>E1103/D1103</f>
        <v>4.0999999999999999E-4</v>
      </c>
      <c r="P1103" s="14">
        <f>IF($L1103&lt;&gt;0, E1103/L1103, 0)</f>
        <v>6.833333333333333</v>
      </c>
      <c r="Q1103" t="str">
        <f>LEFT($N1103, FIND("/", $N1103)-1)</f>
        <v>games</v>
      </c>
      <c r="R1103" t="str">
        <f>RIGHT(N1103, LEN(N1103)-LEN(Q1103)-1)</f>
        <v>video games</v>
      </c>
      <c r="S1103" s="5">
        <f>$J1103/60/60/24+DATE(1970, 1, 1)</f>
        <v>42538.77243055556</v>
      </c>
      <c r="T1103" s="5">
        <f>$I1103/60/60/24+DATE(1970, 1, 1)</f>
        <v>42565.758333333331</v>
      </c>
      <c r="U1103" t="b">
        <f>T1103&gt;S1103</f>
        <v>1</v>
      </c>
    </row>
    <row r="1104" spans="1:21" ht="58" x14ac:dyDescent="0.35">
      <c r="A1104">
        <v>1102</v>
      </c>
      <c r="B1104" s="3" t="s">
        <v>1103</v>
      </c>
      <c r="C1104" s="3" t="s">
        <v>5212</v>
      </c>
      <c r="D1104" s="11">
        <v>8000</v>
      </c>
      <c r="E1104" s="11">
        <v>425</v>
      </c>
      <c r="F1104" t="s">
        <v>8221</v>
      </c>
      <c r="G1104" t="s">
        <v>8224</v>
      </c>
      <c r="H1104" t="s">
        <v>8246</v>
      </c>
      <c r="I1104">
        <v>1386568740</v>
      </c>
      <c r="J1104">
        <v>1383095125</v>
      </c>
      <c r="K1104" t="b">
        <v>0</v>
      </c>
      <c r="L1104">
        <v>24</v>
      </c>
      <c r="M1104" t="b">
        <v>0</v>
      </c>
      <c r="N1104" t="s">
        <v>8282</v>
      </c>
      <c r="O1104" s="13">
        <f>E1104/D1104</f>
        <v>5.3124999999999999E-2</v>
      </c>
      <c r="P1104" s="14">
        <f>IF($L1104&lt;&gt;0, E1104/L1104, 0)</f>
        <v>17.708333333333332</v>
      </c>
      <c r="Q1104" t="str">
        <f>LEFT($N1104, FIND("/", $N1104)-1)</f>
        <v>games</v>
      </c>
      <c r="R1104" t="str">
        <f>RIGHT(N1104, LEN(N1104)-LEN(Q1104)-1)</f>
        <v>video games</v>
      </c>
      <c r="S1104" s="5">
        <f>$J1104/60/60/24+DATE(1970, 1, 1)</f>
        <v>41577.045428240745</v>
      </c>
      <c r="T1104" s="5">
        <f>$I1104/60/60/24+DATE(1970, 1, 1)</f>
        <v>41617.249305555553</v>
      </c>
      <c r="U1104" t="b">
        <f>T1104&gt;S1104</f>
        <v>1</v>
      </c>
    </row>
    <row r="1105" spans="1:21" ht="43.5" x14ac:dyDescent="0.35">
      <c r="A1105">
        <v>1103</v>
      </c>
      <c r="B1105" s="3" t="s">
        <v>1104</v>
      </c>
      <c r="C1105" s="3" t="s">
        <v>5213</v>
      </c>
      <c r="D1105" s="11">
        <v>15000</v>
      </c>
      <c r="E1105" s="11">
        <v>243</v>
      </c>
      <c r="F1105" t="s">
        <v>8221</v>
      </c>
      <c r="G1105" t="s">
        <v>8224</v>
      </c>
      <c r="H1105" t="s">
        <v>8246</v>
      </c>
      <c r="I1105">
        <v>1466227190</v>
      </c>
      <c r="J1105">
        <v>1461043190</v>
      </c>
      <c r="K1105" t="b">
        <v>0</v>
      </c>
      <c r="L1105">
        <v>15</v>
      </c>
      <c r="M1105" t="b">
        <v>0</v>
      </c>
      <c r="N1105" t="s">
        <v>8282</v>
      </c>
      <c r="O1105" s="13">
        <f>E1105/D1105</f>
        <v>1.6199999999999999E-2</v>
      </c>
      <c r="P1105" s="14">
        <f>IF($L1105&lt;&gt;0, E1105/L1105, 0)</f>
        <v>16.2</v>
      </c>
      <c r="Q1105" t="str">
        <f>LEFT($N1105, FIND("/", $N1105)-1)</f>
        <v>games</v>
      </c>
      <c r="R1105" t="str">
        <f>RIGHT(N1105, LEN(N1105)-LEN(Q1105)-1)</f>
        <v>video games</v>
      </c>
      <c r="S1105" s="5">
        <f>$J1105/60/60/24+DATE(1970, 1, 1)</f>
        <v>42479.22210648148</v>
      </c>
      <c r="T1105" s="5">
        <f>$I1105/60/60/24+DATE(1970, 1, 1)</f>
        <v>42539.22210648148</v>
      </c>
      <c r="U1105" t="b">
        <f>T1105&gt;S1105</f>
        <v>1</v>
      </c>
    </row>
    <row r="1106" spans="1:21" ht="43.5" x14ac:dyDescent="0.35">
      <c r="A1106">
        <v>1104</v>
      </c>
      <c r="B1106" s="3" t="s">
        <v>1105</v>
      </c>
      <c r="C1106" s="3" t="s">
        <v>5214</v>
      </c>
      <c r="D1106" s="11">
        <v>60000</v>
      </c>
      <c r="E1106" s="11">
        <v>2971</v>
      </c>
      <c r="F1106" t="s">
        <v>8221</v>
      </c>
      <c r="G1106" t="s">
        <v>8225</v>
      </c>
      <c r="H1106" t="s">
        <v>8247</v>
      </c>
      <c r="I1106">
        <v>1402480221</v>
      </c>
      <c r="J1106">
        <v>1399888221</v>
      </c>
      <c r="K1106" t="b">
        <v>0</v>
      </c>
      <c r="L1106">
        <v>37</v>
      </c>
      <c r="M1106" t="b">
        <v>0</v>
      </c>
      <c r="N1106" t="s">
        <v>8282</v>
      </c>
      <c r="O1106" s="13">
        <f>E1106/D1106</f>
        <v>4.9516666666666667E-2</v>
      </c>
      <c r="P1106" s="14">
        <f>IF($L1106&lt;&gt;0, E1106/L1106, 0)</f>
        <v>80.297297297297291</v>
      </c>
      <c r="Q1106" t="str">
        <f>LEFT($N1106, FIND("/", $N1106)-1)</f>
        <v>games</v>
      </c>
      <c r="R1106" t="str">
        <f>RIGHT(N1106, LEN(N1106)-LEN(Q1106)-1)</f>
        <v>video games</v>
      </c>
      <c r="S1106" s="5">
        <f>$J1106/60/60/24+DATE(1970, 1, 1)</f>
        <v>41771.40996527778</v>
      </c>
      <c r="T1106" s="5">
        <f>$I1106/60/60/24+DATE(1970, 1, 1)</f>
        <v>41801.40996527778</v>
      </c>
      <c r="U1106" t="b">
        <f>T1106&gt;S1106</f>
        <v>1</v>
      </c>
    </row>
    <row r="1107" spans="1:21" ht="58" x14ac:dyDescent="0.35">
      <c r="A1107">
        <v>1105</v>
      </c>
      <c r="B1107" s="3" t="s">
        <v>1106</v>
      </c>
      <c r="C1107" s="3" t="s">
        <v>5215</v>
      </c>
      <c r="D1107" s="11">
        <v>900000</v>
      </c>
      <c r="E1107" s="11">
        <v>1431</v>
      </c>
      <c r="F1107" t="s">
        <v>8221</v>
      </c>
      <c r="G1107" t="s">
        <v>8224</v>
      </c>
      <c r="H1107" t="s">
        <v>8246</v>
      </c>
      <c r="I1107">
        <v>1395627327</v>
      </c>
      <c r="J1107">
        <v>1393038927</v>
      </c>
      <c r="K1107" t="b">
        <v>0</v>
      </c>
      <c r="L1107">
        <v>20</v>
      </c>
      <c r="M1107" t="b">
        <v>0</v>
      </c>
      <c r="N1107" t="s">
        <v>8282</v>
      </c>
      <c r="O1107" s="13">
        <f>E1107/D1107</f>
        <v>1.5900000000000001E-3</v>
      </c>
      <c r="P1107" s="14">
        <f>IF($L1107&lt;&gt;0, E1107/L1107, 0)</f>
        <v>71.55</v>
      </c>
      <c r="Q1107" t="str">
        <f>LEFT($N1107, FIND("/", $N1107)-1)</f>
        <v>games</v>
      </c>
      <c r="R1107" t="str">
        <f>RIGHT(N1107, LEN(N1107)-LEN(Q1107)-1)</f>
        <v>video games</v>
      </c>
      <c r="S1107" s="5">
        <f>$J1107/60/60/24+DATE(1970, 1, 1)</f>
        <v>41692.135729166665</v>
      </c>
      <c r="T1107" s="5">
        <f>$I1107/60/60/24+DATE(1970, 1, 1)</f>
        <v>41722.0940625</v>
      </c>
      <c r="U1107" t="b">
        <f>T1107&gt;S1107</f>
        <v>1</v>
      </c>
    </row>
    <row r="1108" spans="1:21" ht="43.5" x14ac:dyDescent="0.35">
      <c r="A1108">
        <v>1106</v>
      </c>
      <c r="B1108" s="3" t="s">
        <v>1107</v>
      </c>
      <c r="C1108" s="3" t="s">
        <v>5216</v>
      </c>
      <c r="D1108" s="11">
        <v>400</v>
      </c>
      <c r="E1108" s="11">
        <v>165</v>
      </c>
      <c r="F1108" t="s">
        <v>8221</v>
      </c>
      <c r="G1108" t="s">
        <v>8224</v>
      </c>
      <c r="H1108" t="s">
        <v>8246</v>
      </c>
      <c r="I1108">
        <v>1333557975</v>
      </c>
      <c r="J1108">
        <v>1330969575</v>
      </c>
      <c r="K1108" t="b">
        <v>0</v>
      </c>
      <c r="L1108">
        <v>7</v>
      </c>
      <c r="M1108" t="b">
        <v>0</v>
      </c>
      <c r="N1108" t="s">
        <v>8282</v>
      </c>
      <c r="O1108" s="13">
        <f>E1108/D1108</f>
        <v>0.41249999999999998</v>
      </c>
      <c r="P1108" s="14">
        <f>IF($L1108&lt;&gt;0, E1108/L1108, 0)</f>
        <v>23.571428571428573</v>
      </c>
      <c r="Q1108" t="str">
        <f>LEFT($N1108, FIND("/", $N1108)-1)</f>
        <v>games</v>
      </c>
      <c r="R1108" t="str">
        <f>RIGHT(N1108, LEN(N1108)-LEN(Q1108)-1)</f>
        <v>video games</v>
      </c>
      <c r="S1108" s="5">
        <f>$J1108/60/60/24+DATE(1970, 1, 1)</f>
        <v>40973.740451388891</v>
      </c>
      <c r="T1108" s="5">
        <f>$I1108/60/60/24+DATE(1970, 1, 1)</f>
        <v>41003.698784722219</v>
      </c>
      <c r="U1108" t="b">
        <f>T1108&gt;S1108</f>
        <v>1</v>
      </c>
    </row>
    <row r="1109" spans="1:21" ht="58" x14ac:dyDescent="0.35">
      <c r="A1109">
        <v>1107</v>
      </c>
      <c r="B1109" s="3" t="s">
        <v>1108</v>
      </c>
      <c r="C1109" s="3" t="s">
        <v>5217</v>
      </c>
      <c r="D1109" s="11">
        <v>10000</v>
      </c>
      <c r="E1109" s="11">
        <v>0</v>
      </c>
      <c r="F1109" t="s">
        <v>8221</v>
      </c>
      <c r="G1109" t="s">
        <v>8224</v>
      </c>
      <c r="H1109" t="s">
        <v>8246</v>
      </c>
      <c r="I1109">
        <v>1406148024</v>
      </c>
      <c r="J1109">
        <v>1403556024</v>
      </c>
      <c r="K1109" t="b">
        <v>0</v>
      </c>
      <c r="L1109">
        <v>0</v>
      </c>
      <c r="M1109" t="b">
        <v>0</v>
      </c>
      <c r="N1109" t="s">
        <v>8282</v>
      </c>
      <c r="O1109" s="13">
        <f>E1109/D1109</f>
        <v>0</v>
      </c>
      <c r="P1109" s="14">
        <f>IF($L1109&lt;&gt;0, E1109/L1109, 0)</f>
        <v>0</v>
      </c>
      <c r="Q1109" t="str">
        <f>LEFT($N1109, FIND("/", $N1109)-1)</f>
        <v>games</v>
      </c>
      <c r="R1109" t="str">
        <f>RIGHT(N1109, LEN(N1109)-LEN(Q1109)-1)</f>
        <v>video games</v>
      </c>
      <c r="S1109" s="5">
        <f>$J1109/60/60/24+DATE(1970, 1, 1)</f>
        <v>41813.861388888887</v>
      </c>
      <c r="T1109" s="5">
        <f>$I1109/60/60/24+DATE(1970, 1, 1)</f>
        <v>41843.861388888887</v>
      </c>
      <c r="U1109" t="b">
        <f>T1109&gt;S1109</f>
        <v>1</v>
      </c>
    </row>
    <row r="1110" spans="1:21" ht="58" x14ac:dyDescent="0.35">
      <c r="A1110">
        <v>1108</v>
      </c>
      <c r="B1110" s="3" t="s">
        <v>1109</v>
      </c>
      <c r="C1110" s="3" t="s">
        <v>5218</v>
      </c>
      <c r="D1110" s="11">
        <v>25000</v>
      </c>
      <c r="E1110" s="11">
        <v>732.5</v>
      </c>
      <c r="F1110" t="s">
        <v>8221</v>
      </c>
      <c r="G1110" t="s">
        <v>8224</v>
      </c>
      <c r="H1110" t="s">
        <v>8246</v>
      </c>
      <c r="I1110">
        <v>1334326635</v>
      </c>
      <c r="J1110">
        <v>1329146235</v>
      </c>
      <c r="K1110" t="b">
        <v>0</v>
      </c>
      <c r="L1110">
        <v>21</v>
      </c>
      <c r="M1110" t="b">
        <v>0</v>
      </c>
      <c r="N1110" t="s">
        <v>8282</v>
      </c>
      <c r="O1110" s="13">
        <f>E1110/D1110</f>
        <v>2.93E-2</v>
      </c>
      <c r="P1110" s="14">
        <f>IF($L1110&lt;&gt;0, E1110/L1110, 0)</f>
        <v>34.88095238095238</v>
      </c>
      <c r="Q1110" t="str">
        <f>LEFT($N1110, FIND("/", $N1110)-1)</f>
        <v>games</v>
      </c>
      <c r="R1110" t="str">
        <f>RIGHT(N1110, LEN(N1110)-LEN(Q1110)-1)</f>
        <v>video games</v>
      </c>
      <c r="S1110" s="5">
        <f>$J1110/60/60/24+DATE(1970, 1, 1)</f>
        <v>40952.636979166666</v>
      </c>
      <c r="T1110" s="5">
        <f>$I1110/60/60/24+DATE(1970, 1, 1)</f>
        <v>41012.595312500001</v>
      </c>
      <c r="U1110" t="b">
        <f>T1110&gt;S1110</f>
        <v>1</v>
      </c>
    </row>
    <row r="1111" spans="1:21" ht="43.5" x14ac:dyDescent="0.35">
      <c r="A1111">
        <v>1109</v>
      </c>
      <c r="B1111" s="3" t="s">
        <v>1110</v>
      </c>
      <c r="C1111" s="3" t="s">
        <v>5219</v>
      </c>
      <c r="D1111" s="11">
        <v>10000</v>
      </c>
      <c r="E1111" s="11">
        <v>45</v>
      </c>
      <c r="F1111" t="s">
        <v>8221</v>
      </c>
      <c r="G1111" t="s">
        <v>8224</v>
      </c>
      <c r="H1111" t="s">
        <v>8246</v>
      </c>
      <c r="I1111">
        <v>1479495790</v>
      </c>
      <c r="J1111">
        <v>1476900190</v>
      </c>
      <c r="K1111" t="b">
        <v>0</v>
      </c>
      <c r="L1111">
        <v>3</v>
      </c>
      <c r="M1111" t="b">
        <v>0</v>
      </c>
      <c r="N1111" t="s">
        <v>8282</v>
      </c>
      <c r="O1111" s="13">
        <f>E1111/D1111</f>
        <v>4.4999999999999997E-3</v>
      </c>
      <c r="P1111" s="14">
        <f>IF($L1111&lt;&gt;0, E1111/L1111, 0)</f>
        <v>15</v>
      </c>
      <c r="Q1111" t="str">
        <f>LEFT($N1111, FIND("/", $N1111)-1)</f>
        <v>games</v>
      </c>
      <c r="R1111" t="str">
        <f>RIGHT(N1111, LEN(N1111)-LEN(Q1111)-1)</f>
        <v>video games</v>
      </c>
      <c r="S1111" s="5">
        <f>$J1111/60/60/24+DATE(1970, 1, 1)</f>
        <v>42662.752199074079</v>
      </c>
      <c r="T1111" s="5">
        <f>$I1111/60/60/24+DATE(1970, 1, 1)</f>
        <v>42692.793865740736</v>
      </c>
      <c r="U1111" t="b">
        <f>T1111&gt;S1111</f>
        <v>1</v>
      </c>
    </row>
    <row r="1112" spans="1:21" ht="43.5" x14ac:dyDescent="0.35">
      <c r="A1112">
        <v>1110</v>
      </c>
      <c r="B1112" s="3" t="s">
        <v>1111</v>
      </c>
      <c r="C1112" s="3" t="s">
        <v>5220</v>
      </c>
      <c r="D1112" s="11">
        <v>50000</v>
      </c>
      <c r="E1112" s="11">
        <v>255</v>
      </c>
      <c r="F1112" t="s">
        <v>8221</v>
      </c>
      <c r="G1112" t="s">
        <v>8224</v>
      </c>
      <c r="H1112" t="s">
        <v>8246</v>
      </c>
      <c r="I1112">
        <v>1354919022</v>
      </c>
      <c r="J1112">
        <v>1352327022</v>
      </c>
      <c r="K1112" t="b">
        <v>0</v>
      </c>
      <c r="L1112">
        <v>11</v>
      </c>
      <c r="M1112" t="b">
        <v>0</v>
      </c>
      <c r="N1112" t="s">
        <v>8282</v>
      </c>
      <c r="O1112" s="13">
        <f>E1112/D1112</f>
        <v>5.1000000000000004E-3</v>
      </c>
      <c r="P1112" s="14">
        <f>IF($L1112&lt;&gt;0, E1112/L1112, 0)</f>
        <v>23.181818181818183</v>
      </c>
      <c r="Q1112" t="str">
        <f>LEFT($N1112, FIND("/", $N1112)-1)</f>
        <v>games</v>
      </c>
      <c r="R1112" t="str">
        <f>RIGHT(N1112, LEN(N1112)-LEN(Q1112)-1)</f>
        <v>video games</v>
      </c>
      <c r="S1112" s="5">
        <f>$J1112/60/60/24+DATE(1970, 1, 1)</f>
        <v>41220.933124999996</v>
      </c>
      <c r="T1112" s="5">
        <f>$I1112/60/60/24+DATE(1970, 1, 1)</f>
        <v>41250.933124999996</v>
      </c>
      <c r="U1112" t="b">
        <f>T1112&gt;S1112</f>
        <v>1</v>
      </c>
    </row>
    <row r="1113" spans="1:21" ht="43.5" x14ac:dyDescent="0.35">
      <c r="A1113">
        <v>1111</v>
      </c>
      <c r="B1113" s="3" t="s">
        <v>1112</v>
      </c>
      <c r="C1113" s="3" t="s">
        <v>5221</v>
      </c>
      <c r="D1113" s="11">
        <v>2500</v>
      </c>
      <c r="E1113" s="11">
        <v>1</v>
      </c>
      <c r="F1113" t="s">
        <v>8221</v>
      </c>
      <c r="G1113" t="s">
        <v>8224</v>
      </c>
      <c r="H1113" t="s">
        <v>8246</v>
      </c>
      <c r="I1113">
        <v>1452228790</v>
      </c>
      <c r="J1113">
        <v>1449636790</v>
      </c>
      <c r="K1113" t="b">
        <v>0</v>
      </c>
      <c r="L1113">
        <v>1</v>
      </c>
      <c r="M1113" t="b">
        <v>0</v>
      </c>
      <c r="N1113" t="s">
        <v>8282</v>
      </c>
      <c r="O1113" s="13">
        <f>E1113/D1113</f>
        <v>4.0000000000000002E-4</v>
      </c>
      <c r="P1113" s="14">
        <f>IF($L1113&lt;&gt;0, E1113/L1113, 0)</f>
        <v>1</v>
      </c>
      <c r="Q1113" t="str">
        <f>LEFT($N1113, FIND("/", $N1113)-1)</f>
        <v>games</v>
      </c>
      <c r="R1113" t="str">
        <f>RIGHT(N1113, LEN(N1113)-LEN(Q1113)-1)</f>
        <v>video games</v>
      </c>
      <c r="S1113" s="5">
        <f>$J1113/60/60/24+DATE(1970, 1, 1)</f>
        <v>42347.203587962969</v>
      </c>
      <c r="T1113" s="5">
        <f>$I1113/60/60/24+DATE(1970, 1, 1)</f>
        <v>42377.203587962969</v>
      </c>
      <c r="U1113" t="b">
        <f>T1113&gt;S1113</f>
        <v>1</v>
      </c>
    </row>
    <row r="1114" spans="1:21" ht="43.5" x14ac:dyDescent="0.35">
      <c r="A1114">
        <v>1112</v>
      </c>
      <c r="B1114" s="3" t="s">
        <v>1113</v>
      </c>
      <c r="C1114" s="3" t="s">
        <v>5222</v>
      </c>
      <c r="D1114" s="11">
        <v>88000</v>
      </c>
      <c r="E1114" s="11">
        <v>31272.92</v>
      </c>
      <c r="F1114" t="s">
        <v>8221</v>
      </c>
      <c r="G1114" t="s">
        <v>8224</v>
      </c>
      <c r="H1114" t="s">
        <v>8246</v>
      </c>
      <c r="I1114">
        <v>1421656200</v>
      </c>
      <c r="J1114">
        <v>1416507211</v>
      </c>
      <c r="K1114" t="b">
        <v>0</v>
      </c>
      <c r="L1114">
        <v>312</v>
      </c>
      <c r="M1114" t="b">
        <v>0</v>
      </c>
      <c r="N1114" t="s">
        <v>8282</v>
      </c>
      <c r="O1114" s="13">
        <f>E1114/D1114</f>
        <v>0.35537409090909089</v>
      </c>
      <c r="P1114" s="14">
        <f>IF($L1114&lt;&gt;0, E1114/L1114, 0)</f>
        <v>100.23371794871794</v>
      </c>
      <c r="Q1114" t="str">
        <f>LEFT($N1114, FIND("/", $N1114)-1)</f>
        <v>games</v>
      </c>
      <c r="R1114" t="str">
        <f>RIGHT(N1114, LEN(N1114)-LEN(Q1114)-1)</f>
        <v>video games</v>
      </c>
      <c r="S1114" s="5">
        <f>$J1114/60/60/24+DATE(1970, 1, 1)</f>
        <v>41963.759386574078</v>
      </c>
      <c r="T1114" s="5">
        <f>$I1114/60/60/24+DATE(1970, 1, 1)</f>
        <v>42023.354166666672</v>
      </c>
      <c r="U1114" t="b">
        <f>T1114&gt;S1114</f>
        <v>1</v>
      </c>
    </row>
    <row r="1115" spans="1:21" ht="43.5" x14ac:dyDescent="0.35">
      <c r="A1115">
        <v>1113</v>
      </c>
      <c r="B1115" s="3" t="s">
        <v>1114</v>
      </c>
      <c r="C1115" s="3" t="s">
        <v>5223</v>
      </c>
      <c r="D1115" s="11">
        <v>1000</v>
      </c>
      <c r="E1115" s="11">
        <v>5</v>
      </c>
      <c r="F1115" t="s">
        <v>8221</v>
      </c>
      <c r="G1115" t="s">
        <v>8225</v>
      </c>
      <c r="H1115" t="s">
        <v>8247</v>
      </c>
      <c r="I1115">
        <v>1408058820</v>
      </c>
      <c r="J1115">
        <v>1405466820</v>
      </c>
      <c r="K1115" t="b">
        <v>0</v>
      </c>
      <c r="L1115">
        <v>1</v>
      </c>
      <c r="M1115" t="b">
        <v>0</v>
      </c>
      <c r="N1115" t="s">
        <v>8282</v>
      </c>
      <c r="O1115" s="13">
        <f>E1115/D1115</f>
        <v>5.0000000000000001E-3</v>
      </c>
      <c r="P1115" s="14">
        <f>IF($L1115&lt;&gt;0, E1115/L1115, 0)</f>
        <v>5</v>
      </c>
      <c r="Q1115" t="str">
        <f>LEFT($N1115, FIND("/", $N1115)-1)</f>
        <v>games</v>
      </c>
      <c r="R1115" t="str">
        <f>RIGHT(N1115, LEN(N1115)-LEN(Q1115)-1)</f>
        <v>video games</v>
      </c>
      <c r="S1115" s="5">
        <f>$J1115/60/60/24+DATE(1970, 1, 1)</f>
        <v>41835.977083333331</v>
      </c>
      <c r="T1115" s="5">
        <f>$I1115/60/60/24+DATE(1970, 1, 1)</f>
        <v>41865.977083333331</v>
      </c>
      <c r="U1115" t="b">
        <f>T1115&gt;S1115</f>
        <v>1</v>
      </c>
    </row>
    <row r="1116" spans="1:21" ht="43.5" x14ac:dyDescent="0.35">
      <c r="A1116">
        <v>1114</v>
      </c>
      <c r="B1116" s="3" t="s">
        <v>1115</v>
      </c>
      <c r="C1116" s="3" t="s">
        <v>5224</v>
      </c>
      <c r="D1116" s="11">
        <v>6000</v>
      </c>
      <c r="E1116" s="11">
        <v>10</v>
      </c>
      <c r="F1116" t="s">
        <v>8221</v>
      </c>
      <c r="G1116" t="s">
        <v>8225</v>
      </c>
      <c r="H1116" t="s">
        <v>8247</v>
      </c>
      <c r="I1116">
        <v>1381306687</v>
      </c>
      <c r="J1116">
        <v>1378714687</v>
      </c>
      <c r="K1116" t="b">
        <v>0</v>
      </c>
      <c r="L1116">
        <v>3</v>
      </c>
      <c r="M1116" t="b">
        <v>0</v>
      </c>
      <c r="N1116" t="s">
        <v>8282</v>
      </c>
      <c r="O1116" s="13">
        <f>E1116/D1116</f>
        <v>1.6666666666666668E-3</v>
      </c>
      <c r="P1116" s="14">
        <f>IF($L1116&lt;&gt;0, E1116/L1116, 0)</f>
        <v>3.3333333333333335</v>
      </c>
      <c r="Q1116" t="str">
        <f>LEFT($N1116, FIND("/", $N1116)-1)</f>
        <v>games</v>
      </c>
      <c r="R1116" t="str">
        <f>RIGHT(N1116, LEN(N1116)-LEN(Q1116)-1)</f>
        <v>video games</v>
      </c>
      <c r="S1116" s="5">
        <f>$J1116/60/60/24+DATE(1970, 1, 1)</f>
        <v>41526.345914351856</v>
      </c>
      <c r="T1116" s="5">
        <f>$I1116/60/60/24+DATE(1970, 1, 1)</f>
        <v>41556.345914351856</v>
      </c>
      <c r="U1116" t="b">
        <f>T1116&gt;S1116</f>
        <v>1</v>
      </c>
    </row>
    <row r="1117" spans="1:21" ht="58" x14ac:dyDescent="0.35">
      <c r="A1117">
        <v>1115</v>
      </c>
      <c r="B1117" s="3" t="s">
        <v>1116</v>
      </c>
      <c r="C1117" s="3" t="s">
        <v>5225</v>
      </c>
      <c r="D1117" s="11">
        <v>40000</v>
      </c>
      <c r="E1117" s="11">
        <v>53</v>
      </c>
      <c r="F1117" t="s">
        <v>8221</v>
      </c>
      <c r="G1117" t="s">
        <v>8224</v>
      </c>
      <c r="H1117" t="s">
        <v>8246</v>
      </c>
      <c r="I1117">
        <v>1459352495</v>
      </c>
      <c r="J1117">
        <v>1456764095</v>
      </c>
      <c r="K1117" t="b">
        <v>0</v>
      </c>
      <c r="L1117">
        <v>4</v>
      </c>
      <c r="M1117" t="b">
        <v>0</v>
      </c>
      <c r="N1117" t="s">
        <v>8282</v>
      </c>
      <c r="O1117" s="13">
        <f>E1117/D1117</f>
        <v>1.325E-3</v>
      </c>
      <c r="P1117" s="14">
        <f>IF($L1117&lt;&gt;0, E1117/L1117, 0)</f>
        <v>13.25</v>
      </c>
      <c r="Q1117" t="str">
        <f>LEFT($N1117, FIND("/", $N1117)-1)</f>
        <v>games</v>
      </c>
      <c r="R1117" t="str">
        <f>RIGHT(N1117, LEN(N1117)-LEN(Q1117)-1)</f>
        <v>video games</v>
      </c>
      <c r="S1117" s="5">
        <f>$J1117/60/60/24+DATE(1970, 1, 1)</f>
        <v>42429.695543981477</v>
      </c>
      <c r="T1117" s="5">
        <f>$I1117/60/60/24+DATE(1970, 1, 1)</f>
        <v>42459.653877314813</v>
      </c>
      <c r="U1117" t="b">
        <f>T1117&gt;S1117</f>
        <v>1</v>
      </c>
    </row>
    <row r="1118" spans="1:21" ht="43.5" x14ac:dyDescent="0.35">
      <c r="A1118">
        <v>1116</v>
      </c>
      <c r="B1118" s="3" t="s">
        <v>1117</v>
      </c>
      <c r="C1118" s="3" t="s">
        <v>5226</v>
      </c>
      <c r="D1118" s="11">
        <v>500000</v>
      </c>
      <c r="E1118" s="11">
        <v>178.52</v>
      </c>
      <c r="F1118" t="s">
        <v>8221</v>
      </c>
      <c r="G1118" t="s">
        <v>8224</v>
      </c>
      <c r="H1118" t="s">
        <v>8246</v>
      </c>
      <c r="I1118">
        <v>1339273208</v>
      </c>
      <c r="J1118">
        <v>1334089208</v>
      </c>
      <c r="K1118" t="b">
        <v>0</v>
      </c>
      <c r="L1118">
        <v>10</v>
      </c>
      <c r="M1118" t="b">
        <v>0</v>
      </c>
      <c r="N1118" t="s">
        <v>8282</v>
      </c>
      <c r="O1118" s="13">
        <f>E1118/D1118</f>
        <v>3.5704000000000004E-4</v>
      </c>
      <c r="P1118" s="14">
        <f>IF($L1118&lt;&gt;0, E1118/L1118, 0)</f>
        <v>17.852</v>
      </c>
      <c r="Q1118" t="str">
        <f>LEFT($N1118, FIND("/", $N1118)-1)</f>
        <v>games</v>
      </c>
      <c r="R1118" t="str">
        <f>RIGHT(N1118, LEN(N1118)-LEN(Q1118)-1)</f>
        <v>video games</v>
      </c>
      <c r="S1118" s="5">
        <f>$J1118/60/60/24+DATE(1970, 1, 1)</f>
        <v>41009.847314814811</v>
      </c>
      <c r="T1118" s="5">
        <f>$I1118/60/60/24+DATE(1970, 1, 1)</f>
        <v>41069.847314814811</v>
      </c>
      <c r="U1118" t="b">
        <f>T1118&gt;S1118</f>
        <v>1</v>
      </c>
    </row>
    <row r="1119" spans="1:21" ht="43.5" x14ac:dyDescent="0.35">
      <c r="A1119">
        <v>1117</v>
      </c>
      <c r="B1119" s="3" t="s">
        <v>1118</v>
      </c>
      <c r="C1119" s="3" t="s">
        <v>5227</v>
      </c>
      <c r="D1119" s="11">
        <v>1000</v>
      </c>
      <c r="E1119" s="11">
        <v>83</v>
      </c>
      <c r="F1119" t="s">
        <v>8221</v>
      </c>
      <c r="G1119" t="s">
        <v>8236</v>
      </c>
      <c r="H1119" t="s">
        <v>8249</v>
      </c>
      <c r="I1119">
        <v>1451053313</v>
      </c>
      <c r="J1119">
        <v>1448461313</v>
      </c>
      <c r="K1119" t="b">
        <v>0</v>
      </c>
      <c r="L1119">
        <v>8</v>
      </c>
      <c r="M1119" t="b">
        <v>0</v>
      </c>
      <c r="N1119" t="s">
        <v>8282</v>
      </c>
      <c r="O1119" s="13">
        <f>E1119/D1119</f>
        <v>8.3000000000000004E-2</v>
      </c>
      <c r="P1119" s="14">
        <f>IF($L1119&lt;&gt;0, E1119/L1119, 0)</f>
        <v>10.375</v>
      </c>
      <c r="Q1119" t="str">
        <f>LEFT($N1119, FIND("/", $N1119)-1)</f>
        <v>games</v>
      </c>
      <c r="R1119" t="str">
        <f>RIGHT(N1119, LEN(N1119)-LEN(Q1119)-1)</f>
        <v>video games</v>
      </c>
      <c r="S1119" s="5">
        <f>$J1119/60/60/24+DATE(1970, 1, 1)</f>
        <v>42333.598530092597</v>
      </c>
      <c r="T1119" s="5">
        <f>$I1119/60/60/24+DATE(1970, 1, 1)</f>
        <v>42363.598530092597</v>
      </c>
      <c r="U1119" t="b">
        <f>T1119&gt;S1119</f>
        <v>1</v>
      </c>
    </row>
    <row r="1120" spans="1:21" ht="43.5" x14ac:dyDescent="0.35">
      <c r="A1120">
        <v>1118</v>
      </c>
      <c r="B1120" s="3" t="s">
        <v>1119</v>
      </c>
      <c r="C1120" s="3" t="s">
        <v>5228</v>
      </c>
      <c r="D1120" s="11">
        <v>4500</v>
      </c>
      <c r="E1120" s="11">
        <v>109</v>
      </c>
      <c r="F1120" t="s">
        <v>8221</v>
      </c>
      <c r="G1120" t="s">
        <v>8226</v>
      </c>
      <c r="H1120" t="s">
        <v>8248</v>
      </c>
      <c r="I1120">
        <v>1396666779</v>
      </c>
      <c r="J1120">
        <v>1394078379</v>
      </c>
      <c r="K1120" t="b">
        <v>0</v>
      </c>
      <c r="L1120">
        <v>3</v>
      </c>
      <c r="M1120" t="b">
        <v>0</v>
      </c>
      <c r="N1120" t="s">
        <v>8282</v>
      </c>
      <c r="O1120" s="13">
        <f>E1120/D1120</f>
        <v>2.4222222222222221E-2</v>
      </c>
      <c r="P1120" s="14">
        <f>IF($L1120&lt;&gt;0, E1120/L1120, 0)</f>
        <v>36.333333333333336</v>
      </c>
      <c r="Q1120" t="str">
        <f>LEFT($N1120, FIND("/", $N1120)-1)</f>
        <v>games</v>
      </c>
      <c r="R1120" t="str">
        <f>RIGHT(N1120, LEN(N1120)-LEN(Q1120)-1)</f>
        <v>video games</v>
      </c>
      <c r="S1120" s="5">
        <f>$J1120/60/60/24+DATE(1970, 1, 1)</f>
        <v>41704.16642361111</v>
      </c>
      <c r="T1120" s="5">
        <f>$I1120/60/60/24+DATE(1970, 1, 1)</f>
        <v>41734.124756944446</v>
      </c>
      <c r="U1120" t="b">
        <f>T1120&gt;S1120</f>
        <v>1</v>
      </c>
    </row>
    <row r="1121" spans="1:21" ht="58" x14ac:dyDescent="0.35">
      <c r="A1121">
        <v>1119</v>
      </c>
      <c r="B1121" s="3" t="s">
        <v>1120</v>
      </c>
      <c r="C1121" s="3" t="s">
        <v>5229</v>
      </c>
      <c r="D1121" s="11">
        <v>2100</v>
      </c>
      <c r="E1121" s="11">
        <v>5</v>
      </c>
      <c r="F1121" t="s">
        <v>8221</v>
      </c>
      <c r="G1121" t="s">
        <v>8224</v>
      </c>
      <c r="H1121" t="s">
        <v>8246</v>
      </c>
      <c r="I1121">
        <v>1396810864</v>
      </c>
      <c r="J1121">
        <v>1395687664</v>
      </c>
      <c r="K1121" t="b">
        <v>0</v>
      </c>
      <c r="L1121">
        <v>1</v>
      </c>
      <c r="M1121" t="b">
        <v>0</v>
      </c>
      <c r="N1121" t="s">
        <v>8282</v>
      </c>
      <c r="O1121" s="13">
        <f>E1121/D1121</f>
        <v>2.3809523809523812E-3</v>
      </c>
      <c r="P1121" s="14">
        <f>IF($L1121&lt;&gt;0, E1121/L1121, 0)</f>
        <v>5</v>
      </c>
      <c r="Q1121" t="str">
        <f>LEFT($N1121, FIND("/", $N1121)-1)</f>
        <v>games</v>
      </c>
      <c r="R1121" t="str">
        <f>RIGHT(N1121, LEN(N1121)-LEN(Q1121)-1)</f>
        <v>video games</v>
      </c>
      <c r="S1121" s="5">
        <f>$J1121/60/60/24+DATE(1970, 1, 1)</f>
        <v>41722.792407407411</v>
      </c>
      <c r="T1121" s="5">
        <f>$I1121/60/60/24+DATE(1970, 1, 1)</f>
        <v>41735.792407407411</v>
      </c>
      <c r="U1121" t="b">
        <f>T1121&gt;S1121</f>
        <v>1</v>
      </c>
    </row>
    <row r="1122" spans="1:21" ht="43.5" x14ac:dyDescent="0.35">
      <c r="A1122">
        <v>1120</v>
      </c>
      <c r="B1122" s="3" t="s">
        <v>1121</v>
      </c>
      <c r="C1122" s="3" t="s">
        <v>5230</v>
      </c>
      <c r="D1122" s="11">
        <v>25000</v>
      </c>
      <c r="E1122" s="11">
        <v>0</v>
      </c>
      <c r="F1122" t="s">
        <v>8221</v>
      </c>
      <c r="G1122" t="s">
        <v>8224</v>
      </c>
      <c r="H1122" t="s">
        <v>8246</v>
      </c>
      <c r="I1122">
        <v>1319835400</v>
      </c>
      <c r="J1122">
        <v>1315947400</v>
      </c>
      <c r="K1122" t="b">
        <v>0</v>
      </c>
      <c r="L1122">
        <v>0</v>
      </c>
      <c r="M1122" t="b">
        <v>0</v>
      </c>
      <c r="N1122" t="s">
        <v>8282</v>
      </c>
      <c r="O1122" s="13">
        <f>E1122/D1122</f>
        <v>0</v>
      </c>
      <c r="P1122" s="14">
        <f>IF($L1122&lt;&gt;0, E1122/L1122, 0)</f>
        <v>0</v>
      </c>
      <c r="Q1122" t="str">
        <f>LEFT($N1122, FIND("/", $N1122)-1)</f>
        <v>games</v>
      </c>
      <c r="R1122" t="str">
        <f>RIGHT(N1122, LEN(N1122)-LEN(Q1122)-1)</f>
        <v>video games</v>
      </c>
      <c r="S1122" s="5">
        <f>$J1122/60/60/24+DATE(1970, 1, 1)</f>
        <v>40799.872685185182</v>
      </c>
      <c r="T1122" s="5">
        <f>$I1122/60/60/24+DATE(1970, 1, 1)</f>
        <v>40844.872685185182</v>
      </c>
      <c r="U1122" t="b">
        <f>T1122&gt;S1122</f>
        <v>1</v>
      </c>
    </row>
    <row r="1123" spans="1:21" ht="43.5" x14ac:dyDescent="0.35">
      <c r="A1123">
        <v>1121</v>
      </c>
      <c r="B1123" s="3" t="s">
        <v>1122</v>
      </c>
      <c r="C1123" s="3" t="s">
        <v>5231</v>
      </c>
      <c r="D1123" s="11">
        <v>250000</v>
      </c>
      <c r="E1123" s="11">
        <v>29</v>
      </c>
      <c r="F1123" t="s">
        <v>8221</v>
      </c>
      <c r="G1123" t="s">
        <v>8224</v>
      </c>
      <c r="H1123" t="s">
        <v>8246</v>
      </c>
      <c r="I1123">
        <v>1457904316</v>
      </c>
      <c r="J1123">
        <v>1455315916</v>
      </c>
      <c r="K1123" t="b">
        <v>0</v>
      </c>
      <c r="L1123">
        <v>5</v>
      </c>
      <c r="M1123" t="b">
        <v>0</v>
      </c>
      <c r="N1123" t="s">
        <v>8282</v>
      </c>
      <c r="O1123" s="13">
        <f>E1123/D1123</f>
        <v>1.16E-4</v>
      </c>
      <c r="P1123" s="14">
        <f>IF($L1123&lt;&gt;0, E1123/L1123, 0)</f>
        <v>5.8</v>
      </c>
      <c r="Q1123" t="str">
        <f>LEFT($N1123, FIND("/", $N1123)-1)</f>
        <v>games</v>
      </c>
      <c r="R1123" t="str">
        <f>RIGHT(N1123, LEN(N1123)-LEN(Q1123)-1)</f>
        <v>video games</v>
      </c>
      <c r="S1123" s="5">
        <f>$J1123/60/60/24+DATE(1970, 1, 1)</f>
        <v>42412.934212962966</v>
      </c>
      <c r="T1123" s="5">
        <f>$I1123/60/60/24+DATE(1970, 1, 1)</f>
        <v>42442.892546296294</v>
      </c>
      <c r="U1123" t="b">
        <f>T1123&gt;S1123</f>
        <v>1</v>
      </c>
    </row>
    <row r="1124" spans="1:21" ht="58" x14ac:dyDescent="0.35">
      <c r="A1124">
        <v>1122</v>
      </c>
      <c r="B1124" s="3" t="s">
        <v>1123</v>
      </c>
      <c r="C1124" s="3" t="s">
        <v>5232</v>
      </c>
      <c r="D1124" s="11">
        <v>3200</v>
      </c>
      <c r="E1124" s="11">
        <v>0</v>
      </c>
      <c r="F1124" t="s">
        <v>8221</v>
      </c>
      <c r="G1124" t="s">
        <v>8225</v>
      </c>
      <c r="H1124" t="s">
        <v>8247</v>
      </c>
      <c r="I1124">
        <v>1369932825</v>
      </c>
      <c r="J1124">
        <v>1368723225</v>
      </c>
      <c r="K1124" t="b">
        <v>0</v>
      </c>
      <c r="L1124">
        <v>0</v>
      </c>
      <c r="M1124" t="b">
        <v>0</v>
      </c>
      <c r="N1124" t="s">
        <v>8282</v>
      </c>
      <c r="O1124" s="13">
        <f>E1124/D1124</f>
        <v>0</v>
      </c>
      <c r="P1124" s="14">
        <f>IF($L1124&lt;&gt;0, E1124/L1124, 0)</f>
        <v>0</v>
      </c>
      <c r="Q1124" t="str">
        <f>LEFT($N1124, FIND("/", $N1124)-1)</f>
        <v>games</v>
      </c>
      <c r="R1124" t="str">
        <f>RIGHT(N1124, LEN(N1124)-LEN(Q1124)-1)</f>
        <v>video games</v>
      </c>
      <c r="S1124" s="5">
        <f>$J1124/60/60/24+DATE(1970, 1, 1)</f>
        <v>41410.703993055555</v>
      </c>
      <c r="T1124" s="5">
        <f>$I1124/60/60/24+DATE(1970, 1, 1)</f>
        <v>41424.703993055555</v>
      </c>
      <c r="U1124" t="b">
        <f>T1124&gt;S1124</f>
        <v>1</v>
      </c>
    </row>
    <row r="1125" spans="1:21" ht="43.5" x14ac:dyDescent="0.35">
      <c r="A1125">
        <v>1123</v>
      </c>
      <c r="B1125" s="3" t="s">
        <v>1124</v>
      </c>
      <c r="C1125" s="3" t="s">
        <v>5233</v>
      </c>
      <c r="D1125" s="11">
        <v>5000</v>
      </c>
      <c r="E1125" s="11">
        <v>11</v>
      </c>
      <c r="F1125" t="s">
        <v>8221</v>
      </c>
      <c r="G1125" t="s">
        <v>8224</v>
      </c>
      <c r="H1125" t="s">
        <v>8246</v>
      </c>
      <c r="I1125">
        <v>1397910848</v>
      </c>
      <c r="J1125">
        <v>1395318848</v>
      </c>
      <c r="K1125" t="b">
        <v>0</v>
      </c>
      <c r="L1125">
        <v>3</v>
      </c>
      <c r="M1125" t="b">
        <v>0</v>
      </c>
      <c r="N1125" t="s">
        <v>8282</v>
      </c>
      <c r="O1125" s="13">
        <f>E1125/D1125</f>
        <v>2.2000000000000001E-3</v>
      </c>
      <c r="P1125" s="14">
        <f>IF($L1125&lt;&gt;0, E1125/L1125, 0)</f>
        <v>3.6666666666666665</v>
      </c>
      <c r="Q1125" t="str">
        <f>LEFT($N1125, FIND("/", $N1125)-1)</f>
        <v>games</v>
      </c>
      <c r="R1125" t="str">
        <f>RIGHT(N1125, LEN(N1125)-LEN(Q1125)-1)</f>
        <v>video games</v>
      </c>
      <c r="S1125" s="5">
        <f>$J1125/60/60/24+DATE(1970, 1, 1)</f>
        <v>41718.5237037037</v>
      </c>
      <c r="T1125" s="5">
        <f>$I1125/60/60/24+DATE(1970, 1, 1)</f>
        <v>41748.5237037037</v>
      </c>
      <c r="U1125" t="b">
        <f>T1125&gt;S1125</f>
        <v>1</v>
      </c>
    </row>
    <row r="1126" spans="1:21" ht="43.5" x14ac:dyDescent="0.35">
      <c r="A1126">
        <v>1124</v>
      </c>
      <c r="B1126" s="3" t="s">
        <v>1125</v>
      </c>
      <c r="C1126" s="3" t="s">
        <v>5234</v>
      </c>
      <c r="D1126" s="11">
        <v>90000</v>
      </c>
      <c r="E1126" s="11">
        <v>425</v>
      </c>
      <c r="F1126" t="s">
        <v>8221</v>
      </c>
      <c r="G1126" t="s">
        <v>8224</v>
      </c>
      <c r="H1126" t="s">
        <v>8246</v>
      </c>
      <c r="I1126">
        <v>1430409651</v>
      </c>
      <c r="J1126">
        <v>1427817651</v>
      </c>
      <c r="K1126" t="b">
        <v>0</v>
      </c>
      <c r="L1126">
        <v>7</v>
      </c>
      <c r="M1126" t="b">
        <v>0</v>
      </c>
      <c r="N1126" t="s">
        <v>8283</v>
      </c>
      <c r="O1126" s="13">
        <f>E1126/D1126</f>
        <v>4.7222222222222223E-3</v>
      </c>
      <c r="P1126" s="14">
        <f>IF($L1126&lt;&gt;0, E1126/L1126, 0)</f>
        <v>60.714285714285715</v>
      </c>
      <c r="Q1126" t="str">
        <f>LEFT($N1126, FIND("/", $N1126)-1)</f>
        <v>games</v>
      </c>
      <c r="R1126" t="str">
        <f>RIGHT(N1126, LEN(N1126)-LEN(Q1126)-1)</f>
        <v>mobile games</v>
      </c>
      <c r="S1126" s="5">
        <f>$J1126/60/60/24+DATE(1970, 1, 1)</f>
        <v>42094.667256944449</v>
      </c>
      <c r="T1126" s="5">
        <f>$I1126/60/60/24+DATE(1970, 1, 1)</f>
        <v>42124.667256944449</v>
      </c>
      <c r="U1126" t="b">
        <f>T1126&gt;S1126</f>
        <v>1</v>
      </c>
    </row>
    <row r="1127" spans="1:21" ht="58" x14ac:dyDescent="0.35">
      <c r="A1127">
        <v>1125</v>
      </c>
      <c r="B1127" s="3" t="s">
        <v>1126</v>
      </c>
      <c r="C1127" s="3" t="s">
        <v>5235</v>
      </c>
      <c r="D1127" s="11">
        <v>3000</v>
      </c>
      <c r="E1127" s="11">
        <v>0</v>
      </c>
      <c r="F1127" t="s">
        <v>8221</v>
      </c>
      <c r="G1127" t="s">
        <v>8225</v>
      </c>
      <c r="H1127" t="s">
        <v>8247</v>
      </c>
      <c r="I1127">
        <v>1443193130</v>
      </c>
      <c r="J1127">
        <v>1438009130</v>
      </c>
      <c r="K1127" t="b">
        <v>0</v>
      </c>
      <c r="L1127">
        <v>0</v>
      </c>
      <c r="M1127" t="b">
        <v>0</v>
      </c>
      <c r="N1127" t="s">
        <v>8283</v>
      </c>
      <c r="O1127" s="13">
        <f>E1127/D1127</f>
        <v>0</v>
      </c>
      <c r="P1127" s="14">
        <f>IF($L1127&lt;&gt;0, E1127/L1127, 0)</f>
        <v>0</v>
      </c>
      <c r="Q1127" t="str">
        <f>LEFT($N1127, FIND("/", $N1127)-1)</f>
        <v>games</v>
      </c>
      <c r="R1127" t="str">
        <f>RIGHT(N1127, LEN(N1127)-LEN(Q1127)-1)</f>
        <v>mobile games</v>
      </c>
      <c r="S1127" s="5">
        <f>$J1127/60/60/24+DATE(1970, 1, 1)</f>
        <v>42212.624189814815</v>
      </c>
      <c r="T1127" s="5">
        <f>$I1127/60/60/24+DATE(1970, 1, 1)</f>
        <v>42272.624189814815</v>
      </c>
      <c r="U1127" t="b">
        <f>T1127&gt;S1127</f>
        <v>1</v>
      </c>
    </row>
    <row r="1128" spans="1:21" ht="43.5" x14ac:dyDescent="0.35">
      <c r="A1128">
        <v>1126</v>
      </c>
      <c r="B1128" s="3" t="s">
        <v>1127</v>
      </c>
      <c r="C1128" s="3" t="s">
        <v>5236</v>
      </c>
      <c r="D1128" s="11">
        <v>2000</v>
      </c>
      <c r="E1128" s="11">
        <v>10</v>
      </c>
      <c r="F1128" t="s">
        <v>8221</v>
      </c>
      <c r="G1128" t="s">
        <v>8224</v>
      </c>
      <c r="H1128" t="s">
        <v>8246</v>
      </c>
      <c r="I1128">
        <v>1468482694</v>
      </c>
      <c r="J1128">
        <v>1465890694</v>
      </c>
      <c r="K1128" t="b">
        <v>0</v>
      </c>
      <c r="L1128">
        <v>2</v>
      </c>
      <c r="M1128" t="b">
        <v>0</v>
      </c>
      <c r="N1128" t="s">
        <v>8283</v>
      </c>
      <c r="O1128" s="13">
        <f>E1128/D1128</f>
        <v>5.0000000000000001E-3</v>
      </c>
      <c r="P1128" s="14">
        <f>IF($L1128&lt;&gt;0, E1128/L1128, 0)</f>
        <v>5</v>
      </c>
      <c r="Q1128" t="str">
        <f>LEFT($N1128, FIND("/", $N1128)-1)</f>
        <v>games</v>
      </c>
      <c r="R1128" t="str">
        <f>RIGHT(N1128, LEN(N1128)-LEN(Q1128)-1)</f>
        <v>mobile games</v>
      </c>
      <c r="S1128" s="5">
        <f>$J1128/60/60/24+DATE(1970, 1, 1)</f>
        <v>42535.327476851846</v>
      </c>
      <c r="T1128" s="5">
        <f>$I1128/60/60/24+DATE(1970, 1, 1)</f>
        <v>42565.327476851846</v>
      </c>
      <c r="U1128" t="b">
        <f>T1128&gt;S1128</f>
        <v>1</v>
      </c>
    </row>
    <row r="1129" spans="1:21" ht="58" x14ac:dyDescent="0.35">
      <c r="A1129">
        <v>1127</v>
      </c>
      <c r="B1129" s="3" t="s">
        <v>1128</v>
      </c>
      <c r="C1129" s="3" t="s">
        <v>5237</v>
      </c>
      <c r="D1129" s="11">
        <v>35000</v>
      </c>
      <c r="E1129" s="11">
        <v>585</v>
      </c>
      <c r="F1129" t="s">
        <v>8221</v>
      </c>
      <c r="G1129" t="s">
        <v>8224</v>
      </c>
      <c r="H1129" t="s">
        <v>8246</v>
      </c>
      <c r="I1129">
        <v>1416000600</v>
      </c>
      <c r="J1129">
        <v>1413318600</v>
      </c>
      <c r="K1129" t="b">
        <v>0</v>
      </c>
      <c r="L1129">
        <v>23</v>
      </c>
      <c r="M1129" t="b">
        <v>0</v>
      </c>
      <c r="N1129" t="s">
        <v>8283</v>
      </c>
      <c r="O1129" s="13">
        <f>E1129/D1129</f>
        <v>1.6714285714285713E-2</v>
      </c>
      <c r="P1129" s="14">
        <f>IF($L1129&lt;&gt;0, E1129/L1129, 0)</f>
        <v>25.434782608695652</v>
      </c>
      <c r="Q1129" t="str">
        <f>LEFT($N1129, FIND("/", $N1129)-1)</f>
        <v>games</v>
      </c>
      <c r="R1129" t="str">
        <f>RIGHT(N1129, LEN(N1129)-LEN(Q1129)-1)</f>
        <v>mobile games</v>
      </c>
      <c r="S1129" s="5">
        <f>$J1129/60/60/24+DATE(1970, 1, 1)</f>
        <v>41926.854166666664</v>
      </c>
      <c r="T1129" s="5">
        <f>$I1129/60/60/24+DATE(1970, 1, 1)</f>
        <v>41957.895833333328</v>
      </c>
      <c r="U1129" t="b">
        <f>T1129&gt;S1129</f>
        <v>1</v>
      </c>
    </row>
    <row r="1130" spans="1:21" x14ac:dyDescent="0.35">
      <c r="A1130">
        <v>1128</v>
      </c>
      <c r="B1130" s="3" t="s">
        <v>1129</v>
      </c>
      <c r="C1130" s="3" t="s">
        <v>5238</v>
      </c>
      <c r="D1130" s="11">
        <v>1000</v>
      </c>
      <c r="E1130" s="11">
        <v>1</v>
      </c>
      <c r="F1130" t="s">
        <v>8221</v>
      </c>
      <c r="G1130" t="s">
        <v>8225</v>
      </c>
      <c r="H1130" t="s">
        <v>8247</v>
      </c>
      <c r="I1130">
        <v>1407425717</v>
      </c>
      <c r="J1130">
        <v>1404833717</v>
      </c>
      <c r="K1130" t="b">
        <v>0</v>
      </c>
      <c r="L1130">
        <v>1</v>
      </c>
      <c r="M1130" t="b">
        <v>0</v>
      </c>
      <c r="N1130" t="s">
        <v>8283</v>
      </c>
      <c r="O1130" s="13">
        <f>E1130/D1130</f>
        <v>1E-3</v>
      </c>
      <c r="P1130" s="14">
        <f>IF($L1130&lt;&gt;0, E1130/L1130, 0)</f>
        <v>1</v>
      </c>
      <c r="Q1130" t="str">
        <f>LEFT($N1130, FIND("/", $N1130)-1)</f>
        <v>games</v>
      </c>
      <c r="R1130" t="str">
        <f>RIGHT(N1130, LEN(N1130)-LEN(Q1130)-1)</f>
        <v>mobile games</v>
      </c>
      <c r="S1130" s="5">
        <f>$J1130/60/60/24+DATE(1970, 1, 1)</f>
        <v>41828.649502314816</v>
      </c>
      <c r="T1130" s="5">
        <f>$I1130/60/60/24+DATE(1970, 1, 1)</f>
        <v>41858.649502314816</v>
      </c>
      <c r="U1130" t="b">
        <f>T1130&gt;S1130</f>
        <v>1</v>
      </c>
    </row>
    <row r="1131" spans="1:21" ht="43.5" x14ac:dyDescent="0.35">
      <c r="A1131">
        <v>1129</v>
      </c>
      <c r="B1131" s="3" t="s">
        <v>1130</v>
      </c>
      <c r="C1131" s="3" t="s">
        <v>5239</v>
      </c>
      <c r="D1131" s="11">
        <v>20000</v>
      </c>
      <c r="E1131" s="11">
        <v>21</v>
      </c>
      <c r="F1131" t="s">
        <v>8221</v>
      </c>
      <c r="G1131" t="s">
        <v>8224</v>
      </c>
      <c r="H1131" t="s">
        <v>8246</v>
      </c>
      <c r="I1131">
        <v>1465107693</v>
      </c>
      <c r="J1131">
        <v>1462515693</v>
      </c>
      <c r="K1131" t="b">
        <v>0</v>
      </c>
      <c r="L1131">
        <v>2</v>
      </c>
      <c r="M1131" t="b">
        <v>0</v>
      </c>
      <c r="N1131" t="s">
        <v>8283</v>
      </c>
      <c r="O1131" s="13">
        <f>E1131/D1131</f>
        <v>1.0499999999999999E-3</v>
      </c>
      <c r="P1131" s="14">
        <f>IF($L1131&lt;&gt;0, E1131/L1131, 0)</f>
        <v>10.5</v>
      </c>
      <c r="Q1131" t="str">
        <f>LEFT($N1131, FIND("/", $N1131)-1)</f>
        <v>games</v>
      </c>
      <c r="R1131" t="str">
        <f>RIGHT(N1131, LEN(N1131)-LEN(Q1131)-1)</f>
        <v>mobile games</v>
      </c>
      <c r="S1131" s="5">
        <f>$J1131/60/60/24+DATE(1970, 1, 1)</f>
        <v>42496.264965277776</v>
      </c>
      <c r="T1131" s="5">
        <f>$I1131/60/60/24+DATE(1970, 1, 1)</f>
        <v>42526.264965277776</v>
      </c>
      <c r="U1131" t="b">
        <f>T1131&gt;S1131</f>
        <v>1</v>
      </c>
    </row>
    <row r="1132" spans="1:21" ht="43.5" x14ac:dyDescent="0.35">
      <c r="A1132">
        <v>1130</v>
      </c>
      <c r="B1132" s="3" t="s">
        <v>1131</v>
      </c>
      <c r="C1132" s="3" t="s">
        <v>5240</v>
      </c>
      <c r="D1132" s="11">
        <v>5000</v>
      </c>
      <c r="E1132" s="11">
        <v>11</v>
      </c>
      <c r="F1132" t="s">
        <v>8221</v>
      </c>
      <c r="G1132" t="s">
        <v>8224</v>
      </c>
      <c r="H1132" t="s">
        <v>8246</v>
      </c>
      <c r="I1132">
        <v>1416963300</v>
      </c>
      <c r="J1132">
        <v>1411775700</v>
      </c>
      <c r="K1132" t="b">
        <v>0</v>
      </c>
      <c r="L1132">
        <v>3</v>
      </c>
      <c r="M1132" t="b">
        <v>0</v>
      </c>
      <c r="N1132" t="s">
        <v>8283</v>
      </c>
      <c r="O1132" s="13">
        <f>E1132/D1132</f>
        <v>2.2000000000000001E-3</v>
      </c>
      <c r="P1132" s="14">
        <f>IF($L1132&lt;&gt;0, E1132/L1132, 0)</f>
        <v>3.6666666666666665</v>
      </c>
      <c r="Q1132" t="str">
        <f>LEFT($N1132, FIND("/", $N1132)-1)</f>
        <v>games</v>
      </c>
      <c r="R1132" t="str">
        <f>RIGHT(N1132, LEN(N1132)-LEN(Q1132)-1)</f>
        <v>mobile games</v>
      </c>
      <c r="S1132" s="5">
        <f>$J1132/60/60/24+DATE(1970, 1, 1)</f>
        <v>41908.996527777781</v>
      </c>
      <c r="T1132" s="5">
        <f>$I1132/60/60/24+DATE(1970, 1, 1)</f>
        <v>41969.038194444445</v>
      </c>
      <c r="U1132" t="b">
        <f>T1132&gt;S1132</f>
        <v>1</v>
      </c>
    </row>
    <row r="1133" spans="1:21" ht="43.5" x14ac:dyDescent="0.35">
      <c r="A1133">
        <v>1131</v>
      </c>
      <c r="B1133" s="3" t="s">
        <v>1132</v>
      </c>
      <c r="C1133" s="3" t="s">
        <v>5241</v>
      </c>
      <c r="D1133" s="11">
        <v>40000</v>
      </c>
      <c r="E1133" s="11">
        <v>0</v>
      </c>
      <c r="F1133" t="s">
        <v>8221</v>
      </c>
      <c r="G1133" t="s">
        <v>8226</v>
      </c>
      <c r="H1133" t="s">
        <v>8248</v>
      </c>
      <c r="I1133">
        <v>1450993668</v>
      </c>
      <c r="J1133">
        <v>1448401668</v>
      </c>
      <c r="K1133" t="b">
        <v>0</v>
      </c>
      <c r="L1133">
        <v>0</v>
      </c>
      <c r="M1133" t="b">
        <v>0</v>
      </c>
      <c r="N1133" t="s">
        <v>8283</v>
      </c>
      <c r="O1133" s="13">
        <f>E1133/D1133</f>
        <v>0</v>
      </c>
      <c r="P1133" s="14">
        <f>IF($L1133&lt;&gt;0, E1133/L1133, 0)</f>
        <v>0</v>
      </c>
      <c r="Q1133" t="str">
        <f>LEFT($N1133, FIND("/", $N1133)-1)</f>
        <v>games</v>
      </c>
      <c r="R1133" t="str">
        <f>RIGHT(N1133, LEN(N1133)-LEN(Q1133)-1)</f>
        <v>mobile games</v>
      </c>
      <c r="S1133" s="5">
        <f>$J1133/60/60/24+DATE(1970, 1, 1)</f>
        <v>42332.908194444448</v>
      </c>
      <c r="T1133" s="5">
        <f>$I1133/60/60/24+DATE(1970, 1, 1)</f>
        <v>42362.908194444448</v>
      </c>
      <c r="U1133" t="b">
        <f>T1133&gt;S1133</f>
        <v>1</v>
      </c>
    </row>
    <row r="1134" spans="1:21" ht="43.5" x14ac:dyDescent="0.35">
      <c r="A1134">
        <v>1132</v>
      </c>
      <c r="B1134" s="3" t="s">
        <v>1133</v>
      </c>
      <c r="C1134" s="3" t="s">
        <v>5242</v>
      </c>
      <c r="D1134" s="11">
        <v>10000</v>
      </c>
      <c r="E1134" s="11">
        <v>1438</v>
      </c>
      <c r="F1134" t="s">
        <v>8221</v>
      </c>
      <c r="G1134" t="s">
        <v>8229</v>
      </c>
      <c r="H1134" t="s">
        <v>8251</v>
      </c>
      <c r="I1134">
        <v>1483238771</v>
      </c>
      <c r="J1134">
        <v>1480646771</v>
      </c>
      <c r="K1134" t="b">
        <v>0</v>
      </c>
      <c r="L1134">
        <v>13</v>
      </c>
      <c r="M1134" t="b">
        <v>0</v>
      </c>
      <c r="N1134" t="s">
        <v>8283</v>
      </c>
      <c r="O1134" s="13">
        <f>E1134/D1134</f>
        <v>0.14380000000000001</v>
      </c>
      <c r="P1134" s="14">
        <f>IF($L1134&lt;&gt;0, E1134/L1134, 0)</f>
        <v>110.61538461538461</v>
      </c>
      <c r="Q1134" t="str">
        <f>LEFT($N1134, FIND("/", $N1134)-1)</f>
        <v>games</v>
      </c>
      <c r="R1134" t="str">
        <f>RIGHT(N1134, LEN(N1134)-LEN(Q1134)-1)</f>
        <v>mobile games</v>
      </c>
      <c r="S1134" s="5">
        <f>$J1134/60/60/24+DATE(1970, 1, 1)</f>
        <v>42706.115405092598</v>
      </c>
      <c r="T1134" s="5">
        <f>$I1134/60/60/24+DATE(1970, 1, 1)</f>
        <v>42736.115405092598</v>
      </c>
      <c r="U1134" t="b">
        <f>T1134&gt;S1134</f>
        <v>1</v>
      </c>
    </row>
    <row r="1135" spans="1:21" ht="43.5" x14ac:dyDescent="0.35">
      <c r="A1135">
        <v>1133</v>
      </c>
      <c r="B1135" s="3" t="s">
        <v>1134</v>
      </c>
      <c r="C1135" s="3" t="s">
        <v>5243</v>
      </c>
      <c r="D1135" s="11">
        <v>3000</v>
      </c>
      <c r="E1135" s="11">
        <v>20</v>
      </c>
      <c r="F1135" t="s">
        <v>8221</v>
      </c>
      <c r="G1135" t="s">
        <v>8225</v>
      </c>
      <c r="H1135" t="s">
        <v>8247</v>
      </c>
      <c r="I1135">
        <v>1406799981</v>
      </c>
      <c r="J1135">
        <v>1404207981</v>
      </c>
      <c r="K1135" t="b">
        <v>0</v>
      </c>
      <c r="L1135">
        <v>1</v>
      </c>
      <c r="M1135" t="b">
        <v>0</v>
      </c>
      <c r="N1135" t="s">
        <v>8283</v>
      </c>
      <c r="O1135" s="13">
        <f>E1135/D1135</f>
        <v>6.6666666666666671E-3</v>
      </c>
      <c r="P1135" s="14">
        <f>IF($L1135&lt;&gt;0, E1135/L1135, 0)</f>
        <v>20</v>
      </c>
      <c r="Q1135" t="str">
        <f>LEFT($N1135, FIND("/", $N1135)-1)</f>
        <v>games</v>
      </c>
      <c r="R1135" t="str">
        <f>RIGHT(N1135, LEN(N1135)-LEN(Q1135)-1)</f>
        <v>mobile games</v>
      </c>
      <c r="S1135" s="5">
        <f>$J1135/60/60/24+DATE(1970, 1, 1)</f>
        <v>41821.407187500001</v>
      </c>
      <c r="T1135" s="5">
        <f>$I1135/60/60/24+DATE(1970, 1, 1)</f>
        <v>41851.407187500001</v>
      </c>
      <c r="U1135" t="b">
        <f>T1135&gt;S1135</f>
        <v>1</v>
      </c>
    </row>
    <row r="1136" spans="1:21" ht="43.5" x14ac:dyDescent="0.35">
      <c r="A1136">
        <v>1134</v>
      </c>
      <c r="B1136" s="3" t="s">
        <v>1135</v>
      </c>
      <c r="C1136" s="3" t="s">
        <v>5244</v>
      </c>
      <c r="D1136" s="11">
        <v>25000</v>
      </c>
      <c r="E1136" s="11">
        <v>1</v>
      </c>
      <c r="F1136" t="s">
        <v>8221</v>
      </c>
      <c r="G1136" t="s">
        <v>8226</v>
      </c>
      <c r="H1136" t="s">
        <v>8248</v>
      </c>
      <c r="I1136">
        <v>1417235580</v>
      </c>
      <c r="J1136">
        <v>1416034228</v>
      </c>
      <c r="K1136" t="b">
        <v>0</v>
      </c>
      <c r="L1136">
        <v>1</v>
      </c>
      <c r="M1136" t="b">
        <v>0</v>
      </c>
      <c r="N1136" t="s">
        <v>8283</v>
      </c>
      <c r="O1136" s="13">
        <f>E1136/D1136</f>
        <v>4.0000000000000003E-5</v>
      </c>
      <c r="P1136" s="14">
        <f>IF($L1136&lt;&gt;0, E1136/L1136, 0)</f>
        <v>1</v>
      </c>
      <c r="Q1136" t="str">
        <f>LEFT($N1136, FIND("/", $N1136)-1)</f>
        <v>games</v>
      </c>
      <c r="R1136" t="str">
        <f>RIGHT(N1136, LEN(N1136)-LEN(Q1136)-1)</f>
        <v>mobile games</v>
      </c>
      <c r="S1136" s="5">
        <f>$J1136/60/60/24+DATE(1970, 1, 1)</f>
        <v>41958.285046296296</v>
      </c>
      <c r="T1136" s="5">
        <f>$I1136/60/60/24+DATE(1970, 1, 1)</f>
        <v>41972.189583333333</v>
      </c>
      <c r="U1136" t="b">
        <f>T1136&gt;S1136</f>
        <v>1</v>
      </c>
    </row>
    <row r="1137" spans="1:21" ht="58" x14ac:dyDescent="0.35">
      <c r="A1137">
        <v>1135</v>
      </c>
      <c r="B1137" s="3" t="s">
        <v>1136</v>
      </c>
      <c r="C1137" s="3" t="s">
        <v>5245</v>
      </c>
      <c r="D1137" s="11">
        <v>1000</v>
      </c>
      <c r="E1137" s="11">
        <v>50</v>
      </c>
      <c r="F1137" t="s">
        <v>8221</v>
      </c>
      <c r="G1137" t="s">
        <v>8236</v>
      </c>
      <c r="H1137" t="s">
        <v>8249</v>
      </c>
      <c r="I1137">
        <v>1470527094</v>
      </c>
      <c r="J1137">
        <v>1467935094</v>
      </c>
      <c r="K1137" t="b">
        <v>0</v>
      </c>
      <c r="L1137">
        <v>1</v>
      </c>
      <c r="M1137" t="b">
        <v>0</v>
      </c>
      <c r="N1137" t="s">
        <v>8283</v>
      </c>
      <c r="O1137" s="13">
        <f>E1137/D1137</f>
        <v>0.05</v>
      </c>
      <c r="P1137" s="14">
        <f>IF($L1137&lt;&gt;0, E1137/L1137, 0)</f>
        <v>50</v>
      </c>
      <c r="Q1137" t="str">
        <f>LEFT($N1137, FIND("/", $N1137)-1)</f>
        <v>games</v>
      </c>
      <c r="R1137" t="str">
        <f>RIGHT(N1137, LEN(N1137)-LEN(Q1137)-1)</f>
        <v>mobile games</v>
      </c>
      <c r="S1137" s="5">
        <f>$J1137/60/60/24+DATE(1970, 1, 1)</f>
        <v>42558.989513888882</v>
      </c>
      <c r="T1137" s="5">
        <f>$I1137/60/60/24+DATE(1970, 1, 1)</f>
        <v>42588.989513888882</v>
      </c>
      <c r="U1137" t="b">
        <f>T1137&gt;S1137</f>
        <v>1</v>
      </c>
    </row>
    <row r="1138" spans="1:21" ht="43.5" x14ac:dyDescent="0.35">
      <c r="A1138">
        <v>1136</v>
      </c>
      <c r="B1138" s="3" t="s">
        <v>1137</v>
      </c>
      <c r="C1138" s="3" t="s">
        <v>5246</v>
      </c>
      <c r="D1138" s="11">
        <v>4190</v>
      </c>
      <c r="E1138" s="11">
        <v>270</v>
      </c>
      <c r="F1138" t="s">
        <v>8221</v>
      </c>
      <c r="G1138" t="s">
        <v>8230</v>
      </c>
      <c r="H1138" t="s">
        <v>8249</v>
      </c>
      <c r="I1138">
        <v>1450541229</v>
      </c>
      <c r="J1138">
        <v>1447949229</v>
      </c>
      <c r="K1138" t="b">
        <v>0</v>
      </c>
      <c r="L1138">
        <v>6</v>
      </c>
      <c r="M1138" t="b">
        <v>0</v>
      </c>
      <c r="N1138" t="s">
        <v>8283</v>
      </c>
      <c r="O1138" s="13">
        <f>E1138/D1138</f>
        <v>6.4439140811455853E-2</v>
      </c>
      <c r="P1138" s="14">
        <f>IF($L1138&lt;&gt;0, E1138/L1138, 0)</f>
        <v>45</v>
      </c>
      <c r="Q1138" t="str">
        <f>LEFT($N1138, FIND("/", $N1138)-1)</f>
        <v>games</v>
      </c>
      <c r="R1138" t="str">
        <f>RIGHT(N1138, LEN(N1138)-LEN(Q1138)-1)</f>
        <v>mobile games</v>
      </c>
      <c r="S1138" s="5">
        <f>$J1138/60/60/24+DATE(1970, 1, 1)</f>
        <v>42327.671631944439</v>
      </c>
      <c r="T1138" s="5">
        <f>$I1138/60/60/24+DATE(1970, 1, 1)</f>
        <v>42357.671631944439</v>
      </c>
      <c r="U1138" t="b">
        <f>T1138&gt;S1138</f>
        <v>1</v>
      </c>
    </row>
    <row r="1139" spans="1:21" ht="43.5" x14ac:dyDescent="0.35">
      <c r="A1139">
        <v>1137</v>
      </c>
      <c r="B1139" s="3" t="s">
        <v>1138</v>
      </c>
      <c r="C1139" s="3" t="s">
        <v>5247</v>
      </c>
      <c r="D1139" s="11">
        <v>25000</v>
      </c>
      <c r="E1139" s="11">
        <v>9875</v>
      </c>
      <c r="F1139" t="s">
        <v>8221</v>
      </c>
      <c r="G1139" t="s">
        <v>8224</v>
      </c>
      <c r="H1139" t="s">
        <v>8246</v>
      </c>
      <c r="I1139">
        <v>1461440421</v>
      </c>
      <c r="J1139">
        <v>1458848421</v>
      </c>
      <c r="K1139" t="b">
        <v>0</v>
      </c>
      <c r="L1139">
        <v>39</v>
      </c>
      <c r="M1139" t="b">
        <v>0</v>
      </c>
      <c r="N1139" t="s">
        <v>8283</v>
      </c>
      <c r="O1139" s="13">
        <f>E1139/D1139</f>
        <v>0.39500000000000002</v>
      </c>
      <c r="P1139" s="14">
        <f>IF($L1139&lt;&gt;0, E1139/L1139, 0)</f>
        <v>253.2051282051282</v>
      </c>
      <c r="Q1139" t="str">
        <f>LEFT($N1139, FIND("/", $N1139)-1)</f>
        <v>games</v>
      </c>
      <c r="R1139" t="str">
        <f>RIGHT(N1139, LEN(N1139)-LEN(Q1139)-1)</f>
        <v>mobile games</v>
      </c>
      <c r="S1139" s="5">
        <f>$J1139/60/60/24+DATE(1970, 1, 1)</f>
        <v>42453.819687499999</v>
      </c>
      <c r="T1139" s="5">
        <f>$I1139/60/60/24+DATE(1970, 1, 1)</f>
        <v>42483.819687499999</v>
      </c>
      <c r="U1139" t="b">
        <f>T1139&gt;S1139</f>
        <v>1</v>
      </c>
    </row>
    <row r="1140" spans="1:21" ht="43.5" x14ac:dyDescent="0.35">
      <c r="A1140">
        <v>1138</v>
      </c>
      <c r="B1140" s="3" t="s">
        <v>1139</v>
      </c>
      <c r="C1140" s="3" t="s">
        <v>5248</v>
      </c>
      <c r="D1140" s="11">
        <v>35000</v>
      </c>
      <c r="E1140" s="11">
        <v>125</v>
      </c>
      <c r="F1140" t="s">
        <v>8221</v>
      </c>
      <c r="G1140" t="s">
        <v>8224</v>
      </c>
      <c r="H1140" t="s">
        <v>8246</v>
      </c>
      <c r="I1140">
        <v>1485035131</v>
      </c>
      <c r="J1140">
        <v>1483307131</v>
      </c>
      <c r="K1140" t="b">
        <v>0</v>
      </c>
      <c r="L1140">
        <v>4</v>
      </c>
      <c r="M1140" t="b">
        <v>0</v>
      </c>
      <c r="N1140" t="s">
        <v>8283</v>
      </c>
      <c r="O1140" s="13">
        <f>E1140/D1140</f>
        <v>3.5714285714285713E-3</v>
      </c>
      <c r="P1140" s="14">
        <f>IF($L1140&lt;&gt;0, E1140/L1140, 0)</f>
        <v>31.25</v>
      </c>
      <c r="Q1140" t="str">
        <f>LEFT($N1140, FIND("/", $N1140)-1)</f>
        <v>games</v>
      </c>
      <c r="R1140" t="str">
        <f>RIGHT(N1140, LEN(N1140)-LEN(Q1140)-1)</f>
        <v>mobile games</v>
      </c>
      <c r="S1140" s="5">
        <f>$J1140/60/60/24+DATE(1970, 1, 1)</f>
        <v>42736.9066087963</v>
      </c>
      <c r="T1140" s="5">
        <f>$I1140/60/60/24+DATE(1970, 1, 1)</f>
        <v>42756.9066087963</v>
      </c>
      <c r="U1140" t="b">
        <f>T1140&gt;S1140</f>
        <v>1</v>
      </c>
    </row>
    <row r="1141" spans="1:21" ht="43.5" x14ac:dyDescent="0.35">
      <c r="A1141">
        <v>1139</v>
      </c>
      <c r="B1141" s="3" t="s">
        <v>1140</v>
      </c>
      <c r="C1141" s="3" t="s">
        <v>5249</v>
      </c>
      <c r="D1141" s="11">
        <v>8000</v>
      </c>
      <c r="E1141" s="11">
        <v>5</v>
      </c>
      <c r="F1141" t="s">
        <v>8221</v>
      </c>
      <c r="G1141" t="s">
        <v>8224</v>
      </c>
      <c r="H1141" t="s">
        <v>8246</v>
      </c>
      <c r="I1141">
        <v>1420100426</v>
      </c>
      <c r="J1141">
        <v>1417508426</v>
      </c>
      <c r="K1141" t="b">
        <v>0</v>
      </c>
      <c r="L1141">
        <v>1</v>
      </c>
      <c r="M1141" t="b">
        <v>0</v>
      </c>
      <c r="N1141" t="s">
        <v>8283</v>
      </c>
      <c r="O1141" s="13">
        <f>E1141/D1141</f>
        <v>6.2500000000000001E-4</v>
      </c>
      <c r="P1141" s="14">
        <f>IF($L1141&lt;&gt;0, E1141/L1141, 0)</f>
        <v>5</v>
      </c>
      <c r="Q1141" t="str">
        <f>LEFT($N1141, FIND("/", $N1141)-1)</f>
        <v>games</v>
      </c>
      <c r="R1141" t="str">
        <f>RIGHT(N1141, LEN(N1141)-LEN(Q1141)-1)</f>
        <v>mobile games</v>
      </c>
      <c r="S1141" s="5">
        <f>$J1141/60/60/24+DATE(1970, 1, 1)</f>
        <v>41975.347523148142</v>
      </c>
      <c r="T1141" s="5">
        <f>$I1141/60/60/24+DATE(1970, 1, 1)</f>
        <v>42005.347523148142</v>
      </c>
      <c r="U1141" t="b">
        <f>T1141&gt;S1141</f>
        <v>1</v>
      </c>
    </row>
    <row r="1142" spans="1:21" ht="43.5" x14ac:dyDescent="0.35">
      <c r="A1142">
        <v>1140</v>
      </c>
      <c r="B1142" s="3" t="s">
        <v>1141</v>
      </c>
      <c r="C1142" s="3" t="s">
        <v>5250</v>
      </c>
      <c r="D1142" s="11">
        <v>5000</v>
      </c>
      <c r="E1142" s="11">
        <v>0</v>
      </c>
      <c r="F1142" t="s">
        <v>8221</v>
      </c>
      <c r="G1142" t="s">
        <v>8225</v>
      </c>
      <c r="H1142" t="s">
        <v>8247</v>
      </c>
      <c r="I1142">
        <v>1438859121</v>
      </c>
      <c r="J1142">
        <v>1436267121</v>
      </c>
      <c r="K1142" t="b">
        <v>0</v>
      </c>
      <c r="L1142">
        <v>0</v>
      </c>
      <c r="M1142" t="b">
        <v>0</v>
      </c>
      <c r="N1142" t="s">
        <v>8283</v>
      </c>
      <c r="O1142" s="13">
        <f>E1142/D1142</f>
        <v>0</v>
      </c>
      <c r="P1142" s="14">
        <f>IF($L1142&lt;&gt;0, E1142/L1142, 0)</f>
        <v>0</v>
      </c>
      <c r="Q1142" t="str">
        <f>LEFT($N1142, FIND("/", $N1142)-1)</f>
        <v>games</v>
      </c>
      <c r="R1142" t="str">
        <f>RIGHT(N1142, LEN(N1142)-LEN(Q1142)-1)</f>
        <v>mobile games</v>
      </c>
      <c r="S1142" s="5">
        <f>$J1142/60/60/24+DATE(1970, 1, 1)</f>
        <v>42192.462048611109</v>
      </c>
      <c r="T1142" s="5">
        <f>$I1142/60/60/24+DATE(1970, 1, 1)</f>
        <v>42222.462048611109</v>
      </c>
      <c r="U1142" t="b">
        <f>T1142&gt;S1142</f>
        <v>1</v>
      </c>
    </row>
    <row r="1143" spans="1:21" x14ac:dyDescent="0.35">
      <c r="A1143">
        <v>1141</v>
      </c>
      <c r="B1143" s="3" t="s">
        <v>1142</v>
      </c>
      <c r="C1143" s="3" t="s">
        <v>5251</v>
      </c>
      <c r="D1143" s="11">
        <v>500</v>
      </c>
      <c r="E1143" s="11">
        <v>0</v>
      </c>
      <c r="F1143" t="s">
        <v>8221</v>
      </c>
      <c r="G1143" t="s">
        <v>8236</v>
      </c>
      <c r="H1143" t="s">
        <v>8249</v>
      </c>
      <c r="I1143">
        <v>1436460450</v>
      </c>
      <c r="J1143">
        <v>1433868450</v>
      </c>
      <c r="K1143" t="b">
        <v>0</v>
      </c>
      <c r="L1143">
        <v>0</v>
      </c>
      <c r="M1143" t="b">
        <v>0</v>
      </c>
      <c r="N1143" t="s">
        <v>8283</v>
      </c>
      <c r="O1143" s="13">
        <f>E1143/D1143</f>
        <v>0</v>
      </c>
      <c r="P1143" s="14">
        <f>IF($L1143&lt;&gt;0, E1143/L1143, 0)</f>
        <v>0</v>
      </c>
      <c r="Q1143" t="str">
        <f>LEFT($N1143, FIND("/", $N1143)-1)</f>
        <v>games</v>
      </c>
      <c r="R1143" t="str">
        <f>RIGHT(N1143, LEN(N1143)-LEN(Q1143)-1)</f>
        <v>mobile games</v>
      </c>
      <c r="S1143" s="5">
        <f>$J1143/60/60/24+DATE(1970, 1, 1)</f>
        <v>42164.699652777781</v>
      </c>
      <c r="T1143" s="5">
        <f>$I1143/60/60/24+DATE(1970, 1, 1)</f>
        <v>42194.699652777781</v>
      </c>
      <c r="U1143" t="b">
        <f>T1143&gt;S1143</f>
        <v>1</v>
      </c>
    </row>
    <row r="1144" spans="1:21" ht="43.5" x14ac:dyDescent="0.35">
      <c r="A1144">
        <v>1142</v>
      </c>
      <c r="B1144" s="3" t="s">
        <v>1143</v>
      </c>
      <c r="C1144" s="3" t="s">
        <v>5252</v>
      </c>
      <c r="D1144" s="11">
        <v>4000</v>
      </c>
      <c r="E1144" s="11">
        <v>0</v>
      </c>
      <c r="F1144" t="s">
        <v>8221</v>
      </c>
      <c r="G1144" t="s">
        <v>8224</v>
      </c>
      <c r="H1144" t="s">
        <v>8246</v>
      </c>
      <c r="I1144">
        <v>1424131727</v>
      </c>
      <c r="J1144">
        <v>1421539727</v>
      </c>
      <c r="K1144" t="b">
        <v>0</v>
      </c>
      <c r="L1144">
        <v>0</v>
      </c>
      <c r="M1144" t="b">
        <v>0</v>
      </c>
      <c r="N1144" t="s">
        <v>8283</v>
      </c>
      <c r="O1144" s="13">
        <f>E1144/D1144</f>
        <v>0</v>
      </c>
      <c r="P1144" s="14">
        <f>IF($L1144&lt;&gt;0, E1144/L1144, 0)</f>
        <v>0</v>
      </c>
      <c r="Q1144" t="str">
        <f>LEFT($N1144, FIND("/", $N1144)-1)</f>
        <v>games</v>
      </c>
      <c r="R1144" t="str">
        <f>RIGHT(N1144, LEN(N1144)-LEN(Q1144)-1)</f>
        <v>mobile games</v>
      </c>
      <c r="S1144" s="5">
        <f>$J1144/60/60/24+DATE(1970, 1, 1)</f>
        <v>42022.006099537044</v>
      </c>
      <c r="T1144" s="5">
        <f>$I1144/60/60/24+DATE(1970, 1, 1)</f>
        <v>42052.006099537044</v>
      </c>
      <c r="U1144" t="b">
        <f>T1144&gt;S1144</f>
        <v>1</v>
      </c>
    </row>
    <row r="1145" spans="1:21" ht="43.5" x14ac:dyDescent="0.35">
      <c r="A1145">
        <v>1143</v>
      </c>
      <c r="B1145" s="3" t="s">
        <v>1144</v>
      </c>
      <c r="C1145" s="3" t="s">
        <v>5253</v>
      </c>
      <c r="D1145" s="11">
        <v>45000</v>
      </c>
      <c r="E1145" s="11">
        <v>186</v>
      </c>
      <c r="F1145" t="s">
        <v>8221</v>
      </c>
      <c r="G1145" t="s">
        <v>8224</v>
      </c>
      <c r="H1145" t="s">
        <v>8246</v>
      </c>
      <c r="I1145">
        <v>1450327126</v>
      </c>
      <c r="J1145">
        <v>1447735126</v>
      </c>
      <c r="K1145" t="b">
        <v>0</v>
      </c>
      <c r="L1145">
        <v>8</v>
      </c>
      <c r="M1145" t="b">
        <v>0</v>
      </c>
      <c r="N1145" t="s">
        <v>8283</v>
      </c>
      <c r="O1145" s="13">
        <f>E1145/D1145</f>
        <v>4.1333333333333335E-3</v>
      </c>
      <c r="P1145" s="14">
        <f>IF($L1145&lt;&gt;0, E1145/L1145, 0)</f>
        <v>23.25</v>
      </c>
      <c r="Q1145" t="str">
        <f>LEFT($N1145, FIND("/", $N1145)-1)</f>
        <v>games</v>
      </c>
      <c r="R1145" t="str">
        <f>RIGHT(N1145, LEN(N1145)-LEN(Q1145)-1)</f>
        <v>mobile games</v>
      </c>
      <c r="S1145" s="5">
        <f>$J1145/60/60/24+DATE(1970, 1, 1)</f>
        <v>42325.19358796296</v>
      </c>
      <c r="T1145" s="5">
        <f>$I1145/60/60/24+DATE(1970, 1, 1)</f>
        <v>42355.19358796296</v>
      </c>
      <c r="U1145" t="b">
        <f>T1145&gt;S1145</f>
        <v>1</v>
      </c>
    </row>
    <row r="1146" spans="1:21" ht="43.5" x14ac:dyDescent="0.35">
      <c r="A1146">
        <v>1144</v>
      </c>
      <c r="B1146" s="3" t="s">
        <v>1145</v>
      </c>
      <c r="C1146" s="3" t="s">
        <v>5254</v>
      </c>
      <c r="D1146" s="11">
        <v>9300</v>
      </c>
      <c r="E1146" s="11">
        <v>0</v>
      </c>
      <c r="F1146" t="s">
        <v>8221</v>
      </c>
      <c r="G1146" t="s">
        <v>8224</v>
      </c>
      <c r="H1146" t="s">
        <v>8246</v>
      </c>
      <c r="I1146">
        <v>1430281320</v>
      </c>
      <c r="J1146">
        <v>1427689320</v>
      </c>
      <c r="K1146" t="b">
        <v>0</v>
      </c>
      <c r="L1146">
        <v>0</v>
      </c>
      <c r="M1146" t="b">
        <v>0</v>
      </c>
      <c r="N1146" t="s">
        <v>8284</v>
      </c>
      <c r="O1146" s="13">
        <f>E1146/D1146</f>
        <v>0</v>
      </c>
      <c r="P1146" s="14">
        <f>IF($L1146&lt;&gt;0, E1146/L1146, 0)</f>
        <v>0</v>
      </c>
      <c r="Q1146" t="str">
        <f>LEFT($N1146, FIND("/", $N1146)-1)</f>
        <v>food</v>
      </c>
      <c r="R1146" t="str">
        <f>RIGHT(N1146, LEN(N1146)-LEN(Q1146)-1)</f>
        <v>food trucks</v>
      </c>
      <c r="S1146" s="5">
        <f>$J1146/60/60/24+DATE(1970, 1, 1)</f>
        <v>42093.181944444441</v>
      </c>
      <c r="T1146" s="5">
        <f>$I1146/60/60/24+DATE(1970, 1, 1)</f>
        <v>42123.181944444441</v>
      </c>
      <c r="U1146" t="b">
        <f>T1146&gt;S1146</f>
        <v>1</v>
      </c>
    </row>
    <row r="1147" spans="1:21" ht="43.5" x14ac:dyDescent="0.35">
      <c r="A1147">
        <v>1145</v>
      </c>
      <c r="B1147" s="3" t="s">
        <v>1146</v>
      </c>
      <c r="C1147" s="3" t="s">
        <v>5255</v>
      </c>
      <c r="D1147" s="11">
        <v>80000</v>
      </c>
      <c r="E1147" s="11">
        <v>100</v>
      </c>
      <c r="F1147" t="s">
        <v>8221</v>
      </c>
      <c r="G1147" t="s">
        <v>8224</v>
      </c>
      <c r="H1147" t="s">
        <v>8246</v>
      </c>
      <c r="I1147">
        <v>1412272592</v>
      </c>
      <c r="J1147">
        <v>1407088592</v>
      </c>
      <c r="K1147" t="b">
        <v>0</v>
      </c>
      <c r="L1147">
        <v>1</v>
      </c>
      <c r="M1147" t="b">
        <v>0</v>
      </c>
      <c r="N1147" t="s">
        <v>8284</v>
      </c>
      <c r="O1147" s="13">
        <f>E1147/D1147</f>
        <v>1.25E-3</v>
      </c>
      <c r="P1147" s="14">
        <f>IF($L1147&lt;&gt;0, E1147/L1147, 0)</f>
        <v>100</v>
      </c>
      <c r="Q1147" t="str">
        <f>LEFT($N1147, FIND("/", $N1147)-1)</f>
        <v>food</v>
      </c>
      <c r="R1147" t="str">
        <f>RIGHT(N1147, LEN(N1147)-LEN(Q1147)-1)</f>
        <v>food trucks</v>
      </c>
      <c r="S1147" s="5">
        <f>$J1147/60/60/24+DATE(1970, 1, 1)</f>
        <v>41854.747592592597</v>
      </c>
      <c r="T1147" s="5">
        <f>$I1147/60/60/24+DATE(1970, 1, 1)</f>
        <v>41914.747592592597</v>
      </c>
      <c r="U1147" t="b">
        <f>T1147&gt;S1147</f>
        <v>1</v>
      </c>
    </row>
    <row r="1148" spans="1:21" ht="43.5" x14ac:dyDescent="0.35">
      <c r="A1148">
        <v>1146</v>
      </c>
      <c r="B1148" s="3" t="s">
        <v>1147</v>
      </c>
      <c r="C1148" s="3" t="s">
        <v>5256</v>
      </c>
      <c r="D1148" s="11">
        <v>6000</v>
      </c>
      <c r="E1148" s="11">
        <v>530</v>
      </c>
      <c r="F1148" t="s">
        <v>8221</v>
      </c>
      <c r="G1148" t="s">
        <v>8224</v>
      </c>
      <c r="H1148" t="s">
        <v>8246</v>
      </c>
      <c r="I1148">
        <v>1399071173</v>
      </c>
      <c r="J1148">
        <v>1395787973</v>
      </c>
      <c r="K1148" t="b">
        <v>0</v>
      </c>
      <c r="L1148">
        <v>12</v>
      </c>
      <c r="M1148" t="b">
        <v>0</v>
      </c>
      <c r="N1148" t="s">
        <v>8284</v>
      </c>
      <c r="O1148" s="13">
        <f>E1148/D1148</f>
        <v>8.8333333333333333E-2</v>
      </c>
      <c r="P1148" s="14">
        <f>IF($L1148&lt;&gt;0, E1148/L1148, 0)</f>
        <v>44.166666666666664</v>
      </c>
      <c r="Q1148" t="str">
        <f>LEFT($N1148, FIND("/", $N1148)-1)</f>
        <v>food</v>
      </c>
      <c r="R1148" t="str">
        <f>RIGHT(N1148, LEN(N1148)-LEN(Q1148)-1)</f>
        <v>food trucks</v>
      </c>
      <c r="S1148" s="5">
        <f>$J1148/60/60/24+DATE(1970, 1, 1)</f>
        <v>41723.9533912037</v>
      </c>
      <c r="T1148" s="5">
        <f>$I1148/60/60/24+DATE(1970, 1, 1)</f>
        <v>41761.9533912037</v>
      </c>
      <c r="U1148" t="b">
        <f>T1148&gt;S1148</f>
        <v>1</v>
      </c>
    </row>
    <row r="1149" spans="1:21" ht="43.5" x14ac:dyDescent="0.35">
      <c r="A1149">
        <v>1147</v>
      </c>
      <c r="B1149" s="3" t="s">
        <v>1148</v>
      </c>
      <c r="C1149" s="3" t="s">
        <v>5257</v>
      </c>
      <c r="D1149" s="11">
        <v>25000</v>
      </c>
      <c r="E1149" s="11">
        <v>0</v>
      </c>
      <c r="F1149" t="s">
        <v>8221</v>
      </c>
      <c r="G1149" t="s">
        <v>8229</v>
      </c>
      <c r="H1149" t="s">
        <v>8251</v>
      </c>
      <c r="I1149">
        <v>1413760783</v>
      </c>
      <c r="J1149">
        <v>1408576783</v>
      </c>
      <c r="K1149" t="b">
        <v>0</v>
      </c>
      <c r="L1149">
        <v>0</v>
      </c>
      <c r="M1149" t="b">
        <v>0</v>
      </c>
      <c r="N1149" t="s">
        <v>8284</v>
      </c>
      <c r="O1149" s="13">
        <f>E1149/D1149</f>
        <v>0</v>
      </c>
      <c r="P1149" s="14">
        <f>IF($L1149&lt;&gt;0, E1149/L1149, 0)</f>
        <v>0</v>
      </c>
      <c r="Q1149" t="str">
        <f>LEFT($N1149, FIND("/", $N1149)-1)</f>
        <v>food</v>
      </c>
      <c r="R1149" t="str">
        <f>RIGHT(N1149, LEN(N1149)-LEN(Q1149)-1)</f>
        <v>food trucks</v>
      </c>
      <c r="S1149" s="5">
        <f>$J1149/60/60/24+DATE(1970, 1, 1)</f>
        <v>41871.972025462965</v>
      </c>
      <c r="T1149" s="5">
        <f>$I1149/60/60/24+DATE(1970, 1, 1)</f>
        <v>41931.972025462965</v>
      </c>
      <c r="U1149" t="b">
        <f>T1149&gt;S1149</f>
        <v>1</v>
      </c>
    </row>
    <row r="1150" spans="1:21" ht="29" x14ac:dyDescent="0.35">
      <c r="A1150">
        <v>1148</v>
      </c>
      <c r="B1150" s="3" t="s">
        <v>1149</v>
      </c>
      <c r="C1150" s="3" t="s">
        <v>5258</v>
      </c>
      <c r="D1150" s="11">
        <v>15000</v>
      </c>
      <c r="E1150" s="11">
        <v>73</v>
      </c>
      <c r="F1150" t="s">
        <v>8221</v>
      </c>
      <c r="G1150" t="s">
        <v>8224</v>
      </c>
      <c r="H1150" t="s">
        <v>8246</v>
      </c>
      <c r="I1150">
        <v>1480568781</v>
      </c>
      <c r="J1150">
        <v>1477973181</v>
      </c>
      <c r="K1150" t="b">
        <v>0</v>
      </c>
      <c r="L1150">
        <v>3</v>
      </c>
      <c r="M1150" t="b">
        <v>0</v>
      </c>
      <c r="N1150" t="s">
        <v>8284</v>
      </c>
      <c r="O1150" s="13">
        <f>E1150/D1150</f>
        <v>4.8666666666666667E-3</v>
      </c>
      <c r="P1150" s="14">
        <f>IF($L1150&lt;&gt;0, E1150/L1150, 0)</f>
        <v>24.333333333333332</v>
      </c>
      <c r="Q1150" t="str">
        <f>LEFT($N1150, FIND("/", $N1150)-1)</f>
        <v>food</v>
      </c>
      <c r="R1150" t="str">
        <f>RIGHT(N1150, LEN(N1150)-LEN(Q1150)-1)</f>
        <v>food trucks</v>
      </c>
      <c r="S1150" s="5">
        <f>$J1150/60/60/24+DATE(1970, 1, 1)</f>
        <v>42675.171076388884</v>
      </c>
      <c r="T1150" s="5">
        <f>$I1150/60/60/24+DATE(1970, 1, 1)</f>
        <v>42705.212743055556</v>
      </c>
      <c r="U1150" t="b">
        <f>T1150&gt;S1150</f>
        <v>1</v>
      </c>
    </row>
    <row r="1151" spans="1:21" ht="29" x14ac:dyDescent="0.35">
      <c r="A1151">
        <v>1149</v>
      </c>
      <c r="B1151" s="3" t="s">
        <v>1150</v>
      </c>
      <c r="C1151" s="3" t="s">
        <v>5259</v>
      </c>
      <c r="D1151" s="11">
        <v>50000</v>
      </c>
      <c r="E1151" s="11">
        <v>75</v>
      </c>
      <c r="F1151" t="s">
        <v>8221</v>
      </c>
      <c r="G1151" t="s">
        <v>8224</v>
      </c>
      <c r="H1151" t="s">
        <v>8246</v>
      </c>
      <c r="I1151">
        <v>1466096566</v>
      </c>
      <c r="J1151">
        <v>1463504566</v>
      </c>
      <c r="K1151" t="b">
        <v>0</v>
      </c>
      <c r="L1151">
        <v>2</v>
      </c>
      <c r="M1151" t="b">
        <v>0</v>
      </c>
      <c r="N1151" t="s">
        <v>8284</v>
      </c>
      <c r="O1151" s="13">
        <f>E1151/D1151</f>
        <v>1.5E-3</v>
      </c>
      <c r="P1151" s="14">
        <f>IF($L1151&lt;&gt;0, E1151/L1151, 0)</f>
        <v>37.5</v>
      </c>
      <c r="Q1151" t="str">
        <f>LEFT($N1151, FIND("/", $N1151)-1)</f>
        <v>food</v>
      </c>
      <c r="R1151" t="str">
        <f>RIGHT(N1151, LEN(N1151)-LEN(Q1151)-1)</f>
        <v>food trucks</v>
      </c>
      <c r="S1151" s="5">
        <f>$J1151/60/60/24+DATE(1970, 1, 1)</f>
        <v>42507.71025462963</v>
      </c>
      <c r="T1151" s="5">
        <f>$I1151/60/60/24+DATE(1970, 1, 1)</f>
        <v>42537.71025462963</v>
      </c>
      <c r="U1151" t="b">
        <f>T1151&gt;S1151</f>
        <v>1</v>
      </c>
    </row>
    <row r="1152" spans="1:21" ht="29" x14ac:dyDescent="0.35">
      <c r="A1152">
        <v>1150</v>
      </c>
      <c r="B1152" s="3" t="s">
        <v>1151</v>
      </c>
      <c r="C1152" s="3" t="s">
        <v>5260</v>
      </c>
      <c r="D1152" s="11">
        <v>2500</v>
      </c>
      <c r="E1152" s="11">
        <v>252</v>
      </c>
      <c r="F1152" t="s">
        <v>8221</v>
      </c>
      <c r="G1152" t="s">
        <v>8224</v>
      </c>
      <c r="H1152" t="s">
        <v>8246</v>
      </c>
      <c r="I1152">
        <v>1452293675</v>
      </c>
      <c r="J1152">
        <v>1447109675</v>
      </c>
      <c r="K1152" t="b">
        <v>0</v>
      </c>
      <c r="L1152">
        <v>6</v>
      </c>
      <c r="M1152" t="b">
        <v>0</v>
      </c>
      <c r="N1152" t="s">
        <v>8284</v>
      </c>
      <c r="O1152" s="13">
        <f>E1152/D1152</f>
        <v>0.1008</v>
      </c>
      <c r="P1152" s="14">
        <f>IF($L1152&lt;&gt;0, E1152/L1152, 0)</f>
        <v>42</v>
      </c>
      <c r="Q1152" t="str">
        <f>LEFT($N1152, FIND("/", $N1152)-1)</f>
        <v>food</v>
      </c>
      <c r="R1152" t="str">
        <f>RIGHT(N1152, LEN(N1152)-LEN(Q1152)-1)</f>
        <v>food trucks</v>
      </c>
      <c r="S1152" s="5">
        <f>$J1152/60/60/24+DATE(1970, 1, 1)</f>
        <v>42317.954571759255</v>
      </c>
      <c r="T1152" s="5">
        <f>$I1152/60/60/24+DATE(1970, 1, 1)</f>
        <v>42377.954571759255</v>
      </c>
      <c r="U1152" t="b">
        <f>T1152&gt;S1152</f>
        <v>1</v>
      </c>
    </row>
    <row r="1153" spans="1:21" ht="58" x14ac:dyDescent="0.35">
      <c r="A1153">
        <v>1151</v>
      </c>
      <c r="B1153" s="3" t="s">
        <v>1152</v>
      </c>
      <c r="C1153" s="3" t="s">
        <v>5261</v>
      </c>
      <c r="D1153" s="11">
        <v>25000</v>
      </c>
      <c r="E1153" s="11">
        <v>0</v>
      </c>
      <c r="F1153" t="s">
        <v>8221</v>
      </c>
      <c r="G1153" t="s">
        <v>8224</v>
      </c>
      <c r="H1153" t="s">
        <v>8246</v>
      </c>
      <c r="I1153">
        <v>1441592863</v>
      </c>
      <c r="J1153">
        <v>1439000863</v>
      </c>
      <c r="K1153" t="b">
        <v>0</v>
      </c>
      <c r="L1153">
        <v>0</v>
      </c>
      <c r="M1153" t="b">
        <v>0</v>
      </c>
      <c r="N1153" t="s">
        <v>8284</v>
      </c>
      <c r="O1153" s="13">
        <f>E1153/D1153</f>
        <v>0</v>
      </c>
      <c r="P1153" s="14">
        <f>IF($L1153&lt;&gt;0, E1153/L1153, 0)</f>
        <v>0</v>
      </c>
      <c r="Q1153" t="str">
        <f>LEFT($N1153, FIND("/", $N1153)-1)</f>
        <v>food</v>
      </c>
      <c r="R1153" t="str">
        <f>RIGHT(N1153, LEN(N1153)-LEN(Q1153)-1)</f>
        <v>food trucks</v>
      </c>
      <c r="S1153" s="5">
        <f>$J1153/60/60/24+DATE(1970, 1, 1)</f>
        <v>42224.102581018517</v>
      </c>
      <c r="T1153" s="5">
        <f>$I1153/60/60/24+DATE(1970, 1, 1)</f>
        <v>42254.102581018517</v>
      </c>
      <c r="U1153" t="b">
        <f>T1153&gt;S1153</f>
        <v>1</v>
      </c>
    </row>
    <row r="1154" spans="1:21" x14ac:dyDescent="0.35">
      <c r="A1154">
        <v>1152</v>
      </c>
      <c r="B1154" s="3" t="s">
        <v>1153</v>
      </c>
      <c r="C1154" s="3" t="s">
        <v>5262</v>
      </c>
      <c r="D1154" s="11">
        <v>16000</v>
      </c>
      <c r="E1154" s="11">
        <v>911</v>
      </c>
      <c r="F1154" t="s">
        <v>8221</v>
      </c>
      <c r="G1154" t="s">
        <v>8224</v>
      </c>
      <c r="H1154" t="s">
        <v>8246</v>
      </c>
      <c r="I1154">
        <v>1431709312</v>
      </c>
      <c r="J1154">
        <v>1429117312</v>
      </c>
      <c r="K1154" t="b">
        <v>0</v>
      </c>
      <c r="L1154">
        <v>15</v>
      </c>
      <c r="M1154" t="b">
        <v>0</v>
      </c>
      <c r="N1154" t="s">
        <v>8284</v>
      </c>
      <c r="O1154" s="13">
        <f>E1154/D1154</f>
        <v>5.6937500000000002E-2</v>
      </c>
      <c r="P1154" s="14">
        <f>IF($L1154&lt;&gt;0, E1154/L1154, 0)</f>
        <v>60.733333333333334</v>
      </c>
      <c r="Q1154" t="str">
        <f>LEFT($N1154, FIND("/", $N1154)-1)</f>
        <v>food</v>
      </c>
      <c r="R1154" t="str">
        <f>RIGHT(N1154, LEN(N1154)-LEN(Q1154)-1)</f>
        <v>food trucks</v>
      </c>
      <c r="S1154" s="5">
        <f>$J1154/60/60/24+DATE(1970, 1, 1)</f>
        <v>42109.709629629629</v>
      </c>
      <c r="T1154" s="5">
        <f>$I1154/60/60/24+DATE(1970, 1, 1)</f>
        <v>42139.709629629629</v>
      </c>
      <c r="U1154" t="b">
        <f>T1154&gt;S1154</f>
        <v>1</v>
      </c>
    </row>
    <row r="1155" spans="1:21" ht="29" x14ac:dyDescent="0.35">
      <c r="A1155">
        <v>1153</v>
      </c>
      <c r="B1155" s="3" t="s">
        <v>1154</v>
      </c>
      <c r="C1155" s="3" t="s">
        <v>5263</v>
      </c>
      <c r="D1155" s="11">
        <v>8000</v>
      </c>
      <c r="E1155" s="11">
        <v>50</v>
      </c>
      <c r="F1155" t="s">
        <v>8221</v>
      </c>
      <c r="G1155" t="s">
        <v>8224</v>
      </c>
      <c r="H1155" t="s">
        <v>8246</v>
      </c>
      <c r="I1155">
        <v>1434647305</v>
      </c>
      <c r="J1155">
        <v>1432055305</v>
      </c>
      <c r="K1155" t="b">
        <v>0</v>
      </c>
      <c r="L1155">
        <v>1</v>
      </c>
      <c r="M1155" t="b">
        <v>0</v>
      </c>
      <c r="N1155" t="s">
        <v>8284</v>
      </c>
      <c r="O1155" s="13">
        <f>E1155/D1155</f>
        <v>6.2500000000000003E-3</v>
      </c>
      <c r="P1155" s="14">
        <f>IF($L1155&lt;&gt;0, E1155/L1155, 0)</f>
        <v>50</v>
      </c>
      <c r="Q1155" t="str">
        <f>LEFT($N1155, FIND("/", $N1155)-1)</f>
        <v>food</v>
      </c>
      <c r="R1155" t="str">
        <f>RIGHT(N1155, LEN(N1155)-LEN(Q1155)-1)</f>
        <v>food trucks</v>
      </c>
      <c r="S1155" s="5">
        <f>$J1155/60/60/24+DATE(1970, 1, 1)</f>
        <v>42143.714178240742</v>
      </c>
      <c r="T1155" s="5">
        <f>$I1155/60/60/24+DATE(1970, 1, 1)</f>
        <v>42173.714178240742</v>
      </c>
      <c r="U1155" t="b">
        <f>T1155&gt;S1155</f>
        <v>1</v>
      </c>
    </row>
    <row r="1156" spans="1:21" ht="43.5" x14ac:dyDescent="0.35">
      <c r="A1156">
        <v>1154</v>
      </c>
      <c r="B1156" s="3" t="s">
        <v>1155</v>
      </c>
      <c r="C1156" s="3" t="s">
        <v>5264</v>
      </c>
      <c r="D1156" s="11">
        <v>5000</v>
      </c>
      <c r="E1156" s="11">
        <v>325</v>
      </c>
      <c r="F1156" t="s">
        <v>8221</v>
      </c>
      <c r="G1156" t="s">
        <v>8224</v>
      </c>
      <c r="H1156" t="s">
        <v>8246</v>
      </c>
      <c r="I1156">
        <v>1441507006</v>
      </c>
      <c r="J1156">
        <v>1438915006</v>
      </c>
      <c r="K1156" t="b">
        <v>0</v>
      </c>
      <c r="L1156">
        <v>3</v>
      </c>
      <c r="M1156" t="b">
        <v>0</v>
      </c>
      <c r="N1156" t="s">
        <v>8284</v>
      </c>
      <c r="O1156" s="13">
        <f>E1156/D1156</f>
        <v>6.5000000000000002E-2</v>
      </c>
      <c r="P1156" s="14">
        <f>IF($L1156&lt;&gt;0, E1156/L1156, 0)</f>
        <v>108.33333333333333</v>
      </c>
      <c r="Q1156" t="str">
        <f>LEFT($N1156, FIND("/", $N1156)-1)</f>
        <v>food</v>
      </c>
      <c r="R1156" t="str">
        <f>RIGHT(N1156, LEN(N1156)-LEN(Q1156)-1)</f>
        <v>food trucks</v>
      </c>
      <c r="S1156" s="5">
        <f>$J1156/60/60/24+DATE(1970, 1, 1)</f>
        <v>42223.108865740738</v>
      </c>
      <c r="T1156" s="5">
        <f>$I1156/60/60/24+DATE(1970, 1, 1)</f>
        <v>42253.108865740738</v>
      </c>
      <c r="U1156" t="b">
        <f>T1156&gt;S1156</f>
        <v>1</v>
      </c>
    </row>
    <row r="1157" spans="1:21" ht="43.5" x14ac:dyDescent="0.35">
      <c r="A1157">
        <v>1155</v>
      </c>
      <c r="B1157" s="3" t="s">
        <v>1156</v>
      </c>
      <c r="C1157" s="3" t="s">
        <v>5265</v>
      </c>
      <c r="D1157" s="11">
        <v>25000</v>
      </c>
      <c r="E1157" s="11">
        <v>188</v>
      </c>
      <c r="F1157" t="s">
        <v>8221</v>
      </c>
      <c r="G1157" t="s">
        <v>8224</v>
      </c>
      <c r="H1157" t="s">
        <v>8246</v>
      </c>
      <c r="I1157">
        <v>1408040408</v>
      </c>
      <c r="J1157">
        <v>1405448408</v>
      </c>
      <c r="K1157" t="b">
        <v>0</v>
      </c>
      <c r="L1157">
        <v>8</v>
      </c>
      <c r="M1157" t="b">
        <v>0</v>
      </c>
      <c r="N1157" t="s">
        <v>8284</v>
      </c>
      <c r="O1157" s="13">
        <f>E1157/D1157</f>
        <v>7.5199999999999998E-3</v>
      </c>
      <c r="P1157" s="14">
        <f>IF($L1157&lt;&gt;0, E1157/L1157, 0)</f>
        <v>23.5</v>
      </c>
      <c r="Q1157" t="str">
        <f>LEFT($N1157, FIND("/", $N1157)-1)</f>
        <v>food</v>
      </c>
      <c r="R1157" t="str">
        <f>RIGHT(N1157, LEN(N1157)-LEN(Q1157)-1)</f>
        <v>food trucks</v>
      </c>
      <c r="S1157" s="5">
        <f>$J1157/60/60/24+DATE(1970, 1, 1)</f>
        <v>41835.763981481483</v>
      </c>
      <c r="T1157" s="5">
        <f>$I1157/60/60/24+DATE(1970, 1, 1)</f>
        <v>41865.763981481483</v>
      </c>
      <c r="U1157" t="b">
        <f>T1157&gt;S1157</f>
        <v>1</v>
      </c>
    </row>
    <row r="1158" spans="1:21" ht="43.5" x14ac:dyDescent="0.35">
      <c r="A1158">
        <v>1156</v>
      </c>
      <c r="B1158" s="3" t="s">
        <v>1157</v>
      </c>
      <c r="C1158" s="3" t="s">
        <v>5266</v>
      </c>
      <c r="D1158" s="11">
        <v>6500</v>
      </c>
      <c r="E1158" s="11">
        <v>0</v>
      </c>
      <c r="F1158" t="s">
        <v>8221</v>
      </c>
      <c r="G1158" t="s">
        <v>8224</v>
      </c>
      <c r="H1158" t="s">
        <v>8246</v>
      </c>
      <c r="I1158">
        <v>1424742162</v>
      </c>
      <c r="J1158">
        <v>1422150162</v>
      </c>
      <c r="K1158" t="b">
        <v>0</v>
      </c>
      <c r="L1158">
        <v>0</v>
      </c>
      <c r="M1158" t="b">
        <v>0</v>
      </c>
      <c r="N1158" t="s">
        <v>8284</v>
      </c>
      <c r="O1158" s="13">
        <f>E1158/D1158</f>
        <v>0</v>
      </c>
      <c r="P1158" s="14">
        <f>IF($L1158&lt;&gt;0, E1158/L1158, 0)</f>
        <v>0</v>
      </c>
      <c r="Q1158" t="str">
        <f>LEFT($N1158, FIND("/", $N1158)-1)</f>
        <v>food</v>
      </c>
      <c r="R1158" t="str">
        <f>RIGHT(N1158, LEN(N1158)-LEN(Q1158)-1)</f>
        <v>food trucks</v>
      </c>
      <c r="S1158" s="5">
        <f>$J1158/60/60/24+DATE(1970, 1, 1)</f>
        <v>42029.07131944444</v>
      </c>
      <c r="T1158" s="5">
        <f>$I1158/60/60/24+DATE(1970, 1, 1)</f>
        <v>42059.07131944444</v>
      </c>
      <c r="U1158" t="b">
        <f>T1158&gt;S1158</f>
        <v>1</v>
      </c>
    </row>
    <row r="1159" spans="1:21" ht="43.5" x14ac:dyDescent="0.35">
      <c r="A1159">
        <v>1157</v>
      </c>
      <c r="B1159" s="3" t="s">
        <v>1158</v>
      </c>
      <c r="C1159" s="3" t="s">
        <v>5267</v>
      </c>
      <c r="D1159" s="11">
        <v>10000</v>
      </c>
      <c r="E1159" s="11">
        <v>151</v>
      </c>
      <c r="F1159" t="s">
        <v>8221</v>
      </c>
      <c r="G1159" t="s">
        <v>8224</v>
      </c>
      <c r="H1159" t="s">
        <v>8246</v>
      </c>
      <c r="I1159">
        <v>1417795480</v>
      </c>
      <c r="J1159">
        <v>1412607880</v>
      </c>
      <c r="K1159" t="b">
        <v>0</v>
      </c>
      <c r="L1159">
        <v>3</v>
      </c>
      <c r="M1159" t="b">
        <v>0</v>
      </c>
      <c r="N1159" t="s">
        <v>8284</v>
      </c>
      <c r="O1159" s="13">
        <f>E1159/D1159</f>
        <v>1.5100000000000001E-2</v>
      </c>
      <c r="P1159" s="14">
        <f>IF($L1159&lt;&gt;0, E1159/L1159, 0)</f>
        <v>50.333333333333336</v>
      </c>
      <c r="Q1159" t="str">
        <f>LEFT($N1159, FIND("/", $N1159)-1)</f>
        <v>food</v>
      </c>
      <c r="R1159" t="str">
        <f>RIGHT(N1159, LEN(N1159)-LEN(Q1159)-1)</f>
        <v>food trucks</v>
      </c>
      <c r="S1159" s="5">
        <f>$J1159/60/60/24+DATE(1970, 1, 1)</f>
        <v>41918.628240740742</v>
      </c>
      <c r="T1159" s="5">
        <f>$I1159/60/60/24+DATE(1970, 1, 1)</f>
        <v>41978.669907407413</v>
      </c>
      <c r="U1159" t="b">
        <f>T1159&gt;S1159</f>
        <v>1</v>
      </c>
    </row>
    <row r="1160" spans="1:21" ht="43.5" x14ac:dyDescent="0.35">
      <c r="A1160">
        <v>1158</v>
      </c>
      <c r="B1160" s="3" t="s">
        <v>1159</v>
      </c>
      <c r="C1160" s="3" t="s">
        <v>5268</v>
      </c>
      <c r="D1160" s="11">
        <v>7500</v>
      </c>
      <c r="E1160" s="11">
        <v>35</v>
      </c>
      <c r="F1160" t="s">
        <v>8221</v>
      </c>
      <c r="G1160" t="s">
        <v>8224</v>
      </c>
      <c r="H1160" t="s">
        <v>8246</v>
      </c>
      <c r="I1160">
        <v>1418091128</v>
      </c>
      <c r="J1160">
        <v>1415499128</v>
      </c>
      <c r="K1160" t="b">
        <v>0</v>
      </c>
      <c r="L1160">
        <v>3</v>
      </c>
      <c r="M1160" t="b">
        <v>0</v>
      </c>
      <c r="N1160" t="s">
        <v>8284</v>
      </c>
      <c r="O1160" s="13">
        <f>E1160/D1160</f>
        <v>4.6666666666666671E-3</v>
      </c>
      <c r="P1160" s="14">
        <f>IF($L1160&lt;&gt;0, E1160/L1160, 0)</f>
        <v>11.666666666666666</v>
      </c>
      <c r="Q1160" t="str">
        <f>LEFT($N1160, FIND("/", $N1160)-1)</f>
        <v>food</v>
      </c>
      <c r="R1160" t="str">
        <f>RIGHT(N1160, LEN(N1160)-LEN(Q1160)-1)</f>
        <v>food trucks</v>
      </c>
      <c r="S1160" s="5">
        <f>$J1160/60/60/24+DATE(1970, 1, 1)</f>
        <v>41952.09175925926</v>
      </c>
      <c r="T1160" s="5">
        <f>$I1160/60/60/24+DATE(1970, 1, 1)</f>
        <v>41982.09175925926</v>
      </c>
      <c r="U1160" t="b">
        <f>T1160&gt;S1160</f>
        <v>1</v>
      </c>
    </row>
    <row r="1161" spans="1:21" ht="43.5" x14ac:dyDescent="0.35">
      <c r="A1161">
        <v>1159</v>
      </c>
      <c r="B1161" s="3" t="s">
        <v>1160</v>
      </c>
      <c r="C1161" s="3" t="s">
        <v>5269</v>
      </c>
      <c r="D1161" s="11">
        <v>6750</v>
      </c>
      <c r="E1161" s="11">
        <v>0</v>
      </c>
      <c r="F1161" t="s">
        <v>8221</v>
      </c>
      <c r="G1161" t="s">
        <v>8224</v>
      </c>
      <c r="H1161" t="s">
        <v>8246</v>
      </c>
      <c r="I1161">
        <v>1435679100</v>
      </c>
      <c r="J1161">
        <v>1433006765</v>
      </c>
      <c r="K1161" t="b">
        <v>0</v>
      </c>
      <c r="L1161">
        <v>0</v>
      </c>
      <c r="M1161" t="b">
        <v>0</v>
      </c>
      <c r="N1161" t="s">
        <v>8284</v>
      </c>
      <c r="O1161" s="13">
        <f>E1161/D1161</f>
        <v>0</v>
      </c>
      <c r="P1161" s="14">
        <f>IF($L1161&lt;&gt;0, E1161/L1161, 0)</f>
        <v>0</v>
      </c>
      <c r="Q1161" t="str">
        <f>LEFT($N1161, FIND("/", $N1161)-1)</f>
        <v>food</v>
      </c>
      <c r="R1161" t="str">
        <f>RIGHT(N1161, LEN(N1161)-LEN(Q1161)-1)</f>
        <v>food trucks</v>
      </c>
      <c r="S1161" s="5">
        <f>$J1161/60/60/24+DATE(1970, 1, 1)</f>
        <v>42154.726446759261</v>
      </c>
      <c r="T1161" s="5">
        <f>$I1161/60/60/24+DATE(1970, 1, 1)</f>
        <v>42185.65625</v>
      </c>
      <c r="U1161" t="b">
        <f>T1161&gt;S1161</f>
        <v>1</v>
      </c>
    </row>
    <row r="1162" spans="1:21" ht="43.5" x14ac:dyDescent="0.35">
      <c r="A1162">
        <v>1160</v>
      </c>
      <c r="B1162" s="3" t="s">
        <v>1161</v>
      </c>
      <c r="C1162" s="3" t="s">
        <v>5270</v>
      </c>
      <c r="D1162" s="11">
        <v>30000</v>
      </c>
      <c r="E1162" s="11">
        <v>1155</v>
      </c>
      <c r="F1162" t="s">
        <v>8221</v>
      </c>
      <c r="G1162" t="s">
        <v>8224</v>
      </c>
      <c r="H1162" t="s">
        <v>8246</v>
      </c>
      <c r="I1162">
        <v>1427510586</v>
      </c>
      <c r="J1162">
        <v>1424922186</v>
      </c>
      <c r="K1162" t="b">
        <v>0</v>
      </c>
      <c r="L1162">
        <v>19</v>
      </c>
      <c r="M1162" t="b">
        <v>0</v>
      </c>
      <c r="N1162" t="s">
        <v>8284</v>
      </c>
      <c r="O1162" s="13">
        <f>E1162/D1162</f>
        <v>3.85E-2</v>
      </c>
      <c r="P1162" s="14">
        <f>IF($L1162&lt;&gt;0, E1162/L1162, 0)</f>
        <v>60.789473684210527</v>
      </c>
      <c r="Q1162" t="str">
        <f>LEFT($N1162, FIND("/", $N1162)-1)</f>
        <v>food</v>
      </c>
      <c r="R1162" t="str">
        <f>RIGHT(N1162, LEN(N1162)-LEN(Q1162)-1)</f>
        <v>food trucks</v>
      </c>
      <c r="S1162" s="5">
        <f>$J1162/60/60/24+DATE(1970, 1, 1)</f>
        <v>42061.154930555553</v>
      </c>
      <c r="T1162" s="5">
        <f>$I1162/60/60/24+DATE(1970, 1, 1)</f>
        <v>42091.113263888896</v>
      </c>
      <c r="U1162" t="b">
        <f>T1162&gt;S1162</f>
        <v>1</v>
      </c>
    </row>
    <row r="1163" spans="1:21" ht="43.5" x14ac:dyDescent="0.35">
      <c r="A1163">
        <v>1161</v>
      </c>
      <c r="B1163" s="3" t="s">
        <v>1162</v>
      </c>
      <c r="C1163" s="3" t="s">
        <v>5271</v>
      </c>
      <c r="D1163" s="11">
        <v>18000</v>
      </c>
      <c r="E1163" s="11">
        <v>0</v>
      </c>
      <c r="F1163" t="s">
        <v>8221</v>
      </c>
      <c r="G1163" t="s">
        <v>8224</v>
      </c>
      <c r="H1163" t="s">
        <v>8246</v>
      </c>
      <c r="I1163">
        <v>1432047989</v>
      </c>
      <c r="J1163">
        <v>1430233589</v>
      </c>
      <c r="K1163" t="b">
        <v>0</v>
      </c>
      <c r="L1163">
        <v>0</v>
      </c>
      <c r="M1163" t="b">
        <v>0</v>
      </c>
      <c r="N1163" t="s">
        <v>8284</v>
      </c>
      <c r="O1163" s="13">
        <f>E1163/D1163</f>
        <v>0</v>
      </c>
      <c r="P1163" s="14">
        <f>IF($L1163&lt;&gt;0, E1163/L1163, 0)</f>
        <v>0</v>
      </c>
      <c r="Q1163" t="str">
        <f>LEFT($N1163, FIND("/", $N1163)-1)</f>
        <v>food</v>
      </c>
      <c r="R1163" t="str">
        <f>RIGHT(N1163, LEN(N1163)-LEN(Q1163)-1)</f>
        <v>food trucks</v>
      </c>
      <c r="S1163" s="5">
        <f>$J1163/60/60/24+DATE(1970, 1, 1)</f>
        <v>42122.629502314812</v>
      </c>
      <c r="T1163" s="5">
        <f>$I1163/60/60/24+DATE(1970, 1, 1)</f>
        <v>42143.629502314812</v>
      </c>
      <c r="U1163" t="b">
        <f>T1163&gt;S1163</f>
        <v>1</v>
      </c>
    </row>
    <row r="1164" spans="1:21" ht="58" x14ac:dyDescent="0.35">
      <c r="A1164">
        <v>1162</v>
      </c>
      <c r="B1164" s="3" t="s">
        <v>1163</v>
      </c>
      <c r="C1164" s="3" t="s">
        <v>5272</v>
      </c>
      <c r="D1164" s="11">
        <v>60000</v>
      </c>
      <c r="E1164" s="11">
        <v>35</v>
      </c>
      <c r="F1164" t="s">
        <v>8221</v>
      </c>
      <c r="G1164" t="s">
        <v>8224</v>
      </c>
      <c r="H1164" t="s">
        <v>8246</v>
      </c>
      <c r="I1164">
        <v>1411662264</v>
      </c>
      <c r="J1164">
        <v>1408983864</v>
      </c>
      <c r="K1164" t="b">
        <v>0</v>
      </c>
      <c r="L1164">
        <v>2</v>
      </c>
      <c r="M1164" t="b">
        <v>0</v>
      </c>
      <c r="N1164" t="s">
        <v>8284</v>
      </c>
      <c r="O1164" s="13">
        <f>E1164/D1164</f>
        <v>5.8333333333333338E-4</v>
      </c>
      <c r="P1164" s="14">
        <f>IF($L1164&lt;&gt;0, E1164/L1164, 0)</f>
        <v>17.5</v>
      </c>
      <c r="Q1164" t="str">
        <f>LEFT($N1164, FIND("/", $N1164)-1)</f>
        <v>food</v>
      </c>
      <c r="R1164" t="str">
        <f>RIGHT(N1164, LEN(N1164)-LEN(Q1164)-1)</f>
        <v>food trucks</v>
      </c>
      <c r="S1164" s="5">
        <f>$J1164/60/60/24+DATE(1970, 1, 1)</f>
        <v>41876.683611111112</v>
      </c>
      <c r="T1164" s="5">
        <f>$I1164/60/60/24+DATE(1970, 1, 1)</f>
        <v>41907.683611111112</v>
      </c>
      <c r="U1164" t="b">
        <f>T1164&gt;S1164</f>
        <v>1</v>
      </c>
    </row>
    <row r="1165" spans="1:21" ht="43.5" x14ac:dyDescent="0.35">
      <c r="A1165">
        <v>1163</v>
      </c>
      <c r="B1165" s="3" t="s">
        <v>1164</v>
      </c>
      <c r="C1165" s="3" t="s">
        <v>5273</v>
      </c>
      <c r="D1165" s="11">
        <v>5200</v>
      </c>
      <c r="E1165" s="11">
        <v>0</v>
      </c>
      <c r="F1165" t="s">
        <v>8221</v>
      </c>
      <c r="G1165" t="s">
        <v>8224</v>
      </c>
      <c r="H1165" t="s">
        <v>8246</v>
      </c>
      <c r="I1165">
        <v>1407604920</v>
      </c>
      <c r="J1165">
        <v>1405012920</v>
      </c>
      <c r="K1165" t="b">
        <v>0</v>
      </c>
      <c r="L1165">
        <v>0</v>
      </c>
      <c r="M1165" t="b">
        <v>0</v>
      </c>
      <c r="N1165" t="s">
        <v>8284</v>
      </c>
      <c r="O1165" s="13">
        <f>E1165/D1165</f>
        <v>0</v>
      </c>
      <c r="P1165" s="14">
        <f>IF($L1165&lt;&gt;0, E1165/L1165, 0)</f>
        <v>0</v>
      </c>
      <c r="Q1165" t="str">
        <f>LEFT($N1165, FIND("/", $N1165)-1)</f>
        <v>food</v>
      </c>
      <c r="R1165" t="str">
        <f>RIGHT(N1165, LEN(N1165)-LEN(Q1165)-1)</f>
        <v>food trucks</v>
      </c>
      <c r="S1165" s="5">
        <f>$J1165/60/60/24+DATE(1970, 1, 1)</f>
        <v>41830.723611111112</v>
      </c>
      <c r="T1165" s="5">
        <f>$I1165/60/60/24+DATE(1970, 1, 1)</f>
        <v>41860.723611111112</v>
      </c>
      <c r="U1165" t="b">
        <f>T1165&gt;S1165</f>
        <v>1</v>
      </c>
    </row>
    <row r="1166" spans="1:21" ht="58" x14ac:dyDescent="0.35">
      <c r="A1166">
        <v>1164</v>
      </c>
      <c r="B1166" s="3" t="s">
        <v>1165</v>
      </c>
      <c r="C1166" s="3" t="s">
        <v>5274</v>
      </c>
      <c r="D1166" s="11">
        <v>10000</v>
      </c>
      <c r="E1166" s="11">
        <v>0</v>
      </c>
      <c r="F1166" t="s">
        <v>8221</v>
      </c>
      <c r="G1166" t="s">
        <v>8224</v>
      </c>
      <c r="H1166" t="s">
        <v>8246</v>
      </c>
      <c r="I1166">
        <v>1466270582</v>
      </c>
      <c r="J1166">
        <v>1463678582</v>
      </c>
      <c r="K1166" t="b">
        <v>0</v>
      </c>
      <c r="L1166">
        <v>0</v>
      </c>
      <c r="M1166" t="b">
        <v>0</v>
      </c>
      <c r="N1166" t="s">
        <v>8284</v>
      </c>
      <c r="O1166" s="13">
        <f>E1166/D1166</f>
        <v>0</v>
      </c>
      <c r="P1166" s="14">
        <f>IF($L1166&lt;&gt;0, E1166/L1166, 0)</f>
        <v>0</v>
      </c>
      <c r="Q1166" t="str">
        <f>LEFT($N1166, FIND("/", $N1166)-1)</f>
        <v>food</v>
      </c>
      <c r="R1166" t="str">
        <f>RIGHT(N1166, LEN(N1166)-LEN(Q1166)-1)</f>
        <v>food trucks</v>
      </c>
      <c r="S1166" s="5">
        <f>$J1166/60/60/24+DATE(1970, 1, 1)</f>
        <v>42509.724328703705</v>
      </c>
      <c r="T1166" s="5">
        <f>$I1166/60/60/24+DATE(1970, 1, 1)</f>
        <v>42539.724328703705</v>
      </c>
      <c r="U1166" t="b">
        <f>T1166&gt;S1166</f>
        <v>1</v>
      </c>
    </row>
    <row r="1167" spans="1:21" ht="58" x14ac:dyDescent="0.35">
      <c r="A1167">
        <v>1165</v>
      </c>
      <c r="B1167" s="3" t="s">
        <v>1166</v>
      </c>
      <c r="C1167" s="3" t="s">
        <v>5275</v>
      </c>
      <c r="D1167" s="11">
        <v>10000</v>
      </c>
      <c r="E1167" s="11">
        <v>2070.5</v>
      </c>
      <c r="F1167" t="s">
        <v>8221</v>
      </c>
      <c r="G1167" t="s">
        <v>8224</v>
      </c>
      <c r="H1167" t="s">
        <v>8246</v>
      </c>
      <c r="I1167">
        <v>1404623330</v>
      </c>
      <c r="J1167">
        <v>1401685730</v>
      </c>
      <c r="K1167" t="b">
        <v>0</v>
      </c>
      <c r="L1167">
        <v>25</v>
      </c>
      <c r="M1167" t="b">
        <v>0</v>
      </c>
      <c r="N1167" t="s">
        <v>8284</v>
      </c>
      <c r="O1167" s="13">
        <f>E1167/D1167</f>
        <v>0.20705000000000001</v>
      </c>
      <c r="P1167" s="14">
        <f>IF($L1167&lt;&gt;0, E1167/L1167, 0)</f>
        <v>82.82</v>
      </c>
      <c r="Q1167" t="str">
        <f>LEFT($N1167, FIND("/", $N1167)-1)</f>
        <v>food</v>
      </c>
      <c r="R1167" t="str">
        <f>RIGHT(N1167, LEN(N1167)-LEN(Q1167)-1)</f>
        <v>food trucks</v>
      </c>
      <c r="S1167" s="5">
        <f>$J1167/60/60/24+DATE(1970, 1, 1)</f>
        <v>41792.214467592588</v>
      </c>
      <c r="T1167" s="5">
        <f>$I1167/60/60/24+DATE(1970, 1, 1)</f>
        <v>41826.214467592588</v>
      </c>
      <c r="U1167" t="b">
        <f>T1167&gt;S1167</f>
        <v>1</v>
      </c>
    </row>
    <row r="1168" spans="1:21" ht="43.5" x14ac:dyDescent="0.35">
      <c r="A1168">
        <v>1166</v>
      </c>
      <c r="B1168" s="3" t="s">
        <v>1167</v>
      </c>
      <c r="C1168" s="3" t="s">
        <v>5276</v>
      </c>
      <c r="D1168" s="11">
        <v>15000</v>
      </c>
      <c r="E1168" s="11">
        <v>2871</v>
      </c>
      <c r="F1168" t="s">
        <v>8221</v>
      </c>
      <c r="G1168" t="s">
        <v>8224</v>
      </c>
      <c r="H1168" t="s">
        <v>8246</v>
      </c>
      <c r="I1168">
        <v>1435291200</v>
      </c>
      <c r="J1168">
        <v>1432640342</v>
      </c>
      <c r="K1168" t="b">
        <v>0</v>
      </c>
      <c r="L1168">
        <v>8</v>
      </c>
      <c r="M1168" t="b">
        <v>0</v>
      </c>
      <c r="N1168" t="s">
        <v>8284</v>
      </c>
      <c r="O1168" s="13">
        <f>E1168/D1168</f>
        <v>0.19139999999999999</v>
      </c>
      <c r="P1168" s="14">
        <f>IF($L1168&lt;&gt;0, E1168/L1168, 0)</f>
        <v>358.875</v>
      </c>
      <c r="Q1168" t="str">
        <f>LEFT($N1168, FIND("/", $N1168)-1)</f>
        <v>food</v>
      </c>
      <c r="R1168" t="str">
        <f>RIGHT(N1168, LEN(N1168)-LEN(Q1168)-1)</f>
        <v>food trucks</v>
      </c>
      <c r="S1168" s="5">
        <f>$J1168/60/60/24+DATE(1970, 1, 1)</f>
        <v>42150.485439814816</v>
      </c>
      <c r="T1168" s="5">
        <f>$I1168/60/60/24+DATE(1970, 1, 1)</f>
        <v>42181.166666666672</v>
      </c>
      <c r="U1168" t="b">
        <f>T1168&gt;S1168</f>
        <v>1</v>
      </c>
    </row>
    <row r="1169" spans="1:21" ht="43.5" x14ac:dyDescent="0.35">
      <c r="A1169">
        <v>1167</v>
      </c>
      <c r="B1169" s="3" t="s">
        <v>1168</v>
      </c>
      <c r="C1169" s="3" t="s">
        <v>5277</v>
      </c>
      <c r="D1169" s="11">
        <v>60000</v>
      </c>
      <c r="E1169" s="11">
        <v>979</v>
      </c>
      <c r="F1169" t="s">
        <v>8221</v>
      </c>
      <c r="G1169" t="s">
        <v>8224</v>
      </c>
      <c r="H1169" t="s">
        <v>8246</v>
      </c>
      <c r="I1169">
        <v>1410543495</v>
      </c>
      <c r="J1169">
        <v>1407865095</v>
      </c>
      <c r="K1169" t="b">
        <v>0</v>
      </c>
      <c r="L1169">
        <v>16</v>
      </c>
      <c r="M1169" t="b">
        <v>0</v>
      </c>
      <c r="N1169" t="s">
        <v>8284</v>
      </c>
      <c r="O1169" s="13">
        <f>E1169/D1169</f>
        <v>1.6316666666666667E-2</v>
      </c>
      <c r="P1169" s="14">
        <f>IF($L1169&lt;&gt;0, E1169/L1169, 0)</f>
        <v>61.1875</v>
      </c>
      <c r="Q1169" t="str">
        <f>LEFT($N1169, FIND("/", $N1169)-1)</f>
        <v>food</v>
      </c>
      <c r="R1169" t="str">
        <f>RIGHT(N1169, LEN(N1169)-LEN(Q1169)-1)</f>
        <v>food trucks</v>
      </c>
      <c r="S1169" s="5">
        <f>$J1169/60/60/24+DATE(1970, 1, 1)</f>
        <v>41863.734895833331</v>
      </c>
      <c r="T1169" s="5">
        <f>$I1169/60/60/24+DATE(1970, 1, 1)</f>
        <v>41894.734895833331</v>
      </c>
      <c r="U1169" t="b">
        <f>T1169&gt;S1169</f>
        <v>1</v>
      </c>
    </row>
    <row r="1170" spans="1:21" ht="43.5" x14ac:dyDescent="0.35">
      <c r="A1170">
        <v>1168</v>
      </c>
      <c r="B1170" s="3" t="s">
        <v>1169</v>
      </c>
      <c r="C1170" s="3" t="s">
        <v>5278</v>
      </c>
      <c r="D1170" s="11">
        <v>18000</v>
      </c>
      <c r="E1170" s="11">
        <v>1020</v>
      </c>
      <c r="F1170" t="s">
        <v>8221</v>
      </c>
      <c r="G1170" t="s">
        <v>8224</v>
      </c>
      <c r="H1170" t="s">
        <v>8246</v>
      </c>
      <c r="I1170">
        <v>1474507065</v>
      </c>
      <c r="J1170">
        <v>1471915065</v>
      </c>
      <c r="K1170" t="b">
        <v>0</v>
      </c>
      <c r="L1170">
        <v>3</v>
      </c>
      <c r="M1170" t="b">
        <v>0</v>
      </c>
      <c r="N1170" t="s">
        <v>8284</v>
      </c>
      <c r="O1170" s="13">
        <f>E1170/D1170</f>
        <v>5.6666666666666664E-2</v>
      </c>
      <c r="P1170" s="14">
        <f>IF($L1170&lt;&gt;0, E1170/L1170, 0)</f>
        <v>340</v>
      </c>
      <c r="Q1170" t="str">
        <f>LEFT($N1170, FIND("/", $N1170)-1)</f>
        <v>food</v>
      </c>
      <c r="R1170" t="str">
        <f>RIGHT(N1170, LEN(N1170)-LEN(Q1170)-1)</f>
        <v>food trucks</v>
      </c>
      <c r="S1170" s="5">
        <f>$J1170/60/60/24+DATE(1970, 1, 1)</f>
        <v>42605.053993055553</v>
      </c>
      <c r="T1170" s="5">
        <f>$I1170/60/60/24+DATE(1970, 1, 1)</f>
        <v>42635.053993055553</v>
      </c>
      <c r="U1170" t="b">
        <f>T1170&gt;S1170</f>
        <v>1</v>
      </c>
    </row>
    <row r="1171" spans="1:21" ht="43.5" x14ac:dyDescent="0.35">
      <c r="A1171">
        <v>1169</v>
      </c>
      <c r="B1171" s="3" t="s">
        <v>1170</v>
      </c>
      <c r="C1171" s="3" t="s">
        <v>5279</v>
      </c>
      <c r="D1171" s="11">
        <v>10000</v>
      </c>
      <c r="E1171" s="11">
        <v>17</v>
      </c>
      <c r="F1171" t="s">
        <v>8221</v>
      </c>
      <c r="G1171" t="s">
        <v>8224</v>
      </c>
      <c r="H1171" t="s">
        <v>8246</v>
      </c>
      <c r="I1171">
        <v>1424593763</v>
      </c>
      <c r="J1171">
        <v>1422001763</v>
      </c>
      <c r="K1171" t="b">
        <v>0</v>
      </c>
      <c r="L1171">
        <v>3</v>
      </c>
      <c r="M1171" t="b">
        <v>0</v>
      </c>
      <c r="N1171" t="s">
        <v>8284</v>
      </c>
      <c r="O1171" s="13">
        <f>E1171/D1171</f>
        <v>1.6999999999999999E-3</v>
      </c>
      <c r="P1171" s="14">
        <f>IF($L1171&lt;&gt;0, E1171/L1171, 0)</f>
        <v>5.666666666666667</v>
      </c>
      <c r="Q1171" t="str">
        <f>LEFT($N1171, FIND("/", $N1171)-1)</f>
        <v>food</v>
      </c>
      <c r="R1171" t="str">
        <f>RIGHT(N1171, LEN(N1171)-LEN(Q1171)-1)</f>
        <v>food trucks</v>
      </c>
      <c r="S1171" s="5">
        <f>$J1171/60/60/24+DATE(1970, 1, 1)</f>
        <v>42027.353738425925</v>
      </c>
      <c r="T1171" s="5">
        <f>$I1171/60/60/24+DATE(1970, 1, 1)</f>
        <v>42057.353738425925</v>
      </c>
      <c r="U1171" t="b">
        <f>T1171&gt;S1171</f>
        <v>1</v>
      </c>
    </row>
    <row r="1172" spans="1:21" ht="43.5" x14ac:dyDescent="0.35">
      <c r="A1172">
        <v>1170</v>
      </c>
      <c r="B1172" s="3" t="s">
        <v>1171</v>
      </c>
      <c r="C1172" s="3" t="s">
        <v>5280</v>
      </c>
      <c r="D1172" s="11">
        <v>25000</v>
      </c>
      <c r="E1172" s="11">
        <v>100</v>
      </c>
      <c r="F1172" t="s">
        <v>8221</v>
      </c>
      <c r="G1172" t="s">
        <v>8225</v>
      </c>
      <c r="H1172" t="s">
        <v>8247</v>
      </c>
      <c r="I1172">
        <v>1433021171</v>
      </c>
      <c r="J1172">
        <v>1430429171</v>
      </c>
      <c r="K1172" t="b">
        <v>0</v>
      </c>
      <c r="L1172">
        <v>2</v>
      </c>
      <c r="M1172" t="b">
        <v>0</v>
      </c>
      <c r="N1172" t="s">
        <v>8284</v>
      </c>
      <c r="O1172" s="13">
        <f>E1172/D1172</f>
        <v>4.0000000000000001E-3</v>
      </c>
      <c r="P1172" s="14">
        <f>IF($L1172&lt;&gt;0, E1172/L1172, 0)</f>
        <v>50</v>
      </c>
      <c r="Q1172" t="str">
        <f>LEFT($N1172, FIND("/", $N1172)-1)</f>
        <v>food</v>
      </c>
      <c r="R1172" t="str">
        <f>RIGHT(N1172, LEN(N1172)-LEN(Q1172)-1)</f>
        <v>food trucks</v>
      </c>
      <c r="S1172" s="5">
        <f>$J1172/60/60/24+DATE(1970, 1, 1)</f>
        <v>42124.893182870372</v>
      </c>
      <c r="T1172" s="5">
        <f>$I1172/60/60/24+DATE(1970, 1, 1)</f>
        <v>42154.893182870372</v>
      </c>
      <c r="U1172" t="b">
        <f>T1172&gt;S1172</f>
        <v>1</v>
      </c>
    </row>
    <row r="1173" spans="1:21" ht="43.5" x14ac:dyDescent="0.35">
      <c r="A1173">
        <v>1171</v>
      </c>
      <c r="B1173" s="3" t="s">
        <v>1172</v>
      </c>
      <c r="C1173" s="3" t="s">
        <v>5281</v>
      </c>
      <c r="D1173" s="11">
        <v>25000</v>
      </c>
      <c r="E1173" s="11">
        <v>25</v>
      </c>
      <c r="F1173" t="s">
        <v>8221</v>
      </c>
      <c r="G1173" t="s">
        <v>8224</v>
      </c>
      <c r="H1173" t="s">
        <v>8246</v>
      </c>
      <c r="I1173">
        <v>1415909927</v>
      </c>
      <c r="J1173">
        <v>1414351127</v>
      </c>
      <c r="K1173" t="b">
        <v>0</v>
      </c>
      <c r="L1173">
        <v>1</v>
      </c>
      <c r="M1173" t="b">
        <v>0</v>
      </c>
      <c r="N1173" t="s">
        <v>8284</v>
      </c>
      <c r="O1173" s="13">
        <f>E1173/D1173</f>
        <v>1E-3</v>
      </c>
      <c r="P1173" s="14">
        <f>IF($L1173&lt;&gt;0, E1173/L1173, 0)</f>
        <v>25</v>
      </c>
      <c r="Q1173" t="str">
        <f>LEFT($N1173, FIND("/", $N1173)-1)</f>
        <v>food</v>
      </c>
      <c r="R1173" t="str">
        <f>RIGHT(N1173, LEN(N1173)-LEN(Q1173)-1)</f>
        <v>food trucks</v>
      </c>
      <c r="S1173" s="5">
        <f>$J1173/60/60/24+DATE(1970, 1, 1)</f>
        <v>41938.804710648146</v>
      </c>
      <c r="T1173" s="5">
        <f>$I1173/60/60/24+DATE(1970, 1, 1)</f>
        <v>41956.846377314811</v>
      </c>
      <c r="U1173" t="b">
        <f>T1173&gt;S1173</f>
        <v>1</v>
      </c>
    </row>
    <row r="1174" spans="1:21" ht="29" x14ac:dyDescent="0.35">
      <c r="A1174">
        <v>1172</v>
      </c>
      <c r="B1174" s="3" t="s">
        <v>1173</v>
      </c>
      <c r="C1174" s="3" t="s">
        <v>5282</v>
      </c>
      <c r="D1174" s="11">
        <v>9000</v>
      </c>
      <c r="E1174" s="11">
        <v>0</v>
      </c>
      <c r="F1174" t="s">
        <v>8221</v>
      </c>
      <c r="G1174" t="s">
        <v>8224</v>
      </c>
      <c r="H1174" t="s">
        <v>8246</v>
      </c>
      <c r="I1174">
        <v>1408551752</v>
      </c>
      <c r="J1174">
        <v>1405959752</v>
      </c>
      <c r="K1174" t="b">
        <v>0</v>
      </c>
      <c r="L1174">
        <v>0</v>
      </c>
      <c r="M1174" t="b">
        <v>0</v>
      </c>
      <c r="N1174" t="s">
        <v>8284</v>
      </c>
      <c r="O1174" s="13">
        <f>E1174/D1174</f>
        <v>0</v>
      </c>
      <c r="P1174" s="14">
        <f>IF($L1174&lt;&gt;0, E1174/L1174, 0)</f>
        <v>0</v>
      </c>
      <c r="Q1174" t="str">
        <f>LEFT($N1174, FIND("/", $N1174)-1)</f>
        <v>food</v>
      </c>
      <c r="R1174" t="str">
        <f>RIGHT(N1174, LEN(N1174)-LEN(Q1174)-1)</f>
        <v>food trucks</v>
      </c>
      <c r="S1174" s="5">
        <f>$J1174/60/60/24+DATE(1970, 1, 1)</f>
        <v>41841.682314814818</v>
      </c>
      <c r="T1174" s="5">
        <f>$I1174/60/60/24+DATE(1970, 1, 1)</f>
        <v>41871.682314814818</v>
      </c>
      <c r="U1174" t="b">
        <f>T1174&gt;S1174</f>
        <v>1</v>
      </c>
    </row>
    <row r="1175" spans="1:21" ht="43.5" x14ac:dyDescent="0.35">
      <c r="A1175">
        <v>1173</v>
      </c>
      <c r="B1175" s="3" t="s">
        <v>1174</v>
      </c>
      <c r="C1175" s="3" t="s">
        <v>5283</v>
      </c>
      <c r="D1175" s="11">
        <v>125000</v>
      </c>
      <c r="E1175" s="11">
        <v>30</v>
      </c>
      <c r="F1175" t="s">
        <v>8221</v>
      </c>
      <c r="G1175" t="s">
        <v>8224</v>
      </c>
      <c r="H1175" t="s">
        <v>8246</v>
      </c>
      <c r="I1175">
        <v>1438576057</v>
      </c>
      <c r="J1175">
        <v>1435552057</v>
      </c>
      <c r="K1175" t="b">
        <v>0</v>
      </c>
      <c r="L1175">
        <v>1</v>
      </c>
      <c r="M1175" t="b">
        <v>0</v>
      </c>
      <c r="N1175" t="s">
        <v>8284</v>
      </c>
      <c r="O1175" s="13">
        <f>E1175/D1175</f>
        <v>2.4000000000000001E-4</v>
      </c>
      <c r="P1175" s="14">
        <f>IF($L1175&lt;&gt;0, E1175/L1175, 0)</f>
        <v>30</v>
      </c>
      <c r="Q1175" t="str">
        <f>LEFT($N1175, FIND("/", $N1175)-1)</f>
        <v>food</v>
      </c>
      <c r="R1175" t="str">
        <f>RIGHT(N1175, LEN(N1175)-LEN(Q1175)-1)</f>
        <v>food trucks</v>
      </c>
      <c r="S1175" s="5">
        <f>$J1175/60/60/24+DATE(1970, 1, 1)</f>
        <v>42184.185844907406</v>
      </c>
      <c r="T1175" s="5">
        <f>$I1175/60/60/24+DATE(1970, 1, 1)</f>
        <v>42219.185844907406</v>
      </c>
      <c r="U1175" t="b">
        <f>T1175&gt;S1175</f>
        <v>1</v>
      </c>
    </row>
    <row r="1176" spans="1:21" ht="43.5" x14ac:dyDescent="0.35">
      <c r="A1176">
        <v>1174</v>
      </c>
      <c r="B1176" s="3" t="s">
        <v>1175</v>
      </c>
      <c r="C1176" s="3" t="s">
        <v>5284</v>
      </c>
      <c r="D1176" s="11">
        <v>15000</v>
      </c>
      <c r="E1176" s="11">
        <v>886</v>
      </c>
      <c r="F1176" t="s">
        <v>8221</v>
      </c>
      <c r="G1176" t="s">
        <v>8224</v>
      </c>
      <c r="H1176" t="s">
        <v>8246</v>
      </c>
      <c r="I1176">
        <v>1462738327</v>
      </c>
      <c r="J1176">
        <v>1460146327</v>
      </c>
      <c r="K1176" t="b">
        <v>0</v>
      </c>
      <c r="L1176">
        <v>19</v>
      </c>
      <c r="M1176" t="b">
        <v>0</v>
      </c>
      <c r="N1176" t="s">
        <v>8284</v>
      </c>
      <c r="O1176" s="13">
        <f>E1176/D1176</f>
        <v>5.906666666666667E-2</v>
      </c>
      <c r="P1176" s="14">
        <f>IF($L1176&lt;&gt;0, E1176/L1176, 0)</f>
        <v>46.631578947368418</v>
      </c>
      <c r="Q1176" t="str">
        <f>LEFT($N1176, FIND("/", $N1176)-1)</f>
        <v>food</v>
      </c>
      <c r="R1176" t="str">
        <f>RIGHT(N1176, LEN(N1176)-LEN(Q1176)-1)</f>
        <v>food trucks</v>
      </c>
      <c r="S1176" s="5">
        <f>$J1176/60/60/24+DATE(1970, 1, 1)</f>
        <v>42468.84174768519</v>
      </c>
      <c r="T1176" s="5">
        <f>$I1176/60/60/24+DATE(1970, 1, 1)</f>
        <v>42498.84174768519</v>
      </c>
      <c r="U1176" t="b">
        <f>T1176&gt;S1176</f>
        <v>1</v>
      </c>
    </row>
    <row r="1177" spans="1:21" ht="43.5" x14ac:dyDescent="0.35">
      <c r="A1177">
        <v>1175</v>
      </c>
      <c r="B1177" s="3" t="s">
        <v>1176</v>
      </c>
      <c r="C1177" s="3" t="s">
        <v>5285</v>
      </c>
      <c r="D1177" s="11">
        <v>20000</v>
      </c>
      <c r="E1177" s="11">
        <v>585</v>
      </c>
      <c r="F1177" t="s">
        <v>8221</v>
      </c>
      <c r="G1177" t="s">
        <v>8224</v>
      </c>
      <c r="H1177" t="s">
        <v>8246</v>
      </c>
      <c r="I1177">
        <v>1436981339</v>
      </c>
      <c r="J1177">
        <v>1434389339</v>
      </c>
      <c r="K1177" t="b">
        <v>0</v>
      </c>
      <c r="L1177">
        <v>9</v>
      </c>
      <c r="M1177" t="b">
        <v>0</v>
      </c>
      <c r="N1177" t="s">
        <v>8284</v>
      </c>
      <c r="O1177" s="13">
        <f>E1177/D1177</f>
        <v>2.9250000000000002E-2</v>
      </c>
      <c r="P1177" s="14">
        <f>IF($L1177&lt;&gt;0, E1177/L1177, 0)</f>
        <v>65</v>
      </c>
      <c r="Q1177" t="str">
        <f>LEFT($N1177, FIND("/", $N1177)-1)</f>
        <v>food</v>
      </c>
      <c r="R1177" t="str">
        <f>RIGHT(N1177, LEN(N1177)-LEN(Q1177)-1)</f>
        <v>food trucks</v>
      </c>
      <c r="S1177" s="5">
        <f>$J1177/60/60/24+DATE(1970, 1, 1)</f>
        <v>42170.728460648148</v>
      </c>
      <c r="T1177" s="5">
        <f>$I1177/60/60/24+DATE(1970, 1, 1)</f>
        <v>42200.728460648148</v>
      </c>
      <c r="U1177" t="b">
        <f>T1177&gt;S1177</f>
        <v>1</v>
      </c>
    </row>
    <row r="1178" spans="1:21" ht="58" x14ac:dyDescent="0.35">
      <c r="A1178">
        <v>1176</v>
      </c>
      <c r="B1178" s="3" t="s">
        <v>1177</v>
      </c>
      <c r="C1178" s="3" t="s">
        <v>5286</v>
      </c>
      <c r="D1178" s="11">
        <v>175000</v>
      </c>
      <c r="E1178" s="11">
        <v>10</v>
      </c>
      <c r="F1178" t="s">
        <v>8221</v>
      </c>
      <c r="G1178" t="s">
        <v>8226</v>
      </c>
      <c r="H1178" t="s">
        <v>8248</v>
      </c>
      <c r="I1178">
        <v>1488805200</v>
      </c>
      <c r="J1178">
        <v>1484094498</v>
      </c>
      <c r="K1178" t="b">
        <v>0</v>
      </c>
      <c r="L1178">
        <v>1</v>
      </c>
      <c r="M1178" t="b">
        <v>0</v>
      </c>
      <c r="N1178" t="s">
        <v>8284</v>
      </c>
      <c r="O1178" s="13">
        <f>E1178/D1178</f>
        <v>5.7142857142857142E-5</v>
      </c>
      <c r="P1178" s="14">
        <f>IF($L1178&lt;&gt;0, E1178/L1178, 0)</f>
        <v>10</v>
      </c>
      <c r="Q1178" t="str">
        <f>LEFT($N1178, FIND("/", $N1178)-1)</f>
        <v>food</v>
      </c>
      <c r="R1178" t="str">
        <f>RIGHT(N1178, LEN(N1178)-LEN(Q1178)-1)</f>
        <v>food trucks</v>
      </c>
      <c r="S1178" s="5">
        <f>$J1178/60/60/24+DATE(1970, 1, 1)</f>
        <v>42746.019652777773</v>
      </c>
      <c r="T1178" s="5">
        <f>$I1178/60/60/24+DATE(1970, 1, 1)</f>
        <v>42800.541666666672</v>
      </c>
      <c r="U1178" t="b">
        <f>T1178&gt;S1178</f>
        <v>1</v>
      </c>
    </row>
    <row r="1179" spans="1:21" ht="43.5" x14ac:dyDescent="0.35">
      <c r="A1179">
        <v>1177</v>
      </c>
      <c r="B1179" s="3" t="s">
        <v>1178</v>
      </c>
      <c r="C1179" s="3" t="s">
        <v>5287</v>
      </c>
      <c r="D1179" s="11">
        <v>6000</v>
      </c>
      <c r="E1179" s="11">
        <v>0</v>
      </c>
      <c r="F1179" t="s">
        <v>8221</v>
      </c>
      <c r="G1179" t="s">
        <v>8225</v>
      </c>
      <c r="H1179" t="s">
        <v>8247</v>
      </c>
      <c r="I1179">
        <v>1413388296</v>
      </c>
      <c r="J1179">
        <v>1410796296</v>
      </c>
      <c r="K1179" t="b">
        <v>0</v>
      </c>
      <c r="L1179">
        <v>0</v>
      </c>
      <c r="M1179" t="b">
        <v>0</v>
      </c>
      <c r="N1179" t="s">
        <v>8284</v>
      </c>
      <c r="O1179" s="13">
        <f>E1179/D1179</f>
        <v>0</v>
      </c>
      <c r="P1179" s="14">
        <f>IF($L1179&lt;&gt;0, E1179/L1179, 0)</f>
        <v>0</v>
      </c>
      <c r="Q1179" t="str">
        <f>LEFT($N1179, FIND("/", $N1179)-1)</f>
        <v>food</v>
      </c>
      <c r="R1179" t="str">
        <f>RIGHT(N1179, LEN(N1179)-LEN(Q1179)-1)</f>
        <v>food trucks</v>
      </c>
      <c r="S1179" s="5">
        <f>$J1179/60/60/24+DATE(1970, 1, 1)</f>
        <v>41897.660833333335</v>
      </c>
      <c r="T1179" s="5">
        <f>$I1179/60/60/24+DATE(1970, 1, 1)</f>
        <v>41927.660833333335</v>
      </c>
      <c r="U1179" t="b">
        <f>T1179&gt;S1179</f>
        <v>1</v>
      </c>
    </row>
    <row r="1180" spans="1:21" ht="43.5" x14ac:dyDescent="0.35">
      <c r="A1180">
        <v>1178</v>
      </c>
      <c r="B1180" s="3" t="s">
        <v>1179</v>
      </c>
      <c r="C1180" s="3" t="s">
        <v>5288</v>
      </c>
      <c r="D1180" s="11">
        <v>75000</v>
      </c>
      <c r="E1180" s="11">
        <v>5</v>
      </c>
      <c r="F1180" t="s">
        <v>8221</v>
      </c>
      <c r="G1180" t="s">
        <v>8224</v>
      </c>
      <c r="H1180" t="s">
        <v>8246</v>
      </c>
      <c r="I1180">
        <v>1408225452</v>
      </c>
      <c r="J1180">
        <v>1405633452</v>
      </c>
      <c r="K1180" t="b">
        <v>0</v>
      </c>
      <c r="L1180">
        <v>1</v>
      </c>
      <c r="M1180" t="b">
        <v>0</v>
      </c>
      <c r="N1180" t="s">
        <v>8284</v>
      </c>
      <c r="O1180" s="13">
        <f>E1180/D1180</f>
        <v>6.666666666666667E-5</v>
      </c>
      <c r="P1180" s="14">
        <f>IF($L1180&lt;&gt;0, E1180/L1180, 0)</f>
        <v>5</v>
      </c>
      <c r="Q1180" t="str">
        <f>LEFT($N1180, FIND("/", $N1180)-1)</f>
        <v>food</v>
      </c>
      <c r="R1180" t="str">
        <f>RIGHT(N1180, LEN(N1180)-LEN(Q1180)-1)</f>
        <v>food trucks</v>
      </c>
      <c r="S1180" s="5">
        <f>$J1180/60/60/24+DATE(1970, 1, 1)</f>
        <v>41837.905694444446</v>
      </c>
      <c r="T1180" s="5">
        <f>$I1180/60/60/24+DATE(1970, 1, 1)</f>
        <v>41867.905694444446</v>
      </c>
      <c r="U1180" t="b">
        <f>T1180&gt;S1180</f>
        <v>1</v>
      </c>
    </row>
    <row r="1181" spans="1:21" ht="43.5" x14ac:dyDescent="0.35">
      <c r="A1181">
        <v>1179</v>
      </c>
      <c r="B1181" s="3" t="s">
        <v>1180</v>
      </c>
      <c r="C1181" s="3" t="s">
        <v>5289</v>
      </c>
      <c r="D1181" s="11">
        <v>60000</v>
      </c>
      <c r="E1181" s="11">
        <v>3200</v>
      </c>
      <c r="F1181" t="s">
        <v>8221</v>
      </c>
      <c r="G1181" t="s">
        <v>8229</v>
      </c>
      <c r="H1181" t="s">
        <v>8251</v>
      </c>
      <c r="I1181">
        <v>1446052627</v>
      </c>
      <c r="J1181">
        <v>1443460627</v>
      </c>
      <c r="K1181" t="b">
        <v>0</v>
      </c>
      <c r="L1181">
        <v>5</v>
      </c>
      <c r="M1181" t="b">
        <v>0</v>
      </c>
      <c r="N1181" t="s">
        <v>8284</v>
      </c>
      <c r="O1181" s="13">
        <f>E1181/D1181</f>
        <v>5.3333333333333337E-2</v>
      </c>
      <c r="P1181" s="14">
        <f>IF($L1181&lt;&gt;0, E1181/L1181, 0)</f>
        <v>640</v>
      </c>
      <c r="Q1181" t="str">
        <f>LEFT($N1181, FIND("/", $N1181)-1)</f>
        <v>food</v>
      </c>
      <c r="R1181" t="str">
        <f>RIGHT(N1181, LEN(N1181)-LEN(Q1181)-1)</f>
        <v>food trucks</v>
      </c>
      <c r="S1181" s="5">
        <f>$J1181/60/60/24+DATE(1970, 1, 1)</f>
        <v>42275.720219907409</v>
      </c>
      <c r="T1181" s="5">
        <f>$I1181/60/60/24+DATE(1970, 1, 1)</f>
        <v>42305.720219907409</v>
      </c>
      <c r="U1181" t="b">
        <f>T1181&gt;S1181</f>
        <v>1</v>
      </c>
    </row>
    <row r="1182" spans="1:21" ht="43.5" x14ac:dyDescent="0.35">
      <c r="A1182">
        <v>1180</v>
      </c>
      <c r="B1182" s="3" t="s">
        <v>1181</v>
      </c>
      <c r="C1182" s="3" t="s">
        <v>5290</v>
      </c>
      <c r="D1182" s="11">
        <v>50000</v>
      </c>
      <c r="E1182" s="11">
        <v>5875</v>
      </c>
      <c r="F1182" t="s">
        <v>8221</v>
      </c>
      <c r="G1182" t="s">
        <v>8224</v>
      </c>
      <c r="H1182" t="s">
        <v>8246</v>
      </c>
      <c r="I1182">
        <v>1403983314</v>
      </c>
      <c r="J1182">
        <v>1400786514</v>
      </c>
      <c r="K1182" t="b">
        <v>0</v>
      </c>
      <c r="L1182">
        <v>85</v>
      </c>
      <c r="M1182" t="b">
        <v>0</v>
      </c>
      <c r="N1182" t="s">
        <v>8284</v>
      </c>
      <c r="O1182" s="13">
        <f>E1182/D1182</f>
        <v>0.11749999999999999</v>
      </c>
      <c r="P1182" s="14">
        <f>IF($L1182&lt;&gt;0, E1182/L1182, 0)</f>
        <v>69.117647058823536</v>
      </c>
      <c r="Q1182" t="str">
        <f>LEFT($N1182, FIND("/", $N1182)-1)</f>
        <v>food</v>
      </c>
      <c r="R1182" t="str">
        <f>RIGHT(N1182, LEN(N1182)-LEN(Q1182)-1)</f>
        <v>food trucks</v>
      </c>
      <c r="S1182" s="5">
        <f>$J1182/60/60/24+DATE(1970, 1, 1)</f>
        <v>41781.806875000002</v>
      </c>
      <c r="T1182" s="5">
        <f>$I1182/60/60/24+DATE(1970, 1, 1)</f>
        <v>41818.806875000002</v>
      </c>
      <c r="U1182" t="b">
        <f>T1182&gt;S1182</f>
        <v>1</v>
      </c>
    </row>
    <row r="1183" spans="1:21" ht="29" x14ac:dyDescent="0.35">
      <c r="A1183">
        <v>1181</v>
      </c>
      <c r="B1183" s="3" t="s">
        <v>1182</v>
      </c>
      <c r="C1183" s="3" t="s">
        <v>5291</v>
      </c>
      <c r="D1183" s="11">
        <v>50000</v>
      </c>
      <c r="E1183" s="11">
        <v>4</v>
      </c>
      <c r="F1183" t="s">
        <v>8221</v>
      </c>
      <c r="G1183" t="s">
        <v>8224</v>
      </c>
      <c r="H1183" t="s">
        <v>8246</v>
      </c>
      <c r="I1183">
        <v>1425197321</v>
      </c>
      <c r="J1183">
        <v>1422605321</v>
      </c>
      <c r="K1183" t="b">
        <v>0</v>
      </c>
      <c r="L1183">
        <v>3</v>
      </c>
      <c r="M1183" t="b">
        <v>0</v>
      </c>
      <c r="N1183" t="s">
        <v>8284</v>
      </c>
      <c r="O1183" s="13">
        <f>E1183/D1183</f>
        <v>8.0000000000000007E-5</v>
      </c>
      <c r="P1183" s="14">
        <f>IF($L1183&lt;&gt;0, E1183/L1183, 0)</f>
        <v>1.3333333333333333</v>
      </c>
      <c r="Q1183" t="str">
        <f>LEFT($N1183, FIND("/", $N1183)-1)</f>
        <v>food</v>
      </c>
      <c r="R1183" t="str">
        <f>RIGHT(N1183, LEN(N1183)-LEN(Q1183)-1)</f>
        <v>food trucks</v>
      </c>
      <c r="S1183" s="5">
        <f>$J1183/60/60/24+DATE(1970, 1, 1)</f>
        <v>42034.339363425926</v>
      </c>
      <c r="T1183" s="5">
        <f>$I1183/60/60/24+DATE(1970, 1, 1)</f>
        <v>42064.339363425926</v>
      </c>
      <c r="U1183" t="b">
        <f>T1183&gt;S1183</f>
        <v>1</v>
      </c>
    </row>
    <row r="1184" spans="1:21" ht="58" x14ac:dyDescent="0.35">
      <c r="A1184">
        <v>1182</v>
      </c>
      <c r="B1184" s="3" t="s">
        <v>1183</v>
      </c>
      <c r="C1184" s="3" t="s">
        <v>5292</v>
      </c>
      <c r="D1184" s="11">
        <v>1000</v>
      </c>
      <c r="E1184" s="11">
        <v>42</v>
      </c>
      <c r="F1184" t="s">
        <v>8221</v>
      </c>
      <c r="G1184" t="s">
        <v>8224</v>
      </c>
      <c r="H1184" t="s">
        <v>8246</v>
      </c>
      <c r="I1184">
        <v>1484239320</v>
      </c>
      <c r="J1184">
        <v>1482609088</v>
      </c>
      <c r="K1184" t="b">
        <v>0</v>
      </c>
      <c r="L1184">
        <v>4</v>
      </c>
      <c r="M1184" t="b">
        <v>0</v>
      </c>
      <c r="N1184" t="s">
        <v>8284</v>
      </c>
      <c r="O1184" s="13">
        <f>E1184/D1184</f>
        <v>4.2000000000000003E-2</v>
      </c>
      <c r="P1184" s="14">
        <f>IF($L1184&lt;&gt;0, E1184/L1184, 0)</f>
        <v>10.5</v>
      </c>
      <c r="Q1184" t="str">
        <f>LEFT($N1184, FIND("/", $N1184)-1)</f>
        <v>food</v>
      </c>
      <c r="R1184" t="str">
        <f>RIGHT(N1184, LEN(N1184)-LEN(Q1184)-1)</f>
        <v>food trucks</v>
      </c>
      <c r="S1184" s="5">
        <f>$J1184/60/60/24+DATE(1970, 1, 1)</f>
        <v>42728.827407407407</v>
      </c>
      <c r="T1184" s="5">
        <f>$I1184/60/60/24+DATE(1970, 1, 1)</f>
        <v>42747.695833333331</v>
      </c>
      <c r="U1184" t="b">
        <f>T1184&gt;S1184</f>
        <v>1</v>
      </c>
    </row>
    <row r="1185" spans="1:21" ht="43.5" x14ac:dyDescent="0.35">
      <c r="A1185">
        <v>1183</v>
      </c>
      <c r="B1185" s="3" t="s">
        <v>1184</v>
      </c>
      <c r="C1185" s="3" t="s">
        <v>5293</v>
      </c>
      <c r="D1185" s="11">
        <v>2500</v>
      </c>
      <c r="E1185" s="11">
        <v>100</v>
      </c>
      <c r="F1185" t="s">
        <v>8221</v>
      </c>
      <c r="G1185" t="s">
        <v>8224</v>
      </c>
      <c r="H1185" t="s">
        <v>8246</v>
      </c>
      <c r="I1185">
        <v>1478059140</v>
      </c>
      <c r="J1185">
        <v>1476391223</v>
      </c>
      <c r="K1185" t="b">
        <v>0</v>
      </c>
      <c r="L1185">
        <v>3</v>
      </c>
      <c r="M1185" t="b">
        <v>0</v>
      </c>
      <c r="N1185" t="s">
        <v>8284</v>
      </c>
      <c r="O1185" s="13">
        <f>E1185/D1185</f>
        <v>0.04</v>
      </c>
      <c r="P1185" s="14">
        <f>IF($L1185&lt;&gt;0, E1185/L1185, 0)</f>
        <v>33.333333333333336</v>
      </c>
      <c r="Q1185" t="str">
        <f>LEFT($N1185, FIND("/", $N1185)-1)</f>
        <v>food</v>
      </c>
      <c r="R1185" t="str">
        <f>RIGHT(N1185, LEN(N1185)-LEN(Q1185)-1)</f>
        <v>food trucks</v>
      </c>
      <c r="S1185" s="5">
        <f>$J1185/60/60/24+DATE(1970, 1, 1)</f>
        <v>42656.86137731481</v>
      </c>
      <c r="T1185" s="5">
        <f>$I1185/60/60/24+DATE(1970, 1, 1)</f>
        <v>42676.165972222225</v>
      </c>
      <c r="U1185" t="b">
        <f>T1185&gt;S1185</f>
        <v>1</v>
      </c>
    </row>
    <row r="1186" spans="1:21" ht="43.5" x14ac:dyDescent="0.35">
      <c r="A1186">
        <v>1184</v>
      </c>
      <c r="B1186" s="3" t="s">
        <v>1185</v>
      </c>
      <c r="C1186" s="3" t="s">
        <v>5294</v>
      </c>
      <c r="D1186" s="11">
        <v>22000</v>
      </c>
      <c r="E1186" s="11">
        <v>23086</v>
      </c>
      <c r="F1186" t="s">
        <v>8219</v>
      </c>
      <c r="G1186" t="s">
        <v>8225</v>
      </c>
      <c r="H1186" t="s">
        <v>8247</v>
      </c>
      <c r="I1186">
        <v>1486391011</v>
      </c>
      <c r="J1186">
        <v>1483712611</v>
      </c>
      <c r="K1186" t="b">
        <v>0</v>
      </c>
      <c r="L1186">
        <v>375</v>
      </c>
      <c r="M1186" t="b">
        <v>1</v>
      </c>
      <c r="N1186" t="s">
        <v>8285</v>
      </c>
      <c r="O1186" s="13">
        <f>E1186/D1186</f>
        <v>1.0493636363636363</v>
      </c>
      <c r="P1186" s="14">
        <f>IF($L1186&lt;&gt;0, E1186/L1186, 0)</f>
        <v>61.562666666666665</v>
      </c>
      <c r="Q1186" t="str">
        <f>LEFT($N1186, FIND("/", $N1186)-1)</f>
        <v>photography</v>
      </c>
      <c r="R1186" t="str">
        <f>RIGHT(N1186, LEN(N1186)-LEN(Q1186)-1)</f>
        <v>photobooks</v>
      </c>
      <c r="S1186" s="5">
        <f>$J1186/60/60/24+DATE(1970, 1, 1)</f>
        <v>42741.599664351852</v>
      </c>
      <c r="T1186" s="5">
        <f>$I1186/60/60/24+DATE(1970, 1, 1)</f>
        <v>42772.599664351852</v>
      </c>
      <c r="U1186" t="b">
        <f>T1186&gt;S1186</f>
        <v>1</v>
      </c>
    </row>
    <row r="1187" spans="1:21" ht="58" x14ac:dyDescent="0.35">
      <c r="A1187">
        <v>1185</v>
      </c>
      <c r="B1187" s="3" t="s">
        <v>1186</v>
      </c>
      <c r="C1187" s="3" t="s">
        <v>5295</v>
      </c>
      <c r="D1187" s="11">
        <v>12500</v>
      </c>
      <c r="E1187" s="11">
        <v>13180</v>
      </c>
      <c r="F1187" t="s">
        <v>8219</v>
      </c>
      <c r="G1187" t="s">
        <v>8224</v>
      </c>
      <c r="H1187" t="s">
        <v>8246</v>
      </c>
      <c r="I1187">
        <v>1433736000</v>
      </c>
      <c r="J1187">
        <v>1430945149</v>
      </c>
      <c r="K1187" t="b">
        <v>0</v>
      </c>
      <c r="L1187">
        <v>111</v>
      </c>
      <c r="M1187" t="b">
        <v>1</v>
      </c>
      <c r="N1187" t="s">
        <v>8285</v>
      </c>
      <c r="O1187" s="13">
        <f>E1187/D1187</f>
        <v>1.0544</v>
      </c>
      <c r="P1187" s="14">
        <f>IF($L1187&lt;&gt;0, E1187/L1187, 0)</f>
        <v>118.73873873873873</v>
      </c>
      <c r="Q1187" t="str">
        <f>LEFT($N1187, FIND("/", $N1187)-1)</f>
        <v>photography</v>
      </c>
      <c r="R1187" t="str">
        <f>RIGHT(N1187, LEN(N1187)-LEN(Q1187)-1)</f>
        <v>photobooks</v>
      </c>
      <c r="S1187" s="5">
        <f>$J1187/60/60/24+DATE(1970, 1, 1)</f>
        <v>42130.865150462967</v>
      </c>
      <c r="T1187" s="5">
        <f>$I1187/60/60/24+DATE(1970, 1, 1)</f>
        <v>42163.166666666672</v>
      </c>
      <c r="U1187" t="b">
        <f>T1187&gt;S1187</f>
        <v>1</v>
      </c>
    </row>
    <row r="1188" spans="1:21" ht="43.5" x14ac:dyDescent="0.35">
      <c r="A1188">
        <v>1186</v>
      </c>
      <c r="B1188" s="3" t="s">
        <v>1187</v>
      </c>
      <c r="C1188" s="3" t="s">
        <v>5296</v>
      </c>
      <c r="D1188" s="11">
        <v>7500</v>
      </c>
      <c r="E1188" s="11">
        <v>8005</v>
      </c>
      <c r="F1188" t="s">
        <v>8219</v>
      </c>
      <c r="G1188" t="s">
        <v>8225</v>
      </c>
      <c r="H1188" t="s">
        <v>8247</v>
      </c>
      <c r="I1188">
        <v>1433198520</v>
      </c>
      <c r="J1188">
        <v>1430340195</v>
      </c>
      <c r="K1188" t="b">
        <v>0</v>
      </c>
      <c r="L1188">
        <v>123</v>
      </c>
      <c r="M1188" t="b">
        <v>1</v>
      </c>
      <c r="N1188" t="s">
        <v>8285</v>
      </c>
      <c r="O1188" s="13">
        <f>E1188/D1188</f>
        <v>1.0673333333333332</v>
      </c>
      <c r="P1188" s="14">
        <f>IF($L1188&lt;&gt;0, E1188/L1188, 0)</f>
        <v>65.081300813008127</v>
      </c>
      <c r="Q1188" t="str">
        <f>LEFT($N1188, FIND("/", $N1188)-1)</f>
        <v>photography</v>
      </c>
      <c r="R1188" t="str">
        <f>RIGHT(N1188, LEN(N1188)-LEN(Q1188)-1)</f>
        <v>photobooks</v>
      </c>
      <c r="S1188" s="5">
        <f>$J1188/60/60/24+DATE(1970, 1, 1)</f>
        <v>42123.86336805555</v>
      </c>
      <c r="T1188" s="5">
        <f>$I1188/60/60/24+DATE(1970, 1, 1)</f>
        <v>42156.945833333331</v>
      </c>
      <c r="U1188" t="b">
        <f>T1188&gt;S1188</f>
        <v>1</v>
      </c>
    </row>
    <row r="1189" spans="1:21" ht="58" x14ac:dyDescent="0.35">
      <c r="A1189">
        <v>1187</v>
      </c>
      <c r="B1189" s="3" t="s">
        <v>1188</v>
      </c>
      <c r="C1189" s="3" t="s">
        <v>5297</v>
      </c>
      <c r="D1189" s="11">
        <v>8750</v>
      </c>
      <c r="E1189" s="11">
        <v>9111</v>
      </c>
      <c r="F1189" t="s">
        <v>8219</v>
      </c>
      <c r="G1189" t="s">
        <v>8224</v>
      </c>
      <c r="H1189" t="s">
        <v>8246</v>
      </c>
      <c r="I1189">
        <v>1431885600</v>
      </c>
      <c r="J1189">
        <v>1429133323</v>
      </c>
      <c r="K1189" t="b">
        <v>0</v>
      </c>
      <c r="L1189">
        <v>70</v>
      </c>
      <c r="M1189" t="b">
        <v>1</v>
      </c>
      <c r="N1189" t="s">
        <v>8285</v>
      </c>
      <c r="O1189" s="13">
        <f>E1189/D1189</f>
        <v>1.0412571428571429</v>
      </c>
      <c r="P1189" s="14">
        <f>IF($L1189&lt;&gt;0, E1189/L1189, 0)</f>
        <v>130.15714285714284</v>
      </c>
      <c r="Q1189" t="str">
        <f>LEFT($N1189, FIND("/", $N1189)-1)</f>
        <v>photography</v>
      </c>
      <c r="R1189" t="str">
        <f>RIGHT(N1189, LEN(N1189)-LEN(Q1189)-1)</f>
        <v>photobooks</v>
      </c>
      <c r="S1189" s="5">
        <f>$J1189/60/60/24+DATE(1970, 1, 1)</f>
        <v>42109.894942129627</v>
      </c>
      <c r="T1189" s="5">
        <f>$I1189/60/60/24+DATE(1970, 1, 1)</f>
        <v>42141.75</v>
      </c>
      <c r="U1189" t="b">
        <f>T1189&gt;S1189</f>
        <v>1</v>
      </c>
    </row>
    <row r="1190" spans="1:21" ht="43.5" x14ac:dyDescent="0.35">
      <c r="A1190">
        <v>1188</v>
      </c>
      <c r="B1190" s="3" t="s">
        <v>1189</v>
      </c>
      <c r="C1190" s="3" t="s">
        <v>5298</v>
      </c>
      <c r="D1190" s="11">
        <v>2000</v>
      </c>
      <c r="E1190" s="11">
        <v>3211</v>
      </c>
      <c r="F1190" t="s">
        <v>8219</v>
      </c>
      <c r="G1190" t="s">
        <v>8229</v>
      </c>
      <c r="H1190" t="s">
        <v>8251</v>
      </c>
      <c r="I1190">
        <v>1482943740</v>
      </c>
      <c r="J1190">
        <v>1481129340</v>
      </c>
      <c r="K1190" t="b">
        <v>0</v>
      </c>
      <c r="L1190">
        <v>85</v>
      </c>
      <c r="M1190" t="b">
        <v>1</v>
      </c>
      <c r="N1190" t="s">
        <v>8285</v>
      </c>
      <c r="O1190" s="13">
        <f>E1190/D1190</f>
        <v>1.6054999999999999</v>
      </c>
      <c r="P1190" s="14">
        <f>IF($L1190&lt;&gt;0, E1190/L1190, 0)</f>
        <v>37.776470588235291</v>
      </c>
      <c r="Q1190" t="str">
        <f>LEFT($N1190, FIND("/", $N1190)-1)</f>
        <v>photography</v>
      </c>
      <c r="R1190" t="str">
        <f>RIGHT(N1190, LEN(N1190)-LEN(Q1190)-1)</f>
        <v>photobooks</v>
      </c>
      <c r="S1190" s="5">
        <f>$J1190/60/60/24+DATE(1970, 1, 1)</f>
        <v>42711.700694444444</v>
      </c>
      <c r="T1190" s="5">
        <f>$I1190/60/60/24+DATE(1970, 1, 1)</f>
        <v>42732.700694444444</v>
      </c>
      <c r="U1190" t="b">
        <f>T1190&gt;S1190</f>
        <v>1</v>
      </c>
    </row>
    <row r="1191" spans="1:21" ht="43.5" x14ac:dyDescent="0.35">
      <c r="A1191">
        <v>1189</v>
      </c>
      <c r="B1191" s="3" t="s">
        <v>1190</v>
      </c>
      <c r="C1191" s="3" t="s">
        <v>5299</v>
      </c>
      <c r="D1191" s="11">
        <v>9000</v>
      </c>
      <c r="E1191" s="11">
        <v>9700</v>
      </c>
      <c r="F1191" t="s">
        <v>8219</v>
      </c>
      <c r="G1191" t="s">
        <v>8224</v>
      </c>
      <c r="H1191" t="s">
        <v>8246</v>
      </c>
      <c r="I1191">
        <v>1467242995</v>
      </c>
      <c r="J1191">
        <v>1465428595</v>
      </c>
      <c r="K1191" t="b">
        <v>0</v>
      </c>
      <c r="L1191">
        <v>86</v>
      </c>
      <c r="M1191" t="b">
        <v>1</v>
      </c>
      <c r="N1191" t="s">
        <v>8285</v>
      </c>
      <c r="O1191" s="13">
        <f>E1191/D1191</f>
        <v>1.0777777777777777</v>
      </c>
      <c r="P1191" s="14">
        <f>IF($L1191&lt;&gt;0, E1191/L1191, 0)</f>
        <v>112.79069767441861</v>
      </c>
      <c r="Q1191" t="str">
        <f>LEFT($N1191, FIND("/", $N1191)-1)</f>
        <v>photography</v>
      </c>
      <c r="R1191" t="str">
        <f>RIGHT(N1191, LEN(N1191)-LEN(Q1191)-1)</f>
        <v>photobooks</v>
      </c>
      <c r="S1191" s="5">
        <f>$J1191/60/60/24+DATE(1970, 1, 1)</f>
        <v>42529.979108796295</v>
      </c>
      <c r="T1191" s="5">
        <f>$I1191/60/60/24+DATE(1970, 1, 1)</f>
        <v>42550.979108796295</v>
      </c>
      <c r="U1191" t="b">
        <f>T1191&gt;S1191</f>
        <v>1</v>
      </c>
    </row>
    <row r="1192" spans="1:21" ht="43.5" x14ac:dyDescent="0.35">
      <c r="A1192">
        <v>1190</v>
      </c>
      <c r="B1192" s="3" t="s">
        <v>1191</v>
      </c>
      <c r="C1192" s="3" t="s">
        <v>5300</v>
      </c>
      <c r="D1192" s="11">
        <v>500</v>
      </c>
      <c r="E1192" s="11">
        <v>675</v>
      </c>
      <c r="F1192" t="s">
        <v>8219</v>
      </c>
      <c r="G1192" t="s">
        <v>8224</v>
      </c>
      <c r="H1192" t="s">
        <v>8246</v>
      </c>
      <c r="I1192">
        <v>1409500725</v>
      </c>
      <c r="J1192">
        <v>1406908725</v>
      </c>
      <c r="K1192" t="b">
        <v>0</v>
      </c>
      <c r="L1192">
        <v>13</v>
      </c>
      <c r="M1192" t="b">
        <v>1</v>
      </c>
      <c r="N1192" t="s">
        <v>8285</v>
      </c>
      <c r="O1192" s="13">
        <f>E1192/D1192</f>
        <v>1.35</v>
      </c>
      <c r="P1192" s="14">
        <f>IF($L1192&lt;&gt;0, E1192/L1192, 0)</f>
        <v>51.92307692307692</v>
      </c>
      <c r="Q1192" t="str">
        <f>LEFT($N1192, FIND("/", $N1192)-1)</f>
        <v>photography</v>
      </c>
      <c r="R1192" t="str">
        <f>RIGHT(N1192, LEN(N1192)-LEN(Q1192)-1)</f>
        <v>photobooks</v>
      </c>
      <c r="S1192" s="5">
        <f>$J1192/60/60/24+DATE(1970, 1, 1)</f>
        <v>41852.665798611109</v>
      </c>
      <c r="T1192" s="5">
        <f>$I1192/60/60/24+DATE(1970, 1, 1)</f>
        <v>41882.665798611109</v>
      </c>
      <c r="U1192" t="b">
        <f>T1192&gt;S1192</f>
        <v>1</v>
      </c>
    </row>
    <row r="1193" spans="1:21" ht="43.5" x14ac:dyDescent="0.35">
      <c r="A1193">
        <v>1191</v>
      </c>
      <c r="B1193" s="3" t="s">
        <v>1192</v>
      </c>
      <c r="C1193" s="3" t="s">
        <v>5301</v>
      </c>
      <c r="D1193" s="11">
        <v>2700</v>
      </c>
      <c r="E1193" s="11">
        <v>2945</v>
      </c>
      <c r="F1193" t="s">
        <v>8219</v>
      </c>
      <c r="G1193" t="s">
        <v>8224</v>
      </c>
      <c r="H1193" t="s">
        <v>8246</v>
      </c>
      <c r="I1193">
        <v>1458480560</v>
      </c>
      <c r="J1193">
        <v>1455892160</v>
      </c>
      <c r="K1193" t="b">
        <v>0</v>
      </c>
      <c r="L1193">
        <v>33</v>
      </c>
      <c r="M1193" t="b">
        <v>1</v>
      </c>
      <c r="N1193" t="s">
        <v>8285</v>
      </c>
      <c r="O1193" s="13">
        <f>E1193/D1193</f>
        <v>1.0907407407407408</v>
      </c>
      <c r="P1193" s="14">
        <f>IF($L1193&lt;&gt;0, E1193/L1193, 0)</f>
        <v>89.242424242424249</v>
      </c>
      <c r="Q1193" t="str">
        <f>LEFT($N1193, FIND("/", $N1193)-1)</f>
        <v>photography</v>
      </c>
      <c r="R1193" t="str">
        <f>RIGHT(N1193, LEN(N1193)-LEN(Q1193)-1)</f>
        <v>photobooks</v>
      </c>
      <c r="S1193" s="5">
        <f>$J1193/60/60/24+DATE(1970, 1, 1)</f>
        <v>42419.603703703702</v>
      </c>
      <c r="T1193" s="5">
        <f>$I1193/60/60/24+DATE(1970, 1, 1)</f>
        <v>42449.562037037031</v>
      </c>
      <c r="U1193" t="b">
        <f>T1193&gt;S1193</f>
        <v>1</v>
      </c>
    </row>
    <row r="1194" spans="1:21" ht="29" x14ac:dyDescent="0.35">
      <c r="A1194">
        <v>1192</v>
      </c>
      <c r="B1194" s="3" t="s">
        <v>1193</v>
      </c>
      <c r="C1194" s="3" t="s">
        <v>5302</v>
      </c>
      <c r="D1194" s="11">
        <v>100</v>
      </c>
      <c r="E1194" s="11">
        <v>290</v>
      </c>
      <c r="F1194" t="s">
        <v>8219</v>
      </c>
      <c r="G1194" t="s">
        <v>8225</v>
      </c>
      <c r="H1194" t="s">
        <v>8247</v>
      </c>
      <c r="I1194">
        <v>1486814978</v>
      </c>
      <c r="J1194">
        <v>1484222978</v>
      </c>
      <c r="K1194" t="b">
        <v>0</v>
      </c>
      <c r="L1194">
        <v>15</v>
      </c>
      <c r="M1194" t="b">
        <v>1</v>
      </c>
      <c r="N1194" t="s">
        <v>8285</v>
      </c>
      <c r="O1194" s="13">
        <f>E1194/D1194</f>
        <v>2.9</v>
      </c>
      <c r="P1194" s="14">
        <f>IF($L1194&lt;&gt;0, E1194/L1194, 0)</f>
        <v>19.333333333333332</v>
      </c>
      <c r="Q1194" t="str">
        <f>LEFT($N1194, FIND("/", $N1194)-1)</f>
        <v>photography</v>
      </c>
      <c r="R1194" t="str">
        <f>RIGHT(N1194, LEN(N1194)-LEN(Q1194)-1)</f>
        <v>photobooks</v>
      </c>
      <c r="S1194" s="5">
        <f>$J1194/60/60/24+DATE(1970, 1, 1)</f>
        <v>42747.506689814814</v>
      </c>
      <c r="T1194" s="5">
        <f>$I1194/60/60/24+DATE(1970, 1, 1)</f>
        <v>42777.506689814814</v>
      </c>
      <c r="U1194" t="b">
        <f>T1194&gt;S1194</f>
        <v>1</v>
      </c>
    </row>
    <row r="1195" spans="1:21" ht="58" x14ac:dyDescent="0.35">
      <c r="A1195">
        <v>1193</v>
      </c>
      <c r="B1195" s="3" t="s">
        <v>1194</v>
      </c>
      <c r="C1195" s="3" t="s">
        <v>5303</v>
      </c>
      <c r="D1195" s="11">
        <v>21000</v>
      </c>
      <c r="E1195" s="11">
        <v>21831</v>
      </c>
      <c r="F1195" t="s">
        <v>8219</v>
      </c>
      <c r="G1195" t="s">
        <v>8224</v>
      </c>
      <c r="H1195" t="s">
        <v>8246</v>
      </c>
      <c r="I1195">
        <v>1460223453</v>
      </c>
      <c r="J1195">
        <v>1455043053</v>
      </c>
      <c r="K1195" t="b">
        <v>0</v>
      </c>
      <c r="L1195">
        <v>273</v>
      </c>
      <c r="M1195" t="b">
        <v>1</v>
      </c>
      <c r="N1195" t="s">
        <v>8285</v>
      </c>
      <c r="O1195" s="13">
        <f>E1195/D1195</f>
        <v>1.0395714285714286</v>
      </c>
      <c r="P1195" s="14">
        <f>IF($L1195&lt;&gt;0, E1195/L1195, 0)</f>
        <v>79.967032967032964</v>
      </c>
      <c r="Q1195" t="str">
        <f>LEFT($N1195, FIND("/", $N1195)-1)</f>
        <v>photography</v>
      </c>
      <c r="R1195" t="str">
        <f>RIGHT(N1195, LEN(N1195)-LEN(Q1195)-1)</f>
        <v>photobooks</v>
      </c>
      <c r="S1195" s="5">
        <f>$J1195/60/60/24+DATE(1970, 1, 1)</f>
        <v>42409.776076388895</v>
      </c>
      <c r="T1195" s="5">
        <f>$I1195/60/60/24+DATE(1970, 1, 1)</f>
        <v>42469.734409722223</v>
      </c>
      <c r="U1195" t="b">
        <f>T1195&gt;S1195</f>
        <v>1</v>
      </c>
    </row>
    <row r="1196" spans="1:21" ht="43.5" x14ac:dyDescent="0.35">
      <c r="A1196">
        <v>1194</v>
      </c>
      <c r="B1196" s="3" t="s">
        <v>1195</v>
      </c>
      <c r="C1196" s="3" t="s">
        <v>5304</v>
      </c>
      <c r="D1196" s="11">
        <v>12500</v>
      </c>
      <c r="E1196" s="11">
        <v>40280</v>
      </c>
      <c r="F1196" t="s">
        <v>8219</v>
      </c>
      <c r="G1196" t="s">
        <v>8241</v>
      </c>
      <c r="H1196" t="s">
        <v>8249</v>
      </c>
      <c r="I1196">
        <v>1428493379</v>
      </c>
      <c r="J1196">
        <v>1425901379</v>
      </c>
      <c r="K1196" t="b">
        <v>0</v>
      </c>
      <c r="L1196">
        <v>714</v>
      </c>
      <c r="M1196" t="b">
        <v>1</v>
      </c>
      <c r="N1196" t="s">
        <v>8285</v>
      </c>
      <c r="O1196" s="13">
        <f>E1196/D1196</f>
        <v>3.2223999999999999</v>
      </c>
      <c r="P1196" s="14">
        <f>IF($L1196&lt;&gt;0, E1196/L1196, 0)</f>
        <v>56.414565826330531</v>
      </c>
      <c r="Q1196" t="str">
        <f>LEFT($N1196, FIND("/", $N1196)-1)</f>
        <v>photography</v>
      </c>
      <c r="R1196" t="str">
        <f>RIGHT(N1196, LEN(N1196)-LEN(Q1196)-1)</f>
        <v>photobooks</v>
      </c>
      <c r="S1196" s="5">
        <f>$J1196/60/60/24+DATE(1970, 1, 1)</f>
        <v>42072.488182870366</v>
      </c>
      <c r="T1196" s="5">
        <f>$I1196/60/60/24+DATE(1970, 1, 1)</f>
        <v>42102.488182870366</v>
      </c>
      <c r="U1196" t="b">
        <f>T1196&gt;S1196</f>
        <v>1</v>
      </c>
    </row>
    <row r="1197" spans="1:21" ht="58" x14ac:dyDescent="0.35">
      <c r="A1197">
        <v>1195</v>
      </c>
      <c r="B1197" s="3" t="s">
        <v>1196</v>
      </c>
      <c r="C1197" s="3" t="s">
        <v>5305</v>
      </c>
      <c r="D1197" s="11">
        <v>10000</v>
      </c>
      <c r="E1197" s="11">
        <v>13500</v>
      </c>
      <c r="F1197" t="s">
        <v>8219</v>
      </c>
      <c r="G1197" t="s">
        <v>8237</v>
      </c>
      <c r="H1197" t="s">
        <v>8249</v>
      </c>
      <c r="I1197">
        <v>1450602000</v>
      </c>
      <c r="J1197">
        <v>1445415653</v>
      </c>
      <c r="K1197" t="b">
        <v>0</v>
      </c>
      <c r="L1197">
        <v>170</v>
      </c>
      <c r="M1197" t="b">
        <v>1</v>
      </c>
      <c r="N1197" t="s">
        <v>8285</v>
      </c>
      <c r="O1197" s="13">
        <f>E1197/D1197</f>
        <v>1.35</v>
      </c>
      <c r="P1197" s="14">
        <f>IF($L1197&lt;&gt;0, E1197/L1197, 0)</f>
        <v>79.411764705882348</v>
      </c>
      <c r="Q1197" t="str">
        <f>LEFT($N1197, FIND("/", $N1197)-1)</f>
        <v>photography</v>
      </c>
      <c r="R1197" t="str">
        <f>RIGHT(N1197, LEN(N1197)-LEN(Q1197)-1)</f>
        <v>photobooks</v>
      </c>
      <c r="S1197" s="5">
        <f>$J1197/60/60/24+DATE(1970, 1, 1)</f>
        <v>42298.34783564815</v>
      </c>
      <c r="T1197" s="5">
        <f>$I1197/60/60/24+DATE(1970, 1, 1)</f>
        <v>42358.375</v>
      </c>
      <c r="U1197" t="b">
        <f>T1197&gt;S1197</f>
        <v>1</v>
      </c>
    </row>
    <row r="1198" spans="1:21" ht="29" x14ac:dyDescent="0.35">
      <c r="A1198">
        <v>1196</v>
      </c>
      <c r="B1198" s="3" t="s">
        <v>1197</v>
      </c>
      <c r="C1198" s="3" t="s">
        <v>5306</v>
      </c>
      <c r="D1198" s="11">
        <v>14500</v>
      </c>
      <c r="E1198" s="11">
        <v>39137</v>
      </c>
      <c r="F1198" t="s">
        <v>8219</v>
      </c>
      <c r="G1198" t="s">
        <v>8225</v>
      </c>
      <c r="H1198" t="s">
        <v>8247</v>
      </c>
      <c r="I1198">
        <v>1450467539</v>
      </c>
      <c r="J1198">
        <v>1447875539</v>
      </c>
      <c r="K1198" t="b">
        <v>0</v>
      </c>
      <c r="L1198">
        <v>512</v>
      </c>
      <c r="M1198" t="b">
        <v>1</v>
      </c>
      <c r="N1198" t="s">
        <v>8285</v>
      </c>
      <c r="O1198" s="13">
        <f>E1198/D1198</f>
        <v>2.6991034482758622</v>
      </c>
      <c r="P1198" s="14">
        <f>IF($L1198&lt;&gt;0, E1198/L1198, 0)</f>
        <v>76.439453125</v>
      </c>
      <c r="Q1198" t="str">
        <f>LEFT($N1198, FIND("/", $N1198)-1)</f>
        <v>photography</v>
      </c>
      <c r="R1198" t="str">
        <f>RIGHT(N1198, LEN(N1198)-LEN(Q1198)-1)</f>
        <v>photobooks</v>
      </c>
      <c r="S1198" s="5">
        <f>$J1198/60/60/24+DATE(1970, 1, 1)</f>
        <v>42326.818738425922</v>
      </c>
      <c r="T1198" s="5">
        <f>$I1198/60/60/24+DATE(1970, 1, 1)</f>
        <v>42356.818738425922</v>
      </c>
      <c r="U1198" t="b">
        <f>T1198&gt;S1198</f>
        <v>1</v>
      </c>
    </row>
    <row r="1199" spans="1:21" ht="58" x14ac:dyDescent="0.35">
      <c r="A1199">
        <v>1197</v>
      </c>
      <c r="B1199" s="3" t="s">
        <v>1198</v>
      </c>
      <c r="C1199" s="3" t="s">
        <v>5307</v>
      </c>
      <c r="D1199" s="11">
        <v>15000</v>
      </c>
      <c r="E1199" s="11">
        <v>37994</v>
      </c>
      <c r="F1199" t="s">
        <v>8219</v>
      </c>
      <c r="G1199" t="s">
        <v>8224</v>
      </c>
      <c r="H1199" t="s">
        <v>8246</v>
      </c>
      <c r="I1199">
        <v>1465797540</v>
      </c>
      <c r="J1199">
        <v>1463155034</v>
      </c>
      <c r="K1199" t="b">
        <v>0</v>
      </c>
      <c r="L1199">
        <v>314</v>
      </c>
      <c r="M1199" t="b">
        <v>1</v>
      </c>
      <c r="N1199" t="s">
        <v>8285</v>
      </c>
      <c r="O1199" s="13">
        <f>E1199/D1199</f>
        <v>2.5329333333333333</v>
      </c>
      <c r="P1199" s="14">
        <f>IF($L1199&lt;&gt;0, E1199/L1199, 0)</f>
        <v>121</v>
      </c>
      <c r="Q1199" t="str">
        <f>LEFT($N1199, FIND("/", $N1199)-1)</f>
        <v>photography</v>
      </c>
      <c r="R1199" t="str">
        <f>RIGHT(N1199, LEN(N1199)-LEN(Q1199)-1)</f>
        <v>photobooks</v>
      </c>
      <c r="S1199" s="5">
        <f>$J1199/60/60/24+DATE(1970, 1, 1)</f>
        <v>42503.66474537037</v>
      </c>
      <c r="T1199" s="5">
        <f>$I1199/60/60/24+DATE(1970, 1, 1)</f>
        <v>42534.249305555553</v>
      </c>
      <c r="U1199" t="b">
        <f>T1199&gt;S1199</f>
        <v>1</v>
      </c>
    </row>
    <row r="1200" spans="1:21" ht="43.5" x14ac:dyDescent="0.35">
      <c r="A1200">
        <v>1198</v>
      </c>
      <c r="B1200" s="3" t="s">
        <v>1199</v>
      </c>
      <c r="C1200" s="3" t="s">
        <v>5308</v>
      </c>
      <c r="D1200" s="11">
        <v>3500</v>
      </c>
      <c r="E1200" s="11">
        <v>9121</v>
      </c>
      <c r="F1200" t="s">
        <v>8219</v>
      </c>
      <c r="G1200" t="s">
        <v>8224</v>
      </c>
      <c r="H1200" t="s">
        <v>8246</v>
      </c>
      <c r="I1200">
        <v>1451530800</v>
      </c>
      <c r="J1200">
        <v>1448463086</v>
      </c>
      <c r="K1200" t="b">
        <v>0</v>
      </c>
      <c r="L1200">
        <v>167</v>
      </c>
      <c r="M1200" t="b">
        <v>1</v>
      </c>
      <c r="N1200" t="s">
        <v>8285</v>
      </c>
      <c r="O1200" s="13">
        <f>E1200/D1200</f>
        <v>2.6059999999999999</v>
      </c>
      <c r="P1200" s="14">
        <f>IF($L1200&lt;&gt;0, E1200/L1200, 0)</f>
        <v>54.616766467065865</v>
      </c>
      <c r="Q1200" t="str">
        <f>LEFT($N1200, FIND("/", $N1200)-1)</f>
        <v>photography</v>
      </c>
      <c r="R1200" t="str">
        <f>RIGHT(N1200, LEN(N1200)-LEN(Q1200)-1)</f>
        <v>photobooks</v>
      </c>
      <c r="S1200" s="5">
        <f>$J1200/60/60/24+DATE(1970, 1, 1)</f>
        <v>42333.619050925925</v>
      </c>
      <c r="T1200" s="5">
        <f>$I1200/60/60/24+DATE(1970, 1, 1)</f>
        <v>42369.125</v>
      </c>
      <c r="U1200" t="b">
        <f>T1200&gt;S1200</f>
        <v>1</v>
      </c>
    </row>
    <row r="1201" spans="1:21" ht="43.5" x14ac:dyDescent="0.35">
      <c r="A1201">
        <v>1199</v>
      </c>
      <c r="B1201" s="3" t="s">
        <v>1200</v>
      </c>
      <c r="C1201" s="3" t="s">
        <v>5309</v>
      </c>
      <c r="D1201" s="11">
        <v>2658</v>
      </c>
      <c r="E1201" s="11">
        <v>2693</v>
      </c>
      <c r="F1201" t="s">
        <v>8219</v>
      </c>
      <c r="G1201" t="s">
        <v>8225</v>
      </c>
      <c r="H1201" t="s">
        <v>8247</v>
      </c>
      <c r="I1201">
        <v>1436380200</v>
      </c>
      <c r="J1201">
        <v>1433615400</v>
      </c>
      <c r="K1201" t="b">
        <v>0</v>
      </c>
      <c r="L1201">
        <v>9</v>
      </c>
      <c r="M1201" t="b">
        <v>1</v>
      </c>
      <c r="N1201" t="s">
        <v>8285</v>
      </c>
      <c r="O1201" s="13">
        <f>E1201/D1201</f>
        <v>1.0131677953348381</v>
      </c>
      <c r="P1201" s="14">
        <f>IF($L1201&lt;&gt;0, E1201/L1201, 0)</f>
        <v>299.22222222222223</v>
      </c>
      <c r="Q1201" t="str">
        <f>LEFT($N1201, FIND("/", $N1201)-1)</f>
        <v>photography</v>
      </c>
      <c r="R1201" t="str">
        <f>RIGHT(N1201, LEN(N1201)-LEN(Q1201)-1)</f>
        <v>photobooks</v>
      </c>
      <c r="S1201" s="5">
        <f>$J1201/60/60/24+DATE(1970, 1, 1)</f>
        <v>42161.770833333328</v>
      </c>
      <c r="T1201" s="5">
        <f>$I1201/60/60/24+DATE(1970, 1, 1)</f>
        <v>42193.770833333328</v>
      </c>
      <c r="U1201" t="b">
        <f>T1201&gt;S1201</f>
        <v>1</v>
      </c>
    </row>
    <row r="1202" spans="1:21" ht="43.5" x14ac:dyDescent="0.35">
      <c r="A1202">
        <v>1200</v>
      </c>
      <c r="B1202" s="3" t="s">
        <v>1201</v>
      </c>
      <c r="C1202" s="3" t="s">
        <v>5310</v>
      </c>
      <c r="D1202" s="11">
        <v>4800</v>
      </c>
      <c r="E1202" s="11">
        <v>6029</v>
      </c>
      <c r="F1202" t="s">
        <v>8219</v>
      </c>
      <c r="G1202" t="s">
        <v>8224</v>
      </c>
      <c r="H1202" t="s">
        <v>8246</v>
      </c>
      <c r="I1202">
        <v>1429183656</v>
      </c>
      <c r="J1202">
        <v>1427369256</v>
      </c>
      <c r="K1202" t="b">
        <v>0</v>
      </c>
      <c r="L1202">
        <v>103</v>
      </c>
      <c r="M1202" t="b">
        <v>1</v>
      </c>
      <c r="N1202" t="s">
        <v>8285</v>
      </c>
      <c r="O1202" s="13">
        <f>E1202/D1202</f>
        <v>1.2560416666666667</v>
      </c>
      <c r="P1202" s="14">
        <f>IF($L1202&lt;&gt;0, E1202/L1202, 0)</f>
        <v>58.533980582524272</v>
      </c>
      <c r="Q1202" t="str">
        <f>LEFT($N1202, FIND("/", $N1202)-1)</f>
        <v>photography</v>
      </c>
      <c r="R1202" t="str">
        <f>RIGHT(N1202, LEN(N1202)-LEN(Q1202)-1)</f>
        <v>photobooks</v>
      </c>
      <c r="S1202" s="5">
        <f>$J1202/60/60/24+DATE(1970, 1, 1)</f>
        <v>42089.477500000001</v>
      </c>
      <c r="T1202" s="5">
        <f>$I1202/60/60/24+DATE(1970, 1, 1)</f>
        <v>42110.477500000001</v>
      </c>
      <c r="U1202" t="b">
        <f>T1202&gt;S1202</f>
        <v>1</v>
      </c>
    </row>
    <row r="1203" spans="1:21" ht="43.5" x14ac:dyDescent="0.35">
      <c r="A1203">
        <v>1201</v>
      </c>
      <c r="B1203" s="3" t="s">
        <v>1202</v>
      </c>
      <c r="C1203" s="3" t="s">
        <v>5311</v>
      </c>
      <c r="D1203" s="11">
        <v>6000</v>
      </c>
      <c r="E1203" s="11">
        <v>6146.27</v>
      </c>
      <c r="F1203" t="s">
        <v>8219</v>
      </c>
      <c r="G1203" t="s">
        <v>8225</v>
      </c>
      <c r="H1203" t="s">
        <v>8247</v>
      </c>
      <c r="I1203">
        <v>1468593246</v>
      </c>
      <c r="J1203">
        <v>1466001246</v>
      </c>
      <c r="K1203" t="b">
        <v>0</v>
      </c>
      <c r="L1203">
        <v>111</v>
      </c>
      <c r="M1203" t="b">
        <v>1</v>
      </c>
      <c r="N1203" t="s">
        <v>8285</v>
      </c>
      <c r="O1203" s="13">
        <f>E1203/D1203</f>
        <v>1.0243783333333334</v>
      </c>
      <c r="P1203" s="14">
        <f>IF($L1203&lt;&gt;0, E1203/L1203, 0)</f>
        <v>55.371801801801809</v>
      </c>
      <c r="Q1203" t="str">
        <f>LEFT($N1203, FIND("/", $N1203)-1)</f>
        <v>photography</v>
      </c>
      <c r="R1203" t="str">
        <f>RIGHT(N1203, LEN(N1203)-LEN(Q1203)-1)</f>
        <v>photobooks</v>
      </c>
      <c r="S1203" s="5">
        <f>$J1203/60/60/24+DATE(1970, 1, 1)</f>
        <v>42536.60701388889</v>
      </c>
      <c r="T1203" s="5">
        <f>$I1203/60/60/24+DATE(1970, 1, 1)</f>
        <v>42566.60701388889</v>
      </c>
      <c r="U1203" t="b">
        <f>T1203&gt;S1203</f>
        <v>1</v>
      </c>
    </row>
    <row r="1204" spans="1:21" ht="58" x14ac:dyDescent="0.35">
      <c r="A1204">
        <v>1202</v>
      </c>
      <c r="B1204" s="3" t="s">
        <v>1203</v>
      </c>
      <c r="C1204" s="3" t="s">
        <v>5312</v>
      </c>
      <c r="D1204" s="11">
        <v>25000</v>
      </c>
      <c r="E1204" s="11">
        <v>49811</v>
      </c>
      <c r="F1204" t="s">
        <v>8219</v>
      </c>
      <c r="G1204" t="s">
        <v>8226</v>
      </c>
      <c r="H1204" t="s">
        <v>8248</v>
      </c>
      <c r="I1204">
        <v>1435388154</v>
      </c>
      <c r="J1204">
        <v>1432796154</v>
      </c>
      <c r="K1204" t="b">
        <v>0</v>
      </c>
      <c r="L1204">
        <v>271</v>
      </c>
      <c r="M1204" t="b">
        <v>1</v>
      </c>
      <c r="N1204" t="s">
        <v>8285</v>
      </c>
      <c r="O1204" s="13">
        <f>E1204/D1204</f>
        <v>1.99244</v>
      </c>
      <c r="P1204" s="14">
        <f>IF($L1204&lt;&gt;0, E1204/L1204, 0)</f>
        <v>183.80442804428046</v>
      </c>
      <c r="Q1204" t="str">
        <f>LEFT($N1204, FIND("/", $N1204)-1)</f>
        <v>photography</v>
      </c>
      <c r="R1204" t="str">
        <f>RIGHT(N1204, LEN(N1204)-LEN(Q1204)-1)</f>
        <v>photobooks</v>
      </c>
      <c r="S1204" s="5">
        <f>$J1204/60/60/24+DATE(1970, 1, 1)</f>
        <v>42152.288819444439</v>
      </c>
      <c r="T1204" s="5">
        <f>$I1204/60/60/24+DATE(1970, 1, 1)</f>
        <v>42182.288819444439</v>
      </c>
      <c r="U1204" t="b">
        <f>T1204&gt;S1204</f>
        <v>1</v>
      </c>
    </row>
    <row r="1205" spans="1:21" ht="43.5" x14ac:dyDescent="0.35">
      <c r="A1205">
        <v>1203</v>
      </c>
      <c r="B1205" s="3" t="s">
        <v>1204</v>
      </c>
      <c r="C1205" s="3" t="s">
        <v>5313</v>
      </c>
      <c r="D1205" s="11">
        <v>16300</v>
      </c>
      <c r="E1205" s="11">
        <v>16700</v>
      </c>
      <c r="F1205" t="s">
        <v>8219</v>
      </c>
      <c r="G1205" t="s">
        <v>8224</v>
      </c>
      <c r="H1205" t="s">
        <v>8246</v>
      </c>
      <c r="I1205">
        <v>1433083527</v>
      </c>
      <c r="J1205">
        <v>1430491527</v>
      </c>
      <c r="K1205" t="b">
        <v>0</v>
      </c>
      <c r="L1205">
        <v>101</v>
      </c>
      <c r="M1205" t="b">
        <v>1</v>
      </c>
      <c r="N1205" t="s">
        <v>8285</v>
      </c>
      <c r="O1205" s="13">
        <f>E1205/D1205</f>
        <v>1.0245398773006136</v>
      </c>
      <c r="P1205" s="14">
        <f>IF($L1205&lt;&gt;0, E1205/L1205, 0)</f>
        <v>165.34653465346534</v>
      </c>
      <c r="Q1205" t="str">
        <f>LEFT($N1205, FIND("/", $N1205)-1)</f>
        <v>photography</v>
      </c>
      <c r="R1205" t="str">
        <f>RIGHT(N1205, LEN(N1205)-LEN(Q1205)-1)</f>
        <v>photobooks</v>
      </c>
      <c r="S1205" s="5">
        <f>$J1205/60/60/24+DATE(1970, 1, 1)</f>
        <v>42125.614895833336</v>
      </c>
      <c r="T1205" s="5">
        <f>$I1205/60/60/24+DATE(1970, 1, 1)</f>
        <v>42155.614895833336</v>
      </c>
      <c r="U1205" t="b">
        <f>T1205&gt;S1205</f>
        <v>1</v>
      </c>
    </row>
    <row r="1206" spans="1:21" ht="43.5" x14ac:dyDescent="0.35">
      <c r="A1206">
        <v>1204</v>
      </c>
      <c r="B1206" s="3" t="s">
        <v>1205</v>
      </c>
      <c r="C1206" s="3" t="s">
        <v>5314</v>
      </c>
      <c r="D1206" s="11">
        <v>13000</v>
      </c>
      <c r="E1206" s="11">
        <v>13383</v>
      </c>
      <c r="F1206" t="s">
        <v>8219</v>
      </c>
      <c r="G1206" t="s">
        <v>8224</v>
      </c>
      <c r="H1206" t="s">
        <v>8246</v>
      </c>
      <c r="I1206">
        <v>1449205200</v>
      </c>
      <c r="J1206">
        <v>1445363833</v>
      </c>
      <c r="K1206" t="b">
        <v>0</v>
      </c>
      <c r="L1206">
        <v>57</v>
      </c>
      <c r="M1206" t="b">
        <v>1</v>
      </c>
      <c r="N1206" t="s">
        <v>8285</v>
      </c>
      <c r="O1206" s="13">
        <f>E1206/D1206</f>
        <v>1.0294615384615384</v>
      </c>
      <c r="P1206" s="14">
        <f>IF($L1206&lt;&gt;0, E1206/L1206, 0)</f>
        <v>234.78947368421052</v>
      </c>
      <c r="Q1206" t="str">
        <f>LEFT($N1206, FIND("/", $N1206)-1)</f>
        <v>photography</v>
      </c>
      <c r="R1206" t="str">
        <f>RIGHT(N1206, LEN(N1206)-LEN(Q1206)-1)</f>
        <v>photobooks</v>
      </c>
      <c r="S1206" s="5">
        <f>$J1206/60/60/24+DATE(1970, 1, 1)</f>
        <v>42297.748067129629</v>
      </c>
      <c r="T1206" s="5">
        <f>$I1206/60/60/24+DATE(1970, 1, 1)</f>
        <v>42342.208333333328</v>
      </c>
      <c r="U1206" t="b">
        <f>T1206&gt;S1206</f>
        <v>1</v>
      </c>
    </row>
    <row r="1207" spans="1:21" ht="43.5" x14ac:dyDescent="0.35">
      <c r="A1207">
        <v>1205</v>
      </c>
      <c r="B1207" s="3" t="s">
        <v>1206</v>
      </c>
      <c r="C1207" s="3" t="s">
        <v>5315</v>
      </c>
      <c r="D1207" s="11">
        <v>13000</v>
      </c>
      <c r="E1207" s="11">
        <v>13112</v>
      </c>
      <c r="F1207" t="s">
        <v>8219</v>
      </c>
      <c r="G1207" t="s">
        <v>8236</v>
      </c>
      <c r="H1207" t="s">
        <v>8249</v>
      </c>
      <c r="I1207">
        <v>1434197351</v>
      </c>
      <c r="J1207">
        <v>1431605351</v>
      </c>
      <c r="K1207" t="b">
        <v>0</v>
      </c>
      <c r="L1207">
        <v>62</v>
      </c>
      <c r="M1207" t="b">
        <v>1</v>
      </c>
      <c r="N1207" t="s">
        <v>8285</v>
      </c>
      <c r="O1207" s="13">
        <f>E1207/D1207</f>
        <v>1.0086153846153847</v>
      </c>
      <c r="P1207" s="14">
        <f>IF($L1207&lt;&gt;0, E1207/L1207, 0)</f>
        <v>211.48387096774192</v>
      </c>
      <c r="Q1207" t="str">
        <f>LEFT($N1207, FIND("/", $N1207)-1)</f>
        <v>photography</v>
      </c>
      <c r="R1207" t="str">
        <f>RIGHT(N1207, LEN(N1207)-LEN(Q1207)-1)</f>
        <v>photobooks</v>
      </c>
      <c r="S1207" s="5">
        <f>$J1207/60/60/24+DATE(1970, 1, 1)</f>
        <v>42138.506377314814</v>
      </c>
      <c r="T1207" s="5">
        <f>$I1207/60/60/24+DATE(1970, 1, 1)</f>
        <v>42168.506377314814</v>
      </c>
      <c r="U1207" t="b">
        <f>T1207&gt;S1207</f>
        <v>1</v>
      </c>
    </row>
    <row r="1208" spans="1:21" ht="58" x14ac:dyDescent="0.35">
      <c r="A1208">
        <v>1206</v>
      </c>
      <c r="B1208" s="3" t="s">
        <v>1207</v>
      </c>
      <c r="C1208" s="3" t="s">
        <v>5316</v>
      </c>
      <c r="D1208" s="11">
        <v>900</v>
      </c>
      <c r="E1208" s="11">
        <v>1035</v>
      </c>
      <c r="F1208" t="s">
        <v>8219</v>
      </c>
      <c r="G1208" t="s">
        <v>8239</v>
      </c>
      <c r="H1208" t="s">
        <v>8249</v>
      </c>
      <c r="I1208">
        <v>1489238940</v>
      </c>
      <c r="J1208">
        <v>1486406253</v>
      </c>
      <c r="K1208" t="b">
        <v>0</v>
      </c>
      <c r="L1208">
        <v>32</v>
      </c>
      <c r="M1208" t="b">
        <v>1</v>
      </c>
      <c r="N1208" t="s">
        <v>8285</v>
      </c>
      <c r="O1208" s="13">
        <f>E1208/D1208</f>
        <v>1.1499999999999999</v>
      </c>
      <c r="P1208" s="14">
        <f>IF($L1208&lt;&gt;0, E1208/L1208, 0)</f>
        <v>32.34375</v>
      </c>
      <c r="Q1208" t="str">
        <f>LEFT($N1208, FIND("/", $N1208)-1)</f>
        <v>photography</v>
      </c>
      <c r="R1208" t="str">
        <f>RIGHT(N1208, LEN(N1208)-LEN(Q1208)-1)</f>
        <v>photobooks</v>
      </c>
      <c r="S1208" s="5">
        <f>$J1208/60/60/24+DATE(1970, 1, 1)</f>
        <v>42772.776076388895</v>
      </c>
      <c r="T1208" s="5">
        <f>$I1208/60/60/24+DATE(1970, 1, 1)</f>
        <v>42805.561805555553</v>
      </c>
      <c r="U1208" t="b">
        <f>T1208&gt;S1208</f>
        <v>1</v>
      </c>
    </row>
    <row r="1209" spans="1:21" ht="29" x14ac:dyDescent="0.35">
      <c r="A1209">
        <v>1207</v>
      </c>
      <c r="B1209" s="3" t="s">
        <v>1208</v>
      </c>
      <c r="C1209" s="3" t="s">
        <v>5317</v>
      </c>
      <c r="D1209" s="11">
        <v>16700</v>
      </c>
      <c r="E1209" s="11">
        <v>17396</v>
      </c>
      <c r="F1209" t="s">
        <v>8219</v>
      </c>
      <c r="G1209" t="s">
        <v>8237</v>
      </c>
      <c r="H1209" t="s">
        <v>8249</v>
      </c>
      <c r="I1209">
        <v>1459418400</v>
      </c>
      <c r="J1209">
        <v>1456827573</v>
      </c>
      <c r="K1209" t="b">
        <v>0</v>
      </c>
      <c r="L1209">
        <v>141</v>
      </c>
      <c r="M1209" t="b">
        <v>1</v>
      </c>
      <c r="N1209" t="s">
        <v>8285</v>
      </c>
      <c r="O1209" s="13">
        <f>E1209/D1209</f>
        <v>1.0416766467065868</v>
      </c>
      <c r="P1209" s="14">
        <f>IF($L1209&lt;&gt;0, E1209/L1209, 0)</f>
        <v>123.37588652482269</v>
      </c>
      <c r="Q1209" t="str">
        <f>LEFT($N1209, FIND("/", $N1209)-1)</f>
        <v>photography</v>
      </c>
      <c r="R1209" t="str">
        <f>RIGHT(N1209, LEN(N1209)-LEN(Q1209)-1)</f>
        <v>photobooks</v>
      </c>
      <c r="S1209" s="5">
        <f>$J1209/60/60/24+DATE(1970, 1, 1)</f>
        <v>42430.430243055554</v>
      </c>
      <c r="T1209" s="5">
        <f>$I1209/60/60/24+DATE(1970, 1, 1)</f>
        <v>42460.416666666672</v>
      </c>
      <c r="U1209" t="b">
        <f>T1209&gt;S1209</f>
        <v>1</v>
      </c>
    </row>
    <row r="1210" spans="1:21" ht="58" x14ac:dyDescent="0.35">
      <c r="A1210">
        <v>1208</v>
      </c>
      <c r="B1210" s="3" t="s">
        <v>1209</v>
      </c>
      <c r="C1210" s="3" t="s">
        <v>5318</v>
      </c>
      <c r="D1210" s="11">
        <v>10000</v>
      </c>
      <c r="E1210" s="11">
        <v>15530</v>
      </c>
      <c r="F1210" t="s">
        <v>8219</v>
      </c>
      <c r="G1210" t="s">
        <v>8224</v>
      </c>
      <c r="H1210" t="s">
        <v>8246</v>
      </c>
      <c r="I1210">
        <v>1458835264</v>
      </c>
      <c r="J1210">
        <v>1456246864</v>
      </c>
      <c r="K1210" t="b">
        <v>0</v>
      </c>
      <c r="L1210">
        <v>75</v>
      </c>
      <c r="M1210" t="b">
        <v>1</v>
      </c>
      <c r="N1210" t="s">
        <v>8285</v>
      </c>
      <c r="O1210" s="13">
        <f>E1210/D1210</f>
        <v>1.5529999999999999</v>
      </c>
      <c r="P1210" s="14">
        <f>IF($L1210&lt;&gt;0, E1210/L1210, 0)</f>
        <v>207.06666666666666</v>
      </c>
      <c r="Q1210" t="str">
        <f>LEFT($N1210, FIND("/", $N1210)-1)</f>
        <v>photography</v>
      </c>
      <c r="R1210" t="str">
        <f>RIGHT(N1210, LEN(N1210)-LEN(Q1210)-1)</f>
        <v>photobooks</v>
      </c>
      <c r="S1210" s="5">
        <f>$J1210/60/60/24+DATE(1970, 1, 1)</f>
        <v>42423.709074074075</v>
      </c>
      <c r="T1210" s="5">
        <f>$I1210/60/60/24+DATE(1970, 1, 1)</f>
        <v>42453.667407407411</v>
      </c>
      <c r="U1210" t="b">
        <f>T1210&gt;S1210</f>
        <v>1</v>
      </c>
    </row>
    <row r="1211" spans="1:21" ht="43.5" x14ac:dyDescent="0.35">
      <c r="A1211">
        <v>1209</v>
      </c>
      <c r="B1211" s="3" t="s">
        <v>1210</v>
      </c>
      <c r="C1211" s="3" t="s">
        <v>5319</v>
      </c>
      <c r="D1211" s="11">
        <v>6000</v>
      </c>
      <c r="E1211" s="11">
        <v>6360</v>
      </c>
      <c r="F1211" t="s">
        <v>8219</v>
      </c>
      <c r="G1211" t="s">
        <v>8224</v>
      </c>
      <c r="H1211" t="s">
        <v>8246</v>
      </c>
      <c r="I1211">
        <v>1488053905</v>
      </c>
      <c r="J1211">
        <v>1485461905</v>
      </c>
      <c r="K1211" t="b">
        <v>0</v>
      </c>
      <c r="L1211">
        <v>46</v>
      </c>
      <c r="M1211" t="b">
        <v>1</v>
      </c>
      <c r="N1211" t="s">
        <v>8285</v>
      </c>
      <c r="O1211" s="13">
        <f>E1211/D1211</f>
        <v>1.06</v>
      </c>
      <c r="P1211" s="14">
        <f>IF($L1211&lt;&gt;0, E1211/L1211, 0)</f>
        <v>138.2608695652174</v>
      </c>
      <c r="Q1211" t="str">
        <f>LEFT($N1211, FIND("/", $N1211)-1)</f>
        <v>photography</v>
      </c>
      <c r="R1211" t="str">
        <f>RIGHT(N1211, LEN(N1211)-LEN(Q1211)-1)</f>
        <v>photobooks</v>
      </c>
      <c r="S1211" s="5">
        <f>$J1211/60/60/24+DATE(1970, 1, 1)</f>
        <v>42761.846122685187</v>
      </c>
      <c r="T1211" s="5">
        <f>$I1211/60/60/24+DATE(1970, 1, 1)</f>
        <v>42791.846122685187</v>
      </c>
      <c r="U1211" t="b">
        <f>T1211&gt;S1211</f>
        <v>1</v>
      </c>
    </row>
    <row r="1212" spans="1:21" ht="29" x14ac:dyDescent="0.35">
      <c r="A1212">
        <v>1210</v>
      </c>
      <c r="B1212" s="3" t="s">
        <v>1211</v>
      </c>
      <c r="C1212" s="3" t="s">
        <v>5320</v>
      </c>
      <c r="D1212" s="11">
        <v>20000</v>
      </c>
      <c r="E1212" s="11">
        <v>50863</v>
      </c>
      <c r="F1212" t="s">
        <v>8219</v>
      </c>
      <c r="G1212" t="s">
        <v>8235</v>
      </c>
      <c r="H1212" t="s">
        <v>8255</v>
      </c>
      <c r="I1212">
        <v>1433106000</v>
      </c>
      <c r="J1212">
        <v>1431124572</v>
      </c>
      <c r="K1212" t="b">
        <v>0</v>
      </c>
      <c r="L1212">
        <v>103</v>
      </c>
      <c r="M1212" t="b">
        <v>1</v>
      </c>
      <c r="N1212" t="s">
        <v>8285</v>
      </c>
      <c r="O1212" s="13">
        <f>E1212/D1212</f>
        <v>2.5431499999999998</v>
      </c>
      <c r="P1212" s="14">
        <f>IF($L1212&lt;&gt;0, E1212/L1212, 0)</f>
        <v>493.81553398058253</v>
      </c>
      <c r="Q1212" t="str">
        <f>LEFT($N1212, FIND("/", $N1212)-1)</f>
        <v>photography</v>
      </c>
      <c r="R1212" t="str">
        <f>RIGHT(N1212, LEN(N1212)-LEN(Q1212)-1)</f>
        <v>photobooks</v>
      </c>
      <c r="S1212" s="5">
        <f>$J1212/60/60/24+DATE(1970, 1, 1)</f>
        <v>42132.941805555558</v>
      </c>
      <c r="T1212" s="5">
        <f>$I1212/60/60/24+DATE(1970, 1, 1)</f>
        <v>42155.875</v>
      </c>
      <c r="U1212" t="b">
        <f>T1212&gt;S1212</f>
        <v>1</v>
      </c>
    </row>
    <row r="1213" spans="1:21" ht="43.5" x14ac:dyDescent="0.35">
      <c r="A1213">
        <v>1211</v>
      </c>
      <c r="B1213" s="3" t="s">
        <v>1212</v>
      </c>
      <c r="C1213" s="3" t="s">
        <v>5321</v>
      </c>
      <c r="D1213" s="11">
        <v>1000</v>
      </c>
      <c r="E1213" s="11">
        <v>1011</v>
      </c>
      <c r="F1213" t="s">
        <v>8219</v>
      </c>
      <c r="G1213" t="s">
        <v>8229</v>
      </c>
      <c r="H1213" t="s">
        <v>8251</v>
      </c>
      <c r="I1213">
        <v>1465505261</v>
      </c>
      <c r="J1213">
        <v>1464209261</v>
      </c>
      <c r="K1213" t="b">
        <v>0</v>
      </c>
      <c r="L1213">
        <v>6</v>
      </c>
      <c r="M1213" t="b">
        <v>1</v>
      </c>
      <c r="N1213" t="s">
        <v>8285</v>
      </c>
      <c r="O1213" s="13">
        <f>E1213/D1213</f>
        <v>1.0109999999999999</v>
      </c>
      <c r="P1213" s="14">
        <f>IF($L1213&lt;&gt;0, E1213/L1213, 0)</f>
        <v>168.5</v>
      </c>
      <c r="Q1213" t="str">
        <f>LEFT($N1213, FIND("/", $N1213)-1)</f>
        <v>photography</v>
      </c>
      <c r="R1213" t="str">
        <f>RIGHT(N1213, LEN(N1213)-LEN(Q1213)-1)</f>
        <v>photobooks</v>
      </c>
      <c r="S1213" s="5">
        <f>$J1213/60/60/24+DATE(1970, 1, 1)</f>
        <v>42515.866446759261</v>
      </c>
      <c r="T1213" s="5">
        <f>$I1213/60/60/24+DATE(1970, 1, 1)</f>
        <v>42530.866446759261</v>
      </c>
      <c r="U1213" t="b">
        <f>T1213&gt;S1213</f>
        <v>1</v>
      </c>
    </row>
    <row r="1214" spans="1:21" ht="58" x14ac:dyDescent="0.35">
      <c r="A1214">
        <v>1212</v>
      </c>
      <c r="B1214" s="3" t="s">
        <v>1213</v>
      </c>
      <c r="C1214" s="3" t="s">
        <v>5322</v>
      </c>
      <c r="D1214" s="11">
        <v>2500</v>
      </c>
      <c r="E1214" s="11">
        <v>3226</v>
      </c>
      <c r="F1214" t="s">
        <v>8219</v>
      </c>
      <c r="G1214" t="s">
        <v>8224</v>
      </c>
      <c r="H1214" t="s">
        <v>8246</v>
      </c>
      <c r="I1214">
        <v>1448586000</v>
      </c>
      <c r="J1214">
        <v>1447195695</v>
      </c>
      <c r="K1214" t="b">
        <v>0</v>
      </c>
      <c r="L1214">
        <v>83</v>
      </c>
      <c r="M1214" t="b">
        <v>1</v>
      </c>
      <c r="N1214" t="s">
        <v>8285</v>
      </c>
      <c r="O1214" s="13">
        <f>E1214/D1214</f>
        <v>1.2904</v>
      </c>
      <c r="P1214" s="14">
        <f>IF($L1214&lt;&gt;0, E1214/L1214, 0)</f>
        <v>38.867469879518069</v>
      </c>
      <c r="Q1214" t="str">
        <f>LEFT($N1214, FIND("/", $N1214)-1)</f>
        <v>photography</v>
      </c>
      <c r="R1214" t="str">
        <f>RIGHT(N1214, LEN(N1214)-LEN(Q1214)-1)</f>
        <v>photobooks</v>
      </c>
      <c r="S1214" s="5">
        <f>$J1214/60/60/24+DATE(1970, 1, 1)</f>
        <v>42318.950173611112</v>
      </c>
      <c r="T1214" s="5">
        <f>$I1214/60/60/24+DATE(1970, 1, 1)</f>
        <v>42335.041666666672</v>
      </c>
      <c r="U1214" t="b">
        <f>T1214&gt;S1214</f>
        <v>1</v>
      </c>
    </row>
    <row r="1215" spans="1:21" ht="58" x14ac:dyDescent="0.35">
      <c r="A1215">
        <v>1213</v>
      </c>
      <c r="B1215" s="3" t="s">
        <v>1214</v>
      </c>
      <c r="C1215" s="3" t="s">
        <v>5323</v>
      </c>
      <c r="D1215" s="11">
        <v>6500</v>
      </c>
      <c r="E1215" s="11">
        <v>6645</v>
      </c>
      <c r="F1215" t="s">
        <v>8219</v>
      </c>
      <c r="G1215" t="s">
        <v>8225</v>
      </c>
      <c r="H1215" t="s">
        <v>8247</v>
      </c>
      <c r="I1215">
        <v>1485886100</v>
      </c>
      <c r="J1215">
        <v>1482862100</v>
      </c>
      <c r="K1215" t="b">
        <v>0</v>
      </c>
      <c r="L1215">
        <v>108</v>
      </c>
      <c r="M1215" t="b">
        <v>1</v>
      </c>
      <c r="N1215" t="s">
        <v>8285</v>
      </c>
      <c r="O1215" s="13">
        <f>E1215/D1215</f>
        <v>1.0223076923076924</v>
      </c>
      <c r="P1215" s="14">
        <f>IF($L1215&lt;&gt;0, E1215/L1215, 0)</f>
        <v>61.527777777777779</v>
      </c>
      <c r="Q1215" t="str">
        <f>LEFT($N1215, FIND("/", $N1215)-1)</f>
        <v>photography</v>
      </c>
      <c r="R1215" t="str">
        <f>RIGHT(N1215, LEN(N1215)-LEN(Q1215)-1)</f>
        <v>photobooks</v>
      </c>
      <c r="S1215" s="5">
        <f>$J1215/60/60/24+DATE(1970, 1, 1)</f>
        <v>42731.755787037036</v>
      </c>
      <c r="T1215" s="5">
        <f>$I1215/60/60/24+DATE(1970, 1, 1)</f>
        <v>42766.755787037036</v>
      </c>
      <c r="U1215" t="b">
        <f>T1215&gt;S1215</f>
        <v>1</v>
      </c>
    </row>
    <row r="1216" spans="1:21" ht="58" x14ac:dyDescent="0.35">
      <c r="A1216">
        <v>1214</v>
      </c>
      <c r="B1216" s="3" t="s">
        <v>1215</v>
      </c>
      <c r="C1216" s="3" t="s">
        <v>5324</v>
      </c>
      <c r="D1216" s="11">
        <v>2000</v>
      </c>
      <c r="E1216" s="11">
        <v>2636</v>
      </c>
      <c r="F1216" t="s">
        <v>8219</v>
      </c>
      <c r="G1216" t="s">
        <v>8224</v>
      </c>
      <c r="H1216" t="s">
        <v>8246</v>
      </c>
      <c r="I1216">
        <v>1433880605</v>
      </c>
      <c r="J1216">
        <v>1428696605</v>
      </c>
      <c r="K1216" t="b">
        <v>0</v>
      </c>
      <c r="L1216">
        <v>25</v>
      </c>
      <c r="M1216" t="b">
        <v>1</v>
      </c>
      <c r="N1216" t="s">
        <v>8285</v>
      </c>
      <c r="O1216" s="13">
        <f>E1216/D1216</f>
        <v>1.3180000000000001</v>
      </c>
      <c r="P1216" s="14">
        <f>IF($L1216&lt;&gt;0, E1216/L1216, 0)</f>
        <v>105.44</v>
      </c>
      <c r="Q1216" t="str">
        <f>LEFT($N1216, FIND("/", $N1216)-1)</f>
        <v>photography</v>
      </c>
      <c r="R1216" t="str">
        <f>RIGHT(N1216, LEN(N1216)-LEN(Q1216)-1)</f>
        <v>photobooks</v>
      </c>
      <c r="S1216" s="5">
        <f>$J1216/60/60/24+DATE(1970, 1, 1)</f>
        <v>42104.840335648143</v>
      </c>
      <c r="T1216" s="5">
        <f>$I1216/60/60/24+DATE(1970, 1, 1)</f>
        <v>42164.840335648143</v>
      </c>
      <c r="U1216" t="b">
        <f>T1216&gt;S1216</f>
        <v>1</v>
      </c>
    </row>
    <row r="1217" spans="1:21" ht="43.5" x14ac:dyDescent="0.35">
      <c r="A1217">
        <v>1215</v>
      </c>
      <c r="B1217" s="3" t="s">
        <v>1216</v>
      </c>
      <c r="C1217" s="3" t="s">
        <v>5325</v>
      </c>
      <c r="D1217" s="11">
        <v>5000</v>
      </c>
      <c r="E1217" s="11">
        <v>39304.01</v>
      </c>
      <c r="F1217" t="s">
        <v>8219</v>
      </c>
      <c r="G1217" t="s">
        <v>8224</v>
      </c>
      <c r="H1217" t="s">
        <v>8246</v>
      </c>
      <c r="I1217">
        <v>1401487756</v>
      </c>
      <c r="J1217">
        <v>1398895756</v>
      </c>
      <c r="K1217" t="b">
        <v>0</v>
      </c>
      <c r="L1217">
        <v>549</v>
      </c>
      <c r="M1217" t="b">
        <v>1</v>
      </c>
      <c r="N1217" t="s">
        <v>8285</v>
      </c>
      <c r="O1217" s="13">
        <f>E1217/D1217</f>
        <v>7.8608020000000005</v>
      </c>
      <c r="P1217" s="14">
        <f>IF($L1217&lt;&gt;0, E1217/L1217, 0)</f>
        <v>71.592003642987251</v>
      </c>
      <c r="Q1217" t="str">
        <f>LEFT($N1217, FIND("/", $N1217)-1)</f>
        <v>photography</v>
      </c>
      <c r="R1217" t="str">
        <f>RIGHT(N1217, LEN(N1217)-LEN(Q1217)-1)</f>
        <v>photobooks</v>
      </c>
      <c r="S1217" s="5">
        <f>$J1217/60/60/24+DATE(1970, 1, 1)</f>
        <v>41759.923101851848</v>
      </c>
      <c r="T1217" s="5">
        <f>$I1217/60/60/24+DATE(1970, 1, 1)</f>
        <v>41789.923101851848</v>
      </c>
      <c r="U1217" t="b">
        <f>T1217&gt;S1217</f>
        <v>1</v>
      </c>
    </row>
    <row r="1218" spans="1:21" ht="29" x14ac:dyDescent="0.35">
      <c r="A1218">
        <v>1216</v>
      </c>
      <c r="B1218" s="3" t="s">
        <v>1217</v>
      </c>
      <c r="C1218" s="3" t="s">
        <v>5326</v>
      </c>
      <c r="D1218" s="11">
        <v>14000</v>
      </c>
      <c r="E1218" s="11">
        <v>20398</v>
      </c>
      <c r="F1218" t="s">
        <v>8219</v>
      </c>
      <c r="G1218" t="s">
        <v>8224</v>
      </c>
      <c r="H1218" t="s">
        <v>8246</v>
      </c>
      <c r="I1218">
        <v>1443826980</v>
      </c>
      <c r="J1218">
        <v>1441032457</v>
      </c>
      <c r="K1218" t="b">
        <v>0</v>
      </c>
      <c r="L1218">
        <v>222</v>
      </c>
      <c r="M1218" t="b">
        <v>1</v>
      </c>
      <c r="N1218" t="s">
        <v>8285</v>
      </c>
      <c r="O1218" s="13">
        <f>E1218/D1218</f>
        <v>1.4570000000000001</v>
      </c>
      <c r="P1218" s="14">
        <f>IF($L1218&lt;&gt;0, E1218/L1218, 0)</f>
        <v>91.882882882882882</v>
      </c>
      <c r="Q1218" t="str">
        <f>LEFT($N1218, FIND("/", $N1218)-1)</f>
        <v>photography</v>
      </c>
      <c r="R1218" t="str">
        <f>RIGHT(N1218, LEN(N1218)-LEN(Q1218)-1)</f>
        <v>photobooks</v>
      </c>
      <c r="S1218" s="5">
        <f>$J1218/60/60/24+DATE(1970, 1, 1)</f>
        <v>42247.616400462968</v>
      </c>
      <c r="T1218" s="5">
        <f>$I1218/60/60/24+DATE(1970, 1, 1)</f>
        <v>42279.960416666669</v>
      </c>
      <c r="U1218" t="b">
        <f>T1218&gt;S1218</f>
        <v>1</v>
      </c>
    </row>
    <row r="1219" spans="1:21" ht="43.5" x14ac:dyDescent="0.35">
      <c r="A1219">
        <v>1217</v>
      </c>
      <c r="B1219" s="3" t="s">
        <v>1218</v>
      </c>
      <c r="C1219" s="3" t="s">
        <v>5327</v>
      </c>
      <c r="D1219" s="11">
        <v>26500</v>
      </c>
      <c r="E1219" s="11">
        <v>27189</v>
      </c>
      <c r="F1219" t="s">
        <v>8219</v>
      </c>
      <c r="G1219" t="s">
        <v>8224</v>
      </c>
      <c r="H1219" t="s">
        <v>8246</v>
      </c>
      <c r="I1219">
        <v>1468524340</v>
      </c>
      <c r="J1219">
        <v>1465932340</v>
      </c>
      <c r="K1219" t="b">
        <v>0</v>
      </c>
      <c r="L1219">
        <v>183</v>
      </c>
      <c r="M1219" t="b">
        <v>1</v>
      </c>
      <c r="N1219" t="s">
        <v>8285</v>
      </c>
      <c r="O1219" s="13">
        <f>E1219/D1219</f>
        <v>1.026</v>
      </c>
      <c r="P1219" s="14">
        <f>IF($L1219&lt;&gt;0, E1219/L1219, 0)</f>
        <v>148.57377049180329</v>
      </c>
      <c r="Q1219" t="str">
        <f>LEFT($N1219, FIND("/", $N1219)-1)</f>
        <v>photography</v>
      </c>
      <c r="R1219" t="str">
        <f>RIGHT(N1219, LEN(N1219)-LEN(Q1219)-1)</f>
        <v>photobooks</v>
      </c>
      <c r="S1219" s="5">
        <f>$J1219/60/60/24+DATE(1970, 1, 1)</f>
        <v>42535.809490740736</v>
      </c>
      <c r="T1219" s="5">
        <f>$I1219/60/60/24+DATE(1970, 1, 1)</f>
        <v>42565.809490740736</v>
      </c>
      <c r="U1219" t="b">
        <f>T1219&gt;S1219</f>
        <v>1</v>
      </c>
    </row>
    <row r="1220" spans="1:21" ht="58" x14ac:dyDescent="0.35">
      <c r="A1220">
        <v>1218</v>
      </c>
      <c r="B1220" s="3" t="s">
        <v>1219</v>
      </c>
      <c r="C1220" s="3" t="s">
        <v>5328</v>
      </c>
      <c r="D1220" s="11">
        <v>9000</v>
      </c>
      <c r="E1220" s="11">
        <v>15505</v>
      </c>
      <c r="F1220" t="s">
        <v>8219</v>
      </c>
      <c r="G1220" t="s">
        <v>8224</v>
      </c>
      <c r="H1220" t="s">
        <v>8246</v>
      </c>
      <c r="I1220">
        <v>1446346800</v>
      </c>
      <c r="J1220">
        <v>1443714800</v>
      </c>
      <c r="K1220" t="b">
        <v>0</v>
      </c>
      <c r="L1220">
        <v>89</v>
      </c>
      <c r="M1220" t="b">
        <v>1</v>
      </c>
      <c r="N1220" t="s">
        <v>8285</v>
      </c>
      <c r="O1220" s="13">
        <f>E1220/D1220</f>
        <v>1.7227777777777777</v>
      </c>
      <c r="P1220" s="14">
        <f>IF($L1220&lt;&gt;0, E1220/L1220, 0)</f>
        <v>174.2134831460674</v>
      </c>
      <c r="Q1220" t="str">
        <f>LEFT($N1220, FIND("/", $N1220)-1)</f>
        <v>photography</v>
      </c>
      <c r="R1220" t="str">
        <f>RIGHT(N1220, LEN(N1220)-LEN(Q1220)-1)</f>
        <v>photobooks</v>
      </c>
      <c r="S1220" s="5">
        <f>$J1220/60/60/24+DATE(1970, 1, 1)</f>
        <v>42278.662037037036</v>
      </c>
      <c r="T1220" s="5">
        <f>$I1220/60/60/24+DATE(1970, 1, 1)</f>
        <v>42309.125</v>
      </c>
      <c r="U1220" t="b">
        <f>T1220&gt;S1220</f>
        <v>1</v>
      </c>
    </row>
    <row r="1221" spans="1:21" ht="29" x14ac:dyDescent="0.35">
      <c r="A1221">
        <v>1219</v>
      </c>
      <c r="B1221" s="3" t="s">
        <v>1220</v>
      </c>
      <c r="C1221" s="3" t="s">
        <v>5329</v>
      </c>
      <c r="D1221" s="11">
        <v>16350</v>
      </c>
      <c r="E1221" s="11">
        <v>26024</v>
      </c>
      <c r="F1221" t="s">
        <v>8219</v>
      </c>
      <c r="G1221" t="s">
        <v>8224</v>
      </c>
      <c r="H1221" t="s">
        <v>8246</v>
      </c>
      <c r="I1221">
        <v>1476961513</v>
      </c>
      <c r="J1221">
        <v>1474369513</v>
      </c>
      <c r="K1221" t="b">
        <v>0</v>
      </c>
      <c r="L1221">
        <v>253</v>
      </c>
      <c r="M1221" t="b">
        <v>1</v>
      </c>
      <c r="N1221" t="s">
        <v>8285</v>
      </c>
      <c r="O1221" s="13">
        <f>E1221/D1221</f>
        <v>1.5916819571865444</v>
      </c>
      <c r="P1221" s="14">
        <f>IF($L1221&lt;&gt;0, E1221/L1221, 0)</f>
        <v>102.86166007905139</v>
      </c>
      <c r="Q1221" t="str">
        <f>LEFT($N1221, FIND("/", $N1221)-1)</f>
        <v>photography</v>
      </c>
      <c r="R1221" t="str">
        <f>RIGHT(N1221, LEN(N1221)-LEN(Q1221)-1)</f>
        <v>photobooks</v>
      </c>
      <c r="S1221" s="5">
        <f>$J1221/60/60/24+DATE(1970, 1, 1)</f>
        <v>42633.461956018517</v>
      </c>
      <c r="T1221" s="5">
        <f>$I1221/60/60/24+DATE(1970, 1, 1)</f>
        <v>42663.461956018517</v>
      </c>
      <c r="U1221" t="b">
        <f>T1221&gt;S1221</f>
        <v>1</v>
      </c>
    </row>
    <row r="1222" spans="1:21" ht="43.5" x14ac:dyDescent="0.35">
      <c r="A1222">
        <v>1220</v>
      </c>
      <c r="B1222" s="3" t="s">
        <v>1221</v>
      </c>
      <c r="C1222" s="3" t="s">
        <v>5330</v>
      </c>
      <c r="D1222" s="11">
        <v>15000</v>
      </c>
      <c r="E1222" s="11">
        <v>15565</v>
      </c>
      <c r="F1222" t="s">
        <v>8219</v>
      </c>
      <c r="G1222" t="s">
        <v>8236</v>
      </c>
      <c r="H1222" t="s">
        <v>8249</v>
      </c>
      <c r="I1222">
        <v>1440515112</v>
      </c>
      <c r="J1222">
        <v>1437923112</v>
      </c>
      <c r="K1222" t="b">
        <v>0</v>
      </c>
      <c r="L1222">
        <v>140</v>
      </c>
      <c r="M1222" t="b">
        <v>1</v>
      </c>
      <c r="N1222" t="s">
        <v>8285</v>
      </c>
      <c r="O1222" s="13">
        <f>E1222/D1222</f>
        <v>1.0376666666666667</v>
      </c>
      <c r="P1222" s="14">
        <f>IF($L1222&lt;&gt;0, E1222/L1222, 0)</f>
        <v>111.17857142857143</v>
      </c>
      <c r="Q1222" t="str">
        <f>LEFT($N1222, FIND("/", $N1222)-1)</f>
        <v>photography</v>
      </c>
      <c r="R1222" t="str">
        <f>RIGHT(N1222, LEN(N1222)-LEN(Q1222)-1)</f>
        <v>photobooks</v>
      </c>
      <c r="S1222" s="5">
        <f>$J1222/60/60/24+DATE(1970, 1, 1)</f>
        <v>42211.628611111111</v>
      </c>
      <c r="T1222" s="5">
        <f>$I1222/60/60/24+DATE(1970, 1, 1)</f>
        <v>42241.628611111111</v>
      </c>
      <c r="U1222" t="b">
        <f>T1222&gt;S1222</f>
        <v>1</v>
      </c>
    </row>
    <row r="1223" spans="1:21" ht="43.5" x14ac:dyDescent="0.35">
      <c r="A1223">
        <v>1221</v>
      </c>
      <c r="B1223" s="3" t="s">
        <v>1222</v>
      </c>
      <c r="C1223" s="3" t="s">
        <v>5331</v>
      </c>
      <c r="D1223" s="11">
        <v>2200</v>
      </c>
      <c r="E1223" s="11">
        <v>2451.0100000000002</v>
      </c>
      <c r="F1223" t="s">
        <v>8219</v>
      </c>
      <c r="G1223" t="s">
        <v>8225</v>
      </c>
      <c r="H1223" t="s">
        <v>8247</v>
      </c>
      <c r="I1223">
        <v>1480809600</v>
      </c>
      <c r="J1223">
        <v>1478431488</v>
      </c>
      <c r="K1223" t="b">
        <v>0</v>
      </c>
      <c r="L1223">
        <v>103</v>
      </c>
      <c r="M1223" t="b">
        <v>1</v>
      </c>
      <c r="N1223" t="s">
        <v>8285</v>
      </c>
      <c r="O1223" s="13">
        <f>E1223/D1223</f>
        <v>1.1140954545454547</v>
      </c>
      <c r="P1223" s="14">
        <f>IF($L1223&lt;&gt;0, E1223/L1223, 0)</f>
        <v>23.796213592233013</v>
      </c>
      <c r="Q1223" t="str">
        <f>LEFT($N1223, FIND("/", $N1223)-1)</f>
        <v>photography</v>
      </c>
      <c r="R1223" t="str">
        <f>RIGHT(N1223, LEN(N1223)-LEN(Q1223)-1)</f>
        <v>photobooks</v>
      </c>
      <c r="S1223" s="5">
        <f>$J1223/60/60/24+DATE(1970, 1, 1)</f>
        <v>42680.47555555556</v>
      </c>
      <c r="T1223" s="5">
        <f>$I1223/60/60/24+DATE(1970, 1, 1)</f>
        <v>42708</v>
      </c>
      <c r="U1223" t="b">
        <f>T1223&gt;S1223</f>
        <v>1</v>
      </c>
    </row>
    <row r="1224" spans="1:21" ht="29" x14ac:dyDescent="0.35">
      <c r="A1224">
        <v>1222</v>
      </c>
      <c r="B1224" s="3" t="s">
        <v>1223</v>
      </c>
      <c r="C1224" s="3" t="s">
        <v>5332</v>
      </c>
      <c r="D1224" s="11">
        <v>4000</v>
      </c>
      <c r="E1224" s="11">
        <v>11215</v>
      </c>
      <c r="F1224" t="s">
        <v>8219</v>
      </c>
      <c r="G1224" t="s">
        <v>8229</v>
      </c>
      <c r="H1224" t="s">
        <v>8251</v>
      </c>
      <c r="I1224">
        <v>1459483200</v>
      </c>
      <c r="J1224">
        <v>1456852647</v>
      </c>
      <c r="K1224" t="b">
        <v>0</v>
      </c>
      <c r="L1224">
        <v>138</v>
      </c>
      <c r="M1224" t="b">
        <v>1</v>
      </c>
      <c r="N1224" t="s">
        <v>8285</v>
      </c>
      <c r="O1224" s="13">
        <f>E1224/D1224</f>
        <v>2.80375</v>
      </c>
      <c r="P1224" s="14">
        <f>IF($L1224&lt;&gt;0, E1224/L1224, 0)</f>
        <v>81.268115942028984</v>
      </c>
      <c r="Q1224" t="str">
        <f>LEFT($N1224, FIND("/", $N1224)-1)</f>
        <v>photography</v>
      </c>
      <c r="R1224" t="str">
        <f>RIGHT(N1224, LEN(N1224)-LEN(Q1224)-1)</f>
        <v>photobooks</v>
      </c>
      <c r="S1224" s="5">
        <f>$J1224/60/60/24+DATE(1970, 1, 1)</f>
        <v>42430.720451388886</v>
      </c>
      <c r="T1224" s="5">
        <f>$I1224/60/60/24+DATE(1970, 1, 1)</f>
        <v>42461.166666666672</v>
      </c>
      <c r="U1224" t="b">
        <f>T1224&gt;S1224</f>
        <v>1</v>
      </c>
    </row>
    <row r="1225" spans="1:21" ht="43.5" x14ac:dyDescent="0.35">
      <c r="A1225">
        <v>1223</v>
      </c>
      <c r="B1225" s="3" t="s">
        <v>1224</v>
      </c>
      <c r="C1225" s="3" t="s">
        <v>5333</v>
      </c>
      <c r="D1225" s="11">
        <v>19800</v>
      </c>
      <c r="E1225" s="11">
        <v>22197</v>
      </c>
      <c r="F1225" t="s">
        <v>8219</v>
      </c>
      <c r="G1225" t="s">
        <v>8224</v>
      </c>
      <c r="H1225" t="s">
        <v>8246</v>
      </c>
      <c r="I1225">
        <v>1478754909</v>
      </c>
      <c r="J1225">
        <v>1476159309</v>
      </c>
      <c r="K1225" t="b">
        <v>0</v>
      </c>
      <c r="L1225">
        <v>191</v>
      </c>
      <c r="M1225" t="b">
        <v>1</v>
      </c>
      <c r="N1225" t="s">
        <v>8285</v>
      </c>
      <c r="O1225" s="13">
        <f>E1225/D1225</f>
        <v>1.1210606060606061</v>
      </c>
      <c r="P1225" s="14">
        <f>IF($L1225&lt;&gt;0, E1225/L1225, 0)</f>
        <v>116.21465968586388</v>
      </c>
      <c r="Q1225" t="str">
        <f>LEFT($N1225, FIND("/", $N1225)-1)</f>
        <v>photography</v>
      </c>
      <c r="R1225" t="str">
        <f>RIGHT(N1225, LEN(N1225)-LEN(Q1225)-1)</f>
        <v>photobooks</v>
      </c>
      <c r="S1225" s="5">
        <f>$J1225/60/60/24+DATE(1970, 1, 1)</f>
        <v>42654.177187499998</v>
      </c>
      <c r="T1225" s="5">
        <f>$I1225/60/60/24+DATE(1970, 1, 1)</f>
        <v>42684.218854166669</v>
      </c>
      <c r="U1225" t="b">
        <f>T1225&gt;S1225</f>
        <v>1</v>
      </c>
    </row>
    <row r="1226" spans="1:21" ht="29" x14ac:dyDescent="0.35">
      <c r="A1226">
        <v>1224</v>
      </c>
      <c r="B1226" s="3" t="s">
        <v>1225</v>
      </c>
      <c r="C1226" s="3" t="s">
        <v>5334</v>
      </c>
      <c r="D1226" s="11">
        <v>15000</v>
      </c>
      <c r="E1226" s="11">
        <v>1060</v>
      </c>
      <c r="F1226" t="s">
        <v>8220</v>
      </c>
      <c r="G1226" t="s">
        <v>8224</v>
      </c>
      <c r="H1226" t="s">
        <v>8246</v>
      </c>
      <c r="I1226">
        <v>1402060302</v>
      </c>
      <c r="J1226">
        <v>1396876302</v>
      </c>
      <c r="K1226" t="b">
        <v>0</v>
      </c>
      <c r="L1226">
        <v>18</v>
      </c>
      <c r="M1226" t="b">
        <v>0</v>
      </c>
      <c r="N1226" t="s">
        <v>8286</v>
      </c>
      <c r="O1226" s="13">
        <f>E1226/D1226</f>
        <v>7.0666666666666669E-2</v>
      </c>
      <c r="P1226" s="14">
        <f>IF($L1226&lt;&gt;0, E1226/L1226, 0)</f>
        <v>58.888888888888886</v>
      </c>
      <c r="Q1226" t="str">
        <f>LEFT($N1226, FIND("/", $N1226)-1)</f>
        <v>music</v>
      </c>
      <c r="R1226" t="str">
        <f>RIGHT(N1226, LEN(N1226)-LEN(Q1226)-1)</f>
        <v>world music</v>
      </c>
      <c r="S1226" s="5">
        <f>$J1226/60/60/24+DATE(1970, 1, 1)</f>
        <v>41736.549791666665</v>
      </c>
      <c r="T1226" s="5">
        <f>$I1226/60/60/24+DATE(1970, 1, 1)</f>
        <v>41796.549791666665</v>
      </c>
      <c r="U1226" t="b">
        <f>T1226&gt;S1226</f>
        <v>1</v>
      </c>
    </row>
    <row r="1227" spans="1:21" ht="43.5" x14ac:dyDescent="0.35">
      <c r="A1227">
        <v>1225</v>
      </c>
      <c r="B1227" s="3" t="s">
        <v>1226</v>
      </c>
      <c r="C1227" s="3" t="s">
        <v>5335</v>
      </c>
      <c r="D1227" s="11">
        <v>3000</v>
      </c>
      <c r="E1227" s="11">
        <v>132</v>
      </c>
      <c r="F1227" t="s">
        <v>8220</v>
      </c>
      <c r="G1227" t="s">
        <v>8224</v>
      </c>
      <c r="H1227" t="s">
        <v>8246</v>
      </c>
      <c r="I1227">
        <v>1382478278</v>
      </c>
      <c r="J1227">
        <v>1377294278</v>
      </c>
      <c r="K1227" t="b">
        <v>0</v>
      </c>
      <c r="L1227">
        <v>3</v>
      </c>
      <c r="M1227" t="b">
        <v>0</v>
      </c>
      <c r="N1227" t="s">
        <v>8286</v>
      </c>
      <c r="O1227" s="13">
        <f>E1227/D1227</f>
        <v>4.3999999999999997E-2</v>
      </c>
      <c r="P1227" s="14">
        <f>IF($L1227&lt;&gt;0, E1227/L1227, 0)</f>
        <v>44</v>
      </c>
      <c r="Q1227" t="str">
        <f>LEFT($N1227, FIND("/", $N1227)-1)</f>
        <v>music</v>
      </c>
      <c r="R1227" t="str">
        <f>RIGHT(N1227, LEN(N1227)-LEN(Q1227)-1)</f>
        <v>world music</v>
      </c>
      <c r="S1227" s="5">
        <f>$J1227/60/60/24+DATE(1970, 1, 1)</f>
        <v>41509.905995370369</v>
      </c>
      <c r="T1227" s="5">
        <f>$I1227/60/60/24+DATE(1970, 1, 1)</f>
        <v>41569.905995370369</v>
      </c>
      <c r="U1227" t="b">
        <f>T1227&gt;S1227</f>
        <v>1</v>
      </c>
    </row>
    <row r="1228" spans="1:21" ht="43.5" x14ac:dyDescent="0.35">
      <c r="A1228">
        <v>1226</v>
      </c>
      <c r="B1228" s="3" t="s">
        <v>1227</v>
      </c>
      <c r="C1228" s="3" t="s">
        <v>5336</v>
      </c>
      <c r="D1228" s="11">
        <v>50000</v>
      </c>
      <c r="E1228" s="11">
        <v>1937</v>
      </c>
      <c r="F1228" t="s">
        <v>8220</v>
      </c>
      <c r="G1228" t="s">
        <v>8224</v>
      </c>
      <c r="H1228" t="s">
        <v>8246</v>
      </c>
      <c r="I1228">
        <v>1398042000</v>
      </c>
      <c r="J1228">
        <v>1395089981</v>
      </c>
      <c r="K1228" t="b">
        <v>0</v>
      </c>
      <c r="L1228">
        <v>40</v>
      </c>
      <c r="M1228" t="b">
        <v>0</v>
      </c>
      <c r="N1228" t="s">
        <v>8286</v>
      </c>
      <c r="O1228" s="13">
        <f>E1228/D1228</f>
        <v>3.8739999999999997E-2</v>
      </c>
      <c r="P1228" s="14">
        <f>IF($L1228&lt;&gt;0, E1228/L1228, 0)</f>
        <v>48.424999999999997</v>
      </c>
      <c r="Q1228" t="str">
        <f>LEFT($N1228, FIND("/", $N1228)-1)</f>
        <v>music</v>
      </c>
      <c r="R1228" t="str">
        <f>RIGHT(N1228, LEN(N1228)-LEN(Q1228)-1)</f>
        <v>world music</v>
      </c>
      <c r="S1228" s="5">
        <f>$J1228/60/60/24+DATE(1970, 1, 1)</f>
        <v>41715.874780092592</v>
      </c>
      <c r="T1228" s="5">
        <f>$I1228/60/60/24+DATE(1970, 1, 1)</f>
        <v>41750.041666666664</v>
      </c>
      <c r="U1228" t="b">
        <f>T1228&gt;S1228</f>
        <v>1</v>
      </c>
    </row>
    <row r="1229" spans="1:21" ht="43.5" x14ac:dyDescent="0.35">
      <c r="A1229">
        <v>1227</v>
      </c>
      <c r="B1229" s="3" t="s">
        <v>1228</v>
      </c>
      <c r="C1229" s="3" t="s">
        <v>5337</v>
      </c>
      <c r="D1229" s="11">
        <v>2000</v>
      </c>
      <c r="E1229" s="11">
        <v>0</v>
      </c>
      <c r="F1229" t="s">
        <v>8220</v>
      </c>
      <c r="G1229" t="s">
        <v>8224</v>
      </c>
      <c r="H1229" t="s">
        <v>8246</v>
      </c>
      <c r="I1229">
        <v>1407394800</v>
      </c>
      <c r="J1229">
        <v>1404770616</v>
      </c>
      <c r="K1229" t="b">
        <v>0</v>
      </c>
      <c r="L1229">
        <v>0</v>
      </c>
      <c r="M1229" t="b">
        <v>0</v>
      </c>
      <c r="N1229" t="s">
        <v>8286</v>
      </c>
      <c r="O1229" s="13">
        <f>E1229/D1229</f>
        <v>0</v>
      </c>
      <c r="P1229" s="14">
        <f>IF($L1229&lt;&gt;0, E1229/L1229, 0)</f>
        <v>0</v>
      </c>
      <c r="Q1229" t="str">
        <f>LEFT($N1229, FIND("/", $N1229)-1)</f>
        <v>music</v>
      </c>
      <c r="R1229" t="str">
        <f>RIGHT(N1229, LEN(N1229)-LEN(Q1229)-1)</f>
        <v>world music</v>
      </c>
      <c r="S1229" s="5">
        <f>$J1229/60/60/24+DATE(1970, 1, 1)</f>
        <v>41827.919166666667</v>
      </c>
      <c r="T1229" s="5">
        <f>$I1229/60/60/24+DATE(1970, 1, 1)</f>
        <v>41858.291666666664</v>
      </c>
      <c r="U1229" t="b">
        <f>T1229&gt;S1229</f>
        <v>1</v>
      </c>
    </row>
    <row r="1230" spans="1:21" ht="43.5" x14ac:dyDescent="0.35">
      <c r="A1230">
        <v>1228</v>
      </c>
      <c r="B1230" s="3" t="s">
        <v>1229</v>
      </c>
      <c r="C1230" s="3" t="s">
        <v>5338</v>
      </c>
      <c r="D1230" s="11">
        <v>5000</v>
      </c>
      <c r="E1230" s="11">
        <v>1465</v>
      </c>
      <c r="F1230" t="s">
        <v>8220</v>
      </c>
      <c r="G1230" t="s">
        <v>8224</v>
      </c>
      <c r="H1230" t="s">
        <v>8246</v>
      </c>
      <c r="I1230">
        <v>1317231008</v>
      </c>
      <c r="J1230">
        <v>1312047008</v>
      </c>
      <c r="K1230" t="b">
        <v>0</v>
      </c>
      <c r="L1230">
        <v>24</v>
      </c>
      <c r="M1230" t="b">
        <v>0</v>
      </c>
      <c r="N1230" t="s">
        <v>8286</v>
      </c>
      <c r="O1230" s="13">
        <f>E1230/D1230</f>
        <v>0.29299999999999998</v>
      </c>
      <c r="P1230" s="14">
        <f>IF($L1230&lt;&gt;0, E1230/L1230, 0)</f>
        <v>61.041666666666664</v>
      </c>
      <c r="Q1230" t="str">
        <f>LEFT($N1230, FIND("/", $N1230)-1)</f>
        <v>music</v>
      </c>
      <c r="R1230" t="str">
        <f>RIGHT(N1230, LEN(N1230)-LEN(Q1230)-1)</f>
        <v>world music</v>
      </c>
      <c r="S1230" s="5">
        <f>$J1230/60/60/24+DATE(1970, 1, 1)</f>
        <v>40754.729259259257</v>
      </c>
      <c r="T1230" s="5">
        <f>$I1230/60/60/24+DATE(1970, 1, 1)</f>
        <v>40814.729259259257</v>
      </c>
      <c r="U1230" t="b">
        <f>T1230&gt;S1230</f>
        <v>1</v>
      </c>
    </row>
    <row r="1231" spans="1:21" ht="58" x14ac:dyDescent="0.35">
      <c r="A1231">
        <v>1229</v>
      </c>
      <c r="B1231" s="3" t="s">
        <v>1230</v>
      </c>
      <c r="C1231" s="3" t="s">
        <v>5339</v>
      </c>
      <c r="D1231" s="11">
        <v>2750</v>
      </c>
      <c r="E1231" s="11">
        <v>25</v>
      </c>
      <c r="F1231" t="s">
        <v>8220</v>
      </c>
      <c r="G1231" t="s">
        <v>8224</v>
      </c>
      <c r="H1231" t="s">
        <v>8246</v>
      </c>
      <c r="I1231">
        <v>1334592000</v>
      </c>
      <c r="J1231">
        <v>1331982127</v>
      </c>
      <c r="K1231" t="b">
        <v>0</v>
      </c>
      <c r="L1231">
        <v>1</v>
      </c>
      <c r="M1231" t="b">
        <v>0</v>
      </c>
      <c r="N1231" t="s">
        <v>8286</v>
      </c>
      <c r="O1231" s="13">
        <f>E1231/D1231</f>
        <v>9.0909090909090905E-3</v>
      </c>
      <c r="P1231" s="14">
        <f>IF($L1231&lt;&gt;0, E1231/L1231, 0)</f>
        <v>25</v>
      </c>
      <c r="Q1231" t="str">
        <f>LEFT($N1231, FIND("/", $N1231)-1)</f>
        <v>music</v>
      </c>
      <c r="R1231" t="str">
        <f>RIGHT(N1231, LEN(N1231)-LEN(Q1231)-1)</f>
        <v>world music</v>
      </c>
      <c r="S1231" s="5">
        <f>$J1231/60/60/24+DATE(1970, 1, 1)</f>
        <v>40985.459803240738</v>
      </c>
      <c r="T1231" s="5">
        <f>$I1231/60/60/24+DATE(1970, 1, 1)</f>
        <v>41015.666666666664</v>
      </c>
      <c r="U1231" t="b">
        <f>T1231&gt;S1231</f>
        <v>1</v>
      </c>
    </row>
    <row r="1232" spans="1:21" ht="43.5" x14ac:dyDescent="0.35">
      <c r="A1232">
        <v>1230</v>
      </c>
      <c r="B1232" s="3" t="s">
        <v>1231</v>
      </c>
      <c r="C1232" s="3" t="s">
        <v>5340</v>
      </c>
      <c r="D1232" s="11">
        <v>500000</v>
      </c>
      <c r="E1232" s="11">
        <v>0</v>
      </c>
      <c r="F1232" t="s">
        <v>8220</v>
      </c>
      <c r="G1232" t="s">
        <v>8224</v>
      </c>
      <c r="H1232" t="s">
        <v>8246</v>
      </c>
      <c r="I1232">
        <v>1298589630</v>
      </c>
      <c r="J1232">
        <v>1295997630</v>
      </c>
      <c r="K1232" t="b">
        <v>0</v>
      </c>
      <c r="L1232">
        <v>0</v>
      </c>
      <c r="M1232" t="b">
        <v>0</v>
      </c>
      <c r="N1232" t="s">
        <v>8286</v>
      </c>
      <c r="O1232" s="13">
        <f>E1232/D1232</f>
        <v>0</v>
      </c>
      <c r="P1232" s="14">
        <f>IF($L1232&lt;&gt;0, E1232/L1232, 0)</f>
        <v>0</v>
      </c>
      <c r="Q1232" t="str">
        <f>LEFT($N1232, FIND("/", $N1232)-1)</f>
        <v>music</v>
      </c>
      <c r="R1232" t="str">
        <f>RIGHT(N1232, LEN(N1232)-LEN(Q1232)-1)</f>
        <v>world music</v>
      </c>
      <c r="S1232" s="5">
        <f>$J1232/60/60/24+DATE(1970, 1, 1)</f>
        <v>40568.972569444442</v>
      </c>
      <c r="T1232" s="5">
        <f>$I1232/60/60/24+DATE(1970, 1, 1)</f>
        <v>40598.972569444442</v>
      </c>
      <c r="U1232" t="b">
        <f>T1232&gt;S1232</f>
        <v>1</v>
      </c>
    </row>
    <row r="1233" spans="1:21" ht="43.5" x14ac:dyDescent="0.35">
      <c r="A1233">
        <v>1231</v>
      </c>
      <c r="B1233" s="3" t="s">
        <v>1232</v>
      </c>
      <c r="C1233" s="3" t="s">
        <v>5341</v>
      </c>
      <c r="D1233" s="11">
        <v>5000</v>
      </c>
      <c r="E1233" s="11">
        <v>0</v>
      </c>
      <c r="F1233" t="s">
        <v>8220</v>
      </c>
      <c r="G1233" t="s">
        <v>8224</v>
      </c>
      <c r="H1233" t="s">
        <v>8246</v>
      </c>
      <c r="I1233">
        <v>1440723600</v>
      </c>
      <c r="J1233">
        <v>1436394968</v>
      </c>
      <c r="K1233" t="b">
        <v>0</v>
      </c>
      <c r="L1233">
        <v>0</v>
      </c>
      <c r="M1233" t="b">
        <v>0</v>
      </c>
      <c r="N1233" t="s">
        <v>8286</v>
      </c>
      <c r="O1233" s="13">
        <f>E1233/D1233</f>
        <v>0</v>
      </c>
      <c r="P1233" s="14">
        <f>IF($L1233&lt;&gt;0, E1233/L1233, 0)</f>
        <v>0</v>
      </c>
      <c r="Q1233" t="str">
        <f>LEFT($N1233, FIND("/", $N1233)-1)</f>
        <v>music</v>
      </c>
      <c r="R1233" t="str">
        <f>RIGHT(N1233, LEN(N1233)-LEN(Q1233)-1)</f>
        <v>world music</v>
      </c>
      <c r="S1233" s="5">
        <f>$J1233/60/60/24+DATE(1970, 1, 1)</f>
        <v>42193.941759259258</v>
      </c>
      <c r="T1233" s="5">
        <f>$I1233/60/60/24+DATE(1970, 1, 1)</f>
        <v>42244.041666666672</v>
      </c>
      <c r="U1233" t="b">
        <f>T1233&gt;S1233</f>
        <v>1</v>
      </c>
    </row>
    <row r="1234" spans="1:21" ht="43.5" x14ac:dyDescent="0.35">
      <c r="A1234">
        <v>1232</v>
      </c>
      <c r="B1234" s="3" t="s">
        <v>1233</v>
      </c>
      <c r="C1234" s="3" t="s">
        <v>5342</v>
      </c>
      <c r="D1234" s="11">
        <v>5000</v>
      </c>
      <c r="E1234" s="11">
        <v>40</v>
      </c>
      <c r="F1234" t="s">
        <v>8220</v>
      </c>
      <c r="G1234" t="s">
        <v>8224</v>
      </c>
      <c r="H1234" t="s">
        <v>8246</v>
      </c>
      <c r="I1234">
        <v>1381090870</v>
      </c>
      <c r="J1234">
        <v>1377030070</v>
      </c>
      <c r="K1234" t="b">
        <v>0</v>
      </c>
      <c r="L1234">
        <v>1</v>
      </c>
      <c r="M1234" t="b">
        <v>0</v>
      </c>
      <c r="N1234" t="s">
        <v>8286</v>
      </c>
      <c r="O1234" s="13">
        <f>E1234/D1234</f>
        <v>8.0000000000000002E-3</v>
      </c>
      <c r="P1234" s="14">
        <f>IF($L1234&lt;&gt;0, E1234/L1234, 0)</f>
        <v>40</v>
      </c>
      <c r="Q1234" t="str">
        <f>LEFT($N1234, FIND("/", $N1234)-1)</f>
        <v>music</v>
      </c>
      <c r="R1234" t="str">
        <f>RIGHT(N1234, LEN(N1234)-LEN(Q1234)-1)</f>
        <v>world music</v>
      </c>
      <c r="S1234" s="5">
        <f>$J1234/60/60/24+DATE(1970, 1, 1)</f>
        <v>41506.848032407412</v>
      </c>
      <c r="T1234" s="5">
        <f>$I1234/60/60/24+DATE(1970, 1, 1)</f>
        <v>41553.848032407412</v>
      </c>
      <c r="U1234" t="b">
        <f>T1234&gt;S1234</f>
        <v>1</v>
      </c>
    </row>
    <row r="1235" spans="1:21" ht="43.5" x14ac:dyDescent="0.35">
      <c r="A1235">
        <v>1233</v>
      </c>
      <c r="B1235" s="3" t="s">
        <v>1234</v>
      </c>
      <c r="C1235" s="3" t="s">
        <v>5343</v>
      </c>
      <c r="D1235" s="11">
        <v>1000</v>
      </c>
      <c r="E1235" s="11">
        <v>116</v>
      </c>
      <c r="F1235" t="s">
        <v>8220</v>
      </c>
      <c r="G1235" t="s">
        <v>8224</v>
      </c>
      <c r="H1235" t="s">
        <v>8246</v>
      </c>
      <c r="I1235">
        <v>1329864374</v>
      </c>
      <c r="J1235">
        <v>1328049974</v>
      </c>
      <c r="K1235" t="b">
        <v>0</v>
      </c>
      <c r="L1235">
        <v>6</v>
      </c>
      <c r="M1235" t="b">
        <v>0</v>
      </c>
      <c r="N1235" t="s">
        <v>8286</v>
      </c>
      <c r="O1235" s="13">
        <f>E1235/D1235</f>
        <v>0.11600000000000001</v>
      </c>
      <c r="P1235" s="14">
        <f>IF($L1235&lt;&gt;0, E1235/L1235, 0)</f>
        <v>19.333333333333332</v>
      </c>
      <c r="Q1235" t="str">
        <f>LEFT($N1235, FIND("/", $N1235)-1)</f>
        <v>music</v>
      </c>
      <c r="R1235" t="str">
        <f>RIGHT(N1235, LEN(N1235)-LEN(Q1235)-1)</f>
        <v>world music</v>
      </c>
      <c r="S1235" s="5">
        <f>$J1235/60/60/24+DATE(1970, 1, 1)</f>
        <v>40939.948773148149</v>
      </c>
      <c r="T1235" s="5">
        <f>$I1235/60/60/24+DATE(1970, 1, 1)</f>
        <v>40960.948773148149</v>
      </c>
      <c r="U1235" t="b">
        <f>T1235&gt;S1235</f>
        <v>1</v>
      </c>
    </row>
    <row r="1236" spans="1:21" ht="43.5" x14ac:dyDescent="0.35">
      <c r="A1236">
        <v>1234</v>
      </c>
      <c r="B1236" s="3" t="s">
        <v>1235</v>
      </c>
      <c r="C1236" s="3" t="s">
        <v>5344</v>
      </c>
      <c r="D1236" s="11">
        <v>50000</v>
      </c>
      <c r="E1236" s="11">
        <v>0</v>
      </c>
      <c r="F1236" t="s">
        <v>8220</v>
      </c>
      <c r="G1236" t="s">
        <v>8225</v>
      </c>
      <c r="H1236" t="s">
        <v>8247</v>
      </c>
      <c r="I1236">
        <v>1422903342</v>
      </c>
      <c r="J1236">
        <v>1420311342</v>
      </c>
      <c r="K1236" t="b">
        <v>0</v>
      </c>
      <c r="L1236">
        <v>0</v>
      </c>
      <c r="M1236" t="b">
        <v>0</v>
      </c>
      <c r="N1236" t="s">
        <v>8286</v>
      </c>
      <c r="O1236" s="13">
        <f>E1236/D1236</f>
        <v>0</v>
      </c>
      <c r="P1236" s="14">
        <f>IF($L1236&lt;&gt;0, E1236/L1236, 0)</f>
        <v>0</v>
      </c>
      <c r="Q1236" t="str">
        <f>LEFT($N1236, FIND("/", $N1236)-1)</f>
        <v>music</v>
      </c>
      <c r="R1236" t="str">
        <f>RIGHT(N1236, LEN(N1236)-LEN(Q1236)-1)</f>
        <v>world music</v>
      </c>
      <c r="S1236" s="5">
        <f>$J1236/60/60/24+DATE(1970, 1, 1)</f>
        <v>42007.788680555561</v>
      </c>
      <c r="T1236" s="5">
        <f>$I1236/60/60/24+DATE(1970, 1, 1)</f>
        <v>42037.788680555561</v>
      </c>
      <c r="U1236" t="b">
        <f>T1236&gt;S1236</f>
        <v>1</v>
      </c>
    </row>
    <row r="1237" spans="1:21" ht="43.5" x14ac:dyDescent="0.35">
      <c r="A1237">
        <v>1235</v>
      </c>
      <c r="B1237" s="3" t="s">
        <v>1236</v>
      </c>
      <c r="C1237" s="3" t="s">
        <v>5345</v>
      </c>
      <c r="D1237" s="11">
        <v>7534</v>
      </c>
      <c r="E1237" s="11">
        <v>210</v>
      </c>
      <c r="F1237" t="s">
        <v>8220</v>
      </c>
      <c r="G1237" t="s">
        <v>8224</v>
      </c>
      <c r="H1237" t="s">
        <v>8246</v>
      </c>
      <c r="I1237">
        <v>1387077299</v>
      </c>
      <c r="J1237">
        <v>1383621299</v>
      </c>
      <c r="K1237" t="b">
        <v>0</v>
      </c>
      <c r="L1237">
        <v>6</v>
      </c>
      <c r="M1237" t="b">
        <v>0</v>
      </c>
      <c r="N1237" t="s">
        <v>8286</v>
      </c>
      <c r="O1237" s="13">
        <f>E1237/D1237</f>
        <v>2.787363950092912E-2</v>
      </c>
      <c r="P1237" s="14">
        <f>IF($L1237&lt;&gt;0, E1237/L1237, 0)</f>
        <v>35</v>
      </c>
      <c r="Q1237" t="str">
        <f>LEFT($N1237, FIND("/", $N1237)-1)</f>
        <v>music</v>
      </c>
      <c r="R1237" t="str">
        <f>RIGHT(N1237, LEN(N1237)-LEN(Q1237)-1)</f>
        <v>world music</v>
      </c>
      <c r="S1237" s="5">
        <f>$J1237/60/60/24+DATE(1970, 1, 1)</f>
        <v>41583.135405092595</v>
      </c>
      <c r="T1237" s="5">
        <f>$I1237/60/60/24+DATE(1970, 1, 1)</f>
        <v>41623.135405092595</v>
      </c>
      <c r="U1237" t="b">
        <f>T1237&gt;S1237</f>
        <v>1</v>
      </c>
    </row>
    <row r="1238" spans="1:21" x14ac:dyDescent="0.35">
      <c r="A1238">
        <v>1236</v>
      </c>
      <c r="B1238" s="3" t="s">
        <v>1237</v>
      </c>
      <c r="C1238" s="3" t="s">
        <v>5346</v>
      </c>
      <c r="D1238" s="11">
        <v>2500</v>
      </c>
      <c r="E1238" s="11">
        <v>0</v>
      </c>
      <c r="F1238" t="s">
        <v>8220</v>
      </c>
      <c r="G1238" t="s">
        <v>8224</v>
      </c>
      <c r="H1238" t="s">
        <v>8246</v>
      </c>
      <c r="I1238">
        <v>1343491200</v>
      </c>
      <c r="J1238">
        <v>1342801164</v>
      </c>
      <c r="K1238" t="b">
        <v>0</v>
      </c>
      <c r="L1238">
        <v>0</v>
      </c>
      <c r="M1238" t="b">
        <v>0</v>
      </c>
      <c r="N1238" t="s">
        <v>8286</v>
      </c>
      <c r="O1238" s="13">
        <f>E1238/D1238</f>
        <v>0</v>
      </c>
      <c r="P1238" s="14">
        <f>IF($L1238&lt;&gt;0, E1238/L1238, 0)</f>
        <v>0</v>
      </c>
      <c r="Q1238" t="str">
        <f>LEFT($N1238, FIND("/", $N1238)-1)</f>
        <v>music</v>
      </c>
      <c r="R1238" t="str">
        <f>RIGHT(N1238, LEN(N1238)-LEN(Q1238)-1)</f>
        <v>world music</v>
      </c>
      <c r="S1238" s="5">
        <f>$J1238/60/60/24+DATE(1970, 1, 1)</f>
        <v>41110.680138888885</v>
      </c>
      <c r="T1238" s="5">
        <f>$I1238/60/60/24+DATE(1970, 1, 1)</f>
        <v>41118.666666666664</v>
      </c>
      <c r="U1238" t="b">
        <f>T1238&gt;S1238</f>
        <v>1</v>
      </c>
    </row>
    <row r="1239" spans="1:21" ht="58" x14ac:dyDescent="0.35">
      <c r="A1239">
        <v>1237</v>
      </c>
      <c r="B1239" s="3" t="s">
        <v>1238</v>
      </c>
      <c r="C1239" s="3" t="s">
        <v>5347</v>
      </c>
      <c r="D1239" s="11">
        <v>25000</v>
      </c>
      <c r="E1239" s="11">
        <v>0</v>
      </c>
      <c r="F1239" t="s">
        <v>8220</v>
      </c>
      <c r="G1239" t="s">
        <v>8224</v>
      </c>
      <c r="H1239" t="s">
        <v>8246</v>
      </c>
      <c r="I1239">
        <v>1345790865</v>
      </c>
      <c r="J1239">
        <v>1344062865</v>
      </c>
      <c r="K1239" t="b">
        <v>0</v>
      </c>
      <c r="L1239">
        <v>0</v>
      </c>
      <c r="M1239" t="b">
        <v>0</v>
      </c>
      <c r="N1239" t="s">
        <v>8286</v>
      </c>
      <c r="O1239" s="13">
        <f>E1239/D1239</f>
        <v>0</v>
      </c>
      <c r="P1239" s="14">
        <f>IF($L1239&lt;&gt;0, E1239/L1239, 0)</f>
        <v>0</v>
      </c>
      <c r="Q1239" t="str">
        <f>LEFT($N1239, FIND("/", $N1239)-1)</f>
        <v>music</v>
      </c>
      <c r="R1239" t="str">
        <f>RIGHT(N1239, LEN(N1239)-LEN(Q1239)-1)</f>
        <v>world music</v>
      </c>
      <c r="S1239" s="5">
        <f>$J1239/60/60/24+DATE(1970, 1, 1)</f>
        <v>41125.283159722225</v>
      </c>
      <c r="T1239" s="5">
        <f>$I1239/60/60/24+DATE(1970, 1, 1)</f>
        <v>41145.283159722225</v>
      </c>
      <c r="U1239" t="b">
        <f>T1239&gt;S1239</f>
        <v>1</v>
      </c>
    </row>
    <row r="1240" spans="1:21" ht="58" x14ac:dyDescent="0.35">
      <c r="A1240">
        <v>1238</v>
      </c>
      <c r="B1240" s="3" t="s">
        <v>1239</v>
      </c>
      <c r="C1240" s="3" t="s">
        <v>5348</v>
      </c>
      <c r="D1240" s="11">
        <v>1000</v>
      </c>
      <c r="E1240" s="11">
        <v>178</v>
      </c>
      <c r="F1240" t="s">
        <v>8220</v>
      </c>
      <c r="G1240" t="s">
        <v>8224</v>
      </c>
      <c r="H1240" t="s">
        <v>8246</v>
      </c>
      <c r="I1240">
        <v>1312641536</v>
      </c>
      <c r="J1240">
        <v>1310049536</v>
      </c>
      <c r="K1240" t="b">
        <v>0</v>
      </c>
      <c r="L1240">
        <v>3</v>
      </c>
      <c r="M1240" t="b">
        <v>0</v>
      </c>
      <c r="N1240" t="s">
        <v>8286</v>
      </c>
      <c r="O1240" s="13">
        <f>E1240/D1240</f>
        <v>0.17799999999999999</v>
      </c>
      <c r="P1240" s="14">
        <f>IF($L1240&lt;&gt;0, E1240/L1240, 0)</f>
        <v>59.333333333333336</v>
      </c>
      <c r="Q1240" t="str">
        <f>LEFT($N1240, FIND("/", $N1240)-1)</f>
        <v>music</v>
      </c>
      <c r="R1240" t="str">
        <f>RIGHT(N1240, LEN(N1240)-LEN(Q1240)-1)</f>
        <v>world music</v>
      </c>
      <c r="S1240" s="5">
        <f>$J1240/60/60/24+DATE(1970, 1, 1)</f>
        <v>40731.61037037037</v>
      </c>
      <c r="T1240" s="5">
        <f>$I1240/60/60/24+DATE(1970, 1, 1)</f>
        <v>40761.61037037037</v>
      </c>
      <c r="U1240" t="b">
        <f>T1240&gt;S1240</f>
        <v>1</v>
      </c>
    </row>
    <row r="1241" spans="1:21" ht="29" x14ac:dyDescent="0.35">
      <c r="A1241">
        <v>1239</v>
      </c>
      <c r="B1241" s="3" t="s">
        <v>1240</v>
      </c>
      <c r="C1241" s="3" t="s">
        <v>5349</v>
      </c>
      <c r="D1241" s="11">
        <v>2500</v>
      </c>
      <c r="E1241" s="11">
        <v>0</v>
      </c>
      <c r="F1241" t="s">
        <v>8220</v>
      </c>
      <c r="G1241" t="s">
        <v>8224</v>
      </c>
      <c r="H1241" t="s">
        <v>8246</v>
      </c>
      <c r="I1241">
        <v>1325804767</v>
      </c>
      <c r="J1241">
        <v>1323212767</v>
      </c>
      <c r="K1241" t="b">
        <v>0</v>
      </c>
      <c r="L1241">
        <v>0</v>
      </c>
      <c r="M1241" t="b">
        <v>0</v>
      </c>
      <c r="N1241" t="s">
        <v>8286</v>
      </c>
      <c r="O1241" s="13">
        <f>E1241/D1241</f>
        <v>0</v>
      </c>
      <c r="P1241" s="14">
        <f>IF($L1241&lt;&gt;0, E1241/L1241, 0)</f>
        <v>0</v>
      </c>
      <c r="Q1241" t="str">
        <f>LEFT($N1241, FIND("/", $N1241)-1)</f>
        <v>music</v>
      </c>
      <c r="R1241" t="str">
        <f>RIGHT(N1241, LEN(N1241)-LEN(Q1241)-1)</f>
        <v>world music</v>
      </c>
      <c r="S1241" s="5">
        <f>$J1241/60/60/24+DATE(1970, 1, 1)</f>
        <v>40883.962581018517</v>
      </c>
      <c r="T1241" s="5">
        <f>$I1241/60/60/24+DATE(1970, 1, 1)</f>
        <v>40913.962581018517</v>
      </c>
      <c r="U1241" t="b">
        <f>T1241&gt;S1241</f>
        <v>1</v>
      </c>
    </row>
    <row r="1242" spans="1:21" ht="43.5" x14ac:dyDescent="0.35">
      <c r="A1242">
        <v>1240</v>
      </c>
      <c r="B1242" s="3" t="s">
        <v>1241</v>
      </c>
      <c r="C1242" s="3" t="s">
        <v>5350</v>
      </c>
      <c r="D1242" s="11">
        <v>8000</v>
      </c>
      <c r="E1242" s="11">
        <v>241</v>
      </c>
      <c r="F1242" t="s">
        <v>8220</v>
      </c>
      <c r="G1242" t="s">
        <v>8224</v>
      </c>
      <c r="H1242" t="s">
        <v>8246</v>
      </c>
      <c r="I1242">
        <v>1373665860</v>
      </c>
      <c r="J1242">
        <v>1368579457</v>
      </c>
      <c r="K1242" t="b">
        <v>0</v>
      </c>
      <c r="L1242">
        <v>8</v>
      </c>
      <c r="M1242" t="b">
        <v>0</v>
      </c>
      <c r="N1242" t="s">
        <v>8286</v>
      </c>
      <c r="O1242" s="13">
        <f>E1242/D1242</f>
        <v>3.0124999999999999E-2</v>
      </c>
      <c r="P1242" s="14">
        <f>IF($L1242&lt;&gt;0, E1242/L1242, 0)</f>
        <v>30.125</v>
      </c>
      <c r="Q1242" t="str">
        <f>LEFT($N1242, FIND("/", $N1242)-1)</f>
        <v>music</v>
      </c>
      <c r="R1242" t="str">
        <f>RIGHT(N1242, LEN(N1242)-LEN(Q1242)-1)</f>
        <v>world music</v>
      </c>
      <c r="S1242" s="5">
        <f>$J1242/60/60/24+DATE(1970, 1, 1)</f>
        <v>41409.040011574078</v>
      </c>
      <c r="T1242" s="5">
        <f>$I1242/60/60/24+DATE(1970, 1, 1)</f>
        <v>41467.910416666666</v>
      </c>
      <c r="U1242" t="b">
        <f>T1242&gt;S1242</f>
        <v>1</v>
      </c>
    </row>
    <row r="1243" spans="1:21" ht="58" x14ac:dyDescent="0.35">
      <c r="A1243">
        <v>1241</v>
      </c>
      <c r="B1243" s="3" t="s">
        <v>1242</v>
      </c>
      <c r="C1243" s="3" t="s">
        <v>5351</v>
      </c>
      <c r="D1243" s="11">
        <v>5000</v>
      </c>
      <c r="E1243" s="11">
        <v>2537</v>
      </c>
      <c r="F1243" t="s">
        <v>8220</v>
      </c>
      <c r="G1243" t="s">
        <v>8224</v>
      </c>
      <c r="H1243" t="s">
        <v>8246</v>
      </c>
      <c r="I1243">
        <v>1414994340</v>
      </c>
      <c r="J1243">
        <v>1413057980</v>
      </c>
      <c r="K1243" t="b">
        <v>0</v>
      </c>
      <c r="L1243">
        <v>34</v>
      </c>
      <c r="M1243" t="b">
        <v>0</v>
      </c>
      <c r="N1243" t="s">
        <v>8286</v>
      </c>
      <c r="O1243" s="13">
        <f>E1243/D1243</f>
        <v>0.50739999999999996</v>
      </c>
      <c r="P1243" s="14">
        <f>IF($L1243&lt;&gt;0, E1243/L1243, 0)</f>
        <v>74.617647058823536</v>
      </c>
      <c r="Q1243" t="str">
        <f>LEFT($N1243, FIND("/", $N1243)-1)</f>
        <v>music</v>
      </c>
      <c r="R1243" t="str">
        <f>RIGHT(N1243, LEN(N1243)-LEN(Q1243)-1)</f>
        <v>world music</v>
      </c>
      <c r="S1243" s="5">
        <f>$J1243/60/60/24+DATE(1970, 1, 1)</f>
        <v>41923.837731481479</v>
      </c>
      <c r="T1243" s="5">
        <f>$I1243/60/60/24+DATE(1970, 1, 1)</f>
        <v>41946.249305555553</v>
      </c>
      <c r="U1243" t="b">
        <f>T1243&gt;S1243</f>
        <v>1</v>
      </c>
    </row>
    <row r="1244" spans="1:21" ht="43.5" x14ac:dyDescent="0.35">
      <c r="A1244">
        <v>1242</v>
      </c>
      <c r="B1244" s="3" t="s">
        <v>1243</v>
      </c>
      <c r="C1244" s="3" t="s">
        <v>5352</v>
      </c>
      <c r="D1244" s="11">
        <v>911</v>
      </c>
      <c r="E1244" s="11">
        <v>5</v>
      </c>
      <c r="F1244" t="s">
        <v>8220</v>
      </c>
      <c r="G1244" t="s">
        <v>8224</v>
      </c>
      <c r="H1244" t="s">
        <v>8246</v>
      </c>
      <c r="I1244">
        <v>1315747080</v>
      </c>
      <c r="J1244">
        <v>1314417502</v>
      </c>
      <c r="K1244" t="b">
        <v>0</v>
      </c>
      <c r="L1244">
        <v>1</v>
      </c>
      <c r="M1244" t="b">
        <v>0</v>
      </c>
      <c r="N1244" t="s">
        <v>8286</v>
      </c>
      <c r="O1244" s="13">
        <f>E1244/D1244</f>
        <v>5.4884742041712408E-3</v>
      </c>
      <c r="P1244" s="14">
        <f>IF($L1244&lt;&gt;0, E1244/L1244, 0)</f>
        <v>5</v>
      </c>
      <c r="Q1244" t="str">
        <f>LEFT($N1244, FIND("/", $N1244)-1)</f>
        <v>music</v>
      </c>
      <c r="R1244" t="str">
        <f>RIGHT(N1244, LEN(N1244)-LEN(Q1244)-1)</f>
        <v>world music</v>
      </c>
      <c r="S1244" s="5">
        <f>$J1244/60/60/24+DATE(1970, 1, 1)</f>
        <v>40782.165532407409</v>
      </c>
      <c r="T1244" s="5">
        <f>$I1244/60/60/24+DATE(1970, 1, 1)</f>
        <v>40797.554166666669</v>
      </c>
      <c r="U1244" t="b">
        <f>T1244&gt;S1244</f>
        <v>1</v>
      </c>
    </row>
    <row r="1245" spans="1:21" ht="43.5" x14ac:dyDescent="0.35">
      <c r="A1245">
        <v>1243</v>
      </c>
      <c r="B1245" s="3" t="s">
        <v>1244</v>
      </c>
      <c r="C1245" s="3" t="s">
        <v>5353</v>
      </c>
      <c r="D1245" s="11">
        <v>12000</v>
      </c>
      <c r="E1245" s="11">
        <v>1691</v>
      </c>
      <c r="F1245" t="s">
        <v>8220</v>
      </c>
      <c r="G1245" t="s">
        <v>8224</v>
      </c>
      <c r="H1245" t="s">
        <v>8246</v>
      </c>
      <c r="I1245">
        <v>1310158800</v>
      </c>
      <c r="J1245">
        <v>1304888771</v>
      </c>
      <c r="K1245" t="b">
        <v>0</v>
      </c>
      <c r="L1245">
        <v>38</v>
      </c>
      <c r="M1245" t="b">
        <v>0</v>
      </c>
      <c r="N1245" t="s">
        <v>8286</v>
      </c>
      <c r="O1245" s="13">
        <f>E1245/D1245</f>
        <v>0.14091666666666666</v>
      </c>
      <c r="P1245" s="14">
        <f>IF($L1245&lt;&gt;0, E1245/L1245, 0)</f>
        <v>44.5</v>
      </c>
      <c r="Q1245" t="str">
        <f>LEFT($N1245, FIND("/", $N1245)-1)</f>
        <v>music</v>
      </c>
      <c r="R1245" t="str">
        <f>RIGHT(N1245, LEN(N1245)-LEN(Q1245)-1)</f>
        <v>world music</v>
      </c>
      <c r="S1245" s="5">
        <f>$J1245/60/60/24+DATE(1970, 1, 1)</f>
        <v>40671.879293981481</v>
      </c>
      <c r="T1245" s="5">
        <f>$I1245/60/60/24+DATE(1970, 1, 1)</f>
        <v>40732.875</v>
      </c>
      <c r="U1245" t="b">
        <f>T1245&gt;S1245</f>
        <v>1</v>
      </c>
    </row>
    <row r="1246" spans="1:21" ht="43.5" x14ac:dyDescent="0.35">
      <c r="A1246">
        <v>1244</v>
      </c>
      <c r="B1246" s="3" t="s">
        <v>1245</v>
      </c>
      <c r="C1246" s="3" t="s">
        <v>5354</v>
      </c>
      <c r="D1246" s="11">
        <v>2000</v>
      </c>
      <c r="E1246" s="11">
        <v>2076</v>
      </c>
      <c r="F1246" t="s">
        <v>8219</v>
      </c>
      <c r="G1246" t="s">
        <v>8224</v>
      </c>
      <c r="H1246" t="s">
        <v>8246</v>
      </c>
      <c r="I1246">
        <v>1366664400</v>
      </c>
      <c r="J1246">
        <v>1363981723</v>
      </c>
      <c r="K1246" t="b">
        <v>1</v>
      </c>
      <c r="L1246">
        <v>45</v>
      </c>
      <c r="M1246" t="b">
        <v>1</v>
      </c>
      <c r="N1246" t="s">
        <v>8276</v>
      </c>
      <c r="O1246" s="13">
        <f>E1246/D1246</f>
        <v>1.038</v>
      </c>
      <c r="P1246" s="14">
        <f>IF($L1246&lt;&gt;0, E1246/L1246, 0)</f>
        <v>46.133333333333333</v>
      </c>
      <c r="Q1246" t="str">
        <f>LEFT($N1246, FIND("/", $N1246)-1)</f>
        <v>music</v>
      </c>
      <c r="R1246" t="str">
        <f>RIGHT(N1246, LEN(N1246)-LEN(Q1246)-1)</f>
        <v>rock</v>
      </c>
      <c r="S1246" s="5">
        <f>$J1246/60/60/24+DATE(1970, 1, 1)</f>
        <v>41355.825497685182</v>
      </c>
      <c r="T1246" s="5">
        <f>$I1246/60/60/24+DATE(1970, 1, 1)</f>
        <v>41386.875</v>
      </c>
      <c r="U1246" t="b">
        <f>T1246&gt;S1246</f>
        <v>1</v>
      </c>
    </row>
    <row r="1247" spans="1:21" ht="43.5" x14ac:dyDescent="0.35">
      <c r="A1247">
        <v>1245</v>
      </c>
      <c r="B1247" s="3" t="s">
        <v>1246</v>
      </c>
      <c r="C1247" s="3" t="s">
        <v>5355</v>
      </c>
      <c r="D1247" s="11">
        <v>2000</v>
      </c>
      <c r="E1247" s="11">
        <v>2405</v>
      </c>
      <c r="F1247" t="s">
        <v>8219</v>
      </c>
      <c r="G1247" t="s">
        <v>8224</v>
      </c>
      <c r="H1247" t="s">
        <v>8246</v>
      </c>
      <c r="I1247">
        <v>1402755834</v>
      </c>
      <c r="J1247">
        <v>1400163834</v>
      </c>
      <c r="K1247" t="b">
        <v>1</v>
      </c>
      <c r="L1247">
        <v>17</v>
      </c>
      <c r="M1247" t="b">
        <v>1</v>
      </c>
      <c r="N1247" t="s">
        <v>8276</v>
      </c>
      <c r="O1247" s="13">
        <f>E1247/D1247</f>
        <v>1.2024999999999999</v>
      </c>
      <c r="P1247" s="14">
        <f>IF($L1247&lt;&gt;0, E1247/L1247, 0)</f>
        <v>141.47058823529412</v>
      </c>
      <c r="Q1247" t="str">
        <f>LEFT($N1247, FIND("/", $N1247)-1)</f>
        <v>music</v>
      </c>
      <c r="R1247" t="str">
        <f>RIGHT(N1247, LEN(N1247)-LEN(Q1247)-1)</f>
        <v>rock</v>
      </c>
      <c r="S1247" s="5">
        <f>$J1247/60/60/24+DATE(1970, 1, 1)</f>
        <v>41774.599930555552</v>
      </c>
      <c r="T1247" s="5">
        <f>$I1247/60/60/24+DATE(1970, 1, 1)</f>
        <v>41804.599930555552</v>
      </c>
      <c r="U1247" t="b">
        <f>T1247&gt;S1247</f>
        <v>1</v>
      </c>
    </row>
    <row r="1248" spans="1:21" ht="43.5" x14ac:dyDescent="0.35">
      <c r="A1248">
        <v>1246</v>
      </c>
      <c r="B1248" s="3" t="s">
        <v>1247</v>
      </c>
      <c r="C1248" s="3" t="s">
        <v>5356</v>
      </c>
      <c r="D1248" s="11">
        <v>2000</v>
      </c>
      <c r="E1248" s="11">
        <v>2340</v>
      </c>
      <c r="F1248" t="s">
        <v>8219</v>
      </c>
      <c r="G1248" t="s">
        <v>8224</v>
      </c>
      <c r="H1248" t="s">
        <v>8246</v>
      </c>
      <c r="I1248">
        <v>1323136949</v>
      </c>
      <c r="J1248">
        <v>1319245349</v>
      </c>
      <c r="K1248" t="b">
        <v>1</v>
      </c>
      <c r="L1248">
        <v>31</v>
      </c>
      <c r="M1248" t="b">
        <v>1</v>
      </c>
      <c r="N1248" t="s">
        <v>8276</v>
      </c>
      <c r="O1248" s="13">
        <f>E1248/D1248</f>
        <v>1.17</v>
      </c>
      <c r="P1248" s="14">
        <f>IF($L1248&lt;&gt;0, E1248/L1248, 0)</f>
        <v>75.483870967741936</v>
      </c>
      <c r="Q1248" t="str">
        <f>LEFT($N1248, FIND("/", $N1248)-1)</f>
        <v>music</v>
      </c>
      <c r="R1248" t="str">
        <f>RIGHT(N1248, LEN(N1248)-LEN(Q1248)-1)</f>
        <v>rock</v>
      </c>
      <c r="S1248" s="5">
        <f>$J1248/60/60/24+DATE(1970, 1, 1)</f>
        <v>40838.043391203704</v>
      </c>
      <c r="T1248" s="5">
        <f>$I1248/60/60/24+DATE(1970, 1, 1)</f>
        <v>40883.085057870368</v>
      </c>
      <c r="U1248" t="b">
        <f>T1248&gt;S1248</f>
        <v>1</v>
      </c>
    </row>
    <row r="1249" spans="1:21" ht="29" x14ac:dyDescent="0.35">
      <c r="A1249">
        <v>1247</v>
      </c>
      <c r="B1249" s="3" t="s">
        <v>1248</v>
      </c>
      <c r="C1249" s="3" t="s">
        <v>5357</v>
      </c>
      <c r="D1249" s="11">
        <v>3500</v>
      </c>
      <c r="E1249" s="11">
        <v>4275</v>
      </c>
      <c r="F1249" t="s">
        <v>8219</v>
      </c>
      <c r="G1249" t="s">
        <v>8224</v>
      </c>
      <c r="H1249" t="s">
        <v>8246</v>
      </c>
      <c r="I1249">
        <v>1367823655</v>
      </c>
      <c r="J1249">
        <v>1365231655</v>
      </c>
      <c r="K1249" t="b">
        <v>1</v>
      </c>
      <c r="L1249">
        <v>50</v>
      </c>
      <c r="M1249" t="b">
        <v>1</v>
      </c>
      <c r="N1249" t="s">
        <v>8276</v>
      </c>
      <c r="O1249" s="13">
        <f>E1249/D1249</f>
        <v>1.2214285714285715</v>
      </c>
      <c r="P1249" s="14">
        <f>IF($L1249&lt;&gt;0, E1249/L1249, 0)</f>
        <v>85.5</v>
      </c>
      <c r="Q1249" t="str">
        <f>LEFT($N1249, FIND("/", $N1249)-1)</f>
        <v>music</v>
      </c>
      <c r="R1249" t="str">
        <f>RIGHT(N1249, LEN(N1249)-LEN(Q1249)-1)</f>
        <v>rock</v>
      </c>
      <c r="S1249" s="5">
        <f>$J1249/60/60/24+DATE(1970, 1, 1)</f>
        <v>41370.292303240742</v>
      </c>
      <c r="T1249" s="5">
        <f>$I1249/60/60/24+DATE(1970, 1, 1)</f>
        <v>41400.292303240742</v>
      </c>
      <c r="U1249" t="b">
        <f>T1249&gt;S1249</f>
        <v>1</v>
      </c>
    </row>
    <row r="1250" spans="1:21" ht="43.5" x14ac:dyDescent="0.35">
      <c r="A1250">
        <v>1248</v>
      </c>
      <c r="B1250" s="3" t="s">
        <v>1249</v>
      </c>
      <c r="C1250" s="3" t="s">
        <v>5358</v>
      </c>
      <c r="D1250" s="11">
        <v>2500</v>
      </c>
      <c r="E1250" s="11">
        <v>3791</v>
      </c>
      <c r="F1250" t="s">
        <v>8219</v>
      </c>
      <c r="G1250" t="s">
        <v>8224</v>
      </c>
      <c r="H1250" t="s">
        <v>8246</v>
      </c>
      <c r="I1250">
        <v>1402642740</v>
      </c>
      <c r="J1250">
        <v>1399563953</v>
      </c>
      <c r="K1250" t="b">
        <v>1</v>
      </c>
      <c r="L1250">
        <v>59</v>
      </c>
      <c r="M1250" t="b">
        <v>1</v>
      </c>
      <c r="N1250" t="s">
        <v>8276</v>
      </c>
      <c r="O1250" s="13">
        <f>E1250/D1250</f>
        <v>1.5164</v>
      </c>
      <c r="P1250" s="14">
        <f>IF($L1250&lt;&gt;0, E1250/L1250, 0)</f>
        <v>64.254237288135599</v>
      </c>
      <c r="Q1250" t="str">
        <f>LEFT($N1250, FIND("/", $N1250)-1)</f>
        <v>music</v>
      </c>
      <c r="R1250" t="str">
        <f>RIGHT(N1250, LEN(N1250)-LEN(Q1250)-1)</f>
        <v>rock</v>
      </c>
      <c r="S1250" s="5">
        <f>$J1250/60/60/24+DATE(1970, 1, 1)</f>
        <v>41767.656863425924</v>
      </c>
      <c r="T1250" s="5">
        <f>$I1250/60/60/24+DATE(1970, 1, 1)</f>
        <v>41803.290972222225</v>
      </c>
      <c r="U1250" t="b">
        <f>T1250&gt;S1250</f>
        <v>1</v>
      </c>
    </row>
    <row r="1251" spans="1:21" ht="43.5" x14ac:dyDescent="0.35">
      <c r="A1251">
        <v>1249</v>
      </c>
      <c r="B1251" s="3" t="s">
        <v>1250</v>
      </c>
      <c r="C1251" s="3" t="s">
        <v>5359</v>
      </c>
      <c r="D1251" s="11">
        <v>5000</v>
      </c>
      <c r="E1251" s="11">
        <v>5222</v>
      </c>
      <c r="F1251" t="s">
        <v>8219</v>
      </c>
      <c r="G1251" t="s">
        <v>8224</v>
      </c>
      <c r="H1251" t="s">
        <v>8246</v>
      </c>
      <c r="I1251">
        <v>1341683211</v>
      </c>
      <c r="J1251">
        <v>1339091211</v>
      </c>
      <c r="K1251" t="b">
        <v>1</v>
      </c>
      <c r="L1251">
        <v>81</v>
      </c>
      <c r="M1251" t="b">
        <v>1</v>
      </c>
      <c r="N1251" t="s">
        <v>8276</v>
      </c>
      <c r="O1251" s="13">
        <f>E1251/D1251</f>
        <v>1.0444</v>
      </c>
      <c r="P1251" s="14">
        <f>IF($L1251&lt;&gt;0, E1251/L1251, 0)</f>
        <v>64.46913580246914</v>
      </c>
      <c r="Q1251" t="str">
        <f>LEFT($N1251, FIND("/", $N1251)-1)</f>
        <v>music</v>
      </c>
      <c r="R1251" t="str">
        <f>RIGHT(N1251, LEN(N1251)-LEN(Q1251)-1)</f>
        <v>rock</v>
      </c>
      <c r="S1251" s="5">
        <f>$J1251/60/60/24+DATE(1970, 1, 1)</f>
        <v>41067.74086805556</v>
      </c>
      <c r="T1251" s="5">
        <f>$I1251/60/60/24+DATE(1970, 1, 1)</f>
        <v>41097.74086805556</v>
      </c>
      <c r="U1251" t="b">
        <f>T1251&gt;S1251</f>
        <v>1</v>
      </c>
    </row>
    <row r="1252" spans="1:21" ht="58" x14ac:dyDescent="0.35">
      <c r="A1252">
        <v>1250</v>
      </c>
      <c r="B1252" s="3" t="s">
        <v>1251</v>
      </c>
      <c r="C1252" s="3" t="s">
        <v>5360</v>
      </c>
      <c r="D1252" s="11">
        <v>30000</v>
      </c>
      <c r="E1252" s="11">
        <v>60046</v>
      </c>
      <c r="F1252" t="s">
        <v>8219</v>
      </c>
      <c r="G1252" t="s">
        <v>8224</v>
      </c>
      <c r="H1252" t="s">
        <v>8246</v>
      </c>
      <c r="I1252">
        <v>1410017131</v>
      </c>
      <c r="J1252">
        <v>1406129131</v>
      </c>
      <c r="K1252" t="b">
        <v>1</v>
      </c>
      <c r="L1252">
        <v>508</v>
      </c>
      <c r="M1252" t="b">
        <v>1</v>
      </c>
      <c r="N1252" t="s">
        <v>8276</v>
      </c>
      <c r="O1252" s="13">
        <f>E1252/D1252</f>
        <v>2.0015333333333332</v>
      </c>
      <c r="P1252" s="14">
        <f>IF($L1252&lt;&gt;0, E1252/L1252, 0)</f>
        <v>118.2007874015748</v>
      </c>
      <c r="Q1252" t="str">
        <f>LEFT($N1252, FIND("/", $N1252)-1)</f>
        <v>music</v>
      </c>
      <c r="R1252" t="str">
        <f>RIGHT(N1252, LEN(N1252)-LEN(Q1252)-1)</f>
        <v>rock</v>
      </c>
      <c r="S1252" s="5">
        <f>$J1252/60/60/24+DATE(1970, 1, 1)</f>
        <v>41843.64271990741</v>
      </c>
      <c r="T1252" s="5">
        <f>$I1252/60/60/24+DATE(1970, 1, 1)</f>
        <v>41888.64271990741</v>
      </c>
      <c r="U1252" t="b">
        <f>T1252&gt;S1252</f>
        <v>1</v>
      </c>
    </row>
    <row r="1253" spans="1:21" ht="29" x14ac:dyDescent="0.35">
      <c r="A1253">
        <v>1251</v>
      </c>
      <c r="B1253" s="3" t="s">
        <v>1252</v>
      </c>
      <c r="C1253" s="3" t="s">
        <v>5361</v>
      </c>
      <c r="D1253" s="11">
        <v>6000</v>
      </c>
      <c r="E1253" s="11">
        <v>6108</v>
      </c>
      <c r="F1253" t="s">
        <v>8219</v>
      </c>
      <c r="G1253" t="s">
        <v>8224</v>
      </c>
      <c r="H1253" t="s">
        <v>8246</v>
      </c>
      <c r="I1253">
        <v>1316979167</v>
      </c>
      <c r="J1253">
        <v>1311795167</v>
      </c>
      <c r="K1253" t="b">
        <v>1</v>
      </c>
      <c r="L1253">
        <v>74</v>
      </c>
      <c r="M1253" t="b">
        <v>1</v>
      </c>
      <c r="N1253" t="s">
        <v>8276</v>
      </c>
      <c r="O1253" s="13">
        <f>E1253/D1253</f>
        <v>1.018</v>
      </c>
      <c r="P1253" s="14">
        <f>IF($L1253&lt;&gt;0, E1253/L1253, 0)</f>
        <v>82.540540540540547</v>
      </c>
      <c r="Q1253" t="str">
        <f>LEFT($N1253, FIND("/", $N1253)-1)</f>
        <v>music</v>
      </c>
      <c r="R1253" t="str">
        <f>RIGHT(N1253, LEN(N1253)-LEN(Q1253)-1)</f>
        <v>rock</v>
      </c>
      <c r="S1253" s="5">
        <f>$J1253/60/60/24+DATE(1970, 1, 1)</f>
        <v>40751.814432870371</v>
      </c>
      <c r="T1253" s="5">
        <f>$I1253/60/60/24+DATE(1970, 1, 1)</f>
        <v>40811.814432870371</v>
      </c>
      <c r="U1253" t="b">
        <f>T1253&gt;S1253</f>
        <v>1</v>
      </c>
    </row>
    <row r="1254" spans="1:21" ht="43.5" x14ac:dyDescent="0.35">
      <c r="A1254">
        <v>1252</v>
      </c>
      <c r="B1254" s="3" t="s">
        <v>1253</v>
      </c>
      <c r="C1254" s="3" t="s">
        <v>5362</v>
      </c>
      <c r="D1254" s="11">
        <v>3500</v>
      </c>
      <c r="E1254" s="11">
        <v>4818</v>
      </c>
      <c r="F1254" t="s">
        <v>8219</v>
      </c>
      <c r="G1254" t="s">
        <v>8224</v>
      </c>
      <c r="H1254" t="s">
        <v>8246</v>
      </c>
      <c r="I1254">
        <v>1382658169</v>
      </c>
      <c r="J1254">
        <v>1380238969</v>
      </c>
      <c r="K1254" t="b">
        <v>1</v>
      </c>
      <c r="L1254">
        <v>141</v>
      </c>
      <c r="M1254" t="b">
        <v>1</v>
      </c>
      <c r="N1254" t="s">
        <v>8276</v>
      </c>
      <c r="O1254" s="13">
        <f>E1254/D1254</f>
        <v>1.3765714285714286</v>
      </c>
      <c r="P1254" s="14">
        <f>IF($L1254&lt;&gt;0, E1254/L1254, 0)</f>
        <v>34.170212765957444</v>
      </c>
      <c r="Q1254" t="str">
        <f>LEFT($N1254, FIND("/", $N1254)-1)</f>
        <v>music</v>
      </c>
      <c r="R1254" t="str">
        <f>RIGHT(N1254, LEN(N1254)-LEN(Q1254)-1)</f>
        <v>rock</v>
      </c>
      <c r="S1254" s="5">
        <f>$J1254/60/60/24+DATE(1970, 1, 1)</f>
        <v>41543.988067129627</v>
      </c>
      <c r="T1254" s="5">
        <f>$I1254/60/60/24+DATE(1970, 1, 1)</f>
        <v>41571.988067129627</v>
      </c>
      <c r="U1254" t="b">
        <f>T1254&gt;S1254</f>
        <v>1</v>
      </c>
    </row>
    <row r="1255" spans="1:21" ht="58" x14ac:dyDescent="0.35">
      <c r="A1255">
        <v>1253</v>
      </c>
      <c r="B1255" s="3" t="s">
        <v>1254</v>
      </c>
      <c r="C1255" s="3" t="s">
        <v>5363</v>
      </c>
      <c r="D1255" s="11">
        <v>10</v>
      </c>
      <c r="E1255" s="11">
        <v>30383.32</v>
      </c>
      <c r="F1255" t="s">
        <v>8219</v>
      </c>
      <c r="G1255" t="s">
        <v>8224</v>
      </c>
      <c r="H1255" t="s">
        <v>8246</v>
      </c>
      <c r="I1255">
        <v>1409770107</v>
      </c>
      <c r="J1255">
        <v>1407178107</v>
      </c>
      <c r="K1255" t="b">
        <v>1</v>
      </c>
      <c r="L1255">
        <v>711</v>
      </c>
      <c r="M1255" t="b">
        <v>1</v>
      </c>
      <c r="N1255" t="s">
        <v>8276</v>
      </c>
      <c r="O1255" s="13">
        <f>E1255/D1255</f>
        <v>3038.3319999999999</v>
      </c>
      <c r="P1255" s="14">
        <f>IF($L1255&lt;&gt;0, E1255/L1255, 0)</f>
        <v>42.73322081575246</v>
      </c>
      <c r="Q1255" t="str">
        <f>LEFT($N1255, FIND("/", $N1255)-1)</f>
        <v>music</v>
      </c>
      <c r="R1255" t="str">
        <f>RIGHT(N1255, LEN(N1255)-LEN(Q1255)-1)</f>
        <v>rock</v>
      </c>
      <c r="S1255" s="5">
        <f>$J1255/60/60/24+DATE(1970, 1, 1)</f>
        <v>41855.783645833333</v>
      </c>
      <c r="T1255" s="5">
        <f>$I1255/60/60/24+DATE(1970, 1, 1)</f>
        <v>41885.783645833333</v>
      </c>
      <c r="U1255" t="b">
        <f>T1255&gt;S1255</f>
        <v>1</v>
      </c>
    </row>
    <row r="1256" spans="1:21" ht="43.5" x14ac:dyDescent="0.35">
      <c r="A1256">
        <v>1254</v>
      </c>
      <c r="B1256" s="3" t="s">
        <v>1255</v>
      </c>
      <c r="C1256" s="3" t="s">
        <v>5364</v>
      </c>
      <c r="D1256" s="11">
        <v>6700</v>
      </c>
      <c r="E1256" s="11">
        <v>13323</v>
      </c>
      <c r="F1256" t="s">
        <v>8219</v>
      </c>
      <c r="G1256" t="s">
        <v>8224</v>
      </c>
      <c r="H1256" t="s">
        <v>8246</v>
      </c>
      <c r="I1256">
        <v>1293857940</v>
      </c>
      <c r="J1256">
        <v>1288968886</v>
      </c>
      <c r="K1256" t="b">
        <v>1</v>
      </c>
      <c r="L1256">
        <v>141</v>
      </c>
      <c r="M1256" t="b">
        <v>1</v>
      </c>
      <c r="N1256" t="s">
        <v>8276</v>
      </c>
      <c r="O1256" s="13">
        <f>E1256/D1256</f>
        <v>1.9885074626865671</v>
      </c>
      <c r="P1256" s="14">
        <f>IF($L1256&lt;&gt;0, E1256/L1256, 0)</f>
        <v>94.489361702127653</v>
      </c>
      <c r="Q1256" t="str">
        <f>LEFT($N1256, FIND("/", $N1256)-1)</f>
        <v>music</v>
      </c>
      <c r="R1256" t="str">
        <f>RIGHT(N1256, LEN(N1256)-LEN(Q1256)-1)</f>
        <v>rock</v>
      </c>
      <c r="S1256" s="5">
        <f>$J1256/60/60/24+DATE(1970, 1, 1)</f>
        <v>40487.621365740742</v>
      </c>
      <c r="T1256" s="5">
        <f>$I1256/60/60/24+DATE(1970, 1, 1)</f>
        <v>40544.207638888889</v>
      </c>
      <c r="U1256" t="b">
        <f>T1256&gt;S1256</f>
        <v>1</v>
      </c>
    </row>
    <row r="1257" spans="1:21" ht="43.5" x14ac:dyDescent="0.35">
      <c r="A1257">
        <v>1255</v>
      </c>
      <c r="B1257" s="3" t="s">
        <v>1256</v>
      </c>
      <c r="C1257" s="3" t="s">
        <v>5365</v>
      </c>
      <c r="D1257" s="11">
        <v>3000</v>
      </c>
      <c r="E1257" s="11">
        <v>6071</v>
      </c>
      <c r="F1257" t="s">
        <v>8219</v>
      </c>
      <c r="G1257" t="s">
        <v>8224</v>
      </c>
      <c r="H1257" t="s">
        <v>8246</v>
      </c>
      <c r="I1257">
        <v>1385932652</v>
      </c>
      <c r="J1257">
        <v>1383337052</v>
      </c>
      <c r="K1257" t="b">
        <v>1</v>
      </c>
      <c r="L1257">
        <v>109</v>
      </c>
      <c r="M1257" t="b">
        <v>1</v>
      </c>
      <c r="N1257" t="s">
        <v>8276</v>
      </c>
      <c r="O1257" s="13">
        <f>E1257/D1257</f>
        <v>2.0236666666666667</v>
      </c>
      <c r="P1257" s="14">
        <f>IF($L1257&lt;&gt;0, E1257/L1257, 0)</f>
        <v>55.697247706422019</v>
      </c>
      <c r="Q1257" t="str">
        <f>LEFT($N1257, FIND("/", $N1257)-1)</f>
        <v>music</v>
      </c>
      <c r="R1257" t="str">
        <f>RIGHT(N1257, LEN(N1257)-LEN(Q1257)-1)</f>
        <v>rock</v>
      </c>
      <c r="S1257" s="5">
        <f>$J1257/60/60/24+DATE(1970, 1, 1)</f>
        <v>41579.845509259263</v>
      </c>
      <c r="T1257" s="5">
        <f>$I1257/60/60/24+DATE(1970, 1, 1)</f>
        <v>41609.887175925927</v>
      </c>
      <c r="U1257" t="b">
        <f>T1257&gt;S1257</f>
        <v>1</v>
      </c>
    </row>
    <row r="1258" spans="1:21" ht="43.5" x14ac:dyDescent="0.35">
      <c r="A1258">
        <v>1256</v>
      </c>
      <c r="B1258" s="3" t="s">
        <v>1257</v>
      </c>
      <c r="C1258" s="3" t="s">
        <v>5366</v>
      </c>
      <c r="D1258" s="11">
        <v>30000</v>
      </c>
      <c r="E1258" s="11">
        <v>35389.129999999997</v>
      </c>
      <c r="F1258" t="s">
        <v>8219</v>
      </c>
      <c r="G1258" t="s">
        <v>8224</v>
      </c>
      <c r="H1258" t="s">
        <v>8246</v>
      </c>
      <c r="I1258">
        <v>1329084231</v>
      </c>
      <c r="J1258">
        <v>1326492231</v>
      </c>
      <c r="K1258" t="b">
        <v>1</v>
      </c>
      <c r="L1258">
        <v>361</v>
      </c>
      <c r="M1258" t="b">
        <v>1</v>
      </c>
      <c r="N1258" t="s">
        <v>8276</v>
      </c>
      <c r="O1258" s="13">
        <f>E1258/D1258</f>
        <v>1.1796376666666666</v>
      </c>
      <c r="P1258" s="14">
        <f>IF($L1258&lt;&gt;0, E1258/L1258, 0)</f>
        <v>98.030831024930734</v>
      </c>
      <c r="Q1258" t="str">
        <f>LEFT($N1258, FIND("/", $N1258)-1)</f>
        <v>music</v>
      </c>
      <c r="R1258" t="str">
        <f>RIGHT(N1258, LEN(N1258)-LEN(Q1258)-1)</f>
        <v>rock</v>
      </c>
      <c r="S1258" s="5">
        <f>$J1258/60/60/24+DATE(1970, 1, 1)</f>
        <v>40921.919340277782</v>
      </c>
      <c r="T1258" s="5">
        <f>$I1258/60/60/24+DATE(1970, 1, 1)</f>
        <v>40951.919340277782</v>
      </c>
      <c r="U1258" t="b">
        <f>T1258&gt;S1258</f>
        <v>1</v>
      </c>
    </row>
    <row r="1259" spans="1:21" ht="43.5" x14ac:dyDescent="0.35">
      <c r="A1259">
        <v>1257</v>
      </c>
      <c r="B1259" s="3" t="s">
        <v>1258</v>
      </c>
      <c r="C1259" s="3" t="s">
        <v>5367</v>
      </c>
      <c r="D1259" s="11">
        <v>5500</v>
      </c>
      <c r="E1259" s="11">
        <v>16210</v>
      </c>
      <c r="F1259" t="s">
        <v>8219</v>
      </c>
      <c r="G1259" t="s">
        <v>8224</v>
      </c>
      <c r="H1259" t="s">
        <v>8246</v>
      </c>
      <c r="I1259">
        <v>1301792590</v>
      </c>
      <c r="J1259">
        <v>1297562590</v>
      </c>
      <c r="K1259" t="b">
        <v>1</v>
      </c>
      <c r="L1259">
        <v>176</v>
      </c>
      <c r="M1259" t="b">
        <v>1</v>
      </c>
      <c r="N1259" t="s">
        <v>8276</v>
      </c>
      <c r="O1259" s="13">
        <f>E1259/D1259</f>
        <v>2.9472727272727273</v>
      </c>
      <c r="P1259" s="14">
        <f>IF($L1259&lt;&gt;0, E1259/L1259, 0)</f>
        <v>92.102272727272734</v>
      </c>
      <c r="Q1259" t="str">
        <f>LEFT($N1259, FIND("/", $N1259)-1)</f>
        <v>music</v>
      </c>
      <c r="R1259" t="str">
        <f>RIGHT(N1259, LEN(N1259)-LEN(Q1259)-1)</f>
        <v>rock</v>
      </c>
      <c r="S1259" s="5">
        <f>$J1259/60/60/24+DATE(1970, 1, 1)</f>
        <v>40587.085532407407</v>
      </c>
      <c r="T1259" s="5">
        <f>$I1259/60/60/24+DATE(1970, 1, 1)</f>
        <v>40636.043865740743</v>
      </c>
      <c r="U1259" t="b">
        <f>T1259&gt;S1259</f>
        <v>1</v>
      </c>
    </row>
    <row r="1260" spans="1:21" ht="43.5" x14ac:dyDescent="0.35">
      <c r="A1260">
        <v>1258</v>
      </c>
      <c r="B1260" s="3" t="s">
        <v>1259</v>
      </c>
      <c r="C1260" s="3" t="s">
        <v>5368</v>
      </c>
      <c r="D1260" s="11">
        <v>12000</v>
      </c>
      <c r="E1260" s="11">
        <v>25577.56</v>
      </c>
      <c r="F1260" t="s">
        <v>8219</v>
      </c>
      <c r="G1260" t="s">
        <v>8224</v>
      </c>
      <c r="H1260" t="s">
        <v>8246</v>
      </c>
      <c r="I1260">
        <v>1377960012</v>
      </c>
      <c r="J1260">
        <v>1375368012</v>
      </c>
      <c r="K1260" t="b">
        <v>1</v>
      </c>
      <c r="L1260">
        <v>670</v>
      </c>
      <c r="M1260" t="b">
        <v>1</v>
      </c>
      <c r="N1260" t="s">
        <v>8276</v>
      </c>
      <c r="O1260" s="13">
        <f>E1260/D1260</f>
        <v>2.1314633333333335</v>
      </c>
      <c r="P1260" s="14">
        <f>IF($L1260&lt;&gt;0, E1260/L1260, 0)</f>
        <v>38.175462686567165</v>
      </c>
      <c r="Q1260" t="str">
        <f>LEFT($N1260, FIND("/", $N1260)-1)</f>
        <v>music</v>
      </c>
      <c r="R1260" t="str">
        <f>RIGHT(N1260, LEN(N1260)-LEN(Q1260)-1)</f>
        <v>rock</v>
      </c>
      <c r="S1260" s="5">
        <f>$J1260/60/60/24+DATE(1970, 1, 1)</f>
        <v>41487.611250000002</v>
      </c>
      <c r="T1260" s="5">
        <f>$I1260/60/60/24+DATE(1970, 1, 1)</f>
        <v>41517.611250000002</v>
      </c>
      <c r="U1260" t="b">
        <f>T1260&gt;S1260</f>
        <v>1</v>
      </c>
    </row>
    <row r="1261" spans="1:21" ht="43.5" x14ac:dyDescent="0.35">
      <c r="A1261">
        <v>1259</v>
      </c>
      <c r="B1261" s="3" t="s">
        <v>1260</v>
      </c>
      <c r="C1261" s="3" t="s">
        <v>5369</v>
      </c>
      <c r="D1261" s="11">
        <v>2500</v>
      </c>
      <c r="E1261" s="11">
        <v>2606</v>
      </c>
      <c r="F1261" t="s">
        <v>8219</v>
      </c>
      <c r="G1261" t="s">
        <v>8224</v>
      </c>
      <c r="H1261" t="s">
        <v>8246</v>
      </c>
      <c r="I1261">
        <v>1402286340</v>
      </c>
      <c r="J1261">
        <v>1399504664</v>
      </c>
      <c r="K1261" t="b">
        <v>1</v>
      </c>
      <c r="L1261">
        <v>96</v>
      </c>
      <c r="M1261" t="b">
        <v>1</v>
      </c>
      <c r="N1261" t="s">
        <v>8276</v>
      </c>
      <c r="O1261" s="13">
        <f>E1261/D1261</f>
        <v>1.0424</v>
      </c>
      <c r="P1261" s="14">
        <f>IF($L1261&lt;&gt;0, E1261/L1261, 0)</f>
        <v>27.145833333333332</v>
      </c>
      <c r="Q1261" t="str">
        <f>LEFT($N1261, FIND("/", $N1261)-1)</f>
        <v>music</v>
      </c>
      <c r="R1261" t="str">
        <f>RIGHT(N1261, LEN(N1261)-LEN(Q1261)-1)</f>
        <v>rock</v>
      </c>
      <c r="S1261" s="5">
        <f>$J1261/60/60/24+DATE(1970, 1, 1)</f>
        <v>41766.970648148148</v>
      </c>
      <c r="T1261" s="5">
        <f>$I1261/60/60/24+DATE(1970, 1, 1)</f>
        <v>41799.165972222225</v>
      </c>
      <c r="U1261" t="b">
        <f>T1261&gt;S1261</f>
        <v>1</v>
      </c>
    </row>
    <row r="1262" spans="1:21" ht="43.5" x14ac:dyDescent="0.35">
      <c r="A1262">
        <v>1260</v>
      </c>
      <c r="B1262" s="3" t="s">
        <v>1261</v>
      </c>
      <c r="C1262" s="3" t="s">
        <v>5370</v>
      </c>
      <c r="D1262" s="11">
        <v>3300</v>
      </c>
      <c r="E1262" s="11">
        <v>3751</v>
      </c>
      <c r="F1262" t="s">
        <v>8219</v>
      </c>
      <c r="G1262" t="s">
        <v>8224</v>
      </c>
      <c r="H1262" t="s">
        <v>8246</v>
      </c>
      <c r="I1262">
        <v>1393445620</v>
      </c>
      <c r="J1262">
        <v>1390853620</v>
      </c>
      <c r="K1262" t="b">
        <v>1</v>
      </c>
      <c r="L1262">
        <v>74</v>
      </c>
      <c r="M1262" t="b">
        <v>1</v>
      </c>
      <c r="N1262" t="s">
        <v>8276</v>
      </c>
      <c r="O1262" s="13">
        <f>E1262/D1262</f>
        <v>1.1366666666666667</v>
      </c>
      <c r="P1262" s="14">
        <f>IF($L1262&lt;&gt;0, E1262/L1262, 0)</f>
        <v>50.689189189189186</v>
      </c>
      <c r="Q1262" t="str">
        <f>LEFT($N1262, FIND("/", $N1262)-1)</f>
        <v>music</v>
      </c>
      <c r="R1262" t="str">
        <f>RIGHT(N1262, LEN(N1262)-LEN(Q1262)-1)</f>
        <v>rock</v>
      </c>
      <c r="S1262" s="5">
        <f>$J1262/60/60/24+DATE(1970, 1, 1)</f>
        <v>41666.842824074076</v>
      </c>
      <c r="T1262" s="5">
        <f>$I1262/60/60/24+DATE(1970, 1, 1)</f>
        <v>41696.842824074076</v>
      </c>
      <c r="U1262" t="b">
        <f>T1262&gt;S1262</f>
        <v>1</v>
      </c>
    </row>
    <row r="1263" spans="1:21" ht="43.5" x14ac:dyDescent="0.35">
      <c r="A1263">
        <v>1261</v>
      </c>
      <c r="B1263" s="3" t="s">
        <v>1262</v>
      </c>
      <c r="C1263" s="3" t="s">
        <v>5371</v>
      </c>
      <c r="D1263" s="11">
        <v>2000</v>
      </c>
      <c r="E1263" s="11">
        <v>2025</v>
      </c>
      <c r="F1263" t="s">
        <v>8219</v>
      </c>
      <c r="G1263" t="s">
        <v>8224</v>
      </c>
      <c r="H1263" t="s">
        <v>8246</v>
      </c>
      <c r="I1263">
        <v>1390983227</v>
      </c>
      <c r="J1263">
        <v>1388391227</v>
      </c>
      <c r="K1263" t="b">
        <v>1</v>
      </c>
      <c r="L1263">
        <v>52</v>
      </c>
      <c r="M1263" t="b">
        <v>1</v>
      </c>
      <c r="N1263" t="s">
        <v>8276</v>
      </c>
      <c r="O1263" s="13">
        <f>E1263/D1263</f>
        <v>1.0125</v>
      </c>
      <c r="P1263" s="14">
        <f>IF($L1263&lt;&gt;0, E1263/L1263, 0)</f>
        <v>38.942307692307693</v>
      </c>
      <c r="Q1263" t="str">
        <f>LEFT($N1263, FIND("/", $N1263)-1)</f>
        <v>music</v>
      </c>
      <c r="R1263" t="str">
        <f>RIGHT(N1263, LEN(N1263)-LEN(Q1263)-1)</f>
        <v>rock</v>
      </c>
      <c r="S1263" s="5">
        <f>$J1263/60/60/24+DATE(1970, 1, 1)</f>
        <v>41638.342905092592</v>
      </c>
      <c r="T1263" s="5">
        <f>$I1263/60/60/24+DATE(1970, 1, 1)</f>
        <v>41668.342905092592</v>
      </c>
      <c r="U1263" t="b">
        <f>T1263&gt;S1263</f>
        <v>1</v>
      </c>
    </row>
    <row r="1264" spans="1:21" ht="43.5" x14ac:dyDescent="0.35">
      <c r="A1264">
        <v>1262</v>
      </c>
      <c r="B1264" s="3" t="s">
        <v>1263</v>
      </c>
      <c r="C1264" s="3" t="s">
        <v>5372</v>
      </c>
      <c r="D1264" s="11">
        <v>6500</v>
      </c>
      <c r="E1264" s="11">
        <v>8152</v>
      </c>
      <c r="F1264" t="s">
        <v>8219</v>
      </c>
      <c r="G1264" t="s">
        <v>8229</v>
      </c>
      <c r="H1264" t="s">
        <v>8251</v>
      </c>
      <c r="I1264">
        <v>1392574692</v>
      </c>
      <c r="J1264">
        <v>1389982692</v>
      </c>
      <c r="K1264" t="b">
        <v>1</v>
      </c>
      <c r="L1264">
        <v>105</v>
      </c>
      <c r="M1264" t="b">
        <v>1</v>
      </c>
      <c r="N1264" t="s">
        <v>8276</v>
      </c>
      <c r="O1264" s="13">
        <f>E1264/D1264</f>
        <v>1.2541538461538462</v>
      </c>
      <c r="P1264" s="14">
        <f>IF($L1264&lt;&gt;0, E1264/L1264, 0)</f>
        <v>77.638095238095232</v>
      </c>
      <c r="Q1264" t="str">
        <f>LEFT($N1264, FIND("/", $N1264)-1)</f>
        <v>music</v>
      </c>
      <c r="R1264" t="str">
        <f>RIGHT(N1264, LEN(N1264)-LEN(Q1264)-1)</f>
        <v>rock</v>
      </c>
      <c r="S1264" s="5">
        <f>$J1264/60/60/24+DATE(1970, 1, 1)</f>
        <v>41656.762638888889</v>
      </c>
      <c r="T1264" s="5">
        <f>$I1264/60/60/24+DATE(1970, 1, 1)</f>
        <v>41686.762638888889</v>
      </c>
      <c r="U1264" t="b">
        <f>T1264&gt;S1264</f>
        <v>1</v>
      </c>
    </row>
    <row r="1265" spans="1:21" ht="29" x14ac:dyDescent="0.35">
      <c r="A1265">
        <v>1263</v>
      </c>
      <c r="B1265" s="3" t="s">
        <v>1264</v>
      </c>
      <c r="C1265" s="3" t="s">
        <v>5373</v>
      </c>
      <c r="D1265" s="11">
        <v>1500</v>
      </c>
      <c r="E1265" s="11">
        <v>1785</v>
      </c>
      <c r="F1265" t="s">
        <v>8219</v>
      </c>
      <c r="G1265" t="s">
        <v>8224</v>
      </c>
      <c r="H1265" t="s">
        <v>8246</v>
      </c>
      <c r="I1265">
        <v>1396054800</v>
      </c>
      <c r="J1265">
        <v>1393034470</v>
      </c>
      <c r="K1265" t="b">
        <v>1</v>
      </c>
      <c r="L1265">
        <v>41</v>
      </c>
      <c r="M1265" t="b">
        <v>1</v>
      </c>
      <c r="N1265" t="s">
        <v>8276</v>
      </c>
      <c r="O1265" s="13">
        <f>E1265/D1265</f>
        <v>1.19</v>
      </c>
      <c r="P1265" s="14">
        <f>IF($L1265&lt;&gt;0, E1265/L1265, 0)</f>
        <v>43.536585365853661</v>
      </c>
      <c r="Q1265" t="str">
        <f>LEFT($N1265, FIND("/", $N1265)-1)</f>
        <v>music</v>
      </c>
      <c r="R1265" t="str">
        <f>RIGHT(N1265, LEN(N1265)-LEN(Q1265)-1)</f>
        <v>rock</v>
      </c>
      <c r="S1265" s="5">
        <f>$J1265/60/60/24+DATE(1970, 1, 1)</f>
        <v>41692.084143518521</v>
      </c>
      <c r="T1265" s="5">
        <f>$I1265/60/60/24+DATE(1970, 1, 1)</f>
        <v>41727.041666666664</v>
      </c>
      <c r="U1265" t="b">
        <f>T1265&gt;S1265</f>
        <v>1</v>
      </c>
    </row>
    <row r="1266" spans="1:21" ht="43.5" x14ac:dyDescent="0.35">
      <c r="A1266">
        <v>1264</v>
      </c>
      <c r="B1266" s="3" t="s">
        <v>1265</v>
      </c>
      <c r="C1266" s="3" t="s">
        <v>5374</v>
      </c>
      <c r="D1266" s="11">
        <v>650</v>
      </c>
      <c r="E1266" s="11">
        <v>1082</v>
      </c>
      <c r="F1266" t="s">
        <v>8219</v>
      </c>
      <c r="G1266" t="s">
        <v>8224</v>
      </c>
      <c r="H1266" t="s">
        <v>8246</v>
      </c>
      <c r="I1266">
        <v>1383062083</v>
      </c>
      <c r="J1266">
        <v>1380556483</v>
      </c>
      <c r="K1266" t="b">
        <v>1</v>
      </c>
      <c r="L1266">
        <v>34</v>
      </c>
      <c r="M1266" t="b">
        <v>1</v>
      </c>
      <c r="N1266" t="s">
        <v>8276</v>
      </c>
      <c r="O1266" s="13">
        <f>E1266/D1266</f>
        <v>1.6646153846153846</v>
      </c>
      <c r="P1266" s="14">
        <f>IF($L1266&lt;&gt;0, E1266/L1266, 0)</f>
        <v>31.823529411764707</v>
      </c>
      <c r="Q1266" t="str">
        <f>LEFT($N1266, FIND("/", $N1266)-1)</f>
        <v>music</v>
      </c>
      <c r="R1266" t="str">
        <f>RIGHT(N1266, LEN(N1266)-LEN(Q1266)-1)</f>
        <v>rock</v>
      </c>
      <c r="S1266" s="5">
        <f>$J1266/60/60/24+DATE(1970, 1, 1)</f>
        <v>41547.662997685184</v>
      </c>
      <c r="T1266" s="5">
        <f>$I1266/60/60/24+DATE(1970, 1, 1)</f>
        <v>41576.662997685184</v>
      </c>
      <c r="U1266" t="b">
        <f>T1266&gt;S1266</f>
        <v>1</v>
      </c>
    </row>
    <row r="1267" spans="1:21" ht="58" x14ac:dyDescent="0.35">
      <c r="A1267">
        <v>1265</v>
      </c>
      <c r="B1267" s="3" t="s">
        <v>1266</v>
      </c>
      <c r="C1267" s="3" t="s">
        <v>5375</v>
      </c>
      <c r="D1267" s="11">
        <v>3500</v>
      </c>
      <c r="E1267" s="11">
        <v>4170.17</v>
      </c>
      <c r="F1267" t="s">
        <v>8219</v>
      </c>
      <c r="G1267" t="s">
        <v>8224</v>
      </c>
      <c r="H1267" t="s">
        <v>8246</v>
      </c>
      <c r="I1267">
        <v>1291131815</v>
      </c>
      <c r="J1267">
        <v>1287071015</v>
      </c>
      <c r="K1267" t="b">
        <v>1</v>
      </c>
      <c r="L1267">
        <v>66</v>
      </c>
      <c r="M1267" t="b">
        <v>1</v>
      </c>
      <c r="N1267" t="s">
        <v>8276</v>
      </c>
      <c r="O1267" s="13">
        <f>E1267/D1267</f>
        <v>1.1914771428571429</v>
      </c>
      <c r="P1267" s="14">
        <f>IF($L1267&lt;&gt;0, E1267/L1267, 0)</f>
        <v>63.184393939393942</v>
      </c>
      <c r="Q1267" t="str">
        <f>LEFT($N1267, FIND("/", $N1267)-1)</f>
        <v>music</v>
      </c>
      <c r="R1267" t="str">
        <f>RIGHT(N1267, LEN(N1267)-LEN(Q1267)-1)</f>
        <v>rock</v>
      </c>
      <c r="S1267" s="5">
        <f>$J1267/60/60/24+DATE(1970, 1, 1)</f>
        <v>40465.655266203699</v>
      </c>
      <c r="T1267" s="5">
        <f>$I1267/60/60/24+DATE(1970, 1, 1)</f>
        <v>40512.655266203699</v>
      </c>
      <c r="U1267" t="b">
        <f>T1267&gt;S1267</f>
        <v>1</v>
      </c>
    </row>
    <row r="1268" spans="1:21" ht="29" x14ac:dyDescent="0.35">
      <c r="A1268">
        <v>1266</v>
      </c>
      <c r="B1268" s="3" t="s">
        <v>1267</v>
      </c>
      <c r="C1268" s="3" t="s">
        <v>5376</v>
      </c>
      <c r="D1268" s="11">
        <v>9500</v>
      </c>
      <c r="E1268" s="11">
        <v>9545</v>
      </c>
      <c r="F1268" t="s">
        <v>8219</v>
      </c>
      <c r="G1268" t="s">
        <v>8224</v>
      </c>
      <c r="H1268" t="s">
        <v>8246</v>
      </c>
      <c r="I1268">
        <v>1389474145</v>
      </c>
      <c r="J1268">
        <v>1386882145</v>
      </c>
      <c r="K1268" t="b">
        <v>1</v>
      </c>
      <c r="L1268">
        <v>50</v>
      </c>
      <c r="M1268" t="b">
        <v>1</v>
      </c>
      <c r="N1268" t="s">
        <v>8276</v>
      </c>
      <c r="O1268" s="13">
        <f>E1268/D1268</f>
        <v>1.0047368421052632</v>
      </c>
      <c r="P1268" s="14">
        <f>IF($L1268&lt;&gt;0, E1268/L1268, 0)</f>
        <v>190.9</v>
      </c>
      <c r="Q1268" t="str">
        <f>LEFT($N1268, FIND("/", $N1268)-1)</f>
        <v>music</v>
      </c>
      <c r="R1268" t="str">
        <f>RIGHT(N1268, LEN(N1268)-LEN(Q1268)-1)</f>
        <v>rock</v>
      </c>
      <c r="S1268" s="5">
        <f>$J1268/60/60/24+DATE(1970, 1, 1)</f>
        <v>41620.87667824074</v>
      </c>
      <c r="T1268" s="5">
        <f>$I1268/60/60/24+DATE(1970, 1, 1)</f>
        <v>41650.87667824074</v>
      </c>
      <c r="U1268" t="b">
        <f>T1268&gt;S1268</f>
        <v>1</v>
      </c>
    </row>
    <row r="1269" spans="1:21" ht="43.5" x14ac:dyDescent="0.35">
      <c r="A1269">
        <v>1267</v>
      </c>
      <c r="B1269" s="3" t="s">
        <v>1268</v>
      </c>
      <c r="C1269" s="3" t="s">
        <v>5377</v>
      </c>
      <c r="D1269" s="11">
        <v>22000</v>
      </c>
      <c r="E1269" s="11">
        <v>22396</v>
      </c>
      <c r="F1269" t="s">
        <v>8219</v>
      </c>
      <c r="G1269" t="s">
        <v>8224</v>
      </c>
      <c r="H1269" t="s">
        <v>8246</v>
      </c>
      <c r="I1269">
        <v>1374674558</v>
      </c>
      <c r="J1269">
        <v>1372082558</v>
      </c>
      <c r="K1269" t="b">
        <v>1</v>
      </c>
      <c r="L1269">
        <v>159</v>
      </c>
      <c r="M1269" t="b">
        <v>1</v>
      </c>
      <c r="N1269" t="s">
        <v>8276</v>
      </c>
      <c r="O1269" s="13">
        <f>E1269/D1269</f>
        <v>1.018</v>
      </c>
      <c r="P1269" s="14">
        <f>IF($L1269&lt;&gt;0, E1269/L1269, 0)</f>
        <v>140.85534591194968</v>
      </c>
      <c r="Q1269" t="str">
        <f>LEFT($N1269, FIND("/", $N1269)-1)</f>
        <v>music</v>
      </c>
      <c r="R1269" t="str">
        <f>RIGHT(N1269, LEN(N1269)-LEN(Q1269)-1)</f>
        <v>rock</v>
      </c>
      <c r="S1269" s="5">
        <f>$J1269/60/60/24+DATE(1970, 1, 1)</f>
        <v>41449.585162037038</v>
      </c>
      <c r="T1269" s="5">
        <f>$I1269/60/60/24+DATE(1970, 1, 1)</f>
        <v>41479.585162037038</v>
      </c>
      <c r="U1269" t="b">
        <f>T1269&gt;S1269</f>
        <v>1</v>
      </c>
    </row>
    <row r="1270" spans="1:21" ht="29" x14ac:dyDescent="0.35">
      <c r="A1270">
        <v>1268</v>
      </c>
      <c r="B1270" s="3" t="s">
        <v>1269</v>
      </c>
      <c r="C1270" s="3" t="s">
        <v>5378</v>
      </c>
      <c r="D1270" s="11">
        <v>12000</v>
      </c>
      <c r="E1270" s="11">
        <v>14000</v>
      </c>
      <c r="F1270" t="s">
        <v>8219</v>
      </c>
      <c r="G1270" t="s">
        <v>8224</v>
      </c>
      <c r="H1270" t="s">
        <v>8246</v>
      </c>
      <c r="I1270">
        <v>1379708247</v>
      </c>
      <c r="J1270">
        <v>1377116247</v>
      </c>
      <c r="K1270" t="b">
        <v>1</v>
      </c>
      <c r="L1270">
        <v>182</v>
      </c>
      <c r="M1270" t="b">
        <v>1</v>
      </c>
      <c r="N1270" t="s">
        <v>8276</v>
      </c>
      <c r="O1270" s="13">
        <f>E1270/D1270</f>
        <v>1.1666666666666667</v>
      </c>
      <c r="P1270" s="14">
        <f>IF($L1270&lt;&gt;0, E1270/L1270, 0)</f>
        <v>76.92307692307692</v>
      </c>
      <c r="Q1270" t="str">
        <f>LEFT($N1270, FIND("/", $N1270)-1)</f>
        <v>music</v>
      </c>
      <c r="R1270" t="str">
        <f>RIGHT(N1270, LEN(N1270)-LEN(Q1270)-1)</f>
        <v>rock</v>
      </c>
      <c r="S1270" s="5">
        <f>$J1270/60/60/24+DATE(1970, 1, 1)</f>
        <v>41507.845451388886</v>
      </c>
      <c r="T1270" s="5">
        <f>$I1270/60/60/24+DATE(1970, 1, 1)</f>
        <v>41537.845451388886</v>
      </c>
      <c r="U1270" t="b">
        <f>T1270&gt;S1270</f>
        <v>1</v>
      </c>
    </row>
    <row r="1271" spans="1:21" ht="58" x14ac:dyDescent="0.35">
      <c r="A1271">
        <v>1269</v>
      </c>
      <c r="B1271" s="3" t="s">
        <v>1270</v>
      </c>
      <c r="C1271" s="3" t="s">
        <v>5379</v>
      </c>
      <c r="D1271" s="11">
        <v>18800</v>
      </c>
      <c r="E1271" s="11">
        <v>20426</v>
      </c>
      <c r="F1271" t="s">
        <v>8219</v>
      </c>
      <c r="G1271" t="s">
        <v>8224</v>
      </c>
      <c r="H1271" t="s">
        <v>8246</v>
      </c>
      <c r="I1271">
        <v>1460764800</v>
      </c>
      <c r="J1271">
        <v>1458157512</v>
      </c>
      <c r="K1271" t="b">
        <v>1</v>
      </c>
      <c r="L1271">
        <v>206</v>
      </c>
      <c r="M1271" t="b">
        <v>1</v>
      </c>
      <c r="N1271" t="s">
        <v>8276</v>
      </c>
      <c r="O1271" s="13">
        <f>E1271/D1271</f>
        <v>1.0864893617021276</v>
      </c>
      <c r="P1271" s="14">
        <f>IF($L1271&lt;&gt;0, E1271/L1271, 0)</f>
        <v>99.15533980582525</v>
      </c>
      <c r="Q1271" t="str">
        <f>LEFT($N1271, FIND("/", $N1271)-1)</f>
        <v>music</v>
      </c>
      <c r="R1271" t="str">
        <f>RIGHT(N1271, LEN(N1271)-LEN(Q1271)-1)</f>
        <v>rock</v>
      </c>
      <c r="S1271" s="5">
        <f>$J1271/60/60/24+DATE(1970, 1, 1)</f>
        <v>42445.823055555549</v>
      </c>
      <c r="T1271" s="5">
        <f>$I1271/60/60/24+DATE(1970, 1, 1)</f>
        <v>42476</v>
      </c>
      <c r="U1271" t="b">
        <f>T1271&gt;S1271</f>
        <v>1</v>
      </c>
    </row>
    <row r="1272" spans="1:21" ht="29" x14ac:dyDescent="0.35">
      <c r="A1272">
        <v>1270</v>
      </c>
      <c r="B1272" s="3" t="s">
        <v>1271</v>
      </c>
      <c r="C1272" s="3" t="s">
        <v>5380</v>
      </c>
      <c r="D1272" s="11">
        <v>10000</v>
      </c>
      <c r="E1272" s="11">
        <v>11472</v>
      </c>
      <c r="F1272" t="s">
        <v>8219</v>
      </c>
      <c r="G1272" t="s">
        <v>8224</v>
      </c>
      <c r="H1272" t="s">
        <v>8246</v>
      </c>
      <c r="I1272">
        <v>1332704042</v>
      </c>
      <c r="J1272">
        <v>1327523642</v>
      </c>
      <c r="K1272" t="b">
        <v>1</v>
      </c>
      <c r="L1272">
        <v>169</v>
      </c>
      <c r="M1272" t="b">
        <v>1</v>
      </c>
      <c r="N1272" t="s">
        <v>8276</v>
      </c>
      <c r="O1272" s="13">
        <f>E1272/D1272</f>
        <v>1.1472</v>
      </c>
      <c r="P1272" s="14">
        <f>IF($L1272&lt;&gt;0, E1272/L1272, 0)</f>
        <v>67.881656804733723</v>
      </c>
      <c r="Q1272" t="str">
        <f>LEFT($N1272, FIND("/", $N1272)-1)</f>
        <v>music</v>
      </c>
      <c r="R1272" t="str">
        <f>RIGHT(N1272, LEN(N1272)-LEN(Q1272)-1)</f>
        <v>rock</v>
      </c>
      <c r="S1272" s="5">
        <f>$J1272/60/60/24+DATE(1970, 1, 1)</f>
        <v>40933.856967592597</v>
      </c>
      <c r="T1272" s="5">
        <f>$I1272/60/60/24+DATE(1970, 1, 1)</f>
        <v>40993.815300925926</v>
      </c>
      <c r="U1272" t="b">
        <f>T1272&gt;S1272</f>
        <v>1</v>
      </c>
    </row>
    <row r="1273" spans="1:21" ht="43.5" x14ac:dyDescent="0.35">
      <c r="A1273">
        <v>1271</v>
      </c>
      <c r="B1273" s="3" t="s">
        <v>1272</v>
      </c>
      <c r="C1273" s="3" t="s">
        <v>5381</v>
      </c>
      <c r="D1273" s="11">
        <v>7500</v>
      </c>
      <c r="E1273" s="11">
        <v>7635</v>
      </c>
      <c r="F1273" t="s">
        <v>8219</v>
      </c>
      <c r="G1273" t="s">
        <v>8224</v>
      </c>
      <c r="H1273" t="s">
        <v>8246</v>
      </c>
      <c r="I1273">
        <v>1384363459</v>
      </c>
      <c r="J1273">
        <v>1381767859</v>
      </c>
      <c r="K1273" t="b">
        <v>1</v>
      </c>
      <c r="L1273">
        <v>31</v>
      </c>
      <c r="M1273" t="b">
        <v>1</v>
      </c>
      <c r="N1273" t="s">
        <v>8276</v>
      </c>
      <c r="O1273" s="13">
        <f>E1273/D1273</f>
        <v>1.018</v>
      </c>
      <c r="P1273" s="14">
        <f>IF($L1273&lt;&gt;0, E1273/L1273, 0)</f>
        <v>246.29032258064515</v>
      </c>
      <c r="Q1273" t="str">
        <f>LEFT($N1273, FIND("/", $N1273)-1)</f>
        <v>music</v>
      </c>
      <c r="R1273" t="str">
        <f>RIGHT(N1273, LEN(N1273)-LEN(Q1273)-1)</f>
        <v>rock</v>
      </c>
      <c r="S1273" s="5">
        <f>$J1273/60/60/24+DATE(1970, 1, 1)</f>
        <v>41561.683553240742</v>
      </c>
      <c r="T1273" s="5">
        <f>$I1273/60/60/24+DATE(1970, 1, 1)</f>
        <v>41591.725219907406</v>
      </c>
      <c r="U1273" t="b">
        <f>T1273&gt;S1273</f>
        <v>1</v>
      </c>
    </row>
    <row r="1274" spans="1:21" ht="58" x14ac:dyDescent="0.35">
      <c r="A1274">
        <v>1272</v>
      </c>
      <c r="B1274" s="3" t="s">
        <v>1273</v>
      </c>
      <c r="C1274" s="3" t="s">
        <v>5382</v>
      </c>
      <c r="D1274" s="11">
        <v>5000</v>
      </c>
      <c r="E1274" s="11">
        <v>5300</v>
      </c>
      <c r="F1274" t="s">
        <v>8219</v>
      </c>
      <c r="G1274" t="s">
        <v>8224</v>
      </c>
      <c r="H1274" t="s">
        <v>8246</v>
      </c>
      <c r="I1274">
        <v>1276574400</v>
      </c>
      <c r="J1274">
        <v>1270576379</v>
      </c>
      <c r="K1274" t="b">
        <v>1</v>
      </c>
      <c r="L1274">
        <v>28</v>
      </c>
      <c r="M1274" t="b">
        <v>1</v>
      </c>
      <c r="N1274" t="s">
        <v>8276</v>
      </c>
      <c r="O1274" s="13">
        <f>E1274/D1274</f>
        <v>1.06</v>
      </c>
      <c r="P1274" s="14">
        <f>IF($L1274&lt;&gt;0, E1274/L1274, 0)</f>
        <v>189.28571428571428</v>
      </c>
      <c r="Q1274" t="str">
        <f>LEFT($N1274, FIND("/", $N1274)-1)</f>
        <v>music</v>
      </c>
      <c r="R1274" t="str">
        <f>RIGHT(N1274, LEN(N1274)-LEN(Q1274)-1)</f>
        <v>rock</v>
      </c>
      <c r="S1274" s="5">
        <f>$J1274/60/60/24+DATE(1970, 1, 1)</f>
        <v>40274.745127314818</v>
      </c>
      <c r="T1274" s="5">
        <f>$I1274/60/60/24+DATE(1970, 1, 1)</f>
        <v>40344.166666666664</v>
      </c>
      <c r="U1274" t="b">
        <f>T1274&gt;S1274</f>
        <v>1</v>
      </c>
    </row>
    <row r="1275" spans="1:21" ht="43.5" x14ac:dyDescent="0.35">
      <c r="A1275">
        <v>1273</v>
      </c>
      <c r="B1275" s="3" t="s">
        <v>1274</v>
      </c>
      <c r="C1275" s="3" t="s">
        <v>5383</v>
      </c>
      <c r="D1275" s="11">
        <v>4000</v>
      </c>
      <c r="E1275" s="11">
        <v>4140</v>
      </c>
      <c r="F1275" t="s">
        <v>8219</v>
      </c>
      <c r="G1275" t="s">
        <v>8229</v>
      </c>
      <c r="H1275" t="s">
        <v>8251</v>
      </c>
      <c r="I1275">
        <v>1409506291</v>
      </c>
      <c r="J1275">
        <v>1406914291</v>
      </c>
      <c r="K1275" t="b">
        <v>1</v>
      </c>
      <c r="L1275">
        <v>54</v>
      </c>
      <c r="M1275" t="b">
        <v>1</v>
      </c>
      <c r="N1275" t="s">
        <v>8276</v>
      </c>
      <c r="O1275" s="13">
        <f>E1275/D1275</f>
        <v>1.0349999999999999</v>
      </c>
      <c r="P1275" s="14">
        <f>IF($L1275&lt;&gt;0, E1275/L1275, 0)</f>
        <v>76.666666666666671</v>
      </c>
      <c r="Q1275" t="str">
        <f>LEFT($N1275, FIND("/", $N1275)-1)</f>
        <v>music</v>
      </c>
      <c r="R1275" t="str">
        <f>RIGHT(N1275, LEN(N1275)-LEN(Q1275)-1)</f>
        <v>rock</v>
      </c>
      <c r="S1275" s="5">
        <f>$J1275/60/60/24+DATE(1970, 1, 1)</f>
        <v>41852.730219907404</v>
      </c>
      <c r="T1275" s="5">
        <f>$I1275/60/60/24+DATE(1970, 1, 1)</f>
        <v>41882.730219907404</v>
      </c>
      <c r="U1275" t="b">
        <f>T1275&gt;S1275</f>
        <v>1</v>
      </c>
    </row>
    <row r="1276" spans="1:21" ht="43.5" x14ac:dyDescent="0.35">
      <c r="A1276">
        <v>1274</v>
      </c>
      <c r="B1276" s="3" t="s">
        <v>1275</v>
      </c>
      <c r="C1276" s="3" t="s">
        <v>5384</v>
      </c>
      <c r="D1276" s="11">
        <v>25000</v>
      </c>
      <c r="E1276" s="11">
        <v>38743.839999999997</v>
      </c>
      <c r="F1276" t="s">
        <v>8219</v>
      </c>
      <c r="G1276" t="s">
        <v>8224</v>
      </c>
      <c r="H1276" t="s">
        <v>8246</v>
      </c>
      <c r="I1276">
        <v>1346344425</v>
      </c>
      <c r="J1276">
        <v>1343320425</v>
      </c>
      <c r="K1276" t="b">
        <v>1</v>
      </c>
      <c r="L1276">
        <v>467</v>
      </c>
      <c r="M1276" t="b">
        <v>1</v>
      </c>
      <c r="N1276" t="s">
        <v>8276</v>
      </c>
      <c r="O1276" s="13">
        <f>E1276/D1276</f>
        <v>1.5497535999999998</v>
      </c>
      <c r="P1276" s="14">
        <f>IF($L1276&lt;&gt;0, E1276/L1276, 0)</f>
        <v>82.963254817987149</v>
      </c>
      <c r="Q1276" t="str">
        <f>LEFT($N1276, FIND("/", $N1276)-1)</f>
        <v>music</v>
      </c>
      <c r="R1276" t="str">
        <f>RIGHT(N1276, LEN(N1276)-LEN(Q1276)-1)</f>
        <v>rock</v>
      </c>
      <c r="S1276" s="5">
        <f>$J1276/60/60/24+DATE(1970, 1, 1)</f>
        <v>41116.690104166664</v>
      </c>
      <c r="T1276" s="5">
        <f>$I1276/60/60/24+DATE(1970, 1, 1)</f>
        <v>41151.690104166664</v>
      </c>
      <c r="U1276" t="b">
        <f>T1276&gt;S1276</f>
        <v>1</v>
      </c>
    </row>
    <row r="1277" spans="1:21" ht="43.5" x14ac:dyDescent="0.35">
      <c r="A1277">
        <v>1275</v>
      </c>
      <c r="B1277" s="3" t="s">
        <v>1276</v>
      </c>
      <c r="C1277" s="3" t="s">
        <v>5385</v>
      </c>
      <c r="D1277" s="11">
        <v>15000</v>
      </c>
      <c r="E1277" s="11">
        <v>24321.1</v>
      </c>
      <c r="F1277" t="s">
        <v>8219</v>
      </c>
      <c r="G1277" t="s">
        <v>8224</v>
      </c>
      <c r="H1277" t="s">
        <v>8246</v>
      </c>
      <c r="I1277">
        <v>1375908587</v>
      </c>
      <c r="J1277">
        <v>1372884587</v>
      </c>
      <c r="K1277" t="b">
        <v>1</v>
      </c>
      <c r="L1277">
        <v>389</v>
      </c>
      <c r="M1277" t="b">
        <v>1</v>
      </c>
      <c r="N1277" t="s">
        <v>8276</v>
      </c>
      <c r="O1277" s="13">
        <f>E1277/D1277</f>
        <v>1.6214066666666667</v>
      </c>
      <c r="P1277" s="14">
        <f>IF($L1277&lt;&gt;0, E1277/L1277, 0)</f>
        <v>62.522107969151669</v>
      </c>
      <c r="Q1277" t="str">
        <f>LEFT($N1277, FIND("/", $N1277)-1)</f>
        <v>music</v>
      </c>
      <c r="R1277" t="str">
        <f>RIGHT(N1277, LEN(N1277)-LEN(Q1277)-1)</f>
        <v>rock</v>
      </c>
      <c r="S1277" s="5">
        <f>$J1277/60/60/24+DATE(1970, 1, 1)</f>
        <v>41458.867905092593</v>
      </c>
      <c r="T1277" s="5">
        <f>$I1277/60/60/24+DATE(1970, 1, 1)</f>
        <v>41493.867905092593</v>
      </c>
      <c r="U1277" t="b">
        <f>T1277&gt;S1277</f>
        <v>1</v>
      </c>
    </row>
    <row r="1278" spans="1:21" ht="29" x14ac:dyDescent="0.35">
      <c r="A1278">
        <v>1276</v>
      </c>
      <c r="B1278" s="3" t="s">
        <v>1277</v>
      </c>
      <c r="C1278" s="3" t="s">
        <v>5386</v>
      </c>
      <c r="D1278" s="11">
        <v>3000</v>
      </c>
      <c r="E1278" s="11">
        <v>3132.63</v>
      </c>
      <c r="F1278" t="s">
        <v>8219</v>
      </c>
      <c r="G1278" t="s">
        <v>8224</v>
      </c>
      <c r="H1278" t="s">
        <v>8246</v>
      </c>
      <c r="I1278">
        <v>1251777600</v>
      </c>
      <c r="J1278">
        <v>1247504047</v>
      </c>
      <c r="K1278" t="b">
        <v>1</v>
      </c>
      <c r="L1278">
        <v>68</v>
      </c>
      <c r="M1278" t="b">
        <v>1</v>
      </c>
      <c r="N1278" t="s">
        <v>8276</v>
      </c>
      <c r="O1278" s="13">
        <f>E1278/D1278</f>
        <v>1.0442100000000001</v>
      </c>
      <c r="P1278" s="14">
        <f>IF($L1278&lt;&gt;0, E1278/L1278, 0)</f>
        <v>46.06808823529412</v>
      </c>
      <c r="Q1278" t="str">
        <f>LEFT($N1278, FIND("/", $N1278)-1)</f>
        <v>music</v>
      </c>
      <c r="R1278" t="str">
        <f>RIGHT(N1278, LEN(N1278)-LEN(Q1278)-1)</f>
        <v>rock</v>
      </c>
      <c r="S1278" s="5">
        <f>$J1278/60/60/24+DATE(1970, 1, 1)</f>
        <v>40007.704247685186</v>
      </c>
      <c r="T1278" s="5">
        <f>$I1278/60/60/24+DATE(1970, 1, 1)</f>
        <v>40057.166666666664</v>
      </c>
      <c r="U1278" t="b">
        <f>T1278&gt;S1278</f>
        <v>1</v>
      </c>
    </row>
    <row r="1279" spans="1:21" ht="58" x14ac:dyDescent="0.35">
      <c r="A1279">
        <v>1277</v>
      </c>
      <c r="B1279" s="3" t="s">
        <v>1278</v>
      </c>
      <c r="C1279" s="3" t="s">
        <v>5387</v>
      </c>
      <c r="D1279" s="11">
        <v>15000</v>
      </c>
      <c r="E1279" s="11">
        <v>15918.65</v>
      </c>
      <c r="F1279" t="s">
        <v>8219</v>
      </c>
      <c r="G1279" t="s">
        <v>8224</v>
      </c>
      <c r="H1279" t="s">
        <v>8246</v>
      </c>
      <c r="I1279">
        <v>1346765347</v>
      </c>
      <c r="J1279">
        <v>1343741347</v>
      </c>
      <c r="K1279" t="b">
        <v>1</v>
      </c>
      <c r="L1279">
        <v>413</v>
      </c>
      <c r="M1279" t="b">
        <v>1</v>
      </c>
      <c r="N1279" t="s">
        <v>8276</v>
      </c>
      <c r="O1279" s="13">
        <f>E1279/D1279</f>
        <v>1.0612433333333333</v>
      </c>
      <c r="P1279" s="14">
        <f>IF($L1279&lt;&gt;0, E1279/L1279, 0)</f>
        <v>38.543946731234868</v>
      </c>
      <c r="Q1279" t="str">
        <f>LEFT($N1279, FIND("/", $N1279)-1)</f>
        <v>music</v>
      </c>
      <c r="R1279" t="str">
        <f>RIGHT(N1279, LEN(N1279)-LEN(Q1279)-1)</f>
        <v>rock</v>
      </c>
      <c r="S1279" s="5">
        <f>$J1279/60/60/24+DATE(1970, 1, 1)</f>
        <v>41121.561886574076</v>
      </c>
      <c r="T1279" s="5">
        <f>$I1279/60/60/24+DATE(1970, 1, 1)</f>
        <v>41156.561886574076</v>
      </c>
      <c r="U1279" t="b">
        <f>T1279&gt;S1279</f>
        <v>1</v>
      </c>
    </row>
    <row r="1280" spans="1:21" ht="43.5" x14ac:dyDescent="0.35">
      <c r="A1280">
        <v>1278</v>
      </c>
      <c r="B1280" s="3" t="s">
        <v>1279</v>
      </c>
      <c r="C1280" s="3" t="s">
        <v>5388</v>
      </c>
      <c r="D1280" s="11">
        <v>6500</v>
      </c>
      <c r="E1280" s="11">
        <v>10071</v>
      </c>
      <c r="F1280" t="s">
        <v>8219</v>
      </c>
      <c r="G1280" t="s">
        <v>8224</v>
      </c>
      <c r="H1280" t="s">
        <v>8246</v>
      </c>
      <c r="I1280">
        <v>1403661600</v>
      </c>
      <c r="J1280">
        <v>1401196766</v>
      </c>
      <c r="K1280" t="b">
        <v>1</v>
      </c>
      <c r="L1280">
        <v>190</v>
      </c>
      <c r="M1280" t="b">
        <v>1</v>
      </c>
      <c r="N1280" t="s">
        <v>8276</v>
      </c>
      <c r="O1280" s="13">
        <f>E1280/D1280</f>
        <v>1.5493846153846154</v>
      </c>
      <c r="P1280" s="14">
        <f>IF($L1280&lt;&gt;0, E1280/L1280, 0)</f>
        <v>53.005263157894738</v>
      </c>
      <c r="Q1280" t="str">
        <f>LEFT($N1280, FIND("/", $N1280)-1)</f>
        <v>music</v>
      </c>
      <c r="R1280" t="str">
        <f>RIGHT(N1280, LEN(N1280)-LEN(Q1280)-1)</f>
        <v>rock</v>
      </c>
      <c r="S1280" s="5">
        <f>$J1280/60/60/24+DATE(1970, 1, 1)</f>
        <v>41786.555162037039</v>
      </c>
      <c r="T1280" s="5">
        <f>$I1280/60/60/24+DATE(1970, 1, 1)</f>
        <v>41815.083333333336</v>
      </c>
      <c r="U1280" t="b">
        <f>T1280&gt;S1280</f>
        <v>1</v>
      </c>
    </row>
    <row r="1281" spans="1:21" ht="43.5" x14ac:dyDescent="0.35">
      <c r="A1281">
        <v>1279</v>
      </c>
      <c r="B1281" s="3" t="s">
        <v>1280</v>
      </c>
      <c r="C1281" s="3" t="s">
        <v>5389</v>
      </c>
      <c r="D1281" s="11">
        <v>12516</v>
      </c>
      <c r="E1281" s="11">
        <v>13864.17</v>
      </c>
      <c r="F1281" t="s">
        <v>8219</v>
      </c>
      <c r="G1281" t="s">
        <v>8224</v>
      </c>
      <c r="H1281" t="s">
        <v>8246</v>
      </c>
      <c r="I1281">
        <v>1395624170</v>
      </c>
      <c r="J1281">
        <v>1392171770</v>
      </c>
      <c r="K1281" t="b">
        <v>1</v>
      </c>
      <c r="L1281">
        <v>189</v>
      </c>
      <c r="M1281" t="b">
        <v>1</v>
      </c>
      <c r="N1281" t="s">
        <v>8276</v>
      </c>
      <c r="O1281" s="13">
        <f>E1281/D1281</f>
        <v>1.1077157238734421</v>
      </c>
      <c r="P1281" s="14">
        <f>IF($L1281&lt;&gt;0, E1281/L1281, 0)</f>
        <v>73.355396825396824</v>
      </c>
      <c r="Q1281" t="str">
        <f>LEFT($N1281, FIND("/", $N1281)-1)</f>
        <v>music</v>
      </c>
      <c r="R1281" t="str">
        <f>RIGHT(N1281, LEN(N1281)-LEN(Q1281)-1)</f>
        <v>rock</v>
      </c>
      <c r="S1281" s="5">
        <f>$J1281/60/60/24+DATE(1970, 1, 1)</f>
        <v>41682.099189814813</v>
      </c>
      <c r="T1281" s="5">
        <f>$I1281/60/60/24+DATE(1970, 1, 1)</f>
        <v>41722.057523148149</v>
      </c>
      <c r="U1281" t="b">
        <f>T1281&gt;S1281</f>
        <v>1</v>
      </c>
    </row>
    <row r="1282" spans="1:21" ht="43.5" x14ac:dyDescent="0.35">
      <c r="A1282">
        <v>1280</v>
      </c>
      <c r="B1282" s="3" t="s">
        <v>1281</v>
      </c>
      <c r="C1282" s="3" t="s">
        <v>5390</v>
      </c>
      <c r="D1282" s="11">
        <v>15000</v>
      </c>
      <c r="E1282" s="11">
        <v>16636.78</v>
      </c>
      <c r="F1282" t="s">
        <v>8219</v>
      </c>
      <c r="G1282" t="s">
        <v>8224</v>
      </c>
      <c r="H1282" t="s">
        <v>8246</v>
      </c>
      <c r="I1282">
        <v>1299003054</v>
      </c>
      <c r="J1282">
        <v>1291227054</v>
      </c>
      <c r="K1282" t="b">
        <v>1</v>
      </c>
      <c r="L1282">
        <v>130</v>
      </c>
      <c r="M1282" t="b">
        <v>1</v>
      </c>
      <c r="N1282" t="s">
        <v>8276</v>
      </c>
      <c r="O1282" s="13">
        <f>E1282/D1282</f>
        <v>1.1091186666666666</v>
      </c>
      <c r="P1282" s="14">
        <f>IF($L1282&lt;&gt;0, E1282/L1282, 0)</f>
        <v>127.97523076923076</v>
      </c>
      <c r="Q1282" t="str">
        <f>LEFT($N1282, FIND("/", $N1282)-1)</f>
        <v>music</v>
      </c>
      <c r="R1282" t="str">
        <f>RIGHT(N1282, LEN(N1282)-LEN(Q1282)-1)</f>
        <v>rock</v>
      </c>
      <c r="S1282" s="5">
        <f>$J1282/60/60/24+DATE(1970, 1, 1)</f>
        <v>40513.757569444446</v>
      </c>
      <c r="T1282" s="5">
        <f>$I1282/60/60/24+DATE(1970, 1, 1)</f>
        <v>40603.757569444446</v>
      </c>
      <c r="U1282" t="b">
        <f>T1282&gt;S1282</f>
        <v>1</v>
      </c>
    </row>
    <row r="1283" spans="1:21" ht="43.5" x14ac:dyDescent="0.35">
      <c r="A1283">
        <v>1281</v>
      </c>
      <c r="B1283" s="3" t="s">
        <v>1282</v>
      </c>
      <c r="C1283" s="3" t="s">
        <v>5391</v>
      </c>
      <c r="D1283" s="11">
        <v>7000</v>
      </c>
      <c r="E1283" s="11">
        <v>7750</v>
      </c>
      <c r="F1283" t="s">
        <v>8219</v>
      </c>
      <c r="G1283" t="s">
        <v>8224</v>
      </c>
      <c r="H1283" t="s">
        <v>8246</v>
      </c>
      <c r="I1283">
        <v>1375033836</v>
      </c>
      <c r="J1283">
        <v>1373305836</v>
      </c>
      <c r="K1283" t="b">
        <v>1</v>
      </c>
      <c r="L1283">
        <v>74</v>
      </c>
      <c r="M1283" t="b">
        <v>1</v>
      </c>
      <c r="N1283" t="s">
        <v>8276</v>
      </c>
      <c r="O1283" s="13">
        <f>E1283/D1283</f>
        <v>1.1071428571428572</v>
      </c>
      <c r="P1283" s="14">
        <f>IF($L1283&lt;&gt;0, E1283/L1283, 0)</f>
        <v>104.72972972972973</v>
      </c>
      <c r="Q1283" t="str">
        <f>LEFT($N1283, FIND("/", $N1283)-1)</f>
        <v>music</v>
      </c>
      <c r="R1283" t="str">
        <f>RIGHT(N1283, LEN(N1283)-LEN(Q1283)-1)</f>
        <v>rock</v>
      </c>
      <c r="S1283" s="5">
        <f>$J1283/60/60/24+DATE(1970, 1, 1)</f>
        <v>41463.743472222224</v>
      </c>
      <c r="T1283" s="5">
        <f>$I1283/60/60/24+DATE(1970, 1, 1)</f>
        <v>41483.743472222224</v>
      </c>
      <c r="U1283" t="b">
        <f>T1283&gt;S1283</f>
        <v>1</v>
      </c>
    </row>
    <row r="1284" spans="1:21" ht="58" x14ac:dyDescent="0.35">
      <c r="A1284">
        <v>1282</v>
      </c>
      <c r="B1284" s="3" t="s">
        <v>1283</v>
      </c>
      <c r="C1284" s="3" t="s">
        <v>5392</v>
      </c>
      <c r="D1284" s="11">
        <v>15000</v>
      </c>
      <c r="E1284" s="11">
        <v>18542</v>
      </c>
      <c r="F1284" t="s">
        <v>8219</v>
      </c>
      <c r="G1284" t="s">
        <v>8224</v>
      </c>
      <c r="H1284" t="s">
        <v>8246</v>
      </c>
      <c r="I1284">
        <v>1386565140</v>
      </c>
      <c r="J1284">
        <v>1383909855</v>
      </c>
      <c r="K1284" t="b">
        <v>1</v>
      </c>
      <c r="L1284">
        <v>274</v>
      </c>
      <c r="M1284" t="b">
        <v>1</v>
      </c>
      <c r="N1284" t="s">
        <v>8276</v>
      </c>
      <c r="O1284" s="13">
        <f>E1284/D1284</f>
        <v>1.2361333333333333</v>
      </c>
      <c r="P1284" s="14">
        <f>IF($L1284&lt;&gt;0, E1284/L1284, 0)</f>
        <v>67.671532846715323</v>
      </c>
      <c r="Q1284" t="str">
        <f>LEFT($N1284, FIND("/", $N1284)-1)</f>
        <v>music</v>
      </c>
      <c r="R1284" t="str">
        <f>RIGHT(N1284, LEN(N1284)-LEN(Q1284)-1)</f>
        <v>rock</v>
      </c>
      <c r="S1284" s="5">
        <f>$J1284/60/60/24+DATE(1970, 1, 1)</f>
        <v>41586.475173611114</v>
      </c>
      <c r="T1284" s="5">
        <f>$I1284/60/60/24+DATE(1970, 1, 1)</f>
        <v>41617.207638888889</v>
      </c>
      <c r="U1284" t="b">
        <f>T1284&gt;S1284</f>
        <v>1</v>
      </c>
    </row>
    <row r="1285" spans="1:21" ht="43.5" x14ac:dyDescent="0.35">
      <c r="A1285">
        <v>1283</v>
      </c>
      <c r="B1285" s="3" t="s">
        <v>1284</v>
      </c>
      <c r="C1285" s="3" t="s">
        <v>5393</v>
      </c>
      <c r="D1285" s="11">
        <v>1000</v>
      </c>
      <c r="E1285" s="11">
        <v>2110.5</v>
      </c>
      <c r="F1285" t="s">
        <v>8219</v>
      </c>
      <c r="G1285" t="s">
        <v>8224</v>
      </c>
      <c r="H1285" t="s">
        <v>8246</v>
      </c>
      <c r="I1285">
        <v>1362974400</v>
      </c>
      <c r="J1285">
        <v>1360948389</v>
      </c>
      <c r="K1285" t="b">
        <v>1</v>
      </c>
      <c r="L1285">
        <v>22</v>
      </c>
      <c r="M1285" t="b">
        <v>1</v>
      </c>
      <c r="N1285" t="s">
        <v>8276</v>
      </c>
      <c r="O1285" s="13">
        <f>E1285/D1285</f>
        <v>2.1105</v>
      </c>
      <c r="P1285" s="14">
        <f>IF($L1285&lt;&gt;0, E1285/L1285, 0)</f>
        <v>95.931818181818187</v>
      </c>
      <c r="Q1285" t="str">
        <f>LEFT($N1285, FIND("/", $N1285)-1)</f>
        <v>music</v>
      </c>
      <c r="R1285" t="str">
        <f>RIGHT(N1285, LEN(N1285)-LEN(Q1285)-1)</f>
        <v>rock</v>
      </c>
      <c r="S1285" s="5">
        <f>$J1285/60/60/24+DATE(1970, 1, 1)</f>
        <v>41320.717465277776</v>
      </c>
      <c r="T1285" s="5">
        <f>$I1285/60/60/24+DATE(1970, 1, 1)</f>
        <v>41344.166666666664</v>
      </c>
      <c r="U1285" t="b">
        <f>T1285&gt;S1285</f>
        <v>1</v>
      </c>
    </row>
    <row r="1286" spans="1:21" ht="43.5" x14ac:dyDescent="0.35">
      <c r="A1286">
        <v>1284</v>
      </c>
      <c r="B1286" s="3" t="s">
        <v>1285</v>
      </c>
      <c r="C1286" s="3" t="s">
        <v>5394</v>
      </c>
      <c r="D1286" s="11">
        <v>2000</v>
      </c>
      <c r="E1286" s="11">
        <v>2020</v>
      </c>
      <c r="F1286" t="s">
        <v>8219</v>
      </c>
      <c r="G1286" t="s">
        <v>8224</v>
      </c>
      <c r="H1286" t="s">
        <v>8246</v>
      </c>
      <c r="I1286">
        <v>1483203540</v>
      </c>
      <c r="J1286">
        <v>1481175482</v>
      </c>
      <c r="K1286" t="b">
        <v>0</v>
      </c>
      <c r="L1286">
        <v>31</v>
      </c>
      <c r="M1286" t="b">
        <v>1</v>
      </c>
      <c r="N1286" t="s">
        <v>8271</v>
      </c>
      <c r="O1286" s="13">
        <f>E1286/D1286</f>
        <v>1.01</v>
      </c>
      <c r="P1286" s="14">
        <f>IF($L1286&lt;&gt;0, E1286/L1286, 0)</f>
        <v>65.161290322580641</v>
      </c>
      <c r="Q1286" t="str">
        <f>LEFT($N1286, FIND("/", $N1286)-1)</f>
        <v>theater</v>
      </c>
      <c r="R1286" t="str">
        <f>RIGHT(N1286, LEN(N1286)-LEN(Q1286)-1)</f>
        <v>plays</v>
      </c>
      <c r="S1286" s="5">
        <f>$J1286/60/60/24+DATE(1970, 1, 1)</f>
        <v>42712.23474537037</v>
      </c>
      <c r="T1286" s="5">
        <f>$I1286/60/60/24+DATE(1970, 1, 1)</f>
        <v>42735.707638888889</v>
      </c>
      <c r="U1286" t="b">
        <f>T1286&gt;S1286</f>
        <v>1</v>
      </c>
    </row>
    <row r="1287" spans="1:21" ht="43.5" x14ac:dyDescent="0.35">
      <c r="A1287">
        <v>1285</v>
      </c>
      <c r="B1287" s="3" t="s">
        <v>1286</v>
      </c>
      <c r="C1287" s="3" t="s">
        <v>5395</v>
      </c>
      <c r="D1287" s="11">
        <v>2000</v>
      </c>
      <c r="E1287" s="11">
        <v>2033</v>
      </c>
      <c r="F1287" t="s">
        <v>8219</v>
      </c>
      <c r="G1287" t="s">
        <v>8225</v>
      </c>
      <c r="H1287" t="s">
        <v>8247</v>
      </c>
      <c r="I1287">
        <v>1434808775</v>
      </c>
      <c r="J1287">
        <v>1433512775</v>
      </c>
      <c r="K1287" t="b">
        <v>0</v>
      </c>
      <c r="L1287">
        <v>63</v>
      </c>
      <c r="M1287" t="b">
        <v>1</v>
      </c>
      <c r="N1287" t="s">
        <v>8271</v>
      </c>
      <c r="O1287" s="13">
        <f>E1287/D1287</f>
        <v>1.0165</v>
      </c>
      <c r="P1287" s="14">
        <f>IF($L1287&lt;&gt;0, E1287/L1287, 0)</f>
        <v>32.269841269841272</v>
      </c>
      <c r="Q1287" t="str">
        <f>LEFT($N1287, FIND("/", $N1287)-1)</f>
        <v>theater</v>
      </c>
      <c r="R1287" t="str">
        <f>RIGHT(N1287, LEN(N1287)-LEN(Q1287)-1)</f>
        <v>plays</v>
      </c>
      <c r="S1287" s="5">
        <f>$J1287/60/60/24+DATE(1970, 1, 1)</f>
        <v>42160.583043981482</v>
      </c>
      <c r="T1287" s="5">
        <f>$I1287/60/60/24+DATE(1970, 1, 1)</f>
        <v>42175.583043981482</v>
      </c>
      <c r="U1287" t="b">
        <f>T1287&gt;S1287</f>
        <v>1</v>
      </c>
    </row>
    <row r="1288" spans="1:21" ht="43.5" x14ac:dyDescent="0.35">
      <c r="A1288">
        <v>1286</v>
      </c>
      <c r="B1288" s="3" t="s">
        <v>1287</v>
      </c>
      <c r="C1288" s="3" t="s">
        <v>5396</v>
      </c>
      <c r="D1288" s="11">
        <v>1500</v>
      </c>
      <c r="E1288" s="11">
        <v>1625</v>
      </c>
      <c r="F1288" t="s">
        <v>8219</v>
      </c>
      <c r="G1288" t="s">
        <v>8225</v>
      </c>
      <c r="H1288" t="s">
        <v>8247</v>
      </c>
      <c r="I1288">
        <v>1424181600</v>
      </c>
      <c r="J1288">
        <v>1423041227</v>
      </c>
      <c r="K1288" t="b">
        <v>0</v>
      </c>
      <c r="L1288">
        <v>20</v>
      </c>
      <c r="M1288" t="b">
        <v>1</v>
      </c>
      <c r="N1288" t="s">
        <v>8271</v>
      </c>
      <c r="O1288" s="13">
        <f>E1288/D1288</f>
        <v>1.0833333333333333</v>
      </c>
      <c r="P1288" s="14">
        <f>IF($L1288&lt;&gt;0, E1288/L1288, 0)</f>
        <v>81.25</v>
      </c>
      <c r="Q1288" t="str">
        <f>LEFT($N1288, FIND("/", $N1288)-1)</f>
        <v>theater</v>
      </c>
      <c r="R1288" t="str">
        <f>RIGHT(N1288, LEN(N1288)-LEN(Q1288)-1)</f>
        <v>plays</v>
      </c>
      <c r="S1288" s="5">
        <f>$J1288/60/60/24+DATE(1970, 1, 1)</f>
        <v>42039.384571759263</v>
      </c>
      <c r="T1288" s="5">
        <f>$I1288/60/60/24+DATE(1970, 1, 1)</f>
        <v>42052.583333333328</v>
      </c>
      <c r="U1288" t="b">
        <f>T1288&gt;S1288</f>
        <v>1</v>
      </c>
    </row>
    <row r="1289" spans="1:21" ht="72.5" x14ac:dyDescent="0.35">
      <c r="A1289">
        <v>1287</v>
      </c>
      <c r="B1289" s="3" t="s">
        <v>1288</v>
      </c>
      <c r="C1289" s="3" t="s">
        <v>5397</v>
      </c>
      <c r="D1289" s="11">
        <v>250</v>
      </c>
      <c r="E1289" s="11">
        <v>605</v>
      </c>
      <c r="F1289" t="s">
        <v>8219</v>
      </c>
      <c r="G1289" t="s">
        <v>8225</v>
      </c>
      <c r="H1289" t="s">
        <v>8247</v>
      </c>
      <c r="I1289">
        <v>1434120856</v>
      </c>
      <c r="J1289">
        <v>1428936856</v>
      </c>
      <c r="K1289" t="b">
        <v>0</v>
      </c>
      <c r="L1289">
        <v>25</v>
      </c>
      <c r="M1289" t="b">
        <v>1</v>
      </c>
      <c r="N1289" t="s">
        <v>8271</v>
      </c>
      <c r="O1289" s="13">
        <f>E1289/D1289</f>
        <v>2.42</v>
      </c>
      <c r="P1289" s="14">
        <f>IF($L1289&lt;&gt;0, E1289/L1289, 0)</f>
        <v>24.2</v>
      </c>
      <c r="Q1289" t="str">
        <f>LEFT($N1289, FIND("/", $N1289)-1)</f>
        <v>theater</v>
      </c>
      <c r="R1289" t="str">
        <f>RIGHT(N1289, LEN(N1289)-LEN(Q1289)-1)</f>
        <v>plays</v>
      </c>
      <c r="S1289" s="5">
        <f>$J1289/60/60/24+DATE(1970, 1, 1)</f>
        <v>42107.621018518519</v>
      </c>
      <c r="T1289" s="5">
        <f>$I1289/60/60/24+DATE(1970, 1, 1)</f>
        <v>42167.621018518519</v>
      </c>
      <c r="U1289" t="b">
        <f>T1289&gt;S1289</f>
        <v>1</v>
      </c>
    </row>
    <row r="1290" spans="1:21" ht="58" x14ac:dyDescent="0.35">
      <c r="A1290">
        <v>1288</v>
      </c>
      <c r="B1290" s="3" t="s">
        <v>1289</v>
      </c>
      <c r="C1290" s="3" t="s">
        <v>5398</v>
      </c>
      <c r="D1290" s="11">
        <v>4000</v>
      </c>
      <c r="E1290" s="11">
        <v>4018</v>
      </c>
      <c r="F1290" t="s">
        <v>8219</v>
      </c>
      <c r="G1290" t="s">
        <v>8224</v>
      </c>
      <c r="H1290" t="s">
        <v>8246</v>
      </c>
      <c r="I1290">
        <v>1470801600</v>
      </c>
      <c r="J1290">
        <v>1468122163</v>
      </c>
      <c r="K1290" t="b">
        <v>0</v>
      </c>
      <c r="L1290">
        <v>61</v>
      </c>
      <c r="M1290" t="b">
        <v>1</v>
      </c>
      <c r="N1290" t="s">
        <v>8271</v>
      </c>
      <c r="O1290" s="13">
        <f>E1290/D1290</f>
        <v>1.0044999999999999</v>
      </c>
      <c r="P1290" s="14">
        <f>IF($L1290&lt;&gt;0, E1290/L1290, 0)</f>
        <v>65.868852459016395</v>
      </c>
      <c r="Q1290" t="str">
        <f>LEFT($N1290, FIND("/", $N1290)-1)</f>
        <v>theater</v>
      </c>
      <c r="R1290" t="str">
        <f>RIGHT(N1290, LEN(N1290)-LEN(Q1290)-1)</f>
        <v>plays</v>
      </c>
      <c r="S1290" s="5">
        <f>$J1290/60/60/24+DATE(1970, 1, 1)</f>
        <v>42561.154664351852</v>
      </c>
      <c r="T1290" s="5">
        <f>$I1290/60/60/24+DATE(1970, 1, 1)</f>
        <v>42592.166666666672</v>
      </c>
      <c r="U1290" t="b">
        <f>T1290&gt;S1290</f>
        <v>1</v>
      </c>
    </row>
    <row r="1291" spans="1:21" ht="43.5" x14ac:dyDescent="0.35">
      <c r="A1291">
        <v>1289</v>
      </c>
      <c r="B1291" s="3" t="s">
        <v>1290</v>
      </c>
      <c r="C1291" s="3" t="s">
        <v>5399</v>
      </c>
      <c r="D1291" s="11">
        <v>1500</v>
      </c>
      <c r="E1291" s="11">
        <v>1876</v>
      </c>
      <c r="F1291" t="s">
        <v>8219</v>
      </c>
      <c r="G1291" t="s">
        <v>8224</v>
      </c>
      <c r="H1291" t="s">
        <v>8246</v>
      </c>
      <c r="I1291">
        <v>1483499645</v>
      </c>
      <c r="J1291">
        <v>1480907645</v>
      </c>
      <c r="K1291" t="b">
        <v>0</v>
      </c>
      <c r="L1291">
        <v>52</v>
      </c>
      <c r="M1291" t="b">
        <v>1</v>
      </c>
      <c r="N1291" t="s">
        <v>8271</v>
      </c>
      <c r="O1291" s="13">
        <f>E1291/D1291</f>
        <v>1.2506666666666666</v>
      </c>
      <c r="P1291" s="14">
        <f>IF($L1291&lt;&gt;0, E1291/L1291, 0)</f>
        <v>36.07692307692308</v>
      </c>
      <c r="Q1291" t="str">
        <f>LEFT($N1291, FIND("/", $N1291)-1)</f>
        <v>theater</v>
      </c>
      <c r="R1291" t="str">
        <f>RIGHT(N1291, LEN(N1291)-LEN(Q1291)-1)</f>
        <v>plays</v>
      </c>
      <c r="S1291" s="5">
        <f>$J1291/60/60/24+DATE(1970, 1, 1)</f>
        <v>42709.134780092587</v>
      </c>
      <c r="T1291" s="5">
        <f>$I1291/60/60/24+DATE(1970, 1, 1)</f>
        <v>42739.134780092587</v>
      </c>
      <c r="U1291" t="b">
        <f>T1291&gt;S1291</f>
        <v>1</v>
      </c>
    </row>
    <row r="1292" spans="1:21" ht="29" x14ac:dyDescent="0.35">
      <c r="A1292">
        <v>1290</v>
      </c>
      <c r="B1292" s="3" t="s">
        <v>1291</v>
      </c>
      <c r="C1292" s="3" t="s">
        <v>5400</v>
      </c>
      <c r="D1292" s="11">
        <v>3500</v>
      </c>
      <c r="E1292" s="11">
        <v>3800</v>
      </c>
      <c r="F1292" t="s">
        <v>8219</v>
      </c>
      <c r="G1292" t="s">
        <v>8224</v>
      </c>
      <c r="H1292" t="s">
        <v>8246</v>
      </c>
      <c r="I1292">
        <v>1429772340</v>
      </c>
      <c r="J1292">
        <v>1427121931</v>
      </c>
      <c r="K1292" t="b">
        <v>0</v>
      </c>
      <c r="L1292">
        <v>86</v>
      </c>
      <c r="M1292" t="b">
        <v>1</v>
      </c>
      <c r="N1292" t="s">
        <v>8271</v>
      </c>
      <c r="O1292" s="13">
        <f>E1292/D1292</f>
        <v>1.0857142857142856</v>
      </c>
      <c r="P1292" s="14">
        <f>IF($L1292&lt;&gt;0, E1292/L1292, 0)</f>
        <v>44.186046511627907</v>
      </c>
      <c r="Q1292" t="str">
        <f>LEFT($N1292, FIND("/", $N1292)-1)</f>
        <v>theater</v>
      </c>
      <c r="R1292" t="str">
        <f>RIGHT(N1292, LEN(N1292)-LEN(Q1292)-1)</f>
        <v>plays</v>
      </c>
      <c r="S1292" s="5">
        <f>$J1292/60/60/24+DATE(1970, 1, 1)</f>
        <v>42086.614942129629</v>
      </c>
      <c r="T1292" s="5">
        <f>$I1292/60/60/24+DATE(1970, 1, 1)</f>
        <v>42117.290972222225</v>
      </c>
      <c r="U1292" t="b">
        <f>T1292&gt;S1292</f>
        <v>1</v>
      </c>
    </row>
    <row r="1293" spans="1:21" ht="43.5" x14ac:dyDescent="0.35">
      <c r="A1293">
        <v>1291</v>
      </c>
      <c r="B1293" s="3" t="s">
        <v>1292</v>
      </c>
      <c r="C1293" s="3" t="s">
        <v>5401</v>
      </c>
      <c r="D1293" s="11">
        <v>3000</v>
      </c>
      <c r="E1293" s="11">
        <v>4371</v>
      </c>
      <c r="F1293" t="s">
        <v>8219</v>
      </c>
      <c r="G1293" t="s">
        <v>8224</v>
      </c>
      <c r="H1293" t="s">
        <v>8246</v>
      </c>
      <c r="I1293">
        <v>1428390000</v>
      </c>
      <c r="J1293">
        <v>1425224391</v>
      </c>
      <c r="K1293" t="b">
        <v>0</v>
      </c>
      <c r="L1293">
        <v>42</v>
      </c>
      <c r="M1293" t="b">
        <v>1</v>
      </c>
      <c r="N1293" t="s">
        <v>8271</v>
      </c>
      <c r="O1293" s="13">
        <f>E1293/D1293</f>
        <v>1.4570000000000001</v>
      </c>
      <c r="P1293" s="14">
        <f>IF($L1293&lt;&gt;0, E1293/L1293, 0)</f>
        <v>104.07142857142857</v>
      </c>
      <c r="Q1293" t="str">
        <f>LEFT($N1293, FIND("/", $N1293)-1)</f>
        <v>theater</v>
      </c>
      <c r="R1293" t="str">
        <f>RIGHT(N1293, LEN(N1293)-LEN(Q1293)-1)</f>
        <v>plays</v>
      </c>
      <c r="S1293" s="5">
        <f>$J1293/60/60/24+DATE(1970, 1, 1)</f>
        <v>42064.652673611112</v>
      </c>
      <c r="T1293" s="5">
        <f>$I1293/60/60/24+DATE(1970, 1, 1)</f>
        <v>42101.291666666672</v>
      </c>
      <c r="U1293" t="b">
        <f>T1293&gt;S1293</f>
        <v>1</v>
      </c>
    </row>
    <row r="1294" spans="1:21" ht="58" x14ac:dyDescent="0.35">
      <c r="A1294">
        <v>1292</v>
      </c>
      <c r="B1294" s="3" t="s">
        <v>1293</v>
      </c>
      <c r="C1294" s="3" t="s">
        <v>5402</v>
      </c>
      <c r="D1294" s="11">
        <v>1700</v>
      </c>
      <c r="E1294" s="11">
        <v>1870</v>
      </c>
      <c r="F1294" t="s">
        <v>8219</v>
      </c>
      <c r="G1294" t="s">
        <v>8225</v>
      </c>
      <c r="H1294" t="s">
        <v>8247</v>
      </c>
      <c r="I1294">
        <v>1444172340</v>
      </c>
      <c r="J1294">
        <v>1441822828</v>
      </c>
      <c r="K1294" t="b">
        <v>0</v>
      </c>
      <c r="L1294">
        <v>52</v>
      </c>
      <c r="M1294" t="b">
        <v>1</v>
      </c>
      <c r="N1294" t="s">
        <v>8271</v>
      </c>
      <c r="O1294" s="13">
        <f>E1294/D1294</f>
        <v>1.1000000000000001</v>
      </c>
      <c r="P1294" s="14">
        <f>IF($L1294&lt;&gt;0, E1294/L1294, 0)</f>
        <v>35.96153846153846</v>
      </c>
      <c r="Q1294" t="str">
        <f>LEFT($N1294, FIND("/", $N1294)-1)</f>
        <v>theater</v>
      </c>
      <c r="R1294" t="str">
        <f>RIGHT(N1294, LEN(N1294)-LEN(Q1294)-1)</f>
        <v>plays</v>
      </c>
      <c r="S1294" s="5">
        <f>$J1294/60/60/24+DATE(1970, 1, 1)</f>
        <v>42256.764212962968</v>
      </c>
      <c r="T1294" s="5">
        <f>$I1294/60/60/24+DATE(1970, 1, 1)</f>
        <v>42283.957638888889</v>
      </c>
      <c r="U1294" t="b">
        <f>T1294&gt;S1294</f>
        <v>1</v>
      </c>
    </row>
    <row r="1295" spans="1:21" ht="58" x14ac:dyDescent="0.35">
      <c r="A1295">
        <v>1293</v>
      </c>
      <c r="B1295" s="3" t="s">
        <v>1294</v>
      </c>
      <c r="C1295" s="3" t="s">
        <v>5403</v>
      </c>
      <c r="D1295" s="11">
        <v>15000</v>
      </c>
      <c r="E1295" s="11">
        <v>15335</v>
      </c>
      <c r="F1295" t="s">
        <v>8219</v>
      </c>
      <c r="G1295" t="s">
        <v>8224</v>
      </c>
      <c r="H1295" t="s">
        <v>8246</v>
      </c>
      <c r="I1295">
        <v>1447523371</v>
      </c>
      <c r="J1295">
        <v>1444927771</v>
      </c>
      <c r="K1295" t="b">
        <v>0</v>
      </c>
      <c r="L1295">
        <v>120</v>
      </c>
      <c r="M1295" t="b">
        <v>1</v>
      </c>
      <c r="N1295" t="s">
        <v>8271</v>
      </c>
      <c r="O1295" s="13">
        <f>E1295/D1295</f>
        <v>1.0223333333333333</v>
      </c>
      <c r="P1295" s="14">
        <f>IF($L1295&lt;&gt;0, E1295/L1295, 0)</f>
        <v>127.79166666666667</v>
      </c>
      <c r="Q1295" t="str">
        <f>LEFT($N1295, FIND("/", $N1295)-1)</f>
        <v>theater</v>
      </c>
      <c r="R1295" t="str">
        <f>RIGHT(N1295, LEN(N1295)-LEN(Q1295)-1)</f>
        <v>plays</v>
      </c>
      <c r="S1295" s="5">
        <f>$J1295/60/60/24+DATE(1970, 1, 1)</f>
        <v>42292.701053240744</v>
      </c>
      <c r="T1295" s="5">
        <f>$I1295/60/60/24+DATE(1970, 1, 1)</f>
        <v>42322.742719907401</v>
      </c>
      <c r="U1295" t="b">
        <f>T1295&gt;S1295</f>
        <v>1</v>
      </c>
    </row>
    <row r="1296" spans="1:21" ht="43.5" x14ac:dyDescent="0.35">
      <c r="A1296">
        <v>1294</v>
      </c>
      <c r="B1296" s="3" t="s">
        <v>1295</v>
      </c>
      <c r="C1296" s="3" t="s">
        <v>5404</v>
      </c>
      <c r="D1296" s="11">
        <v>500</v>
      </c>
      <c r="E1296" s="11">
        <v>610</v>
      </c>
      <c r="F1296" t="s">
        <v>8219</v>
      </c>
      <c r="G1296" t="s">
        <v>8225</v>
      </c>
      <c r="H1296" t="s">
        <v>8247</v>
      </c>
      <c r="I1296">
        <v>1445252400</v>
      </c>
      <c r="J1296">
        <v>1443696797</v>
      </c>
      <c r="K1296" t="b">
        <v>0</v>
      </c>
      <c r="L1296">
        <v>22</v>
      </c>
      <c r="M1296" t="b">
        <v>1</v>
      </c>
      <c r="N1296" t="s">
        <v>8271</v>
      </c>
      <c r="O1296" s="13">
        <f>E1296/D1296</f>
        <v>1.22</v>
      </c>
      <c r="P1296" s="14">
        <f>IF($L1296&lt;&gt;0, E1296/L1296, 0)</f>
        <v>27.727272727272727</v>
      </c>
      <c r="Q1296" t="str">
        <f>LEFT($N1296, FIND("/", $N1296)-1)</f>
        <v>theater</v>
      </c>
      <c r="R1296" t="str">
        <f>RIGHT(N1296, LEN(N1296)-LEN(Q1296)-1)</f>
        <v>plays</v>
      </c>
      <c r="S1296" s="5">
        <f>$J1296/60/60/24+DATE(1970, 1, 1)</f>
        <v>42278.453668981485</v>
      </c>
      <c r="T1296" s="5">
        <f>$I1296/60/60/24+DATE(1970, 1, 1)</f>
        <v>42296.458333333328</v>
      </c>
      <c r="U1296" t="b">
        <f>T1296&gt;S1296</f>
        <v>1</v>
      </c>
    </row>
    <row r="1297" spans="1:21" ht="43.5" x14ac:dyDescent="0.35">
      <c r="A1297">
        <v>1295</v>
      </c>
      <c r="B1297" s="3" t="s">
        <v>1296</v>
      </c>
      <c r="C1297" s="3" t="s">
        <v>5405</v>
      </c>
      <c r="D1297" s="11">
        <v>2500</v>
      </c>
      <c r="E1297" s="11">
        <v>2549</v>
      </c>
      <c r="F1297" t="s">
        <v>8219</v>
      </c>
      <c r="G1297" t="s">
        <v>8225</v>
      </c>
      <c r="H1297" t="s">
        <v>8247</v>
      </c>
      <c r="I1297">
        <v>1438189200</v>
      </c>
      <c r="J1297">
        <v>1435585497</v>
      </c>
      <c r="K1297" t="b">
        <v>0</v>
      </c>
      <c r="L1297">
        <v>64</v>
      </c>
      <c r="M1297" t="b">
        <v>1</v>
      </c>
      <c r="N1297" t="s">
        <v>8271</v>
      </c>
      <c r="O1297" s="13">
        <f>E1297/D1297</f>
        <v>1.0196000000000001</v>
      </c>
      <c r="P1297" s="14">
        <f>IF($L1297&lt;&gt;0, E1297/L1297, 0)</f>
        <v>39.828125</v>
      </c>
      <c r="Q1297" t="str">
        <f>LEFT($N1297, FIND("/", $N1297)-1)</f>
        <v>theater</v>
      </c>
      <c r="R1297" t="str">
        <f>RIGHT(N1297, LEN(N1297)-LEN(Q1297)-1)</f>
        <v>plays</v>
      </c>
      <c r="S1297" s="5">
        <f>$J1297/60/60/24+DATE(1970, 1, 1)</f>
        <v>42184.572881944448</v>
      </c>
      <c r="T1297" s="5">
        <f>$I1297/60/60/24+DATE(1970, 1, 1)</f>
        <v>42214.708333333328</v>
      </c>
      <c r="U1297" t="b">
        <f>T1297&gt;S1297</f>
        <v>1</v>
      </c>
    </row>
    <row r="1298" spans="1:21" ht="58" x14ac:dyDescent="0.35">
      <c r="A1298">
        <v>1296</v>
      </c>
      <c r="B1298" s="3" t="s">
        <v>1297</v>
      </c>
      <c r="C1298" s="3" t="s">
        <v>5406</v>
      </c>
      <c r="D1298" s="11">
        <v>850</v>
      </c>
      <c r="E1298" s="11">
        <v>1200</v>
      </c>
      <c r="F1298" t="s">
        <v>8219</v>
      </c>
      <c r="G1298" t="s">
        <v>8225</v>
      </c>
      <c r="H1298" t="s">
        <v>8247</v>
      </c>
      <c r="I1298">
        <v>1457914373</v>
      </c>
      <c r="J1298">
        <v>1456189973</v>
      </c>
      <c r="K1298" t="b">
        <v>0</v>
      </c>
      <c r="L1298">
        <v>23</v>
      </c>
      <c r="M1298" t="b">
        <v>1</v>
      </c>
      <c r="N1298" t="s">
        <v>8271</v>
      </c>
      <c r="O1298" s="13">
        <f>E1298/D1298</f>
        <v>1.411764705882353</v>
      </c>
      <c r="P1298" s="14">
        <f>IF($L1298&lt;&gt;0, E1298/L1298, 0)</f>
        <v>52.173913043478258</v>
      </c>
      <c r="Q1298" t="str">
        <f>LEFT($N1298, FIND("/", $N1298)-1)</f>
        <v>theater</v>
      </c>
      <c r="R1298" t="str">
        <f>RIGHT(N1298, LEN(N1298)-LEN(Q1298)-1)</f>
        <v>plays</v>
      </c>
      <c r="S1298" s="5">
        <f>$J1298/60/60/24+DATE(1970, 1, 1)</f>
        <v>42423.050613425927</v>
      </c>
      <c r="T1298" s="5">
        <f>$I1298/60/60/24+DATE(1970, 1, 1)</f>
        <v>42443.008946759262</v>
      </c>
      <c r="U1298" t="b">
        <f>T1298&gt;S1298</f>
        <v>1</v>
      </c>
    </row>
    <row r="1299" spans="1:21" ht="43.5" x14ac:dyDescent="0.35">
      <c r="A1299">
        <v>1297</v>
      </c>
      <c r="B1299" s="3" t="s">
        <v>1298</v>
      </c>
      <c r="C1299" s="3" t="s">
        <v>5407</v>
      </c>
      <c r="D1299" s="11">
        <v>20000</v>
      </c>
      <c r="E1299" s="11">
        <v>21905</v>
      </c>
      <c r="F1299" t="s">
        <v>8219</v>
      </c>
      <c r="G1299" t="s">
        <v>8224</v>
      </c>
      <c r="H1299" t="s">
        <v>8246</v>
      </c>
      <c r="I1299">
        <v>1462125358</v>
      </c>
      <c r="J1299">
        <v>1459533358</v>
      </c>
      <c r="K1299" t="b">
        <v>0</v>
      </c>
      <c r="L1299">
        <v>238</v>
      </c>
      <c r="M1299" t="b">
        <v>1</v>
      </c>
      <c r="N1299" t="s">
        <v>8271</v>
      </c>
      <c r="O1299" s="13">
        <f>E1299/D1299</f>
        <v>1.0952500000000001</v>
      </c>
      <c r="P1299" s="14">
        <f>IF($L1299&lt;&gt;0, E1299/L1299, 0)</f>
        <v>92.037815126050418</v>
      </c>
      <c r="Q1299" t="str">
        <f>LEFT($N1299, FIND("/", $N1299)-1)</f>
        <v>theater</v>
      </c>
      <c r="R1299" t="str">
        <f>RIGHT(N1299, LEN(N1299)-LEN(Q1299)-1)</f>
        <v>plays</v>
      </c>
      <c r="S1299" s="5">
        <f>$J1299/60/60/24+DATE(1970, 1, 1)</f>
        <v>42461.747199074074</v>
      </c>
      <c r="T1299" s="5">
        <f>$I1299/60/60/24+DATE(1970, 1, 1)</f>
        <v>42491.747199074074</v>
      </c>
      <c r="U1299" t="b">
        <f>T1299&gt;S1299</f>
        <v>1</v>
      </c>
    </row>
    <row r="1300" spans="1:21" ht="43.5" x14ac:dyDescent="0.35">
      <c r="A1300">
        <v>1298</v>
      </c>
      <c r="B1300" s="3" t="s">
        <v>1299</v>
      </c>
      <c r="C1300" s="3" t="s">
        <v>5408</v>
      </c>
      <c r="D1300" s="11">
        <v>2000</v>
      </c>
      <c r="E1300" s="11">
        <v>2093</v>
      </c>
      <c r="F1300" t="s">
        <v>8219</v>
      </c>
      <c r="G1300" t="s">
        <v>8225</v>
      </c>
      <c r="H1300" t="s">
        <v>8247</v>
      </c>
      <c r="I1300">
        <v>1461860432</v>
      </c>
      <c r="J1300">
        <v>1459268432</v>
      </c>
      <c r="K1300" t="b">
        <v>0</v>
      </c>
      <c r="L1300">
        <v>33</v>
      </c>
      <c r="M1300" t="b">
        <v>1</v>
      </c>
      <c r="N1300" t="s">
        <v>8271</v>
      </c>
      <c r="O1300" s="13">
        <f>E1300/D1300</f>
        <v>1.0465</v>
      </c>
      <c r="P1300" s="14">
        <f>IF($L1300&lt;&gt;0, E1300/L1300, 0)</f>
        <v>63.424242424242422</v>
      </c>
      <c r="Q1300" t="str">
        <f>LEFT($N1300, FIND("/", $N1300)-1)</f>
        <v>theater</v>
      </c>
      <c r="R1300" t="str">
        <f>RIGHT(N1300, LEN(N1300)-LEN(Q1300)-1)</f>
        <v>plays</v>
      </c>
      <c r="S1300" s="5">
        <f>$J1300/60/60/24+DATE(1970, 1, 1)</f>
        <v>42458.680925925932</v>
      </c>
      <c r="T1300" s="5">
        <f>$I1300/60/60/24+DATE(1970, 1, 1)</f>
        <v>42488.680925925932</v>
      </c>
      <c r="U1300" t="b">
        <f>T1300&gt;S1300</f>
        <v>1</v>
      </c>
    </row>
    <row r="1301" spans="1:21" ht="43.5" x14ac:dyDescent="0.35">
      <c r="A1301">
        <v>1299</v>
      </c>
      <c r="B1301" s="3" t="s">
        <v>1300</v>
      </c>
      <c r="C1301" s="3" t="s">
        <v>5409</v>
      </c>
      <c r="D1301" s="11">
        <v>3500</v>
      </c>
      <c r="E1301" s="11">
        <v>4340</v>
      </c>
      <c r="F1301" t="s">
        <v>8219</v>
      </c>
      <c r="G1301" t="s">
        <v>8224</v>
      </c>
      <c r="H1301" t="s">
        <v>8246</v>
      </c>
      <c r="I1301">
        <v>1436902359</v>
      </c>
      <c r="J1301">
        <v>1434310359</v>
      </c>
      <c r="K1301" t="b">
        <v>0</v>
      </c>
      <c r="L1301">
        <v>32</v>
      </c>
      <c r="M1301" t="b">
        <v>1</v>
      </c>
      <c r="N1301" t="s">
        <v>8271</v>
      </c>
      <c r="O1301" s="13">
        <f>E1301/D1301</f>
        <v>1.24</v>
      </c>
      <c r="P1301" s="14">
        <f>IF($L1301&lt;&gt;0, E1301/L1301, 0)</f>
        <v>135.625</v>
      </c>
      <c r="Q1301" t="str">
        <f>LEFT($N1301, FIND("/", $N1301)-1)</f>
        <v>theater</v>
      </c>
      <c r="R1301" t="str">
        <f>RIGHT(N1301, LEN(N1301)-LEN(Q1301)-1)</f>
        <v>plays</v>
      </c>
      <c r="S1301" s="5">
        <f>$J1301/60/60/24+DATE(1970, 1, 1)</f>
        <v>42169.814340277779</v>
      </c>
      <c r="T1301" s="5">
        <f>$I1301/60/60/24+DATE(1970, 1, 1)</f>
        <v>42199.814340277779</v>
      </c>
      <c r="U1301" t="b">
        <f>T1301&gt;S1301</f>
        <v>1</v>
      </c>
    </row>
    <row r="1302" spans="1:21" ht="43.5" x14ac:dyDescent="0.35">
      <c r="A1302">
        <v>1300</v>
      </c>
      <c r="B1302" s="3" t="s">
        <v>1301</v>
      </c>
      <c r="C1302" s="3" t="s">
        <v>5410</v>
      </c>
      <c r="D1302" s="11">
        <v>3000</v>
      </c>
      <c r="E1302" s="11">
        <v>4050</v>
      </c>
      <c r="F1302" t="s">
        <v>8219</v>
      </c>
      <c r="G1302" t="s">
        <v>8224</v>
      </c>
      <c r="H1302" t="s">
        <v>8246</v>
      </c>
      <c r="I1302">
        <v>1464807420</v>
      </c>
      <c r="J1302">
        <v>1461427938</v>
      </c>
      <c r="K1302" t="b">
        <v>0</v>
      </c>
      <c r="L1302">
        <v>24</v>
      </c>
      <c r="M1302" t="b">
        <v>1</v>
      </c>
      <c r="N1302" t="s">
        <v>8271</v>
      </c>
      <c r="O1302" s="13">
        <f>E1302/D1302</f>
        <v>1.35</v>
      </c>
      <c r="P1302" s="14">
        <f>IF($L1302&lt;&gt;0, E1302/L1302, 0)</f>
        <v>168.75</v>
      </c>
      <c r="Q1302" t="str">
        <f>LEFT($N1302, FIND("/", $N1302)-1)</f>
        <v>theater</v>
      </c>
      <c r="R1302" t="str">
        <f>RIGHT(N1302, LEN(N1302)-LEN(Q1302)-1)</f>
        <v>plays</v>
      </c>
      <c r="S1302" s="5">
        <f>$J1302/60/60/24+DATE(1970, 1, 1)</f>
        <v>42483.675208333334</v>
      </c>
      <c r="T1302" s="5">
        <f>$I1302/60/60/24+DATE(1970, 1, 1)</f>
        <v>42522.789583333331</v>
      </c>
      <c r="U1302" t="b">
        <f>T1302&gt;S1302</f>
        <v>1</v>
      </c>
    </row>
    <row r="1303" spans="1:21" ht="43.5" x14ac:dyDescent="0.35">
      <c r="A1303">
        <v>1301</v>
      </c>
      <c r="B1303" s="3" t="s">
        <v>1302</v>
      </c>
      <c r="C1303" s="3" t="s">
        <v>5411</v>
      </c>
      <c r="D1303" s="11">
        <v>2000</v>
      </c>
      <c r="E1303" s="11">
        <v>2055</v>
      </c>
      <c r="F1303" t="s">
        <v>8219</v>
      </c>
      <c r="G1303" t="s">
        <v>8224</v>
      </c>
      <c r="H1303" t="s">
        <v>8246</v>
      </c>
      <c r="I1303">
        <v>1437447600</v>
      </c>
      <c r="J1303">
        <v>1436551178</v>
      </c>
      <c r="K1303" t="b">
        <v>0</v>
      </c>
      <c r="L1303">
        <v>29</v>
      </c>
      <c r="M1303" t="b">
        <v>1</v>
      </c>
      <c r="N1303" t="s">
        <v>8271</v>
      </c>
      <c r="O1303" s="13">
        <f>E1303/D1303</f>
        <v>1.0275000000000001</v>
      </c>
      <c r="P1303" s="14">
        <f>IF($L1303&lt;&gt;0, E1303/L1303, 0)</f>
        <v>70.862068965517238</v>
      </c>
      <c r="Q1303" t="str">
        <f>LEFT($N1303, FIND("/", $N1303)-1)</f>
        <v>theater</v>
      </c>
      <c r="R1303" t="str">
        <f>RIGHT(N1303, LEN(N1303)-LEN(Q1303)-1)</f>
        <v>plays</v>
      </c>
      <c r="S1303" s="5">
        <f>$J1303/60/60/24+DATE(1970, 1, 1)</f>
        <v>42195.749745370369</v>
      </c>
      <c r="T1303" s="5">
        <f>$I1303/60/60/24+DATE(1970, 1, 1)</f>
        <v>42206.125</v>
      </c>
      <c r="U1303" t="b">
        <f>T1303&gt;S1303</f>
        <v>1</v>
      </c>
    </row>
    <row r="1304" spans="1:21" ht="43.5" x14ac:dyDescent="0.35">
      <c r="A1304">
        <v>1302</v>
      </c>
      <c r="B1304" s="3" t="s">
        <v>1303</v>
      </c>
      <c r="C1304" s="3" t="s">
        <v>5412</v>
      </c>
      <c r="D1304" s="11">
        <v>2500</v>
      </c>
      <c r="E1304" s="11">
        <v>2500</v>
      </c>
      <c r="F1304" t="s">
        <v>8219</v>
      </c>
      <c r="G1304" t="s">
        <v>8224</v>
      </c>
      <c r="H1304" t="s">
        <v>8246</v>
      </c>
      <c r="I1304">
        <v>1480559011</v>
      </c>
      <c r="J1304">
        <v>1477963411</v>
      </c>
      <c r="K1304" t="b">
        <v>0</v>
      </c>
      <c r="L1304">
        <v>50</v>
      </c>
      <c r="M1304" t="b">
        <v>1</v>
      </c>
      <c r="N1304" t="s">
        <v>8271</v>
      </c>
      <c r="O1304" s="13">
        <f>E1304/D1304</f>
        <v>1</v>
      </c>
      <c r="P1304" s="14">
        <f>IF($L1304&lt;&gt;0, E1304/L1304, 0)</f>
        <v>50</v>
      </c>
      <c r="Q1304" t="str">
        <f>LEFT($N1304, FIND("/", $N1304)-1)</f>
        <v>theater</v>
      </c>
      <c r="R1304" t="str">
        <f>RIGHT(N1304, LEN(N1304)-LEN(Q1304)-1)</f>
        <v>plays</v>
      </c>
      <c r="S1304" s="5">
        <f>$J1304/60/60/24+DATE(1970, 1, 1)</f>
        <v>42675.057997685188</v>
      </c>
      <c r="T1304" s="5">
        <f>$I1304/60/60/24+DATE(1970, 1, 1)</f>
        <v>42705.099664351852</v>
      </c>
      <c r="U1304" t="b">
        <f>T1304&gt;S1304</f>
        <v>1</v>
      </c>
    </row>
    <row r="1305" spans="1:21" ht="29" x14ac:dyDescent="0.35">
      <c r="A1305">
        <v>1303</v>
      </c>
      <c r="B1305" s="3" t="s">
        <v>1304</v>
      </c>
      <c r="C1305" s="3" t="s">
        <v>5413</v>
      </c>
      <c r="D1305" s="11">
        <v>3500</v>
      </c>
      <c r="E1305" s="11">
        <v>4559.13</v>
      </c>
      <c r="F1305" t="s">
        <v>8219</v>
      </c>
      <c r="G1305" t="s">
        <v>8225</v>
      </c>
      <c r="H1305" t="s">
        <v>8247</v>
      </c>
      <c r="I1305">
        <v>1469962800</v>
      </c>
      <c r="J1305">
        <v>1468578920</v>
      </c>
      <c r="K1305" t="b">
        <v>0</v>
      </c>
      <c r="L1305">
        <v>108</v>
      </c>
      <c r="M1305" t="b">
        <v>1</v>
      </c>
      <c r="N1305" t="s">
        <v>8271</v>
      </c>
      <c r="O1305" s="13">
        <f>E1305/D1305</f>
        <v>1.3026085714285716</v>
      </c>
      <c r="P1305" s="14">
        <f>IF($L1305&lt;&gt;0, E1305/L1305, 0)</f>
        <v>42.214166666666671</v>
      </c>
      <c r="Q1305" t="str">
        <f>LEFT($N1305, FIND("/", $N1305)-1)</f>
        <v>theater</v>
      </c>
      <c r="R1305" t="str">
        <f>RIGHT(N1305, LEN(N1305)-LEN(Q1305)-1)</f>
        <v>plays</v>
      </c>
      <c r="S1305" s="5">
        <f>$J1305/60/60/24+DATE(1970, 1, 1)</f>
        <v>42566.441203703704</v>
      </c>
      <c r="T1305" s="5">
        <f>$I1305/60/60/24+DATE(1970, 1, 1)</f>
        <v>42582.458333333328</v>
      </c>
      <c r="U1305" t="b">
        <f>T1305&gt;S1305</f>
        <v>1</v>
      </c>
    </row>
    <row r="1306" spans="1:21" ht="43.5" x14ac:dyDescent="0.35">
      <c r="A1306">
        <v>1304</v>
      </c>
      <c r="B1306" s="3" t="s">
        <v>1305</v>
      </c>
      <c r="C1306" s="3" t="s">
        <v>5414</v>
      </c>
      <c r="D1306" s="11">
        <v>40000</v>
      </c>
      <c r="E1306" s="11">
        <v>15851</v>
      </c>
      <c r="F1306" t="s">
        <v>8220</v>
      </c>
      <c r="G1306" t="s">
        <v>8225</v>
      </c>
      <c r="H1306" t="s">
        <v>8247</v>
      </c>
      <c r="I1306">
        <v>1489376405</v>
      </c>
      <c r="J1306">
        <v>1484196005</v>
      </c>
      <c r="K1306" t="b">
        <v>0</v>
      </c>
      <c r="L1306">
        <v>104</v>
      </c>
      <c r="M1306" t="b">
        <v>0</v>
      </c>
      <c r="N1306" t="s">
        <v>8273</v>
      </c>
      <c r="O1306" s="13">
        <f>E1306/D1306</f>
        <v>0.39627499999999999</v>
      </c>
      <c r="P1306" s="14">
        <f>IF($L1306&lt;&gt;0, E1306/L1306, 0)</f>
        <v>152.41346153846155</v>
      </c>
      <c r="Q1306" t="str">
        <f>LEFT($N1306, FIND("/", $N1306)-1)</f>
        <v>technology</v>
      </c>
      <c r="R1306" t="str">
        <f>RIGHT(N1306, LEN(N1306)-LEN(Q1306)-1)</f>
        <v>wearables</v>
      </c>
      <c r="S1306" s="5">
        <f>$J1306/60/60/24+DATE(1970, 1, 1)</f>
        <v>42747.194502314815</v>
      </c>
      <c r="T1306" s="5">
        <f>$I1306/60/60/24+DATE(1970, 1, 1)</f>
        <v>42807.152835648143</v>
      </c>
      <c r="U1306" t="b">
        <f>T1306&gt;S1306</f>
        <v>1</v>
      </c>
    </row>
    <row r="1307" spans="1:21" ht="43.5" x14ac:dyDescent="0.35">
      <c r="A1307">
        <v>1305</v>
      </c>
      <c r="B1307" s="3" t="s">
        <v>1306</v>
      </c>
      <c r="C1307" s="3" t="s">
        <v>5415</v>
      </c>
      <c r="D1307" s="11">
        <v>30000</v>
      </c>
      <c r="E1307" s="11">
        <v>7793</v>
      </c>
      <c r="F1307" t="s">
        <v>8220</v>
      </c>
      <c r="G1307" t="s">
        <v>8224</v>
      </c>
      <c r="H1307" t="s">
        <v>8246</v>
      </c>
      <c r="I1307">
        <v>1469122200</v>
      </c>
      <c r="J1307">
        <v>1466611108</v>
      </c>
      <c r="K1307" t="b">
        <v>0</v>
      </c>
      <c r="L1307">
        <v>86</v>
      </c>
      <c r="M1307" t="b">
        <v>0</v>
      </c>
      <c r="N1307" t="s">
        <v>8273</v>
      </c>
      <c r="O1307" s="13">
        <f>E1307/D1307</f>
        <v>0.25976666666666665</v>
      </c>
      <c r="P1307" s="14">
        <f>IF($L1307&lt;&gt;0, E1307/L1307, 0)</f>
        <v>90.616279069767444</v>
      </c>
      <c r="Q1307" t="str">
        <f>LEFT($N1307, FIND("/", $N1307)-1)</f>
        <v>technology</v>
      </c>
      <c r="R1307" t="str">
        <f>RIGHT(N1307, LEN(N1307)-LEN(Q1307)-1)</f>
        <v>wearables</v>
      </c>
      <c r="S1307" s="5">
        <f>$J1307/60/60/24+DATE(1970, 1, 1)</f>
        <v>42543.665601851855</v>
      </c>
      <c r="T1307" s="5">
        <f>$I1307/60/60/24+DATE(1970, 1, 1)</f>
        <v>42572.729166666672</v>
      </c>
      <c r="U1307" t="b">
        <f>T1307&gt;S1307</f>
        <v>1</v>
      </c>
    </row>
    <row r="1308" spans="1:21" ht="58" x14ac:dyDescent="0.35">
      <c r="A1308">
        <v>1306</v>
      </c>
      <c r="B1308" s="3" t="s">
        <v>1307</v>
      </c>
      <c r="C1308" s="3" t="s">
        <v>5416</v>
      </c>
      <c r="D1308" s="11">
        <v>110000</v>
      </c>
      <c r="E1308" s="11">
        <v>71771</v>
      </c>
      <c r="F1308" t="s">
        <v>8220</v>
      </c>
      <c r="G1308" t="s">
        <v>8224</v>
      </c>
      <c r="H1308" t="s">
        <v>8246</v>
      </c>
      <c r="I1308">
        <v>1417690734</v>
      </c>
      <c r="J1308">
        <v>1415098734</v>
      </c>
      <c r="K1308" t="b">
        <v>0</v>
      </c>
      <c r="L1308">
        <v>356</v>
      </c>
      <c r="M1308" t="b">
        <v>0</v>
      </c>
      <c r="N1308" t="s">
        <v>8273</v>
      </c>
      <c r="O1308" s="13">
        <f>E1308/D1308</f>
        <v>0.65246363636363636</v>
      </c>
      <c r="P1308" s="14">
        <f>IF($L1308&lt;&gt;0, E1308/L1308, 0)</f>
        <v>201.60393258426967</v>
      </c>
      <c r="Q1308" t="str">
        <f>LEFT($N1308, FIND("/", $N1308)-1)</f>
        <v>technology</v>
      </c>
      <c r="R1308" t="str">
        <f>RIGHT(N1308, LEN(N1308)-LEN(Q1308)-1)</f>
        <v>wearables</v>
      </c>
      <c r="S1308" s="5">
        <f>$J1308/60/60/24+DATE(1970, 1, 1)</f>
        <v>41947.457569444443</v>
      </c>
      <c r="T1308" s="5">
        <f>$I1308/60/60/24+DATE(1970, 1, 1)</f>
        <v>41977.457569444443</v>
      </c>
      <c r="U1308" t="b">
        <f>T1308&gt;S1308</f>
        <v>1</v>
      </c>
    </row>
    <row r="1309" spans="1:21" ht="29" x14ac:dyDescent="0.35">
      <c r="A1309">
        <v>1307</v>
      </c>
      <c r="B1309" s="3" t="s">
        <v>1308</v>
      </c>
      <c r="C1309" s="3" t="s">
        <v>5417</v>
      </c>
      <c r="D1309" s="11">
        <v>50000</v>
      </c>
      <c r="E1309" s="11">
        <v>5757</v>
      </c>
      <c r="F1309" t="s">
        <v>8220</v>
      </c>
      <c r="G1309" t="s">
        <v>8224</v>
      </c>
      <c r="H1309" t="s">
        <v>8246</v>
      </c>
      <c r="I1309">
        <v>1455710679</v>
      </c>
      <c r="J1309">
        <v>1453118679</v>
      </c>
      <c r="K1309" t="b">
        <v>0</v>
      </c>
      <c r="L1309">
        <v>45</v>
      </c>
      <c r="M1309" t="b">
        <v>0</v>
      </c>
      <c r="N1309" t="s">
        <v>8273</v>
      </c>
      <c r="O1309" s="13">
        <f>E1309/D1309</f>
        <v>0.11514000000000001</v>
      </c>
      <c r="P1309" s="14">
        <f>IF($L1309&lt;&gt;0, E1309/L1309, 0)</f>
        <v>127.93333333333334</v>
      </c>
      <c r="Q1309" t="str">
        <f>LEFT($N1309, FIND("/", $N1309)-1)</f>
        <v>technology</v>
      </c>
      <c r="R1309" t="str">
        <f>RIGHT(N1309, LEN(N1309)-LEN(Q1309)-1)</f>
        <v>wearables</v>
      </c>
      <c r="S1309" s="5">
        <f>$J1309/60/60/24+DATE(1970, 1, 1)</f>
        <v>42387.503229166665</v>
      </c>
      <c r="T1309" s="5">
        <f>$I1309/60/60/24+DATE(1970, 1, 1)</f>
        <v>42417.503229166665</v>
      </c>
      <c r="U1309" t="b">
        <f>T1309&gt;S1309</f>
        <v>1</v>
      </c>
    </row>
    <row r="1310" spans="1:21" ht="29" x14ac:dyDescent="0.35">
      <c r="A1310">
        <v>1308</v>
      </c>
      <c r="B1310" s="3" t="s">
        <v>1309</v>
      </c>
      <c r="C1310" s="3" t="s">
        <v>5418</v>
      </c>
      <c r="D1310" s="11">
        <v>10000</v>
      </c>
      <c r="E1310" s="11">
        <v>1136</v>
      </c>
      <c r="F1310" t="s">
        <v>8220</v>
      </c>
      <c r="G1310" t="s">
        <v>8224</v>
      </c>
      <c r="H1310" t="s">
        <v>8246</v>
      </c>
      <c r="I1310">
        <v>1475937812</v>
      </c>
      <c r="J1310">
        <v>1472481812</v>
      </c>
      <c r="K1310" t="b">
        <v>0</v>
      </c>
      <c r="L1310">
        <v>38</v>
      </c>
      <c r="M1310" t="b">
        <v>0</v>
      </c>
      <c r="N1310" t="s">
        <v>8273</v>
      </c>
      <c r="O1310" s="13">
        <f>E1310/D1310</f>
        <v>0.11360000000000001</v>
      </c>
      <c r="P1310" s="14">
        <f>IF($L1310&lt;&gt;0, E1310/L1310, 0)</f>
        <v>29.894736842105264</v>
      </c>
      <c r="Q1310" t="str">
        <f>LEFT($N1310, FIND("/", $N1310)-1)</f>
        <v>technology</v>
      </c>
      <c r="R1310" t="str">
        <f>RIGHT(N1310, LEN(N1310)-LEN(Q1310)-1)</f>
        <v>wearables</v>
      </c>
      <c r="S1310" s="5">
        <f>$J1310/60/60/24+DATE(1970, 1, 1)</f>
        <v>42611.613564814819</v>
      </c>
      <c r="T1310" s="5">
        <f>$I1310/60/60/24+DATE(1970, 1, 1)</f>
        <v>42651.613564814819</v>
      </c>
      <c r="U1310" t="b">
        <f>T1310&gt;S1310</f>
        <v>1</v>
      </c>
    </row>
    <row r="1311" spans="1:21" ht="43.5" x14ac:dyDescent="0.35">
      <c r="A1311">
        <v>1309</v>
      </c>
      <c r="B1311" s="3" t="s">
        <v>1310</v>
      </c>
      <c r="C1311" s="3" t="s">
        <v>5419</v>
      </c>
      <c r="D1311" s="11">
        <v>11500</v>
      </c>
      <c r="E1311" s="11">
        <v>12879</v>
      </c>
      <c r="F1311" t="s">
        <v>8220</v>
      </c>
      <c r="G1311" t="s">
        <v>8224</v>
      </c>
      <c r="H1311" t="s">
        <v>8246</v>
      </c>
      <c r="I1311">
        <v>1444943468</v>
      </c>
      <c r="J1311">
        <v>1441919468</v>
      </c>
      <c r="K1311" t="b">
        <v>0</v>
      </c>
      <c r="L1311">
        <v>35</v>
      </c>
      <c r="M1311" t="b">
        <v>0</v>
      </c>
      <c r="N1311" t="s">
        <v>8273</v>
      </c>
      <c r="O1311" s="13">
        <f>E1311/D1311</f>
        <v>1.1199130434782609</v>
      </c>
      <c r="P1311" s="14">
        <f>IF($L1311&lt;&gt;0, E1311/L1311, 0)</f>
        <v>367.97142857142859</v>
      </c>
      <c r="Q1311" t="str">
        <f>LEFT($N1311, FIND("/", $N1311)-1)</f>
        <v>technology</v>
      </c>
      <c r="R1311" t="str">
        <f>RIGHT(N1311, LEN(N1311)-LEN(Q1311)-1)</f>
        <v>wearables</v>
      </c>
      <c r="S1311" s="5">
        <f>$J1311/60/60/24+DATE(1970, 1, 1)</f>
        <v>42257.882731481484</v>
      </c>
      <c r="T1311" s="5">
        <f>$I1311/60/60/24+DATE(1970, 1, 1)</f>
        <v>42292.882731481484</v>
      </c>
      <c r="U1311" t="b">
        <f>T1311&gt;S1311</f>
        <v>1</v>
      </c>
    </row>
    <row r="1312" spans="1:21" ht="43.5" x14ac:dyDescent="0.35">
      <c r="A1312">
        <v>1310</v>
      </c>
      <c r="B1312" s="3" t="s">
        <v>1311</v>
      </c>
      <c r="C1312" s="3" t="s">
        <v>5420</v>
      </c>
      <c r="D1312" s="11">
        <v>20000</v>
      </c>
      <c r="E1312" s="11">
        <v>3100</v>
      </c>
      <c r="F1312" t="s">
        <v>8220</v>
      </c>
      <c r="G1312" t="s">
        <v>8224</v>
      </c>
      <c r="H1312" t="s">
        <v>8246</v>
      </c>
      <c r="I1312">
        <v>1471622450</v>
      </c>
      <c r="J1312">
        <v>1467734450</v>
      </c>
      <c r="K1312" t="b">
        <v>0</v>
      </c>
      <c r="L1312">
        <v>24</v>
      </c>
      <c r="M1312" t="b">
        <v>0</v>
      </c>
      <c r="N1312" t="s">
        <v>8273</v>
      </c>
      <c r="O1312" s="13">
        <f>E1312/D1312</f>
        <v>0.155</v>
      </c>
      <c r="P1312" s="14">
        <f>IF($L1312&lt;&gt;0, E1312/L1312, 0)</f>
        <v>129.16666666666666</v>
      </c>
      <c r="Q1312" t="str">
        <f>LEFT($N1312, FIND("/", $N1312)-1)</f>
        <v>technology</v>
      </c>
      <c r="R1312" t="str">
        <f>RIGHT(N1312, LEN(N1312)-LEN(Q1312)-1)</f>
        <v>wearables</v>
      </c>
      <c r="S1312" s="5">
        <f>$J1312/60/60/24+DATE(1970, 1, 1)</f>
        <v>42556.667245370365</v>
      </c>
      <c r="T1312" s="5">
        <f>$I1312/60/60/24+DATE(1970, 1, 1)</f>
        <v>42601.667245370365</v>
      </c>
      <c r="U1312" t="b">
        <f>T1312&gt;S1312</f>
        <v>1</v>
      </c>
    </row>
    <row r="1313" spans="1:21" ht="58" x14ac:dyDescent="0.35">
      <c r="A1313">
        <v>1311</v>
      </c>
      <c r="B1313" s="3" t="s">
        <v>1312</v>
      </c>
      <c r="C1313" s="3" t="s">
        <v>5421</v>
      </c>
      <c r="D1313" s="11">
        <v>250000</v>
      </c>
      <c r="E1313" s="11">
        <v>80070</v>
      </c>
      <c r="F1313" t="s">
        <v>8220</v>
      </c>
      <c r="G1313" t="s">
        <v>8224</v>
      </c>
      <c r="H1313" t="s">
        <v>8246</v>
      </c>
      <c r="I1313">
        <v>1480536919</v>
      </c>
      <c r="J1313">
        <v>1477509319</v>
      </c>
      <c r="K1313" t="b">
        <v>0</v>
      </c>
      <c r="L1313">
        <v>100</v>
      </c>
      <c r="M1313" t="b">
        <v>0</v>
      </c>
      <c r="N1313" t="s">
        <v>8273</v>
      </c>
      <c r="O1313" s="13">
        <f>E1313/D1313</f>
        <v>0.32028000000000001</v>
      </c>
      <c r="P1313" s="14">
        <f>IF($L1313&lt;&gt;0, E1313/L1313, 0)</f>
        <v>800.7</v>
      </c>
      <c r="Q1313" t="str">
        <f>LEFT($N1313, FIND("/", $N1313)-1)</f>
        <v>technology</v>
      </c>
      <c r="R1313" t="str">
        <f>RIGHT(N1313, LEN(N1313)-LEN(Q1313)-1)</f>
        <v>wearables</v>
      </c>
      <c r="S1313" s="5">
        <f>$J1313/60/60/24+DATE(1970, 1, 1)</f>
        <v>42669.802303240736</v>
      </c>
      <c r="T1313" s="5">
        <f>$I1313/60/60/24+DATE(1970, 1, 1)</f>
        <v>42704.843969907408</v>
      </c>
      <c r="U1313" t="b">
        <f>T1313&gt;S1313</f>
        <v>1</v>
      </c>
    </row>
    <row r="1314" spans="1:21" ht="43.5" x14ac:dyDescent="0.35">
      <c r="A1314">
        <v>1312</v>
      </c>
      <c r="B1314" s="3" t="s">
        <v>1313</v>
      </c>
      <c r="C1314" s="3" t="s">
        <v>5422</v>
      </c>
      <c r="D1314" s="11">
        <v>4600</v>
      </c>
      <c r="E1314" s="11">
        <v>28</v>
      </c>
      <c r="F1314" t="s">
        <v>8220</v>
      </c>
      <c r="G1314" t="s">
        <v>8224</v>
      </c>
      <c r="H1314" t="s">
        <v>8246</v>
      </c>
      <c r="I1314">
        <v>1429375922</v>
      </c>
      <c r="J1314">
        <v>1426783922</v>
      </c>
      <c r="K1314" t="b">
        <v>0</v>
      </c>
      <c r="L1314">
        <v>1</v>
      </c>
      <c r="M1314" t="b">
        <v>0</v>
      </c>
      <c r="N1314" t="s">
        <v>8273</v>
      </c>
      <c r="O1314" s="13">
        <f>E1314/D1314</f>
        <v>6.0869565217391303E-3</v>
      </c>
      <c r="P1314" s="14">
        <f>IF($L1314&lt;&gt;0, E1314/L1314, 0)</f>
        <v>28</v>
      </c>
      <c r="Q1314" t="str">
        <f>LEFT($N1314, FIND("/", $N1314)-1)</f>
        <v>technology</v>
      </c>
      <c r="R1314" t="str">
        <f>RIGHT(N1314, LEN(N1314)-LEN(Q1314)-1)</f>
        <v>wearables</v>
      </c>
      <c r="S1314" s="5">
        <f>$J1314/60/60/24+DATE(1970, 1, 1)</f>
        <v>42082.702800925923</v>
      </c>
      <c r="T1314" s="5">
        <f>$I1314/60/60/24+DATE(1970, 1, 1)</f>
        <v>42112.702800925923</v>
      </c>
      <c r="U1314" t="b">
        <f>T1314&gt;S1314</f>
        <v>1</v>
      </c>
    </row>
    <row r="1315" spans="1:21" ht="43.5" x14ac:dyDescent="0.35">
      <c r="A1315">
        <v>1313</v>
      </c>
      <c r="B1315" s="3" t="s">
        <v>1314</v>
      </c>
      <c r="C1315" s="3" t="s">
        <v>5423</v>
      </c>
      <c r="D1315" s="11">
        <v>40000</v>
      </c>
      <c r="E1315" s="11">
        <v>12446</v>
      </c>
      <c r="F1315" t="s">
        <v>8220</v>
      </c>
      <c r="G1315" t="s">
        <v>8224</v>
      </c>
      <c r="H1315" t="s">
        <v>8246</v>
      </c>
      <c r="I1315">
        <v>1457024514</v>
      </c>
      <c r="J1315">
        <v>1454432514</v>
      </c>
      <c r="K1315" t="b">
        <v>0</v>
      </c>
      <c r="L1315">
        <v>122</v>
      </c>
      <c r="M1315" t="b">
        <v>0</v>
      </c>
      <c r="N1315" t="s">
        <v>8273</v>
      </c>
      <c r="O1315" s="13">
        <f>E1315/D1315</f>
        <v>0.31114999999999998</v>
      </c>
      <c r="P1315" s="14">
        <f>IF($L1315&lt;&gt;0, E1315/L1315, 0)</f>
        <v>102.01639344262296</v>
      </c>
      <c r="Q1315" t="str">
        <f>LEFT($N1315, FIND("/", $N1315)-1)</f>
        <v>technology</v>
      </c>
      <c r="R1315" t="str">
        <f>RIGHT(N1315, LEN(N1315)-LEN(Q1315)-1)</f>
        <v>wearables</v>
      </c>
      <c r="S1315" s="5">
        <f>$J1315/60/60/24+DATE(1970, 1, 1)</f>
        <v>42402.709652777776</v>
      </c>
      <c r="T1315" s="5">
        <f>$I1315/60/60/24+DATE(1970, 1, 1)</f>
        <v>42432.709652777776</v>
      </c>
      <c r="U1315" t="b">
        <f>T1315&gt;S1315</f>
        <v>1</v>
      </c>
    </row>
    <row r="1316" spans="1:21" ht="58" x14ac:dyDescent="0.35">
      <c r="A1316">
        <v>1314</v>
      </c>
      <c r="B1316" s="3" t="s">
        <v>1315</v>
      </c>
      <c r="C1316" s="3" t="s">
        <v>5424</v>
      </c>
      <c r="D1316" s="11">
        <v>180000</v>
      </c>
      <c r="E1316" s="11">
        <v>2028</v>
      </c>
      <c r="F1316" t="s">
        <v>8220</v>
      </c>
      <c r="G1316" t="s">
        <v>8224</v>
      </c>
      <c r="H1316" t="s">
        <v>8246</v>
      </c>
      <c r="I1316">
        <v>1477065860</v>
      </c>
      <c r="J1316">
        <v>1471881860</v>
      </c>
      <c r="K1316" t="b">
        <v>0</v>
      </c>
      <c r="L1316">
        <v>11</v>
      </c>
      <c r="M1316" t="b">
        <v>0</v>
      </c>
      <c r="N1316" t="s">
        <v>8273</v>
      </c>
      <c r="O1316" s="13">
        <f>E1316/D1316</f>
        <v>1.1266666666666666E-2</v>
      </c>
      <c r="P1316" s="14">
        <f>IF($L1316&lt;&gt;0, E1316/L1316, 0)</f>
        <v>184.36363636363637</v>
      </c>
      <c r="Q1316" t="str">
        <f>LEFT($N1316, FIND("/", $N1316)-1)</f>
        <v>technology</v>
      </c>
      <c r="R1316" t="str">
        <f>RIGHT(N1316, LEN(N1316)-LEN(Q1316)-1)</f>
        <v>wearables</v>
      </c>
      <c r="S1316" s="5">
        <f>$J1316/60/60/24+DATE(1970, 1, 1)</f>
        <v>42604.669675925921</v>
      </c>
      <c r="T1316" s="5">
        <f>$I1316/60/60/24+DATE(1970, 1, 1)</f>
        <v>42664.669675925921</v>
      </c>
      <c r="U1316" t="b">
        <f>T1316&gt;S1316</f>
        <v>1</v>
      </c>
    </row>
    <row r="1317" spans="1:21" ht="29" x14ac:dyDescent="0.35">
      <c r="A1317">
        <v>1315</v>
      </c>
      <c r="B1317" s="3" t="s">
        <v>1316</v>
      </c>
      <c r="C1317" s="3" t="s">
        <v>5425</v>
      </c>
      <c r="D1317" s="11">
        <v>100000</v>
      </c>
      <c r="E1317" s="11">
        <v>40404</v>
      </c>
      <c r="F1317" t="s">
        <v>8220</v>
      </c>
      <c r="G1317" t="s">
        <v>8224</v>
      </c>
      <c r="H1317" t="s">
        <v>8246</v>
      </c>
      <c r="I1317">
        <v>1446771600</v>
      </c>
      <c r="J1317">
        <v>1443700648</v>
      </c>
      <c r="K1317" t="b">
        <v>0</v>
      </c>
      <c r="L1317">
        <v>248</v>
      </c>
      <c r="M1317" t="b">
        <v>0</v>
      </c>
      <c r="N1317" t="s">
        <v>8273</v>
      </c>
      <c r="O1317" s="13">
        <f>E1317/D1317</f>
        <v>0.40404000000000001</v>
      </c>
      <c r="P1317" s="14">
        <f>IF($L1317&lt;&gt;0, E1317/L1317, 0)</f>
        <v>162.91935483870967</v>
      </c>
      <c r="Q1317" t="str">
        <f>LEFT($N1317, FIND("/", $N1317)-1)</f>
        <v>technology</v>
      </c>
      <c r="R1317" t="str">
        <f>RIGHT(N1317, LEN(N1317)-LEN(Q1317)-1)</f>
        <v>wearables</v>
      </c>
      <c r="S1317" s="5">
        <f>$J1317/60/60/24+DATE(1970, 1, 1)</f>
        <v>42278.498240740737</v>
      </c>
      <c r="T1317" s="5">
        <f>$I1317/60/60/24+DATE(1970, 1, 1)</f>
        <v>42314.041666666672</v>
      </c>
      <c r="U1317" t="b">
        <f>T1317&gt;S1317</f>
        <v>1</v>
      </c>
    </row>
    <row r="1318" spans="1:21" ht="43.5" x14ac:dyDescent="0.35">
      <c r="A1318">
        <v>1316</v>
      </c>
      <c r="B1318" s="3" t="s">
        <v>1317</v>
      </c>
      <c r="C1318" s="3" t="s">
        <v>5426</v>
      </c>
      <c r="D1318" s="11">
        <v>75000</v>
      </c>
      <c r="E1318" s="11">
        <v>1</v>
      </c>
      <c r="F1318" t="s">
        <v>8220</v>
      </c>
      <c r="G1318" t="s">
        <v>8224</v>
      </c>
      <c r="H1318" t="s">
        <v>8246</v>
      </c>
      <c r="I1318">
        <v>1456700709</v>
      </c>
      <c r="J1318">
        <v>1453676709</v>
      </c>
      <c r="K1318" t="b">
        <v>0</v>
      </c>
      <c r="L1318">
        <v>1</v>
      </c>
      <c r="M1318" t="b">
        <v>0</v>
      </c>
      <c r="N1318" t="s">
        <v>8273</v>
      </c>
      <c r="O1318" s="13">
        <f>E1318/D1318</f>
        <v>1.3333333333333333E-5</v>
      </c>
      <c r="P1318" s="14">
        <f>IF($L1318&lt;&gt;0, E1318/L1318, 0)</f>
        <v>1</v>
      </c>
      <c r="Q1318" t="str">
        <f>LEFT($N1318, FIND("/", $N1318)-1)</f>
        <v>technology</v>
      </c>
      <c r="R1318" t="str">
        <f>RIGHT(N1318, LEN(N1318)-LEN(Q1318)-1)</f>
        <v>wearables</v>
      </c>
      <c r="S1318" s="5">
        <f>$J1318/60/60/24+DATE(1970, 1, 1)</f>
        <v>42393.961909722217</v>
      </c>
      <c r="T1318" s="5">
        <f>$I1318/60/60/24+DATE(1970, 1, 1)</f>
        <v>42428.961909722217</v>
      </c>
      <c r="U1318" t="b">
        <f>T1318&gt;S1318</f>
        <v>1</v>
      </c>
    </row>
    <row r="1319" spans="1:21" ht="58" x14ac:dyDescent="0.35">
      <c r="A1319">
        <v>1317</v>
      </c>
      <c r="B1319" s="3" t="s">
        <v>1318</v>
      </c>
      <c r="C1319" s="3" t="s">
        <v>5427</v>
      </c>
      <c r="D1319" s="11">
        <v>200000</v>
      </c>
      <c r="E1319" s="11">
        <v>11467</v>
      </c>
      <c r="F1319" t="s">
        <v>8220</v>
      </c>
      <c r="G1319" t="s">
        <v>8232</v>
      </c>
      <c r="H1319" t="s">
        <v>8253</v>
      </c>
      <c r="I1319">
        <v>1469109600</v>
      </c>
      <c r="J1319">
        <v>1464586746</v>
      </c>
      <c r="K1319" t="b">
        <v>0</v>
      </c>
      <c r="L1319">
        <v>19</v>
      </c>
      <c r="M1319" t="b">
        <v>0</v>
      </c>
      <c r="N1319" t="s">
        <v>8273</v>
      </c>
      <c r="O1319" s="13">
        <f>E1319/D1319</f>
        <v>5.7334999999999997E-2</v>
      </c>
      <c r="P1319" s="14">
        <f>IF($L1319&lt;&gt;0, E1319/L1319, 0)</f>
        <v>603.52631578947364</v>
      </c>
      <c r="Q1319" t="str">
        <f>LEFT($N1319, FIND("/", $N1319)-1)</f>
        <v>technology</v>
      </c>
      <c r="R1319" t="str">
        <f>RIGHT(N1319, LEN(N1319)-LEN(Q1319)-1)</f>
        <v>wearables</v>
      </c>
      <c r="S1319" s="5">
        <f>$J1319/60/60/24+DATE(1970, 1, 1)</f>
        <v>42520.235486111109</v>
      </c>
      <c r="T1319" s="5">
        <f>$I1319/60/60/24+DATE(1970, 1, 1)</f>
        <v>42572.583333333328</v>
      </c>
      <c r="U1319" t="b">
        <f>T1319&gt;S1319</f>
        <v>1</v>
      </c>
    </row>
    <row r="1320" spans="1:21" ht="43.5" x14ac:dyDescent="0.35">
      <c r="A1320">
        <v>1318</v>
      </c>
      <c r="B1320" s="3" t="s">
        <v>1319</v>
      </c>
      <c r="C1320" s="3" t="s">
        <v>5428</v>
      </c>
      <c r="D1320" s="11">
        <v>40000</v>
      </c>
      <c r="E1320" s="11">
        <v>6130</v>
      </c>
      <c r="F1320" t="s">
        <v>8220</v>
      </c>
      <c r="G1320" t="s">
        <v>8224</v>
      </c>
      <c r="H1320" t="s">
        <v>8246</v>
      </c>
      <c r="I1320">
        <v>1420938172</v>
      </c>
      <c r="J1320">
        <v>1418346172</v>
      </c>
      <c r="K1320" t="b">
        <v>0</v>
      </c>
      <c r="L1320">
        <v>135</v>
      </c>
      <c r="M1320" t="b">
        <v>0</v>
      </c>
      <c r="N1320" t="s">
        <v>8273</v>
      </c>
      <c r="O1320" s="13">
        <f>E1320/D1320</f>
        <v>0.15325</v>
      </c>
      <c r="P1320" s="14">
        <f>IF($L1320&lt;&gt;0, E1320/L1320, 0)</f>
        <v>45.407407407407405</v>
      </c>
      <c r="Q1320" t="str">
        <f>LEFT($N1320, FIND("/", $N1320)-1)</f>
        <v>technology</v>
      </c>
      <c r="R1320" t="str">
        <f>RIGHT(N1320, LEN(N1320)-LEN(Q1320)-1)</f>
        <v>wearables</v>
      </c>
      <c r="S1320" s="5">
        <f>$J1320/60/60/24+DATE(1970, 1, 1)</f>
        <v>41985.043657407412</v>
      </c>
      <c r="T1320" s="5">
        <f>$I1320/60/60/24+DATE(1970, 1, 1)</f>
        <v>42015.043657407412</v>
      </c>
      <c r="U1320" t="b">
        <f>T1320&gt;S1320</f>
        <v>1</v>
      </c>
    </row>
    <row r="1321" spans="1:21" ht="43.5" x14ac:dyDescent="0.35">
      <c r="A1321">
        <v>1319</v>
      </c>
      <c r="B1321" s="3" t="s">
        <v>1320</v>
      </c>
      <c r="C1321" s="3" t="s">
        <v>5429</v>
      </c>
      <c r="D1321" s="11">
        <v>5800</v>
      </c>
      <c r="E1321" s="11">
        <v>876</v>
      </c>
      <c r="F1321" t="s">
        <v>8220</v>
      </c>
      <c r="G1321" t="s">
        <v>8225</v>
      </c>
      <c r="H1321" t="s">
        <v>8247</v>
      </c>
      <c r="I1321">
        <v>1405094400</v>
      </c>
      <c r="J1321">
        <v>1403810965</v>
      </c>
      <c r="K1321" t="b">
        <v>0</v>
      </c>
      <c r="L1321">
        <v>9</v>
      </c>
      <c r="M1321" t="b">
        <v>0</v>
      </c>
      <c r="N1321" t="s">
        <v>8273</v>
      </c>
      <c r="O1321" s="13">
        <f>E1321/D1321</f>
        <v>0.15103448275862069</v>
      </c>
      <c r="P1321" s="14">
        <f>IF($L1321&lt;&gt;0, E1321/L1321, 0)</f>
        <v>97.333333333333329</v>
      </c>
      <c r="Q1321" t="str">
        <f>LEFT($N1321, FIND("/", $N1321)-1)</f>
        <v>technology</v>
      </c>
      <c r="R1321" t="str">
        <f>RIGHT(N1321, LEN(N1321)-LEN(Q1321)-1)</f>
        <v>wearables</v>
      </c>
      <c r="S1321" s="5">
        <f>$J1321/60/60/24+DATE(1970, 1, 1)</f>
        <v>41816.812094907407</v>
      </c>
      <c r="T1321" s="5">
        <f>$I1321/60/60/24+DATE(1970, 1, 1)</f>
        <v>41831.666666666664</v>
      </c>
      <c r="U1321" t="b">
        <f>T1321&gt;S1321</f>
        <v>1</v>
      </c>
    </row>
    <row r="1322" spans="1:21" ht="43.5" x14ac:dyDescent="0.35">
      <c r="A1322">
        <v>1320</v>
      </c>
      <c r="B1322" s="3" t="s">
        <v>1321</v>
      </c>
      <c r="C1322" s="3" t="s">
        <v>5430</v>
      </c>
      <c r="D1322" s="11">
        <v>100000</v>
      </c>
      <c r="E1322" s="11">
        <v>503</v>
      </c>
      <c r="F1322" t="s">
        <v>8220</v>
      </c>
      <c r="G1322" t="s">
        <v>8233</v>
      </c>
      <c r="H1322" t="s">
        <v>8249</v>
      </c>
      <c r="I1322">
        <v>1483138800</v>
      </c>
      <c r="J1322">
        <v>1480610046</v>
      </c>
      <c r="K1322" t="b">
        <v>0</v>
      </c>
      <c r="L1322">
        <v>3</v>
      </c>
      <c r="M1322" t="b">
        <v>0</v>
      </c>
      <c r="N1322" t="s">
        <v>8273</v>
      </c>
      <c r="O1322" s="13">
        <f>E1322/D1322</f>
        <v>5.0299999999999997E-3</v>
      </c>
      <c r="P1322" s="14">
        <f>IF($L1322&lt;&gt;0, E1322/L1322, 0)</f>
        <v>167.66666666666666</v>
      </c>
      <c r="Q1322" t="str">
        <f>LEFT($N1322, FIND("/", $N1322)-1)</f>
        <v>technology</v>
      </c>
      <c r="R1322" t="str">
        <f>RIGHT(N1322, LEN(N1322)-LEN(Q1322)-1)</f>
        <v>wearables</v>
      </c>
      <c r="S1322" s="5">
        <f>$J1322/60/60/24+DATE(1970, 1, 1)</f>
        <v>42705.690347222218</v>
      </c>
      <c r="T1322" s="5">
        <f>$I1322/60/60/24+DATE(1970, 1, 1)</f>
        <v>42734.958333333328</v>
      </c>
      <c r="U1322" t="b">
        <f>T1322&gt;S1322</f>
        <v>1</v>
      </c>
    </row>
    <row r="1323" spans="1:21" ht="58" x14ac:dyDescent="0.35">
      <c r="A1323">
        <v>1321</v>
      </c>
      <c r="B1323" s="3" t="s">
        <v>1322</v>
      </c>
      <c r="C1323" s="3" t="s">
        <v>5431</v>
      </c>
      <c r="D1323" s="11">
        <v>462000</v>
      </c>
      <c r="E1323" s="11">
        <v>6019</v>
      </c>
      <c r="F1323" t="s">
        <v>8220</v>
      </c>
      <c r="G1323" t="s">
        <v>8235</v>
      </c>
      <c r="H1323" t="s">
        <v>8255</v>
      </c>
      <c r="I1323">
        <v>1482515937</v>
      </c>
      <c r="J1323">
        <v>1479923937</v>
      </c>
      <c r="K1323" t="b">
        <v>0</v>
      </c>
      <c r="L1323">
        <v>7</v>
      </c>
      <c r="M1323" t="b">
        <v>0</v>
      </c>
      <c r="N1323" t="s">
        <v>8273</v>
      </c>
      <c r="O1323" s="13">
        <f>E1323/D1323</f>
        <v>1.3028138528138528E-2</v>
      </c>
      <c r="P1323" s="14">
        <f>IF($L1323&lt;&gt;0, E1323/L1323, 0)</f>
        <v>859.85714285714289</v>
      </c>
      <c r="Q1323" t="str">
        <f>LEFT($N1323, FIND("/", $N1323)-1)</f>
        <v>technology</v>
      </c>
      <c r="R1323" t="str">
        <f>RIGHT(N1323, LEN(N1323)-LEN(Q1323)-1)</f>
        <v>wearables</v>
      </c>
      <c r="S1323" s="5">
        <f>$J1323/60/60/24+DATE(1970, 1, 1)</f>
        <v>42697.74927083333</v>
      </c>
      <c r="T1323" s="5">
        <f>$I1323/60/60/24+DATE(1970, 1, 1)</f>
        <v>42727.74927083333</v>
      </c>
      <c r="U1323" t="b">
        <f>T1323&gt;S1323</f>
        <v>1</v>
      </c>
    </row>
    <row r="1324" spans="1:21" ht="43.5" x14ac:dyDescent="0.35">
      <c r="A1324">
        <v>1322</v>
      </c>
      <c r="B1324" s="3" t="s">
        <v>1323</v>
      </c>
      <c r="C1324" s="3" t="s">
        <v>5432</v>
      </c>
      <c r="D1324" s="11">
        <v>35000</v>
      </c>
      <c r="E1324" s="11">
        <v>106</v>
      </c>
      <c r="F1324" t="s">
        <v>8220</v>
      </c>
      <c r="G1324" t="s">
        <v>8225</v>
      </c>
      <c r="H1324" t="s">
        <v>8247</v>
      </c>
      <c r="I1324">
        <v>1432223125</v>
      </c>
      <c r="J1324">
        <v>1429631125</v>
      </c>
      <c r="K1324" t="b">
        <v>0</v>
      </c>
      <c r="L1324">
        <v>4</v>
      </c>
      <c r="M1324" t="b">
        <v>0</v>
      </c>
      <c r="N1324" t="s">
        <v>8273</v>
      </c>
      <c r="O1324" s="13">
        <f>E1324/D1324</f>
        <v>3.0285714285714286E-3</v>
      </c>
      <c r="P1324" s="14">
        <f>IF($L1324&lt;&gt;0, E1324/L1324, 0)</f>
        <v>26.5</v>
      </c>
      <c r="Q1324" t="str">
        <f>LEFT($N1324, FIND("/", $N1324)-1)</f>
        <v>technology</v>
      </c>
      <c r="R1324" t="str">
        <f>RIGHT(N1324, LEN(N1324)-LEN(Q1324)-1)</f>
        <v>wearables</v>
      </c>
      <c r="S1324" s="5">
        <f>$J1324/60/60/24+DATE(1970, 1, 1)</f>
        <v>42115.656539351854</v>
      </c>
      <c r="T1324" s="5">
        <f>$I1324/60/60/24+DATE(1970, 1, 1)</f>
        <v>42145.656539351854</v>
      </c>
      <c r="U1324" t="b">
        <f>T1324&gt;S1324</f>
        <v>1</v>
      </c>
    </row>
    <row r="1325" spans="1:21" ht="43.5" x14ac:dyDescent="0.35">
      <c r="A1325">
        <v>1323</v>
      </c>
      <c r="B1325" s="3" t="s">
        <v>1324</v>
      </c>
      <c r="C1325" s="3" t="s">
        <v>5433</v>
      </c>
      <c r="D1325" s="11">
        <v>15000</v>
      </c>
      <c r="E1325" s="11">
        <v>1332</v>
      </c>
      <c r="F1325" t="s">
        <v>8220</v>
      </c>
      <c r="G1325" t="s">
        <v>8224</v>
      </c>
      <c r="H1325" t="s">
        <v>8246</v>
      </c>
      <c r="I1325">
        <v>1461653700</v>
      </c>
      <c r="J1325">
        <v>1458665146</v>
      </c>
      <c r="K1325" t="b">
        <v>0</v>
      </c>
      <c r="L1325">
        <v>44</v>
      </c>
      <c r="M1325" t="b">
        <v>0</v>
      </c>
      <c r="N1325" t="s">
        <v>8273</v>
      </c>
      <c r="O1325" s="13">
        <f>E1325/D1325</f>
        <v>8.8800000000000004E-2</v>
      </c>
      <c r="P1325" s="14">
        <f>IF($L1325&lt;&gt;0, E1325/L1325, 0)</f>
        <v>30.272727272727273</v>
      </c>
      <c r="Q1325" t="str">
        <f>LEFT($N1325, FIND("/", $N1325)-1)</f>
        <v>technology</v>
      </c>
      <c r="R1325" t="str">
        <f>RIGHT(N1325, LEN(N1325)-LEN(Q1325)-1)</f>
        <v>wearables</v>
      </c>
      <c r="S1325" s="5">
        <f>$J1325/60/60/24+DATE(1970, 1, 1)</f>
        <v>42451.698449074072</v>
      </c>
      <c r="T1325" s="5">
        <f>$I1325/60/60/24+DATE(1970, 1, 1)</f>
        <v>42486.288194444445</v>
      </c>
      <c r="U1325" t="b">
        <f>T1325&gt;S1325</f>
        <v>1</v>
      </c>
    </row>
    <row r="1326" spans="1:21" ht="43.5" x14ac:dyDescent="0.35">
      <c r="A1326">
        <v>1324</v>
      </c>
      <c r="B1326" s="3" t="s">
        <v>1325</v>
      </c>
      <c r="C1326" s="3" t="s">
        <v>5434</v>
      </c>
      <c r="D1326" s="11">
        <v>50000</v>
      </c>
      <c r="E1326" s="11">
        <v>4920</v>
      </c>
      <c r="F1326" t="s">
        <v>8220</v>
      </c>
      <c r="G1326" t="s">
        <v>8224</v>
      </c>
      <c r="H1326" t="s">
        <v>8246</v>
      </c>
      <c r="I1326">
        <v>1476371552</v>
      </c>
      <c r="J1326">
        <v>1473779552</v>
      </c>
      <c r="K1326" t="b">
        <v>0</v>
      </c>
      <c r="L1326">
        <v>90</v>
      </c>
      <c r="M1326" t="b">
        <v>0</v>
      </c>
      <c r="N1326" t="s">
        <v>8273</v>
      </c>
      <c r="O1326" s="13">
        <f>E1326/D1326</f>
        <v>9.8400000000000001E-2</v>
      </c>
      <c r="P1326" s="14">
        <f>IF($L1326&lt;&gt;0, E1326/L1326, 0)</f>
        <v>54.666666666666664</v>
      </c>
      <c r="Q1326" t="str">
        <f>LEFT($N1326, FIND("/", $N1326)-1)</f>
        <v>technology</v>
      </c>
      <c r="R1326" t="str">
        <f>RIGHT(N1326, LEN(N1326)-LEN(Q1326)-1)</f>
        <v>wearables</v>
      </c>
      <c r="S1326" s="5">
        <f>$J1326/60/60/24+DATE(1970, 1, 1)</f>
        <v>42626.633703703701</v>
      </c>
      <c r="T1326" s="5">
        <f>$I1326/60/60/24+DATE(1970, 1, 1)</f>
        <v>42656.633703703701</v>
      </c>
      <c r="U1326" t="b">
        <f>T1326&gt;S1326</f>
        <v>1</v>
      </c>
    </row>
    <row r="1327" spans="1:21" ht="43.5" x14ac:dyDescent="0.35">
      <c r="A1327">
        <v>1325</v>
      </c>
      <c r="B1327" s="3" t="s">
        <v>1326</v>
      </c>
      <c r="C1327" s="3" t="s">
        <v>5435</v>
      </c>
      <c r="D1327" s="11">
        <v>20000</v>
      </c>
      <c r="E1327" s="11">
        <v>486</v>
      </c>
      <c r="F1327" t="s">
        <v>8220</v>
      </c>
      <c r="G1327" t="s">
        <v>8224</v>
      </c>
      <c r="H1327" t="s">
        <v>8246</v>
      </c>
      <c r="I1327">
        <v>1483063435</v>
      </c>
      <c r="J1327">
        <v>1480471435</v>
      </c>
      <c r="K1327" t="b">
        <v>0</v>
      </c>
      <c r="L1327">
        <v>8</v>
      </c>
      <c r="M1327" t="b">
        <v>0</v>
      </c>
      <c r="N1327" t="s">
        <v>8273</v>
      </c>
      <c r="O1327" s="13">
        <f>E1327/D1327</f>
        <v>2.4299999999999999E-2</v>
      </c>
      <c r="P1327" s="14">
        <f>IF($L1327&lt;&gt;0, E1327/L1327, 0)</f>
        <v>60.75</v>
      </c>
      <c r="Q1327" t="str">
        <f>LEFT($N1327, FIND("/", $N1327)-1)</f>
        <v>technology</v>
      </c>
      <c r="R1327" t="str">
        <f>RIGHT(N1327, LEN(N1327)-LEN(Q1327)-1)</f>
        <v>wearables</v>
      </c>
      <c r="S1327" s="5">
        <f>$J1327/60/60/24+DATE(1970, 1, 1)</f>
        <v>42704.086053240739</v>
      </c>
      <c r="T1327" s="5">
        <f>$I1327/60/60/24+DATE(1970, 1, 1)</f>
        <v>42734.086053240739</v>
      </c>
      <c r="U1327" t="b">
        <f>T1327&gt;S1327</f>
        <v>1</v>
      </c>
    </row>
    <row r="1328" spans="1:21" ht="43.5" x14ac:dyDescent="0.35">
      <c r="A1328">
        <v>1326</v>
      </c>
      <c r="B1328" s="3" t="s">
        <v>1327</v>
      </c>
      <c r="C1328" s="3" t="s">
        <v>5436</v>
      </c>
      <c r="D1328" s="11">
        <v>100000</v>
      </c>
      <c r="E1328" s="11">
        <v>1130</v>
      </c>
      <c r="F1328" t="s">
        <v>8220</v>
      </c>
      <c r="G1328" t="s">
        <v>8224</v>
      </c>
      <c r="H1328" t="s">
        <v>8246</v>
      </c>
      <c r="I1328">
        <v>1421348428</v>
      </c>
      <c r="J1328">
        <v>1417460428</v>
      </c>
      <c r="K1328" t="b">
        <v>0</v>
      </c>
      <c r="L1328">
        <v>11</v>
      </c>
      <c r="M1328" t="b">
        <v>0</v>
      </c>
      <c r="N1328" t="s">
        <v>8273</v>
      </c>
      <c r="O1328" s="13">
        <f>E1328/D1328</f>
        <v>1.1299999999999999E-2</v>
      </c>
      <c r="P1328" s="14">
        <f>IF($L1328&lt;&gt;0, E1328/L1328, 0)</f>
        <v>102.72727272727273</v>
      </c>
      <c r="Q1328" t="str">
        <f>LEFT($N1328, FIND("/", $N1328)-1)</f>
        <v>technology</v>
      </c>
      <c r="R1328" t="str">
        <f>RIGHT(N1328, LEN(N1328)-LEN(Q1328)-1)</f>
        <v>wearables</v>
      </c>
      <c r="S1328" s="5">
        <f>$J1328/60/60/24+DATE(1970, 1, 1)</f>
        <v>41974.791990740734</v>
      </c>
      <c r="T1328" s="5">
        <f>$I1328/60/60/24+DATE(1970, 1, 1)</f>
        <v>42019.791990740734</v>
      </c>
      <c r="U1328" t="b">
        <f>T1328&gt;S1328</f>
        <v>1</v>
      </c>
    </row>
    <row r="1329" spans="1:21" ht="43.5" x14ac:dyDescent="0.35">
      <c r="A1329">
        <v>1327</v>
      </c>
      <c r="B1329" s="3" t="s">
        <v>1328</v>
      </c>
      <c r="C1329" s="3" t="s">
        <v>5437</v>
      </c>
      <c r="D1329" s="11">
        <v>48000</v>
      </c>
      <c r="E1329" s="11">
        <v>1705</v>
      </c>
      <c r="F1329" t="s">
        <v>8220</v>
      </c>
      <c r="G1329" t="s">
        <v>8224</v>
      </c>
      <c r="H1329" t="s">
        <v>8246</v>
      </c>
      <c r="I1329">
        <v>1432916235</v>
      </c>
      <c r="J1329">
        <v>1430324235</v>
      </c>
      <c r="K1329" t="b">
        <v>0</v>
      </c>
      <c r="L1329">
        <v>41</v>
      </c>
      <c r="M1329" t="b">
        <v>0</v>
      </c>
      <c r="N1329" t="s">
        <v>8273</v>
      </c>
      <c r="O1329" s="13">
        <f>E1329/D1329</f>
        <v>3.5520833333333335E-2</v>
      </c>
      <c r="P1329" s="14">
        <f>IF($L1329&lt;&gt;0, E1329/L1329, 0)</f>
        <v>41.585365853658537</v>
      </c>
      <c r="Q1329" t="str">
        <f>LEFT($N1329, FIND("/", $N1329)-1)</f>
        <v>technology</v>
      </c>
      <c r="R1329" t="str">
        <f>RIGHT(N1329, LEN(N1329)-LEN(Q1329)-1)</f>
        <v>wearables</v>
      </c>
      <c r="S1329" s="5">
        <f>$J1329/60/60/24+DATE(1970, 1, 1)</f>
        <v>42123.678645833337</v>
      </c>
      <c r="T1329" s="5">
        <f>$I1329/60/60/24+DATE(1970, 1, 1)</f>
        <v>42153.678645833337</v>
      </c>
      <c r="U1329" t="b">
        <f>T1329&gt;S1329</f>
        <v>1</v>
      </c>
    </row>
    <row r="1330" spans="1:21" ht="58" x14ac:dyDescent="0.35">
      <c r="A1330">
        <v>1328</v>
      </c>
      <c r="B1330" s="3" t="s">
        <v>1329</v>
      </c>
      <c r="C1330" s="3" t="s">
        <v>5438</v>
      </c>
      <c r="D1330" s="11">
        <v>75000</v>
      </c>
      <c r="E1330" s="11">
        <v>1748</v>
      </c>
      <c r="F1330" t="s">
        <v>8220</v>
      </c>
      <c r="G1330" t="s">
        <v>8224</v>
      </c>
      <c r="H1330" t="s">
        <v>8246</v>
      </c>
      <c r="I1330">
        <v>1476458734</v>
      </c>
      <c r="J1330">
        <v>1472570734</v>
      </c>
      <c r="K1330" t="b">
        <v>0</v>
      </c>
      <c r="L1330">
        <v>15</v>
      </c>
      <c r="M1330" t="b">
        <v>0</v>
      </c>
      <c r="N1330" t="s">
        <v>8273</v>
      </c>
      <c r="O1330" s="13">
        <f>E1330/D1330</f>
        <v>2.3306666666666667E-2</v>
      </c>
      <c r="P1330" s="14">
        <f>IF($L1330&lt;&gt;0, E1330/L1330, 0)</f>
        <v>116.53333333333333</v>
      </c>
      <c r="Q1330" t="str">
        <f>LEFT($N1330, FIND("/", $N1330)-1)</f>
        <v>technology</v>
      </c>
      <c r="R1330" t="str">
        <f>RIGHT(N1330, LEN(N1330)-LEN(Q1330)-1)</f>
        <v>wearables</v>
      </c>
      <c r="S1330" s="5">
        <f>$J1330/60/60/24+DATE(1970, 1, 1)</f>
        <v>42612.642754629633</v>
      </c>
      <c r="T1330" s="5">
        <f>$I1330/60/60/24+DATE(1970, 1, 1)</f>
        <v>42657.642754629633</v>
      </c>
      <c r="U1330" t="b">
        <f>T1330&gt;S1330</f>
        <v>1</v>
      </c>
    </row>
    <row r="1331" spans="1:21" ht="43.5" x14ac:dyDescent="0.35">
      <c r="A1331">
        <v>1329</v>
      </c>
      <c r="B1331" s="3" t="s">
        <v>1330</v>
      </c>
      <c r="C1331" s="3" t="s">
        <v>5439</v>
      </c>
      <c r="D1331" s="11">
        <v>50000</v>
      </c>
      <c r="E1331" s="11">
        <v>408</v>
      </c>
      <c r="F1331" t="s">
        <v>8220</v>
      </c>
      <c r="G1331" t="s">
        <v>8224</v>
      </c>
      <c r="H1331" t="s">
        <v>8246</v>
      </c>
      <c r="I1331">
        <v>1417501145</v>
      </c>
      <c r="J1331">
        <v>1414041545</v>
      </c>
      <c r="K1331" t="b">
        <v>0</v>
      </c>
      <c r="L1331">
        <v>9</v>
      </c>
      <c r="M1331" t="b">
        <v>0</v>
      </c>
      <c r="N1331" t="s">
        <v>8273</v>
      </c>
      <c r="O1331" s="13">
        <f>E1331/D1331</f>
        <v>8.1600000000000006E-3</v>
      </c>
      <c r="P1331" s="14">
        <f>IF($L1331&lt;&gt;0, E1331/L1331, 0)</f>
        <v>45.333333333333336</v>
      </c>
      <c r="Q1331" t="str">
        <f>LEFT($N1331, FIND("/", $N1331)-1)</f>
        <v>technology</v>
      </c>
      <c r="R1331" t="str">
        <f>RIGHT(N1331, LEN(N1331)-LEN(Q1331)-1)</f>
        <v>wearables</v>
      </c>
      <c r="S1331" s="5">
        <f>$J1331/60/60/24+DATE(1970, 1, 1)</f>
        <v>41935.221585648149</v>
      </c>
      <c r="T1331" s="5">
        <f>$I1331/60/60/24+DATE(1970, 1, 1)</f>
        <v>41975.263252314813</v>
      </c>
      <c r="U1331" t="b">
        <f>T1331&gt;S1331</f>
        <v>1</v>
      </c>
    </row>
    <row r="1332" spans="1:21" ht="43.5" x14ac:dyDescent="0.35">
      <c r="A1332">
        <v>1330</v>
      </c>
      <c r="B1332" s="3" t="s">
        <v>1331</v>
      </c>
      <c r="C1332" s="3" t="s">
        <v>5440</v>
      </c>
      <c r="D1332" s="11">
        <v>35000</v>
      </c>
      <c r="E1332" s="11">
        <v>7873</v>
      </c>
      <c r="F1332" t="s">
        <v>8220</v>
      </c>
      <c r="G1332" t="s">
        <v>8224</v>
      </c>
      <c r="H1332" t="s">
        <v>8246</v>
      </c>
      <c r="I1332">
        <v>1467432000</v>
      </c>
      <c r="J1332">
        <v>1464763109</v>
      </c>
      <c r="K1332" t="b">
        <v>0</v>
      </c>
      <c r="L1332">
        <v>50</v>
      </c>
      <c r="M1332" t="b">
        <v>0</v>
      </c>
      <c r="N1332" t="s">
        <v>8273</v>
      </c>
      <c r="O1332" s="13">
        <f>E1332/D1332</f>
        <v>0.22494285714285714</v>
      </c>
      <c r="P1332" s="14">
        <f>IF($L1332&lt;&gt;0, E1332/L1332, 0)</f>
        <v>157.46</v>
      </c>
      <c r="Q1332" t="str">
        <f>LEFT($N1332, FIND("/", $N1332)-1)</f>
        <v>technology</v>
      </c>
      <c r="R1332" t="str">
        <f>RIGHT(N1332, LEN(N1332)-LEN(Q1332)-1)</f>
        <v>wearables</v>
      </c>
      <c r="S1332" s="5">
        <f>$J1332/60/60/24+DATE(1970, 1, 1)</f>
        <v>42522.276724537034</v>
      </c>
      <c r="T1332" s="5">
        <f>$I1332/60/60/24+DATE(1970, 1, 1)</f>
        <v>42553.166666666672</v>
      </c>
      <c r="U1332" t="b">
        <f>T1332&gt;S1332</f>
        <v>1</v>
      </c>
    </row>
    <row r="1333" spans="1:21" ht="43.5" x14ac:dyDescent="0.35">
      <c r="A1333">
        <v>1331</v>
      </c>
      <c r="B1333" s="3" t="s">
        <v>1332</v>
      </c>
      <c r="C1333" s="3" t="s">
        <v>5441</v>
      </c>
      <c r="D1333" s="11">
        <v>250000</v>
      </c>
      <c r="E1333" s="11">
        <v>3417</v>
      </c>
      <c r="F1333" t="s">
        <v>8220</v>
      </c>
      <c r="G1333" t="s">
        <v>8224</v>
      </c>
      <c r="H1333" t="s">
        <v>8246</v>
      </c>
      <c r="I1333">
        <v>1471435554</v>
      </c>
      <c r="J1333">
        <v>1468843554</v>
      </c>
      <c r="K1333" t="b">
        <v>0</v>
      </c>
      <c r="L1333">
        <v>34</v>
      </c>
      <c r="M1333" t="b">
        <v>0</v>
      </c>
      <c r="N1333" t="s">
        <v>8273</v>
      </c>
      <c r="O1333" s="13">
        <f>E1333/D1333</f>
        <v>1.3668E-2</v>
      </c>
      <c r="P1333" s="14">
        <f>IF($L1333&lt;&gt;0, E1333/L1333, 0)</f>
        <v>100.5</v>
      </c>
      <c r="Q1333" t="str">
        <f>LEFT($N1333, FIND("/", $N1333)-1)</f>
        <v>technology</v>
      </c>
      <c r="R1333" t="str">
        <f>RIGHT(N1333, LEN(N1333)-LEN(Q1333)-1)</f>
        <v>wearables</v>
      </c>
      <c r="S1333" s="5">
        <f>$J1333/60/60/24+DATE(1970, 1, 1)</f>
        <v>42569.50409722222</v>
      </c>
      <c r="T1333" s="5">
        <f>$I1333/60/60/24+DATE(1970, 1, 1)</f>
        <v>42599.50409722222</v>
      </c>
      <c r="U1333" t="b">
        <f>T1333&gt;S1333</f>
        <v>1</v>
      </c>
    </row>
    <row r="1334" spans="1:21" ht="58" x14ac:dyDescent="0.35">
      <c r="A1334">
        <v>1332</v>
      </c>
      <c r="B1334" s="3" t="s">
        <v>1333</v>
      </c>
      <c r="C1334" s="3" t="s">
        <v>5442</v>
      </c>
      <c r="D1334" s="11">
        <v>10115</v>
      </c>
      <c r="E1334" s="11">
        <v>0</v>
      </c>
      <c r="F1334" t="s">
        <v>8220</v>
      </c>
      <c r="G1334" t="s">
        <v>8240</v>
      </c>
      <c r="H1334" t="s">
        <v>8257</v>
      </c>
      <c r="I1334">
        <v>1485480408</v>
      </c>
      <c r="J1334">
        <v>1482888408</v>
      </c>
      <c r="K1334" t="b">
        <v>0</v>
      </c>
      <c r="L1334">
        <v>0</v>
      </c>
      <c r="M1334" t="b">
        <v>0</v>
      </c>
      <c r="N1334" t="s">
        <v>8273</v>
      </c>
      <c r="O1334" s="13">
        <f>E1334/D1334</f>
        <v>0</v>
      </c>
      <c r="P1334" s="14">
        <f>IF($L1334&lt;&gt;0, E1334/L1334, 0)</f>
        <v>0</v>
      </c>
      <c r="Q1334" t="str">
        <f>LEFT($N1334, FIND("/", $N1334)-1)</f>
        <v>technology</v>
      </c>
      <c r="R1334" t="str">
        <f>RIGHT(N1334, LEN(N1334)-LEN(Q1334)-1)</f>
        <v>wearables</v>
      </c>
      <c r="S1334" s="5">
        <f>$J1334/60/60/24+DATE(1970, 1, 1)</f>
        <v>42732.060277777782</v>
      </c>
      <c r="T1334" s="5">
        <f>$I1334/60/60/24+DATE(1970, 1, 1)</f>
        <v>42762.060277777782</v>
      </c>
      <c r="U1334" t="b">
        <f>T1334&gt;S1334</f>
        <v>1</v>
      </c>
    </row>
    <row r="1335" spans="1:21" ht="43.5" x14ac:dyDescent="0.35">
      <c r="A1335">
        <v>1333</v>
      </c>
      <c r="B1335" s="3" t="s">
        <v>1334</v>
      </c>
      <c r="C1335" s="3" t="s">
        <v>5443</v>
      </c>
      <c r="D1335" s="11">
        <v>2500</v>
      </c>
      <c r="E1335" s="11">
        <v>0</v>
      </c>
      <c r="F1335" t="s">
        <v>8220</v>
      </c>
      <c r="G1335" t="s">
        <v>8226</v>
      </c>
      <c r="H1335" t="s">
        <v>8248</v>
      </c>
      <c r="I1335">
        <v>1405478025</v>
      </c>
      <c r="J1335">
        <v>1402886025</v>
      </c>
      <c r="K1335" t="b">
        <v>0</v>
      </c>
      <c r="L1335">
        <v>0</v>
      </c>
      <c r="M1335" t="b">
        <v>0</v>
      </c>
      <c r="N1335" t="s">
        <v>8273</v>
      </c>
      <c r="O1335" s="13">
        <f>E1335/D1335</f>
        <v>0</v>
      </c>
      <c r="P1335" s="14">
        <f>IF($L1335&lt;&gt;0, E1335/L1335, 0)</f>
        <v>0</v>
      </c>
      <c r="Q1335" t="str">
        <f>LEFT($N1335, FIND("/", $N1335)-1)</f>
        <v>technology</v>
      </c>
      <c r="R1335" t="str">
        <f>RIGHT(N1335, LEN(N1335)-LEN(Q1335)-1)</f>
        <v>wearables</v>
      </c>
      <c r="S1335" s="5">
        <f>$J1335/60/60/24+DATE(1970, 1, 1)</f>
        <v>41806.106770833336</v>
      </c>
      <c r="T1335" s="5">
        <f>$I1335/60/60/24+DATE(1970, 1, 1)</f>
        <v>41836.106770833336</v>
      </c>
      <c r="U1335" t="b">
        <f>T1335&gt;S1335</f>
        <v>1</v>
      </c>
    </row>
    <row r="1336" spans="1:21" ht="43.5" x14ac:dyDescent="0.35">
      <c r="A1336">
        <v>1334</v>
      </c>
      <c r="B1336" s="3" t="s">
        <v>1335</v>
      </c>
      <c r="C1336" s="3" t="s">
        <v>5444</v>
      </c>
      <c r="D1336" s="11">
        <v>133000</v>
      </c>
      <c r="E1336" s="11">
        <v>14303</v>
      </c>
      <c r="F1336" t="s">
        <v>8220</v>
      </c>
      <c r="G1336" t="s">
        <v>8224</v>
      </c>
      <c r="H1336" t="s">
        <v>8246</v>
      </c>
      <c r="I1336">
        <v>1457721287</v>
      </c>
      <c r="J1336">
        <v>1455129287</v>
      </c>
      <c r="K1336" t="b">
        <v>0</v>
      </c>
      <c r="L1336">
        <v>276</v>
      </c>
      <c r="M1336" t="b">
        <v>0</v>
      </c>
      <c r="N1336" t="s">
        <v>8273</v>
      </c>
      <c r="O1336" s="13">
        <f>E1336/D1336</f>
        <v>0.10754135338345865</v>
      </c>
      <c r="P1336" s="14">
        <f>IF($L1336&lt;&gt;0, E1336/L1336, 0)</f>
        <v>51.822463768115945</v>
      </c>
      <c r="Q1336" t="str">
        <f>LEFT($N1336, FIND("/", $N1336)-1)</f>
        <v>technology</v>
      </c>
      <c r="R1336" t="str">
        <f>RIGHT(N1336, LEN(N1336)-LEN(Q1336)-1)</f>
        <v>wearables</v>
      </c>
      <c r="S1336" s="5">
        <f>$J1336/60/60/24+DATE(1970, 1, 1)</f>
        <v>42410.774155092593</v>
      </c>
      <c r="T1336" s="5">
        <f>$I1336/60/60/24+DATE(1970, 1, 1)</f>
        <v>42440.774155092593</v>
      </c>
      <c r="U1336" t="b">
        <f>T1336&gt;S1336</f>
        <v>1</v>
      </c>
    </row>
    <row r="1337" spans="1:21" ht="58" x14ac:dyDescent="0.35">
      <c r="A1337">
        <v>1335</v>
      </c>
      <c r="B1337" s="3" t="s">
        <v>1336</v>
      </c>
      <c r="C1337" s="3" t="s">
        <v>5445</v>
      </c>
      <c r="D1337" s="11">
        <v>25000</v>
      </c>
      <c r="E1337" s="11">
        <v>4940</v>
      </c>
      <c r="F1337" t="s">
        <v>8220</v>
      </c>
      <c r="G1337" t="s">
        <v>8224</v>
      </c>
      <c r="H1337" t="s">
        <v>8246</v>
      </c>
      <c r="I1337">
        <v>1449354502</v>
      </c>
      <c r="J1337">
        <v>1446762502</v>
      </c>
      <c r="K1337" t="b">
        <v>0</v>
      </c>
      <c r="L1337">
        <v>16</v>
      </c>
      <c r="M1337" t="b">
        <v>0</v>
      </c>
      <c r="N1337" t="s">
        <v>8273</v>
      </c>
      <c r="O1337" s="13">
        <f>E1337/D1337</f>
        <v>0.1976</v>
      </c>
      <c r="P1337" s="14">
        <f>IF($L1337&lt;&gt;0, E1337/L1337, 0)</f>
        <v>308.75</v>
      </c>
      <c r="Q1337" t="str">
        <f>LEFT($N1337, FIND("/", $N1337)-1)</f>
        <v>technology</v>
      </c>
      <c r="R1337" t="str">
        <f>RIGHT(N1337, LEN(N1337)-LEN(Q1337)-1)</f>
        <v>wearables</v>
      </c>
      <c r="S1337" s="5">
        <f>$J1337/60/60/24+DATE(1970, 1, 1)</f>
        <v>42313.936365740738</v>
      </c>
      <c r="T1337" s="5">
        <f>$I1337/60/60/24+DATE(1970, 1, 1)</f>
        <v>42343.936365740738</v>
      </c>
      <c r="U1337" t="b">
        <f>T1337&gt;S1337</f>
        <v>1</v>
      </c>
    </row>
    <row r="1338" spans="1:21" ht="43.5" x14ac:dyDescent="0.35">
      <c r="A1338">
        <v>1336</v>
      </c>
      <c r="B1338" s="3" t="s">
        <v>1337</v>
      </c>
      <c r="C1338" s="3" t="s">
        <v>5446</v>
      </c>
      <c r="D1338" s="11">
        <v>100000</v>
      </c>
      <c r="E1338" s="11">
        <v>84947</v>
      </c>
      <c r="F1338" t="s">
        <v>8220</v>
      </c>
      <c r="G1338" t="s">
        <v>8224</v>
      </c>
      <c r="H1338" t="s">
        <v>8246</v>
      </c>
      <c r="I1338">
        <v>1418849028</v>
      </c>
      <c r="J1338">
        <v>1415825028</v>
      </c>
      <c r="K1338" t="b">
        <v>0</v>
      </c>
      <c r="L1338">
        <v>224</v>
      </c>
      <c r="M1338" t="b">
        <v>0</v>
      </c>
      <c r="N1338" t="s">
        <v>8273</v>
      </c>
      <c r="O1338" s="13">
        <f>E1338/D1338</f>
        <v>0.84946999999999995</v>
      </c>
      <c r="P1338" s="14">
        <f>IF($L1338&lt;&gt;0, E1338/L1338, 0)</f>
        <v>379.22767857142856</v>
      </c>
      <c r="Q1338" t="str">
        <f>LEFT($N1338, FIND("/", $N1338)-1)</f>
        <v>technology</v>
      </c>
      <c r="R1338" t="str">
        <f>RIGHT(N1338, LEN(N1338)-LEN(Q1338)-1)</f>
        <v>wearables</v>
      </c>
      <c r="S1338" s="5">
        <f>$J1338/60/60/24+DATE(1970, 1, 1)</f>
        <v>41955.863750000004</v>
      </c>
      <c r="T1338" s="5">
        <f>$I1338/60/60/24+DATE(1970, 1, 1)</f>
        <v>41990.863750000004</v>
      </c>
      <c r="U1338" t="b">
        <f>T1338&gt;S1338</f>
        <v>1</v>
      </c>
    </row>
    <row r="1339" spans="1:21" ht="43.5" x14ac:dyDescent="0.35">
      <c r="A1339">
        <v>1337</v>
      </c>
      <c r="B1339" s="3" t="s">
        <v>1338</v>
      </c>
      <c r="C1339" s="3" t="s">
        <v>5447</v>
      </c>
      <c r="D1339" s="11">
        <v>50000</v>
      </c>
      <c r="E1339" s="11">
        <v>24691</v>
      </c>
      <c r="F1339" t="s">
        <v>8220</v>
      </c>
      <c r="G1339" t="s">
        <v>8224</v>
      </c>
      <c r="H1339" t="s">
        <v>8246</v>
      </c>
      <c r="I1339">
        <v>1488549079</v>
      </c>
      <c r="J1339">
        <v>1485957079</v>
      </c>
      <c r="K1339" t="b">
        <v>0</v>
      </c>
      <c r="L1339">
        <v>140</v>
      </c>
      <c r="M1339" t="b">
        <v>0</v>
      </c>
      <c r="N1339" t="s">
        <v>8273</v>
      </c>
      <c r="O1339" s="13">
        <f>E1339/D1339</f>
        <v>0.49381999999999998</v>
      </c>
      <c r="P1339" s="14">
        <f>IF($L1339&lt;&gt;0, E1339/L1339, 0)</f>
        <v>176.36428571428573</v>
      </c>
      <c r="Q1339" t="str">
        <f>LEFT($N1339, FIND("/", $N1339)-1)</f>
        <v>technology</v>
      </c>
      <c r="R1339" t="str">
        <f>RIGHT(N1339, LEN(N1339)-LEN(Q1339)-1)</f>
        <v>wearables</v>
      </c>
      <c r="S1339" s="5">
        <f>$J1339/60/60/24+DATE(1970, 1, 1)</f>
        <v>42767.577303240745</v>
      </c>
      <c r="T1339" s="5">
        <f>$I1339/60/60/24+DATE(1970, 1, 1)</f>
        <v>42797.577303240745</v>
      </c>
      <c r="U1339" t="b">
        <f>T1339&gt;S1339</f>
        <v>1</v>
      </c>
    </row>
    <row r="1340" spans="1:21" ht="58" x14ac:dyDescent="0.35">
      <c r="A1340">
        <v>1338</v>
      </c>
      <c r="B1340" s="3" t="s">
        <v>1339</v>
      </c>
      <c r="C1340" s="3" t="s">
        <v>5448</v>
      </c>
      <c r="D1340" s="11">
        <v>30000</v>
      </c>
      <c r="E1340" s="11">
        <v>991</v>
      </c>
      <c r="F1340" t="s">
        <v>8220</v>
      </c>
      <c r="G1340" t="s">
        <v>8224</v>
      </c>
      <c r="H1340" t="s">
        <v>8246</v>
      </c>
      <c r="I1340">
        <v>1438543033</v>
      </c>
      <c r="J1340">
        <v>1435951033</v>
      </c>
      <c r="K1340" t="b">
        <v>0</v>
      </c>
      <c r="L1340">
        <v>15</v>
      </c>
      <c r="M1340" t="b">
        <v>0</v>
      </c>
      <c r="N1340" t="s">
        <v>8273</v>
      </c>
      <c r="O1340" s="13">
        <f>E1340/D1340</f>
        <v>3.3033333333333331E-2</v>
      </c>
      <c r="P1340" s="14">
        <f>IF($L1340&lt;&gt;0, E1340/L1340, 0)</f>
        <v>66.066666666666663</v>
      </c>
      <c r="Q1340" t="str">
        <f>LEFT($N1340, FIND("/", $N1340)-1)</f>
        <v>technology</v>
      </c>
      <c r="R1340" t="str">
        <f>RIGHT(N1340, LEN(N1340)-LEN(Q1340)-1)</f>
        <v>wearables</v>
      </c>
      <c r="S1340" s="5">
        <f>$J1340/60/60/24+DATE(1970, 1, 1)</f>
        <v>42188.803622685184</v>
      </c>
      <c r="T1340" s="5">
        <f>$I1340/60/60/24+DATE(1970, 1, 1)</f>
        <v>42218.803622685184</v>
      </c>
      <c r="U1340" t="b">
        <f>T1340&gt;S1340</f>
        <v>1</v>
      </c>
    </row>
    <row r="1341" spans="1:21" ht="29" x14ac:dyDescent="0.35">
      <c r="A1341">
        <v>1339</v>
      </c>
      <c r="B1341" s="3" t="s">
        <v>1340</v>
      </c>
      <c r="C1341" s="3" t="s">
        <v>5449</v>
      </c>
      <c r="D1341" s="11">
        <v>50000</v>
      </c>
      <c r="E1341" s="11">
        <v>3317</v>
      </c>
      <c r="F1341" t="s">
        <v>8220</v>
      </c>
      <c r="G1341" t="s">
        <v>8224</v>
      </c>
      <c r="H1341" t="s">
        <v>8246</v>
      </c>
      <c r="I1341">
        <v>1418056315</v>
      </c>
      <c r="J1341">
        <v>1414164715</v>
      </c>
      <c r="K1341" t="b">
        <v>0</v>
      </c>
      <c r="L1341">
        <v>37</v>
      </c>
      <c r="M1341" t="b">
        <v>0</v>
      </c>
      <c r="N1341" t="s">
        <v>8273</v>
      </c>
      <c r="O1341" s="13">
        <f>E1341/D1341</f>
        <v>6.6339999999999996E-2</v>
      </c>
      <c r="P1341" s="14">
        <f>IF($L1341&lt;&gt;0, E1341/L1341, 0)</f>
        <v>89.648648648648646</v>
      </c>
      <c r="Q1341" t="str">
        <f>LEFT($N1341, FIND("/", $N1341)-1)</f>
        <v>technology</v>
      </c>
      <c r="R1341" t="str">
        <f>RIGHT(N1341, LEN(N1341)-LEN(Q1341)-1)</f>
        <v>wearables</v>
      </c>
      <c r="S1341" s="5">
        <f>$J1341/60/60/24+DATE(1970, 1, 1)</f>
        <v>41936.647164351853</v>
      </c>
      <c r="T1341" s="5">
        <f>$I1341/60/60/24+DATE(1970, 1, 1)</f>
        <v>41981.688831018517</v>
      </c>
      <c r="U1341" t="b">
        <f>T1341&gt;S1341</f>
        <v>1</v>
      </c>
    </row>
    <row r="1342" spans="1:21" ht="43.5" x14ac:dyDescent="0.35">
      <c r="A1342">
        <v>1340</v>
      </c>
      <c r="B1342" s="3" t="s">
        <v>1341</v>
      </c>
      <c r="C1342" s="3" t="s">
        <v>5450</v>
      </c>
      <c r="D1342" s="11">
        <v>1680</v>
      </c>
      <c r="E1342" s="11">
        <v>0</v>
      </c>
      <c r="F1342" t="s">
        <v>8220</v>
      </c>
      <c r="G1342" t="s">
        <v>8224</v>
      </c>
      <c r="H1342" t="s">
        <v>8246</v>
      </c>
      <c r="I1342">
        <v>1408112253</v>
      </c>
      <c r="J1342">
        <v>1405520253</v>
      </c>
      <c r="K1342" t="b">
        <v>0</v>
      </c>
      <c r="L1342">
        <v>0</v>
      </c>
      <c r="M1342" t="b">
        <v>0</v>
      </c>
      <c r="N1342" t="s">
        <v>8273</v>
      </c>
      <c r="O1342" s="13">
        <f>E1342/D1342</f>
        <v>0</v>
      </c>
      <c r="P1342" s="14">
        <f>IF($L1342&lt;&gt;0, E1342/L1342, 0)</f>
        <v>0</v>
      </c>
      <c r="Q1342" t="str">
        <f>LEFT($N1342, FIND("/", $N1342)-1)</f>
        <v>technology</v>
      </c>
      <c r="R1342" t="str">
        <f>RIGHT(N1342, LEN(N1342)-LEN(Q1342)-1)</f>
        <v>wearables</v>
      </c>
      <c r="S1342" s="5">
        <f>$J1342/60/60/24+DATE(1970, 1, 1)</f>
        <v>41836.595520833333</v>
      </c>
      <c r="T1342" s="5">
        <f>$I1342/60/60/24+DATE(1970, 1, 1)</f>
        <v>41866.595520833333</v>
      </c>
      <c r="U1342" t="b">
        <f>T1342&gt;S1342</f>
        <v>1</v>
      </c>
    </row>
    <row r="1343" spans="1:21" ht="58" x14ac:dyDescent="0.35">
      <c r="A1343">
        <v>1341</v>
      </c>
      <c r="B1343" s="3" t="s">
        <v>1342</v>
      </c>
      <c r="C1343" s="3" t="s">
        <v>5451</v>
      </c>
      <c r="D1343" s="11">
        <v>25000</v>
      </c>
      <c r="E1343" s="11">
        <v>17590</v>
      </c>
      <c r="F1343" t="s">
        <v>8220</v>
      </c>
      <c r="G1343" t="s">
        <v>8225</v>
      </c>
      <c r="H1343" t="s">
        <v>8247</v>
      </c>
      <c r="I1343">
        <v>1475333917</v>
      </c>
      <c r="J1343">
        <v>1472569117</v>
      </c>
      <c r="K1343" t="b">
        <v>0</v>
      </c>
      <c r="L1343">
        <v>46</v>
      </c>
      <c r="M1343" t="b">
        <v>0</v>
      </c>
      <c r="N1343" t="s">
        <v>8273</v>
      </c>
      <c r="O1343" s="13">
        <f>E1343/D1343</f>
        <v>0.7036</v>
      </c>
      <c r="P1343" s="14">
        <f>IF($L1343&lt;&gt;0, E1343/L1343, 0)</f>
        <v>382.39130434782606</v>
      </c>
      <c r="Q1343" t="str">
        <f>LEFT($N1343, FIND("/", $N1343)-1)</f>
        <v>technology</v>
      </c>
      <c r="R1343" t="str">
        <f>RIGHT(N1343, LEN(N1343)-LEN(Q1343)-1)</f>
        <v>wearables</v>
      </c>
      <c r="S1343" s="5">
        <f>$J1343/60/60/24+DATE(1970, 1, 1)</f>
        <v>42612.624039351853</v>
      </c>
      <c r="T1343" s="5">
        <f>$I1343/60/60/24+DATE(1970, 1, 1)</f>
        <v>42644.624039351853</v>
      </c>
      <c r="U1343" t="b">
        <f>T1343&gt;S1343</f>
        <v>1</v>
      </c>
    </row>
    <row r="1344" spans="1:21" ht="43.5" x14ac:dyDescent="0.35">
      <c r="A1344">
        <v>1342</v>
      </c>
      <c r="B1344" s="3" t="s">
        <v>1343</v>
      </c>
      <c r="C1344" s="3" t="s">
        <v>5452</v>
      </c>
      <c r="D1344" s="11">
        <v>50000</v>
      </c>
      <c r="E1344" s="11">
        <v>100</v>
      </c>
      <c r="F1344" t="s">
        <v>8220</v>
      </c>
      <c r="G1344" t="s">
        <v>8224</v>
      </c>
      <c r="H1344" t="s">
        <v>8246</v>
      </c>
      <c r="I1344">
        <v>1437161739</v>
      </c>
      <c r="J1344">
        <v>1434569739</v>
      </c>
      <c r="K1344" t="b">
        <v>0</v>
      </c>
      <c r="L1344">
        <v>1</v>
      </c>
      <c r="M1344" t="b">
        <v>0</v>
      </c>
      <c r="N1344" t="s">
        <v>8273</v>
      </c>
      <c r="O1344" s="13">
        <f>E1344/D1344</f>
        <v>2E-3</v>
      </c>
      <c r="P1344" s="14">
        <f>IF($L1344&lt;&gt;0, E1344/L1344, 0)</f>
        <v>100</v>
      </c>
      <c r="Q1344" t="str">
        <f>LEFT($N1344, FIND("/", $N1344)-1)</f>
        <v>technology</v>
      </c>
      <c r="R1344" t="str">
        <f>RIGHT(N1344, LEN(N1344)-LEN(Q1344)-1)</f>
        <v>wearables</v>
      </c>
      <c r="S1344" s="5">
        <f>$J1344/60/60/24+DATE(1970, 1, 1)</f>
        <v>42172.816423611104</v>
      </c>
      <c r="T1344" s="5">
        <f>$I1344/60/60/24+DATE(1970, 1, 1)</f>
        <v>42202.816423611104</v>
      </c>
      <c r="U1344" t="b">
        <f>T1344&gt;S1344</f>
        <v>1</v>
      </c>
    </row>
    <row r="1345" spans="1:21" ht="58" x14ac:dyDescent="0.35">
      <c r="A1345">
        <v>1343</v>
      </c>
      <c r="B1345" s="3" t="s">
        <v>1344</v>
      </c>
      <c r="C1345" s="3" t="s">
        <v>5453</v>
      </c>
      <c r="D1345" s="11">
        <v>50000</v>
      </c>
      <c r="E1345" s="11">
        <v>51149</v>
      </c>
      <c r="F1345" t="s">
        <v>8220</v>
      </c>
      <c r="G1345" t="s">
        <v>8224</v>
      </c>
      <c r="H1345" t="s">
        <v>8246</v>
      </c>
      <c r="I1345">
        <v>1471579140</v>
      </c>
      <c r="J1345">
        <v>1466512683</v>
      </c>
      <c r="K1345" t="b">
        <v>0</v>
      </c>
      <c r="L1345">
        <v>323</v>
      </c>
      <c r="M1345" t="b">
        <v>0</v>
      </c>
      <c r="N1345" t="s">
        <v>8273</v>
      </c>
      <c r="O1345" s="13">
        <f>E1345/D1345</f>
        <v>1.02298</v>
      </c>
      <c r="P1345" s="14">
        <f>IF($L1345&lt;&gt;0, E1345/L1345, 0)</f>
        <v>158.35603715170279</v>
      </c>
      <c r="Q1345" t="str">
        <f>LEFT($N1345, FIND("/", $N1345)-1)</f>
        <v>technology</v>
      </c>
      <c r="R1345" t="str">
        <f>RIGHT(N1345, LEN(N1345)-LEN(Q1345)-1)</f>
        <v>wearables</v>
      </c>
      <c r="S1345" s="5">
        <f>$J1345/60/60/24+DATE(1970, 1, 1)</f>
        <v>42542.526423611111</v>
      </c>
      <c r="T1345" s="5">
        <f>$I1345/60/60/24+DATE(1970, 1, 1)</f>
        <v>42601.165972222225</v>
      </c>
      <c r="U1345" t="b">
        <f>T1345&gt;S1345</f>
        <v>1</v>
      </c>
    </row>
    <row r="1346" spans="1:21" ht="43.5" x14ac:dyDescent="0.35">
      <c r="A1346">
        <v>1344</v>
      </c>
      <c r="B1346" s="3" t="s">
        <v>1345</v>
      </c>
      <c r="C1346" s="3" t="s">
        <v>5454</v>
      </c>
      <c r="D1346" s="11">
        <v>1500</v>
      </c>
      <c r="E1346" s="11">
        <v>5666</v>
      </c>
      <c r="F1346" t="s">
        <v>8219</v>
      </c>
      <c r="G1346" t="s">
        <v>8229</v>
      </c>
      <c r="H1346" t="s">
        <v>8251</v>
      </c>
      <c r="I1346">
        <v>1467313039</v>
      </c>
      <c r="J1346">
        <v>1464807439</v>
      </c>
      <c r="K1346" t="b">
        <v>0</v>
      </c>
      <c r="L1346">
        <v>139</v>
      </c>
      <c r="M1346" t="b">
        <v>1</v>
      </c>
      <c r="N1346" t="s">
        <v>8274</v>
      </c>
      <c r="O1346" s="13">
        <f>E1346/D1346</f>
        <v>3.7773333333333334</v>
      </c>
      <c r="P1346" s="14">
        <f>IF($L1346&lt;&gt;0, E1346/L1346, 0)</f>
        <v>40.762589928057551</v>
      </c>
      <c r="Q1346" t="str">
        <f>LEFT($N1346, FIND("/", $N1346)-1)</f>
        <v>publishing</v>
      </c>
      <c r="R1346" t="str">
        <f>RIGHT(N1346, LEN(N1346)-LEN(Q1346)-1)</f>
        <v>nonfiction</v>
      </c>
      <c r="S1346" s="5">
        <f>$J1346/60/60/24+DATE(1970, 1, 1)</f>
        <v>42522.789803240739</v>
      </c>
      <c r="T1346" s="5">
        <f>$I1346/60/60/24+DATE(1970, 1, 1)</f>
        <v>42551.789803240739</v>
      </c>
      <c r="U1346" t="b">
        <f>T1346&gt;S1346</f>
        <v>1</v>
      </c>
    </row>
    <row r="1347" spans="1:21" ht="43.5" x14ac:dyDescent="0.35">
      <c r="A1347">
        <v>1345</v>
      </c>
      <c r="B1347" s="3" t="s">
        <v>1346</v>
      </c>
      <c r="C1347" s="3" t="s">
        <v>5455</v>
      </c>
      <c r="D1347" s="11">
        <v>300</v>
      </c>
      <c r="E1347" s="11">
        <v>375</v>
      </c>
      <c r="F1347" t="s">
        <v>8219</v>
      </c>
      <c r="G1347" t="s">
        <v>8224</v>
      </c>
      <c r="H1347" t="s">
        <v>8246</v>
      </c>
      <c r="I1347">
        <v>1405366359</v>
      </c>
      <c r="J1347">
        <v>1402342359</v>
      </c>
      <c r="K1347" t="b">
        <v>0</v>
      </c>
      <c r="L1347">
        <v>7</v>
      </c>
      <c r="M1347" t="b">
        <v>1</v>
      </c>
      <c r="N1347" t="s">
        <v>8274</v>
      </c>
      <c r="O1347" s="13">
        <f>E1347/D1347</f>
        <v>1.25</v>
      </c>
      <c r="P1347" s="14">
        <f>IF($L1347&lt;&gt;0, E1347/L1347, 0)</f>
        <v>53.571428571428569</v>
      </c>
      <c r="Q1347" t="str">
        <f>LEFT($N1347, FIND("/", $N1347)-1)</f>
        <v>publishing</v>
      </c>
      <c r="R1347" t="str">
        <f>RIGHT(N1347, LEN(N1347)-LEN(Q1347)-1)</f>
        <v>nonfiction</v>
      </c>
      <c r="S1347" s="5">
        <f>$J1347/60/60/24+DATE(1970, 1, 1)</f>
        <v>41799.814340277779</v>
      </c>
      <c r="T1347" s="5">
        <f>$I1347/60/60/24+DATE(1970, 1, 1)</f>
        <v>41834.814340277779</v>
      </c>
      <c r="U1347" t="b">
        <f>T1347&gt;S1347</f>
        <v>1</v>
      </c>
    </row>
    <row r="1348" spans="1:21" ht="43.5" x14ac:dyDescent="0.35">
      <c r="A1348">
        <v>1346</v>
      </c>
      <c r="B1348" s="3" t="s">
        <v>1347</v>
      </c>
      <c r="C1348" s="3" t="s">
        <v>5456</v>
      </c>
      <c r="D1348" s="11">
        <v>4900</v>
      </c>
      <c r="E1348" s="11">
        <v>7219</v>
      </c>
      <c r="F1348" t="s">
        <v>8219</v>
      </c>
      <c r="G1348" t="s">
        <v>8224</v>
      </c>
      <c r="H1348" t="s">
        <v>8246</v>
      </c>
      <c r="I1348">
        <v>1372297751</v>
      </c>
      <c r="J1348">
        <v>1369705751</v>
      </c>
      <c r="K1348" t="b">
        <v>0</v>
      </c>
      <c r="L1348">
        <v>149</v>
      </c>
      <c r="M1348" t="b">
        <v>1</v>
      </c>
      <c r="N1348" t="s">
        <v>8274</v>
      </c>
      <c r="O1348" s="13">
        <f>E1348/D1348</f>
        <v>1.473265306122449</v>
      </c>
      <c r="P1348" s="14">
        <f>IF($L1348&lt;&gt;0, E1348/L1348, 0)</f>
        <v>48.449664429530202</v>
      </c>
      <c r="Q1348" t="str">
        <f>LEFT($N1348, FIND("/", $N1348)-1)</f>
        <v>publishing</v>
      </c>
      <c r="R1348" t="str">
        <f>RIGHT(N1348, LEN(N1348)-LEN(Q1348)-1)</f>
        <v>nonfiction</v>
      </c>
      <c r="S1348" s="5">
        <f>$J1348/60/60/24+DATE(1970, 1, 1)</f>
        <v>41422.075821759259</v>
      </c>
      <c r="T1348" s="5">
        <f>$I1348/60/60/24+DATE(1970, 1, 1)</f>
        <v>41452.075821759259</v>
      </c>
      <c r="U1348" t="b">
        <f>T1348&gt;S1348</f>
        <v>1</v>
      </c>
    </row>
    <row r="1349" spans="1:21" ht="43.5" x14ac:dyDescent="0.35">
      <c r="A1349">
        <v>1347</v>
      </c>
      <c r="B1349" s="3" t="s">
        <v>1348</v>
      </c>
      <c r="C1349" s="3" t="s">
        <v>5457</v>
      </c>
      <c r="D1349" s="11">
        <v>2500</v>
      </c>
      <c r="E1349" s="11">
        <v>2555</v>
      </c>
      <c r="F1349" t="s">
        <v>8219</v>
      </c>
      <c r="G1349" t="s">
        <v>8224</v>
      </c>
      <c r="H1349" t="s">
        <v>8246</v>
      </c>
      <c r="I1349">
        <v>1425741525</v>
      </c>
      <c r="J1349">
        <v>1423149525</v>
      </c>
      <c r="K1349" t="b">
        <v>0</v>
      </c>
      <c r="L1349">
        <v>31</v>
      </c>
      <c r="M1349" t="b">
        <v>1</v>
      </c>
      <c r="N1349" t="s">
        <v>8274</v>
      </c>
      <c r="O1349" s="13">
        <f>E1349/D1349</f>
        <v>1.022</v>
      </c>
      <c r="P1349" s="14">
        <f>IF($L1349&lt;&gt;0, E1349/L1349, 0)</f>
        <v>82.41935483870968</v>
      </c>
      <c r="Q1349" t="str">
        <f>LEFT($N1349, FIND("/", $N1349)-1)</f>
        <v>publishing</v>
      </c>
      <c r="R1349" t="str">
        <f>RIGHT(N1349, LEN(N1349)-LEN(Q1349)-1)</f>
        <v>nonfiction</v>
      </c>
      <c r="S1349" s="5">
        <f>$J1349/60/60/24+DATE(1970, 1, 1)</f>
        <v>42040.638020833328</v>
      </c>
      <c r="T1349" s="5">
        <f>$I1349/60/60/24+DATE(1970, 1, 1)</f>
        <v>42070.638020833328</v>
      </c>
      <c r="U1349" t="b">
        <f>T1349&gt;S1349</f>
        <v>1</v>
      </c>
    </row>
    <row r="1350" spans="1:21" ht="43.5" x14ac:dyDescent="0.35">
      <c r="A1350">
        <v>1348</v>
      </c>
      <c r="B1350" s="3" t="s">
        <v>1349</v>
      </c>
      <c r="C1350" s="3" t="s">
        <v>5458</v>
      </c>
      <c r="D1350" s="11">
        <v>5875</v>
      </c>
      <c r="E1350" s="11">
        <v>5985</v>
      </c>
      <c r="F1350" t="s">
        <v>8219</v>
      </c>
      <c r="G1350" t="s">
        <v>8224</v>
      </c>
      <c r="H1350" t="s">
        <v>8246</v>
      </c>
      <c r="I1350">
        <v>1418904533</v>
      </c>
      <c r="J1350">
        <v>1416485333</v>
      </c>
      <c r="K1350" t="b">
        <v>0</v>
      </c>
      <c r="L1350">
        <v>26</v>
      </c>
      <c r="M1350" t="b">
        <v>1</v>
      </c>
      <c r="N1350" t="s">
        <v>8274</v>
      </c>
      <c r="O1350" s="13">
        <f>E1350/D1350</f>
        <v>1.018723404255319</v>
      </c>
      <c r="P1350" s="14">
        <f>IF($L1350&lt;&gt;0, E1350/L1350, 0)</f>
        <v>230.19230769230768</v>
      </c>
      <c r="Q1350" t="str">
        <f>LEFT($N1350, FIND("/", $N1350)-1)</f>
        <v>publishing</v>
      </c>
      <c r="R1350" t="str">
        <f>RIGHT(N1350, LEN(N1350)-LEN(Q1350)-1)</f>
        <v>nonfiction</v>
      </c>
      <c r="S1350" s="5">
        <f>$J1350/60/60/24+DATE(1970, 1, 1)</f>
        <v>41963.506168981476</v>
      </c>
      <c r="T1350" s="5">
        <f>$I1350/60/60/24+DATE(1970, 1, 1)</f>
        <v>41991.506168981476</v>
      </c>
      <c r="U1350" t="b">
        <f>T1350&gt;S1350</f>
        <v>1</v>
      </c>
    </row>
    <row r="1351" spans="1:21" ht="43.5" x14ac:dyDescent="0.35">
      <c r="A1351">
        <v>1349</v>
      </c>
      <c r="B1351" s="3" t="s">
        <v>1350</v>
      </c>
      <c r="C1351" s="3" t="s">
        <v>5459</v>
      </c>
      <c r="D1351" s="11">
        <v>5000</v>
      </c>
      <c r="E1351" s="11">
        <v>10210</v>
      </c>
      <c r="F1351" t="s">
        <v>8219</v>
      </c>
      <c r="G1351" t="s">
        <v>8229</v>
      </c>
      <c r="H1351" t="s">
        <v>8251</v>
      </c>
      <c r="I1351">
        <v>1450249140</v>
      </c>
      <c r="J1351">
        <v>1447055935</v>
      </c>
      <c r="K1351" t="b">
        <v>0</v>
      </c>
      <c r="L1351">
        <v>172</v>
      </c>
      <c r="M1351" t="b">
        <v>1</v>
      </c>
      <c r="N1351" t="s">
        <v>8274</v>
      </c>
      <c r="O1351" s="13">
        <f>E1351/D1351</f>
        <v>2.0419999999999998</v>
      </c>
      <c r="P1351" s="14">
        <f>IF($L1351&lt;&gt;0, E1351/L1351, 0)</f>
        <v>59.360465116279073</v>
      </c>
      <c r="Q1351" t="str">
        <f>LEFT($N1351, FIND("/", $N1351)-1)</f>
        <v>publishing</v>
      </c>
      <c r="R1351" t="str">
        <f>RIGHT(N1351, LEN(N1351)-LEN(Q1351)-1)</f>
        <v>nonfiction</v>
      </c>
      <c r="S1351" s="5">
        <f>$J1351/60/60/24+DATE(1970, 1, 1)</f>
        <v>42317.33258101852</v>
      </c>
      <c r="T1351" s="5">
        <f>$I1351/60/60/24+DATE(1970, 1, 1)</f>
        <v>42354.290972222225</v>
      </c>
      <c r="U1351" t="b">
        <f>T1351&gt;S1351</f>
        <v>1</v>
      </c>
    </row>
    <row r="1352" spans="1:21" ht="43.5" x14ac:dyDescent="0.35">
      <c r="A1352">
        <v>1350</v>
      </c>
      <c r="B1352" s="3" t="s">
        <v>1351</v>
      </c>
      <c r="C1352" s="3" t="s">
        <v>5460</v>
      </c>
      <c r="D1352" s="11">
        <v>5000</v>
      </c>
      <c r="E1352" s="11">
        <v>5202.5</v>
      </c>
      <c r="F1352" t="s">
        <v>8219</v>
      </c>
      <c r="G1352" t="s">
        <v>8224</v>
      </c>
      <c r="H1352" t="s">
        <v>8246</v>
      </c>
      <c r="I1352">
        <v>1451089134</v>
      </c>
      <c r="J1352">
        <v>1448497134</v>
      </c>
      <c r="K1352" t="b">
        <v>0</v>
      </c>
      <c r="L1352">
        <v>78</v>
      </c>
      <c r="M1352" t="b">
        <v>1</v>
      </c>
      <c r="N1352" t="s">
        <v>8274</v>
      </c>
      <c r="O1352" s="13">
        <f>E1352/D1352</f>
        <v>1.0405</v>
      </c>
      <c r="P1352" s="14">
        <f>IF($L1352&lt;&gt;0, E1352/L1352, 0)</f>
        <v>66.698717948717942</v>
      </c>
      <c r="Q1352" t="str">
        <f>LEFT($N1352, FIND("/", $N1352)-1)</f>
        <v>publishing</v>
      </c>
      <c r="R1352" t="str">
        <f>RIGHT(N1352, LEN(N1352)-LEN(Q1352)-1)</f>
        <v>nonfiction</v>
      </c>
      <c r="S1352" s="5">
        <f>$J1352/60/60/24+DATE(1970, 1, 1)</f>
        <v>42334.013124999998</v>
      </c>
      <c r="T1352" s="5">
        <f>$I1352/60/60/24+DATE(1970, 1, 1)</f>
        <v>42364.013124999998</v>
      </c>
      <c r="U1352" t="b">
        <f>T1352&gt;S1352</f>
        <v>1</v>
      </c>
    </row>
    <row r="1353" spans="1:21" ht="29" x14ac:dyDescent="0.35">
      <c r="A1353">
        <v>1351</v>
      </c>
      <c r="B1353" s="3" t="s">
        <v>1352</v>
      </c>
      <c r="C1353" s="3" t="s">
        <v>5461</v>
      </c>
      <c r="D1353" s="11">
        <v>20000</v>
      </c>
      <c r="E1353" s="11">
        <v>20253</v>
      </c>
      <c r="F1353" t="s">
        <v>8219</v>
      </c>
      <c r="G1353" t="s">
        <v>8224</v>
      </c>
      <c r="H1353" t="s">
        <v>8246</v>
      </c>
      <c r="I1353">
        <v>1455299144</v>
      </c>
      <c r="J1353">
        <v>1452707144</v>
      </c>
      <c r="K1353" t="b">
        <v>0</v>
      </c>
      <c r="L1353">
        <v>120</v>
      </c>
      <c r="M1353" t="b">
        <v>1</v>
      </c>
      <c r="N1353" t="s">
        <v>8274</v>
      </c>
      <c r="O1353" s="13">
        <f>E1353/D1353</f>
        <v>1.0126500000000001</v>
      </c>
      <c r="P1353" s="14">
        <f>IF($L1353&lt;&gt;0, E1353/L1353, 0)</f>
        <v>168.77500000000001</v>
      </c>
      <c r="Q1353" t="str">
        <f>LEFT($N1353, FIND("/", $N1353)-1)</f>
        <v>publishing</v>
      </c>
      <c r="R1353" t="str">
        <f>RIGHT(N1353, LEN(N1353)-LEN(Q1353)-1)</f>
        <v>nonfiction</v>
      </c>
      <c r="S1353" s="5">
        <f>$J1353/60/60/24+DATE(1970, 1, 1)</f>
        <v>42382.74009259259</v>
      </c>
      <c r="T1353" s="5">
        <f>$I1353/60/60/24+DATE(1970, 1, 1)</f>
        <v>42412.74009259259</v>
      </c>
      <c r="U1353" t="b">
        <f>T1353&gt;S1353</f>
        <v>1</v>
      </c>
    </row>
    <row r="1354" spans="1:21" ht="58" x14ac:dyDescent="0.35">
      <c r="A1354">
        <v>1352</v>
      </c>
      <c r="B1354" s="3" t="s">
        <v>1353</v>
      </c>
      <c r="C1354" s="3" t="s">
        <v>5462</v>
      </c>
      <c r="D1354" s="11">
        <v>10000</v>
      </c>
      <c r="E1354" s="11">
        <v>13614</v>
      </c>
      <c r="F1354" t="s">
        <v>8219</v>
      </c>
      <c r="G1354" t="s">
        <v>8224</v>
      </c>
      <c r="H1354" t="s">
        <v>8246</v>
      </c>
      <c r="I1354">
        <v>1441425540</v>
      </c>
      <c r="J1354">
        <v>1436968366</v>
      </c>
      <c r="K1354" t="b">
        <v>0</v>
      </c>
      <c r="L1354">
        <v>227</v>
      </c>
      <c r="M1354" t="b">
        <v>1</v>
      </c>
      <c r="N1354" t="s">
        <v>8274</v>
      </c>
      <c r="O1354" s="13">
        <f>E1354/D1354</f>
        <v>1.3613999999999999</v>
      </c>
      <c r="P1354" s="14">
        <f>IF($L1354&lt;&gt;0, E1354/L1354, 0)</f>
        <v>59.973568281938327</v>
      </c>
      <c r="Q1354" t="str">
        <f>LEFT($N1354, FIND("/", $N1354)-1)</f>
        <v>publishing</v>
      </c>
      <c r="R1354" t="str">
        <f>RIGHT(N1354, LEN(N1354)-LEN(Q1354)-1)</f>
        <v>nonfiction</v>
      </c>
      <c r="S1354" s="5">
        <f>$J1354/60/60/24+DATE(1970, 1, 1)</f>
        <v>42200.578310185185</v>
      </c>
      <c r="T1354" s="5">
        <f>$I1354/60/60/24+DATE(1970, 1, 1)</f>
        <v>42252.165972222225</v>
      </c>
      <c r="U1354" t="b">
        <f>T1354&gt;S1354</f>
        <v>1</v>
      </c>
    </row>
    <row r="1355" spans="1:21" ht="43.5" x14ac:dyDescent="0.35">
      <c r="A1355">
        <v>1353</v>
      </c>
      <c r="B1355" s="3" t="s">
        <v>1354</v>
      </c>
      <c r="C1355" s="3" t="s">
        <v>5463</v>
      </c>
      <c r="D1355" s="11">
        <v>1000</v>
      </c>
      <c r="E1355" s="11">
        <v>1336</v>
      </c>
      <c r="F1355" t="s">
        <v>8219</v>
      </c>
      <c r="G1355" t="s">
        <v>8224</v>
      </c>
      <c r="H1355" t="s">
        <v>8246</v>
      </c>
      <c r="I1355">
        <v>1362960000</v>
      </c>
      <c r="J1355">
        <v>1359946188</v>
      </c>
      <c r="K1355" t="b">
        <v>0</v>
      </c>
      <c r="L1355">
        <v>42</v>
      </c>
      <c r="M1355" t="b">
        <v>1</v>
      </c>
      <c r="N1355" t="s">
        <v>8274</v>
      </c>
      <c r="O1355" s="13">
        <f>E1355/D1355</f>
        <v>1.3360000000000001</v>
      </c>
      <c r="P1355" s="14">
        <f>IF($L1355&lt;&gt;0, E1355/L1355, 0)</f>
        <v>31.80952380952381</v>
      </c>
      <c r="Q1355" t="str">
        <f>LEFT($N1355, FIND("/", $N1355)-1)</f>
        <v>publishing</v>
      </c>
      <c r="R1355" t="str">
        <f>RIGHT(N1355, LEN(N1355)-LEN(Q1355)-1)</f>
        <v>nonfiction</v>
      </c>
      <c r="S1355" s="5">
        <f>$J1355/60/60/24+DATE(1970, 1, 1)</f>
        <v>41309.11791666667</v>
      </c>
      <c r="T1355" s="5">
        <f>$I1355/60/60/24+DATE(1970, 1, 1)</f>
        <v>41344</v>
      </c>
      <c r="U1355" t="b">
        <f>T1355&gt;S1355</f>
        <v>1</v>
      </c>
    </row>
    <row r="1356" spans="1:21" ht="43.5" x14ac:dyDescent="0.35">
      <c r="A1356">
        <v>1354</v>
      </c>
      <c r="B1356" s="3" t="s">
        <v>1355</v>
      </c>
      <c r="C1356" s="3" t="s">
        <v>5464</v>
      </c>
      <c r="D1356" s="11">
        <v>1200</v>
      </c>
      <c r="E1356" s="11">
        <v>1563</v>
      </c>
      <c r="F1356" t="s">
        <v>8219</v>
      </c>
      <c r="G1356" t="s">
        <v>8225</v>
      </c>
      <c r="H1356" t="s">
        <v>8247</v>
      </c>
      <c r="I1356">
        <v>1465672979</v>
      </c>
      <c r="J1356">
        <v>1463080979</v>
      </c>
      <c r="K1356" t="b">
        <v>0</v>
      </c>
      <c r="L1356">
        <v>64</v>
      </c>
      <c r="M1356" t="b">
        <v>1</v>
      </c>
      <c r="N1356" t="s">
        <v>8274</v>
      </c>
      <c r="O1356" s="13">
        <f>E1356/D1356</f>
        <v>1.3025</v>
      </c>
      <c r="P1356" s="14">
        <f>IF($L1356&lt;&gt;0, E1356/L1356, 0)</f>
        <v>24.421875</v>
      </c>
      <c r="Q1356" t="str">
        <f>LEFT($N1356, FIND("/", $N1356)-1)</f>
        <v>publishing</v>
      </c>
      <c r="R1356" t="str">
        <f>RIGHT(N1356, LEN(N1356)-LEN(Q1356)-1)</f>
        <v>nonfiction</v>
      </c>
      <c r="S1356" s="5">
        <f>$J1356/60/60/24+DATE(1970, 1, 1)</f>
        <v>42502.807627314818</v>
      </c>
      <c r="T1356" s="5">
        <f>$I1356/60/60/24+DATE(1970, 1, 1)</f>
        <v>42532.807627314818</v>
      </c>
      <c r="U1356" t="b">
        <f>T1356&gt;S1356</f>
        <v>1</v>
      </c>
    </row>
    <row r="1357" spans="1:21" ht="58" x14ac:dyDescent="0.35">
      <c r="A1357">
        <v>1355</v>
      </c>
      <c r="B1357" s="3" t="s">
        <v>1356</v>
      </c>
      <c r="C1357" s="3" t="s">
        <v>5465</v>
      </c>
      <c r="D1357" s="11">
        <v>2500</v>
      </c>
      <c r="E1357" s="11">
        <v>3067</v>
      </c>
      <c r="F1357" t="s">
        <v>8219</v>
      </c>
      <c r="G1357" t="s">
        <v>8225</v>
      </c>
      <c r="H1357" t="s">
        <v>8247</v>
      </c>
      <c r="I1357">
        <v>1354269600</v>
      </c>
      <c r="J1357">
        <v>1351663605</v>
      </c>
      <c r="K1357" t="b">
        <v>0</v>
      </c>
      <c r="L1357">
        <v>121</v>
      </c>
      <c r="M1357" t="b">
        <v>1</v>
      </c>
      <c r="N1357" t="s">
        <v>8274</v>
      </c>
      <c r="O1357" s="13">
        <f>E1357/D1357</f>
        <v>1.2267999999999999</v>
      </c>
      <c r="P1357" s="14">
        <f>IF($L1357&lt;&gt;0, E1357/L1357, 0)</f>
        <v>25.347107438016529</v>
      </c>
      <c r="Q1357" t="str">
        <f>LEFT($N1357, FIND("/", $N1357)-1)</f>
        <v>publishing</v>
      </c>
      <c r="R1357" t="str">
        <f>RIGHT(N1357, LEN(N1357)-LEN(Q1357)-1)</f>
        <v>nonfiction</v>
      </c>
      <c r="S1357" s="5">
        <f>$J1357/60/60/24+DATE(1970, 1, 1)</f>
        <v>41213.254687499997</v>
      </c>
      <c r="T1357" s="5">
        <f>$I1357/60/60/24+DATE(1970, 1, 1)</f>
        <v>41243.416666666664</v>
      </c>
      <c r="U1357" t="b">
        <f>T1357&gt;S1357</f>
        <v>1</v>
      </c>
    </row>
    <row r="1358" spans="1:21" ht="43.5" x14ac:dyDescent="0.35">
      <c r="A1358">
        <v>1356</v>
      </c>
      <c r="B1358" s="3" t="s">
        <v>1357</v>
      </c>
      <c r="C1358" s="3" t="s">
        <v>5466</v>
      </c>
      <c r="D1358" s="11">
        <v>3400</v>
      </c>
      <c r="E1358" s="11">
        <v>6215.56</v>
      </c>
      <c r="F1358" t="s">
        <v>8219</v>
      </c>
      <c r="G1358" t="s">
        <v>8224</v>
      </c>
      <c r="H1358" t="s">
        <v>8246</v>
      </c>
      <c r="I1358">
        <v>1372985760</v>
      </c>
      <c r="J1358">
        <v>1370393760</v>
      </c>
      <c r="K1358" t="b">
        <v>0</v>
      </c>
      <c r="L1358">
        <v>87</v>
      </c>
      <c r="M1358" t="b">
        <v>1</v>
      </c>
      <c r="N1358" t="s">
        <v>8274</v>
      </c>
      <c r="O1358" s="13">
        <f>E1358/D1358</f>
        <v>1.8281058823529412</v>
      </c>
      <c r="P1358" s="14">
        <f>IF($L1358&lt;&gt;0, E1358/L1358, 0)</f>
        <v>71.443218390804603</v>
      </c>
      <c r="Q1358" t="str">
        <f>LEFT($N1358, FIND("/", $N1358)-1)</f>
        <v>publishing</v>
      </c>
      <c r="R1358" t="str">
        <f>RIGHT(N1358, LEN(N1358)-LEN(Q1358)-1)</f>
        <v>nonfiction</v>
      </c>
      <c r="S1358" s="5">
        <f>$J1358/60/60/24+DATE(1970, 1, 1)</f>
        <v>41430.038888888892</v>
      </c>
      <c r="T1358" s="5">
        <f>$I1358/60/60/24+DATE(1970, 1, 1)</f>
        <v>41460.038888888892</v>
      </c>
      <c r="U1358" t="b">
        <f>T1358&gt;S1358</f>
        <v>1</v>
      </c>
    </row>
    <row r="1359" spans="1:21" ht="43.5" x14ac:dyDescent="0.35">
      <c r="A1359">
        <v>1357</v>
      </c>
      <c r="B1359" s="3" t="s">
        <v>1358</v>
      </c>
      <c r="C1359" s="3" t="s">
        <v>5467</v>
      </c>
      <c r="D1359" s="11">
        <v>2000</v>
      </c>
      <c r="E1359" s="11">
        <v>2506</v>
      </c>
      <c r="F1359" t="s">
        <v>8219</v>
      </c>
      <c r="G1359" t="s">
        <v>8224</v>
      </c>
      <c r="H1359" t="s">
        <v>8246</v>
      </c>
      <c r="I1359">
        <v>1362117540</v>
      </c>
      <c r="J1359">
        <v>1359587137</v>
      </c>
      <c r="K1359" t="b">
        <v>0</v>
      </c>
      <c r="L1359">
        <v>65</v>
      </c>
      <c r="M1359" t="b">
        <v>1</v>
      </c>
      <c r="N1359" t="s">
        <v>8274</v>
      </c>
      <c r="O1359" s="13">
        <f>E1359/D1359</f>
        <v>1.2529999999999999</v>
      </c>
      <c r="P1359" s="14">
        <f>IF($L1359&lt;&gt;0, E1359/L1359, 0)</f>
        <v>38.553846153846152</v>
      </c>
      <c r="Q1359" t="str">
        <f>LEFT($N1359, FIND("/", $N1359)-1)</f>
        <v>publishing</v>
      </c>
      <c r="R1359" t="str">
        <f>RIGHT(N1359, LEN(N1359)-LEN(Q1359)-1)</f>
        <v>nonfiction</v>
      </c>
      <c r="S1359" s="5">
        <f>$J1359/60/60/24+DATE(1970, 1, 1)</f>
        <v>41304.962233796294</v>
      </c>
      <c r="T1359" s="5">
        <f>$I1359/60/60/24+DATE(1970, 1, 1)</f>
        <v>41334.249305555553</v>
      </c>
      <c r="U1359" t="b">
        <f>T1359&gt;S1359</f>
        <v>1</v>
      </c>
    </row>
    <row r="1360" spans="1:21" ht="43.5" x14ac:dyDescent="0.35">
      <c r="A1360">
        <v>1358</v>
      </c>
      <c r="B1360" s="3" t="s">
        <v>1359</v>
      </c>
      <c r="C1360" s="3" t="s">
        <v>5468</v>
      </c>
      <c r="D1360" s="11">
        <v>3000</v>
      </c>
      <c r="E1360" s="11">
        <v>3350</v>
      </c>
      <c r="F1360" t="s">
        <v>8219</v>
      </c>
      <c r="G1360" t="s">
        <v>8224</v>
      </c>
      <c r="H1360" t="s">
        <v>8246</v>
      </c>
      <c r="I1360">
        <v>1309009323</v>
      </c>
      <c r="J1360">
        <v>1306417323</v>
      </c>
      <c r="K1360" t="b">
        <v>0</v>
      </c>
      <c r="L1360">
        <v>49</v>
      </c>
      <c r="M1360" t="b">
        <v>1</v>
      </c>
      <c r="N1360" t="s">
        <v>8274</v>
      </c>
      <c r="O1360" s="13">
        <f>E1360/D1360</f>
        <v>1.1166666666666667</v>
      </c>
      <c r="P1360" s="14">
        <f>IF($L1360&lt;&gt;0, E1360/L1360, 0)</f>
        <v>68.367346938775512</v>
      </c>
      <c r="Q1360" t="str">
        <f>LEFT($N1360, FIND("/", $N1360)-1)</f>
        <v>publishing</v>
      </c>
      <c r="R1360" t="str">
        <f>RIGHT(N1360, LEN(N1360)-LEN(Q1360)-1)</f>
        <v>nonfiction</v>
      </c>
      <c r="S1360" s="5">
        <f>$J1360/60/60/24+DATE(1970, 1, 1)</f>
        <v>40689.570868055554</v>
      </c>
      <c r="T1360" s="5">
        <f>$I1360/60/60/24+DATE(1970, 1, 1)</f>
        <v>40719.570868055554</v>
      </c>
      <c r="U1360" t="b">
        <f>T1360&gt;S1360</f>
        <v>1</v>
      </c>
    </row>
    <row r="1361" spans="1:21" ht="43.5" x14ac:dyDescent="0.35">
      <c r="A1361">
        <v>1359</v>
      </c>
      <c r="B1361" s="3" t="s">
        <v>1360</v>
      </c>
      <c r="C1361" s="3" t="s">
        <v>5469</v>
      </c>
      <c r="D1361" s="11">
        <v>660</v>
      </c>
      <c r="E1361" s="11">
        <v>764</v>
      </c>
      <c r="F1361" t="s">
        <v>8219</v>
      </c>
      <c r="G1361" t="s">
        <v>8224</v>
      </c>
      <c r="H1361" t="s">
        <v>8246</v>
      </c>
      <c r="I1361">
        <v>1309980790</v>
      </c>
      <c r="J1361">
        <v>1304623990</v>
      </c>
      <c r="K1361" t="b">
        <v>0</v>
      </c>
      <c r="L1361">
        <v>19</v>
      </c>
      <c r="M1361" t="b">
        <v>1</v>
      </c>
      <c r="N1361" t="s">
        <v>8274</v>
      </c>
      <c r="O1361" s="13">
        <f>E1361/D1361</f>
        <v>1.1575757575757575</v>
      </c>
      <c r="P1361" s="14">
        <f>IF($L1361&lt;&gt;0, E1361/L1361, 0)</f>
        <v>40.210526315789473</v>
      </c>
      <c r="Q1361" t="str">
        <f>LEFT($N1361, FIND("/", $N1361)-1)</f>
        <v>publishing</v>
      </c>
      <c r="R1361" t="str">
        <f>RIGHT(N1361, LEN(N1361)-LEN(Q1361)-1)</f>
        <v>nonfiction</v>
      </c>
      <c r="S1361" s="5">
        <f>$J1361/60/60/24+DATE(1970, 1, 1)</f>
        <v>40668.814699074072</v>
      </c>
      <c r="T1361" s="5">
        <f>$I1361/60/60/24+DATE(1970, 1, 1)</f>
        <v>40730.814699074072</v>
      </c>
      <c r="U1361" t="b">
        <f>T1361&gt;S1361</f>
        <v>1</v>
      </c>
    </row>
    <row r="1362" spans="1:21" ht="29" x14ac:dyDescent="0.35">
      <c r="A1362">
        <v>1360</v>
      </c>
      <c r="B1362" s="3" t="s">
        <v>1361</v>
      </c>
      <c r="C1362" s="3" t="s">
        <v>5470</v>
      </c>
      <c r="D1362" s="11">
        <v>1500</v>
      </c>
      <c r="E1362" s="11">
        <v>2598</v>
      </c>
      <c r="F1362" t="s">
        <v>8219</v>
      </c>
      <c r="G1362" t="s">
        <v>8224</v>
      </c>
      <c r="H1362" t="s">
        <v>8246</v>
      </c>
      <c r="I1362">
        <v>1343943420</v>
      </c>
      <c r="J1362">
        <v>1341524220</v>
      </c>
      <c r="K1362" t="b">
        <v>0</v>
      </c>
      <c r="L1362">
        <v>81</v>
      </c>
      <c r="M1362" t="b">
        <v>1</v>
      </c>
      <c r="N1362" t="s">
        <v>8274</v>
      </c>
      <c r="O1362" s="13">
        <f>E1362/D1362</f>
        <v>1.732</v>
      </c>
      <c r="P1362" s="14">
        <f>IF($L1362&lt;&gt;0, E1362/L1362, 0)</f>
        <v>32.074074074074076</v>
      </c>
      <c r="Q1362" t="str">
        <f>LEFT($N1362, FIND("/", $N1362)-1)</f>
        <v>publishing</v>
      </c>
      <c r="R1362" t="str">
        <f>RIGHT(N1362, LEN(N1362)-LEN(Q1362)-1)</f>
        <v>nonfiction</v>
      </c>
      <c r="S1362" s="5">
        <f>$J1362/60/60/24+DATE(1970, 1, 1)</f>
        <v>41095.900694444441</v>
      </c>
      <c r="T1362" s="5">
        <f>$I1362/60/60/24+DATE(1970, 1, 1)</f>
        <v>41123.900694444441</v>
      </c>
      <c r="U1362" t="b">
        <f>T1362&gt;S1362</f>
        <v>1</v>
      </c>
    </row>
    <row r="1363" spans="1:21" ht="43.5" x14ac:dyDescent="0.35">
      <c r="A1363">
        <v>1361</v>
      </c>
      <c r="B1363" s="3" t="s">
        <v>1362</v>
      </c>
      <c r="C1363" s="3" t="s">
        <v>5471</v>
      </c>
      <c r="D1363" s="11">
        <v>6000</v>
      </c>
      <c r="E1363" s="11">
        <v>7559</v>
      </c>
      <c r="F1363" t="s">
        <v>8219</v>
      </c>
      <c r="G1363" t="s">
        <v>8225</v>
      </c>
      <c r="H1363" t="s">
        <v>8247</v>
      </c>
      <c r="I1363">
        <v>1403370772</v>
      </c>
      <c r="J1363">
        <v>1400778772</v>
      </c>
      <c r="K1363" t="b">
        <v>0</v>
      </c>
      <c r="L1363">
        <v>264</v>
      </c>
      <c r="M1363" t="b">
        <v>1</v>
      </c>
      <c r="N1363" t="s">
        <v>8274</v>
      </c>
      <c r="O1363" s="13">
        <f>E1363/D1363</f>
        <v>1.2598333333333334</v>
      </c>
      <c r="P1363" s="14">
        <f>IF($L1363&lt;&gt;0, E1363/L1363, 0)</f>
        <v>28.632575757575758</v>
      </c>
      <c r="Q1363" t="str">
        <f>LEFT($N1363, FIND("/", $N1363)-1)</f>
        <v>publishing</v>
      </c>
      <c r="R1363" t="str">
        <f>RIGHT(N1363, LEN(N1363)-LEN(Q1363)-1)</f>
        <v>nonfiction</v>
      </c>
      <c r="S1363" s="5">
        <f>$J1363/60/60/24+DATE(1970, 1, 1)</f>
        <v>41781.717268518521</v>
      </c>
      <c r="T1363" s="5">
        <f>$I1363/60/60/24+DATE(1970, 1, 1)</f>
        <v>41811.717268518521</v>
      </c>
      <c r="U1363" t="b">
        <f>T1363&gt;S1363</f>
        <v>1</v>
      </c>
    </row>
    <row r="1364" spans="1:21" ht="43.5" x14ac:dyDescent="0.35">
      <c r="A1364">
        <v>1362</v>
      </c>
      <c r="B1364" s="3" t="s">
        <v>1363</v>
      </c>
      <c r="C1364" s="3" t="s">
        <v>5472</v>
      </c>
      <c r="D1364" s="11">
        <v>1000</v>
      </c>
      <c r="E1364" s="11">
        <v>1091</v>
      </c>
      <c r="F1364" t="s">
        <v>8219</v>
      </c>
      <c r="G1364" t="s">
        <v>8224</v>
      </c>
      <c r="H1364" t="s">
        <v>8246</v>
      </c>
      <c r="I1364">
        <v>1378592731</v>
      </c>
      <c r="J1364">
        <v>1373408731</v>
      </c>
      <c r="K1364" t="b">
        <v>0</v>
      </c>
      <c r="L1364">
        <v>25</v>
      </c>
      <c r="M1364" t="b">
        <v>1</v>
      </c>
      <c r="N1364" t="s">
        <v>8274</v>
      </c>
      <c r="O1364" s="13">
        <f>E1364/D1364</f>
        <v>1.091</v>
      </c>
      <c r="P1364" s="14">
        <f>IF($L1364&lt;&gt;0, E1364/L1364, 0)</f>
        <v>43.64</v>
      </c>
      <c r="Q1364" t="str">
        <f>LEFT($N1364, FIND("/", $N1364)-1)</f>
        <v>publishing</v>
      </c>
      <c r="R1364" t="str">
        <f>RIGHT(N1364, LEN(N1364)-LEN(Q1364)-1)</f>
        <v>nonfiction</v>
      </c>
      <c r="S1364" s="5">
        <f>$J1364/60/60/24+DATE(1970, 1, 1)</f>
        <v>41464.934386574074</v>
      </c>
      <c r="T1364" s="5">
        <f>$I1364/60/60/24+DATE(1970, 1, 1)</f>
        <v>41524.934386574074</v>
      </c>
      <c r="U1364" t="b">
        <f>T1364&gt;S1364</f>
        <v>1</v>
      </c>
    </row>
    <row r="1365" spans="1:21" ht="43.5" x14ac:dyDescent="0.35">
      <c r="A1365">
        <v>1363</v>
      </c>
      <c r="B1365" s="3" t="s">
        <v>1364</v>
      </c>
      <c r="C1365" s="3" t="s">
        <v>5473</v>
      </c>
      <c r="D1365" s="11">
        <v>200</v>
      </c>
      <c r="E1365" s="11">
        <v>200</v>
      </c>
      <c r="F1365" t="s">
        <v>8219</v>
      </c>
      <c r="G1365" t="s">
        <v>8224</v>
      </c>
      <c r="H1365" t="s">
        <v>8246</v>
      </c>
      <c r="I1365">
        <v>1455523140</v>
      </c>
      <c r="J1365">
        <v>1453925727</v>
      </c>
      <c r="K1365" t="b">
        <v>0</v>
      </c>
      <c r="L1365">
        <v>5</v>
      </c>
      <c r="M1365" t="b">
        <v>1</v>
      </c>
      <c r="N1365" t="s">
        <v>8274</v>
      </c>
      <c r="O1365" s="13">
        <f>E1365/D1365</f>
        <v>1</v>
      </c>
      <c r="P1365" s="14">
        <f>IF($L1365&lt;&gt;0, E1365/L1365, 0)</f>
        <v>40</v>
      </c>
      <c r="Q1365" t="str">
        <f>LEFT($N1365, FIND("/", $N1365)-1)</f>
        <v>publishing</v>
      </c>
      <c r="R1365" t="str">
        <f>RIGHT(N1365, LEN(N1365)-LEN(Q1365)-1)</f>
        <v>nonfiction</v>
      </c>
      <c r="S1365" s="5">
        <f>$J1365/60/60/24+DATE(1970, 1, 1)</f>
        <v>42396.8440625</v>
      </c>
      <c r="T1365" s="5">
        <f>$I1365/60/60/24+DATE(1970, 1, 1)</f>
        <v>42415.332638888889</v>
      </c>
      <c r="U1365" t="b">
        <f>T1365&gt;S1365</f>
        <v>1</v>
      </c>
    </row>
    <row r="1366" spans="1:21" ht="58" x14ac:dyDescent="0.35">
      <c r="A1366">
        <v>1364</v>
      </c>
      <c r="B1366" s="3" t="s">
        <v>1365</v>
      </c>
      <c r="C1366" s="3" t="s">
        <v>5474</v>
      </c>
      <c r="D1366" s="11">
        <v>42000</v>
      </c>
      <c r="E1366" s="11">
        <v>49830</v>
      </c>
      <c r="F1366" t="s">
        <v>8219</v>
      </c>
      <c r="G1366" t="s">
        <v>8232</v>
      </c>
      <c r="H1366" t="s">
        <v>8253</v>
      </c>
      <c r="I1366">
        <v>1420648906</v>
      </c>
      <c r="J1366">
        <v>1415464906</v>
      </c>
      <c r="K1366" t="b">
        <v>0</v>
      </c>
      <c r="L1366">
        <v>144</v>
      </c>
      <c r="M1366" t="b">
        <v>1</v>
      </c>
      <c r="N1366" t="s">
        <v>8276</v>
      </c>
      <c r="O1366" s="13">
        <f>E1366/D1366</f>
        <v>1.1864285714285714</v>
      </c>
      <c r="P1366" s="14">
        <f>IF($L1366&lt;&gt;0, E1366/L1366, 0)</f>
        <v>346.04166666666669</v>
      </c>
      <c r="Q1366" t="str">
        <f>LEFT($N1366, FIND("/", $N1366)-1)</f>
        <v>music</v>
      </c>
      <c r="R1366" t="str">
        <f>RIGHT(N1366, LEN(N1366)-LEN(Q1366)-1)</f>
        <v>rock</v>
      </c>
      <c r="S1366" s="5">
        <f>$J1366/60/60/24+DATE(1970, 1, 1)</f>
        <v>41951.695671296293</v>
      </c>
      <c r="T1366" s="5">
        <f>$I1366/60/60/24+DATE(1970, 1, 1)</f>
        <v>42011.6956712963</v>
      </c>
      <c r="U1366" t="b">
        <f>T1366&gt;S1366</f>
        <v>1</v>
      </c>
    </row>
    <row r="1367" spans="1:21" ht="43.5" x14ac:dyDescent="0.35">
      <c r="A1367">
        <v>1365</v>
      </c>
      <c r="B1367" s="3" t="s">
        <v>1366</v>
      </c>
      <c r="C1367" s="3" t="s">
        <v>5475</v>
      </c>
      <c r="D1367" s="11">
        <v>7500</v>
      </c>
      <c r="E1367" s="11">
        <v>7520</v>
      </c>
      <c r="F1367" t="s">
        <v>8219</v>
      </c>
      <c r="G1367" t="s">
        <v>8224</v>
      </c>
      <c r="H1367" t="s">
        <v>8246</v>
      </c>
      <c r="I1367">
        <v>1426523752</v>
      </c>
      <c r="J1367">
        <v>1423935352</v>
      </c>
      <c r="K1367" t="b">
        <v>0</v>
      </c>
      <c r="L1367">
        <v>92</v>
      </c>
      <c r="M1367" t="b">
        <v>1</v>
      </c>
      <c r="N1367" t="s">
        <v>8276</v>
      </c>
      <c r="O1367" s="13">
        <f>E1367/D1367</f>
        <v>1.0026666666666666</v>
      </c>
      <c r="P1367" s="14">
        <f>IF($L1367&lt;&gt;0, E1367/L1367, 0)</f>
        <v>81.739130434782609</v>
      </c>
      <c r="Q1367" t="str">
        <f>LEFT($N1367, FIND("/", $N1367)-1)</f>
        <v>music</v>
      </c>
      <c r="R1367" t="str">
        <f>RIGHT(N1367, LEN(N1367)-LEN(Q1367)-1)</f>
        <v>rock</v>
      </c>
      <c r="S1367" s="5">
        <f>$J1367/60/60/24+DATE(1970, 1, 1)</f>
        <v>42049.733240740738</v>
      </c>
      <c r="T1367" s="5">
        <f>$I1367/60/60/24+DATE(1970, 1, 1)</f>
        <v>42079.691574074073</v>
      </c>
      <c r="U1367" t="b">
        <f>T1367&gt;S1367</f>
        <v>1</v>
      </c>
    </row>
    <row r="1368" spans="1:21" x14ac:dyDescent="0.35">
      <c r="A1368">
        <v>1366</v>
      </c>
      <c r="B1368" s="3" t="s">
        <v>1367</v>
      </c>
      <c r="C1368" s="3" t="s">
        <v>5476</v>
      </c>
      <c r="D1368" s="11">
        <v>7500</v>
      </c>
      <c r="E1368" s="11">
        <v>9486.69</v>
      </c>
      <c r="F1368" t="s">
        <v>8219</v>
      </c>
      <c r="G1368" t="s">
        <v>8224</v>
      </c>
      <c r="H1368" t="s">
        <v>8246</v>
      </c>
      <c r="I1368">
        <v>1417049663</v>
      </c>
      <c r="J1368">
        <v>1413158063</v>
      </c>
      <c r="K1368" t="b">
        <v>0</v>
      </c>
      <c r="L1368">
        <v>147</v>
      </c>
      <c r="M1368" t="b">
        <v>1</v>
      </c>
      <c r="N1368" t="s">
        <v>8276</v>
      </c>
      <c r="O1368" s="13">
        <f>E1368/D1368</f>
        <v>1.2648920000000001</v>
      </c>
      <c r="P1368" s="14">
        <f>IF($L1368&lt;&gt;0, E1368/L1368, 0)</f>
        <v>64.535306122448986</v>
      </c>
      <c r="Q1368" t="str">
        <f>LEFT($N1368, FIND("/", $N1368)-1)</f>
        <v>music</v>
      </c>
      <c r="R1368" t="str">
        <f>RIGHT(N1368, LEN(N1368)-LEN(Q1368)-1)</f>
        <v>rock</v>
      </c>
      <c r="S1368" s="5">
        <f>$J1368/60/60/24+DATE(1970, 1, 1)</f>
        <v>41924.996099537035</v>
      </c>
      <c r="T1368" s="5">
        <f>$I1368/60/60/24+DATE(1970, 1, 1)</f>
        <v>41970.037766203706</v>
      </c>
      <c r="U1368" t="b">
        <f>T1368&gt;S1368</f>
        <v>1</v>
      </c>
    </row>
    <row r="1369" spans="1:21" ht="43.5" x14ac:dyDescent="0.35">
      <c r="A1369">
        <v>1367</v>
      </c>
      <c r="B1369" s="3" t="s">
        <v>1368</v>
      </c>
      <c r="C1369" s="3" t="s">
        <v>5477</v>
      </c>
      <c r="D1369" s="11">
        <v>5000</v>
      </c>
      <c r="E1369" s="11">
        <v>5713</v>
      </c>
      <c r="F1369" t="s">
        <v>8219</v>
      </c>
      <c r="G1369" t="s">
        <v>8224</v>
      </c>
      <c r="H1369" t="s">
        <v>8246</v>
      </c>
      <c r="I1369">
        <v>1447463050</v>
      </c>
      <c r="J1369">
        <v>1444867450</v>
      </c>
      <c r="K1369" t="b">
        <v>0</v>
      </c>
      <c r="L1369">
        <v>90</v>
      </c>
      <c r="M1369" t="b">
        <v>1</v>
      </c>
      <c r="N1369" t="s">
        <v>8276</v>
      </c>
      <c r="O1369" s="13">
        <f>E1369/D1369</f>
        <v>1.1426000000000001</v>
      </c>
      <c r="P1369" s="14">
        <f>IF($L1369&lt;&gt;0, E1369/L1369, 0)</f>
        <v>63.477777777777774</v>
      </c>
      <c r="Q1369" t="str">
        <f>LEFT($N1369, FIND("/", $N1369)-1)</f>
        <v>music</v>
      </c>
      <c r="R1369" t="str">
        <f>RIGHT(N1369, LEN(N1369)-LEN(Q1369)-1)</f>
        <v>rock</v>
      </c>
      <c r="S1369" s="5">
        <f>$J1369/60/60/24+DATE(1970, 1, 1)</f>
        <v>42292.002893518518</v>
      </c>
      <c r="T1369" s="5">
        <f>$I1369/60/60/24+DATE(1970, 1, 1)</f>
        <v>42322.044560185182</v>
      </c>
      <c r="U1369" t="b">
        <f>T1369&gt;S1369</f>
        <v>1</v>
      </c>
    </row>
    <row r="1370" spans="1:21" ht="43.5" x14ac:dyDescent="0.35">
      <c r="A1370">
        <v>1368</v>
      </c>
      <c r="B1370" s="3" t="s">
        <v>1369</v>
      </c>
      <c r="C1370" s="3" t="s">
        <v>5478</v>
      </c>
      <c r="D1370" s="11">
        <v>5000</v>
      </c>
      <c r="E1370" s="11">
        <v>5535</v>
      </c>
      <c r="F1370" t="s">
        <v>8219</v>
      </c>
      <c r="G1370" t="s">
        <v>8224</v>
      </c>
      <c r="H1370" t="s">
        <v>8246</v>
      </c>
      <c r="I1370">
        <v>1434342894</v>
      </c>
      <c r="J1370">
        <v>1432269294</v>
      </c>
      <c r="K1370" t="b">
        <v>0</v>
      </c>
      <c r="L1370">
        <v>87</v>
      </c>
      <c r="M1370" t="b">
        <v>1</v>
      </c>
      <c r="N1370" t="s">
        <v>8276</v>
      </c>
      <c r="O1370" s="13">
        <f>E1370/D1370</f>
        <v>1.107</v>
      </c>
      <c r="P1370" s="14">
        <f>IF($L1370&lt;&gt;0, E1370/L1370, 0)</f>
        <v>63.620689655172413</v>
      </c>
      <c r="Q1370" t="str">
        <f>LEFT($N1370, FIND("/", $N1370)-1)</f>
        <v>music</v>
      </c>
      <c r="R1370" t="str">
        <f>RIGHT(N1370, LEN(N1370)-LEN(Q1370)-1)</f>
        <v>rock</v>
      </c>
      <c r="S1370" s="5">
        <f>$J1370/60/60/24+DATE(1970, 1, 1)</f>
        <v>42146.190902777773</v>
      </c>
      <c r="T1370" s="5">
        <f>$I1370/60/60/24+DATE(1970, 1, 1)</f>
        <v>42170.190902777773</v>
      </c>
      <c r="U1370" t="b">
        <f>T1370&gt;S1370</f>
        <v>1</v>
      </c>
    </row>
    <row r="1371" spans="1:21" ht="43.5" x14ac:dyDescent="0.35">
      <c r="A1371">
        <v>1369</v>
      </c>
      <c r="B1371" s="3" t="s">
        <v>1370</v>
      </c>
      <c r="C1371" s="3" t="s">
        <v>5479</v>
      </c>
      <c r="D1371" s="11">
        <v>32360</v>
      </c>
      <c r="E1371" s="11">
        <v>34090.629999999997</v>
      </c>
      <c r="F1371" t="s">
        <v>8219</v>
      </c>
      <c r="G1371" t="s">
        <v>8224</v>
      </c>
      <c r="H1371" t="s">
        <v>8246</v>
      </c>
      <c r="I1371">
        <v>1397225746</v>
      </c>
      <c r="J1371">
        <v>1394633746</v>
      </c>
      <c r="K1371" t="b">
        <v>0</v>
      </c>
      <c r="L1371">
        <v>406</v>
      </c>
      <c r="M1371" t="b">
        <v>1</v>
      </c>
      <c r="N1371" t="s">
        <v>8276</v>
      </c>
      <c r="O1371" s="13">
        <f>E1371/D1371</f>
        <v>1.0534805315203954</v>
      </c>
      <c r="P1371" s="14">
        <f>IF($L1371&lt;&gt;0, E1371/L1371, 0)</f>
        <v>83.967068965517228</v>
      </c>
      <c r="Q1371" t="str">
        <f>LEFT($N1371, FIND("/", $N1371)-1)</f>
        <v>music</v>
      </c>
      <c r="R1371" t="str">
        <f>RIGHT(N1371, LEN(N1371)-LEN(Q1371)-1)</f>
        <v>rock</v>
      </c>
      <c r="S1371" s="5">
        <f>$J1371/60/60/24+DATE(1970, 1, 1)</f>
        <v>41710.594282407408</v>
      </c>
      <c r="T1371" s="5">
        <f>$I1371/60/60/24+DATE(1970, 1, 1)</f>
        <v>41740.594282407408</v>
      </c>
      <c r="U1371" t="b">
        <f>T1371&gt;S1371</f>
        <v>1</v>
      </c>
    </row>
    <row r="1372" spans="1:21" ht="29" x14ac:dyDescent="0.35">
      <c r="A1372">
        <v>1370</v>
      </c>
      <c r="B1372" s="3" t="s">
        <v>1371</v>
      </c>
      <c r="C1372" s="3" t="s">
        <v>5480</v>
      </c>
      <c r="D1372" s="11">
        <v>1500</v>
      </c>
      <c r="E1372" s="11">
        <v>1555</v>
      </c>
      <c r="F1372" t="s">
        <v>8219</v>
      </c>
      <c r="G1372" t="s">
        <v>8224</v>
      </c>
      <c r="H1372" t="s">
        <v>8246</v>
      </c>
      <c r="I1372">
        <v>1381881890</v>
      </c>
      <c r="J1372">
        <v>1380585890</v>
      </c>
      <c r="K1372" t="b">
        <v>0</v>
      </c>
      <c r="L1372">
        <v>20</v>
      </c>
      <c r="M1372" t="b">
        <v>1</v>
      </c>
      <c r="N1372" t="s">
        <v>8276</v>
      </c>
      <c r="O1372" s="13">
        <f>E1372/D1372</f>
        <v>1.0366666666666666</v>
      </c>
      <c r="P1372" s="14">
        <f>IF($L1372&lt;&gt;0, E1372/L1372, 0)</f>
        <v>77.75</v>
      </c>
      <c r="Q1372" t="str">
        <f>LEFT($N1372, FIND("/", $N1372)-1)</f>
        <v>music</v>
      </c>
      <c r="R1372" t="str">
        <f>RIGHT(N1372, LEN(N1372)-LEN(Q1372)-1)</f>
        <v>rock</v>
      </c>
      <c r="S1372" s="5">
        <f>$J1372/60/60/24+DATE(1970, 1, 1)</f>
        <v>41548.00335648148</v>
      </c>
      <c r="T1372" s="5">
        <f>$I1372/60/60/24+DATE(1970, 1, 1)</f>
        <v>41563.00335648148</v>
      </c>
      <c r="U1372" t="b">
        <f>T1372&gt;S1372</f>
        <v>1</v>
      </c>
    </row>
    <row r="1373" spans="1:21" ht="58" x14ac:dyDescent="0.35">
      <c r="A1373">
        <v>1371</v>
      </c>
      <c r="B1373" s="3" t="s">
        <v>1372</v>
      </c>
      <c r="C1373" s="3" t="s">
        <v>5481</v>
      </c>
      <c r="D1373" s="11">
        <v>6999</v>
      </c>
      <c r="E1373" s="11">
        <v>7495</v>
      </c>
      <c r="F1373" t="s">
        <v>8219</v>
      </c>
      <c r="G1373" t="s">
        <v>8224</v>
      </c>
      <c r="H1373" t="s">
        <v>8246</v>
      </c>
      <c r="I1373">
        <v>1431022342</v>
      </c>
      <c r="J1373">
        <v>1428430342</v>
      </c>
      <c r="K1373" t="b">
        <v>0</v>
      </c>
      <c r="L1373">
        <v>70</v>
      </c>
      <c r="M1373" t="b">
        <v>1</v>
      </c>
      <c r="N1373" t="s">
        <v>8276</v>
      </c>
      <c r="O1373" s="13">
        <f>E1373/D1373</f>
        <v>1.0708672667523933</v>
      </c>
      <c r="P1373" s="14">
        <f>IF($L1373&lt;&gt;0, E1373/L1373, 0)</f>
        <v>107.07142857142857</v>
      </c>
      <c r="Q1373" t="str">
        <f>LEFT($N1373, FIND("/", $N1373)-1)</f>
        <v>music</v>
      </c>
      <c r="R1373" t="str">
        <f>RIGHT(N1373, LEN(N1373)-LEN(Q1373)-1)</f>
        <v>rock</v>
      </c>
      <c r="S1373" s="5">
        <f>$J1373/60/60/24+DATE(1970, 1, 1)</f>
        <v>42101.758587962962</v>
      </c>
      <c r="T1373" s="5">
        <f>$I1373/60/60/24+DATE(1970, 1, 1)</f>
        <v>42131.758587962962</v>
      </c>
      <c r="U1373" t="b">
        <f>T1373&gt;S1373</f>
        <v>1</v>
      </c>
    </row>
    <row r="1374" spans="1:21" ht="29" x14ac:dyDescent="0.35">
      <c r="A1374">
        <v>1372</v>
      </c>
      <c r="B1374" s="3" t="s">
        <v>1373</v>
      </c>
      <c r="C1374" s="3" t="s">
        <v>5482</v>
      </c>
      <c r="D1374" s="11">
        <v>500</v>
      </c>
      <c r="E1374" s="11">
        <v>620</v>
      </c>
      <c r="F1374" t="s">
        <v>8219</v>
      </c>
      <c r="G1374" t="s">
        <v>8224</v>
      </c>
      <c r="H1374" t="s">
        <v>8246</v>
      </c>
      <c r="I1374">
        <v>1342115132</v>
      </c>
      <c r="J1374">
        <v>1339523132</v>
      </c>
      <c r="K1374" t="b">
        <v>0</v>
      </c>
      <c r="L1374">
        <v>16</v>
      </c>
      <c r="M1374" t="b">
        <v>1</v>
      </c>
      <c r="N1374" t="s">
        <v>8276</v>
      </c>
      <c r="O1374" s="13">
        <f>E1374/D1374</f>
        <v>1.24</v>
      </c>
      <c r="P1374" s="14">
        <f>IF($L1374&lt;&gt;0, E1374/L1374, 0)</f>
        <v>38.75</v>
      </c>
      <c r="Q1374" t="str">
        <f>LEFT($N1374, FIND("/", $N1374)-1)</f>
        <v>music</v>
      </c>
      <c r="R1374" t="str">
        <f>RIGHT(N1374, LEN(N1374)-LEN(Q1374)-1)</f>
        <v>rock</v>
      </c>
      <c r="S1374" s="5">
        <f>$J1374/60/60/24+DATE(1970, 1, 1)</f>
        <v>41072.739953703705</v>
      </c>
      <c r="T1374" s="5">
        <f>$I1374/60/60/24+DATE(1970, 1, 1)</f>
        <v>41102.739953703705</v>
      </c>
      <c r="U1374" t="b">
        <f>T1374&gt;S1374</f>
        <v>1</v>
      </c>
    </row>
    <row r="1375" spans="1:21" ht="29" x14ac:dyDescent="0.35">
      <c r="A1375">
        <v>1373</v>
      </c>
      <c r="B1375" s="3" t="s">
        <v>1374</v>
      </c>
      <c r="C1375" s="3" t="s">
        <v>5483</v>
      </c>
      <c r="D1375" s="11">
        <v>10000</v>
      </c>
      <c r="E1375" s="11">
        <v>10501</v>
      </c>
      <c r="F1375" t="s">
        <v>8219</v>
      </c>
      <c r="G1375" t="s">
        <v>8224</v>
      </c>
      <c r="H1375" t="s">
        <v>8246</v>
      </c>
      <c r="I1375">
        <v>1483138233</v>
      </c>
      <c r="J1375">
        <v>1480546233</v>
      </c>
      <c r="K1375" t="b">
        <v>0</v>
      </c>
      <c r="L1375">
        <v>52</v>
      </c>
      <c r="M1375" t="b">
        <v>1</v>
      </c>
      <c r="N1375" t="s">
        <v>8276</v>
      </c>
      <c r="O1375" s="13">
        <f>E1375/D1375</f>
        <v>1.0501</v>
      </c>
      <c r="P1375" s="14">
        <f>IF($L1375&lt;&gt;0, E1375/L1375, 0)</f>
        <v>201.94230769230768</v>
      </c>
      <c r="Q1375" t="str">
        <f>LEFT($N1375, FIND("/", $N1375)-1)</f>
        <v>music</v>
      </c>
      <c r="R1375" t="str">
        <f>RIGHT(N1375, LEN(N1375)-LEN(Q1375)-1)</f>
        <v>rock</v>
      </c>
      <c r="S1375" s="5">
        <f>$J1375/60/60/24+DATE(1970, 1, 1)</f>
        <v>42704.95177083333</v>
      </c>
      <c r="T1375" s="5">
        <f>$I1375/60/60/24+DATE(1970, 1, 1)</f>
        <v>42734.95177083333</v>
      </c>
      <c r="U1375" t="b">
        <f>T1375&gt;S1375</f>
        <v>1</v>
      </c>
    </row>
    <row r="1376" spans="1:21" ht="43.5" x14ac:dyDescent="0.35">
      <c r="A1376">
        <v>1374</v>
      </c>
      <c r="B1376" s="3" t="s">
        <v>1375</v>
      </c>
      <c r="C1376" s="3" t="s">
        <v>5484</v>
      </c>
      <c r="D1376" s="11">
        <v>1500</v>
      </c>
      <c r="E1376" s="11">
        <v>2842</v>
      </c>
      <c r="F1376" t="s">
        <v>8219</v>
      </c>
      <c r="G1376" t="s">
        <v>8224</v>
      </c>
      <c r="H1376" t="s">
        <v>8246</v>
      </c>
      <c r="I1376">
        <v>1458874388</v>
      </c>
      <c r="J1376">
        <v>1456285988</v>
      </c>
      <c r="K1376" t="b">
        <v>0</v>
      </c>
      <c r="L1376">
        <v>66</v>
      </c>
      <c r="M1376" t="b">
        <v>1</v>
      </c>
      <c r="N1376" t="s">
        <v>8276</v>
      </c>
      <c r="O1376" s="13">
        <f>E1376/D1376</f>
        <v>1.8946666666666667</v>
      </c>
      <c r="P1376" s="14">
        <f>IF($L1376&lt;&gt;0, E1376/L1376, 0)</f>
        <v>43.060606060606062</v>
      </c>
      <c r="Q1376" t="str">
        <f>LEFT($N1376, FIND("/", $N1376)-1)</f>
        <v>music</v>
      </c>
      <c r="R1376" t="str">
        <f>RIGHT(N1376, LEN(N1376)-LEN(Q1376)-1)</f>
        <v>rock</v>
      </c>
      <c r="S1376" s="5">
        <f>$J1376/60/60/24+DATE(1970, 1, 1)</f>
        <v>42424.161898148144</v>
      </c>
      <c r="T1376" s="5">
        <f>$I1376/60/60/24+DATE(1970, 1, 1)</f>
        <v>42454.12023148148</v>
      </c>
      <c r="U1376" t="b">
        <f>T1376&gt;S1376</f>
        <v>1</v>
      </c>
    </row>
    <row r="1377" spans="1:21" ht="58" x14ac:dyDescent="0.35">
      <c r="A1377">
        <v>1375</v>
      </c>
      <c r="B1377" s="3" t="s">
        <v>1376</v>
      </c>
      <c r="C1377" s="3" t="s">
        <v>5485</v>
      </c>
      <c r="D1377" s="11">
        <v>4000</v>
      </c>
      <c r="E1377" s="11">
        <v>6853</v>
      </c>
      <c r="F1377" t="s">
        <v>8219</v>
      </c>
      <c r="G1377" t="s">
        <v>8230</v>
      </c>
      <c r="H1377" t="s">
        <v>8249</v>
      </c>
      <c r="I1377">
        <v>1484444119</v>
      </c>
      <c r="J1377">
        <v>1481852119</v>
      </c>
      <c r="K1377" t="b">
        <v>0</v>
      </c>
      <c r="L1377">
        <v>109</v>
      </c>
      <c r="M1377" t="b">
        <v>1</v>
      </c>
      <c r="N1377" t="s">
        <v>8276</v>
      </c>
      <c r="O1377" s="13">
        <f>E1377/D1377</f>
        <v>1.7132499999999999</v>
      </c>
      <c r="P1377" s="14">
        <f>IF($L1377&lt;&gt;0, E1377/L1377, 0)</f>
        <v>62.871559633027523</v>
      </c>
      <c r="Q1377" t="str">
        <f>LEFT($N1377, FIND("/", $N1377)-1)</f>
        <v>music</v>
      </c>
      <c r="R1377" t="str">
        <f>RIGHT(N1377, LEN(N1377)-LEN(Q1377)-1)</f>
        <v>rock</v>
      </c>
      <c r="S1377" s="5">
        <f>$J1377/60/60/24+DATE(1970, 1, 1)</f>
        <v>42720.066192129627</v>
      </c>
      <c r="T1377" s="5">
        <f>$I1377/60/60/24+DATE(1970, 1, 1)</f>
        <v>42750.066192129627</v>
      </c>
      <c r="U1377" t="b">
        <f>T1377&gt;S1377</f>
        <v>1</v>
      </c>
    </row>
    <row r="1378" spans="1:21" ht="29" x14ac:dyDescent="0.35">
      <c r="A1378">
        <v>1376</v>
      </c>
      <c r="B1378" s="3" t="s">
        <v>1377</v>
      </c>
      <c r="C1378" s="3" t="s">
        <v>5486</v>
      </c>
      <c r="D1378" s="11">
        <v>3700</v>
      </c>
      <c r="E1378" s="11">
        <v>9342</v>
      </c>
      <c r="F1378" t="s">
        <v>8219</v>
      </c>
      <c r="G1378" t="s">
        <v>8225</v>
      </c>
      <c r="H1378" t="s">
        <v>8247</v>
      </c>
      <c r="I1378">
        <v>1480784606</v>
      </c>
      <c r="J1378">
        <v>1478189006</v>
      </c>
      <c r="K1378" t="b">
        <v>0</v>
      </c>
      <c r="L1378">
        <v>168</v>
      </c>
      <c r="M1378" t="b">
        <v>1</v>
      </c>
      <c r="N1378" t="s">
        <v>8276</v>
      </c>
      <c r="O1378" s="13">
        <f>E1378/D1378</f>
        <v>2.5248648648648651</v>
      </c>
      <c r="P1378" s="14">
        <f>IF($L1378&lt;&gt;0, E1378/L1378, 0)</f>
        <v>55.607142857142854</v>
      </c>
      <c r="Q1378" t="str">
        <f>LEFT($N1378, FIND("/", $N1378)-1)</f>
        <v>music</v>
      </c>
      <c r="R1378" t="str">
        <f>RIGHT(N1378, LEN(N1378)-LEN(Q1378)-1)</f>
        <v>rock</v>
      </c>
      <c r="S1378" s="5">
        <f>$J1378/60/60/24+DATE(1970, 1, 1)</f>
        <v>42677.669050925921</v>
      </c>
      <c r="T1378" s="5">
        <f>$I1378/60/60/24+DATE(1970, 1, 1)</f>
        <v>42707.710717592592</v>
      </c>
      <c r="U1378" t="b">
        <f>T1378&gt;S1378</f>
        <v>1</v>
      </c>
    </row>
    <row r="1379" spans="1:21" ht="43.5" x14ac:dyDescent="0.35">
      <c r="A1379">
        <v>1377</v>
      </c>
      <c r="B1379" s="3" t="s">
        <v>1378</v>
      </c>
      <c r="C1379" s="3" t="s">
        <v>5487</v>
      </c>
      <c r="D1379" s="11">
        <v>1300</v>
      </c>
      <c r="E1379" s="11">
        <v>1510</v>
      </c>
      <c r="F1379" t="s">
        <v>8219</v>
      </c>
      <c r="G1379" t="s">
        <v>8224</v>
      </c>
      <c r="H1379" t="s">
        <v>8246</v>
      </c>
      <c r="I1379">
        <v>1486095060</v>
      </c>
      <c r="J1379">
        <v>1484198170</v>
      </c>
      <c r="K1379" t="b">
        <v>0</v>
      </c>
      <c r="L1379">
        <v>31</v>
      </c>
      <c r="M1379" t="b">
        <v>1</v>
      </c>
      <c r="N1379" t="s">
        <v>8276</v>
      </c>
      <c r="O1379" s="13">
        <f>E1379/D1379</f>
        <v>1.1615384615384616</v>
      </c>
      <c r="P1379" s="14">
        <f>IF($L1379&lt;&gt;0, E1379/L1379, 0)</f>
        <v>48.70967741935484</v>
      </c>
      <c r="Q1379" t="str">
        <f>LEFT($N1379, FIND("/", $N1379)-1)</f>
        <v>music</v>
      </c>
      <c r="R1379" t="str">
        <f>RIGHT(N1379, LEN(N1379)-LEN(Q1379)-1)</f>
        <v>rock</v>
      </c>
      <c r="S1379" s="5">
        <f>$J1379/60/60/24+DATE(1970, 1, 1)</f>
        <v>42747.219560185185</v>
      </c>
      <c r="T1379" s="5">
        <f>$I1379/60/60/24+DATE(1970, 1, 1)</f>
        <v>42769.174305555556</v>
      </c>
      <c r="U1379" t="b">
        <f>T1379&gt;S1379</f>
        <v>1</v>
      </c>
    </row>
    <row r="1380" spans="1:21" x14ac:dyDescent="0.35">
      <c r="A1380">
        <v>1378</v>
      </c>
      <c r="B1380" s="3" t="s">
        <v>1379</v>
      </c>
      <c r="C1380" s="3" t="s">
        <v>5488</v>
      </c>
      <c r="D1380" s="11">
        <v>2000</v>
      </c>
      <c r="E1380" s="11">
        <v>4067</v>
      </c>
      <c r="F1380" t="s">
        <v>8219</v>
      </c>
      <c r="G1380" t="s">
        <v>8225</v>
      </c>
      <c r="H1380" t="s">
        <v>8247</v>
      </c>
      <c r="I1380">
        <v>1470075210</v>
      </c>
      <c r="J1380">
        <v>1468779210</v>
      </c>
      <c r="K1380" t="b">
        <v>0</v>
      </c>
      <c r="L1380">
        <v>133</v>
      </c>
      <c r="M1380" t="b">
        <v>1</v>
      </c>
      <c r="N1380" t="s">
        <v>8276</v>
      </c>
      <c r="O1380" s="13">
        <f>E1380/D1380</f>
        <v>2.0335000000000001</v>
      </c>
      <c r="P1380" s="14">
        <f>IF($L1380&lt;&gt;0, E1380/L1380, 0)</f>
        <v>30.578947368421051</v>
      </c>
      <c r="Q1380" t="str">
        <f>LEFT($N1380, FIND("/", $N1380)-1)</f>
        <v>music</v>
      </c>
      <c r="R1380" t="str">
        <f>RIGHT(N1380, LEN(N1380)-LEN(Q1380)-1)</f>
        <v>rock</v>
      </c>
      <c r="S1380" s="5">
        <f>$J1380/60/60/24+DATE(1970, 1, 1)</f>
        <v>42568.759374999994</v>
      </c>
      <c r="T1380" s="5">
        <f>$I1380/60/60/24+DATE(1970, 1, 1)</f>
        <v>42583.759374999994</v>
      </c>
      <c r="U1380" t="b">
        <f>T1380&gt;S1380</f>
        <v>1</v>
      </c>
    </row>
    <row r="1381" spans="1:21" ht="29" x14ac:dyDescent="0.35">
      <c r="A1381">
        <v>1379</v>
      </c>
      <c r="B1381" s="3" t="s">
        <v>1380</v>
      </c>
      <c r="C1381" s="3" t="s">
        <v>5489</v>
      </c>
      <c r="D1381" s="11">
        <v>10000</v>
      </c>
      <c r="E1381" s="11">
        <v>11160</v>
      </c>
      <c r="F1381" t="s">
        <v>8219</v>
      </c>
      <c r="G1381" t="s">
        <v>8224</v>
      </c>
      <c r="H1381" t="s">
        <v>8246</v>
      </c>
      <c r="I1381">
        <v>1433504876</v>
      </c>
      <c r="J1381">
        <v>1430912876</v>
      </c>
      <c r="K1381" t="b">
        <v>0</v>
      </c>
      <c r="L1381">
        <v>151</v>
      </c>
      <c r="M1381" t="b">
        <v>1</v>
      </c>
      <c r="N1381" t="s">
        <v>8276</v>
      </c>
      <c r="O1381" s="13">
        <f>E1381/D1381</f>
        <v>1.1160000000000001</v>
      </c>
      <c r="P1381" s="14">
        <f>IF($L1381&lt;&gt;0, E1381/L1381, 0)</f>
        <v>73.907284768211923</v>
      </c>
      <c r="Q1381" t="str">
        <f>LEFT($N1381, FIND("/", $N1381)-1)</f>
        <v>music</v>
      </c>
      <c r="R1381" t="str">
        <f>RIGHT(N1381, LEN(N1381)-LEN(Q1381)-1)</f>
        <v>rock</v>
      </c>
      <c r="S1381" s="5">
        <f>$J1381/60/60/24+DATE(1970, 1, 1)</f>
        <v>42130.491620370376</v>
      </c>
      <c r="T1381" s="5">
        <f>$I1381/60/60/24+DATE(1970, 1, 1)</f>
        <v>42160.491620370376</v>
      </c>
      <c r="U1381" t="b">
        <f>T1381&gt;S1381</f>
        <v>1</v>
      </c>
    </row>
    <row r="1382" spans="1:21" ht="43.5" x14ac:dyDescent="0.35">
      <c r="A1382">
        <v>1380</v>
      </c>
      <c r="B1382" s="3" t="s">
        <v>1381</v>
      </c>
      <c r="C1382" s="3" t="s">
        <v>5490</v>
      </c>
      <c r="D1382" s="11">
        <v>25</v>
      </c>
      <c r="E1382" s="11">
        <v>106</v>
      </c>
      <c r="F1382" t="s">
        <v>8219</v>
      </c>
      <c r="G1382" t="s">
        <v>8224</v>
      </c>
      <c r="H1382" t="s">
        <v>8246</v>
      </c>
      <c r="I1382">
        <v>1433815200</v>
      </c>
      <c r="J1382">
        <v>1431886706</v>
      </c>
      <c r="K1382" t="b">
        <v>0</v>
      </c>
      <c r="L1382">
        <v>5</v>
      </c>
      <c r="M1382" t="b">
        <v>1</v>
      </c>
      <c r="N1382" t="s">
        <v>8276</v>
      </c>
      <c r="O1382" s="13">
        <f>E1382/D1382</f>
        <v>4.24</v>
      </c>
      <c r="P1382" s="14">
        <f>IF($L1382&lt;&gt;0, E1382/L1382, 0)</f>
        <v>21.2</v>
      </c>
      <c r="Q1382" t="str">
        <f>LEFT($N1382, FIND("/", $N1382)-1)</f>
        <v>music</v>
      </c>
      <c r="R1382" t="str">
        <f>RIGHT(N1382, LEN(N1382)-LEN(Q1382)-1)</f>
        <v>rock</v>
      </c>
      <c r="S1382" s="5">
        <f>$J1382/60/60/24+DATE(1970, 1, 1)</f>
        <v>42141.762800925921</v>
      </c>
      <c r="T1382" s="5">
        <f>$I1382/60/60/24+DATE(1970, 1, 1)</f>
        <v>42164.083333333328</v>
      </c>
      <c r="U1382" t="b">
        <f>T1382&gt;S1382</f>
        <v>1</v>
      </c>
    </row>
    <row r="1383" spans="1:21" ht="58" x14ac:dyDescent="0.35">
      <c r="A1383">
        <v>1381</v>
      </c>
      <c r="B1383" s="3" t="s">
        <v>1382</v>
      </c>
      <c r="C1383" s="3" t="s">
        <v>5491</v>
      </c>
      <c r="D1383" s="11">
        <v>5000</v>
      </c>
      <c r="E1383" s="11">
        <v>5355</v>
      </c>
      <c r="F1383" t="s">
        <v>8219</v>
      </c>
      <c r="G1383" t="s">
        <v>8224</v>
      </c>
      <c r="H1383" t="s">
        <v>8246</v>
      </c>
      <c r="I1383">
        <v>1482988125</v>
      </c>
      <c r="J1383">
        <v>1480396125</v>
      </c>
      <c r="K1383" t="b">
        <v>0</v>
      </c>
      <c r="L1383">
        <v>73</v>
      </c>
      <c r="M1383" t="b">
        <v>1</v>
      </c>
      <c r="N1383" t="s">
        <v>8276</v>
      </c>
      <c r="O1383" s="13">
        <f>E1383/D1383</f>
        <v>1.071</v>
      </c>
      <c r="P1383" s="14">
        <f>IF($L1383&lt;&gt;0, E1383/L1383, 0)</f>
        <v>73.356164383561648</v>
      </c>
      <c r="Q1383" t="str">
        <f>LEFT($N1383, FIND("/", $N1383)-1)</f>
        <v>music</v>
      </c>
      <c r="R1383" t="str">
        <f>RIGHT(N1383, LEN(N1383)-LEN(Q1383)-1)</f>
        <v>rock</v>
      </c>
      <c r="S1383" s="5">
        <f>$J1383/60/60/24+DATE(1970, 1, 1)</f>
        <v>42703.214409722219</v>
      </c>
      <c r="T1383" s="5">
        <f>$I1383/60/60/24+DATE(1970, 1, 1)</f>
        <v>42733.214409722219</v>
      </c>
      <c r="U1383" t="b">
        <f>T1383&gt;S1383</f>
        <v>1</v>
      </c>
    </row>
    <row r="1384" spans="1:21" ht="43.5" x14ac:dyDescent="0.35">
      <c r="A1384">
        <v>1382</v>
      </c>
      <c r="B1384" s="3" t="s">
        <v>1383</v>
      </c>
      <c r="C1384" s="3" t="s">
        <v>5492</v>
      </c>
      <c r="D1384" s="11">
        <v>8000</v>
      </c>
      <c r="E1384" s="11">
        <v>8349</v>
      </c>
      <c r="F1384" t="s">
        <v>8219</v>
      </c>
      <c r="G1384" t="s">
        <v>8224</v>
      </c>
      <c r="H1384" t="s">
        <v>8246</v>
      </c>
      <c r="I1384">
        <v>1367867536</v>
      </c>
      <c r="J1384">
        <v>1365275536</v>
      </c>
      <c r="K1384" t="b">
        <v>0</v>
      </c>
      <c r="L1384">
        <v>148</v>
      </c>
      <c r="M1384" t="b">
        <v>1</v>
      </c>
      <c r="N1384" t="s">
        <v>8276</v>
      </c>
      <c r="O1384" s="13">
        <f>E1384/D1384</f>
        <v>1.043625</v>
      </c>
      <c r="P1384" s="14">
        <f>IF($L1384&lt;&gt;0, E1384/L1384, 0)</f>
        <v>56.412162162162161</v>
      </c>
      <c r="Q1384" t="str">
        <f>LEFT($N1384, FIND("/", $N1384)-1)</f>
        <v>music</v>
      </c>
      <c r="R1384" t="str">
        <f>RIGHT(N1384, LEN(N1384)-LEN(Q1384)-1)</f>
        <v>rock</v>
      </c>
      <c r="S1384" s="5">
        <f>$J1384/60/60/24+DATE(1970, 1, 1)</f>
        <v>41370.800185185188</v>
      </c>
      <c r="T1384" s="5">
        <f>$I1384/60/60/24+DATE(1970, 1, 1)</f>
        <v>41400.800185185188</v>
      </c>
      <c r="U1384" t="b">
        <f>T1384&gt;S1384</f>
        <v>1</v>
      </c>
    </row>
    <row r="1385" spans="1:21" ht="43.5" x14ac:dyDescent="0.35">
      <c r="A1385">
        <v>1383</v>
      </c>
      <c r="B1385" s="3" t="s">
        <v>1384</v>
      </c>
      <c r="C1385" s="3" t="s">
        <v>5493</v>
      </c>
      <c r="D1385" s="11">
        <v>2200</v>
      </c>
      <c r="E1385" s="11">
        <v>4673</v>
      </c>
      <c r="F1385" t="s">
        <v>8219</v>
      </c>
      <c r="G1385" t="s">
        <v>8229</v>
      </c>
      <c r="H1385" t="s">
        <v>8251</v>
      </c>
      <c r="I1385">
        <v>1482457678</v>
      </c>
      <c r="J1385">
        <v>1480729678</v>
      </c>
      <c r="K1385" t="b">
        <v>0</v>
      </c>
      <c r="L1385">
        <v>93</v>
      </c>
      <c r="M1385" t="b">
        <v>1</v>
      </c>
      <c r="N1385" t="s">
        <v>8276</v>
      </c>
      <c r="O1385" s="13">
        <f>E1385/D1385</f>
        <v>2.124090909090909</v>
      </c>
      <c r="P1385" s="14">
        <f>IF($L1385&lt;&gt;0, E1385/L1385, 0)</f>
        <v>50.247311827956992</v>
      </c>
      <c r="Q1385" t="str">
        <f>LEFT($N1385, FIND("/", $N1385)-1)</f>
        <v>music</v>
      </c>
      <c r="R1385" t="str">
        <f>RIGHT(N1385, LEN(N1385)-LEN(Q1385)-1)</f>
        <v>rock</v>
      </c>
      <c r="S1385" s="5">
        <f>$J1385/60/60/24+DATE(1970, 1, 1)</f>
        <v>42707.074976851851</v>
      </c>
      <c r="T1385" s="5">
        <f>$I1385/60/60/24+DATE(1970, 1, 1)</f>
        <v>42727.074976851851</v>
      </c>
      <c r="U1385" t="b">
        <f>T1385&gt;S1385</f>
        <v>1</v>
      </c>
    </row>
    <row r="1386" spans="1:21" ht="43.5" x14ac:dyDescent="0.35">
      <c r="A1386">
        <v>1384</v>
      </c>
      <c r="B1386" s="3" t="s">
        <v>1385</v>
      </c>
      <c r="C1386" s="3" t="s">
        <v>5494</v>
      </c>
      <c r="D1386" s="11">
        <v>3500</v>
      </c>
      <c r="E1386" s="11">
        <v>4343</v>
      </c>
      <c r="F1386" t="s">
        <v>8219</v>
      </c>
      <c r="G1386" t="s">
        <v>8224</v>
      </c>
      <c r="H1386" t="s">
        <v>8246</v>
      </c>
      <c r="I1386">
        <v>1436117922</v>
      </c>
      <c r="J1386">
        <v>1433525922</v>
      </c>
      <c r="K1386" t="b">
        <v>0</v>
      </c>
      <c r="L1386">
        <v>63</v>
      </c>
      <c r="M1386" t="b">
        <v>1</v>
      </c>
      <c r="N1386" t="s">
        <v>8276</v>
      </c>
      <c r="O1386" s="13">
        <f>E1386/D1386</f>
        <v>1.2408571428571429</v>
      </c>
      <c r="P1386" s="14">
        <f>IF($L1386&lt;&gt;0, E1386/L1386, 0)</f>
        <v>68.936507936507937</v>
      </c>
      <c r="Q1386" t="str">
        <f>LEFT($N1386, FIND("/", $N1386)-1)</f>
        <v>music</v>
      </c>
      <c r="R1386" t="str">
        <f>RIGHT(N1386, LEN(N1386)-LEN(Q1386)-1)</f>
        <v>rock</v>
      </c>
      <c r="S1386" s="5">
        <f>$J1386/60/60/24+DATE(1970, 1, 1)</f>
        <v>42160.735208333332</v>
      </c>
      <c r="T1386" s="5">
        <f>$I1386/60/60/24+DATE(1970, 1, 1)</f>
        <v>42190.735208333332</v>
      </c>
      <c r="U1386" t="b">
        <f>T1386&gt;S1386</f>
        <v>1</v>
      </c>
    </row>
    <row r="1387" spans="1:21" ht="43.5" x14ac:dyDescent="0.35">
      <c r="A1387">
        <v>1385</v>
      </c>
      <c r="B1387" s="3" t="s">
        <v>1386</v>
      </c>
      <c r="C1387" s="3" t="s">
        <v>5495</v>
      </c>
      <c r="D1387" s="11">
        <v>8000</v>
      </c>
      <c r="E1387" s="11">
        <v>8832.49</v>
      </c>
      <c r="F1387" t="s">
        <v>8219</v>
      </c>
      <c r="G1387" t="s">
        <v>8236</v>
      </c>
      <c r="H1387" t="s">
        <v>8249</v>
      </c>
      <c r="I1387">
        <v>1461931860</v>
      </c>
      <c r="J1387">
        <v>1457109121</v>
      </c>
      <c r="K1387" t="b">
        <v>0</v>
      </c>
      <c r="L1387">
        <v>134</v>
      </c>
      <c r="M1387" t="b">
        <v>1</v>
      </c>
      <c r="N1387" t="s">
        <v>8276</v>
      </c>
      <c r="O1387" s="13">
        <f>E1387/D1387</f>
        <v>1.10406125</v>
      </c>
      <c r="P1387" s="14">
        <f>IF($L1387&lt;&gt;0, E1387/L1387, 0)</f>
        <v>65.914104477611943</v>
      </c>
      <c r="Q1387" t="str">
        <f>LEFT($N1387, FIND("/", $N1387)-1)</f>
        <v>music</v>
      </c>
      <c r="R1387" t="str">
        <f>RIGHT(N1387, LEN(N1387)-LEN(Q1387)-1)</f>
        <v>rock</v>
      </c>
      <c r="S1387" s="5">
        <f>$J1387/60/60/24+DATE(1970, 1, 1)</f>
        <v>42433.688900462963</v>
      </c>
      <c r="T1387" s="5">
        <f>$I1387/60/60/24+DATE(1970, 1, 1)</f>
        <v>42489.507638888885</v>
      </c>
      <c r="U1387" t="b">
        <f>T1387&gt;S1387</f>
        <v>1</v>
      </c>
    </row>
    <row r="1388" spans="1:21" ht="29" x14ac:dyDescent="0.35">
      <c r="A1388">
        <v>1386</v>
      </c>
      <c r="B1388" s="3" t="s">
        <v>1387</v>
      </c>
      <c r="C1388" s="3" t="s">
        <v>5496</v>
      </c>
      <c r="D1388" s="11">
        <v>400</v>
      </c>
      <c r="E1388" s="11">
        <v>875</v>
      </c>
      <c r="F1388" t="s">
        <v>8219</v>
      </c>
      <c r="G1388" t="s">
        <v>8224</v>
      </c>
      <c r="H1388" t="s">
        <v>8246</v>
      </c>
      <c r="I1388">
        <v>1438183889</v>
      </c>
      <c r="J1388">
        <v>1435591889</v>
      </c>
      <c r="K1388" t="b">
        <v>0</v>
      </c>
      <c r="L1388">
        <v>14</v>
      </c>
      <c r="M1388" t="b">
        <v>1</v>
      </c>
      <c r="N1388" t="s">
        <v>8276</v>
      </c>
      <c r="O1388" s="13">
        <f>E1388/D1388</f>
        <v>2.1875</v>
      </c>
      <c r="P1388" s="14">
        <f>IF($L1388&lt;&gt;0, E1388/L1388, 0)</f>
        <v>62.5</v>
      </c>
      <c r="Q1388" t="str">
        <f>LEFT($N1388, FIND("/", $N1388)-1)</f>
        <v>music</v>
      </c>
      <c r="R1388" t="str">
        <f>RIGHT(N1388, LEN(N1388)-LEN(Q1388)-1)</f>
        <v>rock</v>
      </c>
      <c r="S1388" s="5">
        <f>$J1388/60/60/24+DATE(1970, 1, 1)</f>
        <v>42184.646863425922</v>
      </c>
      <c r="T1388" s="5">
        <f>$I1388/60/60/24+DATE(1970, 1, 1)</f>
        <v>42214.646863425922</v>
      </c>
      <c r="U1388" t="b">
        <f>T1388&gt;S1388</f>
        <v>1</v>
      </c>
    </row>
    <row r="1389" spans="1:21" ht="43.5" x14ac:dyDescent="0.35">
      <c r="A1389">
        <v>1387</v>
      </c>
      <c r="B1389" s="3" t="s">
        <v>1388</v>
      </c>
      <c r="C1389" s="3" t="s">
        <v>5497</v>
      </c>
      <c r="D1389" s="11">
        <v>4000</v>
      </c>
      <c r="E1389" s="11">
        <v>5465</v>
      </c>
      <c r="F1389" t="s">
        <v>8219</v>
      </c>
      <c r="G1389" t="s">
        <v>8224</v>
      </c>
      <c r="H1389" t="s">
        <v>8246</v>
      </c>
      <c r="I1389">
        <v>1433305800</v>
      </c>
      <c r="J1389">
        <v>1430604395</v>
      </c>
      <c r="K1389" t="b">
        <v>0</v>
      </c>
      <c r="L1389">
        <v>78</v>
      </c>
      <c r="M1389" t="b">
        <v>1</v>
      </c>
      <c r="N1389" t="s">
        <v>8276</v>
      </c>
      <c r="O1389" s="13">
        <f>E1389/D1389</f>
        <v>1.36625</v>
      </c>
      <c r="P1389" s="14">
        <f>IF($L1389&lt;&gt;0, E1389/L1389, 0)</f>
        <v>70.064102564102569</v>
      </c>
      <c r="Q1389" t="str">
        <f>LEFT($N1389, FIND("/", $N1389)-1)</f>
        <v>music</v>
      </c>
      <c r="R1389" t="str">
        <f>RIGHT(N1389, LEN(N1389)-LEN(Q1389)-1)</f>
        <v>rock</v>
      </c>
      <c r="S1389" s="5">
        <f>$J1389/60/60/24+DATE(1970, 1, 1)</f>
        <v>42126.92123842593</v>
      </c>
      <c r="T1389" s="5">
        <f>$I1389/60/60/24+DATE(1970, 1, 1)</f>
        <v>42158.1875</v>
      </c>
      <c r="U1389" t="b">
        <f>T1389&gt;S1389</f>
        <v>1</v>
      </c>
    </row>
    <row r="1390" spans="1:21" ht="43.5" x14ac:dyDescent="0.35">
      <c r="A1390">
        <v>1388</v>
      </c>
      <c r="B1390" s="3" t="s">
        <v>1389</v>
      </c>
      <c r="C1390" s="3" t="s">
        <v>5498</v>
      </c>
      <c r="D1390" s="11">
        <v>5000</v>
      </c>
      <c r="E1390" s="11">
        <v>6740.37</v>
      </c>
      <c r="F1390" t="s">
        <v>8219</v>
      </c>
      <c r="G1390" t="s">
        <v>8224</v>
      </c>
      <c r="H1390" t="s">
        <v>8246</v>
      </c>
      <c r="I1390">
        <v>1476720840</v>
      </c>
      <c r="J1390">
        <v>1474469117</v>
      </c>
      <c r="K1390" t="b">
        <v>0</v>
      </c>
      <c r="L1390">
        <v>112</v>
      </c>
      <c r="M1390" t="b">
        <v>1</v>
      </c>
      <c r="N1390" t="s">
        <v>8276</v>
      </c>
      <c r="O1390" s="13">
        <f>E1390/D1390</f>
        <v>1.348074</v>
      </c>
      <c r="P1390" s="14">
        <f>IF($L1390&lt;&gt;0, E1390/L1390, 0)</f>
        <v>60.181874999999998</v>
      </c>
      <c r="Q1390" t="str">
        <f>LEFT($N1390, FIND("/", $N1390)-1)</f>
        <v>music</v>
      </c>
      <c r="R1390" t="str">
        <f>RIGHT(N1390, LEN(N1390)-LEN(Q1390)-1)</f>
        <v>rock</v>
      </c>
      <c r="S1390" s="5">
        <f>$J1390/60/60/24+DATE(1970, 1, 1)</f>
        <v>42634.614780092597</v>
      </c>
      <c r="T1390" s="5">
        <f>$I1390/60/60/24+DATE(1970, 1, 1)</f>
        <v>42660.676388888889</v>
      </c>
      <c r="U1390" t="b">
        <f>T1390&gt;S1390</f>
        <v>1</v>
      </c>
    </row>
    <row r="1391" spans="1:21" ht="29" x14ac:dyDescent="0.35">
      <c r="A1391">
        <v>1389</v>
      </c>
      <c r="B1391" s="3" t="s">
        <v>1390</v>
      </c>
      <c r="C1391" s="3" t="s">
        <v>5499</v>
      </c>
      <c r="D1391" s="11">
        <v>500</v>
      </c>
      <c r="E1391" s="11">
        <v>727</v>
      </c>
      <c r="F1391" t="s">
        <v>8219</v>
      </c>
      <c r="G1391" t="s">
        <v>8225</v>
      </c>
      <c r="H1391" t="s">
        <v>8247</v>
      </c>
      <c r="I1391">
        <v>1471087957</v>
      </c>
      <c r="J1391">
        <v>1468495957</v>
      </c>
      <c r="K1391" t="b">
        <v>0</v>
      </c>
      <c r="L1391">
        <v>34</v>
      </c>
      <c r="M1391" t="b">
        <v>1</v>
      </c>
      <c r="N1391" t="s">
        <v>8276</v>
      </c>
      <c r="O1391" s="13">
        <f>E1391/D1391</f>
        <v>1.454</v>
      </c>
      <c r="P1391" s="14">
        <f>IF($L1391&lt;&gt;0, E1391/L1391, 0)</f>
        <v>21.382352941176471</v>
      </c>
      <c r="Q1391" t="str">
        <f>LEFT($N1391, FIND("/", $N1391)-1)</f>
        <v>music</v>
      </c>
      <c r="R1391" t="str">
        <f>RIGHT(N1391, LEN(N1391)-LEN(Q1391)-1)</f>
        <v>rock</v>
      </c>
      <c r="S1391" s="5">
        <f>$J1391/60/60/24+DATE(1970, 1, 1)</f>
        <v>42565.480983796297</v>
      </c>
      <c r="T1391" s="5">
        <f>$I1391/60/60/24+DATE(1970, 1, 1)</f>
        <v>42595.480983796297</v>
      </c>
      <c r="U1391" t="b">
        <f>T1391&gt;S1391</f>
        <v>1</v>
      </c>
    </row>
    <row r="1392" spans="1:21" ht="43.5" x14ac:dyDescent="0.35">
      <c r="A1392">
        <v>1390</v>
      </c>
      <c r="B1392" s="3" t="s">
        <v>1391</v>
      </c>
      <c r="C1392" s="3" t="s">
        <v>5500</v>
      </c>
      <c r="D1392" s="11">
        <v>2800</v>
      </c>
      <c r="E1392" s="11">
        <v>3055</v>
      </c>
      <c r="F1392" t="s">
        <v>8219</v>
      </c>
      <c r="G1392" t="s">
        <v>8224</v>
      </c>
      <c r="H1392" t="s">
        <v>8246</v>
      </c>
      <c r="I1392">
        <v>1430154720</v>
      </c>
      <c r="J1392">
        <v>1427224606</v>
      </c>
      <c r="K1392" t="b">
        <v>0</v>
      </c>
      <c r="L1392">
        <v>19</v>
      </c>
      <c r="M1392" t="b">
        <v>1</v>
      </c>
      <c r="N1392" t="s">
        <v>8276</v>
      </c>
      <c r="O1392" s="13">
        <f>E1392/D1392</f>
        <v>1.0910714285714285</v>
      </c>
      <c r="P1392" s="14">
        <f>IF($L1392&lt;&gt;0, E1392/L1392, 0)</f>
        <v>160.78947368421052</v>
      </c>
      <c r="Q1392" t="str">
        <f>LEFT($N1392, FIND("/", $N1392)-1)</f>
        <v>music</v>
      </c>
      <c r="R1392" t="str">
        <f>RIGHT(N1392, LEN(N1392)-LEN(Q1392)-1)</f>
        <v>rock</v>
      </c>
      <c r="S1392" s="5">
        <f>$J1392/60/60/24+DATE(1970, 1, 1)</f>
        <v>42087.803310185183</v>
      </c>
      <c r="T1392" s="5">
        <f>$I1392/60/60/24+DATE(1970, 1, 1)</f>
        <v>42121.716666666667</v>
      </c>
      <c r="U1392" t="b">
        <f>T1392&gt;S1392</f>
        <v>1</v>
      </c>
    </row>
    <row r="1393" spans="1:21" ht="43.5" x14ac:dyDescent="0.35">
      <c r="A1393">
        <v>1391</v>
      </c>
      <c r="B1393" s="3" t="s">
        <v>1392</v>
      </c>
      <c r="C1393" s="3" t="s">
        <v>5501</v>
      </c>
      <c r="D1393" s="11">
        <v>500</v>
      </c>
      <c r="E1393" s="11">
        <v>551</v>
      </c>
      <c r="F1393" t="s">
        <v>8219</v>
      </c>
      <c r="G1393" t="s">
        <v>8224</v>
      </c>
      <c r="H1393" t="s">
        <v>8246</v>
      </c>
      <c r="I1393">
        <v>1440219540</v>
      </c>
      <c r="J1393">
        <v>1436369818</v>
      </c>
      <c r="K1393" t="b">
        <v>0</v>
      </c>
      <c r="L1393">
        <v>13</v>
      </c>
      <c r="M1393" t="b">
        <v>1</v>
      </c>
      <c r="N1393" t="s">
        <v>8276</v>
      </c>
      <c r="O1393" s="13">
        <f>E1393/D1393</f>
        <v>1.1020000000000001</v>
      </c>
      <c r="P1393" s="14">
        <f>IF($L1393&lt;&gt;0, E1393/L1393, 0)</f>
        <v>42.384615384615387</v>
      </c>
      <c r="Q1393" t="str">
        <f>LEFT($N1393, FIND("/", $N1393)-1)</f>
        <v>music</v>
      </c>
      <c r="R1393" t="str">
        <f>RIGHT(N1393, LEN(N1393)-LEN(Q1393)-1)</f>
        <v>rock</v>
      </c>
      <c r="S1393" s="5">
        <f>$J1393/60/60/24+DATE(1970, 1, 1)</f>
        <v>42193.650671296295</v>
      </c>
      <c r="T1393" s="5">
        <f>$I1393/60/60/24+DATE(1970, 1, 1)</f>
        <v>42238.207638888889</v>
      </c>
      <c r="U1393" t="b">
        <f>T1393&gt;S1393</f>
        <v>1</v>
      </c>
    </row>
    <row r="1394" spans="1:21" ht="43.5" x14ac:dyDescent="0.35">
      <c r="A1394">
        <v>1392</v>
      </c>
      <c r="B1394" s="3" t="s">
        <v>1393</v>
      </c>
      <c r="C1394" s="3" t="s">
        <v>5502</v>
      </c>
      <c r="D1394" s="11">
        <v>2500</v>
      </c>
      <c r="E1394" s="11">
        <v>2841</v>
      </c>
      <c r="F1394" t="s">
        <v>8219</v>
      </c>
      <c r="G1394" t="s">
        <v>8224</v>
      </c>
      <c r="H1394" t="s">
        <v>8246</v>
      </c>
      <c r="I1394">
        <v>1456976586</v>
      </c>
      <c r="J1394">
        <v>1454298186</v>
      </c>
      <c r="K1394" t="b">
        <v>0</v>
      </c>
      <c r="L1394">
        <v>104</v>
      </c>
      <c r="M1394" t="b">
        <v>1</v>
      </c>
      <c r="N1394" t="s">
        <v>8276</v>
      </c>
      <c r="O1394" s="13">
        <f>E1394/D1394</f>
        <v>1.1364000000000001</v>
      </c>
      <c r="P1394" s="14">
        <f>IF($L1394&lt;&gt;0, E1394/L1394, 0)</f>
        <v>27.317307692307693</v>
      </c>
      <c r="Q1394" t="str">
        <f>LEFT($N1394, FIND("/", $N1394)-1)</f>
        <v>music</v>
      </c>
      <c r="R1394" t="str">
        <f>RIGHT(N1394, LEN(N1394)-LEN(Q1394)-1)</f>
        <v>rock</v>
      </c>
      <c r="S1394" s="5">
        <f>$J1394/60/60/24+DATE(1970, 1, 1)</f>
        <v>42401.154930555553</v>
      </c>
      <c r="T1394" s="5">
        <f>$I1394/60/60/24+DATE(1970, 1, 1)</f>
        <v>42432.154930555553</v>
      </c>
      <c r="U1394" t="b">
        <f>T1394&gt;S1394</f>
        <v>1</v>
      </c>
    </row>
    <row r="1395" spans="1:21" x14ac:dyDescent="0.35">
      <c r="A1395">
        <v>1393</v>
      </c>
      <c r="B1395" s="3" t="s">
        <v>1394</v>
      </c>
      <c r="C1395" s="3" t="s">
        <v>5503</v>
      </c>
      <c r="D1395" s="11">
        <v>10000</v>
      </c>
      <c r="E1395" s="11">
        <v>10235</v>
      </c>
      <c r="F1395" t="s">
        <v>8219</v>
      </c>
      <c r="G1395" t="s">
        <v>8224</v>
      </c>
      <c r="H1395" t="s">
        <v>8246</v>
      </c>
      <c r="I1395">
        <v>1470068523</v>
      </c>
      <c r="J1395">
        <v>1467476523</v>
      </c>
      <c r="K1395" t="b">
        <v>0</v>
      </c>
      <c r="L1395">
        <v>52</v>
      </c>
      <c r="M1395" t="b">
        <v>1</v>
      </c>
      <c r="N1395" t="s">
        <v>8276</v>
      </c>
      <c r="O1395" s="13">
        <f>E1395/D1395</f>
        <v>1.0235000000000001</v>
      </c>
      <c r="P1395" s="14">
        <f>IF($L1395&lt;&gt;0, E1395/L1395, 0)</f>
        <v>196.82692307692307</v>
      </c>
      <c r="Q1395" t="str">
        <f>LEFT($N1395, FIND("/", $N1395)-1)</f>
        <v>music</v>
      </c>
      <c r="R1395" t="str">
        <f>RIGHT(N1395, LEN(N1395)-LEN(Q1395)-1)</f>
        <v>rock</v>
      </c>
      <c r="S1395" s="5">
        <f>$J1395/60/60/24+DATE(1970, 1, 1)</f>
        <v>42553.681979166664</v>
      </c>
      <c r="T1395" s="5">
        <f>$I1395/60/60/24+DATE(1970, 1, 1)</f>
        <v>42583.681979166664</v>
      </c>
      <c r="U1395" t="b">
        <f>T1395&gt;S1395</f>
        <v>1</v>
      </c>
    </row>
    <row r="1396" spans="1:21" ht="43.5" x14ac:dyDescent="0.35">
      <c r="A1396">
        <v>1394</v>
      </c>
      <c r="B1396" s="3" t="s">
        <v>1395</v>
      </c>
      <c r="C1396" s="3" t="s">
        <v>5504</v>
      </c>
      <c r="D1396" s="11">
        <v>750</v>
      </c>
      <c r="E1396" s="11">
        <v>916</v>
      </c>
      <c r="F1396" t="s">
        <v>8219</v>
      </c>
      <c r="G1396" t="s">
        <v>8224</v>
      </c>
      <c r="H1396" t="s">
        <v>8246</v>
      </c>
      <c r="I1396">
        <v>1488337200</v>
      </c>
      <c r="J1396">
        <v>1484623726</v>
      </c>
      <c r="K1396" t="b">
        <v>0</v>
      </c>
      <c r="L1396">
        <v>17</v>
      </c>
      <c r="M1396" t="b">
        <v>1</v>
      </c>
      <c r="N1396" t="s">
        <v>8276</v>
      </c>
      <c r="O1396" s="13">
        <f>E1396/D1396</f>
        <v>1.2213333333333334</v>
      </c>
      <c r="P1396" s="14">
        <f>IF($L1396&lt;&gt;0, E1396/L1396, 0)</f>
        <v>53.882352941176471</v>
      </c>
      <c r="Q1396" t="str">
        <f>LEFT($N1396, FIND("/", $N1396)-1)</f>
        <v>music</v>
      </c>
      <c r="R1396" t="str">
        <f>RIGHT(N1396, LEN(N1396)-LEN(Q1396)-1)</f>
        <v>rock</v>
      </c>
      <c r="S1396" s="5">
        <f>$J1396/60/60/24+DATE(1970, 1, 1)</f>
        <v>42752.144976851851</v>
      </c>
      <c r="T1396" s="5">
        <f>$I1396/60/60/24+DATE(1970, 1, 1)</f>
        <v>42795.125</v>
      </c>
      <c r="U1396" t="b">
        <f>T1396&gt;S1396</f>
        <v>1</v>
      </c>
    </row>
    <row r="1397" spans="1:21" x14ac:dyDescent="0.35">
      <c r="A1397">
        <v>1395</v>
      </c>
      <c r="B1397" s="3" t="s">
        <v>1396</v>
      </c>
      <c r="C1397" s="3" t="s">
        <v>5505</v>
      </c>
      <c r="D1397" s="11">
        <v>3500</v>
      </c>
      <c r="E1397" s="11">
        <v>3916</v>
      </c>
      <c r="F1397" t="s">
        <v>8219</v>
      </c>
      <c r="G1397" t="s">
        <v>8224</v>
      </c>
      <c r="H1397" t="s">
        <v>8246</v>
      </c>
      <c r="I1397">
        <v>1484430481</v>
      </c>
      <c r="J1397">
        <v>1481838481</v>
      </c>
      <c r="K1397" t="b">
        <v>0</v>
      </c>
      <c r="L1397">
        <v>82</v>
      </c>
      <c r="M1397" t="b">
        <v>1</v>
      </c>
      <c r="N1397" t="s">
        <v>8276</v>
      </c>
      <c r="O1397" s="13">
        <f>E1397/D1397</f>
        <v>1.1188571428571428</v>
      </c>
      <c r="P1397" s="14">
        <f>IF($L1397&lt;&gt;0, E1397/L1397, 0)</f>
        <v>47.756097560975611</v>
      </c>
      <c r="Q1397" t="str">
        <f>LEFT($N1397, FIND("/", $N1397)-1)</f>
        <v>music</v>
      </c>
      <c r="R1397" t="str">
        <f>RIGHT(N1397, LEN(N1397)-LEN(Q1397)-1)</f>
        <v>rock</v>
      </c>
      <c r="S1397" s="5">
        <f>$J1397/60/60/24+DATE(1970, 1, 1)</f>
        <v>42719.90834490741</v>
      </c>
      <c r="T1397" s="5">
        <f>$I1397/60/60/24+DATE(1970, 1, 1)</f>
        <v>42749.90834490741</v>
      </c>
      <c r="U1397" t="b">
        <f>T1397&gt;S1397</f>
        <v>1</v>
      </c>
    </row>
    <row r="1398" spans="1:21" ht="58" x14ac:dyDescent="0.35">
      <c r="A1398">
        <v>1396</v>
      </c>
      <c r="B1398" s="3" t="s">
        <v>1397</v>
      </c>
      <c r="C1398" s="3" t="s">
        <v>5506</v>
      </c>
      <c r="D1398" s="11">
        <v>6000</v>
      </c>
      <c r="E1398" s="11">
        <v>6438</v>
      </c>
      <c r="F1398" t="s">
        <v>8219</v>
      </c>
      <c r="G1398" t="s">
        <v>8224</v>
      </c>
      <c r="H1398" t="s">
        <v>8246</v>
      </c>
      <c r="I1398">
        <v>1423871882</v>
      </c>
      <c r="J1398">
        <v>1421279882</v>
      </c>
      <c r="K1398" t="b">
        <v>0</v>
      </c>
      <c r="L1398">
        <v>73</v>
      </c>
      <c r="M1398" t="b">
        <v>1</v>
      </c>
      <c r="N1398" t="s">
        <v>8276</v>
      </c>
      <c r="O1398" s="13">
        <f>E1398/D1398</f>
        <v>1.073</v>
      </c>
      <c r="P1398" s="14">
        <f>IF($L1398&lt;&gt;0, E1398/L1398, 0)</f>
        <v>88.191780821917803</v>
      </c>
      <c r="Q1398" t="str">
        <f>LEFT($N1398, FIND("/", $N1398)-1)</f>
        <v>music</v>
      </c>
      <c r="R1398" t="str">
        <f>RIGHT(N1398, LEN(N1398)-LEN(Q1398)-1)</f>
        <v>rock</v>
      </c>
      <c r="S1398" s="5">
        <f>$J1398/60/60/24+DATE(1970, 1, 1)</f>
        <v>42018.99863425926</v>
      </c>
      <c r="T1398" s="5">
        <f>$I1398/60/60/24+DATE(1970, 1, 1)</f>
        <v>42048.99863425926</v>
      </c>
      <c r="U1398" t="b">
        <f>T1398&gt;S1398</f>
        <v>1</v>
      </c>
    </row>
    <row r="1399" spans="1:21" ht="43.5" x14ac:dyDescent="0.35">
      <c r="A1399">
        <v>1397</v>
      </c>
      <c r="B1399" s="3" t="s">
        <v>1398</v>
      </c>
      <c r="C1399" s="3" t="s">
        <v>5507</v>
      </c>
      <c r="D1399" s="11">
        <v>10000</v>
      </c>
      <c r="E1399" s="11">
        <v>11385</v>
      </c>
      <c r="F1399" t="s">
        <v>8219</v>
      </c>
      <c r="G1399" t="s">
        <v>8224</v>
      </c>
      <c r="H1399" t="s">
        <v>8246</v>
      </c>
      <c r="I1399">
        <v>1477603140</v>
      </c>
      <c r="J1399">
        <v>1475013710</v>
      </c>
      <c r="K1399" t="b">
        <v>0</v>
      </c>
      <c r="L1399">
        <v>158</v>
      </c>
      <c r="M1399" t="b">
        <v>1</v>
      </c>
      <c r="N1399" t="s">
        <v>8276</v>
      </c>
      <c r="O1399" s="13">
        <f>E1399/D1399</f>
        <v>1.1385000000000001</v>
      </c>
      <c r="P1399" s="14">
        <f>IF($L1399&lt;&gt;0, E1399/L1399, 0)</f>
        <v>72.056962025316452</v>
      </c>
      <c r="Q1399" t="str">
        <f>LEFT($N1399, FIND("/", $N1399)-1)</f>
        <v>music</v>
      </c>
      <c r="R1399" t="str">
        <f>RIGHT(N1399, LEN(N1399)-LEN(Q1399)-1)</f>
        <v>rock</v>
      </c>
      <c r="S1399" s="5">
        <f>$J1399/60/60/24+DATE(1970, 1, 1)</f>
        <v>42640.917939814812</v>
      </c>
      <c r="T1399" s="5">
        <f>$I1399/60/60/24+DATE(1970, 1, 1)</f>
        <v>42670.888194444444</v>
      </c>
      <c r="U1399" t="b">
        <f>T1399&gt;S1399</f>
        <v>1</v>
      </c>
    </row>
    <row r="1400" spans="1:21" ht="43.5" x14ac:dyDescent="0.35">
      <c r="A1400">
        <v>1398</v>
      </c>
      <c r="B1400" s="3" t="s">
        <v>1399</v>
      </c>
      <c r="C1400" s="3" t="s">
        <v>5508</v>
      </c>
      <c r="D1400" s="11">
        <v>4400</v>
      </c>
      <c r="E1400" s="11">
        <v>4826</v>
      </c>
      <c r="F1400" t="s">
        <v>8219</v>
      </c>
      <c r="G1400" t="s">
        <v>8224</v>
      </c>
      <c r="H1400" t="s">
        <v>8246</v>
      </c>
      <c r="I1400">
        <v>1467752334</v>
      </c>
      <c r="J1400">
        <v>1465160334</v>
      </c>
      <c r="K1400" t="b">
        <v>0</v>
      </c>
      <c r="L1400">
        <v>65</v>
      </c>
      <c r="M1400" t="b">
        <v>1</v>
      </c>
      <c r="N1400" t="s">
        <v>8276</v>
      </c>
      <c r="O1400" s="13">
        <f>E1400/D1400</f>
        <v>1.0968181818181819</v>
      </c>
      <c r="P1400" s="14">
        <f>IF($L1400&lt;&gt;0, E1400/L1400, 0)</f>
        <v>74.246153846153845</v>
      </c>
      <c r="Q1400" t="str">
        <f>LEFT($N1400, FIND("/", $N1400)-1)</f>
        <v>music</v>
      </c>
      <c r="R1400" t="str">
        <f>RIGHT(N1400, LEN(N1400)-LEN(Q1400)-1)</f>
        <v>rock</v>
      </c>
      <c r="S1400" s="5">
        <f>$J1400/60/60/24+DATE(1970, 1, 1)</f>
        <v>42526.874236111107</v>
      </c>
      <c r="T1400" s="5">
        <f>$I1400/60/60/24+DATE(1970, 1, 1)</f>
        <v>42556.874236111107</v>
      </c>
      <c r="U1400" t="b">
        <f>T1400&gt;S1400</f>
        <v>1</v>
      </c>
    </row>
    <row r="1401" spans="1:21" ht="43.5" x14ac:dyDescent="0.35">
      <c r="A1401">
        <v>1399</v>
      </c>
      <c r="B1401" s="3" t="s">
        <v>1400</v>
      </c>
      <c r="C1401" s="3" t="s">
        <v>5509</v>
      </c>
      <c r="D1401" s="11">
        <v>9000</v>
      </c>
      <c r="E1401" s="11">
        <v>11353</v>
      </c>
      <c r="F1401" t="s">
        <v>8219</v>
      </c>
      <c r="G1401" t="s">
        <v>8224</v>
      </c>
      <c r="H1401" t="s">
        <v>8246</v>
      </c>
      <c r="I1401">
        <v>1412640373</v>
      </c>
      <c r="J1401">
        <v>1410048373</v>
      </c>
      <c r="K1401" t="b">
        <v>0</v>
      </c>
      <c r="L1401">
        <v>184</v>
      </c>
      <c r="M1401" t="b">
        <v>1</v>
      </c>
      <c r="N1401" t="s">
        <v>8276</v>
      </c>
      <c r="O1401" s="13">
        <f>E1401/D1401</f>
        <v>1.2614444444444444</v>
      </c>
      <c r="P1401" s="14">
        <f>IF($L1401&lt;&gt;0, E1401/L1401, 0)</f>
        <v>61.701086956521742</v>
      </c>
      <c r="Q1401" t="str">
        <f>LEFT($N1401, FIND("/", $N1401)-1)</f>
        <v>music</v>
      </c>
      <c r="R1401" t="str">
        <f>RIGHT(N1401, LEN(N1401)-LEN(Q1401)-1)</f>
        <v>rock</v>
      </c>
      <c r="S1401" s="5">
        <f>$J1401/60/60/24+DATE(1970, 1, 1)</f>
        <v>41889.004317129627</v>
      </c>
      <c r="T1401" s="5">
        <f>$I1401/60/60/24+DATE(1970, 1, 1)</f>
        <v>41919.004317129627</v>
      </c>
      <c r="U1401" t="b">
        <f>T1401&gt;S1401</f>
        <v>1</v>
      </c>
    </row>
    <row r="1402" spans="1:21" ht="43.5" x14ac:dyDescent="0.35">
      <c r="A1402">
        <v>1400</v>
      </c>
      <c r="B1402" s="3" t="s">
        <v>1401</v>
      </c>
      <c r="C1402" s="3" t="s">
        <v>5510</v>
      </c>
      <c r="D1402" s="11">
        <v>350</v>
      </c>
      <c r="E1402" s="11">
        <v>586</v>
      </c>
      <c r="F1402" t="s">
        <v>8219</v>
      </c>
      <c r="G1402" t="s">
        <v>8225</v>
      </c>
      <c r="H1402" t="s">
        <v>8247</v>
      </c>
      <c r="I1402">
        <v>1465709400</v>
      </c>
      <c r="J1402">
        <v>1462695073</v>
      </c>
      <c r="K1402" t="b">
        <v>0</v>
      </c>
      <c r="L1402">
        <v>34</v>
      </c>
      <c r="M1402" t="b">
        <v>1</v>
      </c>
      <c r="N1402" t="s">
        <v>8276</v>
      </c>
      <c r="O1402" s="13">
        <f>E1402/D1402</f>
        <v>1.6742857142857144</v>
      </c>
      <c r="P1402" s="14">
        <f>IF($L1402&lt;&gt;0, E1402/L1402, 0)</f>
        <v>17.235294117647058</v>
      </c>
      <c r="Q1402" t="str">
        <f>LEFT($N1402, FIND("/", $N1402)-1)</f>
        <v>music</v>
      </c>
      <c r="R1402" t="str">
        <f>RIGHT(N1402, LEN(N1402)-LEN(Q1402)-1)</f>
        <v>rock</v>
      </c>
      <c r="S1402" s="5">
        <f>$J1402/60/60/24+DATE(1970, 1, 1)</f>
        <v>42498.341122685189</v>
      </c>
      <c r="T1402" s="5">
        <f>$I1402/60/60/24+DATE(1970, 1, 1)</f>
        <v>42533.229166666672</v>
      </c>
      <c r="U1402" t="b">
        <f>T1402&gt;S1402</f>
        <v>1</v>
      </c>
    </row>
    <row r="1403" spans="1:21" ht="58" x14ac:dyDescent="0.35">
      <c r="A1403">
        <v>1401</v>
      </c>
      <c r="B1403" s="3" t="s">
        <v>1402</v>
      </c>
      <c r="C1403" s="3" t="s">
        <v>5511</v>
      </c>
      <c r="D1403" s="11">
        <v>2500</v>
      </c>
      <c r="E1403" s="11">
        <v>12413</v>
      </c>
      <c r="F1403" t="s">
        <v>8219</v>
      </c>
      <c r="G1403" t="s">
        <v>8224</v>
      </c>
      <c r="H1403" t="s">
        <v>8246</v>
      </c>
      <c r="I1403">
        <v>1369612474</v>
      </c>
      <c r="J1403">
        <v>1367798074</v>
      </c>
      <c r="K1403" t="b">
        <v>0</v>
      </c>
      <c r="L1403">
        <v>240</v>
      </c>
      <c r="M1403" t="b">
        <v>1</v>
      </c>
      <c r="N1403" t="s">
        <v>8276</v>
      </c>
      <c r="O1403" s="13">
        <f>E1403/D1403</f>
        <v>4.9652000000000003</v>
      </c>
      <c r="P1403" s="14">
        <f>IF($L1403&lt;&gt;0, E1403/L1403, 0)</f>
        <v>51.720833333333331</v>
      </c>
      <c r="Q1403" t="str">
        <f>LEFT($N1403, FIND("/", $N1403)-1)</f>
        <v>music</v>
      </c>
      <c r="R1403" t="str">
        <f>RIGHT(N1403, LEN(N1403)-LEN(Q1403)-1)</f>
        <v>rock</v>
      </c>
      <c r="S1403" s="5">
        <f>$J1403/60/60/24+DATE(1970, 1, 1)</f>
        <v>41399.99622685185</v>
      </c>
      <c r="T1403" s="5">
        <f>$I1403/60/60/24+DATE(1970, 1, 1)</f>
        <v>41420.99622685185</v>
      </c>
      <c r="U1403" t="b">
        <f>T1403&gt;S1403</f>
        <v>1</v>
      </c>
    </row>
    <row r="1404" spans="1:21" ht="43.5" x14ac:dyDescent="0.35">
      <c r="A1404">
        <v>1402</v>
      </c>
      <c r="B1404" s="3" t="s">
        <v>1403</v>
      </c>
      <c r="C1404" s="3" t="s">
        <v>5512</v>
      </c>
      <c r="D1404" s="11">
        <v>2500</v>
      </c>
      <c r="E1404" s="11">
        <v>2729</v>
      </c>
      <c r="F1404" t="s">
        <v>8219</v>
      </c>
      <c r="G1404" t="s">
        <v>8225</v>
      </c>
      <c r="H1404" t="s">
        <v>8247</v>
      </c>
      <c r="I1404">
        <v>1430439411</v>
      </c>
      <c r="J1404">
        <v>1425259011</v>
      </c>
      <c r="K1404" t="b">
        <v>0</v>
      </c>
      <c r="L1404">
        <v>113</v>
      </c>
      <c r="M1404" t="b">
        <v>1</v>
      </c>
      <c r="N1404" t="s">
        <v>8276</v>
      </c>
      <c r="O1404" s="13">
        <f>E1404/D1404</f>
        <v>1.0915999999999999</v>
      </c>
      <c r="P1404" s="14">
        <f>IF($L1404&lt;&gt;0, E1404/L1404, 0)</f>
        <v>24.150442477876105</v>
      </c>
      <c r="Q1404" t="str">
        <f>LEFT($N1404, FIND("/", $N1404)-1)</f>
        <v>music</v>
      </c>
      <c r="R1404" t="str">
        <f>RIGHT(N1404, LEN(N1404)-LEN(Q1404)-1)</f>
        <v>rock</v>
      </c>
      <c r="S1404" s="5">
        <f>$J1404/60/60/24+DATE(1970, 1, 1)</f>
        <v>42065.053368055553</v>
      </c>
      <c r="T1404" s="5">
        <f>$I1404/60/60/24+DATE(1970, 1, 1)</f>
        <v>42125.011701388896</v>
      </c>
      <c r="U1404" t="b">
        <f>T1404&gt;S1404</f>
        <v>1</v>
      </c>
    </row>
    <row r="1405" spans="1:21" ht="43.5" x14ac:dyDescent="0.35">
      <c r="A1405">
        <v>1403</v>
      </c>
      <c r="B1405" s="3" t="s">
        <v>1404</v>
      </c>
      <c r="C1405" s="3" t="s">
        <v>5513</v>
      </c>
      <c r="D1405" s="11">
        <v>4000</v>
      </c>
      <c r="E1405" s="11">
        <v>4103</v>
      </c>
      <c r="F1405" t="s">
        <v>8219</v>
      </c>
      <c r="G1405" t="s">
        <v>8224</v>
      </c>
      <c r="H1405" t="s">
        <v>8246</v>
      </c>
      <c r="I1405">
        <v>1374802235</v>
      </c>
      <c r="J1405">
        <v>1372210235</v>
      </c>
      <c r="K1405" t="b">
        <v>0</v>
      </c>
      <c r="L1405">
        <v>66</v>
      </c>
      <c r="M1405" t="b">
        <v>1</v>
      </c>
      <c r="N1405" t="s">
        <v>8276</v>
      </c>
      <c r="O1405" s="13">
        <f>E1405/D1405</f>
        <v>1.0257499999999999</v>
      </c>
      <c r="P1405" s="14">
        <f>IF($L1405&lt;&gt;0, E1405/L1405, 0)</f>
        <v>62.166666666666664</v>
      </c>
      <c r="Q1405" t="str">
        <f>LEFT($N1405, FIND("/", $N1405)-1)</f>
        <v>music</v>
      </c>
      <c r="R1405" t="str">
        <f>RIGHT(N1405, LEN(N1405)-LEN(Q1405)-1)</f>
        <v>rock</v>
      </c>
      <c r="S1405" s="5">
        <f>$J1405/60/60/24+DATE(1970, 1, 1)</f>
        <v>41451.062905092593</v>
      </c>
      <c r="T1405" s="5">
        <f>$I1405/60/60/24+DATE(1970, 1, 1)</f>
        <v>41481.062905092593</v>
      </c>
      <c r="U1405" t="b">
        <f>T1405&gt;S1405</f>
        <v>1</v>
      </c>
    </row>
    <row r="1406" spans="1:21" ht="43.5" x14ac:dyDescent="0.35">
      <c r="A1406">
        <v>1404</v>
      </c>
      <c r="B1406" s="3" t="s">
        <v>1405</v>
      </c>
      <c r="C1406" s="3" t="s">
        <v>5514</v>
      </c>
      <c r="D1406" s="11">
        <v>14500</v>
      </c>
      <c r="E1406" s="11">
        <v>241</v>
      </c>
      <c r="F1406" t="s">
        <v>8221</v>
      </c>
      <c r="G1406" t="s">
        <v>8225</v>
      </c>
      <c r="H1406" t="s">
        <v>8247</v>
      </c>
      <c r="I1406">
        <v>1424607285</v>
      </c>
      <c r="J1406">
        <v>1422447285</v>
      </c>
      <c r="K1406" t="b">
        <v>1</v>
      </c>
      <c r="L1406">
        <v>5</v>
      </c>
      <c r="M1406" t="b">
        <v>0</v>
      </c>
      <c r="N1406" t="s">
        <v>8287</v>
      </c>
      <c r="O1406" s="13">
        <f>E1406/D1406</f>
        <v>1.6620689655172414E-2</v>
      </c>
      <c r="P1406" s="14">
        <f>IF($L1406&lt;&gt;0, E1406/L1406, 0)</f>
        <v>48.2</v>
      </c>
      <c r="Q1406" t="str">
        <f>LEFT($N1406, FIND("/", $N1406)-1)</f>
        <v>publishing</v>
      </c>
      <c r="R1406" t="str">
        <f>RIGHT(N1406, LEN(N1406)-LEN(Q1406)-1)</f>
        <v>translations</v>
      </c>
      <c r="S1406" s="5">
        <f>$J1406/60/60/24+DATE(1970, 1, 1)</f>
        <v>42032.510243055556</v>
      </c>
      <c r="T1406" s="5">
        <f>$I1406/60/60/24+DATE(1970, 1, 1)</f>
        <v>42057.510243055556</v>
      </c>
      <c r="U1406" t="b">
        <f>T1406&gt;S1406</f>
        <v>1</v>
      </c>
    </row>
    <row r="1407" spans="1:21" ht="29" x14ac:dyDescent="0.35">
      <c r="A1407">
        <v>1405</v>
      </c>
      <c r="B1407" s="3" t="s">
        <v>1406</v>
      </c>
      <c r="C1407" s="3" t="s">
        <v>5515</v>
      </c>
      <c r="D1407" s="11">
        <v>25000</v>
      </c>
      <c r="E1407" s="11">
        <v>105</v>
      </c>
      <c r="F1407" t="s">
        <v>8221</v>
      </c>
      <c r="G1407" t="s">
        <v>8224</v>
      </c>
      <c r="H1407" t="s">
        <v>8246</v>
      </c>
      <c r="I1407">
        <v>1417195201</v>
      </c>
      <c r="J1407">
        <v>1414599601</v>
      </c>
      <c r="K1407" t="b">
        <v>1</v>
      </c>
      <c r="L1407">
        <v>17</v>
      </c>
      <c r="M1407" t="b">
        <v>0</v>
      </c>
      <c r="N1407" t="s">
        <v>8287</v>
      </c>
      <c r="O1407" s="13">
        <f>E1407/D1407</f>
        <v>4.1999999999999997E-3</v>
      </c>
      <c r="P1407" s="14">
        <f>IF($L1407&lt;&gt;0, E1407/L1407, 0)</f>
        <v>6.1764705882352944</v>
      </c>
      <c r="Q1407" t="str">
        <f>LEFT($N1407, FIND("/", $N1407)-1)</f>
        <v>publishing</v>
      </c>
      <c r="R1407" t="str">
        <f>RIGHT(N1407, LEN(N1407)-LEN(Q1407)-1)</f>
        <v>translations</v>
      </c>
      <c r="S1407" s="5">
        <f>$J1407/60/60/24+DATE(1970, 1, 1)</f>
        <v>41941.680567129632</v>
      </c>
      <c r="T1407" s="5">
        <f>$I1407/60/60/24+DATE(1970, 1, 1)</f>
        <v>41971.722233796296</v>
      </c>
      <c r="U1407" t="b">
        <f>T1407&gt;S1407</f>
        <v>1</v>
      </c>
    </row>
    <row r="1408" spans="1:21" x14ac:dyDescent="0.35">
      <c r="A1408">
        <v>1406</v>
      </c>
      <c r="B1408" s="3" t="s">
        <v>1407</v>
      </c>
      <c r="C1408" s="3" t="s">
        <v>5516</v>
      </c>
      <c r="D1408" s="11">
        <v>12000</v>
      </c>
      <c r="E1408" s="11">
        <v>15</v>
      </c>
      <c r="F1408" t="s">
        <v>8221</v>
      </c>
      <c r="G1408" t="s">
        <v>8237</v>
      </c>
      <c r="H1408" t="s">
        <v>8249</v>
      </c>
      <c r="I1408">
        <v>1449914400</v>
      </c>
      <c r="J1408">
        <v>1445336607</v>
      </c>
      <c r="K1408" t="b">
        <v>0</v>
      </c>
      <c r="L1408">
        <v>3</v>
      </c>
      <c r="M1408" t="b">
        <v>0</v>
      </c>
      <c r="N1408" t="s">
        <v>8287</v>
      </c>
      <c r="O1408" s="13">
        <f>E1408/D1408</f>
        <v>1.25E-3</v>
      </c>
      <c r="P1408" s="14">
        <f>IF($L1408&lt;&gt;0, E1408/L1408, 0)</f>
        <v>5</v>
      </c>
      <c r="Q1408" t="str">
        <f>LEFT($N1408, FIND("/", $N1408)-1)</f>
        <v>publishing</v>
      </c>
      <c r="R1408" t="str">
        <f>RIGHT(N1408, LEN(N1408)-LEN(Q1408)-1)</f>
        <v>translations</v>
      </c>
      <c r="S1408" s="5">
        <f>$J1408/60/60/24+DATE(1970, 1, 1)</f>
        <v>42297.432951388888</v>
      </c>
      <c r="T1408" s="5">
        <f>$I1408/60/60/24+DATE(1970, 1, 1)</f>
        <v>42350.416666666672</v>
      </c>
      <c r="U1408" t="b">
        <f>T1408&gt;S1408</f>
        <v>1</v>
      </c>
    </row>
    <row r="1409" spans="1:21" ht="43.5" x14ac:dyDescent="0.35">
      <c r="A1409">
        <v>1407</v>
      </c>
      <c r="B1409" s="3" t="s">
        <v>1408</v>
      </c>
      <c r="C1409" s="3" t="s">
        <v>5517</v>
      </c>
      <c r="D1409" s="11">
        <v>3000</v>
      </c>
      <c r="E1409" s="11">
        <v>15</v>
      </c>
      <c r="F1409" t="s">
        <v>8221</v>
      </c>
      <c r="G1409" t="s">
        <v>8224</v>
      </c>
      <c r="H1409" t="s">
        <v>8246</v>
      </c>
      <c r="I1409">
        <v>1407847978</v>
      </c>
      <c r="J1409">
        <v>1405687978</v>
      </c>
      <c r="K1409" t="b">
        <v>0</v>
      </c>
      <c r="L1409">
        <v>2</v>
      </c>
      <c r="M1409" t="b">
        <v>0</v>
      </c>
      <c r="N1409" t="s">
        <v>8287</v>
      </c>
      <c r="O1409" s="13">
        <f>E1409/D1409</f>
        <v>5.0000000000000001E-3</v>
      </c>
      <c r="P1409" s="14">
        <f>IF($L1409&lt;&gt;0, E1409/L1409, 0)</f>
        <v>7.5</v>
      </c>
      <c r="Q1409" t="str">
        <f>LEFT($N1409, FIND("/", $N1409)-1)</f>
        <v>publishing</v>
      </c>
      <c r="R1409" t="str">
        <f>RIGHT(N1409, LEN(N1409)-LEN(Q1409)-1)</f>
        <v>translations</v>
      </c>
      <c r="S1409" s="5">
        <f>$J1409/60/60/24+DATE(1970, 1, 1)</f>
        <v>41838.536782407406</v>
      </c>
      <c r="T1409" s="5">
        <f>$I1409/60/60/24+DATE(1970, 1, 1)</f>
        <v>41863.536782407406</v>
      </c>
      <c r="U1409" t="b">
        <f>T1409&gt;S1409</f>
        <v>1</v>
      </c>
    </row>
    <row r="1410" spans="1:21" ht="43.5" x14ac:dyDescent="0.35">
      <c r="A1410">
        <v>1408</v>
      </c>
      <c r="B1410" s="3" t="s">
        <v>1409</v>
      </c>
      <c r="C1410" s="3" t="s">
        <v>5518</v>
      </c>
      <c r="D1410" s="11">
        <v>1000</v>
      </c>
      <c r="E1410" s="11">
        <v>72</v>
      </c>
      <c r="F1410" t="s">
        <v>8221</v>
      </c>
      <c r="G1410" t="s">
        <v>8225</v>
      </c>
      <c r="H1410" t="s">
        <v>8247</v>
      </c>
      <c r="I1410">
        <v>1447451756</v>
      </c>
      <c r="J1410">
        <v>1444856156</v>
      </c>
      <c r="K1410" t="b">
        <v>0</v>
      </c>
      <c r="L1410">
        <v>6</v>
      </c>
      <c r="M1410" t="b">
        <v>0</v>
      </c>
      <c r="N1410" t="s">
        <v>8287</v>
      </c>
      <c r="O1410" s="13">
        <f>E1410/D1410</f>
        <v>7.1999999999999995E-2</v>
      </c>
      <c r="P1410" s="14">
        <f>IF($L1410&lt;&gt;0, E1410/L1410, 0)</f>
        <v>12</v>
      </c>
      <c r="Q1410" t="str">
        <f>LEFT($N1410, FIND("/", $N1410)-1)</f>
        <v>publishing</v>
      </c>
      <c r="R1410" t="str">
        <f>RIGHT(N1410, LEN(N1410)-LEN(Q1410)-1)</f>
        <v>translations</v>
      </c>
      <c r="S1410" s="5">
        <f>$J1410/60/60/24+DATE(1970, 1, 1)</f>
        <v>42291.872175925921</v>
      </c>
      <c r="T1410" s="5">
        <f>$I1410/60/60/24+DATE(1970, 1, 1)</f>
        <v>42321.913842592592</v>
      </c>
      <c r="U1410" t="b">
        <f>T1410&gt;S1410</f>
        <v>1</v>
      </c>
    </row>
    <row r="1411" spans="1:21" ht="43.5" x14ac:dyDescent="0.35">
      <c r="A1411">
        <v>1409</v>
      </c>
      <c r="B1411" s="3" t="s">
        <v>1410</v>
      </c>
      <c r="C1411" s="3" t="s">
        <v>5519</v>
      </c>
      <c r="D1411" s="11">
        <v>4000</v>
      </c>
      <c r="E1411" s="11">
        <v>0</v>
      </c>
      <c r="F1411" t="s">
        <v>8221</v>
      </c>
      <c r="G1411" t="s">
        <v>8224</v>
      </c>
      <c r="H1411" t="s">
        <v>8246</v>
      </c>
      <c r="I1411">
        <v>1420085535</v>
      </c>
      <c r="J1411">
        <v>1414897935</v>
      </c>
      <c r="K1411" t="b">
        <v>0</v>
      </c>
      <c r="L1411">
        <v>0</v>
      </c>
      <c r="M1411" t="b">
        <v>0</v>
      </c>
      <c r="N1411" t="s">
        <v>8287</v>
      </c>
      <c r="O1411" s="13">
        <f>E1411/D1411</f>
        <v>0</v>
      </c>
      <c r="P1411" s="14">
        <f>IF($L1411&lt;&gt;0, E1411/L1411, 0)</f>
        <v>0</v>
      </c>
      <c r="Q1411" t="str">
        <f>LEFT($N1411, FIND("/", $N1411)-1)</f>
        <v>publishing</v>
      </c>
      <c r="R1411" t="str">
        <f>RIGHT(N1411, LEN(N1411)-LEN(Q1411)-1)</f>
        <v>translations</v>
      </c>
      <c r="S1411" s="5">
        <f>$J1411/60/60/24+DATE(1970, 1, 1)</f>
        <v>41945.133506944447</v>
      </c>
      <c r="T1411" s="5">
        <f>$I1411/60/60/24+DATE(1970, 1, 1)</f>
        <v>42005.175173611111</v>
      </c>
      <c r="U1411" t="b">
        <f>T1411&gt;S1411</f>
        <v>1</v>
      </c>
    </row>
    <row r="1412" spans="1:21" ht="43.5" x14ac:dyDescent="0.35">
      <c r="A1412">
        <v>1410</v>
      </c>
      <c r="B1412" s="3" t="s">
        <v>1411</v>
      </c>
      <c r="C1412" s="3" t="s">
        <v>5520</v>
      </c>
      <c r="D1412" s="11">
        <v>6000</v>
      </c>
      <c r="E1412" s="11">
        <v>1</v>
      </c>
      <c r="F1412" t="s">
        <v>8221</v>
      </c>
      <c r="G1412" t="s">
        <v>8237</v>
      </c>
      <c r="H1412" t="s">
        <v>8249</v>
      </c>
      <c r="I1412">
        <v>1464939520</v>
      </c>
      <c r="J1412">
        <v>1461051520</v>
      </c>
      <c r="K1412" t="b">
        <v>0</v>
      </c>
      <c r="L1412">
        <v>1</v>
      </c>
      <c r="M1412" t="b">
        <v>0</v>
      </c>
      <c r="N1412" t="s">
        <v>8287</v>
      </c>
      <c r="O1412" s="13">
        <f>E1412/D1412</f>
        <v>1.6666666666666666E-4</v>
      </c>
      <c r="P1412" s="14">
        <f>IF($L1412&lt;&gt;0, E1412/L1412, 0)</f>
        <v>1</v>
      </c>
      <c r="Q1412" t="str">
        <f>LEFT($N1412, FIND("/", $N1412)-1)</f>
        <v>publishing</v>
      </c>
      <c r="R1412" t="str">
        <f>RIGHT(N1412, LEN(N1412)-LEN(Q1412)-1)</f>
        <v>translations</v>
      </c>
      <c r="S1412" s="5">
        <f>$J1412/60/60/24+DATE(1970, 1, 1)</f>
        <v>42479.318518518514</v>
      </c>
      <c r="T1412" s="5">
        <f>$I1412/60/60/24+DATE(1970, 1, 1)</f>
        <v>42524.318518518514</v>
      </c>
      <c r="U1412" t="b">
        <f>T1412&gt;S1412</f>
        <v>1</v>
      </c>
    </row>
    <row r="1413" spans="1:21" ht="58" x14ac:dyDescent="0.35">
      <c r="A1413">
        <v>1411</v>
      </c>
      <c r="B1413" s="3" t="s">
        <v>1412</v>
      </c>
      <c r="C1413" s="3" t="s">
        <v>5521</v>
      </c>
      <c r="D1413" s="11">
        <v>3000</v>
      </c>
      <c r="E1413" s="11">
        <v>7</v>
      </c>
      <c r="F1413" t="s">
        <v>8221</v>
      </c>
      <c r="G1413" t="s">
        <v>8225</v>
      </c>
      <c r="H1413" t="s">
        <v>8247</v>
      </c>
      <c r="I1413">
        <v>1423185900</v>
      </c>
      <c r="J1413">
        <v>1420766700</v>
      </c>
      <c r="K1413" t="b">
        <v>0</v>
      </c>
      <c r="L1413">
        <v>3</v>
      </c>
      <c r="M1413" t="b">
        <v>0</v>
      </c>
      <c r="N1413" t="s">
        <v>8287</v>
      </c>
      <c r="O1413" s="13">
        <f>E1413/D1413</f>
        <v>2.3333333333333335E-3</v>
      </c>
      <c r="P1413" s="14">
        <f>IF($L1413&lt;&gt;0, E1413/L1413, 0)</f>
        <v>2.3333333333333335</v>
      </c>
      <c r="Q1413" t="str">
        <f>LEFT($N1413, FIND("/", $N1413)-1)</f>
        <v>publishing</v>
      </c>
      <c r="R1413" t="str">
        <f>RIGHT(N1413, LEN(N1413)-LEN(Q1413)-1)</f>
        <v>translations</v>
      </c>
      <c r="S1413" s="5">
        <f>$J1413/60/60/24+DATE(1970, 1, 1)</f>
        <v>42013.059027777781</v>
      </c>
      <c r="T1413" s="5">
        <f>$I1413/60/60/24+DATE(1970, 1, 1)</f>
        <v>42041.059027777781</v>
      </c>
      <c r="U1413" t="b">
        <f>T1413&gt;S1413</f>
        <v>1</v>
      </c>
    </row>
    <row r="1414" spans="1:21" ht="29" x14ac:dyDescent="0.35">
      <c r="A1414">
        <v>1412</v>
      </c>
      <c r="B1414" s="3" t="s">
        <v>1413</v>
      </c>
      <c r="C1414" s="3" t="s">
        <v>5522</v>
      </c>
      <c r="D1414" s="11">
        <v>7000</v>
      </c>
      <c r="E1414" s="11">
        <v>320</v>
      </c>
      <c r="F1414" t="s">
        <v>8221</v>
      </c>
      <c r="G1414" t="s">
        <v>8224</v>
      </c>
      <c r="H1414" t="s">
        <v>8246</v>
      </c>
      <c r="I1414">
        <v>1417656699</v>
      </c>
      <c r="J1414">
        <v>1415064699</v>
      </c>
      <c r="K1414" t="b">
        <v>0</v>
      </c>
      <c r="L1414">
        <v>13</v>
      </c>
      <c r="M1414" t="b">
        <v>0</v>
      </c>
      <c r="N1414" t="s">
        <v>8287</v>
      </c>
      <c r="O1414" s="13">
        <f>E1414/D1414</f>
        <v>4.5714285714285714E-2</v>
      </c>
      <c r="P1414" s="14">
        <f>IF($L1414&lt;&gt;0, E1414/L1414, 0)</f>
        <v>24.615384615384617</v>
      </c>
      <c r="Q1414" t="str">
        <f>LEFT($N1414, FIND("/", $N1414)-1)</f>
        <v>publishing</v>
      </c>
      <c r="R1414" t="str">
        <f>RIGHT(N1414, LEN(N1414)-LEN(Q1414)-1)</f>
        <v>translations</v>
      </c>
      <c r="S1414" s="5">
        <f>$J1414/60/60/24+DATE(1970, 1, 1)</f>
        <v>41947.063645833332</v>
      </c>
      <c r="T1414" s="5">
        <f>$I1414/60/60/24+DATE(1970, 1, 1)</f>
        <v>41977.063645833332</v>
      </c>
      <c r="U1414" t="b">
        <f>T1414&gt;S1414</f>
        <v>1</v>
      </c>
    </row>
    <row r="1415" spans="1:21" ht="58" x14ac:dyDescent="0.35">
      <c r="A1415">
        <v>1413</v>
      </c>
      <c r="B1415" s="3" t="s">
        <v>1414</v>
      </c>
      <c r="C1415" s="3" t="s">
        <v>5523</v>
      </c>
      <c r="D1415" s="11">
        <v>2000</v>
      </c>
      <c r="E1415" s="11">
        <v>100</v>
      </c>
      <c r="F1415" t="s">
        <v>8221</v>
      </c>
      <c r="G1415" t="s">
        <v>8237</v>
      </c>
      <c r="H1415" t="s">
        <v>8249</v>
      </c>
      <c r="I1415">
        <v>1455964170</v>
      </c>
      <c r="J1415">
        <v>1450780170</v>
      </c>
      <c r="K1415" t="b">
        <v>0</v>
      </c>
      <c r="L1415">
        <v>1</v>
      </c>
      <c r="M1415" t="b">
        <v>0</v>
      </c>
      <c r="N1415" t="s">
        <v>8287</v>
      </c>
      <c r="O1415" s="13">
        <f>E1415/D1415</f>
        <v>0.05</v>
      </c>
      <c r="P1415" s="14">
        <f>IF($L1415&lt;&gt;0, E1415/L1415, 0)</f>
        <v>100</v>
      </c>
      <c r="Q1415" t="str">
        <f>LEFT($N1415, FIND("/", $N1415)-1)</f>
        <v>publishing</v>
      </c>
      <c r="R1415" t="str">
        <f>RIGHT(N1415, LEN(N1415)-LEN(Q1415)-1)</f>
        <v>translations</v>
      </c>
      <c r="S1415" s="5">
        <f>$J1415/60/60/24+DATE(1970, 1, 1)</f>
        <v>42360.437152777777</v>
      </c>
      <c r="T1415" s="5">
        <f>$I1415/60/60/24+DATE(1970, 1, 1)</f>
        <v>42420.437152777777</v>
      </c>
      <c r="U1415" t="b">
        <f>T1415&gt;S1415</f>
        <v>1</v>
      </c>
    </row>
    <row r="1416" spans="1:21" ht="43.5" x14ac:dyDescent="0.35">
      <c r="A1416">
        <v>1414</v>
      </c>
      <c r="B1416" s="3" t="s">
        <v>1415</v>
      </c>
      <c r="C1416" s="3" t="s">
        <v>5524</v>
      </c>
      <c r="D1416" s="11">
        <v>500</v>
      </c>
      <c r="E1416" s="11">
        <v>1</v>
      </c>
      <c r="F1416" t="s">
        <v>8221</v>
      </c>
      <c r="G1416" t="s">
        <v>8224</v>
      </c>
      <c r="H1416" t="s">
        <v>8246</v>
      </c>
      <c r="I1416">
        <v>1483423467</v>
      </c>
      <c r="J1416">
        <v>1480831467</v>
      </c>
      <c r="K1416" t="b">
        <v>0</v>
      </c>
      <c r="L1416">
        <v>1</v>
      </c>
      <c r="M1416" t="b">
        <v>0</v>
      </c>
      <c r="N1416" t="s">
        <v>8287</v>
      </c>
      <c r="O1416" s="13">
        <f>E1416/D1416</f>
        <v>2E-3</v>
      </c>
      <c r="P1416" s="14">
        <f>IF($L1416&lt;&gt;0, E1416/L1416, 0)</f>
        <v>1</v>
      </c>
      <c r="Q1416" t="str">
        <f>LEFT($N1416, FIND("/", $N1416)-1)</f>
        <v>publishing</v>
      </c>
      <c r="R1416" t="str">
        <f>RIGHT(N1416, LEN(N1416)-LEN(Q1416)-1)</f>
        <v>translations</v>
      </c>
      <c r="S1416" s="5">
        <f>$J1416/60/60/24+DATE(1970, 1, 1)</f>
        <v>42708.25309027778</v>
      </c>
      <c r="T1416" s="5">
        <f>$I1416/60/60/24+DATE(1970, 1, 1)</f>
        <v>42738.25309027778</v>
      </c>
      <c r="U1416" t="b">
        <f>T1416&gt;S1416</f>
        <v>1</v>
      </c>
    </row>
    <row r="1417" spans="1:21" ht="43.5" x14ac:dyDescent="0.35">
      <c r="A1417">
        <v>1415</v>
      </c>
      <c r="B1417" s="3" t="s">
        <v>1416</v>
      </c>
      <c r="C1417" s="3" t="s">
        <v>5525</v>
      </c>
      <c r="D1417" s="11">
        <v>4400</v>
      </c>
      <c r="E1417" s="11">
        <v>800</v>
      </c>
      <c r="F1417" t="s">
        <v>8221</v>
      </c>
      <c r="G1417" t="s">
        <v>8224</v>
      </c>
      <c r="H1417" t="s">
        <v>8246</v>
      </c>
      <c r="I1417">
        <v>1439741591</v>
      </c>
      <c r="J1417">
        <v>1436285591</v>
      </c>
      <c r="K1417" t="b">
        <v>0</v>
      </c>
      <c r="L1417">
        <v>9</v>
      </c>
      <c r="M1417" t="b">
        <v>0</v>
      </c>
      <c r="N1417" t="s">
        <v>8287</v>
      </c>
      <c r="O1417" s="13">
        <f>E1417/D1417</f>
        <v>0.18181818181818182</v>
      </c>
      <c r="P1417" s="14">
        <f>IF($L1417&lt;&gt;0, E1417/L1417, 0)</f>
        <v>88.888888888888886</v>
      </c>
      <c r="Q1417" t="str">
        <f>LEFT($N1417, FIND("/", $N1417)-1)</f>
        <v>publishing</v>
      </c>
      <c r="R1417" t="str">
        <f>RIGHT(N1417, LEN(N1417)-LEN(Q1417)-1)</f>
        <v>translations</v>
      </c>
      <c r="S1417" s="5">
        <f>$J1417/60/60/24+DATE(1970, 1, 1)</f>
        <v>42192.675821759258</v>
      </c>
      <c r="T1417" s="5">
        <f>$I1417/60/60/24+DATE(1970, 1, 1)</f>
        <v>42232.675821759258</v>
      </c>
      <c r="U1417" t="b">
        <f>T1417&gt;S1417</f>
        <v>1</v>
      </c>
    </row>
    <row r="1418" spans="1:21" ht="43.5" x14ac:dyDescent="0.35">
      <c r="A1418">
        <v>1416</v>
      </c>
      <c r="B1418" s="3" t="s">
        <v>1417</v>
      </c>
      <c r="C1418" s="3" t="s">
        <v>5526</v>
      </c>
      <c r="D1418" s="11">
        <v>50000</v>
      </c>
      <c r="E1418" s="11">
        <v>0</v>
      </c>
      <c r="F1418" t="s">
        <v>8221</v>
      </c>
      <c r="G1418" t="s">
        <v>8224</v>
      </c>
      <c r="H1418" t="s">
        <v>8246</v>
      </c>
      <c r="I1418">
        <v>1448147619</v>
      </c>
      <c r="J1418">
        <v>1445552019</v>
      </c>
      <c r="K1418" t="b">
        <v>0</v>
      </c>
      <c r="L1418">
        <v>0</v>
      </c>
      <c r="M1418" t="b">
        <v>0</v>
      </c>
      <c r="N1418" t="s">
        <v>8287</v>
      </c>
      <c r="O1418" s="13">
        <f>E1418/D1418</f>
        <v>0</v>
      </c>
      <c r="P1418" s="14">
        <f>IF($L1418&lt;&gt;0, E1418/L1418, 0)</f>
        <v>0</v>
      </c>
      <c r="Q1418" t="str">
        <f>LEFT($N1418, FIND("/", $N1418)-1)</f>
        <v>publishing</v>
      </c>
      <c r="R1418" t="str">
        <f>RIGHT(N1418, LEN(N1418)-LEN(Q1418)-1)</f>
        <v>translations</v>
      </c>
      <c r="S1418" s="5">
        <f>$J1418/60/60/24+DATE(1970, 1, 1)</f>
        <v>42299.926145833335</v>
      </c>
      <c r="T1418" s="5">
        <f>$I1418/60/60/24+DATE(1970, 1, 1)</f>
        <v>42329.967812499999</v>
      </c>
      <c r="U1418" t="b">
        <f>T1418&gt;S1418</f>
        <v>1</v>
      </c>
    </row>
    <row r="1419" spans="1:21" ht="43.5" x14ac:dyDescent="0.35">
      <c r="A1419">
        <v>1417</v>
      </c>
      <c r="B1419" s="3" t="s">
        <v>1418</v>
      </c>
      <c r="C1419" s="3" t="s">
        <v>5527</v>
      </c>
      <c r="D1419" s="11">
        <v>4500</v>
      </c>
      <c r="E1419" s="11">
        <v>55</v>
      </c>
      <c r="F1419" t="s">
        <v>8221</v>
      </c>
      <c r="G1419" t="s">
        <v>8224</v>
      </c>
      <c r="H1419" t="s">
        <v>8246</v>
      </c>
      <c r="I1419">
        <v>1442315460</v>
      </c>
      <c r="J1419">
        <v>1439696174</v>
      </c>
      <c r="K1419" t="b">
        <v>0</v>
      </c>
      <c r="L1419">
        <v>2</v>
      </c>
      <c r="M1419" t="b">
        <v>0</v>
      </c>
      <c r="N1419" t="s">
        <v>8287</v>
      </c>
      <c r="O1419" s="13">
        <f>E1419/D1419</f>
        <v>1.2222222222222223E-2</v>
      </c>
      <c r="P1419" s="14">
        <f>IF($L1419&lt;&gt;0, E1419/L1419, 0)</f>
        <v>27.5</v>
      </c>
      <c r="Q1419" t="str">
        <f>LEFT($N1419, FIND("/", $N1419)-1)</f>
        <v>publishing</v>
      </c>
      <c r="R1419" t="str">
        <f>RIGHT(N1419, LEN(N1419)-LEN(Q1419)-1)</f>
        <v>translations</v>
      </c>
      <c r="S1419" s="5">
        <f>$J1419/60/60/24+DATE(1970, 1, 1)</f>
        <v>42232.15016203704</v>
      </c>
      <c r="T1419" s="5">
        <f>$I1419/60/60/24+DATE(1970, 1, 1)</f>
        <v>42262.465972222228</v>
      </c>
      <c r="U1419" t="b">
        <f>T1419&gt;S1419</f>
        <v>1</v>
      </c>
    </row>
    <row r="1420" spans="1:21" ht="58" x14ac:dyDescent="0.35">
      <c r="A1420">
        <v>1418</v>
      </c>
      <c r="B1420" s="3" t="s">
        <v>1419</v>
      </c>
      <c r="C1420" s="3" t="s">
        <v>5528</v>
      </c>
      <c r="D1420" s="11">
        <v>3000</v>
      </c>
      <c r="E1420" s="11">
        <v>6</v>
      </c>
      <c r="F1420" t="s">
        <v>8221</v>
      </c>
      <c r="G1420" t="s">
        <v>8227</v>
      </c>
      <c r="H1420" t="s">
        <v>8249</v>
      </c>
      <c r="I1420">
        <v>1456397834</v>
      </c>
      <c r="J1420">
        <v>1453805834</v>
      </c>
      <c r="K1420" t="b">
        <v>0</v>
      </c>
      <c r="L1420">
        <v>1</v>
      </c>
      <c r="M1420" t="b">
        <v>0</v>
      </c>
      <c r="N1420" t="s">
        <v>8287</v>
      </c>
      <c r="O1420" s="13">
        <f>E1420/D1420</f>
        <v>2E-3</v>
      </c>
      <c r="P1420" s="14">
        <f>IF($L1420&lt;&gt;0, E1420/L1420, 0)</f>
        <v>6</v>
      </c>
      <c r="Q1420" t="str">
        <f>LEFT($N1420, FIND("/", $N1420)-1)</f>
        <v>publishing</v>
      </c>
      <c r="R1420" t="str">
        <f>RIGHT(N1420, LEN(N1420)-LEN(Q1420)-1)</f>
        <v>translations</v>
      </c>
      <c r="S1420" s="5">
        <f>$J1420/60/60/24+DATE(1970, 1, 1)</f>
        <v>42395.456412037034</v>
      </c>
      <c r="T1420" s="5">
        <f>$I1420/60/60/24+DATE(1970, 1, 1)</f>
        <v>42425.456412037034</v>
      </c>
      <c r="U1420" t="b">
        <f>T1420&gt;S1420</f>
        <v>1</v>
      </c>
    </row>
    <row r="1421" spans="1:21" ht="58" x14ac:dyDescent="0.35">
      <c r="A1421">
        <v>1419</v>
      </c>
      <c r="B1421" s="3" t="s">
        <v>1420</v>
      </c>
      <c r="C1421" s="3" t="s">
        <v>5529</v>
      </c>
      <c r="D1421" s="11">
        <v>6300</v>
      </c>
      <c r="E1421" s="11">
        <v>445</v>
      </c>
      <c r="F1421" t="s">
        <v>8221</v>
      </c>
      <c r="G1421" t="s">
        <v>8224</v>
      </c>
      <c r="H1421" t="s">
        <v>8246</v>
      </c>
      <c r="I1421">
        <v>1476010619</v>
      </c>
      <c r="J1421">
        <v>1473418619</v>
      </c>
      <c r="K1421" t="b">
        <v>0</v>
      </c>
      <c r="L1421">
        <v>10</v>
      </c>
      <c r="M1421" t="b">
        <v>0</v>
      </c>
      <c r="N1421" t="s">
        <v>8287</v>
      </c>
      <c r="O1421" s="13">
        <f>E1421/D1421</f>
        <v>7.0634920634920634E-2</v>
      </c>
      <c r="P1421" s="14">
        <f>IF($L1421&lt;&gt;0, E1421/L1421, 0)</f>
        <v>44.5</v>
      </c>
      <c r="Q1421" t="str">
        <f>LEFT($N1421, FIND("/", $N1421)-1)</f>
        <v>publishing</v>
      </c>
      <c r="R1421" t="str">
        <f>RIGHT(N1421, LEN(N1421)-LEN(Q1421)-1)</f>
        <v>translations</v>
      </c>
      <c r="S1421" s="5">
        <f>$J1421/60/60/24+DATE(1970, 1, 1)</f>
        <v>42622.456238425926</v>
      </c>
      <c r="T1421" s="5">
        <f>$I1421/60/60/24+DATE(1970, 1, 1)</f>
        <v>42652.456238425926</v>
      </c>
      <c r="U1421" t="b">
        <f>T1421&gt;S1421</f>
        <v>1</v>
      </c>
    </row>
    <row r="1422" spans="1:21" ht="29" x14ac:dyDescent="0.35">
      <c r="A1422">
        <v>1420</v>
      </c>
      <c r="B1422" s="3" t="s">
        <v>1421</v>
      </c>
      <c r="C1422" s="3" t="s">
        <v>5530</v>
      </c>
      <c r="D1422" s="11">
        <v>110</v>
      </c>
      <c r="E1422" s="11">
        <v>3</v>
      </c>
      <c r="F1422" t="s">
        <v>8221</v>
      </c>
      <c r="G1422" t="s">
        <v>8224</v>
      </c>
      <c r="H1422" t="s">
        <v>8246</v>
      </c>
      <c r="I1422">
        <v>1467129686</v>
      </c>
      <c r="J1422">
        <v>1464969686</v>
      </c>
      <c r="K1422" t="b">
        <v>0</v>
      </c>
      <c r="L1422">
        <v>3</v>
      </c>
      <c r="M1422" t="b">
        <v>0</v>
      </c>
      <c r="N1422" t="s">
        <v>8287</v>
      </c>
      <c r="O1422" s="13">
        <f>E1422/D1422</f>
        <v>2.7272727272727271E-2</v>
      </c>
      <c r="P1422" s="14">
        <f>IF($L1422&lt;&gt;0, E1422/L1422, 0)</f>
        <v>1</v>
      </c>
      <c r="Q1422" t="str">
        <f>LEFT($N1422, FIND("/", $N1422)-1)</f>
        <v>publishing</v>
      </c>
      <c r="R1422" t="str">
        <f>RIGHT(N1422, LEN(N1422)-LEN(Q1422)-1)</f>
        <v>translations</v>
      </c>
      <c r="S1422" s="5">
        <f>$J1422/60/60/24+DATE(1970, 1, 1)</f>
        <v>42524.667662037042</v>
      </c>
      <c r="T1422" s="5">
        <f>$I1422/60/60/24+DATE(1970, 1, 1)</f>
        <v>42549.667662037042</v>
      </c>
      <c r="U1422" t="b">
        <f>T1422&gt;S1422</f>
        <v>1</v>
      </c>
    </row>
    <row r="1423" spans="1:21" ht="58" x14ac:dyDescent="0.35">
      <c r="A1423">
        <v>1421</v>
      </c>
      <c r="B1423" s="3" t="s">
        <v>1422</v>
      </c>
      <c r="C1423" s="3" t="s">
        <v>5531</v>
      </c>
      <c r="D1423" s="11">
        <v>200000</v>
      </c>
      <c r="E1423" s="11">
        <v>200</v>
      </c>
      <c r="F1423" t="s">
        <v>8221</v>
      </c>
      <c r="G1423" t="s">
        <v>8235</v>
      </c>
      <c r="H1423" t="s">
        <v>8255</v>
      </c>
      <c r="I1423">
        <v>1423432709</v>
      </c>
      <c r="J1423">
        <v>1420840709</v>
      </c>
      <c r="K1423" t="b">
        <v>0</v>
      </c>
      <c r="L1423">
        <v>2</v>
      </c>
      <c r="M1423" t="b">
        <v>0</v>
      </c>
      <c r="N1423" t="s">
        <v>8287</v>
      </c>
      <c r="O1423" s="13">
        <f>E1423/D1423</f>
        <v>1E-3</v>
      </c>
      <c r="P1423" s="14">
        <f>IF($L1423&lt;&gt;0, E1423/L1423, 0)</f>
        <v>100</v>
      </c>
      <c r="Q1423" t="str">
        <f>LEFT($N1423, FIND("/", $N1423)-1)</f>
        <v>publishing</v>
      </c>
      <c r="R1423" t="str">
        <f>RIGHT(N1423, LEN(N1423)-LEN(Q1423)-1)</f>
        <v>translations</v>
      </c>
      <c r="S1423" s="5">
        <f>$J1423/60/60/24+DATE(1970, 1, 1)</f>
        <v>42013.915613425925</v>
      </c>
      <c r="T1423" s="5">
        <f>$I1423/60/60/24+DATE(1970, 1, 1)</f>
        <v>42043.915613425925</v>
      </c>
      <c r="U1423" t="b">
        <f>T1423&gt;S1423</f>
        <v>1</v>
      </c>
    </row>
    <row r="1424" spans="1:21" ht="43.5" x14ac:dyDescent="0.35">
      <c r="A1424">
        <v>1422</v>
      </c>
      <c r="B1424" s="3" t="s">
        <v>1423</v>
      </c>
      <c r="C1424" s="3" t="s">
        <v>5532</v>
      </c>
      <c r="D1424" s="11">
        <v>25000</v>
      </c>
      <c r="E1424" s="11">
        <v>26</v>
      </c>
      <c r="F1424" t="s">
        <v>8221</v>
      </c>
      <c r="G1424" t="s">
        <v>8228</v>
      </c>
      <c r="H1424" t="s">
        <v>8250</v>
      </c>
      <c r="I1424">
        <v>1474436704</v>
      </c>
      <c r="J1424">
        <v>1471844704</v>
      </c>
      <c r="K1424" t="b">
        <v>0</v>
      </c>
      <c r="L1424">
        <v>2</v>
      </c>
      <c r="M1424" t="b">
        <v>0</v>
      </c>
      <c r="N1424" t="s">
        <v>8287</v>
      </c>
      <c r="O1424" s="13">
        <f>E1424/D1424</f>
        <v>1.0399999999999999E-3</v>
      </c>
      <c r="P1424" s="14">
        <f>IF($L1424&lt;&gt;0, E1424/L1424, 0)</f>
        <v>13</v>
      </c>
      <c r="Q1424" t="str">
        <f>LEFT($N1424, FIND("/", $N1424)-1)</f>
        <v>publishing</v>
      </c>
      <c r="R1424" t="str">
        <f>RIGHT(N1424, LEN(N1424)-LEN(Q1424)-1)</f>
        <v>translations</v>
      </c>
      <c r="S1424" s="5">
        <f>$J1424/60/60/24+DATE(1970, 1, 1)</f>
        <v>42604.239629629628</v>
      </c>
      <c r="T1424" s="5">
        <f>$I1424/60/60/24+DATE(1970, 1, 1)</f>
        <v>42634.239629629628</v>
      </c>
      <c r="U1424" t="b">
        <f>T1424&gt;S1424</f>
        <v>1</v>
      </c>
    </row>
    <row r="1425" spans="1:21" ht="43.5" x14ac:dyDescent="0.35">
      <c r="A1425">
        <v>1423</v>
      </c>
      <c r="B1425" s="3" t="s">
        <v>1424</v>
      </c>
      <c r="C1425" s="3" t="s">
        <v>5533</v>
      </c>
      <c r="D1425" s="11">
        <v>30000</v>
      </c>
      <c r="E1425" s="11">
        <v>100</v>
      </c>
      <c r="F1425" t="s">
        <v>8221</v>
      </c>
      <c r="G1425" t="s">
        <v>8226</v>
      </c>
      <c r="H1425" t="s">
        <v>8248</v>
      </c>
      <c r="I1425">
        <v>1451637531</v>
      </c>
      <c r="J1425">
        <v>1449045531</v>
      </c>
      <c r="K1425" t="b">
        <v>0</v>
      </c>
      <c r="L1425">
        <v>1</v>
      </c>
      <c r="M1425" t="b">
        <v>0</v>
      </c>
      <c r="N1425" t="s">
        <v>8287</v>
      </c>
      <c r="O1425" s="13">
        <f>E1425/D1425</f>
        <v>3.3333333333333335E-3</v>
      </c>
      <c r="P1425" s="14">
        <f>IF($L1425&lt;&gt;0, E1425/L1425, 0)</f>
        <v>100</v>
      </c>
      <c r="Q1425" t="str">
        <f>LEFT($N1425, FIND("/", $N1425)-1)</f>
        <v>publishing</v>
      </c>
      <c r="R1425" t="str">
        <f>RIGHT(N1425, LEN(N1425)-LEN(Q1425)-1)</f>
        <v>translations</v>
      </c>
      <c r="S1425" s="5">
        <f>$J1425/60/60/24+DATE(1970, 1, 1)</f>
        <v>42340.360312500001</v>
      </c>
      <c r="T1425" s="5">
        <f>$I1425/60/60/24+DATE(1970, 1, 1)</f>
        <v>42370.360312500001</v>
      </c>
      <c r="U1425" t="b">
        <f>T1425&gt;S1425</f>
        <v>1</v>
      </c>
    </row>
    <row r="1426" spans="1:21" ht="43.5" x14ac:dyDescent="0.35">
      <c r="A1426">
        <v>1424</v>
      </c>
      <c r="B1426" s="3" t="s">
        <v>1425</v>
      </c>
      <c r="C1426" s="3" t="s">
        <v>5534</v>
      </c>
      <c r="D1426" s="11">
        <v>7500</v>
      </c>
      <c r="E1426" s="11">
        <v>1527</v>
      </c>
      <c r="F1426" t="s">
        <v>8221</v>
      </c>
      <c r="G1426" t="s">
        <v>8224</v>
      </c>
      <c r="H1426" t="s">
        <v>8246</v>
      </c>
      <c r="I1426">
        <v>1479233602</v>
      </c>
      <c r="J1426">
        <v>1478106802</v>
      </c>
      <c r="K1426" t="b">
        <v>0</v>
      </c>
      <c r="L1426">
        <v>14</v>
      </c>
      <c r="M1426" t="b">
        <v>0</v>
      </c>
      <c r="N1426" t="s">
        <v>8287</v>
      </c>
      <c r="O1426" s="13">
        <f>E1426/D1426</f>
        <v>0.2036</v>
      </c>
      <c r="P1426" s="14">
        <f>IF($L1426&lt;&gt;0, E1426/L1426, 0)</f>
        <v>109.07142857142857</v>
      </c>
      <c r="Q1426" t="str">
        <f>LEFT($N1426, FIND("/", $N1426)-1)</f>
        <v>publishing</v>
      </c>
      <c r="R1426" t="str">
        <f>RIGHT(N1426, LEN(N1426)-LEN(Q1426)-1)</f>
        <v>translations</v>
      </c>
      <c r="S1426" s="5">
        <f>$J1426/60/60/24+DATE(1970, 1, 1)</f>
        <v>42676.717615740738</v>
      </c>
      <c r="T1426" s="5">
        <f>$I1426/60/60/24+DATE(1970, 1, 1)</f>
        <v>42689.759282407409</v>
      </c>
      <c r="U1426" t="b">
        <f>T1426&gt;S1426</f>
        <v>1</v>
      </c>
    </row>
    <row r="1427" spans="1:21" ht="43.5" x14ac:dyDescent="0.35">
      <c r="A1427">
        <v>1425</v>
      </c>
      <c r="B1427" s="3" t="s">
        <v>1426</v>
      </c>
      <c r="C1427" s="3" t="s">
        <v>5535</v>
      </c>
      <c r="D1427" s="11">
        <v>13000</v>
      </c>
      <c r="E1427" s="11">
        <v>0</v>
      </c>
      <c r="F1427" t="s">
        <v>8221</v>
      </c>
      <c r="G1427" t="s">
        <v>8224</v>
      </c>
      <c r="H1427" t="s">
        <v>8246</v>
      </c>
      <c r="I1427">
        <v>1430276959</v>
      </c>
      <c r="J1427">
        <v>1427684959</v>
      </c>
      <c r="K1427" t="b">
        <v>0</v>
      </c>
      <c r="L1427">
        <v>0</v>
      </c>
      <c r="M1427" t="b">
        <v>0</v>
      </c>
      <c r="N1427" t="s">
        <v>8287</v>
      </c>
      <c r="O1427" s="13">
        <f>E1427/D1427</f>
        <v>0</v>
      </c>
      <c r="P1427" s="14">
        <f>IF($L1427&lt;&gt;0, E1427/L1427, 0)</f>
        <v>0</v>
      </c>
      <c r="Q1427" t="str">
        <f>LEFT($N1427, FIND("/", $N1427)-1)</f>
        <v>publishing</v>
      </c>
      <c r="R1427" t="str">
        <f>RIGHT(N1427, LEN(N1427)-LEN(Q1427)-1)</f>
        <v>translations</v>
      </c>
      <c r="S1427" s="5">
        <f>$J1427/60/60/24+DATE(1970, 1, 1)</f>
        <v>42093.131469907406</v>
      </c>
      <c r="T1427" s="5">
        <f>$I1427/60/60/24+DATE(1970, 1, 1)</f>
        <v>42123.131469907406</v>
      </c>
      <c r="U1427" t="b">
        <f>T1427&gt;S1427</f>
        <v>1</v>
      </c>
    </row>
    <row r="1428" spans="1:21" ht="43.5" x14ac:dyDescent="0.35">
      <c r="A1428">
        <v>1426</v>
      </c>
      <c r="B1428" s="3" t="s">
        <v>1427</v>
      </c>
      <c r="C1428" s="3" t="s">
        <v>5536</v>
      </c>
      <c r="D1428" s="11">
        <v>1000</v>
      </c>
      <c r="E1428" s="11">
        <v>0</v>
      </c>
      <c r="F1428" t="s">
        <v>8221</v>
      </c>
      <c r="G1428" t="s">
        <v>8236</v>
      </c>
      <c r="H1428" t="s">
        <v>8249</v>
      </c>
      <c r="I1428">
        <v>1440408120</v>
      </c>
      <c r="J1428">
        <v>1435224120</v>
      </c>
      <c r="K1428" t="b">
        <v>0</v>
      </c>
      <c r="L1428">
        <v>0</v>
      </c>
      <c r="M1428" t="b">
        <v>0</v>
      </c>
      <c r="N1428" t="s">
        <v>8287</v>
      </c>
      <c r="O1428" s="13">
        <f>E1428/D1428</f>
        <v>0</v>
      </c>
      <c r="P1428" s="14">
        <f>IF($L1428&lt;&gt;0, E1428/L1428, 0)</f>
        <v>0</v>
      </c>
      <c r="Q1428" t="str">
        <f>LEFT($N1428, FIND("/", $N1428)-1)</f>
        <v>publishing</v>
      </c>
      <c r="R1428" t="str">
        <f>RIGHT(N1428, LEN(N1428)-LEN(Q1428)-1)</f>
        <v>translations</v>
      </c>
      <c r="S1428" s="5">
        <f>$J1428/60/60/24+DATE(1970, 1, 1)</f>
        <v>42180.390277777777</v>
      </c>
      <c r="T1428" s="5">
        <f>$I1428/60/60/24+DATE(1970, 1, 1)</f>
        <v>42240.390277777777</v>
      </c>
      <c r="U1428" t="b">
        <f>T1428&gt;S1428</f>
        <v>1</v>
      </c>
    </row>
    <row r="1429" spans="1:21" ht="58" x14ac:dyDescent="0.35">
      <c r="A1429">
        <v>1427</v>
      </c>
      <c r="B1429" s="3" t="s">
        <v>1428</v>
      </c>
      <c r="C1429" s="3" t="s">
        <v>5537</v>
      </c>
      <c r="D1429" s="11">
        <v>5000</v>
      </c>
      <c r="E1429" s="11">
        <v>419</v>
      </c>
      <c r="F1429" t="s">
        <v>8221</v>
      </c>
      <c r="G1429" t="s">
        <v>8236</v>
      </c>
      <c r="H1429" t="s">
        <v>8249</v>
      </c>
      <c r="I1429">
        <v>1474230385</v>
      </c>
      <c r="J1429">
        <v>1471638385</v>
      </c>
      <c r="K1429" t="b">
        <v>0</v>
      </c>
      <c r="L1429">
        <v>4</v>
      </c>
      <c r="M1429" t="b">
        <v>0</v>
      </c>
      <c r="N1429" t="s">
        <v>8287</v>
      </c>
      <c r="O1429" s="13">
        <f>E1429/D1429</f>
        <v>8.3799999999999999E-2</v>
      </c>
      <c r="P1429" s="14">
        <f>IF($L1429&lt;&gt;0, E1429/L1429, 0)</f>
        <v>104.75</v>
      </c>
      <c r="Q1429" t="str">
        <f>LEFT($N1429, FIND("/", $N1429)-1)</f>
        <v>publishing</v>
      </c>
      <c r="R1429" t="str">
        <f>RIGHT(N1429, LEN(N1429)-LEN(Q1429)-1)</f>
        <v>translations</v>
      </c>
      <c r="S1429" s="5">
        <f>$J1429/60/60/24+DATE(1970, 1, 1)</f>
        <v>42601.851678240739</v>
      </c>
      <c r="T1429" s="5">
        <f>$I1429/60/60/24+DATE(1970, 1, 1)</f>
        <v>42631.851678240739</v>
      </c>
      <c r="U1429" t="b">
        <f>T1429&gt;S1429</f>
        <v>1</v>
      </c>
    </row>
    <row r="1430" spans="1:21" ht="43.5" x14ac:dyDescent="0.35">
      <c r="A1430">
        <v>1428</v>
      </c>
      <c r="B1430" s="3" t="s">
        <v>1429</v>
      </c>
      <c r="C1430" s="3" t="s">
        <v>5538</v>
      </c>
      <c r="D1430" s="11">
        <v>1000</v>
      </c>
      <c r="E1430" s="11">
        <v>45</v>
      </c>
      <c r="F1430" t="s">
        <v>8221</v>
      </c>
      <c r="G1430" t="s">
        <v>8227</v>
      </c>
      <c r="H1430" t="s">
        <v>8249</v>
      </c>
      <c r="I1430">
        <v>1459584417</v>
      </c>
      <c r="J1430">
        <v>1456996017</v>
      </c>
      <c r="K1430" t="b">
        <v>0</v>
      </c>
      <c r="L1430">
        <v>3</v>
      </c>
      <c r="M1430" t="b">
        <v>0</v>
      </c>
      <c r="N1430" t="s">
        <v>8287</v>
      </c>
      <c r="O1430" s="13">
        <f>E1430/D1430</f>
        <v>4.4999999999999998E-2</v>
      </c>
      <c r="P1430" s="14">
        <f>IF($L1430&lt;&gt;0, E1430/L1430, 0)</f>
        <v>15</v>
      </c>
      <c r="Q1430" t="str">
        <f>LEFT($N1430, FIND("/", $N1430)-1)</f>
        <v>publishing</v>
      </c>
      <c r="R1430" t="str">
        <f>RIGHT(N1430, LEN(N1430)-LEN(Q1430)-1)</f>
        <v>translations</v>
      </c>
      <c r="S1430" s="5">
        <f>$J1430/60/60/24+DATE(1970, 1, 1)</f>
        <v>42432.379826388889</v>
      </c>
      <c r="T1430" s="5">
        <f>$I1430/60/60/24+DATE(1970, 1, 1)</f>
        <v>42462.338159722218</v>
      </c>
      <c r="U1430" t="b">
        <f>T1430&gt;S1430</f>
        <v>1</v>
      </c>
    </row>
    <row r="1431" spans="1:21" ht="43.5" x14ac:dyDescent="0.35">
      <c r="A1431">
        <v>1429</v>
      </c>
      <c r="B1431" s="3" t="s">
        <v>1430</v>
      </c>
      <c r="C1431" s="3" t="s">
        <v>5539</v>
      </c>
      <c r="D1431" s="11">
        <v>10000</v>
      </c>
      <c r="E1431" s="11">
        <v>0</v>
      </c>
      <c r="F1431" t="s">
        <v>8221</v>
      </c>
      <c r="G1431" t="s">
        <v>8224</v>
      </c>
      <c r="H1431" t="s">
        <v>8246</v>
      </c>
      <c r="I1431">
        <v>1428629242</v>
      </c>
      <c r="J1431">
        <v>1426037242</v>
      </c>
      <c r="K1431" t="b">
        <v>0</v>
      </c>
      <c r="L1431">
        <v>0</v>
      </c>
      <c r="M1431" t="b">
        <v>0</v>
      </c>
      <c r="N1431" t="s">
        <v>8287</v>
      </c>
      <c r="O1431" s="13">
        <f>E1431/D1431</f>
        <v>0</v>
      </c>
      <c r="P1431" s="14">
        <f>IF($L1431&lt;&gt;0, E1431/L1431, 0)</f>
        <v>0</v>
      </c>
      <c r="Q1431" t="str">
        <f>LEFT($N1431, FIND("/", $N1431)-1)</f>
        <v>publishing</v>
      </c>
      <c r="R1431" t="str">
        <f>RIGHT(N1431, LEN(N1431)-LEN(Q1431)-1)</f>
        <v>translations</v>
      </c>
      <c r="S1431" s="5">
        <f>$J1431/60/60/24+DATE(1970, 1, 1)</f>
        <v>42074.060671296291</v>
      </c>
      <c r="T1431" s="5">
        <f>$I1431/60/60/24+DATE(1970, 1, 1)</f>
        <v>42104.060671296291</v>
      </c>
      <c r="U1431" t="b">
        <f>T1431&gt;S1431</f>
        <v>1</v>
      </c>
    </row>
    <row r="1432" spans="1:21" ht="43.5" x14ac:dyDescent="0.35">
      <c r="A1432">
        <v>1430</v>
      </c>
      <c r="B1432" s="3" t="s">
        <v>1431</v>
      </c>
      <c r="C1432" s="3" t="s">
        <v>5540</v>
      </c>
      <c r="D1432" s="11">
        <v>5000</v>
      </c>
      <c r="E1432" s="11">
        <v>403</v>
      </c>
      <c r="F1432" t="s">
        <v>8221</v>
      </c>
      <c r="G1432" t="s">
        <v>8224</v>
      </c>
      <c r="H1432" t="s">
        <v>8246</v>
      </c>
      <c r="I1432">
        <v>1419017488</v>
      </c>
      <c r="J1432">
        <v>1416339088</v>
      </c>
      <c r="K1432" t="b">
        <v>0</v>
      </c>
      <c r="L1432">
        <v>5</v>
      </c>
      <c r="M1432" t="b">
        <v>0</v>
      </c>
      <c r="N1432" t="s">
        <v>8287</v>
      </c>
      <c r="O1432" s="13">
        <f>E1432/D1432</f>
        <v>8.0600000000000005E-2</v>
      </c>
      <c r="P1432" s="14">
        <f>IF($L1432&lt;&gt;0, E1432/L1432, 0)</f>
        <v>80.599999999999994</v>
      </c>
      <c r="Q1432" t="str">
        <f>LEFT($N1432, FIND("/", $N1432)-1)</f>
        <v>publishing</v>
      </c>
      <c r="R1432" t="str">
        <f>RIGHT(N1432, LEN(N1432)-LEN(Q1432)-1)</f>
        <v>translations</v>
      </c>
      <c r="S1432" s="5">
        <f>$J1432/60/60/24+DATE(1970, 1, 1)</f>
        <v>41961.813518518517</v>
      </c>
      <c r="T1432" s="5">
        <f>$I1432/60/60/24+DATE(1970, 1, 1)</f>
        <v>41992.813518518517</v>
      </c>
      <c r="U1432" t="b">
        <f>T1432&gt;S1432</f>
        <v>1</v>
      </c>
    </row>
    <row r="1433" spans="1:21" ht="58" x14ac:dyDescent="0.35">
      <c r="A1433">
        <v>1431</v>
      </c>
      <c r="B1433" s="3" t="s">
        <v>1432</v>
      </c>
      <c r="C1433" s="3" t="s">
        <v>5541</v>
      </c>
      <c r="D1433" s="11">
        <v>17000</v>
      </c>
      <c r="E1433" s="11">
        <v>5431</v>
      </c>
      <c r="F1433" t="s">
        <v>8221</v>
      </c>
      <c r="G1433" t="s">
        <v>8224</v>
      </c>
      <c r="H1433" t="s">
        <v>8246</v>
      </c>
      <c r="I1433">
        <v>1448517816</v>
      </c>
      <c r="J1433">
        <v>1445922216</v>
      </c>
      <c r="K1433" t="b">
        <v>0</v>
      </c>
      <c r="L1433">
        <v>47</v>
      </c>
      <c r="M1433" t="b">
        <v>0</v>
      </c>
      <c r="N1433" t="s">
        <v>8287</v>
      </c>
      <c r="O1433" s="13">
        <f>E1433/D1433</f>
        <v>0.31947058823529412</v>
      </c>
      <c r="P1433" s="14">
        <f>IF($L1433&lt;&gt;0, E1433/L1433, 0)</f>
        <v>115.55319148936171</v>
      </c>
      <c r="Q1433" t="str">
        <f>LEFT($N1433, FIND("/", $N1433)-1)</f>
        <v>publishing</v>
      </c>
      <c r="R1433" t="str">
        <f>RIGHT(N1433, LEN(N1433)-LEN(Q1433)-1)</f>
        <v>translations</v>
      </c>
      <c r="S1433" s="5">
        <f>$J1433/60/60/24+DATE(1970, 1, 1)</f>
        <v>42304.210833333331</v>
      </c>
      <c r="T1433" s="5">
        <f>$I1433/60/60/24+DATE(1970, 1, 1)</f>
        <v>42334.252500000002</v>
      </c>
      <c r="U1433" t="b">
        <f>T1433&gt;S1433</f>
        <v>1</v>
      </c>
    </row>
    <row r="1434" spans="1:21" ht="58" x14ac:dyDescent="0.35">
      <c r="A1434">
        <v>1432</v>
      </c>
      <c r="B1434" s="3" t="s">
        <v>1433</v>
      </c>
      <c r="C1434" s="3" t="s">
        <v>5542</v>
      </c>
      <c r="D1434" s="11">
        <v>40000</v>
      </c>
      <c r="E1434" s="11">
        <v>0</v>
      </c>
      <c r="F1434" t="s">
        <v>8221</v>
      </c>
      <c r="G1434" t="s">
        <v>8224</v>
      </c>
      <c r="H1434" t="s">
        <v>8246</v>
      </c>
      <c r="I1434">
        <v>1437417828</v>
      </c>
      <c r="J1434">
        <v>1434825828</v>
      </c>
      <c r="K1434" t="b">
        <v>0</v>
      </c>
      <c r="L1434">
        <v>0</v>
      </c>
      <c r="M1434" t="b">
        <v>0</v>
      </c>
      <c r="N1434" t="s">
        <v>8287</v>
      </c>
      <c r="O1434" s="13">
        <f>E1434/D1434</f>
        <v>0</v>
      </c>
      <c r="P1434" s="14">
        <f>IF($L1434&lt;&gt;0, E1434/L1434, 0)</f>
        <v>0</v>
      </c>
      <c r="Q1434" t="str">
        <f>LEFT($N1434, FIND("/", $N1434)-1)</f>
        <v>publishing</v>
      </c>
      <c r="R1434" t="str">
        <f>RIGHT(N1434, LEN(N1434)-LEN(Q1434)-1)</f>
        <v>translations</v>
      </c>
      <c r="S1434" s="5">
        <f>$J1434/60/60/24+DATE(1970, 1, 1)</f>
        <v>42175.780416666668</v>
      </c>
      <c r="T1434" s="5">
        <f>$I1434/60/60/24+DATE(1970, 1, 1)</f>
        <v>42205.780416666668</v>
      </c>
      <c r="U1434" t="b">
        <f>T1434&gt;S1434</f>
        <v>1</v>
      </c>
    </row>
    <row r="1435" spans="1:21" ht="43.5" x14ac:dyDescent="0.35">
      <c r="A1435">
        <v>1433</v>
      </c>
      <c r="B1435" s="3" t="s">
        <v>1434</v>
      </c>
      <c r="C1435" s="3" t="s">
        <v>5543</v>
      </c>
      <c r="D1435" s="11">
        <v>12000</v>
      </c>
      <c r="E1435" s="11">
        <v>805</v>
      </c>
      <c r="F1435" t="s">
        <v>8221</v>
      </c>
      <c r="G1435" t="s">
        <v>8237</v>
      </c>
      <c r="H1435" t="s">
        <v>8249</v>
      </c>
      <c r="I1435">
        <v>1481367600</v>
      </c>
      <c r="J1435">
        <v>1477839675</v>
      </c>
      <c r="K1435" t="b">
        <v>0</v>
      </c>
      <c r="L1435">
        <v>10</v>
      </c>
      <c r="M1435" t="b">
        <v>0</v>
      </c>
      <c r="N1435" t="s">
        <v>8287</v>
      </c>
      <c r="O1435" s="13">
        <f>E1435/D1435</f>
        <v>6.7083333333333328E-2</v>
      </c>
      <c r="P1435" s="14">
        <f>IF($L1435&lt;&gt;0, E1435/L1435, 0)</f>
        <v>80.5</v>
      </c>
      <c r="Q1435" t="str">
        <f>LEFT($N1435, FIND("/", $N1435)-1)</f>
        <v>publishing</v>
      </c>
      <c r="R1435" t="str">
        <f>RIGHT(N1435, LEN(N1435)-LEN(Q1435)-1)</f>
        <v>translations</v>
      </c>
      <c r="S1435" s="5">
        <f>$J1435/60/60/24+DATE(1970, 1, 1)</f>
        <v>42673.625868055555</v>
      </c>
      <c r="T1435" s="5">
        <f>$I1435/60/60/24+DATE(1970, 1, 1)</f>
        <v>42714.458333333328</v>
      </c>
      <c r="U1435" t="b">
        <f>T1435&gt;S1435</f>
        <v>1</v>
      </c>
    </row>
    <row r="1436" spans="1:21" ht="43.5" x14ac:dyDescent="0.35">
      <c r="A1436">
        <v>1434</v>
      </c>
      <c r="B1436" s="3" t="s">
        <v>1435</v>
      </c>
      <c r="C1436" s="3" t="s">
        <v>5544</v>
      </c>
      <c r="D1436" s="11">
        <v>82000</v>
      </c>
      <c r="E1436" s="11">
        <v>8190</v>
      </c>
      <c r="F1436" t="s">
        <v>8221</v>
      </c>
      <c r="G1436" t="s">
        <v>8232</v>
      </c>
      <c r="H1436" t="s">
        <v>8253</v>
      </c>
      <c r="I1436">
        <v>1433775600</v>
      </c>
      <c r="J1436">
        <v>1431973478</v>
      </c>
      <c r="K1436" t="b">
        <v>0</v>
      </c>
      <c r="L1436">
        <v>11</v>
      </c>
      <c r="M1436" t="b">
        <v>0</v>
      </c>
      <c r="N1436" t="s">
        <v>8287</v>
      </c>
      <c r="O1436" s="13">
        <f>E1436/D1436</f>
        <v>9.987804878048781E-2</v>
      </c>
      <c r="P1436" s="14">
        <f>IF($L1436&lt;&gt;0, E1436/L1436, 0)</f>
        <v>744.5454545454545</v>
      </c>
      <c r="Q1436" t="str">
        <f>LEFT($N1436, FIND("/", $N1436)-1)</f>
        <v>publishing</v>
      </c>
      <c r="R1436" t="str">
        <f>RIGHT(N1436, LEN(N1436)-LEN(Q1436)-1)</f>
        <v>translations</v>
      </c>
      <c r="S1436" s="5">
        <f>$J1436/60/60/24+DATE(1970, 1, 1)</f>
        <v>42142.767106481479</v>
      </c>
      <c r="T1436" s="5">
        <f>$I1436/60/60/24+DATE(1970, 1, 1)</f>
        <v>42163.625</v>
      </c>
      <c r="U1436" t="b">
        <f>T1436&gt;S1436</f>
        <v>1</v>
      </c>
    </row>
    <row r="1437" spans="1:21" ht="43.5" x14ac:dyDescent="0.35">
      <c r="A1437">
        <v>1435</v>
      </c>
      <c r="B1437" s="3" t="s">
        <v>1436</v>
      </c>
      <c r="C1437" s="3" t="s">
        <v>5545</v>
      </c>
      <c r="D1437" s="11">
        <v>15000</v>
      </c>
      <c r="E1437" s="11">
        <v>15</v>
      </c>
      <c r="F1437" t="s">
        <v>8221</v>
      </c>
      <c r="G1437" t="s">
        <v>8237</v>
      </c>
      <c r="H1437" t="s">
        <v>8249</v>
      </c>
      <c r="I1437">
        <v>1444589020</v>
      </c>
      <c r="J1437">
        <v>1441997020</v>
      </c>
      <c r="K1437" t="b">
        <v>0</v>
      </c>
      <c r="L1437">
        <v>2</v>
      </c>
      <c r="M1437" t="b">
        <v>0</v>
      </c>
      <c r="N1437" t="s">
        <v>8287</v>
      </c>
      <c r="O1437" s="13">
        <f>E1437/D1437</f>
        <v>1E-3</v>
      </c>
      <c r="P1437" s="14">
        <f>IF($L1437&lt;&gt;0, E1437/L1437, 0)</f>
        <v>7.5</v>
      </c>
      <c r="Q1437" t="str">
        <f>LEFT($N1437, FIND("/", $N1437)-1)</f>
        <v>publishing</v>
      </c>
      <c r="R1437" t="str">
        <f>RIGHT(N1437, LEN(N1437)-LEN(Q1437)-1)</f>
        <v>translations</v>
      </c>
      <c r="S1437" s="5">
        <f>$J1437/60/60/24+DATE(1970, 1, 1)</f>
        <v>42258.780324074076</v>
      </c>
      <c r="T1437" s="5">
        <f>$I1437/60/60/24+DATE(1970, 1, 1)</f>
        <v>42288.780324074076</v>
      </c>
      <c r="U1437" t="b">
        <f>T1437&gt;S1437</f>
        <v>1</v>
      </c>
    </row>
    <row r="1438" spans="1:21" ht="58" x14ac:dyDescent="0.35">
      <c r="A1438">
        <v>1436</v>
      </c>
      <c r="B1438" s="3" t="s">
        <v>1437</v>
      </c>
      <c r="C1438" s="3" t="s">
        <v>5546</v>
      </c>
      <c r="D1438" s="11">
        <v>10000</v>
      </c>
      <c r="E1438" s="11">
        <v>77</v>
      </c>
      <c r="F1438" t="s">
        <v>8221</v>
      </c>
      <c r="G1438" t="s">
        <v>8236</v>
      </c>
      <c r="H1438" t="s">
        <v>8249</v>
      </c>
      <c r="I1438">
        <v>1456043057</v>
      </c>
      <c r="J1438">
        <v>1453451057</v>
      </c>
      <c r="K1438" t="b">
        <v>0</v>
      </c>
      <c r="L1438">
        <v>2</v>
      </c>
      <c r="M1438" t="b">
        <v>0</v>
      </c>
      <c r="N1438" t="s">
        <v>8287</v>
      </c>
      <c r="O1438" s="13">
        <f>E1438/D1438</f>
        <v>7.7000000000000002E-3</v>
      </c>
      <c r="P1438" s="14">
        <f>IF($L1438&lt;&gt;0, E1438/L1438, 0)</f>
        <v>38.5</v>
      </c>
      <c r="Q1438" t="str">
        <f>LEFT($N1438, FIND("/", $N1438)-1)</f>
        <v>publishing</v>
      </c>
      <c r="R1438" t="str">
        <f>RIGHT(N1438, LEN(N1438)-LEN(Q1438)-1)</f>
        <v>translations</v>
      </c>
      <c r="S1438" s="5">
        <f>$J1438/60/60/24+DATE(1970, 1, 1)</f>
        <v>42391.35019675926</v>
      </c>
      <c r="T1438" s="5">
        <f>$I1438/60/60/24+DATE(1970, 1, 1)</f>
        <v>42421.35019675926</v>
      </c>
      <c r="U1438" t="b">
        <f>T1438&gt;S1438</f>
        <v>1</v>
      </c>
    </row>
    <row r="1439" spans="1:21" ht="58" x14ac:dyDescent="0.35">
      <c r="A1439">
        <v>1437</v>
      </c>
      <c r="B1439" s="3" t="s">
        <v>1438</v>
      </c>
      <c r="C1439" s="3" t="s">
        <v>5547</v>
      </c>
      <c r="D1439" s="11">
        <v>3000</v>
      </c>
      <c r="E1439" s="11">
        <v>807</v>
      </c>
      <c r="F1439" t="s">
        <v>8221</v>
      </c>
      <c r="G1439" t="s">
        <v>8224</v>
      </c>
      <c r="H1439" t="s">
        <v>8246</v>
      </c>
      <c r="I1439">
        <v>1405227540</v>
      </c>
      <c r="J1439">
        <v>1402058739</v>
      </c>
      <c r="K1439" t="b">
        <v>0</v>
      </c>
      <c r="L1439">
        <v>22</v>
      </c>
      <c r="M1439" t="b">
        <v>0</v>
      </c>
      <c r="N1439" t="s">
        <v>8287</v>
      </c>
      <c r="O1439" s="13">
        <f>E1439/D1439</f>
        <v>0.26900000000000002</v>
      </c>
      <c r="P1439" s="14">
        <f>IF($L1439&lt;&gt;0, E1439/L1439, 0)</f>
        <v>36.68181818181818</v>
      </c>
      <c r="Q1439" t="str">
        <f>LEFT($N1439, FIND("/", $N1439)-1)</f>
        <v>publishing</v>
      </c>
      <c r="R1439" t="str">
        <f>RIGHT(N1439, LEN(N1439)-LEN(Q1439)-1)</f>
        <v>translations</v>
      </c>
      <c r="S1439" s="5">
        <f>$J1439/60/60/24+DATE(1970, 1, 1)</f>
        <v>41796.531701388885</v>
      </c>
      <c r="T1439" s="5">
        <f>$I1439/60/60/24+DATE(1970, 1, 1)</f>
        <v>41833.207638888889</v>
      </c>
      <c r="U1439" t="b">
        <f>T1439&gt;S1439</f>
        <v>1</v>
      </c>
    </row>
    <row r="1440" spans="1:21" ht="43.5" x14ac:dyDescent="0.35">
      <c r="A1440">
        <v>1438</v>
      </c>
      <c r="B1440" s="3" t="s">
        <v>1439</v>
      </c>
      <c r="C1440" s="3" t="s">
        <v>5548</v>
      </c>
      <c r="D1440" s="11">
        <v>20000</v>
      </c>
      <c r="E1440" s="11">
        <v>600</v>
      </c>
      <c r="F1440" t="s">
        <v>8221</v>
      </c>
      <c r="G1440" t="s">
        <v>8232</v>
      </c>
      <c r="H1440" t="s">
        <v>8253</v>
      </c>
      <c r="I1440">
        <v>1461765300</v>
      </c>
      <c r="J1440">
        <v>1459198499</v>
      </c>
      <c r="K1440" t="b">
        <v>0</v>
      </c>
      <c r="L1440">
        <v>8</v>
      </c>
      <c r="M1440" t="b">
        <v>0</v>
      </c>
      <c r="N1440" t="s">
        <v>8287</v>
      </c>
      <c r="O1440" s="13">
        <f>E1440/D1440</f>
        <v>0.03</v>
      </c>
      <c r="P1440" s="14">
        <f>IF($L1440&lt;&gt;0, E1440/L1440, 0)</f>
        <v>75</v>
      </c>
      <c r="Q1440" t="str">
        <f>LEFT($N1440, FIND("/", $N1440)-1)</f>
        <v>publishing</v>
      </c>
      <c r="R1440" t="str">
        <f>RIGHT(N1440, LEN(N1440)-LEN(Q1440)-1)</f>
        <v>translations</v>
      </c>
      <c r="S1440" s="5">
        <f>$J1440/60/60/24+DATE(1970, 1, 1)</f>
        <v>42457.871516203704</v>
      </c>
      <c r="T1440" s="5">
        <f>$I1440/60/60/24+DATE(1970, 1, 1)</f>
        <v>42487.579861111109</v>
      </c>
      <c r="U1440" t="b">
        <f>T1440&gt;S1440</f>
        <v>1</v>
      </c>
    </row>
    <row r="1441" spans="1:21" ht="43.5" x14ac:dyDescent="0.35">
      <c r="A1441">
        <v>1439</v>
      </c>
      <c r="B1441" s="3" t="s">
        <v>1440</v>
      </c>
      <c r="C1441" s="3" t="s">
        <v>5549</v>
      </c>
      <c r="D1441" s="11">
        <v>2725</v>
      </c>
      <c r="E1441" s="11">
        <v>180</v>
      </c>
      <c r="F1441" t="s">
        <v>8221</v>
      </c>
      <c r="G1441" t="s">
        <v>8229</v>
      </c>
      <c r="H1441" t="s">
        <v>8251</v>
      </c>
      <c r="I1441">
        <v>1425758101</v>
      </c>
      <c r="J1441">
        <v>1423166101</v>
      </c>
      <c r="K1441" t="b">
        <v>0</v>
      </c>
      <c r="L1441">
        <v>6</v>
      </c>
      <c r="M1441" t="b">
        <v>0</v>
      </c>
      <c r="N1441" t="s">
        <v>8287</v>
      </c>
      <c r="O1441" s="13">
        <f>E1441/D1441</f>
        <v>6.6055045871559637E-2</v>
      </c>
      <c r="P1441" s="14">
        <f>IF($L1441&lt;&gt;0, E1441/L1441, 0)</f>
        <v>30</v>
      </c>
      <c r="Q1441" t="str">
        <f>LEFT($N1441, FIND("/", $N1441)-1)</f>
        <v>publishing</v>
      </c>
      <c r="R1441" t="str">
        <f>RIGHT(N1441, LEN(N1441)-LEN(Q1441)-1)</f>
        <v>translations</v>
      </c>
      <c r="S1441" s="5">
        <f>$J1441/60/60/24+DATE(1970, 1, 1)</f>
        <v>42040.829872685179</v>
      </c>
      <c r="T1441" s="5">
        <f>$I1441/60/60/24+DATE(1970, 1, 1)</f>
        <v>42070.829872685179</v>
      </c>
      <c r="U1441" t="b">
        <f>T1441&gt;S1441</f>
        <v>1</v>
      </c>
    </row>
    <row r="1442" spans="1:21" ht="43.5" x14ac:dyDescent="0.35">
      <c r="A1442">
        <v>1440</v>
      </c>
      <c r="B1442" s="3" t="s">
        <v>1441</v>
      </c>
      <c r="C1442" s="3" t="s">
        <v>5550</v>
      </c>
      <c r="D1442" s="11">
        <v>13000</v>
      </c>
      <c r="E1442" s="11">
        <v>1</v>
      </c>
      <c r="F1442" t="s">
        <v>8221</v>
      </c>
      <c r="G1442" t="s">
        <v>8237</v>
      </c>
      <c r="H1442" t="s">
        <v>8249</v>
      </c>
      <c r="I1442">
        <v>1464285463</v>
      </c>
      <c r="J1442">
        <v>1461693463</v>
      </c>
      <c r="K1442" t="b">
        <v>0</v>
      </c>
      <c r="L1442">
        <v>1</v>
      </c>
      <c r="M1442" t="b">
        <v>0</v>
      </c>
      <c r="N1442" t="s">
        <v>8287</v>
      </c>
      <c r="O1442" s="13">
        <f>E1442/D1442</f>
        <v>7.6923076923076926E-5</v>
      </c>
      <c r="P1442" s="14">
        <f>IF($L1442&lt;&gt;0, E1442/L1442, 0)</f>
        <v>1</v>
      </c>
      <c r="Q1442" t="str">
        <f>LEFT($N1442, FIND("/", $N1442)-1)</f>
        <v>publishing</v>
      </c>
      <c r="R1442" t="str">
        <f>RIGHT(N1442, LEN(N1442)-LEN(Q1442)-1)</f>
        <v>translations</v>
      </c>
      <c r="S1442" s="5">
        <f>$J1442/60/60/24+DATE(1970, 1, 1)</f>
        <v>42486.748414351852</v>
      </c>
      <c r="T1442" s="5">
        <f>$I1442/60/60/24+DATE(1970, 1, 1)</f>
        <v>42516.748414351852</v>
      </c>
      <c r="U1442" t="b">
        <f>T1442&gt;S1442</f>
        <v>1</v>
      </c>
    </row>
    <row r="1443" spans="1:21" ht="58" x14ac:dyDescent="0.35">
      <c r="A1443">
        <v>1441</v>
      </c>
      <c r="B1443" s="3" t="s">
        <v>1442</v>
      </c>
      <c r="C1443" s="3" t="s">
        <v>5551</v>
      </c>
      <c r="D1443" s="11">
        <v>180000</v>
      </c>
      <c r="E1443" s="11">
        <v>2020</v>
      </c>
      <c r="F1443" t="s">
        <v>8221</v>
      </c>
      <c r="G1443" t="s">
        <v>8225</v>
      </c>
      <c r="H1443" t="s">
        <v>8247</v>
      </c>
      <c r="I1443">
        <v>1441995769</v>
      </c>
      <c r="J1443">
        <v>1436811769</v>
      </c>
      <c r="K1443" t="b">
        <v>0</v>
      </c>
      <c r="L1443">
        <v>3</v>
      </c>
      <c r="M1443" t="b">
        <v>0</v>
      </c>
      <c r="N1443" t="s">
        <v>8287</v>
      </c>
      <c r="O1443" s="13">
        <f>E1443/D1443</f>
        <v>1.1222222222222222E-2</v>
      </c>
      <c r="P1443" s="14">
        <f>IF($L1443&lt;&gt;0, E1443/L1443, 0)</f>
        <v>673.33333333333337</v>
      </c>
      <c r="Q1443" t="str">
        <f>LEFT($N1443, FIND("/", $N1443)-1)</f>
        <v>publishing</v>
      </c>
      <c r="R1443" t="str">
        <f>RIGHT(N1443, LEN(N1443)-LEN(Q1443)-1)</f>
        <v>translations</v>
      </c>
      <c r="S1443" s="5">
        <f>$J1443/60/60/24+DATE(1970, 1, 1)</f>
        <v>42198.765844907408</v>
      </c>
      <c r="T1443" s="5">
        <f>$I1443/60/60/24+DATE(1970, 1, 1)</f>
        <v>42258.765844907408</v>
      </c>
      <c r="U1443" t="b">
        <f>T1443&gt;S1443</f>
        <v>1</v>
      </c>
    </row>
    <row r="1444" spans="1:21" ht="43.5" x14ac:dyDescent="0.35">
      <c r="A1444">
        <v>1442</v>
      </c>
      <c r="B1444" s="3" t="s">
        <v>1443</v>
      </c>
      <c r="C1444" s="3" t="s">
        <v>5552</v>
      </c>
      <c r="D1444" s="11">
        <v>1500</v>
      </c>
      <c r="E1444" s="11">
        <v>0</v>
      </c>
      <c r="F1444" t="s">
        <v>8221</v>
      </c>
      <c r="G1444" t="s">
        <v>8224</v>
      </c>
      <c r="H1444" t="s">
        <v>8246</v>
      </c>
      <c r="I1444">
        <v>1464190158</v>
      </c>
      <c r="J1444">
        <v>1461598158</v>
      </c>
      <c r="K1444" t="b">
        <v>0</v>
      </c>
      <c r="L1444">
        <v>0</v>
      </c>
      <c r="M1444" t="b">
        <v>0</v>
      </c>
      <c r="N1444" t="s">
        <v>8287</v>
      </c>
      <c r="O1444" s="13">
        <f>E1444/D1444</f>
        <v>0</v>
      </c>
      <c r="P1444" s="14">
        <f>IF($L1444&lt;&gt;0, E1444/L1444, 0)</f>
        <v>0</v>
      </c>
      <c r="Q1444" t="str">
        <f>LEFT($N1444, FIND("/", $N1444)-1)</f>
        <v>publishing</v>
      </c>
      <c r="R1444" t="str">
        <f>RIGHT(N1444, LEN(N1444)-LEN(Q1444)-1)</f>
        <v>translations</v>
      </c>
      <c r="S1444" s="5">
        <f>$J1444/60/60/24+DATE(1970, 1, 1)</f>
        <v>42485.64534722222</v>
      </c>
      <c r="T1444" s="5">
        <f>$I1444/60/60/24+DATE(1970, 1, 1)</f>
        <v>42515.64534722222</v>
      </c>
      <c r="U1444" t="b">
        <f>T1444&gt;S1444</f>
        <v>1</v>
      </c>
    </row>
    <row r="1445" spans="1:21" ht="43.5" x14ac:dyDescent="0.35">
      <c r="A1445">
        <v>1443</v>
      </c>
      <c r="B1445" s="3" t="s">
        <v>1444</v>
      </c>
      <c r="C1445" s="3" t="s">
        <v>5553</v>
      </c>
      <c r="D1445" s="11">
        <v>13000</v>
      </c>
      <c r="E1445" s="11">
        <v>0</v>
      </c>
      <c r="F1445" t="s">
        <v>8221</v>
      </c>
      <c r="G1445" t="s">
        <v>8230</v>
      </c>
      <c r="H1445" t="s">
        <v>8249</v>
      </c>
      <c r="I1445">
        <v>1483395209</v>
      </c>
      <c r="J1445">
        <v>1480803209</v>
      </c>
      <c r="K1445" t="b">
        <v>0</v>
      </c>
      <c r="L1445">
        <v>0</v>
      </c>
      <c r="M1445" t="b">
        <v>0</v>
      </c>
      <c r="N1445" t="s">
        <v>8287</v>
      </c>
      <c r="O1445" s="13">
        <f>E1445/D1445</f>
        <v>0</v>
      </c>
      <c r="P1445" s="14">
        <f>IF($L1445&lt;&gt;0, E1445/L1445, 0)</f>
        <v>0</v>
      </c>
      <c r="Q1445" t="str">
        <f>LEFT($N1445, FIND("/", $N1445)-1)</f>
        <v>publishing</v>
      </c>
      <c r="R1445" t="str">
        <f>RIGHT(N1445, LEN(N1445)-LEN(Q1445)-1)</f>
        <v>translations</v>
      </c>
      <c r="S1445" s="5">
        <f>$J1445/60/60/24+DATE(1970, 1, 1)</f>
        <v>42707.926030092596</v>
      </c>
      <c r="T1445" s="5">
        <f>$I1445/60/60/24+DATE(1970, 1, 1)</f>
        <v>42737.926030092596</v>
      </c>
      <c r="U1445" t="b">
        <f>T1445&gt;S1445</f>
        <v>1</v>
      </c>
    </row>
    <row r="1446" spans="1:21" ht="43.5" x14ac:dyDescent="0.35">
      <c r="A1446">
        <v>1444</v>
      </c>
      <c r="B1446" s="3" t="s">
        <v>1445</v>
      </c>
      <c r="C1446" s="3" t="s">
        <v>5554</v>
      </c>
      <c r="D1446" s="11">
        <v>4950</v>
      </c>
      <c r="E1446" s="11">
        <v>0</v>
      </c>
      <c r="F1446" t="s">
        <v>8221</v>
      </c>
      <c r="G1446" t="s">
        <v>8236</v>
      </c>
      <c r="H1446" t="s">
        <v>8249</v>
      </c>
      <c r="I1446">
        <v>1442091462</v>
      </c>
      <c r="J1446">
        <v>1436907462</v>
      </c>
      <c r="K1446" t="b">
        <v>0</v>
      </c>
      <c r="L1446">
        <v>0</v>
      </c>
      <c r="M1446" t="b">
        <v>0</v>
      </c>
      <c r="N1446" t="s">
        <v>8287</v>
      </c>
      <c r="O1446" s="13">
        <f>E1446/D1446</f>
        <v>0</v>
      </c>
      <c r="P1446" s="14">
        <f>IF($L1446&lt;&gt;0, E1446/L1446, 0)</f>
        <v>0</v>
      </c>
      <c r="Q1446" t="str">
        <f>LEFT($N1446, FIND("/", $N1446)-1)</f>
        <v>publishing</v>
      </c>
      <c r="R1446" t="str">
        <f>RIGHT(N1446, LEN(N1446)-LEN(Q1446)-1)</f>
        <v>translations</v>
      </c>
      <c r="S1446" s="5">
        <f>$J1446/60/60/24+DATE(1970, 1, 1)</f>
        <v>42199.873402777783</v>
      </c>
      <c r="T1446" s="5">
        <f>$I1446/60/60/24+DATE(1970, 1, 1)</f>
        <v>42259.873402777783</v>
      </c>
      <c r="U1446" t="b">
        <f>T1446&gt;S1446</f>
        <v>1</v>
      </c>
    </row>
    <row r="1447" spans="1:21" ht="43.5" x14ac:dyDescent="0.35">
      <c r="A1447">
        <v>1445</v>
      </c>
      <c r="B1447" s="3" t="s">
        <v>1446</v>
      </c>
      <c r="C1447" s="3" t="s">
        <v>5555</v>
      </c>
      <c r="D1447" s="11">
        <v>130000</v>
      </c>
      <c r="E1447" s="11">
        <v>0</v>
      </c>
      <c r="F1447" t="s">
        <v>8221</v>
      </c>
      <c r="G1447" t="s">
        <v>8236</v>
      </c>
      <c r="H1447" t="s">
        <v>8249</v>
      </c>
      <c r="I1447">
        <v>1434286855</v>
      </c>
      <c r="J1447">
        <v>1431694855</v>
      </c>
      <c r="K1447" t="b">
        <v>0</v>
      </c>
      <c r="L1447">
        <v>0</v>
      </c>
      <c r="M1447" t="b">
        <v>0</v>
      </c>
      <c r="N1447" t="s">
        <v>8287</v>
      </c>
      <c r="O1447" s="13">
        <f>E1447/D1447</f>
        <v>0</v>
      </c>
      <c r="P1447" s="14">
        <f>IF($L1447&lt;&gt;0, E1447/L1447, 0)</f>
        <v>0</v>
      </c>
      <c r="Q1447" t="str">
        <f>LEFT($N1447, FIND("/", $N1447)-1)</f>
        <v>publishing</v>
      </c>
      <c r="R1447" t="str">
        <f>RIGHT(N1447, LEN(N1447)-LEN(Q1447)-1)</f>
        <v>translations</v>
      </c>
      <c r="S1447" s="5">
        <f>$J1447/60/60/24+DATE(1970, 1, 1)</f>
        <v>42139.542303240742</v>
      </c>
      <c r="T1447" s="5">
        <f>$I1447/60/60/24+DATE(1970, 1, 1)</f>
        <v>42169.542303240742</v>
      </c>
      <c r="U1447" t="b">
        <f>T1447&gt;S1447</f>
        <v>1</v>
      </c>
    </row>
    <row r="1448" spans="1:21" ht="43.5" x14ac:dyDescent="0.35">
      <c r="A1448">
        <v>1446</v>
      </c>
      <c r="B1448" s="3" t="s">
        <v>1447</v>
      </c>
      <c r="C1448" s="3" t="s">
        <v>5556</v>
      </c>
      <c r="D1448" s="11">
        <v>900</v>
      </c>
      <c r="E1448" s="11">
        <v>0</v>
      </c>
      <c r="F1448" t="s">
        <v>8221</v>
      </c>
      <c r="G1448" t="s">
        <v>8237</v>
      </c>
      <c r="H1448" t="s">
        <v>8249</v>
      </c>
      <c r="I1448">
        <v>1461235478</v>
      </c>
      <c r="J1448">
        <v>1459507478</v>
      </c>
      <c r="K1448" t="b">
        <v>0</v>
      </c>
      <c r="L1448">
        <v>0</v>
      </c>
      <c r="M1448" t="b">
        <v>0</v>
      </c>
      <c r="N1448" t="s">
        <v>8287</v>
      </c>
      <c r="O1448" s="13">
        <f>E1448/D1448</f>
        <v>0</v>
      </c>
      <c r="P1448" s="14">
        <f>IF($L1448&lt;&gt;0, E1448/L1448, 0)</f>
        <v>0</v>
      </c>
      <c r="Q1448" t="str">
        <f>LEFT($N1448, FIND("/", $N1448)-1)</f>
        <v>publishing</v>
      </c>
      <c r="R1448" t="str">
        <f>RIGHT(N1448, LEN(N1448)-LEN(Q1448)-1)</f>
        <v>translations</v>
      </c>
      <c r="S1448" s="5">
        <f>$J1448/60/60/24+DATE(1970, 1, 1)</f>
        <v>42461.447662037041</v>
      </c>
      <c r="T1448" s="5">
        <f>$I1448/60/60/24+DATE(1970, 1, 1)</f>
        <v>42481.447662037041</v>
      </c>
      <c r="U1448" t="b">
        <f>T1448&gt;S1448</f>
        <v>1</v>
      </c>
    </row>
    <row r="1449" spans="1:21" ht="29" x14ac:dyDescent="0.35">
      <c r="A1449">
        <v>1447</v>
      </c>
      <c r="B1449" s="3" t="s">
        <v>1448</v>
      </c>
      <c r="C1449" s="3" t="s">
        <v>5557</v>
      </c>
      <c r="D1449" s="11">
        <v>500000</v>
      </c>
      <c r="E1449" s="11">
        <v>75</v>
      </c>
      <c r="F1449" t="s">
        <v>8221</v>
      </c>
      <c r="G1449" t="s">
        <v>8224</v>
      </c>
      <c r="H1449" t="s">
        <v>8246</v>
      </c>
      <c r="I1449">
        <v>1467999134</v>
      </c>
      <c r="J1449">
        <v>1465407134</v>
      </c>
      <c r="K1449" t="b">
        <v>0</v>
      </c>
      <c r="L1449">
        <v>3</v>
      </c>
      <c r="M1449" t="b">
        <v>0</v>
      </c>
      <c r="N1449" t="s">
        <v>8287</v>
      </c>
      <c r="O1449" s="13">
        <f>E1449/D1449</f>
        <v>1.4999999999999999E-4</v>
      </c>
      <c r="P1449" s="14">
        <f>IF($L1449&lt;&gt;0, E1449/L1449, 0)</f>
        <v>25</v>
      </c>
      <c r="Q1449" t="str">
        <f>LEFT($N1449, FIND("/", $N1449)-1)</f>
        <v>publishing</v>
      </c>
      <c r="R1449" t="str">
        <f>RIGHT(N1449, LEN(N1449)-LEN(Q1449)-1)</f>
        <v>translations</v>
      </c>
      <c r="S1449" s="5">
        <f>$J1449/60/60/24+DATE(1970, 1, 1)</f>
        <v>42529.730717592596</v>
      </c>
      <c r="T1449" s="5">
        <f>$I1449/60/60/24+DATE(1970, 1, 1)</f>
        <v>42559.730717592596</v>
      </c>
      <c r="U1449" t="b">
        <f>T1449&gt;S1449</f>
        <v>1</v>
      </c>
    </row>
    <row r="1450" spans="1:21" ht="58" x14ac:dyDescent="0.35">
      <c r="A1450">
        <v>1448</v>
      </c>
      <c r="B1450" s="3" t="s">
        <v>1449</v>
      </c>
      <c r="C1450" s="3" t="s">
        <v>5558</v>
      </c>
      <c r="D1450" s="11">
        <v>200000</v>
      </c>
      <c r="E1450" s="11">
        <v>0</v>
      </c>
      <c r="F1450" t="s">
        <v>8221</v>
      </c>
      <c r="G1450" t="s">
        <v>8226</v>
      </c>
      <c r="H1450" t="s">
        <v>8248</v>
      </c>
      <c r="I1450">
        <v>1432272300</v>
      </c>
      <c r="J1450">
        <v>1429655318</v>
      </c>
      <c r="K1450" t="b">
        <v>0</v>
      </c>
      <c r="L1450">
        <v>0</v>
      </c>
      <c r="M1450" t="b">
        <v>0</v>
      </c>
      <c r="N1450" t="s">
        <v>8287</v>
      </c>
      <c r="O1450" s="13">
        <f>E1450/D1450</f>
        <v>0</v>
      </c>
      <c r="P1450" s="14">
        <f>IF($L1450&lt;&gt;0, E1450/L1450, 0)</f>
        <v>0</v>
      </c>
      <c r="Q1450" t="str">
        <f>LEFT($N1450, FIND("/", $N1450)-1)</f>
        <v>publishing</v>
      </c>
      <c r="R1450" t="str">
        <f>RIGHT(N1450, LEN(N1450)-LEN(Q1450)-1)</f>
        <v>translations</v>
      </c>
      <c r="S1450" s="5">
        <f>$J1450/60/60/24+DATE(1970, 1, 1)</f>
        <v>42115.936550925922</v>
      </c>
      <c r="T1450" s="5">
        <f>$I1450/60/60/24+DATE(1970, 1, 1)</f>
        <v>42146.225694444445</v>
      </c>
      <c r="U1450" t="b">
        <f>T1450&gt;S1450</f>
        <v>1</v>
      </c>
    </row>
    <row r="1451" spans="1:21" ht="58" x14ac:dyDescent="0.35">
      <c r="A1451">
        <v>1449</v>
      </c>
      <c r="B1451" s="3" t="s">
        <v>1450</v>
      </c>
      <c r="C1451" s="3" t="s">
        <v>5559</v>
      </c>
      <c r="D1451" s="11">
        <v>8888</v>
      </c>
      <c r="E1451" s="11">
        <v>0</v>
      </c>
      <c r="F1451" t="s">
        <v>8221</v>
      </c>
      <c r="G1451" t="s">
        <v>8224</v>
      </c>
      <c r="H1451" t="s">
        <v>8246</v>
      </c>
      <c r="I1451">
        <v>1431286105</v>
      </c>
      <c r="J1451">
        <v>1427138905</v>
      </c>
      <c r="K1451" t="b">
        <v>0</v>
      </c>
      <c r="L1451">
        <v>0</v>
      </c>
      <c r="M1451" t="b">
        <v>0</v>
      </c>
      <c r="N1451" t="s">
        <v>8287</v>
      </c>
      <c r="O1451" s="13">
        <f>E1451/D1451</f>
        <v>0</v>
      </c>
      <c r="P1451" s="14">
        <f>IF($L1451&lt;&gt;0, E1451/L1451, 0)</f>
        <v>0</v>
      </c>
      <c r="Q1451" t="str">
        <f>LEFT($N1451, FIND("/", $N1451)-1)</f>
        <v>publishing</v>
      </c>
      <c r="R1451" t="str">
        <f>RIGHT(N1451, LEN(N1451)-LEN(Q1451)-1)</f>
        <v>translations</v>
      </c>
      <c r="S1451" s="5">
        <f>$J1451/60/60/24+DATE(1970, 1, 1)</f>
        <v>42086.811400462961</v>
      </c>
      <c r="T1451" s="5">
        <f>$I1451/60/60/24+DATE(1970, 1, 1)</f>
        <v>42134.811400462961</v>
      </c>
      <c r="U1451" t="b">
        <f>T1451&gt;S1451</f>
        <v>1</v>
      </c>
    </row>
    <row r="1452" spans="1:21" ht="58" x14ac:dyDescent="0.35">
      <c r="A1452">
        <v>1450</v>
      </c>
      <c r="B1452" s="3" t="s">
        <v>1451</v>
      </c>
      <c r="C1452" s="3" t="s">
        <v>5560</v>
      </c>
      <c r="D1452" s="11">
        <v>100000</v>
      </c>
      <c r="E1452" s="11">
        <v>1</v>
      </c>
      <c r="F1452" t="s">
        <v>8221</v>
      </c>
      <c r="G1452" t="s">
        <v>8224</v>
      </c>
      <c r="H1452" t="s">
        <v>8246</v>
      </c>
      <c r="I1452">
        <v>1455941197</v>
      </c>
      <c r="J1452">
        <v>1453349197</v>
      </c>
      <c r="K1452" t="b">
        <v>0</v>
      </c>
      <c r="L1452">
        <v>1</v>
      </c>
      <c r="M1452" t="b">
        <v>0</v>
      </c>
      <c r="N1452" t="s">
        <v>8287</v>
      </c>
      <c r="O1452" s="13">
        <f>E1452/D1452</f>
        <v>1.0000000000000001E-5</v>
      </c>
      <c r="P1452" s="14">
        <f>IF($L1452&lt;&gt;0, E1452/L1452, 0)</f>
        <v>1</v>
      </c>
      <c r="Q1452" t="str">
        <f>LEFT($N1452, FIND("/", $N1452)-1)</f>
        <v>publishing</v>
      </c>
      <c r="R1452" t="str">
        <f>RIGHT(N1452, LEN(N1452)-LEN(Q1452)-1)</f>
        <v>translations</v>
      </c>
      <c r="S1452" s="5">
        <f>$J1452/60/60/24+DATE(1970, 1, 1)</f>
        <v>42390.171261574069</v>
      </c>
      <c r="T1452" s="5">
        <f>$I1452/60/60/24+DATE(1970, 1, 1)</f>
        <v>42420.171261574069</v>
      </c>
      <c r="U1452" t="b">
        <f>T1452&gt;S1452</f>
        <v>1</v>
      </c>
    </row>
    <row r="1453" spans="1:21" ht="43.5" x14ac:dyDescent="0.35">
      <c r="A1453">
        <v>1451</v>
      </c>
      <c r="B1453" s="3" t="s">
        <v>1452</v>
      </c>
      <c r="C1453" s="3" t="s">
        <v>5561</v>
      </c>
      <c r="D1453" s="11">
        <v>18950</v>
      </c>
      <c r="E1453" s="11">
        <v>2</v>
      </c>
      <c r="F1453" t="s">
        <v>8220</v>
      </c>
      <c r="G1453" t="s">
        <v>8224</v>
      </c>
      <c r="H1453" t="s">
        <v>8246</v>
      </c>
      <c r="I1453">
        <v>1416355259</v>
      </c>
      <c r="J1453">
        <v>1413759659</v>
      </c>
      <c r="K1453" t="b">
        <v>0</v>
      </c>
      <c r="L1453">
        <v>2</v>
      </c>
      <c r="M1453" t="b">
        <v>0</v>
      </c>
      <c r="N1453" t="s">
        <v>8287</v>
      </c>
      <c r="O1453" s="13">
        <f>E1453/D1453</f>
        <v>1.0554089709762533E-4</v>
      </c>
      <c r="P1453" s="14">
        <f>IF($L1453&lt;&gt;0, E1453/L1453, 0)</f>
        <v>1</v>
      </c>
      <c r="Q1453" t="str">
        <f>LEFT($N1453, FIND("/", $N1453)-1)</f>
        <v>publishing</v>
      </c>
      <c r="R1453" t="str">
        <f>RIGHT(N1453, LEN(N1453)-LEN(Q1453)-1)</f>
        <v>translations</v>
      </c>
      <c r="S1453" s="5">
        <f>$J1453/60/60/24+DATE(1970, 1, 1)</f>
        <v>41931.959016203706</v>
      </c>
      <c r="T1453" s="5">
        <f>$I1453/60/60/24+DATE(1970, 1, 1)</f>
        <v>41962.00068287037</v>
      </c>
      <c r="U1453" t="b">
        <f>T1453&gt;S1453</f>
        <v>1</v>
      </c>
    </row>
    <row r="1454" spans="1:21" ht="29" x14ac:dyDescent="0.35">
      <c r="A1454">
        <v>1452</v>
      </c>
      <c r="B1454" s="3" t="s">
        <v>1453</v>
      </c>
      <c r="C1454" s="3" t="s">
        <v>5562</v>
      </c>
      <c r="D1454" s="11">
        <v>14000</v>
      </c>
      <c r="E1454" s="11">
        <v>0</v>
      </c>
      <c r="F1454" t="s">
        <v>8220</v>
      </c>
      <c r="G1454" t="s">
        <v>8224</v>
      </c>
      <c r="H1454" t="s">
        <v>8246</v>
      </c>
      <c r="I1454">
        <v>1406566363</v>
      </c>
      <c r="J1454">
        <v>1403974363</v>
      </c>
      <c r="K1454" t="b">
        <v>0</v>
      </c>
      <c r="L1454">
        <v>0</v>
      </c>
      <c r="M1454" t="b">
        <v>0</v>
      </c>
      <c r="N1454" t="s">
        <v>8287</v>
      </c>
      <c r="O1454" s="13">
        <f>E1454/D1454</f>
        <v>0</v>
      </c>
      <c r="P1454" s="14">
        <f>IF($L1454&lt;&gt;0, E1454/L1454, 0)</f>
        <v>0</v>
      </c>
      <c r="Q1454" t="str">
        <f>LEFT($N1454, FIND("/", $N1454)-1)</f>
        <v>publishing</v>
      </c>
      <c r="R1454" t="str">
        <f>RIGHT(N1454, LEN(N1454)-LEN(Q1454)-1)</f>
        <v>translations</v>
      </c>
      <c r="S1454" s="5">
        <f>$J1454/60/60/24+DATE(1970, 1, 1)</f>
        <v>41818.703275462962</v>
      </c>
      <c r="T1454" s="5">
        <f>$I1454/60/60/24+DATE(1970, 1, 1)</f>
        <v>41848.703275462962</v>
      </c>
      <c r="U1454" t="b">
        <f>T1454&gt;S1454</f>
        <v>1</v>
      </c>
    </row>
    <row r="1455" spans="1:21" ht="43.5" x14ac:dyDescent="0.35">
      <c r="A1455">
        <v>1453</v>
      </c>
      <c r="B1455" s="3" t="s">
        <v>1454</v>
      </c>
      <c r="C1455" s="3" t="s">
        <v>5563</v>
      </c>
      <c r="D1455" s="11">
        <v>25000</v>
      </c>
      <c r="E1455" s="11">
        <v>0</v>
      </c>
      <c r="F1455" t="s">
        <v>8220</v>
      </c>
      <c r="G1455" t="s">
        <v>8230</v>
      </c>
      <c r="H1455" t="s">
        <v>8249</v>
      </c>
      <c r="I1455">
        <v>1492270947</v>
      </c>
      <c r="J1455">
        <v>1488386547</v>
      </c>
      <c r="K1455" t="b">
        <v>0</v>
      </c>
      <c r="L1455">
        <v>0</v>
      </c>
      <c r="M1455" t="b">
        <v>0</v>
      </c>
      <c r="N1455" t="s">
        <v>8287</v>
      </c>
      <c r="O1455" s="13">
        <f>E1455/D1455</f>
        <v>0</v>
      </c>
      <c r="P1455" s="14">
        <f>IF($L1455&lt;&gt;0, E1455/L1455, 0)</f>
        <v>0</v>
      </c>
      <c r="Q1455" t="str">
        <f>LEFT($N1455, FIND("/", $N1455)-1)</f>
        <v>publishing</v>
      </c>
      <c r="R1455" t="str">
        <f>RIGHT(N1455, LEN(N1455)-LEN(Q1455)-1)</f>
        <v>translations</v>
      </c>
      <c r="S1455" s="5">
        <f>$J1455/60/60/24+DATE(1970, 1, 1)</f>
        <v>42795.696145833332</v>
      </c>
      <c r="T1455" s="5">
        <f>$I1455/60/60/24+DATE(1970, 1, 1)</f>
        <v>42840.654479166667</v>
      </c>
      <c r="U1455" t="b">
        <f>T1455&gt;S1455</f>
        <v>1</v>
      </c>
    </row>
    <row r="1456" spans="1:21" ht="43.5" x14ac:dyDescent="0.35">
      <c r="A1456">
        <v>1454</v>
      </c>
      <c r="B1456" s="3" t="s">
        <v>1455</v>
      </c>
      <c r="C1456" s="3" t="s">
        <v>5564</v>
      </c>
      <c r="D1456" s="11">
        <v>1750</v>
      </c>
      <c r="E1456" s="11">
        <v>15</v>
      </c>
      <c r="F1456" t="s">
        <v>8220</v>
      </c>
      <c r="G1456" t="s">
        <v>8227</v>
      </c>
      <c r="H1456" t="s">
        <v>8249</v>
      </c>
      <c r="I1456">
        <v>1461535140</v>
      </c>
      <c r="J1456">
        <v>1459716480</v>
      </c>
      <c r="K1456" t="b">
        <v>0</v>
      </c>
      <c r="L1456">
        <v>1</v>
      </c>
      <c r="M1456" t="b">
        <v>0</v>
      </c>
      <c r="N1456" t="s">
        <v>8287</v>
      </c>
      <c r="O1456" s="13">
        <f>E1456/D1456</f>
        <v>8.5714285714285719E-3</v>
      </c>
      <c r="P1456" s="14">
        <f>IF($L1456&lt;&gt;0, E1456/L1456, 0)</f>
        <v>15</v>
      </c>
      <c r="Q1456" t="str">
        <f>LEFT($N1456, FIND("/", $N1456)-1)</f>
        <v>publishing</v>
      </c>
      <c r="R1456" t="str">
        <f>RIGHT(N1456, LEN(N1456)-LEN(Q1456)-1)</f>
        <v>translations</v>
      </c>
      <c r="S1456" s="5">
        <f>$J1456/60/60/24+DATE(1970, 1, 1)</f>
        <v>42463.866666666669</v>
      </c>
      <c r="T1456" s="5">
        <f>$I1456/60/60/24+DATE(1970, 1, 1)</f>
        <v>42484.915972222225</v>
      </c>
      <c r="U1456" t="b">
        <f>T1456&gt;S1456</f>
        <v>1</v>
      </c>
    </row>
    <row r="1457" spans="1:21" ht="58" x14ac:dyDescent="0.35">
      <c r="A1457">
        <v>1455</v>
      </c>
      <c r="B1457" s="3" t="s">
        <v>1456</v>
      </c>
      <c r="C1457" s="3" t="s">
        <v>5565</v>
      </c>
      <c r="D1457" s="11">
        <v>15000</v>
      </c>
      <c r="E1457" s="11">
        <v>1575</v>
      </c>
      <c r="F1457" t="s">
        <v>8220</v>
      </c>
      <c r="G1457" t="s">
        <v>8224</v>
      </c>
      <c r="H1457" t="s">
        <v>8246</v>
      </c>
      <c r="I1457">
        <v>1409924340</v>
      </c>
      <c r="J1457">
        <v>1405181320</v>
      </c>
      <c r="K1457" t="b">
        <v>0</v>
      </c>
      <c r="L1457">
        <v>7</v>
      </c>
      <c r="M1457" t="b">
        <v>0</v>
      </c>
      <c r="N1457" t="s">
        <v>8287</v>
      </c>
      <c r="O1457" s="13">
        <f>E1457/D1457</f>
        <v>0.105</v>
      </c>
      <c r="P1457" s="14">
        <f>IF($L1457&lt;&gt;0, E1457/L1457, 0)</f>
        <v>225</v>
      </c>
      <c r="Q1457" t="str">
        <f>LEFT($N1457, FIND("/", $N1457)-1)</f>
        <v>publishing</v>
      </c>
      <c r="R1457" t="str">
        <f>RIGHT(N1457, LEN(N1457)-LEN(Q1457)-1)</f>
        <v>translations</v>
      </c>
      <c r="S1457" s="5">
        <f>$J1457/60/60/24+DATE(1970, 1, 1)</f>
        <v>41832.672685185185</v>
      </c>
      <c r="T1457" s="5">
        <f>$I1457/60/60/24+DATE(1970, 1, 1)</f>
        <v>41887.568749999999</v>
      </c>
      <c r="U1457" t="b">
        <f>T1457&gt;S1457</f>
        <v>1</v>
      </c>
    </row>
    <row r="1458" spans="1:21" x14ac:dyDescent="0.35">
      <c r="A1458">
        <v>1456</v>
      </c>
      <c r="B1458" s="3" t="s">
        <v>1457</v>
      </c>
      <c r="C1458" s="3" t="s">
        <v>5566</v>
      </c>
      <c r="D1458" s="11">
        <v>5000</v>
      </c>
      <c r="E1458" s="11">
        <v>145</v>
      </c>
      <c r="F1458" t="s">
        <v>8220</v>
      </c>
      <c r="G1458" t="s">
        <v>8237</v>
      </c>
      <c r="H1458" t="s">
        <v>8249</v>
      </c>
      <c r="I1458">
        <v>1483459365</v>
      </c>
      <c r="J1458">
        <v>1480867365</v>
      </c>
      <c r="K1458" t="b">
        <v>0</v>
      </c>
      <c r="L1458">
        <v>3</v>
      </c>
      <c r="M1458" t="b">
        <v>0</v>
      </c>
      <c r="N1458" t="s">
        <v>8287</v>
      </c>
      <c r="O1458" s="13">
        <f>E1458/D1458</f>
        <v>2.9000000000000001E-2</v>
      </c>
      <c r="P1458" s="14">
        <f>IF($L1458&lt;&gt;0, E1458/L1458, 0)</f>
        <v>48.333333333333336</v>
      </c>
      <c r="Q1458" t="str">
        <f>LEFT($N1458, FIND("/", $N1458)-1)</f>
        <v>publishing</v>
      </c>
      <c r="R1458" t="str">
        <f>RIGHT(N1458, LEN(N1458)-LEN(Q1458)-1)</f>
        <v>translations</v>
      </c>
      <c r="S1458" s="5">
        <f>$J1458/60/60/24+DATE(1970, 1, 1)</f>
        <v>42708.668576388889</v>
      </c>
      <c r="T1458" s="5">
        <f>$I1458/60/60/24+DATE(1970, 1, 1)</f>
        <v>42738.668576388889</v>
      </c>
      <c r="U1458" t="b">
        <f>T1458&gt;S1458</f>
        <v>1</v>
      </c>
    </row>
    <row r="1459" spans="1:21" ht="29" x14ac:dyDescent="0.35">
      <c r="A1459">
        <v>1457</v>
      </c>
      <c r="B1459" s="3" t="s">
        <v>1458</v>
      </c>
      <c r="C1459" s="3" t="s">
        <v>5567</v>
      </c>
      <c r="D1459" s="11">
        <v>6000</v>
      </c>
      <c r="E1459" s="11">
        <v>0</v>
      </c>
      <c r="F1459" t="s">
        <v>8220</v>
      </c>
      <c r="G1459" t="s">
        <v>8224</v>
      </c>
      <c r="H1459" t="s">
        <v>8246</v>
      </c>
      <c r="I1459">
        <v>1447281044</v>
      </c>
      <c r="J1459">
        <v>1444685444</v>
      </c>
      <c r="K1459" t="b">
        <v>0</v>
      </c>
      <c r="L1459">
        <v>0</v>
      </c>
      <c r="M1459" t="b">
        <v>0</v>
      </c>
      <c r="N1459" t="s">
        <v>8287</v>
      </c>
      <c r="O1459" s="13">
        <f>E1459/D1459</f>
        <v>0</v>
      </c>
      <c r="P1459" s="14">
        <f>IF($L1459&lt;&gt;0, E1459/L1459, 0)</f>
        <v>0</v>
      </c>
      <c r="Q1459" t="str">
        <f>LEFT($N1459, FIND("/", $N1459)-1)</f>
        <v>publishing</v>
      </c>
      <c r="R1459" t="str">
        <f>RIGHT(N1459, LEN(N1459)-LEN(Q1459)-1)</f>
        <v>translations</v>
      </c>
      <c r="S1459" s="5">
        <f>$J1459/60/60/24+DATE(1970, 1, 1)</f>
        <v>42289.89634259259</v>
      </c>
      <c r="T1459" s="5">
        <f>$I1459/60/60/24+DATE(1970, 1, 1)</f>
        <v>42319.938009259262</v>
      </c>
      <c r="U1459" t="b">
        <f>T1459&gt;S1459</f>
        <v>1</v>
      </c>
    </row>
    <row r="1460" spans="1:21" ht="58" x14ac:dyDescent="0.35">
      <c r="A1460">
        <v>1458</v>
      </c>
      <c r="B1460" s="3" t="s">
        <v>1459</v>
      </c>
      <c r="C1460" s="3" t="s">
        <v>5568</v>
      </c>
      <c r="D1460" s="11">
        <v>5000</v>
      </c>
      <c r="E1460" s="11">
        <v>0</v>
      </c>
      <c r="F1460" t="s">
        <v>8220</v>
      </c>
      <c r="G1460" t="s">
        <v>8224</v>
      </c>
      <c r="H1460" t="s">
        <v>8246</v>
      </c>
      <c r="I1460">
        <v>1407729600</v>
      </c>
      <c r="J1460">
        <v>1405097760</v>
      </c>
      <c r="K1460" t="b">
        <v>0</v>
      </c>
      <c r="L1460">
        <v>0</v>
      </c>
      <c r="M1460" t="b">
        <v>0</v>
      </c>
      <c r="N1460" t="s">
        <v>8287</v>
      </c>
      <c r="O1460" s="13">
        <f>E1460/D1460</f>
        <v>0</v>
      </c>
      <c r="P1460" s="14">
        <f>IF($L1460&lt;&gt;0, E1460/L1460, 0)</f>
        <v>0</v>
      </c>
      <c r="Q1460" t="str">
        <f>LEFT($N1460, FIND("/", $N1460)-1)</f>
        <v>publishing</v>
      </c>
      <c r="R1460" t="str">
        <f>RIGHT(N1460, LEN(N1460)-LEN(Q1460)-1)</f>
        <v>translations</v>
      </c>
      <c r="S1460" s="5">
        <f>$J1460/60/60/24+DATE(1970, 1, 1)</f>
        <v>41831.705555555556</v>
      </c>
      <c r="T1460" s="5">
        <f>$I1460/60/60/24+DATE(1970, 1, 1)</f>
        <v>41862.166666666664</v>
      </c>
      <c r="U1460" t="b">
        <f>T1460&gt;S1460</f>
        <v>1</v>
      </c>
    </row>
    <row r="1461" spans="1:21" ht="43.5" x14ac:dyDescent="0.35">
      <c r="A1461">
        <v>1459</v>
      </c>
      <c r="B1461" s="3" t="s">
        <v>1460</v>
      </c>
      <c r="C1461" s="3" t="s">
        <v>5569</v>
      </c>
      <c r="D1461" s="11">
        <v>37000</v>
      </c>
      <c r="E1461" s="11">
        <v>0</v>
      </c>
      <c r="F1461" t="s">
        <v>8220</v>
      </c>
      <c r="G1461" t="s">
        <v>8232</v>
      </c>
      <c r="H1461" t="s">
        <v>8253</v>
      </c>
      <c r="I1461">
        <v>1449077100</v>
      </c>
      <c r="J1461">
        <v>1446612896</v>
      </c>
      <c r="K1461" t="b">
        <v>0</v>
      </c>
      <c r="L1461">
        <v>0</v>
      </c>
      <c r="M1461" t="b">
        <v>0</v>
      </c>
      <c r="N1461" t="s">
        <v>8287</v>
      </c>
      <c r="O1461" s="13">
        <f>E1461/D1461</f>
        <v>0</v>
      </c>
      <c r="P1461" s="14">
        <f>IF($L1461&lt;&gt;0, E1461/L1461, 0)</f>
        <v>0</v>
      </c>
      <c r="Q1461" t="str">
        <f>LEFT($N1461, FIND("/", $N1461)-1)</f>
        <v>publishing</v>
      </c>
      <c r="R1461" t="str">
        <f>RIGHT(N1461, LEN(N1461)-LEN(Q1461)-1)</f>
        <v>translations</v>
      </c>
      <c r="S1461" s="5">
        <f>$J1461/60/60/24+DATE(1970, 1, 1)</f>
        <v>42312.204814814817</v>
      </c>
      <c r="T1461" s="5">
        <f>$I1461/60/60/24+DATE(1970, 1, 1)</f>
        <v>42340.725694444445</v>
      </c>
      <c r="U1461" t="b">
        <f>T1461&gt;S1461</f>
        <v>1</v>
      </c>
    </row>
    <row r="1462" spans="1:21" ht="43.5" x14ac:dyDescent="0.35">
      <c r="A1462">
        <v>1460</v>
      </c>
      <c r="B1462" s="3" t="s">
        <v>1461</v>
      </c>
      <c r="C1462" s="3" t="s">
        <v>5570</v>
      </c>
      <c r="D1462" s="11">
        <v>25000000</v>
      </c>
      <c r="E1462" s="11">
        <v>0</v>
      </c>
      <c r="F1462" t="s">
        <v>8220</v>
      </c>
      <c r="G1462" t="s">
        <v>8224</v>
      </c>
      <c r="H1462" t="s">
        <v>8246</v>
      </c>
      <c r="I1462">
        <v>1417391100</v>
      </c>
      <c r="J1462">
        <v>1412371898</v>
      </c>
      <c r="K1462" t="b">
        <v>0</v>
      </c>
      <c r="L1462">
        <v>0</v>
      </c>
      <c r="M1462" t="b">
        <v>0</v>
      </c>
      <c r="N1462" t="s">
        <v>8287</v>
      </c>
      <c r="O1462" s="13">
        <f>E1462/D1462</f>
        <v>0</v>
      </c>
      <c r="P1462" s="14">
        <f>IF($L1462&lt;&gt;0, E1462/L1462, 0)</f>
        <v>0</v>
      </c>
      <c r="Q1462" t="str">
        <f>LEFT($N1462, FIND("/", $N1462)-1)</f>
        <v>publishing</v>
      </c>
      <c r="R1462" t="str">
        <f>RIGHT(N1462, LEN(N1462)-LEN(Q1462)-1)</f>
        <v>translations</v>
      </c>
      <c r="S1462" s="5">
        <f>$J1462/60/60/24+DATE(1970, 1, 1)</f>
        <v>41915.896967592591</v>
      </c>
      <c r="T1462" s="5">
        <f>$I1462/60/60/24+DATE(1970, 1, 1)</f>
        <v>41973.989583333328</v>
      </c>
      <c r="U1462" t="b">
        <f>T1462&gt;S1462</f>
        <v>1</v>
      </c>
    </row>
    <row r="1463" spans="1:21" ht="29" x14ac:dyDescent="0.35">
      <c r="A1463">
        <v>1461</v>
      </c>
      <c r="B1463" s="3" t="s">
        <v>1462</v>
      </c>
      <c r="C1463" s="3" t="s">
        <v>5571</v>
      </c>
      <c r="D1463" s="11">
        <v>15000</v>
      </c>
      <c r="E1463" s="11">
        <v>15186.69</v>
      </c>
      <c r="F1463" t="s">
        <v>8219</v>
      </c>
      <c r="G1463" t="s">
        <v>8224</v>
      </c>
      <c r="H1463" t="s">
        <v>8246</v>
      </c>
      <c r="I1463">
        <v>1413849600</v>
      </c>
      <c r="J1463">
        <v>1410967754</v>
      </c>
      <c r="K1463" t="b">
        <v>1</v>
      </c>
      <c r="L1463">
        <v>340</v>
      </c>
      <c r="M1463" t="b">
        <v>1</v>
      </c>
      <c r="N1463" t="s">
        <v>8288</v>
      </c>
      <c r="O1463" s="13">
        <f>E1463/D1463</f>
        <v>1.012446</v>
      </c>
      <c r="P1463" s="14">
        <f>IF($L1463&lt;&gt;0, E1463/L1463, 0)</f>
        <v>44.66673529411765</v>
      </c>
      <c r="Q1463" t="str">
        <f>LEFT($N1463, FIND("/", $N1463)-1)</f>
        <v>publishing</v>
      </c>
      <c r="R1463" t="str">
        <f>RIGHT(N1463, LEN(N1463)-LEN(Q1463)-1)</f>
        <v>radio &amp; podcasts</v>
      </c>
      <c r="S1463" s="5">
        <f>$J1463/60/60/24+DATE(1970, 1, 1)</f>
        <v>41899.645300925928</v>
      </c>
      <c r="T1463" s="5">
        <f>$I1463/60/60/24+DATE(1970, 1, 1)</f>
        <v>41933</v>
      </c>
      <c r="U1463" t="b">
        <f>T1463&gt;S1463</f>
        <v>1</v>
      </c>
    </row>
    <row r="1464" spans="1:21" ht="29" x14ac:dyDescent="0.35">
      <c r="A1464">
        <v>1462</v>
      </c>
      <c r="B1464" s="3" t="s">
        <v>1463</v>
      </c>
      <c r="C1464" s="3" t="s">
        <v>5572</v>
      </c>
      <c r="D1464" s="11">
        <v>4000</v>
      </c>
      <c r="E1464" s="11">
        <v>4340.7</v>
      </c>
      <c r="F1464" t="s">
        <v>8219</v>
      </c>
      <c r="G1464" t="s">
        <v>8224</v>
      </c>
      <c r="H1464" t="s">
        <v>8246</v>
      </c>
      <c r="I1464">
        <v>1365609271</v>
      </c>
      <c r="J1464">
        <v>1363017271</v>
      </c>
      <c r="K1464" t="b">
        <v>1</v>
      </c>
      <c r="L1464">
        <v>150</v>
      </c>
      <c r="M1464" t="b">
        <v>1</v>
      </c>
      <c r="N1464" t="s">
        <v>8288</v>
      </c>
      <c r="O1464" s="13">
        <f>E1464/D1464</f>
        <v>1.085175</v>
      </c>
      <c r="P1464" s="14">
        <f>IF($L1464&lt;&gt;0, E1464/L1464, 0)</f>
        <v>28.937999999999999</v>
      </c>
      <c r="Q1464" t="str">
        <f>LEFT($N1464, FIND("/", $N1464)-1)</f>
        <v>publishing</v>
      </c>
      <c r="R1464" t="str">
        <f>RIGHT(N1464, LEN(N1464)-LEN(Q1464)-1)</f>
        <v>radio &amp; podcasts</v>
      </c>
      <c r="S1464" s="5">
        <f>$J1464/60/60/24+DATE(1970, 1, 1)</f>
        <v>41344.662858796299</v>
      </c>
      <c r="T1464" s="5">
        <f>$I1464/60/60/24+DATE(1970, 1, 1)</f>
        <v>41374.662858796299</v>
      </c>
      <c r="U1464" t="b">
        <f>T1464&gt;S1464</f>
        <v>1</v>
      </c>
    </row>
    <row r="1465" spans="1:21" ht="43.5" x14ac:dyDescent="0.35">
      <c r="A1465">
        <v>1463</v>
      </c>
      <c r="B1465" s="3" t="s">
        <v>1464</v>
      </c>
      <c r="C1465" s="3" t="s">
        <v>5573</v>
      </c>
      <c r="D1465" s="11">
        <v>600</v>
      </c>
      <c r="E1465" s="11">
        <v>886</v>
      </c>
      <c r="F1465" t="s">
        <v>8219</v>
      </c>
      <c r="G1465" t="s">
        <v>8224</v>
      </c>
      <c r="H1465" t="s">
        <v>8246</v>
      </c>
      <c r="I1465">
        <v>1365367938</v>
      </c>
      <c r="J1465">
        <v>1361483538</v>
      </c>
      <c r="K1465" t="b">
        <v>1</v>
      </c>
      <c r="L1465">
        <v>25</v>
      </c>
      <c r="M1465" t="b">
        <v>1</v>
      </c>
      <c r="N1465" t="s">
        <v>8288</v>
      </c>
      <c r="O1465" s="13">
        <f>E1465/D1465</f>
        <v>1.4766666666666666</v>
      </c>
      <c r="P1465" s="14">
        <f>IF($L1465&lt;&gt;0, E1465/L1465, 0)</f>
        <v>35.44</v>
      </c>
      <c r="Q1465" t="str">
        <f>LEFT($N1465, FIND("/", $N1465)-1)</f>
        <v>publishing</v>
      </c>
      <c r="R1465" t="str">
        <f>RIGHT(N1465, LEN(N1465)-LEN(Q1465)-1)</f>
        <v>radio &amp; podcasts</v>
      </c>
      <c r="S1465" s="5">
        <f>$J1465/60/60/24+DATE(1970, 1, 1)</f>
        <v>41326.911319444444</v>
      </c>
      <c r="T1465" s="5">
        <f>$I1465/60/60/24+DATE(1970, 1, 1)</f>
        <v>41371.869652777779</v>
      </c>
      <c r="U1465" t="b">
        <f>T1465&gt;S1465</f>
        <v>1</v>
      </c>
    </row>
    <row r="1466" spans="1:21" x14ac:dyDescent="0.35">
      <c r="A1466">
        <v>1464</v>
      </c>
      <c r="B1466" s="3" t="s">
        <v>1465</v>
      </c>
      <c r="C1466" s="3" t="s">
        <v>5574</v>
      </c>
      <c r="D1466" s="11">
        <v>5000</v>
      </c>
      <c r="E1466" s="11">
        <v>8160</v>
      </c>
      <c r="F1466" t="s">
        <v>8219</v>
      </c>
      <c r="G1466" t="s">
        <v>8224</v>
      </c>
      <c r="H1466" t="s">
        <v>8246</v>
      </c>
      <c r="I1466">
        <v>1361029958</v>
      </c>
      <c r="J1466">
        <v>1358437958</v>
      </c>
      <c r="K1466" t="b">
        <v>1</v>
      </c>
      <c r="L1466">
        <v>234</v>
      </c>
      <c r="M1466" t="b">
        <v>1</v>
      </c>
      <c r="N1466" t="s">
        <v>8288</v>
      </c>
      <c r="O1466" s="13">
        <f>E1466/D1466</f>
        <v>1.6319999999999999</v>
      </c>
      <c r="P1466" s="14">
        <f>IF($L1466&lt;&gt;0, E1466/L1466, 0)</f>
        <v>34.871794871794869</v>
      </c>
      <c r="Q1466" t="str">
        <f>LEFT($N1466, FIND("/", $N1466)-1)</f>
        <v>publishing</v>
      </c>
      <c r="R1466" t="str">
        <f>RIGHT(N1466, LEN(N1466)-LEN(Q1466)-1)</f>
        <v>radio &amp; podcasts</v>
      </c>
      <c r="S1466" s="5">
        <f>$J1466/60/60/24+DATE(1970, 1, 1)</f>
        <v>41291.661550925928</v>
      </c>
      <c r="T1466" s="5">
        <f>$I1466/60/60/24+DATE(1970, 1, 1)</f>
        <v>41321.661550925928</v>
      </c>
      <c r="U1466" t="b">
        <f>T1466&gt;S1466</f>
        <v>1</v>
      </c>
    </row>
    <row r="1467" spans="1:21" ht="43.5" x14ac:dyDescent="0.35">
      <c r="A1467">
        <v>1465</v>
      </c>
      <c r="B1467" s="3" t="s">
        <v>1466</v>
      </c>
      <c r="C1467" s="3" t="s">
        <v>5575</v>
      </c>
      <c r="D1467" s="11">
        <v>30000</v>
      </c>
      <c r="E1467" s="11">
        <v>136924.35</v>
      </c>
      <c r="F1467" t="s">
        <v>8219</v>
      </c>
      <c r="G1467" t="s">
        <v>8224</v>
      </c>
      <c r="H1467" t="s">
        <v>8246</v>
      </c>
      <c r="I1467">
        <v>1332385200</v>
      </c>
      <c r="J1467">
        <v>1329759452</v>
      </c>
      <c r="K1467" t="b">
        <v>1</v>
      </c>
      <c r="L1467">
        <v>2602</v>
      </c>
      <c r="M1467" t="b">
        <v>1</v>
      </c>
      <c r="N1467" t="s">
        <v>8288</v>
      </c>
      <c r="O1467" s="13">
        <f>E1467/D1467</f>
        <v>4.5641449999999999</v>
      </c>
      <c r="P1467" s="14">
        <f>IF($L1467&lt;&gt;0, E1467/L1467, 0)</f>
        <v>52.622732513451197</v>
      </c>
      <c r="Q1467" t="str">
        <f>LEFT($N1467, FIND("/", $N1467)-1)</f>
        <v>publishing</v>
      </c>
      <c r="R1467" t="str">
        <f>RIGHT(N1467, LEN(N1467)-LEN(Q1467)-1)</f>
        <v>radio &amp; podcasts</v>
      </c>
      <c r="S1467" s="5">
        <f>$J1467/60/60/24+DATE(1970, 1, 1)</f>
        <v>40959.734398148146</v>
      </c>
      <c r="T1467" s="5">
        <f>$I1467/60/60/24+DATE(1970, 1, 1)</f>
        <v>40990.125</v>
      </c>
      <c r="U1467" t="b">
        <f>T1467&gt;S1467</f>
        <v>1</v>
      </c>
    </row>
    <row r="1468" spans="1:21" ht="43.5" x14ac:dyDescent="0.35">
      <c r="A1468">
        <v>1466</v>
      </c>
      <c r="B1468" s="3" t="s">
        <v>1467</v>
      </c>
      <c r="C1468" s="3" t="s">
        <v>5576</v>
      </c>
      <c r="D1468" s="11">
        <v>16000</v>
      </c>
      <c r="E1468" s="11">
        <v>17260.37</v>
      </c>
      <c r="F1468" t="s">
        <v>8219</v>
      </c>
      <c r="G1468" t="s">
        <v>8224</v>
      </c>
      <c r="H1468" t="s">
        <v>8246</v>
      </c>
      <c r="I1468">
        <v>1452574800</v>
      </c>
      <c r="J1468">
        <v>1449029266</v>
      </c>
      <c r="K1468" t="b">
        <v>1</v>
      </c>
      <c r="L1468">
        <v>248</v>
      </c>
      <c r="M1468" t="b">
        <v>1</v>
      </c>
      <c r="N1468" t="s">
        <v>8288</v>
      </c>
      <c r="O1468" s="13">
        <f>E1468/D1468</f>
        <v>1.0787731249999999</v>
      </c>
      <c r="P1468" s="14">
        <f>IF($L1468&lt;&gt;0, E1468/L1468, 0)</f>
        <v>69.598266129032254</v>
      </c>
      <c r="Q1468" t="str">
        <f>LEFT($N1468, FIND("/", $N1468)-1)</f>
        <v>publishing</v>
      </c>
      <c r="R1468" t="str">
        <f>RIGHT(N1468, LEN(N1468)-LEN(Q1468)-1)</f>
        <v>radio &amp; podcasts</v>
      </c>
      <c r="S1468" s="5">
        <f>$J1468/60/60/24+DATE(1970, 1, 1)</f>
        <v>42340.172060185185</v>
      </c>
      <c r="T1468" s="5">
        <f>$I1468/60/60/24+DATE(1970, 1, 1)</f>
        <v>42381.208333333328</v>
      </c>
      <c r="U1468" t="b">
        <f>T1468&gt;S1468</f>
        <v>1</v>
      </c>
    </row>
    <row r="1469" spans="1:21" ht="29" x14ac:dyDescent="0.35">
      <c r="A1469">
        <v>1467</v>
      </c>
      <c r="B1469" s="3" t="s">
        <v>1468</v>
      </c>
      <c r="C1469" s="3" t="s">
        <v>5577</v>
      </c>
      <c r="D1469" s="11">
        <v>40000</v>
      </c>
      <c r="E1469" s="11">
        <v>46032</v>
      </c>
      <c r="F1469" t="s">
        <v>8219</v>
      </c>
      <c r="G1469" t="s">
        <v>8224</v>
      </c>
      <c r="H1469" t="s">
        <v>8246</v>
      </c>
      <c r="I1469">
        <v>1332699285</v>
      </c>
      <c r="J1469">
        <v>1327518885</v>
      </c>
      <c r="K1469" t="b">
        <v>1</v>
      </c>
      <c r="L1469">
        <v>600</v>
      </c>
      <c r="M1469" t="b">
        <v>1</v>
      </c>
      <c r="N1469" t="s">
        <v>8288</v>
      </c>
      <c r="O1469" s="13">
        <f>E1469/D1469</f>
        <v>1.1508</v>
      </c>
      <c r="P1469" s="14">
        <f>IF($L1469&lt;&gt;0, E1469/L1469, 0)</f>
        <v>76.72</v>
      </c>
      <c r="Q1469" t="str">
        <f>LEFT($N1469, FIND("/", $N1469)-1)</f>
        <v>publishing</v>
      </c>
      <c r="R1469" t="str">
        <f>RIGHT(N1469, LEN(N1469)-LEN(Q1469)-1)</f>
        <v>radio &amp; podcasts</v>
      </c>
      <c r="S1469" s="5">
        <f>$J1469/60/60/24+DATE(1970, 1, 1)</f>
        <v>40933.80190972222</v>
      </c>
      <c r="T1469" s="5">
        <f>$I1469/60/60/24+DATE(1970, 1, 1)</f>
        <v>40993.760243055556</v>
      </c>
      <c r="U1469" t="b">
        <f>T1469&gt;S1469</f>
        <v>1</v>
      </c>
    </row>
    <row r="1470" spans="1:21" ht="43.5" x14ac:dyDescent="0.35">
      <c r="A1470">
        <v>1468</v>
      </c>
      <c r="B1470" s="3" t="s">
        <v>1469</v>
      </c>
      <c r="C1470" s="3" t="s">
        <v>5578</v>
      </c>
      <c r="D1470" s="11">
        <v>9500</v>
      </c>
      <c r="E1470" s="11">
        <v>9725</v>
      </c>
      <c r="F1470" t="s">
        <v>8219</v>
      </c>
      <c r="G1470" t="s">
        <v>8224</v>
      </c>
      <c r="H1470" t="s">
        <v>8246</v>
      </c>
      <c r="I1470">
        <v>1307838049</v>
      </c>
      <c r="J1470">
        <v>1302654049</v>
      </c>
      <c r="K1470" t="b">
        <v>1</v>
      </c>
      <c r="L1470">
        <v>293</v>
      </c>
      <c r="M1470" t="b">
        <v>1</v>
      </c>
      <c r="N1470" t="s">
        <v>8288</v>
      </c>
      <c r="O1470" s="13">
        <f>E1470/D1470</f>
        <v>1.0236842105263158</v>
      </c>
      <c r="P1470" s="14">
        <f>IF($L1470&lt;&gt;0, E1470/L1470, 0)</f>
        <v>33.191126279863482</v>
      </c>
      <c r="Q1470" t="str">
        <f>LEFT($N1470, FIND("/", $N1470)-1)</f>
        <v>publishing</v>
      </c>
      <c r="R1470" t="str">
        <f>RIGHT(N1470, LEN(N1470)-LEN(Q1470)-1)</f>
        <v>radio &amp; podcasts</v>
      </c>
      <c r="S1470" s="5">
        <f>$J1470/60/60/24+DATE(1970, 1, 1)</f>
        <v>40646.014456018522</v>
      </c>
      <c r="T1470" s="5">
        <f>$I1470/60/60/24+DATE(1970, 1, 1)</f>
        <v>40706.014456018522</v>
      </c>
      <c r="U1470" t="b">
        <f>T1470&gt;S1470</f>
        <v>1</v>
      </c>
    </row>
    <row r="1471" spans="1:21" ht="43.5" x14ac:dyDescent="0.35">
      <c r="A1471">
        <v>1469</v>
      </c>
      <c r="B1471" s="3" t="s">
        <v>1470</v>
      </c>
      <c r="C1471" s="3" t="s">
        <v>5579</v>
      </c>
      <c r="D1471" s="11">
        <v>44250</v>
      </c>
      <c r="E1471" s="11">
        <v>47978</v>
      </c>
      <c r="F1471" t="s">
        <v>8219</v>
      </c>
      <c r="G1471" t="s">
        <v>8224</v>
      </c>
      <c r="H1471" t="s">
        <v>8246</v>
      </c>
      <c r="I1471">
        <v>1360938109</v>
      </c>
      <c r="J1471">
        <v>1358346109</v>
      </c>
      <c r="K1471" t="b">
        <v>1</v>
      </c>
      <c r="L1471">
        <v>321</v>
      </c>
      <c r="M1471" t="b">
        <v>1</v>
      </c>
      <c r="N1471" t="s">
        <v>8288</v>
      </c>
      <c r="O1471" s="13">
        <f>E1471/D1471</f>
        <v>1.0842485875706214</v>
      </c>
      <c r="P1471" s="14">
        <f>IF($L1471&lt;&gt;0, E1471/L1471, 0)</f>
        <v>149.46417445482865</v>
      </c>
      <c r="Q1471" t="str">
        <f>LEFT($N1471, FIND("/", $N1471)-1)</f>
        <v>publishing</v>
      </c>
      <c r="R1471" t="str">
        <f>RIGHT(N1471, LEN(N1471)-LEN(Q1471)-1)</f>
        <v>radio &amp; podcasts</v>
      </c>
      <c r="S1471" s="5">
        <f>$J1471/60/60/24+DATE(1970, 1, 1)</f>
        <v>41290.598483796297</v>
      </c>
      <c r="T1471" s="5">
        <f>$I1471/60/60/24+DATE(1970, 1, 1)</f>
        <v>41320.598483796297</v>
      </c>
      <c r="U1471" t="b">
        <f>T1471&gt;S1471</f>
        <v>1</v>
      </c>
    </row>
    <row r="1472" spans="1:21" ht="58" x14ac:dyDescent="0.35">
      <c r="A1472">
        <v>1470</v>
      </c>
      <c r="B1472" s="3" t="s">
        <v>1471</v>
      </c>
      <c r="C1472" s="3" t="s">
        <v>5580</v>
      </c>
      <c r="D1472" s="11">
        <v>1500</v>
      </c>
      <c r="E1472" s="11">
        <v>1877</v>
      </c>
      <c r="F1472" t="s">
        <v>8219</v>
      </c>
      <c r="G1472" t="s">
        <v>8224</v>
      </c>
      <c r="H1472" t="s">
        <v>8246</v>
      </c>
      <c r="I1472">
        <v>1356724263</v>
      </c>
      <c r="J1472">
        <v>1354909863</v>
      </c>
      <c r="K1472" t="b">
        <v>1</v>
      </c>
      <c r="L1472">
        <v>81</v>
      </c>
      <c r="M1472" t="b">
        <v>1</v>
      </c>
      <c r="N1472" t="s">
        <v>8288</v>
      </c>
      <c r="O1472" s="13">
        <f>E1472/D1472</f>
        <v>1.2513333333333334</v>
      </c>
      <c r="P1472" s="14">
        <f>IF($L1472&lt;&gt;0, E1472/L1472, 0)</f>
        <v>23.172839506172838</v>
      </c>
      <c r="Q1472" t="str">
        <f>LEFT($N1472, FIND("/", $N1472)-1)</f>
        <v>publishing</v>
      </c>
      <c r="R1472" t="str">
        <f>RIGHT(N1472, LEN(N1472)-LEN(Q1472)-1)</f>
        <v>radio &amp; podcasts</v>
      </c>
      <c r="S1472" s="5">
        <f>$J1472/60/60/24+DATE(1970, 1, 1)</f>
        <v>41250.827118055553</v>
      </c>
      <c r="T1472" s="5">
        <f>$I1472/60/60/24+DATE(1970, 1, 1)</f>
        <v>41271.827118055553</v>
      </c>
      <c r="U1472" t="b">
        <f>T1472&gt;S1472</f>
        <v>1</v>
      </c>
    </row>
    <row r="1473" spans="1:21" ht="43.5" x14ac:dyDescent="0.35">
      <c r="A1473">
        <v>1471</v>
      </c>
      <c r="B1473" s="3" t="s">
        <v>1472</v>
      </c>
      <c r="C1473" s="3" t="s">
        <v>5581</v>
      </c>
      <c r="D1473" s="11">
        <v>32000</v>
      </c>
      <c r="E1473" s="11">
        <v>33229</v>
      </c>
      <c r="F1473" t="s">
        <v>8219</v>
      </c>
      <c r="G1473" t="s">
        <v>8224</v>
      </c>
      <c r="H1473" t="s">
        <v>8246</v>
      </c>
      <c r="I1473">
        <v>1428620334</v>
      </c>
      <c r="J1473">
        <v>1426028334</v>
      </c>
      <c r="K1473" t="b">
        <v>1</v>
      </c>
      <c r="L1473">
        <v>343</v>
      </c>
      <c r="M1473" t="b">
        <v>1</v>
      </c>
      <c r="N1473" t="s">
        <v>8288</v>
      </c>
      <c r="O1473" s="13">
        <f>E1473/D1473</f>
        <v>1.03840625</v>
      </c>
      <c r="P1473" s="14">
        <f>IF($L1473&lt;&gt;0, E1473/L1473, 0)</f>
        <v>96.877551020408163</v>
      </c>
      <c r="Q1473" t="str">
        <f>LEFT($N1473, FIND("/", $N1473)-1)</f>
        <v>publishing</v>
      </c>
      <c r="R1473" t="str">
        <f>RIGHT(N1473, LEN(N1473)-LEN(Q1473)-1)</f>
        <v>radio &amp; podcasts</v>
      </c>
      <c r="S1473" s="5">
        <f>$J1473/60/60/24+DATE(1970, 1, 1)</f>
        <v>42073.957569444443</v>
      </c>
      <c r="T1473" s="5">
        <f>$I1473/60/60/24+DATE(1970, 1, 1)</f>
        <v>42103.957569444443</v>
      </c>
      <c r="U1473" t="b">
        <f>T1473&gt;S1473</f>
        <v>1</v>
      </c>
    </row>
    <row r="1474" spans="1:21" ht="58" x14ac:dyDescent="0.35">
      <c r="A1474">
        <v>1472</v>
      </c>
      <c r="B1474" s="3" t="s">
        <v>1473</v>
      </c>
      <c r="C1474" s="3" t="s">
        <v>5582</v>
      </c>
      <c r="D1474" s="11">
        <v>25000</v>
      </c>
      <c r="E1474" s="11">
        <v>34676</v>
      </c>
      <c r="F1474" t="s">
        <v>8219</v>
      </c>
      <c r="G1474" t="s">
        <v>8224</v>
      </c>
      <c r="H1474" t="s">
        <v>8246</v>
      </c>
      <c r="I1474">
        <v>1381928503</v>
      </c>
      <c r="J1474">
        <v>1379336503</v>
      </c>
      <c r="K1474" t="b">
        <v>1</v>
      </c>
      <c r="L1474">
        <v>336</v>
      </c>
      <c r="M1474" t="b">
        <v>1</v>
      </c>
      <c r="N1474" t="s">
        <v>8288</v>
      </c>
      <c r="O1474" s="13">
        <f>E1474/D1474</f>
        <v>1.3870400000000001</v>
      </c>
      <c r="P1474" s="14">
        <f>IF($L1474&lt;&gt;0, E1474/L1474, 0)</f>
        <v>103.20238095238095</v>
      </c>
      <c r="Q1474" t="str">
        <f>LEFT($N1474, FIND("/", $N1474)-1)</f>
        <v>publishing</v>
      </c>
      <c r="R1474" t="str">
        <f>RIGHT(N1474, LEN(N1474)-LEN(Q1474)-1)</f>
        <v>radio &amp; podcasts</v>
      </c>
      <c r="S1474" s="5">
        <f>$J1474/60/60/24+DATE(1970, 1, 1)</f>
        <v>41533.542858796296</v>
      </c>
      <c r="T1474" s="5">
        <f>$I1474/60/60/24+DATE(1970, 1, 1)</f>
        <v>41563.542858796296</v>
      </c>
      <c r="U1474" t="b">
        <f>T1474&gt;S1474</f>
        <v>1</v>
      </c>
    </row>
    <row r="1475" spans="1:21" x14ac:dyDescent="0.35">
      <c r="A1475">
        <v>1473</v>
      </c>
      <c r="B1475" s="3" t="s">
        <v>1474</v>
      </c>
      <c r="C1475" s="3" t="s">
        <v>5583</v>
      </c>
      <c r="D1475" s="11">
        <v>1500</v>
      </c>
      <c r="E1475" s="11">
        <v>1807.74</v>
      </c>
      <c r="F1475" t="s">
        <v>8219</v>
      </c>
      <c r="G1475" t="s">
        <v>8224</v>
      </c>
      <c r="H1475" t="s">
        <v>8246</v>
      </c>
      <c r="I1475">
        <v>1330644639</v>
      </c>
      <c r="J1475">
        <v>1328052639</v>
      </c>
      <c r="K1475" t="b">
        <v>1</v>
      </c>
      <c r="L1475">
        <v>47</v>
      </c>
      <c r="M1475" t="b">
        <v>1</v>
      </c>
      <c r="N1475" t="s">
        <v>8288</v>
      </c>
      <c r="O1475" s="13">
        <f>E1475/D1475</f>
        <v>1.20516</v>
      </c>
      <c r="P1475" s="14">
        <f>IF($L1475&lt;&gt;0, E1475/L1475, 0)</f>
        <v>38.462553191489363</v>
      </c>
      <c r="Q1475" t="str">
        <f>LEFT($N1475, FIND("/", $N1475)-1)</f>
        <v>publishing</v>
      </c>
      <c r="R1475" t="str">
        <f>RIGHT(N1475, LEN(N1475)-LEN(Q1475)-1)</f>
        <v>radio &amp; podcasts</v>
      </c>
      <c r="S1475" s="5">
        <f>$J1475/60/60/24+DATE(1970, 1, 1)</f>
        <v>40939.979618055557</v>
      </c>
      <c r="T1475" s="5">
        <f>$I1475/60/60/24+DATE(1970, 1, 1)</f>
        <v>40969.979618055557</v>
      </c>
      <c r="U1475" t="b">
        <f>T1475&gt;S1475</f>
        <v>1</v>
      </c>
    </row>
    <row r="1476" spans="1:21" ht="43.5" x14ac:dyDescent="0.35">
      <c r="A1476">
        <v>1474</v>
      </c>
      <c r="B1476" s="3" t="s">
        <v>1475</v>
      </c>
      <c r="C1476" s="3" t="s">
        <v>5584</v>
      </c>
      <c r="D1476" s="11">
        <v>3000</v>
      </c>
      <c r="E1476" s="11">
        <v>3368</v>
      </c>
      <c r="F1476" t="s">
        <v>8219</v>
      </c>
      <c r="G1476" t="s">
        <v>8224</v>
      </c>
      <c r="H1476" t="s">
        <v>8246</v>
      </c>
      <c r="I1476">
        <v>1379093292</v>
      </c>
      <c r="J1476">
        <v>1376501292</v>
      </c>
      <c r="K1476" t="b">
        <v>1</v>
      </c>
      <c r="L1476">
        <v>76</v>
      </c>
      <c r="M1476" t="b">
        <v>1</v>
      </c>
      <c r="N1476" t="s">
        <v>8288</v>
      </c>
      <c r="O1476" s="13">
        <f>E1476/D1476</f>
        <v>1.1226666666666667</v>
      </c>
      <c r="P1476" s="14">
        <f>IF($L1476&lt;&gt;0, E1476/L1476, 0)</f>
        <v>44.315789473684212</v>
      </c>
      <c r="Q1476" t="str">
        <f>LEFT($N1476, FIND("/", $N1476)-1)</f>
        <v>publishing</v>
      </c>
      <c r="R1476" t="str">
        <f>RIGHT(N1476, LEN(N1476)-LEN(Q1476)-1)</f>
        <v>radio &amp; podcasts</v>
      </c>
      <c r="S1476" s="5">
        <f>$J1476/60/60/24+DATE(1970, 1, 1)</f>
        <v>41500.727916666663</v>
      </c>
      <c r="T1476" s="5">
        <f>$I1476/60/60/24+DATE(1970, 1, 1)</f>
        <v>41530.727916666663</v>
      </c>
      <c r="U1476" t="b">
        <f>T1476&gt;S1476</f>
        <v>1</v>
      </c>
    </row>
    <row r="1477" spans="1:21" ht="43.5" x14ac:dyDescent="0.35">
      <c r="A1477">
        <v>1475</v>
      </c>
      <c r="B1477" s="3" t="s">
        <v>1476</v>
      </c>
      <c r="C1477" s="3" t="s">
        <v>5585</v>
      </c>
      <c r="D1477" s="11">
        <v>15000</v>
      </c>
      <c r="E1477" s="11">
        <v>28300.45</v>
      </c>
      <c r="F1477" t="s">
        <v>8219</v>
      </c>
      <c r="G1477" t="s">
        <v>8224</v>
      </c>
      <c r="H1477" t="s">
        <v>8246</v>
      </c>
      <c r="I1477">
        <v>1419051540</v>
      </c>
      <c r="J1477">
        <v>1416244863</v>
      </c>
      <c r="K1477" t="b">
        <v>1</v>
      </c>
      <c r="L1477">
        <v>441</v>
      </c>
      <c r="M1477" t="b">
        <v>1</v>
      </c>
      <c r="N1477" t="s">
        <v>8288</v>
      </c>
      <c r="O1477" s="13">
        <f>E1477/D1477</f>
        <v>1.8866966666666667</v>
      </c>
      <c r="P1477" s="14">
        <f>IF($L1477&lt;&gt;0, E1477/L1477, 0)</f>
        <v>64.173356009070289</v>
      </c>
      <c r="Q1477" t="str">
        <f>LEFT($N1477, FIND("/", $N1477)-1)</f>
        <v>publishing</v>
      </c>
      <c r="R1477" t="str">
        <f>RIGHT(N1477, LEN(N1477)-LEN(Q1477)-1)</f>
        <v>radio &amp; podcasts</v>
      </c>
      <c r="S1477" s="5">
        <f>$J1477/60/60/24+DATE(1970, 1, 1)</f>
        <v>41960.722951388889</v>
      </c>
      <c r="T1477" s="5">
        <f>$I1477/60/60/24+DATE(1970, 1, 1)</f>
        <v>41993.207638888889</v>
      </c>
      <c r="U1477" t="b">
        <f>T1477&gt;S1477</f>
        <v>1</v>
      </c>
    </row>
    <row r="1478" spans="1:21" ht="29" x14ac:dyDescent="0.35">
      <c r="A1478">
        <v>1476</v>
      </c>
      <c r="B1478" s="3" t="s">
        <v>1477</v>
      </c>
      <c r="C1478" s="3" t="s">
        <v>5586</v>
      </c>
      <c r="D1478" s="11">
        <v>6000</v>
      </c>
      <c r="E1478" s="11">
        <v>39693.279999999999</v>
      </c>
      <c r="F1478" t="s">
        <v>8219</v>
      </c>
      <c r="G1478" t="s">
        <v>8224</v>
      </c>
      <c r="H1478" t="s">
        <v>8246</v>
      </c>
      <c r="I1478">
        <v>1315616422</v>
      </c>
      <c r="J1478">
        <v>1313024422</v>
      </c>
      <c r="K1478" t="b">
        <v>1</v>
      </c>
      <c r="L1478">
        <v>916</v>
      </c>
      <c r="M1478" t="b">
        <v>1</v>
      </c>
      <c r="N1478" t="s">
        <v>8288</v>
      </c>
      <c r="O1478" s="13">
        <f>E1478/D1478</f>
        <v>6.6155466666666669</v>
      </c>
      <c r="P1478" s="14">
        <f>IF($L1478&lt;&gt;0, E1478/L1478, 0)</f>
        <v>43.333275109170302</v>
      </c>
      <c r="Q1478" t="str">
        <f>LEFT($N1478, FIND("/", $N1478)-1)</f>
        <v>publishing</v>
      </c>
      <c r="R1478" t="str">
        <f>RIGHT(N1478, LEN(N1478)-LEN(Q1478)-1)</f>
        <v>radio &amp; podcasts</v>
      </c>
      <c r="S1478" s="5">
        <f>$J1478/60/60/24+DATE(1970, 1, 1)</f>
        <v>40766.041921296295</v>
      </c>
      <c r="T1478" s="5">
        <f>$I1478/60/60/24+DATE(1970, 1, 1)</f>
        <v>40796.041921296295</v>
      </c>
      <c r="U1478" t="b">
        <f>T1478&gt;S1478</f>
        <v>1</v>
      </c>
    </row>
    <row r="1479" spans="1:21" ht="43.5" x14ac:dyDescent="0.35">
      <c r="A1479">
        <v>1477</v>
      </c>
      <c r="B1479" s="3" t="s">
        <v>1478</v>
      </c>
      <c r="C1479" s="3" t="s">
        <v>5587</v>
      </c>
      <c r="D1479" s="11">
        <v>30000</v>
      </c>
      <c r="E1479" s="11">
        <v>33393</v>
      </c>
      <c r="F1479" t="s">
        <v>8219</v>
      </c>
      <c r="G1479" t="s">
        <v>8224</v>
      </c>
      <c r="H1479" t="s">
        <v>8246</v>
      </c>
      <c r="I1479">
        <v>1324609200</v>
      </c>
      <c r="J1479">
        <v>1319467604</v>
      </c>
      <c r="K1479" t="b">
        <v>1</v>
      </c>
      <c r="L1479">
        <v>369</v>
      </c>
      <c r="M1479" t="b">
        <v>1</v>
      </c>
      <c r="N1479" t="s">
        <v>8288</v>
      </c>
      <c r="O1479" s="13">
        <f>E1479/D1479</f>
        <v>1.1131</v>
      </c>
      <c r="P1479" s="14">
        <f>IF($L1479&lt;&gt;0, E1479/L1479, 0)</f>
        <v>90.495934959349597</v>
      </c>
      <c r="Q1479" t="str">
        <f>LEFT($N1479, FIND("/", $N1479)-1)</f>
        <v>publishing</v>
      </c>
      <c r="R1479" t="str">
        <f>RIGHT(N1479, LEN(N1479)-LEN(Q1479)-1)</f>
        <v>radio &amp; podcasts</v>
      </c>
      <c r="S1479" s="5">
        <f>$J1479/60/60/24+DATE(1970, 1, 1)</f>
        <v>40840.615787037037</v>
      </c>
      <c r="T1479" s="5">
        <f>$I1479/60/60/24+DATE(1970, 1, 1)</f>
        <v>40900.125</v>
      </c>
      <c r="U1479" t="b">
        <f>T1479&gt;S1479</f>
        <v>1</v>
      </c>
    </row>
    <row r="1480" spans="1:21" ht="43.5" x14ac:dyDescent="0.35">
      <c r="A1480">
        <v>1478</v>
      </c>
      <c r="B1480" s="3" t="s">
        <v>1479</v>
      </c>
      <c r="C1480" s="3" t="s">
        <v>5588</v>
      </c>
      <c r="D1480" s="11">
        <v>50000</v>
      </c>
      <c r="E1480" s="11">
        <v>590807.11</v>
      </c>
      <c r="F1480" t="s">
        <v>8219</v>
      </c>
      <c r="G1480" t="s">
        <v>8224</v>
      </c>
      <c r="H1480" t="s">
        <v>8246</v>
      </c>
      <c r="I1480">
        <v>1368564913</v>
      </c>
      <c r="J1480">
        <v>1367355313</v>
      </c>
      <c r="K1480" t="b">
        <v>1</v>
      </c>
      <c r="L1480">
        <v>20242</v>
      </c>
      <c r="M1480" t="b">
        <v>1</v>
      </c>
      <c r="N1480" t="s">
        <v>8288</v>
      </c>
      <c r="O1480" s="13">
        <f>E1480/D1480</f>
        <v>11.8161422</v>
      </c>
      <c r="P1480" s="14">
        <f>IF($L1480&lt;&gt;0, E1480/L1480, 0)</f>
        <v>29.187190495010373</v>
      </c>
      <c r="Q1480" t="str">
        <f>LEFT($N1480, FIND("/", $N1480)-1)</f>
        <v>publishing</v>
      </c>
      <c r="R1480" t="str">
        <f>RIGHT(N1480, LEN(N1480)-LEN(Q1480)-1)</f>
        <v>radio &amp; podcasts</v>
      </c>
      <c r="S1480" s="5">
        <f>$J1480/60/60/24+DATE(1970, 1, 1)</f>
        <v>41394.871678240743</v>
      </c>
      <c r="T1480" s="5">
        <f>$I1480/60/60/24+DATE(1970, 1, 1)</f>
        <v>41408.871678240743</v>
      </c>
      <c r="U1480" t="b">
        <f>T1480&gt;S1480</f>
        <v>1</v>
      </c>
    </row>
    <row r="1481" spans="1:21" ht="43.5" x14ac:dyDescent="0.35">
      <c r="A1481">
        <v>1479</v>
      </c>
      <c r="B1481" s="3" t="s">
        <v>1480</v>
      </c>
      <c r="C1481" s="3" t="s">
        <v>5589</v>
      </c>
      <c r="D1481" s="11">
        <v>1600</v>
      </c>
      <c r="E1481" s="11">
        <v>2198</v>
      </c>
      <c r="F1481" t="s">
        <v>8219</v>
      </c>
      <c r="G1481" t="s">
        <v>8224</v>
      </c>
      <c r="H1481" t="s">
        <v>8246</v>
      </c>
      <c r="I1481">
        <v>1399694340</v>
      </c>
      <c r="J1481">
        <v>1398448389</v>
      </c>
      <c r="K1481" t="b">
        <v>1</v>
      </c>
      <c r="L1481">
        <v>71</v>
      </c>
      <c r="M1481" t="b">
        <v>1</v>
      </c>
      <c r="N1481" t="s">
        <v>8288</v>
      </c>
      <c r="O1481" s="13">
        <f>E1481/D1481</f>
        <v>1.37375</v>
      </c>
      <c r="P1481" s="14">
        <f>IF($L1481&lt;&gt;0, E1481/L1481, 0)</f>
        <v>30.95774647887324</v>
      </c>
      <c r="Q1481" t="str">
        <f>LEFT($N1481, FIND("/", $N1481)-1)</f>
        <v>publishing</v>
      </c>
      <c r="R1481" t="str">
        <f>RIGHT(N1481, LEN(N1481)-LEN(Q1481)-1)</f>
        <v>radio &amp; podcasts</v>
      </c>
      <c r="S1481" s="5">
        <f>$J1481/60/60/24+DATE(1970, 1, 1)</f>
        <v>41754.745243055557</v>
      </c>
      <c r="T1481" s="5">
        <f>$I1481/60/60/24+DATE(1970, 1, 1)</f>
        <v>41769.165972222225</v>
      </c>
      <c r="U1481" t="b">
        <f>T1481&gt;S1481</f>
        <v>1</v>
      </c>
    </row>
    <row r="1482" spans="1:21" ht="43.5" x14ac:dyDescent="0.35">
      <c r="A1482">
        <v>1480</v>
      </c>
      <c r="B1482" s="3" t="s">
        <v>1481</v>
      </c>
      <c r="C1482" s="3" t="s">
        <v>5590</v>
      </c>
      <c r="D1482" s="11">
        <v>50000</v>
      </c>
      <c r="E1482" s="11">
        <v>58520.2</v>
      </c>
      <c r="F1482" t="s">
        <v>8219</v>
      </c>
      <c r="G1482" t="s">
        <v>8224</v>
      </c>
      <c r="H1482" t="s">
        <v>8246</v>
      </c>
      <c r="I1482">
        <v>1374858000</v>
      </c>
      <c r="J1482">
        <v>1373408699</v>
      </c>
      <c r="K1482" t="b">
        <v>1</v>
      </c>
      <c r="L1482">
        <v>635</v>
      </c>
      <c r="M1482" t="b">
        <v>1</v>
      </c>
      <c r="N1482" t="s">
        <v>8288</v>
      </c>
      <c r="O1482" s="13">
        <f>E1482/D1482</f>
        <v>1.170404</v>
      </c>
      <c r="P1482" s="14">
        <f>IF($L1482&lt;&gt;0, E1482/L1482, 0)</f>
        <v>92.157795275590544</v>
      </c>
      <c r="Q1482" t="str">
        <f>LEFT($N1482, FIND("/", $N1482)-1)</f>
        <v>publishing</v>
      </c>
      <c r="R1482" t="str">
        <f>RIGHT(N1482, LEN(N1482)-LEN(Q1482)-1)</f>
        <v>radio &amp; podcasts</v>
      </c>
      <c r="S1482" s="5">
        <f>$J1482/60/60/24+DATE(1970, 1, 1)</f>
        <v>41464.934016203704</v>
      </c>
      <c r="T1482" s="5">
        <f>$I1482/60/60/24+DATE(1970, 1, 1)</f>
        <v>41481.708333333336</v>
      </c>
      <c r="U1482" t="b">
        <f>T1482&gt;S1482</f>
        <v>1</v>
      </c>
    </row>
    <row r="1483" spans="1:21" ht="43.5" x14ac:dyDescent="0.35">
      <c r="A1483">
        <v>1481</v>
      </c>
      <c r="B1483" s="3" t="s">
        <v>1482</v>
      </c>
      <c r="C1483" s="3" t="s">
        <v>5591</v>
      </c>
      <c r="D1483" s="11">
        <v>5000</v>
      </c>
      <c r="E1483" s="11">
        <v>105</v>
      </c>
      <c r="F1483" t="s">
        <v>8221</v>
      </c>
      <c r="G1483" t="s">
        <v>8229</v>
      </c>
      <c r="H1483" t="s">
        <v>8251</v>
      </c>
      <c r="I1483">
        <v>1383430145</v>
      </c>
      <c r="J1483">
        <v>1380838145</v>
      </c>
      <c r="K1483" t="b">
        <v>0</v>
      </c>
      <c r="L1483">
        <v>6</v>
      </c>
      <c r="M1483" t="b">
        <v>0</v>
      </c>
      <c r="N1483" t="s">
        <v>8275</v>
      </c>
      <c r="O1483" s="13">
        <f>E1483/D1483</f>
        <v>2.1000000000000001E-2</v>
      </c>
      <c r="P1483" s="14">
        <f>IF($L1483&lt;&gt;0, E1483/L1483, 0)</f>
        <v>17.5</v>
      </c>
      <c r="Q1483" t="str">
        <f>LEFT($N1483, FIND("/", $N1483)-1)</f>
        <v>publishing</v>
      </c>
      <c r="R1483" t="str">
        <f>RIGHT(N1483, LEN(N1483)-LEN(Q1483)-1)</f>
        <v>fiction</v>
      </c>
      <c r="S1483" s="5">
        <f>$J1483/60/60/24+DATE(1970, 1, 1)</f>
        <v>41550.922974537039</v>
      </c>
      <c r="T1483" s="5">
        <f>$I1483/60/60/24+DATE(1970, 1, 1)</f>
        <v>41580.922974537039</v>
      </c>
      <c r="U1483" t="b">
        <f>T1483&gt;S1483</f>
        <v>1</v>
      </c>
    </row>
    <row r="1484" spans="1:21" ht="43.5" x14ac:dyDescent="0.35">
      <c r="A1484">
        <v>1482</v>
      </c>
      <c r="B1484" s="3" t="s">
        <v>1483</v>
      </c>
      <c r="C1484" s="3" t="s">
        <v>5592</v>
      </c>
      <c r="D1484" s="11">
        <v>5000</v>
      </c>
      <c r="E1484" s="11">
        <v>5</v>
      </c>
      <c r="F1484" t="s">
        <v>8221</v>
      </c>
      <c r="G1484" t="s">
        <v>8224</v>
      </c>
      <c r="H1484" t="s">
        <v>8246</v>
      </c>
      <c r="I1484">
        <v>1347004260</v>
      </c>
      <c r="J1484">
        <v>1345062936</v>
      </c>
      <c r="K1484" t="b">
        <v>0</v>
      </c>
      <c r="L1484">
        <v>1</v>
      </c>
      <c r="M1484" t="b">
        <v>0</v>
      </c>
      <c r="N1484" t="s">
        <v>8275</v>
      </c>
      <c r="O1484" s="13">
        <f>E1484/D1484</f>
        <v>1E-3</v>
      </c>
      <c r="P1484" s="14">
        <f>IF($L1484&lt;&gt;0, E1484/L1484, 0)</f>
        <v>5</v>
      </c>
      <c r="Q1484" t="str">
        <f>LEFT($N1484, FIND("/", $N1484)-1)</f>
        <v>publishing</v>
      </c>
      <c r="R1484" t="str">
        <f>RIGHT(N1484, LEN(N1484)-LEN(Q1484)-1)</f>
        <v>fiction</v>
      </c>
      <c r="S1484" s="5">
        <f>$J1484/60/60/24+DATE(1970, 1, 1)</f>
        <v>41136.85805555556</v>
      </c>
      <c r="T1484" s="5">
        <f>$I1484/60/60/24+DATE(1970, 1, 1)</f>
        <v>41159.32708333333</v>
      </c>
      <c r="U1484" t="b">
        <f>T1484&gt;S1484</f>
        <v>1</v>
      </c>
    </row>
    <row r="1485" spans="1:21" ht="43.5" x14ac:dyDescent="0.35">
      <c r="A1485">
        <v>1483</v>
      </c>
      <c r="B1485" s="3" t="s">
        <v>1484</v>
      </c>
      <c r="C1485" s="3" t="s">
        <v>5593</v>
      </c>
      <c r="D1485" s="11">
        <v>7000</v>
      </c>
      <c r="E1485" s="11">
        <v>50</v>
      </c>
      <c r="F1485" t="s">
        <v>8221</v>
      </c>
      <c r="G1485" t="s">
        <v>8224</v>
      </c>
      <c r="H1485" t="s">
        <v>8246</v>
      </c>
      <c r="I1485">
        <v>1469162275</v>
      </c>
      <c r="J1485">
        <v>1467002275</v>
      </c>
      <c r="K1485" t="b">
        <v>0</v>
      </c>
      <c r="L1485">
        <v>2</v>
      </c>
      <c r="M1485" t="b">
        <v>0</v>
      </c>
      <c r="N1485" t="s">
        <v>8275</v>
      </c>
      <c r="O1485" s="13">
        <f>E1485/D1485</f>
        <v>7.1428571428571426E-3</v>
      </c>
      <c r="P1485" s="14">
        <f>IF($L1485&lt;&gt;0, E1485/L1485, 0)</f>
        <v>25</v>
      </c>
      <c r="Q1485" t="str">
        <f>LEFT($N1485, FIND("/", $N1485)-1)</f>
        <v>publishing</v>
      </c>
      <c r="R1485" t="str">
        <f>RIGHT(N1485, LEN(N1485)-LEN(Q1485)-1)</f>
        <v>fiction</v>
      </c>
      <c r="S1485" s="5">
        <f>$J1485/60/60/24+DATE(1970, 1, 1)</f>
        <v>42548.192997685182</v>
      </c>
      <c r="T1485" s="5">
        <f>$I1485/60/60/24+DATE(1970, 1, 1)</f>
        <v>42573.192997685182</v>
      </c>
      <c r="U1485" t="b">
        <f>T1485&gt;S1485</f>
        <v>1</v>
      </c>
    </row>
    <row r="1486" spans="1:21" x14ac:dyDescent="0.35">
      <c r="A1486">
        <v>1484</v>
      </c>
      <c r="B1486" s="3" t="s">
        <v>1485</v>
      </c>
      <c r="C1486" s="3" t="s">
        <v>5594</v>
      </c>
      <c r="D1486" s="11">
        <v>2000</v>
      </c>
      <c r="E1486" s="11">
        <v>0</v>
      </c>
      <c r="F1486" t="s">
        <v>8221</v>
      </c>
      <c r="G1486" t="s">
        <v>8224</v>
      </c>
      <c r="H1486" t="s">
        <v>8246</v>
      </c>
      <c r="I1486">
        <v>1342882260</v>
      </c>
      <c r="J1486">
        <v>1337834963</v>
      </c>
      <c r="K1486" t="b">
        <v>0</v>
      </c>
      <c r="L1486">
        <v>0</v>
      </c>
      <c r="M1486" t="b">
        <v>0</v>
      </c>
      <c r="N1486" t="s">
        <v>8275</v>
      </c>
      <c r="O1486" s="13">
        <f>E1486/D1486</f>
        <v>0</v>
      </c>
      <c r="P1486" s="14">
        <f>IF($L1486&lt;&gt;0, E1486/L1486, 0)</f>
        <v>0</v>
      </c>
      <c r="Q1486" t="str">
        <f>LEFT($N1486, FIND("/", $N1486)-1)</f>
        <v>publishing</v>
      </c>
      <c r="R1486" t="str">
        <f>RIGHT(N1486, LEN(N1486)-LEN(Q1486)-1)</f>
        <v>fiction</v>
      </c>
      <c r="S1486" s="5">
        <f>$J1486/60/60/24+DATE(1970, 1, 1)</f>
        <v>41053.200960648144</v>
      </c>
      <c r="T1486" s="5">
        <f>$I1486/60/60/24+DATE(1970, 1, 1)</f>
        <v>41111.618750000001</v>
      </c>
      <c r="U1486" t="b">
        <f>T1486&gt;S1486</f>
        <v>1</v>
      </c>
    </row>
    <row r="1487" spans="1:21" ht="43.5" x14ac:dyDescent="0.35">
      <c r="A1487">
        <v>1485</v>
      </c>
      <c r="B1487" s="3" t="s">
        <v>1486</v>
      </c>
      <c r="C1487" s="3" t="s">
        <v>5595</v>
      </c>
      <c r="D1487" s="11">
        <v>6700</v>
      </c>
      <c r="E1487" s="11">
        <v>150</v>
      </c>
      <c r="F1487" t="s">
        <v>8221</v>
      </c>
      <c r="G1487" t="s">
        <v>8224</v>
      </c>
      <c r="H1487" t="s">
        <v>8246</v>
      </c>
      <c r="I1487">
        <v>1434827173</v>
      </c>
      <c r="J1487">
        <v>1430939173</v>
      </c>
      <c r="K1487" t="b">
        <v>0</v>
      </c>
      <c r="L1487">
        <v>3</v>
      </c>
      <c r="M1487" t="b">
        <v>0</v>
      </c>
      <c r="N1487" t="s">
        <v>8275</v>
      </c>
      <c r="O1487" s="13">
        <f>E1487/D1487</f>
        <v>2.2388059701492536E-2</v>
      </c>
      <c r="P1487" s="14">
        <f>IF($L1487&lt;&gt;0, E1487/L1487, 0)</f>
        <v>50</v>
      </c>
      <c r="Q1487" t="str">
        <f>LEFT($N1487, FIND("/", $N1487)-1)</f>
        <v>publishing</v>
      </c>
      <c r="R1487" t="str">
        <f>RIGHT(N1487, LEN(N1487)-LEN(Q1487)-1)</f>
        <v>fiction</v>
      </c>
      <c r="S1487" s="5">
        <f>$J1487/60/60/24+DATE(1970, 1, 1)</f>
        <v>42130.795983796299</v>
      </c>
      <c r="T1487" s="5">
        <f>$I1487/60/60/24+DATE(1970, 1, 1)</f>
        <v>42175.795983796299</v>
      </c>
      <c r="U1487" t="b">
        <f>T1487&gt;S1487</f>
        <v>1</v>
      </c>
    </row>
    <row r="1488" spans="1:21" ht="58" x14ac:dyDescent="0.35">
      <c r="A1488">
        <v>1486</v>
      </c>
      <c r="B1488" s="3" t="s">
        <v>1487</v>
      </c>
      <c r="C1488" s="3" t="s">
        <v>5596</v>
      </c>
      <c r="D1488" s="11">
        <v>20000</v>
      </c>
      <c r="E1488" s="11">
        <v>48</v>
      </c>
      <c r="F1488" t="s">
        <v>8221</v>
      </c>
      <c r="G1488" t="s">
        <v>8224</v>
      </c>
      <c r="H1488" t="s">
        <v>8246</v>
      </c>
      <c r="I1488">
        <v>1425009761</v>
      </c>
      <c r="J1488">
        <v>1422417761</v>
      </c>
      <c r="K1488" t="b">
        <v>0</v>
      </c>
      <c r="L1488">
        <v>3</v>
      </c>
      <c r="M1488" t="b">
        <v>0</v>
      </c>
      <c r="N1488" t="s">
        <v>8275</v>
      </c>
      <c r="O1488" s="13">
        <f>E1488/D1488</f>
        <v>2.3999999999999998E-3</v>
      </c>
      <c r="P1488" s="14">
        <f>IF($L1488&lt;&gt;0, E1488/L1488, 0)</f>
        <v>16</v>
      </c>
      <c r="Q1488" t="str">
        <f>LEFT($N1488, FIND("/", $N1488)-1)</f>
        <v>publishing</v>
      </c>
      <c r="R1488" t="str">
        <f>RIGHT(N1488, LEN(N1488)-LEN(Q1488)-1)</f>
        <v>fiction</v>
      </c>
      <c r="S1488" s="5">
        <f>$J1488/60/60/24+DATE(1970, 1, 1)</f>
        <v>42032.168530092589</v>
      </c>
      <c r="T1488" s="5">
        <f>$I1488/60/60/24+DATE(1970, 1, 1)</f>
        <v>42062.168530092589</v>
      </c>
      <c r="U1488" t="b">
        <f>T1488&gt;S1488</f>
        <v>1</v>
      </c>
    </row>
    <row r="1489" spans="1:21" ht="43.5" x14ac:dyDescent="0.35">
      <c r="A1489">
        <v>1487</v>
      </c>
      <c r="B1489" s="3" t="s">
        <v>1488</v>
      </c>
      <c r="C1489" s="3" t="s">
        <v>5597</v>
      </c>
      <c r="D1489" s="11">
        <v>10000</v>
      </c>
      <c r="E1489" s="11">
        <v>0</v>
      </c>
      <c r="F1489" t="s">
        <v>8221</v>
      </c>
      <c r="G1489" t="s">
        <v>8224</v>
      </c>
      <c r="H1489" t="s">
        <v>8246</v>
      </c>
      <c r="I1489">
        <v>1470175271</v>
      </c>
      <c r="J1489">
        <v>1467583271</v>
      </c>
      <c r="K1489" t="b">
        <v>0</v>
      </c>
      <c r="L1489">
        <v>0</v>
      </c>
      <c r="M1489" t="b">
        <v>0</v>
      </c>
      <c r="N1489" t="s">
        <v>8275</v>
      </c>
      <c r="O1489" s="13">
        <f>E1489/D1489</f>
        <v>0</v>
      </c>
      <c r="P1489" s="14">
        <f>IF($L1489&lt;&gt;0, E1489/L1489, 0)</f>
        <v>0</v>
      </c>
      <c r="Q1489" t="str">
        <f>LEFT($N1489, FIND("/", $N1489)-1)</f>
        <v>publishing</v>
      </c>
      <c r="R1489" t="str">
        <f>RIGHT(N1489, LEN(N1489)-LEN(Q1489)-1)</f>
        <v>fiction</v>
      </c>
      <c r="S1489" s="5">
        <f>$J1489/60/60/24+DATE(1970, 1, 1)</f>
        <v>42554.917488425926</v>
      </c>
      <c r="T1489" s="5">
        <f>$I1489/60/60/24+DATE(1970, 1, 1)</f>
        <v>42584.917488425926</v>
      </c>
      <c r="U1489" t="b">
        <f>T1489&gt;S1489</f>
        <v>1</v>
      </c>
    </row>
    <row r="1490" spans="1:21" ht="43.5" x14ac:dyDescent="0.35">
      <c r="A1490">
        <v>1488</v>
      </c>
      <c r="B1490" s="3" t="s">
        <v>1489</v>
      </c>
      <c r="C1490" s="3" t="s">
        <v>5598</v>
      </c>
      <c r="D1490" s="11">
        <v>15000</v>
      </c>
      <c r="E1490" s="11">
        <v>360</v>
      </c>
      <c r="F1490" t="s">
        <v>8221</v>
      </c>
      <c r="G1490" t="s">
        <v>8226</v>
      </c>
      <c r="H1490" t="s">
        <v>8248</v>
      </c>
      <c r="I1490">
        <v>1388928660</v>
      </c>
      <c r="J1490">
        <v>1386336660</v>
      </c>
      <c r="K1490" t="b">
        <v>0</v>
      </c>
      <c r="L1490">
        <v>6</v>
      </c>
      <c r="M1490" t="b">
        <v>0</v>
      </c>
      <c r="N1490" t="s">
        <v>8275</v>
      </c>
      <c r="O1490" s="13">
        <f>E1490/D1490</f>
        <v>2.4E-2</v>
      </c>
      <c r="P1490" s="14">
        <f>IF($L1490&lt;&gt;0, E1490/L1490, 0)</f>
        <v>60</v>
      </c>
      <c r="Q1490" t="str">
        <f>LEFT($N1490, FIND("/", $N1490)-1)</f>
        <v>publishing</v>
      </c>
      <c r="R1490" t="str">
        <f>RIGHT(N1490, LEN(N1490)-LEN(Q1490)-1)</f>
        <v>fiction</v>
      </c>
      <c r="S1490" s="5">
        <f>$J1490/60/60/24+DATE(1970, 1, 1)</f>
        <v>41614.563194444447</v>
      </c>
      <c r="T1490" s="5">
        <f>$I1490/60/60/24+DATE(1970, 1, 1)</f>
        <v>41644.563194444447</v>
      </c>
      <c r="U1490" t="b">
        <f>T1490&gt;S1490</f>
        <v>1</v>
      </c>
    </row>
    <row r="1491" spans="1:21" ht="43.5" x14ac:dyDescent="0.35">
      <c r="A1491">
        <v>1489</v>
      </c>
      <c r="B1491" s="3" t="s">
        <v>1490</v>
      </c>
      <c r="C1491" s="3" t="s">
        <v>5599</v>
      </c>
      <c r="D1491" s="11">
        <v>5000</v>
      </c>
      <c r="E1491" s="11">
        <v>0</v>
      </c>
      <c r="F1491" t="s">
        <v>8221</v>
      </c>
      <c r="G1491" t="s">
        <v>8224</v>
      </c>
      <c r="H1491" t="s">
        <v>8246</v>
      </c>
      <c r="I1491">
        <v>1352994052</v>
      </c>
      <c r="J1491">
        <v>1350398452</v>
      </c>
      <c r="K1491" t="b">
        <v>0</v>
      </c>
      <c r="L1491">
        <v>0</v>
      </c>
      <c r="M1491" t="b">
        <v>0</v>
      </c>
      <c r="N1491" t="s">
        <v>8275</v>
      </c>
      <c r="O1491" s="13">
        <f>E1491/D1491</f>
        <v>0</v>
      </c>
      <c r="P1491" s="14">
        <f>IF($L1491&lt;&gt;0, E1491/L1491, 0)</f>
        <v>0</v>
      </c>
      <c r="Q1491" t="str">
        <f>LEFT($N1491, FIND("/", $N1491)-1)</f>
        <v>publishing</v>
      </c>
      <c r="R1491" t="str">
        <f>RIGHT(N1491, LEN(N1491)-LEN(Q1491)-1)</f>
        <v>fiction</v>
      </c>
      <c r="S1491" s="5">
        <f>$J1491/60/60/24+DATE(1970, 1, 1)</f>
        <v>41198.611712962964</v>
      </c>
      <c r="T1491" s="5">
        <f>$I1491/60/60/24+DATE(1970, 1, 1)</f>
        <v>41228.653379629628</v>
      </c>
      <c r="U1491" t="b">
        <f>T1491&gt;S1491</f>
        <v>1</v>
      </c>
    </row>
    <row r="1492" spans="1:21" ht="43.5" x14ac:dyDescent="0.35">
      <c r="A1492">
        <v>1490</v>
      </c>
      <c r="B1492" s="3" t="s">
        <v>1491</v>
      </c>
      <c r="C1492" s="3" t="s">
        <v>5600</v>
      </c>
      <c r="D1492" s="11">
        <v>2900</v>
      </c>
      <c r="E1492" s="11">
        <v>895</v>
      </c>
      <c r="F1492" t="s">
        <v>8221</v>
      </c>
      <c r="G1492" t="s">
        <v>8224</v>
      </c>
      <c r="H1492" t="s">
        <v>8246</v>
      </c>
      <c r="I1492">
        <v>1380720474</v>
      </c>
      <c r="J1492">
        <v>1378214874</v>
      </c>
      <c r="K1492" t="b">
        <v>0</v>
      </c>
      <c r="L1492">
        <v>19</v>
      </c>
      <c r="M1492" t="b">
        <v>0</v>
      </c>
      <c r="N1492" t="s">
        <v>8275</v>
      </c>
      <c r="O1492" s="13">
        <f>E1492/D1492</f>
        <v>0.30862068965517242</v>
      </c>
      <c r="P1492" s="14">
        <f>IF($L1492&lt;&gt;0, E1492/L1492, 0)</f>
        <v>47.10526315789474</v>
      </c>
      <c r="Q1492" t="str">
        <f>LEFT($N1492, FIND("/", $N1492)-1)</f>
        <v>publishing</v>
      </c>
      <c r="R1492" t="str">
        <f>RIGHT(N1492, LEN(N1492)-LEN(Q1492)-1)</f>
        <v>fiction</v>
      </c>
      <c r="S1492" s="5">
        <f>$J1492/60/60/24+DATE(1970, 1, 1)</f>
        <v>41520.561041666668</v>
      </c>
      <c r="T1492" s="5">
        <f>$I1492/60/60/24+DATE(1970, 1, 1)</f>
        <v>41549.561041666668</v>
      </c>
      <c r="U1492" t="b">
        <f>T1492&gt;S1492</f>
        <v>1</v>
      </c>
    </row>
    <row r="1493" spans="1:21" ht="43.5" x14ac:dyDescent="0.35">
      <c r="A1493">
        <v>1491</v>
      </c>
      <c r="B1493" s="3" t="s">
        <v>1492</v>
      </c>
      <c r="C1493" s="3" t="s">
        <v>5601</v>
      </c>
      <c r="D1493" s="11">
        <v>1200</v>
      </c>
      <c r="E1493" s="11">
        <v>100</v>
      </c>
      <c r="F1493" t="s">
        <v>8221</v>
      </c>
      <c r="G1493" t="s">
        <v>8224</v>
      </c>
      <c r="H1493" t="s">
        <v>8246</v>
      </c>
      <c r="I1493">
        <v>1424014680</v>
      </c>
      <c r="J1493">
        <v>1418922443</v>
      </c>
      <c r="K1493" t="b">
        <v>0</v>
      </c>
      <c r="L1493">
        <v>1</v>
      </c>
      <c r="M1493" t="b">
        <v>0</v>
      </c>
      <c r="N1493" t="s">
        <v>8275</v>
      </c>
      <c r="O1493" s="13">
        <f>E1493/D1493</f>
        <v>8.3333333333333329E-2</v>
      </c>
      <c r="P1493" s="14">
        <f>IF($L1493&lt;&gt;0, E1493/L1493, 0)</f>
        <v>100</v>
      </c>
      <c r="Q1493" t="str">
        <f>LEFT($N1493, FIND("/", $N1493)-1)</f>
        <v>publishing</v>
      </c>
      <c r="R1493" t="str">
        <f>RIGHT(N1493, LEN(N1493)-LEN(Q1493)-1)</f>
        <v>fiction</v>
      </c>
      <c r="S1493" s="5">
        <f>$J1493/60/60/24+DATE(1970, 1, 1)</f>
        <v>41991.713460648149</v>
      </c>
      <c r="T1493" s="5">
        <f>$I1493/60/60/24+DATE(1970, 1, 1)</f>
        <v>42050.651388888888</v>
      </c>
      <c r="U1493" t="b">
        <f>T1493&gt;S1493</f>
        <v>1</v>
      </c>
    </row>
    <row r="1494" spans="1:21" ht="58" x14ac:dyDescent="0.35">
      <c r="A1494">
        <v>1492</v>
      </c>
      <c r="B1494" s="3" t="s">
        <v>1493</v>
      </c>
      <c r="C1494" s="3" t="s">
        <v>5602</v>
      </c>
      <c r="D1494" s="11">
        <v>4000</v>
      </c>
      <c r="E1494" s="11">
        <v>30</v>
      </c>
      <c r="F1494" t="s">
        <v>8221</v>
      </c>
      <c r="G1494" t="s">
        <v>8224</v>
      </c>
      <c r="H1494" t="s">
        <v>8246</v>
      </c>
      <c r="I1494">
        <v>1308431646</v>
      </c>
      <c r="J1494">
        <v>1305839646</v>
      </c>
      <c r="K1494" t="b">
        <v>0</v>
      </c>
      <c r="L1494">
        <v>2</v>
      </c>
      <c r="M1494" t="b">
        <v>0</v>
      </c>
      <c r="N1494" t="s">
        <v>8275</v>
      </c>
      <c r="O1494" s="13">
        <f>E1494/D1494</f>
        <v>7.4999999999999997E-3</v>
      </c>
      <c r="P1494" s="14">
        <f>IF($L1494&lt;&gt;0, E1494/L1494, 0)</f>
        <v>15</v>
      </c>
      <c r="Q1494" t="str">
        <f>LEFT($N1494, FIND("/", $N1494)-1)</f>
        <v>publishing</v>
      </c>
      <c r="R1494" t="str">
        <f>RIGHT(N1494, LEN(N1494)-LEN(Q1494)-1)</f>
        <v>fiction</v>
      </c>
      <c r="S1494" s="5">
        <f>$J1494/60/60/24+DATE(1970, 1, 1)</f>
        <v>40682.884791666671</v>
      </c>
      <c r="T1494" s="5">
        <f>$I1494/60/60/24+DATE(1970, 1, 1)</f>
        <v>40712.884791666671</v>
      </c>
      <c r="U1494" t="b">
        <f>T1494&gt;S1494</f>
        <v>1</v>
      </c>
    </row>
    <row r="1495" spans="1:21" ht="29" x14ac:dyDescent="0.35">
      <c r="A1495">
        <v>1493</v>
      </c>
      <c r="B1495" s="3" t="s">
        <v>1494</v>
      </c>
      <c r="C1495" s="3" t="s">
        <v>5603</v>
      </c>
      <c r="D1495" s="11">
        <v>2400</v>
      </c>
      <c r="E1495" s="11">
        <v>0</v>
      </c>
      <c r="F1495" t="s">
        <v>8221</v>
      </c>
      <c r="G1495" t="s">
        <v>8224</v>
      </c>
      <c r="H1495" t="s">
        <v>8246</v>
      </c>
      <c r="I1495">
        <v>1371415675</v>
      </c>
      <c r="J1495">
        <v>1368823675</v>
      </c>
      <c r="K1495" t="b">
        <v>0</v>
      </c>
      <c r="L1495">
        <v>0</v>
      </c>
      <c r="M1495" t="b">
        <v>0</v>
      </c>
      <c r="N1495" t="s">
        <v>8275</v>
      </c>
      <c r="O1495" s="13">
        <f>E1495/D1495</f>
        <v>0</v>
      </c>
      <c r="P1495" s="14">
        <f>IF($L1495&lt;&gt;0, E1495/L1495, 0)</f>
        <v>0</v>
      </c>
      <c r="Q1495" t="str">
        <f>LEFT($N1495, FIND("/", $N1495)-1)</f>
        <v>publishing</v>
      </c>
      <c r="R1495" t="str">
        <f>RIGHT(N1495, LEN(N1495)-LEN(Q1495)-1)</f>
        <v>fiction</v>
      </c>
      <c r="S1495" s="5">
        <f>$J1495/60/60/24+DATE(1970, 1, 1)</f>
        <v>41411.866608796299</v>
      </c>
      <c r="T1495" s="5">
        <f>$I1495/60/60/24+DATE(1970, 1, 1)</f>
        <v>41441.866608796299</v>
      </c>
      <c r="U1495" t="b">
        <f>T1495&gt;S1495</f>
        <v>1</v>
      </c>
    </row>
    <row r="1496" spans="1:21" ht="58" x14ac:dyDescent="0.35">
      <c r="A1496">
        <v>1494</v>
      </c>
      <c r="B1496" s="3" t="s">
        <v>1495</v>
      </c>
      <c r="C1496" s="3" t="s">
        <v>5604</v>
      </c>
      <c r="D1496" s="11">
        <v>5000</v>
      </c>
      <c r="E1496" s="11">
        <v>445</v>
      </c>
      <c r="F1496" t="s">
        <v>8221</v>
      </c>
      <c r="G1496" t="s">
        <v>8224</v>
      </c>
      <c r="H1496" t="s">
        <v>8246</v>
      </c>
      <c r="I1496">
        <v>1428075480</v>
      </c>
      <c r="J1496">
        <v>1425489613</v>
      </c>
      <c r="K1496" t="b">
        <v>0</v>
      </c>
      <c r="L1496">
        <v>11</v>
      </c>
      <c r="M1496" t="b">
        <v>0</v>
      </c>
      <c r="N1496" t="s">
        <v>8275</v>
      </c>
      <c r="O1496" s="13">
        <f>E1496/D1496</f>
        <v>8.8999999999999996E-2</v>
      </c>
      <c r="P1496" s="14">
        <f>IF($L1496&lt;&gt;0, E1496/L1496, 0)</f>
        <v>40.454545454545453</v>
      </c>
      <c r="Q1496" t="str">
        <f>LEFT($N1496, FIND("/", $N1496)-1)</f>
        <v>publishing</v>
      </c>
      <c r="R1496" t="str">
        <f>RIGHT(N1496, LEN(N1496)-LEN(Q1496)-1)</f>
        <v>fiction</v>
      </c>
      <c r="S1496" s="5">
        <f>$J1496/60/60/24+DATE(1970, 1, 1)</f>
        <v>42067.722372685181</v>
      </c>
      <c r="T1496" s="5">
        <f>$I1496/60/60/24+DATE(1970, 1, 1)</f>
        <v>42097.651388888888</v>
      </c>
      <c r="U1496" t="b">
        <f>T1496&gt;S1496</f>
        <v>1</v>
      </c>
    </row>
    <row r="1497" spans="1:21" ht="29" x14ac:dyDescent="0.35">
      <c r="A1497">
        <v>1495</v>
      </c>
      <c r="B1497" s="3" t="s">
        <v>1496</v>
      </c>
      <c r="C1497" s="3" t="s">
        <v>5605</v>
      </c>
      <c r="D1497" s="11">
        <v>2000</v>
      </c>
      <c r="E1497" s="11">
        <v>0</v>
      </c>
      <c r="F1497" t="s">
        <v>8221</v>
      </c>
      <c r="G1497" t="s">
        <v>8224</v>
      </c>
      <c r="H1497" t="s">
        <v>8246</v>
      </c>
      <c r="I1497">
        <v>1314471431</v>
      </c>
      <c r="J1497">
        <v>1311879431</v>
      </c>
      <c r="K1497" t="b">
        <v>0</v>
      </c>
      <c r="L1497">
        <v>0</v>
      </c>
      <c r="M1497" t="b">
        <v>0</v>
      </c>
      <c r="N1497" t="s">
        <v>8275</v>
      </c>
      <c r="O1497" s="13">
        <f>E1497/D1497</f>
        <v>0</v>
      </c>
      <c r="P1497" s="14">
        <f>IF($L1497&lt;&gt;0, E1497/L1497, 0)</f>
        <v>0</v>
      </c>
      <c r="Q1497" t="str">
        <f>LEFT($N1497, FIND("/", $N1497)-1)</f>
        <v>publishing</v>
      </c>
      <c r="R1497" t="str">
        <f>RIGHT(N1497, LEN(N1497)-LEN(Q1497)-1)</f>
        <v>fiction</v>
      </c>
      <c r="S1497" s="5">
        <f>$J1497/60/60/24+DATE(1970, 1, 1)</f>
        <v>40752.789710648147</v>
      </c>
      <c r="T1497" s="5">
        <f>$I1497/60/60/24+DATE(1970, 1, 1)</f>
        <v>40782.789710648147</v>
      </c>
      <c r="U1497" t="b">
        <f>T1497&gt;S1497</f>
        <v>1</v>
      </c>
    </row>
    <row r="1498" spans="1:21" ht="43.5" x14ac:dyDescent="0.35">
      <c r="A1498">
        <v>1496</v>
      </c>
      <c r="B1498" s="3" t="s">
        <v>1497</v>
      </c>
      <c r="C1498" s="3" t="s">
        <v>5606</v>
      </c>
      <c r="D1498" s="11">
        <v>1500</v>
      </c>
      <c r="E1498" s="11">
        <v>0</v>
      </c>
      <c r="F1498" t="s">
        <v>8221</v>
      </c>
      <c r="G1498" t="s">
        <v>8224</v>
      </c>
      <c r="H1498" t="s">
        <v>8246</v>
      </c>
      <c r="I1498">
        <v>1410866659</v>
      </c>
      <c r="J1498">
        <v>1405682659</v>
      </c>
      <c r="K1498" t="b">
        <v>0</v>
      </c>
      <c r="L1498">
        <v>0</v>
      </c>
      <c r="M1498" t="b">
        <v>0</v>
      </c>
      <c r="N1498" t="s">
        <v>8275</v>
      </c>
      <c r="O1498" s="13">
        <f>E1498/D1498</f>
        <v>0</v>
      </c>
      <c r="P1498" s="14">
        <f>IF($L1498&lt;&gt;0, E1498/L1498, 0)</f>
        <v>0</v>
      </c>
      <c r="Q1498" t="str">
        <f>LEFT($N1498, FIND("/", $N1498)-1)</f>
        <v>publishing</v>
      </c>
      <c r="R1498" t="str">
        <f>RIGHT(N1498, LEN(N1498)-LEN(Q1498)-1)</f>
        <v>fiction</v>
      </c>
      <c r="S1498" s="5">
        <f>$J1498/60/60/24+DATE(1970, 1, 1)</f>
        <v>41838.475219907406</v>
      </c>
      <c r="T1498" s="5">
        <f>$I1498/60/60/24+DATE(1970, 1, 1)</f>
        <v>41898.475219907406</v>
      </c>
      <c r="U1498" t="b">
        <f>T1498&gt;S1498</f>
        <v>1</v>
      </c>
    </row>
    <row r="1499" spans="1:21" ht="58" x14ac:dyDescent="0.35">
      <c r="A1499">
        <v>1497</v>
      </c>
      <c r="B1499" s="3" t="s">
        <v>1498</v>
      </c>
      <c r="C1499" s="3" t="s">
        <v>5607</v>
      </c>
      <c r="D1499" s="11">
        <v>15000</v>
      </c>
      <c r="E1499" s="11">
        <v>1</v>
      </c>
      <c r="F1499" t="s">
        <v>8221</v>
      </c>
      <c r="G1499" t="s">
        <v>8224</v>
      </c>
      <c r="H1499" t="s">
        <v>8246</v>
      </c>
      <c r="I1499">
        <v>1375299780</v>
      </c>
      <c r="J1499">
        <v>1371655522</v>
      </c>
      <c r="K1499" t="b">
        <v>0</v>
      </c>
      <c r="L1499">
        <v>1</v>
      </c>
      <c r="M1499" t="b">
        <v>0</v>
      </c>
      <c r="N1499" t="s">
        <v>8275</v>
      </c>
      <c r="O1499" s="13">
        <f>E1499/D1499</f>
        <v>6.666666666666667E-5</v>
      </c>
      <c r="P1499" s="14">
        <f>IF($L1499&lt;&gt;0, E1499/L1499, 0)</f>
        <v>1</v>
      </c>
      <c r="Q1499" t="str">
        <f>LEFT($N1499, FIND("/", $N1499)-1)</f>
        <v>publishing</v>
      </c>
      <c r="R1499" t="str">
        <f>RIGHT(N1499, LEN(N1499)-LEN(Q1499)-1)</f>
        <v>fiction</v>
      </c>
      <c r="S1499" s="5">
        <f>$J1499/60/60/24+DATE(1970, 1, 1)</f>
        <v>41444.64261574074</v>
      </c>
      <c r="T1499" s="5">
        <f>$I1499/60/60/24+DATE(1970, 1, 1)</f>
        <v>41486.821527777778</v>
      </c>
      <c r="U1499" t="b">
        <f>T1499&gt;S1499</f>
        <v>1</v>
      </c>
    </row>
    <row r="1500" spans="1:21" ht="43.5" x14ac:dyDescent="0.35">
      <c r="A1500">
        <v>1498</v>
      </c>
      <c r="B1500" s="3" t="s">
        <v>1499</v>
      </c>
      <c r="C1500" s="3" t="s">
        <v>5608</v>
      </c>
      <c r="D1500" s="11">
        <v>3000</v>
      </c>
      <c r="E1500" s="11">
        <v>57</v>
      </c>
      <c r="F1500" t="s">
        <v>8221</v>
      </c>
      <c r="G1500" t="s">
        <v>8224</v>
      </c>
      <c r="H1500" t="s">
        <v>8246</v>
      </c>
      <c r="I1500">
        <v>1409787378</v>
      </c>
      <c r="J1500">
        <v>1405899378</v>
      </c>
      <c r="K1500" t="b">
        <v>0</v>
      </c>
      <c r="L1500">
        <v>3</v>
      </c>
      <c r="M1500" t="b">
        <v>0</v>
      </c>
      <c r="N1500" t="s">
        <v>8275</v>
      </c>
      <c r="O1500" s="13">
        <f>E1500/D1500</f>
        <v>1.9E-2</v>
      </c>
      <c r="P1500" s="14">
        <f>IF($L1500&lt;&gt;0, E1500/L1500, 0)</f>
        <v>19</v>
      </c>
      <c r="Q1500" t="str">
        <f>LEFT($N1500, FIND("/", $N1500)-1)</f>
        <v>publishing</v>
      </c>
      <c r="R1500" t="str">
        <f>RIGHT(N1500, LEN(N1500)-LEN(Q1500)-1)</f>
        <v>fiction</v>
      </c>
      <c r="S1500" s="5">
        <f>$J1500/60/60/24+DATE(1970, 1, 1)</f>
        <v>41840.983541666668</v>
      </c>
      <c r="T1500" s="5">
        <f>$I1500/60/60/24+DATE(1970, 1, 1)</f>
        <v>41885.983541666668</v>
      </c>
      <c r="U1500" t="b">
        <f>T1500&gt;S1500</f>
        <v>1</v>
      </c>
    </row>
    <row r="1501" spans="1:21" ht="58" x14ac:dyDescent="0.35">
      <c r="A1501">
        <v>1499</v>
      </c>
      <c r="B1501" s="3" t="s">
        <v>1500</v>
      </c>
      <c r="C1501" s="3" t="s">
        <v>5609</v>
      </c>
      <c r="D1501" s="11">
        <v>2000</v>
      </c>
      <c r="E1501" s="11">
        <v>5</v>
      </c>
      <c r="F1501" t="s">
        <v>8221</v>
      </c>
      <c r="G1501" t="s">
        <v>8224</v>
      </c>
      <c r="H1501" t="s">
        <v>8246</v>
      </c>
      <c r="I1501">
        <v>1470355833</v>
      </c>
      <c r="J1501">
        <v>1465171833</v>
      </c>
      <c r="K1501" t="b">
        <v>0</v>
      </c>
      <c r="L1501">
        <v>1</v>
      </c>
      <c r="M1501" t="b">
        <v>0</v>
      </c>
      <c r="N1501" t="s">
        <v>8275</v>
      </c>
      <c r="O1501" s="13">
        <f>E1501/D1501</f>
        <v>2.5000000000000001E-3</v>
      </c>
      <c r="P1501" s="14">
        <f>IF($L1501&lt;&gt;0, E1501/L1501, 0)</f>
        <v>5</v>
      </c>
      <c r="Q1501" t="str">
        <f>LEFT($N1501, FIND("/", $N1501)-1)</f>
        <v>publishing</v>
      </c>
      <c r="R1501" t="str">
        <f>RIGHT(N1501, LEN(N1501)-LEN(Q1501)-1)</f>
        <v>fiction</v>
      </c>
      <c r="S1501" s="5">
        <f>$J1501/60/60/24+DATE(1970, 1, 1)</f>
        <v>42527.007326388892</v>
      </c>
      <c r="T1501" s="5">
        <f>$I1501/60/60/24+DATE(1970, 1, 1)</f>
        <v>42587.007326388892</v>
      </c>
      <c r="U1501" t="b">
        <f>T1501&gt;S1501</f>
        <v>1</v>
      </c>
    </row>
    <row r="1502" spans="1:21" ht="43.5" x14ac:dyDescent="0.35">
      <c r="A1502">
        <v>1500</v>
      </c>
      <c r="B1502" s="3" t="s">
        <v>1501</v>
      </c>
      <c r="C1502" s="3" t="s">
        <v>5610</v>
      </c>
      <c r="D1502" s="11">
        <v>2800</v>
      </c>
      <c r="E1502" s="11">
        <v>701</v>
      </c>
      <c r="F1502" t="s">
        <v>8221</v>
      </c>
      <c r="G1502" t="s">
        <v>8224</v>
      </c>
      <c r="H1502" t="s">
        <v>8246</v>
      </c>
      <c r="I1502">
        <v>1367444557</v>
      </c>
      <c r="J1502">
        <v>1364852557</v>
      </c>
      <c r="K1502" t="b">
        <v>0</v>
      </c>
      <c r="L1502">
        <v>15</v>
      </c>
      <c r="M1502" t="b">
        <v>0</v>
      </c>
      <c r="N1502" t="s">
        <v>8275</v>
      </c>
      <c r="O1502" s="13">
        <f>E1502/D1502</f>
        <v>0.25035714285714283</v>
      </c>
      <c r="P1502" s="14">
        <f>IF($L1502&lt;&gt;0, E1502/L1502, 0)</f>
        <v>46.733333333333334</v>
      </c>
      <c r="Q1502" t="str">
        <f>LEFT($N1502, FIND("/", $N1502)-1)</f>
        <v>publishing</v>
      </c>
      <c r="R1502" t="str">
        <f>RIGHT(N1502, LEN(N1502)-LEN(Q1502)-1)</f>
        <v>fiction</v>
      </c>
      <c r="S1502" s="5">
        <f>$J1502/60/60/24+DATE(1970, 1, 1)</f>
        <v>41365.904594907406</v>
      </c>
      <c r="T1502" s="5">
        <f>$I1502/60/60/24+DATE(1970, 1, 1)</f>
        <v>41395.904594907406</v>
      </c>
      <c r="U1502" t="b">
        <f>T1502&gt;S1502</f>
        <v>1</v>
      </c>
    </row>
    <row r="1503" spans="1:21" ht="29" x14ac:dyDescent="0.35">
      <c r="A1503">
        <v>1501</v>
      </c>
      <c r="B1503" s="3" t="s">
        <v>1502</v>
      </c>
      <c r="C1503" s="3" t="s">
        <v>5611</v>
      </c>
      <c r="D1503" s="11">
        <v>52000</v>
      </c>
      <c r="E1503" s="11">
        <v>86492</v>
      </c>
      <c r="F1503" t="s">
        <v>8219</v>
      </c>
      <c r="G1503" t="s">
        <v>8229</v>
      </c>
      <c r="H1503" t="s">
        <v>8251</v>
      </c>
      <c r="I1503">
        <v>1436364023</v>
      </c>
      <c r="J1503">
        <v>1433772023</v>
      </c>
      <c r="K1503" t="b">
        <v>1</v>
      </c>
      <c r="L1503">
        <v>885</v>
      </c>
      <c r="M1503" t="b">
        <v>1</v>
      </c>
      <c r="N1503" t="s">
        <v>8285</v>
      </c>
      <c r="O1503" s="13">
        <f>E1503/D1503</f>
        <v>1.6633076923076924</v>
      </c>
      <c r="P1503" s="14">
        <f>IF($L1503&lt;&gt;0, E1503/L1503, 0)</f>
        <v>97.731073446327684</v>
      </c>
      <c r="Q1503" t="str">
        <f>LEFT($N1503, FIND("/", $N1503)-1)</f>
        <v>photography</v>
      </c>
      <c r="R1503" t="str">
        <f>RIGHT(N1503, LEN(N1503)-LEN(Q1503)-1)</f>
        <v>photobooks</v>
      </c>
      <c r="S1503" s="5">
        <f>$J1503/60/60/24+DATE(1970, 1, 1)</f>
        <v>42163.583599537036</v>
      </c>
      <c r="T1503" s="5">
        <f>$I1503/60/60/24+DATE(1970, 1, 1)</f>
        <v>42193.583599537036</v>
      </c>
      <c r="U1503" t="b">
        <f>T1503&gt;S1503</f>
        <v>1</v>
      </c>
    </row>
    <row r="1504" spans="1:21" ht="43.5" x14ac:dyDescent="0.35">
      <c r="A1504">
        <v>1502</v>
      </c>
      <c r="B1504" s="3" t="s">
        <v>1503</v>
      </c>
      <c r="C1504" s="3" t="s">
        <v>5612</v>
      </c>
      <c r="D1504" s="11">
        <v>22000</v>
      </c>
      <c r="E1504" s="11">
        <v>22318</v>
      </c>
      <c r="F1504" t="s">
        <v>8219</v>
      </c>
      <c r="G1504" t="s">
        <v>8225</v>
      </c>
      <c r="H1504" t="s">
        <v>8247</v>
      </c>
      <c r="I1504">
        <v>1458943200</v>
      </c>
      <c r="J1504">
        <v>1456491680</v>
      </c>
      <c r="K1504" t="b">
        <v>1</v>
      </c>
      <c r="L1504">
        <v>329</v>
      </c>
      <c r="M1504" t="b">
        <v>1</v>
      </c>
      <c r="N1504" t="s">
        <v>8285</v>
      </c>
      <c r="O1504" s="13">
        <f>E1504/D1504</f>
        <v>1.0144545454545455</v>
      </c>
      <c r="P1504" s="14">
        <f>IF($L1504&lt;&gt;0, E1504/L1504, 0)</f>
        <v>67.835866261398181</v>
      </c>
      <c r="Q1504" t="str">
        <f>LEFT($N1504, FIND("/", $N1504)-1)</f>
        <v>photography</v>
      </c>
      <c r="R1504" t="str">
        <f>RIGHT(N1504, LEN(N1504)-LEN(Q1504)-1)</f>
        <v>photobooks</v>
      </c>
      <c r="S1504" s="5">
        <f>$J1504/60/60/24+DATE(1970, 1, 1)</f>
        <v>42426.542592592596</v>
      </c>
      <c r="T1504" s="5">
        <f>$I1504/60/60/24+DATE(1970, 1, 1)</f>
        <v>42454.916666666672</v>
      </c>
      <c r="U1504" t="b">
        <f>T1504&gt;S1504</f>
        <v>1</v>
      </c>
    </row>
    <row r="1505" spans="1:21" ht="43.5" x14ac:dyDescent="0.35">
      <c r="A1505">
        <v>1503</v>
      </c>
      <c r="B1505" s="3" t="s">
        <v>1504</v>
      </c>
      <c r="C1505" s="3" t="s">
        <v>5613</v>
      </c>
      <c r="D1505" s="11">
        <v>3750</v>
      </c>
      <c r="E1505" s="11">
        <v>4045.93</v>
      </c>
      <c r="F1505" t="s">
        <v>8219</v>
      </c>
      <c r="G1505" t="s">
        <v>8242</v>
      </c>
      <c r="H1505" t="s">
        <v>8249</v>
      </c>
      <c r="I1505">
        <v>1477210801</v>
      </c>
      <c r="J1505">
        <v>1472026801</v>
      </c>
      <c r="K1505" t="b">
        <v>1</v>
      </c>
      <c r="L1505">
        <v>71</v>
      </c>
      <c r="M1505" t="b">
        <v>1</v>
      </c>
      <c r="N1505" t="s">
        <v>8285</v>
      </c>
      <c r="O1505" s="13">
        <f>E1505/D1505</f>
        <v>1.0789146666666667</v>
      </c>
      <c r="P1505" s="14">
        <f>IF($L1505&lt;&gt;0, E1505/L1505, 0)</f>
        <v>56.98492957746479</v>
      </c>
      <c r="Q1505" t="str">
        <f>LEFT($N1505, FIND("/", $N1505)-1)</f>
        <v>photography</v>
      </c>
      <c r="R1505" t="str">
        <f>RIGHT(N1505, LEN(N1505)-LEN(Q1505)-1)</f>
        <v>photobooks</v>
      </c>
      <c r="S1505" s="5">
        <f>$J1505/60/60/24+DATE(1970, 1, 1)</f>
        <v>42606.347233796296</v>
      </c>
      <c r="T1505" s="5">
        <f>$I1505/60/60/24+DATE(1970, 1, 1)</f>
        <v>42666.347233796296</v>
      </c>
      <c r="U1505" t="b">
        <f>T1505&gt;S1505</f>
        <v>1</v>
      </c>
    </row>
    <row r="1506" spans="1:21" ht="43.5" x14ac:dyDescent="0.35">
      <c r="A1506">
        <v>1504</v>
      </c>
      <c r="B1506" s="3" t="s">
        <v>1505</v>
      </c>
      <c r="C1506" s="3" t="s">
        <v>5614</v>
      </c>
      <c r="D1506" s="11">
        <v>6500</v>
      </c>
      <c r="E1506" s="11">
        <v>18066</v>
      </c>
      <c r="F1506" t="s">
        <v>8219</v>
      </c>
      <c r="G1506" t="s">
        <v>8225</v>
      </c>
      <c r="H1506" t="s">
        <v>8247</v>
      </c>
      <c r="I1506">
        <v>1402389180</v>
      </c>
      <c r="J1506">
        <v>1399996024</v>
      </c>
      <c r="K1506" t="b">
        <v>1</v>
      </c>
      <c r="L1506">
        <v>269</v>
      </c>
      <c r="M1506" t="b">
        <v>1</v>
      </c>
      <c r="N1506" t="s">
        <v>8285</v>
      </c>
      <c r="O1506" s="13">
        <f>E1506/D1506</f>
        <v>2.7793846153846156</v>
      </c>
      <c r="P1506" s="14">
        <f>IF($L1506&lt;&gt;0, E1506/L1506, 0)</f>
        <v>67.159851301115239</v>
      </c>
      <c r="Q1506" t="str">
        <f>LEFT($N1506, FIND("/", $N1506)-1)</f>
        <v>photography</v>
      </c>
      <c r="R1506" t="str">
        <f>RIGHT(N1506, LEN(N1506)-LEN(Q1506)-1)</f>
        <v>photobooks</v>
      </c>
      <c r="S1506" s="5">
        <f>$J1506/60/60/24+DATE(1970, 1, 1)</f>
        <v>41772.657685185186</v>
      </c>
      <c r="T1506" s="5">
        <f>$I1506/60/60/24+DATE(1970, 1, 1)</f>
        <v>41800.356249999997</v>
      </c>
      <c r="U1506" t="b">
        <f>T1506&gt;S1506</f>
        <v>1</v>
      </c>
    </row>
    <row r="1507" spans="1:21" ht="58" x14ac:dyDescent="0.35">
      <c r="A1507">
        <v>1505</v>
      </c>
      <c r="B1507" s="3" t="s">
        <v>1506</v>
      </c>
      <c r="C1507" s="3" t="s">
        <v>5615</v>
      </c>
      <c r="D1507" s="11">
        <v>16000</v>
      </c>
      <c r="E1507" s="11">
        <v>16573</v>
      </c>
      <c r="F1507" t="s">
        <v>8219</v>
      </c>
      <c r="G1507" t="s">
        <v>8236</v>
      </c>
      <c r="H1507" t="s">
        <v>8249</v>
      </c>
      <c r="I1507">
        <v>1458676860</v>
      </c>
      <c r="J1507">
        <v>1455446303</v>
      </c>
      <c r="K1507" t="b">
        <v>1</v>
      </c>
      <c r="L1507">
        <v>345</v>
      </c>
      <c r="M1507" t="b">
        <v>1</v>
      </c>
      <c r="N1507" t="s">
        <v>8285</v>
      </c>
      <c r="O1507" s="13">
        <f>E1507/D1507</f>
        <v>1.0358125</v>
      </c>
      <c r="P1507" s="14">
        <f>IF($L1507&lt;&gt;0, E1507/L1507, 0)</f>
        <v>48.037681159420288</v>
      </c>
      <c r="Q1507" t="str">
        <f>LEFT($N1507, FIND("/", $N1507)-1)</f>
        <v>photography</v>
      </c>
      <c r="R1507" t="str">
        <f>RIGHT(N1507, LEN(N1507)-LEN(Q1507)-1)</f>
        <v>photobooks</v>
      </c>
      <c r="S1507" s="5">
        <f>$J1507/60/60/24+DATE(1970, 1, 1)</f>
        <v>42414.44332175926</v>
      </c>
      <c r="T1507" s="5">
        <f>$I1507/60/60/24+DATE(1970, 1, 1)</f>
        <v>42451.834027777775</v>
      </c>
      <c r="U1507" t="b">
        <f>T1507&gt;S1507</f>
        <v>1</v>
      </c>
    </row>
    <row r="1508" spans="1:21" ht="43.5" x14ac:dyDescent="0.35">
      <c r="A1508">
        <v>1506</v>
      </c>
      <c r="B1508" s="3" t="s">
        <v>1507</v>
      </c>
      <c r="C1508" s="3" t="s">
        <v>5616</v>
      </c>
      <c r="D1508" s="11">
        <v>1500</v>
      </c>
      <c r="E1508" s="11">
        <v>1671</v>
      </c>
      <c r="F1508" t="s">
        <v>8219</v>
      </c>
      <c r="G1508" t="s">
        <v>8225</v>
      </c>
      <c r="H1508" t="s">
        <v>8247</v>
      </c>
      <c r="I1508">
        <v>1406227904</v>
      </c>
      <c r="J1508">
        <v>1403635904</v>
      </c>
      <c r="K1508" t="b">
        <v>1</v>
      </c>
      <c r="L1508">
        <v>43</v>
      </c>
      <c r="M1508" t="b">
        <v>1</v>
      </c>
      <c r="N1508" t="s">
        <v>8285</v>
      </c>
      <c r="O1508" s="13">
        <f>E1508/D1508</f>
        <v>1.1140000000000001</v>
      </c>
      <c r="P1508" s="14">
        <f>IF($L1508&lt;&gt;0, E1508/L1508, 0)</f>
        <v>38.860465116279073</v>
      </c>
      <c r="Q1508" t="str">
        <f>LEFT($N1508, FIND("/", $N1508)-1)</f>
        <v>photography</v>
      </c>
      <c r="R1508" t="str">
        <f>RIGHT(N1508, LEN(N1508)-LEN(Q1508)-1)</f>
        <v>photobooks</v>
      </c>
      <c r="S1508" s="5">
        <f>$J1508/60/60/24+DATE(1970, 1, 1)</f>
        <v>41814.785925925928</v>
      </c>
      <c r="T1508" s="5">
        <f>$I1508/60/60/24+DATE(1970, 1, 1)</f>
        <v>41844.785925925928</v>
      </c>
      <c r="U1508" t="b">
        <f>T1508&gt;S1508</f>
        <v>1</v>
      </c>
    </row>
    <row r="1509" spans="1:21" ht="58" x14ac:dyDescent="0.35">
      <c r="A1509">
        <v>1507</v>
      </c>
      <c r="B1509" s="3" t="s">
        <v>1508</v>
      </c>
      <c r="C1509" s="3" t="s">
        <v>5617</v>
      </c>
      <c r="D1509" s="11">
        <v>1200</v>
      </c>
      <c r="E1509" s="11">
        <v>2580</v>
      </c>
      <c r="F1509" t="s">
        <v>8219</v>
      </c>
      <c r="G1509" t="s">
        <v>8224</v>
      </c>
      <c r="H1509" t="s">
        <v>8246</v>
      </c>
      <c r="I1509">
        <v>1273911000</v>
      </c>
      <c r="J1509">
        <v>1268822909</v>
      </c>
      <c r="K1509" t="b">
        <v>1</v>
      </c>
      <c r="L1509">
        <v>33</v>
      </c>
      <c r="M1509" t="b">
        <v>1</v>
      </c>
      <c r="N1509" t="s">
        <v>8285</v>
      </c>
      <c r="O1509" s="13">
        <f>E1509/D1509</f>
        <v>2.15</v>
      </c>
      <c r="P1509" s="14">
        <f>IF($L1509&lt;&gt;0, E1509/L1509, 0)</f>
        <v>78.181818181818187</v>
      </c>
      <c r="Q1509" t="str">
        <f>LEFT($N1509, FIND("/", $N1509)-1)</f>
        <v>photography</v>
      </c>
      <c r="R1509" t="str">
        <f>RIGHT(N1509, LEN(N1509)-LEN(Q1509)-1)</f>
        <v>photobooks</v>
      </c>
      <c r="S1509" s="5">
        <f>$J1509/60/60/24+DATE(1970, 1, 1)</f>
        <v>40254.450335648151</v>
      </c>
      <c r="T1509" s="5">
        <f>$I1509/60/60/24+DATE(1970, 1, 1)</f>
        <v>40313.340277777781</v>
      </c>
      <c r="U1509" t="b">
        <f>T1509&gt;S1509</f>
        <v>1</v>
      </c>
    </row>
    <row r="1510" spans="1:21" ht="43.5" x14ac:dyDescent="0.35">
      <c r="A1510">
        <v>1508</v>
      </c>
      <c r="B1510" s="3" t="s">
        <v>1509</v>
      </c>
      <c r="C1510" s="3" t="s">
        <v>5618</v>
      </c>
      <c r="D1510" s="11">
        <v>18500</v>
      </c>
      <c r="E1510" s="11">
        <v>20491</v>
      </c>
      <c r="F1510" t="s">
        <v>8219</v>
      </c>
      <c r="G1510" t="s">
        <v>8224</v>
      </c>
      <c r="H1510" t="s">
        <v>8246</v>
      </c>
      <c r="I1510">
        <v>1403880281</v>
      </c>
      <c r="J1510">
        <v>1401201881</v>
      </c>
      <c r="K1510" t="b">
        <v>1</v>
      </c>
      <c r="L1510">
        <v>211</v>
      </c>
      <c r="M1510" t="b">
        <v>1</v>
      </c>
      <c r="N1510" t="s">
        <v>8285</v>
      </c>
      <c r="O1510" s="13">
        <f>E1510/D1510</f>
        <v>1.1076216216216217</v>
      </c>
      <c r="P1510" s="14">
        <f>IF($L1510&lt;&gt;0, E1510/L1510, 0)</f>
        <v>97.113744075829388</v>
      </c>
      <c r="Q1510" t="str">
        <f>LEFT($N1510, FIND("/", $N1510)-1)</f>
        <v>photography</v>
      </c>
      <c r="R1510" t="str">
        <f>RIGHT(N1510, LEN(N1510)-LEN(Q1510)-1)</f>
        <v>photobooks</v>
      </c>
      <c r="S1510" s="5">
        <f>$J1510/60/60/24+DATE(1970, 1, 1)</f>
        <v>41786.614363425928</v>
      </c>
      <c r="T1510" s="5">
        <f>$I1510/60/60/24+DATE(1970, 1, 1)</f>
        <v>41817.614363425928</v>
      </c>
      <c r="U1510" t="b">
        <f>T1510&gt;S1510</f>
        <v>1</v>
      </c>
    </row>
    <row r="1511" spans="1:21" ht="43.5" x14ac:dyDescent="0.35">
      <c r="A1511">
        <v>1509</v>
      </c>
      <c r="B1511" s="3" t="s">
        <v>1510</v>
      </c>
      <c r="C1511" s="3" t="s">
        <v>5619</v>
      </c>
      <c r="D1511" s="11">
        <v>17500</v>
      </c>
      <c r="E1511" s="11">
        <v>21637.22</v>
      </c>
      <c r="F1511" t="s">
        <v>8219</v>
      </c>
      <c r="G1511" t="s">
        <v>8236</v>
      </c>
      <c r="H1511" t="s">
        <v>8249</v>
      </c>
      <c r="I1511">
        <v>1487113140</v>
      </c>
      <c r="J1511">
        <v>1484570885</v>
      </c>
      <c r="K1511" t="b">
        <v>1</v>
      </c>
      <c r="L1511">
        <v>196</v>
      </c>
      <c r="M1511" t="b">
        <v>1</v>
      </c>
      <c r="N1511" t="s">
        <v>8285</v>
      </c>
      <c r="O1511" s="13">
        <f>E1511/D1511</f>
        <v>1.2364125714285714</v>
      </c>
      <c r="P1511" s="14">
        <f>IF($L1511&lt;&gt;0, E1511/L1511, 0)</f>
        <v>110.39397959183674</v>
      </c>
      <c r="Q1511" t="str">
        <f>LEFT($N1511, FIND("/", $N1511)-1)</f>
        <v>photography</v>
      </c>
      <c r="R1511" t="str">
        <f>RIGHT(N1511, LEN(N1511)-LEN(Q1511)-1)</f>
        <v>photobooks</v>
      </c>
      <c r="S1511" s="5">
        <f>$J1511/60/60/24+DATE(1970, 1, 1)</f>
        <v>42751.533391203702</v>
      </c>
      <c r="T1511" s="5">
        <f>$I1511/60/60/24+DATE(1970, 1, 1)</f>
        <v>42780.957638888889</v>
      </c>
      <c r="U1511" t="b">
        <f>T1511&gt;S1511</f>
        <v>1</v>
      </c>
    </row>
    <row r="1512" spans="1:21" ht="43.5" x14ac:dyDescent="0.35">
      <c r="A1512">
        <v>1510</v>
      </c>
      <c r="B1512" s="3" t="s">
        <v>1511</v>
      </c>
      <c r="C1512" s="3" t="s">
        <v>5620</v>
      </c>
      <c r="D1512" s="11">
        <v>16000</v>
      </c>
      <c r="E1512" s="11">
        <v>16165.6</v>
      </c>
      <c r="F1512" t="s">
        <v>8219</v>
      </c>
      <c r="G1512" t="s">
        <v>8225</v>
      </c>
      <c r="H1512" t="s">
        <v>8247</v>
      </c>
      <c r="I1512">
        <v>1405761278</v>
      </c>
      <c r="J1512">
        <v>1403169278</v>
      </c>
      <c r="K1512" t="b">
        <v>1</v>
      </c>
      <c r="L1512">
        <v>405</v>
      </c>
      <c r="M1512" t="b">
        <v>1</v>
      </c>
      <c r="N1512" t="s">
        <v>8285</v>
      </c>
      <c r="O1512" s="13">
        <f>E1512/D1512</f>
        <v>1.0103500000000001</v>
      </c>
      <c r="P1512" s="14">
        <f>IF($L1512&lt;&gt;0, E1512/L1512, 0)</f>
        <v>39.91506172839506</v>
      </c>
      <c r="Q1512" t="str">
        <f>LEFT($N1512, FIND("/", $N1512)-1)</f>
        <v>photography</v>
      </c>
      <c r="R1512" t="str">
        <f>RIGHT(N1512, LEN(N1512)-LEN(Q1512)-1)</f>
        <v>photobooks</v>
      </c>
      <c r="S1512" s="5">
        <f>$J1512/60/60/24+DATE(1970, 1, 1)</f>
        <v>41809.385162037033</v>
      </c>
      <c r="T1512" s="5">
        <f>$I1512/60/60/24+DATE(1970, 1, 1)</f>
        <v>41839.385162037033</v>
      </c>
      <c r="U1512" t="b">
        <f>T1512&gt;S1512</f>
        <v>1</v>
      </c>
    </row>
    <row r="1513" spans="1:21" ht="58" x14ac:dyDescent="0.35">
      <c r="A1513">
        <v>1511</v>
      </c>
      <c r="B1513" s="3" t="s">
        <v>1512</v>
      </c>
      <c r="C1513" s="3" t="s">
        <v>5621</v>
      </c>
      <c r="D1513" s="11">
        <v>14000</v>
      </c>
      <c r="E1513" s="11">
        <v>15651</v>
      </c>
      <c r="F1513" t="s">
        <v>8219</v>
      </c>
      <c r="G1513" t="s">
        <v>8224</v>
      </c>
      <c r="H1513" t="s">
        <v>8246</v>
      </c>
      <c r="I1513">
        <v>1447858804</v>
      </c>
      <c r="J1513">
        <v>1445263204</v>
      </c>
      <c r="K1513" t="b">
        <v>1</v>
      </c>
      <c r="L1513">
        <v>206</v>
      </c>
      <c r="M1513" t="b">
        <v>1</v>
      </c>
      <c r="N1513" t="s">
        <v>8285</v>
      </c>
      <c r="O1513" s="13">
        <f>E1513/D1513</f>
        <v>1.1179285714285714</v>
      </c>
      <c r="P1513" s="14">
        <f>IF($L1513&lt;&gt;0, E1513/L1513, 0)</f>
        <v>75.975728155339809</v>
      </c>
      <c r="Q1513" t="str">
        <f>LEFT($N1513, FIND("/", $N1513)-1)</f>
        <v>photography</v>
      </c>
      <c r="R1513" t="str">
        <f>RIGHT(N1513, LEN(N1513)-LEN(Q1513)-1)</f>
        <v>photobooks</v>
      </c>
      <c r="S1513" s="5">
        <f>$J1513/60/60/24+DATE(1970, 1, 1)</f>
        <v>42296.583379629628</v>
      </c>
      <c r="T1513" s="5">
        <f>$I1513/60/60/24+DATE(1970, 1, 1)</f>
        <v>42326.625046296293</v>
      </c>
      <c r="U1513" t="b">
        <f>T1513&gt;S1513</f>
        <v>1</v>
      </c>
    </row>
    <row r="1514" spans="1:21" ht="43.5" x14ac:dyDescent="0.35">
      <c r="A1514">
        <v>1512</v>
      </c>
      <c r="B1514" s="3" t="s">
        <v>1513</v>
      </c>
      <c r="C1514" s="3" t="s">
        <v>5622</v>
      </c>
      <c r="D1514" s="11">
        <v>3500</v>
      </c>
      <c r="E1514" s="11">
        <v>19557</v>
      </c>
      <c r="F1514" t="s">
        <v>8219</v>
      </c>
      <c r="G1514" t="s">
        <v>8224</v>
      </c>
      <c r="H1514" t="s">
        <v>8246</v>
      </c>
      <c r="I1514">
        <v>1486311939</v>
      </c>
      <c r="J1514">
        <v>1483719939</v>
      </c>
      <c r="K1514" t="b">
        <v>1</v>
      </c>
      <c r="L1514">
        <v>335</v>
      </c>
      <c r="M1514" t="b">
        <v>1</v>
      </c>
      <c r="N1514" t="s">
        <v>8285</v>
      </c>
      <c r="O1514" s="13">
        <f>E1514/D1514</f>
        <v>5.5877142857142861</v>
      </c>
      <c r="P1514" s="14">
        <f>IF($L1514&lt;&gt;0, E1514/L1514, 0)</f>
        <v>58.379104477611939</v>
      </c>
      <c r="Q1514" t="str">
        <f>LEFT($N1514, FIND("/", $N1514)-1)</f>
        <v>photography</v>
      </c>
      <c r="R1514" t="str">
        <f>RIGHT(N1514, LEN(N1514)-LEN(Q1514)-1)</f>
        <v>photobooks</v>
      </c>
      <c r="S1514" s="5">
        <f>$J1514/60/60/24+DATE(1970, 1, 1)</f>
        <v>42741.684479166666</v>
      </c>
      <c r="T1514" s="5">
        <f>$I1514/60/60/24+DATE(1970, 1, 1)</f>
        <v>42771.684479166666</v>
      </c>
      <c r="U1514" t="b">
        <f>T1514&gt;S1514</f>
        <v>1</v>
      </c>
    </row>
    <row r="1515" spans="1:21" ht="43.5" x14ac:dyDescent="0.35">
      <c r="A1515">
        <v>1513</v>
      </c>
      <c r="B1515" s="3" t="s">
        <v>1514</v>
      </c>
      <c r="C1515" s="3" t="s">
        <v>5623</v>
      </c>
      <c r="D1515" s="11">
        <v>8000</v>
      </c>
      <c r="E1515" s="11">
        <v>12001.5</v>
      </c>
      <c r="F1515" t="s">
        <v>8219</v>
      </c>
      <c r="G1515" t="s">
        <v>8225</v>
      </c>
      <c r="H1515" t="s">
        <v>8247</v>
      </c>
      <c r="I1515">
        <v>1405523866</v>
      </c>
      <c r="J1515">
        <v>1402931866</v>
      </c>
      <c r="K1515" t="b">
        <v>1</v>
      </c>
      <c r="L1515">
        <v>215</v>
      </c>
      <c r="M1515" t="b">
        <v>1</v>
      </c>
      <c r="N1515" t="s">
        <v>8285</v>
      </c>
      <c r="O1515" s="13">
        <f>E1515/D1515</f>
        <v>1.5001875</v>
      </c>
      <c r="P1515" s="14">
        <f>IF($L1515&lt;&gt;0, E1515/L1515, 0)</f>
        <v>55.82093023255814</v>
      </c>
      <c r="Q1515" t="str">
        <f>LEFT($N1515, FIND("/", $N1515)-1)</f>
        <v>photography</v>
      </c>
      <c r="R1515" t="str">
        <f>RIGHT(N1515, LEN(N1515)-LEN(Q1515)-1)</f>
        <v>photobooks</v>
      </c>
      <c r="S1515" s="5">
        <f>$J1515/60/60/24+DATE(1970, 1, 1)</f>
        <v>41806.637337962966</v>
      </c>
      <c r="T1515" s="5">
        <f>$I1515/60/60/24+DATE(1970, 1, 1)</f>
        <v>41836.637337962966</v>
      </c>
      <c r="U1515" t="b">
        <f>T1515&gt;S1515</f>
        <v>1</v>
      </c>
    </row>
    <row r="1516" spans="1:21" ht="43.5" x14ac:dyDescent="0.35">
      <c r="A1516">
        <v>1514</v>
      </c>
      <c r="B1516" s="3" t="s">
        <v>1515</v>
      </c>
      <c r="C1516" s="3" t="s">
        <v>5624</v>
      </c>
      <c r="D1516" s="11">
        <v>25000</v>
      </c>
      <c r="E1516" s="11">
        <v>26619</v>
      </c>
      <c r="F1516" t="s">
        <v>8219</v>
      </c>
      <c r="G1516" t="s">
        <v>8224</v>
      </c>
      <c r="H1516" t="s">
        <v>8246</v>
      </c>
      <c r="I1516">
        <v>1443363640</v>
      </c>
      <c r="J1516">
        <v>1439907640</v>
      </c>
      <c r="K1516" t="b">
        <v>1</v>
      </c>
      <c r="L1516">
        <v>176</v>
      </c>
      <c r="M1516" t="b">
        <v>1</v>
      </c>
      <c r="N1516" t="s">
        <v>8285</v>
      </c>
      <c r="O1516" s="13">
        <f>E1516/D1516</f>
        <v>1.0647599999999999</v>
      </c>
      <c r="P1516" s="14">
        <f>IF($L1516&lt;&gt;0, E1516/L1516, 0)</f>
        <v>151.24431818181819</v>
      </c>
      <c r="Q1516" t="str">
        <f>LEFT($N1516, FIND("/", $N1516)-1)</f>
        <v>photography</v>
      </c>
      <c r="R1516" t="str">
        <f>RIGHT(N1516, LEN(N1516)-LEN(Q1516)-1)</f>
        <v>photobooks</v>
      </c>
      <c r="S1516" s="5">
        <f>$J1516/60/60/24+DATE(1970, 1, 1)</f>
        <v>42234.597685185188</v>
      </c>
      <c r="T1516" s="5">
        <f>$I1516/60/60/24+DATE(1970, 1, 1)</f>
        <v>42274.597685185188</v>
      </c>
      <c r="U1516" t="b">
        <f>T1516&gt;S1516</f>
        <v>1</v>
      </c>
    </row>
    <row r="1517" spans="1:21" ht="43.5" x14ac:dyDescent="0.35">
      <c r="A1517">
        <v>1515</v>
      </c>
      <c r="B1517" s="3" t="s">
        <v>1516</v>
      </c>
      <c r="C1517" s="3" t="s">
        <v>5625</v>
      </c>
      <c r="D1517" s="11">
        <v>300000</v>
      </c>
      <c r="E1517" s="11">
        <v>471567</v>
      </c>
      <c r="F1517" t="s">
        <v>8219</v>
      </c>
      <c r="G1517" t="s">
        <v>8234</v>
      </c>
      <c r="H1517" t="s">
        <v>8254</v>
      </c>
      <c r="I1517">
        <v>1458104697</v>
      </c>
      <c r="J1517">
        <v>1455516297</v>
      </c>
      <c r="K1517" t="b">
        <v>1</v>
      </c>
      <c r="L1517">
        <v>555</v>
      </c>
      <c r="M1517" t="b">
        <v>1</v>
      </c>
      <c r="N1517" t="s">
        <v>8285</v>
      </c>
      <c r="O1517" s="13">
        <f>E1517/D1517</f>
        <v>1.57189</v>
      </c>
      <c r="P1517" s="14">
        <f>IF($L1517&lt;&gt;0, E1517/L1517, 0)</f>
        <v>849.67027027027029</v>
      </c>
      <c r="Q1517" t="str">
        <f>LEFT($N1517, FIND("/", $N1517)-1)</f>
        <v>photography</v>
      </c>
      <c r="R1517" t="str">
        <f>RIGHT(N1517, LEN(N1517)-LEN(Q1517)-1)</f>
        <v>photobooks</v>
      </c>
      <c r="S1517" s="5">
        <f>$J1517/60/60/24+DATE(1970, 1, 1)</f>
        <v>42415.253437499996</v>
      </c>
      <c r="T1517" s="5">
        <f>$I1517/60/60/24+DATE(1970, 1, 1)</f>
        <v>42445.211770833332</v>
      </c>
      <c r="U1517" t="b">
        <f>T1517&gt;S1517</f>
        <v>1</v>
      </c>
    </row>
    <row r="1518" spans="1:21" ht="43.5" x14ac:dyDescent="0.35">
      <c r="A1518">
        <v>1516</v>
      </c>
      <c r="B1518" s="3" t="s">
        <v>1517</v>
      </c>
      <c r="C1518" s="3" t="s">
        <v>5626</v>
      </c>
      <c r="D1518" s="11">
        <v>17000</v>
      </c>
      <c r="E1518" s="11">
        <v>18472</v>
      </c>
      <c r="F1518" t="s">
        <v>8219</v>
      </c>
      <c r="G1518" t="s">
        <v>8224</v>
      </c>
      <c r="H1518" t="s">
        <v>8246</v>
      </c>
      <c r="I1518">
        <v>1475762400</v>
      </c>
      <c r="J1518">
        <v>1473160292</v>
      </c>
      <c r="K1518" t="b">
        <v>1</v>
      </c>
      <c r="L1518">
        <v>116</v>
      </c>
      <c r="M1518" t="b">
        <v>1</v>
      </c>
      <c r="N1518" t="s">
        <v>8285</v>
      </c>
      <c r="O1518" s="13">
        <f>E1518/D1518</f>
        <v>1.0865882352941176</v>
      </c>
      <c r="P1518" s="14">
        <f>IF($L1518&lt;&gt;0, E1518/L1518, 0)</f>
        <v>159.24137931034483</v>
      </c>
      <c r="Q1518" t="str">
        <f>LEFT($N1518, FIND("/", $N1518)-1)</f>
        <v>photography</v>
      </c>
      <c r="R1518" t="str">
        <f>RIGHT(N1518, LEN(N1518)-LEN(Q1518)-1)</f>
        <v>photobooks</v>
      </c>
      <c r="S1518" s="5">
        <f>$J1518/60/60/24+DATE(1970, 1, 1)</f>
        <v>42619.466342592597</v>
      </c>
      <c r="T1518" s="5">
        <f>$I1518/60/60/24+DATE(1970, 1, 1)</f>
        <v>42649.583333333328</v>
      </c>
      <c r="U1518" t="b">
        <f>T1518&gt;S1518</f>
        <v>1</v>
      </c>
    </row>
    <row r="1519" spans="1:21" ht="43.5" x14ac:dyDescent="0.35">
      <c r="A1519">
        <v>1517</v>
      </c>
      <c r="B1519" s="3" t="s">
        <v>1518</v>
      </c>
      <c r="C1519" s="3" t="s">
        <v>5627</v>
      </c>
      <c r="D1519" s="11">
        <v>15000</v>
      </c>
      <c r="E1519" s="11">
        <v>24297</v>
      </c>
      <c r="F1519" t="s">
        <v>8219</v>
      </c>
      <c r="G1519" t="s">
        <v>8224</v>
      </c>
      <c r="H1519" t="s">
        <v>8246</v>
      </c>
      <c r="I1519">
        <v>1417845600</v>
      </c>
      <c r="J1519">
        <v>1415194553</v>
      </c>
      <c r="K1519" t="b">
        <v>1</v>
      </c>
      <c r="L1519">
        <v>615</v>
      </c>
      <c r="M1519" t="b">
        <v>1</v>
      </c>
      <c r="N1519" t="s">
        <v>8285</v>
      </c>
      <c r="O1519" s="13">
        <f>E1519/D1519</f>
        <v>1.6197999999999999</v>
      </c>
      <c r="P1519" s="14">
        <f>IF($L1519&lt;&gt;0, E1519/L1519, 0)</f>
        <v>39.507317073170732</v>
      </c>
      <c r="Q1519" t="str">
        <f>LEFT($N1519, FIND("/", $N1519)-1)</f>
        <v>photography</v>
      </c>
      <c r="R1519" t="str">
        <f>RIGHT(N1519, LEN(N1519)-LEN(Q1519)-1)</f>
        <v>photobooks</v>
      </c>
      <c r="S1519" s="5">
        <f>$J1519/60/60/24+DATE(1970, 1, 1)</f>
        <v>41948.56658564815</v>
      </c>
      <c r="T1519" s="5">
        <f>$I1519/60/60/24+DATE(1970, 1, 1)</f>
        <v>41979.25</v>
      </c>
      <c r="U1519" t="b">
        <f>T1519&gt;S1519</f>
        <v>1</v>
      </c>
    </row>
    <row r="1520" spans="1:21" ht="29" x14ac:dyDescent="0.35">
      <c r="A1520">
        <v>1518</v>
      </c>
      <c r="B1520" s="3" t="s">
        <v>1519</v>
      </c>
      <c r="C1520" s="3" t="s">
        <v>5628</v>
      </c>
      <c r="D1520" s="11">
        <v>15000</v>
      </c>
      <c r="E1520" s="11">
        <v>30805</v>
      </c>
      <c r="F1520" t="s">
        <v>8219</v>
      </c>
      <c r="G1520" t="s">
        <v>8224</v>
      </c>
      <c r="H1520" t="s">
        <v>8246</v>
      </c>
      <c r="I1520">
        <v>1401565252</v>
      </c>
      <c r="J1520">
        <v>1398973252</v>
      </c>
      <c r="K1520" t="b">
        <v>1</v>
      </c>
      <c r="L1520">
        <v>236</v>
      </c>
      <c r="M1520" t="b">
        <v>1</v>
      </c>
      <c r="N1520" t="s">
        <v>8285</v>
      </c>
      <c r="O1520" s="13">
        <f>E1520/D1520</f>
        <v>2.0536666666666665</v>
      </c>
      <c r="P1520" s="14">
        <f>IF($L1520&lt;&gt;0, E1520/L1520, 0)</f>
        <v>130.52966101694915</v>
      </c>
      <c r="Q1520" t="str">
        <f>LEFT($N1520, FIND("/", $N1520)-1)</f>
        <v>photography</v>
      </c>
      <c r="R1520" t="str">
        <f>RIGHT(N1520, LEN(N1520)-LEN(Q1520)-1)</f>
        <v>photobooks</v>
      </c>
      <c r="S1520" s="5">
        <f>$J1520/60/60/24+DATE(1970, 1, 1)</f>
        <v>41760.8200462963</v>
      </c>
      <c r="T1520" s="5">
        <f>$I1520/60/60/24+DATE(1970, 1, 1)</f>
        <v>41790.8200462963</v>
      </c>
      <c r="U1520" t="b">
        <f>T1520&gt;S1520</f>
        <v>1</v>
      </c>
    </row>
    <row r="1521" spans="1:21" ht="43.5" x14ac:dyDescent="0.35">
      <c r="A1521">
        <v>1519</v>
      </c>
      <c r="B1521" s="3" t="s">
        <v>1520</v>
      </c>
      <c r="C1521" s="3" t="s">
        <v>5629</v>
      </c>
      <c r="D1521" s="11">
        <v>9000</v>
      </c>
      <c r="E1521" s="11">
        <v>9302.75</v>
      </c>
      <c r="F1521" t="s">
        <v>8219</v>
      </c>
      <c r="G1521" t="s">
        <v>8224</v>
      </c>
      <c r="H1521" t="s">
        <v>8246</v>
      </c>
      <c r="I1521">
        <v>1403301540</v>
      </c>
      <c r="J1521">
        <v>1400867283</v>
      </c>
      <c r="K1521" t="b">
        <v>1</v>
      </c>
      <c r="L1521">
        <v>145</v>
      </c>
      <c r="M1521" t="b">
        <v>1</v>
      </c>
      <c r="N1521" t="s">
        <v>8285</v>
      </c>
      <c r="O1521" s="13">
        <f>E1521/D1521</f>
        <v>1.033638888888889</v>
      </c>
      <c r="P1521" s="14">
        <f>IF($L1521&lt;&gt;0, E1521/L1521, 0)</f>
        <v>64.156896551724131</v>
      </c>
      <c r="Q1521" t="str">
        <f>LEFT($N1521, FIND("/", $N1521)-1)</f>
        <v>photography</v>
      </c>
      <c r="R1521" t="str">
        <f>RIGHT(N1521, LEN(N1521)-LEN(Q1521)-1)</f>
        <v>photobooks</v>
      </c>
      <c r="S1521" s="5">
        <f>$J1521/60/60/24+DATE(1970, 1, 1)</f>
        <v>41782.741701388892</v>
      </c>
      <c r="T1521" s="5">
        <f>$I1521/60/60/24+DATE(1970, 1, 1)</f>
        <v>41810.915972222225</v>
      </c>
      <c r="U1521" t="b">
        <f>T1521&gt;S1521</f>
        <v>1</v>
      </c>
    </row>
    <row r="1522" spans="1:21" ht="29" x14ac:dyDescent="0.35">
      <c r="A1522">
        <v>1520</v>
      </c>
      <c r="B1522" s="3" t="s">
        <v>1521</v>
      </c>
      <c r="C1522" s="3" t="s">
        <v>5630</v>
      </c>
      <c r="D1522" s="11">
        <v>18000</v>
      </c>
      <c r="E1522" s="11">
        <v>18625</v>
      </c>
      <c r="F1522" t="s">
        <v>8219</v>
      </c>
      <c r="G1522" t="s">
        <v>8224</v>
      </c>
      <c r="H1522" t="s">
        <v>8246</v>
      </c>
      <c r="I1522">
        <v>1418961600</v>
      </c>
      <c r="J1522">
        <v>1415824513</v>
      </c>
      <c r="K1522" t="b">
        <v>1</v>
      </c>
      <c r="L1522">
        <v>167</v>
      </c>
      <c r="M1522" t="b">
        <v>1</v>
      </c>
      <c r="N1522" t="s">
        <v>8285</v>
      </c>
      <c r="O1522" s="13">
        <f>E1522/D1522</f>
        <v>1.0347222222222223</v>
      </c>
      <c r="P1522" s="14">
        <f>IF($L1522&lt;&gt;0, E1522/L1522, 0)</f>
        <v>111.52694610778443</v>
      </c>
      <c r="Q1522" t="str">
        <f>LEFT($N1522, FIND("/", $N1522)-1)</f>
        <v>photography</v>
      </c>
      <c r="R1522" t="str">
        <f>RIGHT(N1522, LEN(N1522)-LEN(Q1522)-1)</f>
        <v>photobooks</v>
      </c>
      <c r="S1522" s="5">
        <f>$J1522/60/60/24+DATE(1970, 1, 1)</f>
        <v>41955.857789351852</v>
      </c>
      <c r="T1522" s="5">
        <f>$I1522/60/60/24+DATE(1970, 1, 1)</f>
        <v>41992.166666666672</v>
      </c>
      <c r="U1522" t="b">
        <f>T1522&gt;S1522</f>
        <v>1</v>
      </c>
    </row>
    <row r="1523" spans="1:21" ht="43.5" x14ac:dyDescent="0.35">
      <c r="A1523">
        <v>1521</v>
      </c>
      <c r="B1523" s="3" t="s">
        <v>1522</v>
      </c>
      <c r="C1523" s="3" t="s">
        <v>5631</v>
      </c>
      <c r="D1523" s="11">
        <v>37500</v>
      </c>
      <c r="E1523" s="11">
        <v>40055</v>
      </c>
      <c r="F1523" t="s">
        <v>8219</v>
      </c>
      <c r="G1523" t="s">
        <v>8224</v>
      </c>
      <c r="H1523" t="s">
        <v>8246</v>
      </c>
      <c r="I1523">
        <v>1465272091</v>
      </c>
      <c r="J1523">
        <v>1462248091</v>
      </c>
      <c r="K1523" t="b">
        <v>1</v>
      </c>
      <c r="L1523">
        <v>235</v>
      </c>
      <c r="M1523" t="b">
        <v>1</v>
      </c>
      <c r="N1523" t="s">
        <v>8285</v>
      </c>
      <c r="O1523" s="13">
        <f>E1523/D1523</f>
        <v>1.0681333333333334</v>
      </c>
      <c r="P1523" s="14">
        <f>IF($L1523&lt;&gt;0, E1523/L1523, 0)</f>
        <v>170.44680851063831</v>
      </c>
      <c r="Q1523" t="str">
        <f>LEFT($N1523, FIND("/", $N1523)-1)</f>
        <v>photography</v>
      </c>
      <c r="R1523" t="str">
        <f>RIGHT(N1523, LEN(N1523)-LEN(Q1523)-1)</f>
        <v>photobooks</v>
      </c>
      <c r="S1523" s="5">
        <f>$J1523/60/60/24+DATE(1970, 1, 1)</f>
        <v>42493.167719907404</v>
      </c>
      <c r="T1523" s="5">
        <f>$I1523/60/60/24+DATE(1970, 1, 1)</f>
        <v>42528.167719907404</v>
      </c>
      <c r="U1523" t="b">
        <f>T1523&gt;S1523</f>
        <v>1</v>
      </c>
    </row>
    <row r="1524" spans="1:21" ht="58" x14ac:dyDescent="0.35">
      <c r="A1524">
        <v>1522</v>
      </c>
      <c r="B1524" s="3" t="s">
        <v>1523</v>
      </c>
      <c r="C1524" s="3" t="s">
        <v>5632</v>
      </c>
      <c r="D1524" s="11">
        <v>43500</v>
      </c>
      <c r="E1524" s="11">
        <v>60450.1</v>
      </c>
      <c r="F1524" t="s">
        <v>8219</v>
      </c>
      <c r="G1524" t="s">
        <v>8224</v>
      </c>
      <c r="H1524" t="s">
        <v>8246</v>
      </c>
      <c r="I1524">
        <v>1413575739</v>
      </c>
      <c r="J1524">
        <v>1410983739</v>
      </c>
      <c r="K1524" t="b">
        <v>1</v>
      </c>
      <c r="L1524">
        <v>452</v>
      </c>
      <c r="M1524" t="b">
        <v>1</v>
      </c>
      <c r="N1524" t="s">
        <v>8285</v>
      </c>
      <c r="O1524" s="13">
        <f>E1524/D1524</f>
        <v>1.3896574712643677</v>
      </c>
      <c r="P1524" s="14">
        <f>IF($L1524&lt;&gt;0, E1524/L1524, 0)</f>
        <v>133.7391592920354</v>
      </c>
      <c r="Q1524" t="str">
        <f>LEFT($N1524, FIND("/", $N1524)-1)</f>
        <v>photography</v>
      </c>
      <c r="R1524" t="str">
        <f>RIGHT(N1524, LEN(N1524)-LEN(Q1524)-1)</f>
        <v>photobooks</v>
      </c>
      <c r="S1524" s="5">
        <f>$J1524/60/60/24+DATE(1970, 1, 1)</f>
        <v>41899.830312500002</v>
      </c>
      <c r="T1524" s="5">
        <f>$I1524/60/60/24+DATE(1970, 1, 1)</f>
        <v>41929.830312500002</v>
      </c>
      <c r="U1524" t="b">
        <f>T1524&gt;S1524</f>
        <v>1</v>
      </c>
    </row>
    <row r="1525" spans="1:21" ht="43.5" x14ac:dyDescent="0.35">
      <c r="A1525">
        <v>1523</v>
      </c>
      <c r="B1525" s="3" t="s">
        <v>1524</v>
      </c>
      <c r="C1525" s="3" t="s">
        <v>5633</v>
      </c>
      <c r="D1525" s="11">
        <v>18500</v>
      </c>
      <c r="E1525" s="11">
        <v>23096</v>
      </c>
      <c r="F1525" t="s">
        <v>8219</v>
      </c>
      <c r="G1525" t="s">
        <v>8224</v>
      </c>
      <c r="H1525" t="s">
        <v>8246</v>
      </c>
      <c r="I1525">
        <v>1419292800</v>
      </c>
      <c r="J1525">
        <v>1416592916</v>
      </c>
      <c r="K1525" t="b">
        <v>1</v>
      </c>
      <c r="L1525">
        <v>241</v>
      </c>
      <c r="M1525" t="b">
        <v>1</v>
      </c>
      <c r="N1525" t="s">
        <v>8285</v>
      </c>
      <c r="O1525" s="13">
        <f>E1525/D1525</f>
        <v>1.2484324324324325</v>
      </c>
      <c r="P1525" s="14">
        <f>IF($L1525&lt;&gt;0, E1525/L1525, 0)</f>
        <v>95.834024896265561</v>
      </c>
      <c r="Q1525" t="str">
        <f>LEFT($N1525, FIND("/", $N1525)-1)</f>
        <v>photography</v>
      </c>
      <c r="R1525" t="str">
        <f>RIGHT(N1525, LEN(N1525)-LEN(Q1525)-1)</f>
        <v>photobooks</v>
      </c>
      <c r="S1525" s="5">
        <f>$J1525/60/60/24+DATE(1970, 1, 1)</f>
        <v>41964.751342592594</v>
      </c>
      <c r="T1525" s="5">
        <f>$I1525/60/60/24+DATE(1970, 1, 1)</f>
        <v>41996</v>
      </c>
      <c r="U1525" t="b">
        <f>T1525&gt;S1525</f>
        <v>1</v>
      </c>
    </row>
    <row r="1526" spans="1:21" ht="43.5" x14ac:dyDescent="0.35">
      <c r="A1526">
        <v>1524</v>
      </c>
      <c r="B1526" s="3" t="s">
        <v>1525</v>
      </c>
      <c r="C1526" s="3" t="s">
        <v>5634</v>
      </c>
      <c r="D1526" s="11">
        <v>3000</v>
      </c>
      <c r="E1526" s="11">
        <v>6210</v>
      </c>
      <c r="F1526" t="s">
        <v>8219</v>
      </c>
      <c r="G1526" t="s">
        <v>8235</v>
      </c>
      <c r="H1526" t="s">
        <v>8255</v>
      </c>
      <c r="I1526">
        <v>1487592090</v>
      </c>
      <c r="J1526">
        <v>1485000090</v>
      </c>
      <c r="K1526" t="b">
        <v>1</v>
      </c>
      <c r="L1526">
        <v>28</v>
      </c>
      <c r="M1526" t="b">
        <v>1</v>
      </c>
      <c r="N1526" t="s">
        <v>8285</v>
      </c>
      <c r="O1526" s="13">
        <f>E1526/D1526</f>
        <v>2.0699999999999998</v>
      </c>
      <c r="P1526" s="14">
        <f>IF($L1526&lt;&gt;0, E1526/L1526, 0)</f>
        <v>221.78571428571428</v>
      </c>
      <c r="Q1526" t="str">
        <f>LEFT($N1526, FIND("/", $N1526)-1)</f>
        <v>photography</v>
      </c>
      <c r="R1526" t="str">
        <f>RIGHT(N1526, LEN(N1526)-LEN(Q1526)-1)</f>
        <v>photobooks</v>
      </c>
      <c r="S1526" s="5">
        <f>$J1526/60/60/24+DATE(1970, 1, 1)</f>
        <v>42756.501041666663</v>
      </c>
      <c r="T1526" s="5">
        <f>$I1526/60/60/24+DATE(1970, 1, 1)</f>
        <v>42786.501041666663</v>
      </c>
      <c r="U1526" t="b">
        <f>T1526&gt;S1526</f>
        <v>1</v>
      </c>
    </row>
    <row r="1527" spans="1:21" ht="43.5" x14ac:dyDescent="0.35">
      <c r="A1527">
        <v>1525</v>
      </c>
      <c r="B1527" s="3" t="s">
        <v>1526</v>
      </c>
      <c r="C1527" s="3" t="s">
        <v>5635</v>
      </c>
      <c r="D1527" s="11">
        <v>2600</v>
      </c>
      <c r="E1527" s="11">
        <v>4524.1499999999996</v>
      </c>
      <c r="F1527" t="s">
        <v>8219</v>
      </c>
      <c r="G1527" t="s">
        <v>8224</v>
      </c>
      <c r="H1527" t="s">
        <v>8246</v>
      </c>
      <c r="I1527">
        <v>1471539138</v>
      </c>
      <c r="J1527">
        <v>1468947138</v>
      </c>
      <c r="K1527" t="b">
        <v>1</v>
      </c>
      <c r="L1527">
        <v>140</v>
      </c>
      <c r="M1527" t="b">
        <v>1</v>
      </c>
      <c r="N1527" t="s">
        <v>8285</v>
      </c>
      <c r="O1527" s="13">
        <f>E1527/D1527</f>
        <v>1.7400576923076922</v>
      </c>
      <c r="P1527" s="14">
        <f>IF($L1527&lt;&gt;0, E1527/L1527, 0)</f>
        <v>32.315357142857138</v>
      </c>
      <c r="Q1527" t="str">
        <f>LEFT($N1527, FIND("/", $N1527)-1)</f>
        <v>photography</v>
      </c>
      <c r="R1527" t="str">
        <f>RIGHT(N1527, LEN(N1527)-LEN(Q1527)-1)</f>
        <v>photobooks</v>
      </c>
      <c r="S1527" s="5">
        <f>$J1527/60/60/24+DATE(1970, 1, 1)</f>
        <v>42570.702986111108</v>
      </c>
      <c r="T1527" s="5">
        <f>$I1527/60/60/24+DATE(1970, 1, 1)</f>
        <v>42600.702986111108</v>
      </c>
      <c r="U1527" t="b">
        <f>T1527&gt;S1527</f>
        <v>1</v>
      </c>
    </row>
    <row r="1528" spans="1:21" ht="43.5" x14ac:dyDescent="0.35">
      <c r="A1528">
        <v>1526</v>
      </c>
      <c r="B1528" s="3" t="s">
        <v>1527</v>
      </c>
      <c r="C1528" s="3" t="s">
        <v>5636</v>
      </c>
      <c r="D1528" s="11">
        <v>23000</v>
      </c>
      <c r="E1528" s="11">
        <v>27675</v>
      </c>
      <c r="F1528" t="s">
        <v>8219</v>
      </c>
      <c r="G1528" t="s">
        <v>8224</v>
      </c>
      <c r="H1528" t="s">
        <v>8246</v>
      </c>
      <c r="I1528">
        <v>1453185447</v>
      </c>
      <c r="J1528">
        <v>1448951847</v>
      </c>
      <c r="K1528" t="b">
        <v>1</v>
      </c>
      <c r="L1528">
        <v>280</v>
      </c>
      <c r="M1528" t="b">
        <v>1</v>
      </c>
      <c r="N1528" t="s">
        <v>8285</v>
      </c>
      <c r="O1528" s="13">
        <f>E1528/D1528</f>
        <v>1.2032608695652174</v>
      </c>
      <c r="P1528" s="14">
        <f>IF($L1528&lt;&gt;0, E1528/L1528, 0)</f>
        <v>98.839285714285708</v>
      </c>
      <c r="Q1528" t="str">
        <f>LEFT($N1528, FIND("/", $N1528)-1)</f>
        <v>photography</v>
      </c>
      <c r="R1528" t="str">
        <f>RIGHT(N1528, LEN(N1528)-LEN(Q1528)-1)</f>
        <v>photobooks</v>
      </c>
      <c r="S1528" s="5">
        <f>$J1528/60/60/24+DATE(1970, 1, 1)</f>
        <v>42339.276006944448</v>
      </c>
      <c r="T1528" s="5">
        <f>$I1528/60/60/24+DATE(1970, 1, 1)</f>
        <v>42388.276006944448</v>
      </c>
      <c r="U1528" t="b">
        <f>T1528&gt;S1528</f>
        <v>1</v>
      </c>
    </row>
    <row r="1529" spans="1:21" ht="43.5" x14ac:dyDescent="0.35">
      <c r="A1529">
        <v>1527</v>
      </c>
      <c r="B1529" s="3" t="s">
        <v>1528</v>
      </c>
      <c r="C1529" s="3" t="s">
        <v>5637</v>
      </c>
      <c r="D1529" s="11">
        <v>3500</v>
      </c>
      <c r="E1529" s="11">
        <v>3865.55</v>
      </c>
      <c r="F1529" t="s">
        <v>8219</v>
      </c>
      <c r="G1529" t="s">
        <v>8224</v>
      </c>
      <c r="H1529" t="s">
        <v>8246</v>
      </c>
      <c r="I1529">
        <v>1489497886</v>
      </c>
      <c r="J1529">
        <v>1487082286</v>
      </c>
      <c r="K1529" t="b">
        <v>1</v>
      </c>
      <c r="L1529">
        <v>70</v>
      </c>
      <c r="M1529" t="b">
        <v>1</v>
      </c>
      <c r="N1529" t="s">
        <v>8285</v>
      </c>
      <c r="O1529" s="13">
        <f>E1529/D1529</f>
        <v>1.1044428571428573</v>
      </c>
      <c r="P1529" s="14">
        <f>IF($L1529&lt;&gt;0, E1529/L1529, 0)</f>
        <v>55.222142857142863</v>
      </c>
      <c r="Q1529" t="str">
        <f>LEFT($N1529, FIND("/", $N1529)-1)</f>
        <v>photography</v>
      </c>
      <c r="R1529" t="str">
        <f>RIGHT(N1529, LEN(N1529)-LEN(Q1529)-1)</f>
        <v>photobooks</v>
      </c>
      <c r="S1529" s="5">
        <f>$J1529/60/60/24+DATE(1970, 1, 1)</f>
        <v>42780.600532407407</v>
      </c>
      <c r="T1529" s="5">
        <f>$I1529/60/60/24+DATE(1970, 1, 1)</f>
        <v>42808.558865740735</v>
      </c>
      <c r="U1529" t="b">
        <f>T1529&gt;S1529</f>
        <v>1</v>
      </c>
    </row>
    <row r="1530" spans="1:21" ht="29" x14ac:dyDescent="0.35">
      <c r="A1530">
        <v>1528</v>
      </c>
      <c r="B1530" s="3" t="s">
        <v>1529</v>
      </c>
      <c r="C1530" s="3" t="s">
        <v>5638</v>
      </c>
      <c r="D1530" s="11">
        <v>3000</v>
      </c>
      <c r="E1530" s="11">
        <v>8447</v>
      </c>
      <c r="F1530" t="s">
        <v>8219</v>
      </c>
      <c r="G1530" t="s">
        <v>8224</v>
      </c>
      <c r="H1530" t="s">
        <v>8246</v>
      </c>
      <c r="I1530">
        <v>1485907200</v>
      </c>
      <c r="J1530">
        <v>1483292122</v>
      </c>
      <c r="K1530" t="b">
        <v>1</v>
      </c>
      <c r="L1530">
        <v>160</v>
      </c>
      <c r="M1530" t="b">
        <v>1</v>
      </c>
      <c r="N1530" t="s">
        <v>8285</v>
      </c>
      <c r="O1530" s="13">
        <f>E1530/D1530</f>
        <v>2.8156666666666665</v>
      </c>
      <c r="P1530" s="14">
        <f>IF($L1530&lt;&gt;0, E1530/L1530, 0)</f>
        <v>52.793750000000003</v>
      </c>
      <c r="Q1530" t="str">
        <f>LEFT($N1530, FIND("/", $N1530)-1)</f>
        <v>photography</v>
      </c>
      <c r="R1530" t="str">
        <f>RIGHT(N1530, LEN(N1530)-LEN(Q1530)-1)</f>
        <v>photobooks</v>
      </c>
      <c r="S1530" s="5">
        <f>$J1530/60/60/24+DATE(1970, 1, 1)</f>
        <v>42736.732893518521</v>
      </c>
      <c r="T1530" s="5">
        <f>$I1530/60/60/24+DATE(1970, 1, 1)</f>
        <v>42767</v>
      </c>
      <c r="U1530" t="b">
        <f>T1530&gt;S1530</f>
        <v>1</v>
      </c>
    </row>
    <row r="1531" spans="1:21" ht="43.5" x14ac:dyDescent="0.35">
      <c r="A1531">
        <v>1529</v>
      </c>
      <c r="B1531" s="3" t="s">
        <v>1530</v>
      </c>
      <c r="C1531" s="3" t="s">
        <v>5639</v>
      </c>
      <c r="D1531" s="11">
        <v>19000</v>
      </c>
      <c r="E1531" s="11">
        <v>19129</v>
      </c>
      <c r="F1531" t="s">
        <v>8219</v>
      </c>
      <c r="G1531" t="s">
        <v>8224</v>
      </c>
      <c r="H1531" t="s">
        <v>8246</v>
      </c>
      <c r="I1531">
        <v>1426773920</v>
      </c>
      <c r="J1531">
        <v>1424185520</v>
      </c>
      <c r="K1531" t="b">
        <v>1</v>
      </c>
      <c r="L1531">
        <v>141</v>
      </c>
      <c r="M1531" t="b">
        <v>1</v>
      </c>
      <c r="N1531" t="s">
        <v>8285</v>
      </c>
      <c r="O1531" s="13">
        <f>E1531/D1531</f>
        <v>1.0067894736842105</v>
      </c>
      <c r="P1531" s="14">
        <f>IF($L1531&lt;&gt;0, E1531/L1531, 0)</f>
        <v>135.66666666666666</v>
      </c>
      <c r="Q1531" t="str">
        <f>LEFT($N1531, FIND("/", $N1531)-1)</f>
        <v>photography</v>
      </c>
      <c r="R1531" t="str">
        <f>RIGHT(N1531, LEN(N1531)-LEN(Q1531)-1)</f>
        <v>photobooks</v>
      </c>
      <c r="S1531" s="5">
        <f>$J1531/60/60/24+DATE(1970, 1, 1)</f>
        <v>42052.628703703704</v>
      </c>
      <c r="T1531" s="5">
        <f>$I1531/60/60/24+DATE(1970, 1, 1)</f>
        <v>42082.587037037039</v>
      </c>
      <c r="U1531" t="b">
        <f>T1531&gt;S1531</f>
        <v>1</v>
      </c>
    </row>
    <row r="1532" spans="1:21" ht="58" x14ac:dyDescent="0.35">
      <c r="A1532">
        <v>1530</v>
      </c>
      <c r="B1532" s="3" t="s">
        <v>1531</v>
      </c>
      <c r="C1532" s="3" t="s">
        <v>5640</v>
      </c>
      <c r="D1532" s="11">
        <v>35000</v>
      </c>
      <c r="E1532" s="11">
        <v>47189</v>
      </c>
      <c r="F1532" t="s">
        <v>8219</v>
      </c>
      <c r="G1532" t="s">
        <v>8224</v>
      </c>
      <c r="H1532" t="s">
        <v>8246</v>
      </c>
      <c r="I1532">
        <v>1445624695</v>
      </c>
      <c r="J1532">
        <v>1443464695</v>
      </c>
      <c r="K1532" t="b">
        <v>1</v>
      </c>
      <c r="L1532">
        <v>874</v>
      </c>
      <c r="M1532" t="b">
        <v>1</v>
      </c>
      <c r="N1532" t="s">
        <v>8285</v>
      </c>
      <c r="O1532" s="13">
        <f>E1532/D1532</f>
        <v>1.3482571428571428</v>
      </c>
      <c r="P1532" s="14">
        <f>IF($L1532&lt;&gt;0, E1532/L1532, 0)</f>
        <v>53.991990846681922</v>
      </c>
      <c r="Q1532" t="str">
        <f>LEFT($N1532, FIND("/", $N1532)-1)</f>
        <v>photography</v>
      </c>
      <c r="R1532" t="str">
        <f>RIGHT(N1532, LEN(N1532)-LEN(Q1532)-1)</f>
        <v>photobooks</v>
      </c>
      <c r="S1532" s="5">
        <f>$J1532/60/60/24+DATE(1970, 1, 1)</f>
        <v>42275.767303240747</v>
      </c>
      <c r="T1532" s="5">
        <f>$I1532/60/60/24+DATE(1970, 1, 1)</f>
        <v>42300.767303240747</v>
      </c>
      <c r="U1532" t="b">
        <f>T1532&gt;S1532</f>
        <v>1</v>
      </c>
    </row>
    <row r="1533" spans="1:21" ht="58" x14ac:dyDescent="0.35">
      <c r="A1533">
        <v>1531</v>
      </c>
      <c r="B1533" s="3" t="s">
        <v>1532</v>
      </c>
      <c r="C1533" s="3" t="s">
        <v>5641</v>
      </c>
      <c r="D1533" s="11">
        <v>2350</v>
      </c>
      <c r="E1533" s="11">
        <v>4135</v>
      </c>
      <c r="F1533" t="s">
        <v>8219</v>
      </c>
      <c r="G1533" t="s">
        <v>8224</v>
      </c>
      <c r="H1533" t="s">
        <v>8246</v>
      </c>
      <c r="I1533">
        <v>1417402800</v>
      </c>
      <c r="J1533">
        <v>1414610126</v>
      </c>
      <c r="K1533" t="b">
        <v>1</v>
      </c>
      <c r="L1533">
        <v>73</v>
      </c>
      <c r="M1533" t="b">
        <v>1</v>
      </c>
      <c r="N1533" t="s">
        <v>8285</v>
      </c>
      <c r="O1533" s="13">
        <f>E1533/D1533</f>
        <v>1.7595744680851064</v>
      </c>
      <c r="P1533" s="14">
        <f>IF($L1533&lt;&gt;0, E1533/L1533, 0)</f>
        <v>56.643835616438359</v>
      </c>
      <c r="Q1533" t="str">
        <f>LEFT($N1533, FIND("/", $N1533)-1)</f>
        <v>photography</v>
      </c>
      <c r="R1533" t="str">
        <f>RIGHT(N1533, LEN(N1533)-LEN(Q1533)-1)</f>
        <v>photobooks</v>
      </c>
      <c r="S1533" s="5">
        <f>$J1533/60/60/24+DATE(1970, 1, 1)</f>
        <v>41941.802384259259</v>
      </c>
      <c r="T1533" s="5">
        <f>$I1533/60/60/24+DATE(1970, 1, 1)</f>
        <v>41974.125</v>
      </c>
      <c r="U1533" t="b">
        <f>T1533&gt;S1533</f>
        <v>1</v>
      </c>
    </row>
    <row r="1534" spans="1:21" ht="43.5" x14ac:dyDescent="0.35">
      <c r="A1534">
        <v>1532</v>
      </c>
      <c r="B1534" s="3" t="s">
        <v>1533</v>
      </c>
      <c r="C1534" s="3" t="s">
        <v>5642</v>
      </c>
      <c r="D1534" s="11">
        <v>5000</v>
      </c>
      <c r="E1534" s="11">
        <v>24201</v>
      </c>
      <c r="F1534" t="s">
        <v>8219</v>
      </c>
      <c r="G1534" t="s">
        <v>8226</v>
      </c>
      <c r="H1534" t="s">
        <v>8248</v>
      </c>
      <c r="I1534">
        <v>1455548400</v>
      </c>
      <c r="J1534">
        <v>1453461865</v>
      </c>
      <c r="K1534" t="b">
        <v>1</v>
      </c>
      <c r="L1534">
        <v>294</v>
      </c>
      <c r="M1534" t="b">
        <v>1</v>
      </c>
      <c r="N1534" t="s">
        <v>8285</v>
      </c>
      <c r="O1534" s="13">
        <f>E1534/D1534</f>
        <v>4.8402000000000003</v>
      </c>
      <c r="P1534" s="14">
        <f>IF($L1534&lt;&gt;0, E1534/L1534, 0)</f>
        <v>82.316326530612244</v>
      </c>
      <c r="Q1534" t="str">
        <f>LEFT($N1534, FIND("/", $N1534)-1)</f>
        <v>photography</v>
      </c>
      <c r="R1534" t="str">
        <f>RIGHT(N1534, LEN(N1534)-LEN(Q1534)-1)</f>
        <v>photobooks</v>
      </c>
      <c r="S1534" s="5">
        <f>$J1534/60/60/24+DATE(1970, 1, 1)</f>
        <v>42391.475289351853</v>
      </c>
      <c r="T1534" s="5">
        <f>$I1534/60/60/24+DATE(1970, 1, 1)</f>
        <v>42415.625</v>
      </c>
      <c r="U1534" t="b">
        <f>T1534&gt;S1534</f>
        <v>1</v>
      </c>
    </row>
    <row r="1535" spans="1:21" ht="43.5" x14ac:dyDescent="0.35">
      <c r="A1535">
        <v>1533</v>
      </c>
      <c r="B1535" s="3" t="s">
        <v>1534</v>
      </c>
      <c r="C1535" s="3" t="s">
        <v>5643</v>
      </c>
      <c r="D1535" s="11">
        <v>45000</v>
      </c>
      <c r="E1535" s="11">
        <v>65313</v>
      </c>
      <c r="F1535" t="s">
        <v>8219</v>
      </c>
      <c r="G1535" t="s">
        <v>8224</v>
      </c>
      <c r="H1535" t="s">
        <v>8246</v>
      </c>
      <c r="I1535">
        <v>1462161540</v>
      </c>
      <c r="J1535">
        <v>1457913777</v>
      </c>
      <c r="K1535" t="b">
        <v>1</v>
      </c>
      <c r="L1535">
        <v>740</v>
      </c>
      <c r="M1535" t="b">
        <v>1</v>
      </c>
      <c r="N1535" t="s">
        <v>8285</v>
      </c>
      <c r="O1535" s="13">
        <f>E1535/D1535</f>
        <v>1.4514</v>
      </c>
      <c r="P1535" s="14">
        <f>IF($L1535&lt;&gt;0, E1535/L1535, 0)</f>
        <v>88.26081081081081</v>
      </c>
      <c r="Q1535" t="str">
        <f>LEFT($N1535, FIND("/", $N1535)-1)</f>
        <v>photography</v>
      </c>
      <c r="R1535" t="str">
        <f>RIGHT(N1535, LEN(N1535)-LEN(Q1535)-1)</f>
        <v>photobooks</v>
      </c>
      <c r="S1535" s="5">
        <f>$J1535/60/60/24+DATE(1970, 1, 1)</f>
        <v>42443.00204861111</v>
      </c>
      <c r="T1535" s="5">
        <f>$I1535/60/60/24+DATE(1970, 1, 1)</f>
        <v>42492.165972222225</v>
      </c>
      <c r="U1535" t="b">
        <f>T1535&gt;S1535</f>
        <v>1</v>
      </c>
    </row>
    <row r="1536" spans="1:21" ht="43.5" x14ac:dyDescent="0.35">
      <c r="A1536">
        <v>1534</v>
      </c>
      <c r="B1536" s="3" t="s">
        <v>1535</v>
      </c>
      <c r="C1536" s="3" t="s">
        <v>5644</v>
      </c>
      <c r="D1536" s="11">
        <v>7500</v>
      </c>
      <c r="E1536" s="11">
        <v>31330</v>
      </c>
      <c r="F1536" t="s">
        <v>8219</v>
      </c>
      <c r="G1536" t="s">
        <v>8224</v>
      </c>
      <c r="H1536" t="s">
        <v>8246</v>
      </c>
      <c r="I1536">
        <v>1441383062</v>
      </c>
      <c r="J1536">
        <v>1438791062</v>
      </c>
      <c r="K1536" t="b">
        <v>1</v>
      </c>
      <c r="L1536">
        <v>369</v>
      </c>
      <c r="M1536" t="b">
        <v>1</v>
      </c>
      <c r="N1536" t="s">
        <v>8285</v>
      </c>
      <c r="O1536" s="13">
        <f>E1536/D1536</f>
        <v>4.1773333333333333</v>
      </c>
      <c r="P1536" s="14">
        <f>IF($L1536&lt;&gt;0, E1536/L1536, 0)</f>
        <v>84.905149051490511</v>
      </c>
      <c r="Q1536" t="str">
        <f>LEFT($N1536, FIND("/", $N1536)-1)</f>
        <v>photography</v>
      </c>
      <c r="R1536" t="str">
        <f>RIGHT(N1536, LEN(N1536)-LEN(Q1536)-1)</f>
        <v>photobooks</v>
      </c>
      <c r="S1536" s="5">
        <f>$J1536/60/60/24+DATE(1970, 1, 1)</f>
        <v>42221.67432870371</v>
      </c>
      <c r="T1536" s="5">
        <f>$I1536/60/60/24+DATE(1970, 1, 1)</f>
        <v>42251.67432870371</v>
      </c>
      <c r="U1536" t="b">
        <f>T1536&gt;S1536</f>
        <v>1</v>
      </c>
    </row>
    <row r="1537" spans="1:21" ht="58" x14ac:dyDescent="0.35">
      <c r="A1537">
        <v>1535</v>
      </c>
      <c r="B1537" s="3" t="s">
        <v>1536</v>
      </c>
      <c r="C1537" s="3" t="s">
        <v>5645</v>
      </c>
      <c r="D1537" s="11">
        <v>4000</v>
      </c>
      <c r="E1537" s="11">
        <v>5297</v>
      </c>
      <c r="F1537" t="s">
        <v>8219</v>
      </c>
      <c r="G1537" t="s">
        <v>8224</v>
      </c>
      <c r="H1537" t="s">
        <v>8246</v>
      </c>
      <c r="I1537">
        <v>1464040800</v>
      </c>
      <c r="J1537">
        <v>1461527631</v>
      </c>
      <c r="K1537" t="b">
        <v>1</v>
      </c>
      <c r="L1537">
        <v>110</v>
      </c>
      <c r="M1537" t="b">
        <v>1</v>
      </c>
      <c r="N1537" t="s">
        <v>8285</v>
      </c>
      <c r="O1537" s="13">
        <f>E1537/D1537</f>
        <v>1.3242499999999999</v>
      </c>
      <c r="P1537" s="14">
        <f>IF($L1537&lt;&gt;0, E1537/L1537, 0)</f>
        <v>48.154545454545456</v>
      </c>
      <c r="Q1537" t="str">
        <f>LEFT($N1537, FIND("/", $N1537)-1)</f>
        <v>photography</v>
      </c>
      <c r="R1537" t="str">
        <f>RIGHT(N1537, LEN(N1537)-LEN(Q1537)-1)</f>
        <v>photobooks</v>
      </c>
      <c r="S1537" s="5">
        <f>$J1537/60/60/24+DATE(1970, 1, 1)</f>
        <v>42484.829062500001</v>
      </c>
      <c r="T1537" s="5">
        <f>$I1537/60/60/24+DATE(1970, 1, 1)</f>
        <v>42513.916666666672</v>
      </c>
      <c r="U1537" t="b">
        <f>T1537&gt;S1537</f>
        <v>1</v>
      </c>
    </row>
    <row r="1538" spans="1:21" ht="58" x14ac:dyDescent="0.35">
      <c r="A1538">
        <v>1536</v>
      </c>
      <c r="B1538" s="3" t="s">
        <v>1537</v>
      </c>
      <c r="C1538" s="3" t="s">
        <v>5646</v>
      </c>
      <c r="D1538" s="11">
        <v>12000</v>
      </c>
      <c r="E1538" s="11">
        <v>30037.01</v>
      </c>
      <c r="F1538" t="s">
        <v>8219</v>
      </c>
      <c r="G1538" t="s">
        <v>8224</v>
      </c>
      <c r="H1538" t="s">
        <v>8246</v>
      </c>
      <c r="I1538">
        <v>1440702910</v>
      </c>
      <c r="J1538">
        <v>1438110910</v>
      </c>
      <c r="K1538" t="b">
        <v>1</v>
      </c>
      <c r="L1538">
        <v>455</v>
      </c>
      <c r="M1538" t="b">
        <v>1</v>
      </c>
      <c r="N1538" t="s">
        <v>8285</v>
      </c>
      <c r="O1538" s="13">
        <f>E1538/D1538</f>
        <v>2.5030841666666666</v>
      </c>
      <c r="P1538" s="14">
        <f>IF($L1538&lt;&gt;0, E1538/L1538, 0)</f>
        <v>66.015406593406595</v>
      </c>
      <c r="Q1538" t="str">
        <f>LEFT($N1538, FIND("/", $N1538)-1)</f>
        <v>photography</v>
      </c>
      <c r="R1538" t="str">
        <f>RIGHT(N1538, LEN(N1538)-LEN(Q1538)-1)</f>
        <v>photobooks</v>
      </c>
      <c r="S1538" s="5">
        <f>$J1538/60/60/24+DATE(1970, 1, 1)</f>
        <v>42213.802199074074</v>
      </c>
      <c r="T1538" s="5">
        <f>$I1538/60/60/24+DATE(1970, 1, 1)</f>
        <v>42243.802199074074</v>
      </c>
      <c r="U1538" t="b">
        <f>T1538&gt;S1538</f>
        <v>1</v>
      </c>
    </row>
    <row r="1539" spans="1:21" ht="43.5" x14ac:dyDescent="0.35">
      <c r="A1539">
        <v>1537</v>
      </c>
      <c r="B1539" s="3" t="s">
        <v>1538</v>
      </c>
      <c r="C1539" s="3" t="s">
        <v>5647</v>
      </c>
      <c r="D1539" s="11">
        <v>12000</v>
      </c>
      <c r="E1539" s="11">
        <v>21588</v>
      </c>
      <c r="F1539" t="s">
        <v>8219</v>
      </c>
      <c r="G1539" t="s">
        <v>8236</v>
      </c>
      <c r="H1539" t="s">
        <v>8249</v>
      </c>
      <c r="I1539">
        <v>1470506400</v>
      </c>
      <c r="J1539">
        <v>1467358427</v>
      </c>
      <c r="K1539" t="b">
        <v>1</v>
      </c>
      <c r="L1539">
        <v>224</v>
      </c>
      <c r="M1539" t="b">
        <v>1</v>
      </c>
      <c r="N1539" t="s">
        <v>8285</v>
      </c>
      <c r="O1539" s="13">
        <f>E1539/D1539</f>
        <v>1.7989999999999999</v>
      </c>
      <c r="P1539" s="14">
        <f>IF($L1539&lt;&gt;0, E1539/L1539, 0)</f>
        <v>96.375</v>
      </c>
      <c r="Q1539" t="str">
        <f>LEFT($N1539, FIND("/", $N1539)-1)</f>
        <v>photography</v>
      </c>
      <c r="R1539" t="str">
        <f>RIGHT(N1539, LEN(N1539)-LEN(Q1539)-1)</f>
        <v>photobooks</v>
      </c>
      <c r="S1539" s="5">
        <f>$J1539/60/60/24+DATE(1970, 1, 1)</f>
        <v>42552.315127314811</v>
      </c>
      <c r="T1539" s="5">
        <f>$I1539/60/60/24+DATE(1970, 1, 1)</f>
        <v>42588.75</v>
      </c>
      <c r="U1539" t="b">
        <f>T1539&gt;S1539</f>
        <v>1</v>
      </c>
    </row>
    <row r="1540" spans="1:21" ht="43.5" x14ac:dyDescent="0.35">
      <c r="A1540">
        <v>1538</v>
      </c>
      <c r="B1540" s="3" t="s">
        <v>1539</v>
      </c>
      <c r="C1540" s="3" t="s">
        <v>5648</v>
      </c>
      <c r="D1540" s="11">
        <v>7000</v>
      </c>
      <c r="E1540" s="11">
        <v>7184</v>
      </c>
      <c r="F1540" t="s">
        <v>8219</v>
      </c>
      <c r="G1540" t="s">
        <v>8224</v>
      </c>
      <c r="H1540" t="s">
        <v>8246</v>
      </c>
      <c r="I1540">
        <v>1421952370</v>
      </c>
      <c r="J1540">
        <v>1418064370</v>
      </c>
      <c r="K1540" t="b">
        <v>1</v>
      </c>
      <c r="L1540">
        <v>46</v>
      </c>
      <c r="M1540" t="b">
        <v>1</v>
      </c>
      <c r="N1540" t="s">
        <v>8285</v>
      </c>
      <c r="O1540" s="13">
        <f>E1540/D1540</f>
        <v>1.0262857142857142</v>
      </c>
      <c r="P1540" s="14">
        <f>IF($L1540&lt;&gt;0, E1540/L1540, 0)</f>
        <v>156.17391304347825</v>
      </c>
      <c r="Q1540" t="str">
        <f>LEFT($N1540, FIND("/", $N1540)-1)</f>
        <v>photography</v>
      </c>
      <c r="R1540" t="str">
        <f>RIGHT(N1540, LEN(N1540)-LEN(Q1540)-1)</f>
        <v>photobooks</v>
      </c>
      <c r="S1540" s="5">
        <f>$J1540/60/60/24+DATE(1970, 1, 1)</f>
        <v>41981.782060185185</v>
      </c>
      <c r="T1540" s="5">
        <f>$I1540/60/60/24+DATE(1970, 1, 1)</f>
        <v>42026.782060185185</v>
      </c>
      <c r="U1540" t="b">
        <f>T1540&gt;S1540</f>
        <v>1</v>
      </c>
    </row>
    <row r="1541" spans="1:21" ht="43.5" x14ac:dyDescent="0.35">
      <c r="A1541">
        <v>1539</v>
      </c>
      <c r="B1541" s="3" t="s">
        <v>1540</v>
      </c>
      <c r="C1541" s="3" t="s">
        <v>5649</v>
      </c>
      <c r="D1541" s="11">
        <v>20000</v>
      </c>
      <c r="E1541" s="11">
        <v>27197.22</v>
      </c>
      <c r="F1541" t="s">
        <v>8219</v>
      </c>
      <c r="G1541" t="s">
        <v>8224</v>
      </c>
      <c r="H1541" t="s">
        <v>8246</v>
      </c>
      <c r="I1541">
        <v>1483481019</v>
      </c>
      <c r="J1541">
        <v>1480629819</v>
      </c>
      <c r="K1541" t="b">
        <v>0</v>
      </c>
      <c r="L1541">
        <v>284</v>
      </c>
      <c r="M1541" t="b">
        <v>1</v>
      </c>
      <c r="N1541" t="s">
        <v>8285</v>
      </c>
      <c r="O1541" s="13">
        <f>E1541/D1541</f>
        <v>1.359861</v>
      </c>
      <c r="P1541" s="14">
        <f>IF($L1541&lt;&gt;0, E1541/L1541, 0)</f>
        <v>95.764859154929582</v>
      </c>
      <c r="Q1541" t="str">
        <f>LEFT($N1541, FIND("/", $N1541)-1)</f>
        <v>photography</v>
      </c>
      <c r="R1541" t="str">
        <f>RIGHT(N1541, LEN(N1541)-LEN(Q1541)-1)</f>
        <v>photobooks</v>
      </c>
      <c r="S1541" s="5">
        <f>$J1541/60/60/24+DATE(1970, 1, 1)</f>
        <v>42705.919201388882</v>
      </c>
      <c r="T1541" s="5">
        <f>$I1541/60/60/24+DATE(1970, 1, 1)</f>
        <v>42738.919201388882</v>
      </c>
      <c r="U1541" t="b">
        <f>T1541&gt;S1541</f>
        <v>1</v>
      </c>
    </row>
    <row r="1542" spans="1:21" ht="43.5" x14ac:dyDescent="0.35">
      <c r="A1542">
        <v>1540</v>
      </c>
      <c r="B1542" s="3" t="s">
        <v>1541</v>
      </c>
      <c r="C1542" s="3" t="s">
        <v>5650</v>
      </c>
      <c r="D1542" s="11">
        <v>15000</v>
      </c>
      <c r="E1542" s="11">
        <v>17680</v>
      </c>
      <c r="F1542" t="s">
        <v>8219</v>
      </c>
      <c r="G1542" t="s">
        <v>8224</v>
      </c>
      <c r="H1542" t="s">
        <v>8246</v>
      </c>
      <c r="I1542">
        <v>1416964500</v>
      </c>
      <c r="J1542">
        <v>1414368616</v>
      </c>
      <c r="K1542" t="b">
        <v>1</v>
      </c>
      <c r="L1542">
        <v>98</v>
      </c>
      <c r="M1542" t="b">
        <v>1</v>
      </c>
      <c r="N1542" t="s">
        <v>8285</v>
      </c>
      <c r="O1542" s="13">
        <f>E1542/D1542</f>
        <v>1.1786666666666668</v>
      </c>
      <c r="P1542" s="14">
        <f>IF($L1542&lt;&gt;0, E1542/L1542, 0)</f>
        <v>180.40816326530611</v>
      </c>
      <c r="Q1542" t="str">
        <f>LEFT($N1542, FIND("/", $N1542)-1)</f>
        <v>photography</v>
      </c>
      <c r="R1542" t="str">
        <f>RIGHT(N1542, LEN(N1542)-LEN(Q1542)-1)</f>
        <v>photobooks</v>
      </c>
      <c r="S1542" s="5">
        <f>$J1542/60/60/24+DATE(1970, 1, 1)</f>
        <v>41939.00712962963</v>
      </c>
      <c r="T1542" s="5">
        <f>$I1542/60/60/24+DATE(1970, 1, 1)</f>
        <v>41969.052083333328</v>
      </c>
      <c r="U1542" t="b">
        <f>T1542&gt;S1542</f>
        <v>1</v>
      </c>
    </row>
    <row r="1543" spans="1:21" ht="43.5" x14ac:dyDescent="0.35">
      <c r="A1543">
        <v>1541</v>
      </c>
      <c r="B1543" s="3" t="s">
        <v>1542</v>
      </c>
      <c r="C1543" s="3" t="s">
        <v>5651</v>
      </c>
      <c r="D1543" s="11">
        <v>18000</v>
      </c>
      <c r="E1543" s="11">
        <v>6</v>
      </c>
      <c r="F1543" t="s">
        <v>8221</v>
      </c>
      <c r="G1543" t="s">
        <v>8224</v>
      </c>
      <c r="H1543" t="s">
        <v>8246</v>
      </c>
      <c r="I1543">
        <v>1420045538</v>
      </c>
      <c r="J1543">
        <v>1417453538</v>
      </c>
      <c r="K1543" t="b">
        <v>0</v>
      </c>
      <c r="L1543">
        <v>2</v>
      </c>
      <c r="M1543" t="b">
        <v>0</v>
      </c>
      <c r="N1543" t="s">
        <v>8289</v>
      </c>
      <c r="O1543" s="13">
        <f>E1543/D1543</f>
        <v>3.3333333333333332E-4</v>
      </c>
      <c r="P1543" s="14">
        <f>IF($L1543&lt;&gt;0, E1543/L1543, 0)</f>
        <v>3</v>
      </c>
      <c r="Q1543" t="str">
        <f>LEFT($N1543, FIND("/", $N1543)-1)</f>
        <v>photography</v>
      </c>
      <c r="R1543" t="str">
        <f>RIGHT(N1543, LEN(N1543)-LEN(Q1543)-1)</f>
        <v>nature</v>
      </c>
      <c r="S1543" s="5">
        <f>$J1543/60/60/24+DATE(1970, 1, 1)</f>
        <v>41974.712245370371</v>
      </c>
      <c r="T1543" s="5">
        <f>$I1543/60/60/24+DATE(1970, 1, 1)</f>
        <v>42004.712245370371</v>
      </c>
      <c r="U1543" t="b">
        <f>T1543&gt;S1543</f>
        <v>1</v>
      </c>
    </row>
    <row r="1544" spans="1:21" ht="58" x14ac:dyDescent="0.35">
      <c r="A1544">
        <v>1542</v>
      </c>
      <c r="B1544" s="3" t="s">
        <v>1543</v>
      </c>
      <c r="C1544" s="3" t="s">
        <v>5652</v>
      </c>
      <c r="D1544" s="11">
        <v>500</v>
      </c>
      <c r="E1544" s="11">
        <v>20</v>
      </c>
      <c r="F1544" t="s">
        <v>8221</v>
      </c>
      <c r="G1544" t="s">
        <v>8229</v>
      </c>
      <c r="H1544" t="s">
        <v>8251</v>
      </c>
      <c r="I1544">
        <v>1435708500</v>
      </c>
      <c r="J1544">
        <v>1434412500</v>
      </c>
      <c r="K1544" t="b">
        <v>0</v>
      </c>
      <c r="L1544">
        <v>1</v>
      </c>
      <c r="M1544" t="b">
        <v>0</v>
      </c>
      <c r="N1544" t="s">
        <v>8289</v>
      </c>
      <c r="O1544" s="13">
        <f>E1544/D1544</f>
        <v>0.04</v>
      </c>
      <c r="P1544" s="14">
        <f>IF($L1544&lt;&gt;0, E1544/L1544, 0)</f>
        <v>20</v>
      </c>
      <c r="Q1544" t="str">
        <f>LEFT($N1544, FIND("/", $N1544)-1)</f>
        <v>photography</v>
      </c>
      <c r="R1544" t="str">
        <f>RIGHT(N1544, LEN(N1544)-LEN(Q1544)-1)</f>
        <v>nature</v>
      </c>
      <c r="S1544" s="5">
        <f>$J1544/60/60/24+DATE(1970, 1, 1)</f>
        <v>42170.996527777781</v>
      </c>
      <c r="T1544" s="5">
        <f>$I1544/60/60/24+DATE(1970, 1, 1)</f>
        <v>42185.996527777781</v>
      </c>
      <c r="U1544" t="b">
        <f>T1544&gt;S1544</f>
        <v>1</v>
      </c>
    </row>
    <row r="1545" spans="1:21" ht="43.5" x14ac:dyDescent="0.35">
      <c r="A1545">
        <v>1543</v>
      </c>
      <c r="B1545" s="3" t="s">
        <v>1544</v>
      </c>
      <c r="C1545" s="3" t="s">
        <v>5653</v>
      </c>
      <c r="D1545" s="11">
        <v>2250</v>
      </c>
      <c r="E1545" s="11">
        <v>10</v>
      </c>
      <c r="F1545" t="s">
        <v>8221</v>
      </c>
      <c r="G1545" t="s">
        <v>8224</v>
      </c>
      <c r="H1545" t="s">
        <v>8246</v>
      </c>
      <c r="I1545">
        <v>1416662034</v>
      </c>
      <c r="J1545">
        <v>1414066434</v>
      </c>
      <c r="K1545" t="b">
        <v>0</v>
      </c>
      <c r="L1545">
        <v>1</v>
      </c>
      <c r="M1545" t="b">
        <v>0</v>
      </c>
      <c r="N1545" t="s">
        <v>8289</v>
      </c>
      <c r="O1545" s="13">
        <f>E1545/D1545</f>
        <v>4.4444444444444444E-3</v>
      </c>
      <c r="P1545" s="14">
        <f>IF($L1545&lt;&gt;0, E1545/L1545, 0)</f>
        <v>10</v>
      </c>
      <c r="Q1545" t="str">
        <f>LEFT($N1545, FIND("/", $N1545)-1)</f>
        <v>photography</v>
      </c>
      <c r="R1545" t="str">
        <f>RIGHT(N1545, LEN(N1545)-LEN(Q1545)-1)</f>
        <v>nature</v>
      </c>
      <c r="S1545" s="5">
        <f>$J1545/60/60/24+DATE(1970, 1, 1)</f>
        <v>41935.509652777779</v>
      </c>
      <c r="T1545" s="5">
        <f>$I1545/60/60/24+DATE(1970, 1, 1)</f>
        <v>41965.551319444443</v>
      </c>
      <c r="U1545" t="b">
        <f>T1545&gt;S1545</f>
        <v>1</v>
      </c>
    </row>
    <row r="1546" spans="1:21" ht="43.5" x14ac:dyDescent="0.35">
      <c r="A1546">
        <v>1544</v>
      </c>
      <c r="B1546" s="3" t="s">
        <v>1545</v>
      </c>
      <c r="C1546" s="3" t="s">
        <v>5654</v>
      </c>
      <c r="D1546" s="11">
        <v>1000</v>
      </c>
      <c r="E1546" s="11">
        <v>0</v>
      </c>
      <c r="F1546" t="s">
        <v>8221</v>
      </c>
      <c r="G1546" t="s">
        <v>8224</v>
      </c>
      <c r="H1546" t="s">
        <v>8246</v>
      </c>
      <c r="I1546">
        <v>1427847480</v>
      </c>
      <c r="J1546">
        <v>1424222024</v>
      </c>
      <c r="K1546" t="b">
        <v>0</v>
      </c>
      <c r="L1546">
        <v>0</v>
      </c>
      <c r="M1546" t="b">
        <v>0</v>
      </c>
      <c r="N1546" t="s">
        <v>8289</v>
      </c>
      <c r="O1546" s="13">
        <f>E1546/D1546</f>
        <v>0</v>
      </c>
      <c r="P1546" s="14">
        <f>IF($L1546&lt;&gt;0, E1546/L1546, 0)</f>
        <v>0</v>
      </c>
      <c r="Q1546" t="str">
        <f>LEFT($N1546, FIND("/", $N1546)-1)</f>
        <v>photography</v>
      </c>
      <c r="R1546" t="str">
        <f>RIGHT(N1546, LEN(N1546)-LEN(Q1546)-1)</f>
        <v>nature</v>
      </c>
      <c r="S1546" s="5">
        <f>$J1546/60/60/24+DATE(1970, 1, 1)</f>
        <v>42053.051203703704</v>
      </c>
      <c r="T1546" s="5">
        <f>$I1546/60/60/24+DATE(1970, 1, 1)</f>
        <v>42095.012499999997</v>
      </c>
      <c r="U1546" t="b">
        <f>T1546&gt;S1546</f>
        <v>1</v>
      </c>
    </row>
    <row r="1547" spans="1:21" ht="43.5" x14ac:dyDescent="0.35">
      <c r="A1547">
        <v>1545</v>
      </c>
      <c r="B1547" s="3" t="s">
        <v>1546</v>
      </c>
      <c r="C1547" s="3" t="s">
        <v>5655</v>
      </c>
      <c r="D1547" s="11">
        <v>3000</v>
      </c>
      <c r="E1547" s="11">
        <v>1</v>
      </c>
      <c r="F1547" t="s">
        <v>8221</v>
      </c>
      <c r="G1547" t="s">
        <v>8224</v>
      </c>
      <c r="H1547" t="s">
        <v>8246</v>
      </c>
      <c r="I1547">
        <v>1425330960</v>
      </c>
      <c r="J1547">
        <v>1422393234</v>
      </c>
      <c r="K1547" t="b">
        <v>0</v>
      </c>
      <c r="L1547">
        <v>1</v>
      </c>
      <c r="M1547" t="b">
        <v>0</v>
      </c>
      <c r="N1547" t="s">
        <v>8289</v>
      </c>
      <c r="O1547" s="13">
        <f>E1547/D1547</f>
        <v>3.3333333333333332E-4</v>
      </c>
      <c r="P1547" s="14">
        <f>IF($L1547&lt;&gt;0, E1547/L1547, 0)</f>
        <v>1</v>
      </c>
      <c r="Q1547" t="str">
        <f>LEFT($N1547, FIND("/", $N1547)-1)</f>
        <v>photography</v>
      </c>
      <c r="R1547" t="str">
        <f>RIGHT(N1547, LEN(N1547)-LEN(Q1547)-1)</f>
        <v>nature</v>
      </c>
      <c r="S1547" s="5">
        <f>$J1547/60/60/24+DATE(1970, 1, 1)</f>
        <v>42031.884652777779</v>
      </c>
      <c r="T1547" s="5">
        <f>$I1547/60/60/24+DATE(1970, 1, 1)</f>
        <v>42065.886111111111</v>
      </c>
      <c r="U1547" t="b">
        <f>T1547&gt;S1547</f>
        <v>1</v>
      </c>
    </row>
    <row r="1548" spans="1:21" ht="43.5" x14ac:dyDescent="0.35">
      <c r="A1548">
        <v>1546</v>
      </c>
      <c r="B1548" s="3" t="s">
        <v>1547</v>
      </c>
      <c r="C1548" s="3" t="s">
        <v>5656</v>
      </c>
      <c r="D1548" s="11">
        <v>1000</v>
      </c>
      <c r="E1548" s="11">
        <v>289</v>
      </c>
      <c r="F1548" t="s">
        <v>8221</v>
      </c>
      <c r="G1548" t="s">
        <v>8225</v>
      </c>
      <c r="H1548" t="s">
        <v>8247</v>
      </c>
      <c r="I1548">
        <v>1410930399</v>
      </c>
      <c r="J1548">
        <v>1405746399</v>
      </c>
      <c r="K1548" t="b">
        <v>0</v>
      </c>
      <c r="L1548">
        <v>11</v>
      </c>
      <c r="M1548" t="b">
        <v>0</v>
      </c>
      <c r="N1548" t="s">
        <v>8289</v>
      </c>
      <c r="O1548" s="13">
        <f>E1548/D1548</f>
        <v>0.28899999999999998</v>
      </c>
      <c r="P1548" s="14">
        <f>IF($L1548&lt;&gt;0, E1548/L1548, 0)</f>
        <v>26.272727272727273</v>
      </c>
      <c r="Q1548" t="str">
        <f>LEFT($N1548, FIND("/", $N1548)-1)</f>
        <v>photography</v>
      </c>
      <c r="R1548" t="str">
        <f>RIGHT(N1548, LEN(N1548)-LEN(Q1548)-1)</f>
        <v>nature</v>
      </c>
      <c r="S1548" s="5">
        <f>$J1548/60/60/24+DATE(1970, 1, 1)</f>
        <v>41839.212951388887</v>
      </c>
      <c r="T1548" s="5">
        <f>$I1548/60/60/24+DATE(1970, 1, 1)</f>
        <v>41899.212951388887</v>
      </c>
      <c r="U1548" t="b">
        <f>T1548&gt;S1548</f>
        <v>1</v>
      </c>
    </row>
    <row r="1549" spans="1:21" ht="43.5" x14ac:dyDescent="0.35">
      <c r="A1549">
        <v>1547</v>
      </c>
      <c r="B1549" s="3" t="s">
        <v>1548</v>
      </c>
      <c r="C1549" s="3" t="s">
        <v>5657</v>
      </c>
      <c r="D1549" s="11">
        <v>20</v>
      </c>
      <c r="E1549" s="11">
        <v>0</v>
      </c>
      <c r="F1549" t="s">
        <v>8221</v>
      </c>
      <c r="G1549" t="s">
        <v>8224</v>
      </c>
      <c r="H1549" t="s">
        <v>8246</v>
      </c>
      <c r="I1549">
        <v>1487844882</v>
      </c>
      <c r="J1549">
        <v>1487240082</v>
      </c>
      <c r="K1549" t="b">
        <v>0</v>
      </c>
      <c r="L1549">
        <v>0</v>
      </c>
      <c r="M1549" t="b">
        <v>0</v>
      </c>
      <c r="N1549" t="s">
        <v>8289</v>
      </c>
      <c r="O1549" s="13">
        <f>E1549/D1549</f>
        <v>0</v>
      </c>
      <c r="P1549" s="14">
        <f>IF($L1549&lt;&gt;0, E1549/L1549, 0)</f>
        <v>0</v>
      </c>
      <c r="Q1549" t="str">
        <f>LEFT($N1549, FIND("/", $N1549)-1)</f>
        <v>photography</v>
      </c>
      <c r="R1549" t="str">
        <f>RIGHT(N1549, LEN(N1549)-LEN(Q1549)-1)</f>
        <v>nature</v>
      </c>
      <c r="S1549" s="5">
        <f>$J1549/60/60/24+DATE(1970, 1, 1)</f>
        <v>42782.426875000005</v>
      </c>
      <c r="T1549" s="5">
        <f>$I1549/60/60/24+DATE(1970, 1, 1)</f>
        <v>42789.426875000005</v>
      </c>
      <c r="U1549" t="b">
        <f>T1549&gt;S1549</f>
        <v>1</v>
      </c>
    </row>
    <row r="1550" spans="1:21" ht="29" x14ac:dyDescent="0.35">
      <c r="A1550">
        <v>1548</v>
      </c>
      <c r="B1550" s="3" t="s">
        <v>1549</v>
      </c>
      <c r="C1550" s="3" t="s">
        <v>5658</v>
      </c>
      <c r="D1550" s="11">
        <v>700</v>
      </c>
      <c r="E1550" s="11">
        <v>60</v>
      </c>
      <c r="F1550" t="s">
        <v>8221</v>
      </c>
      <c r="G1550" t="s">
        <v>8224</v>
      </c>
      <c r="H1550" t="s">
        <v>8246</v>
      </c>
      <c r="I1550">
        <v>1447020620</v>
      </c>
      <c r="J1550">
        <v>1444425020</v>
      </c>
      <c r="K1550" t="b">
        <v>0</v>
      </c>
      <c r="L1550">
        <v>1</v>
      </c>
      <c r="M1550" t="b">
        <v>0</v>
      </c>
      <c r="N1550" t="s">
        <v>8289</v>
      </c>
      <c r="O1550" s="13">
        <f>E1550/D1550</f>
        <v>8.5714285714285715E-2</v>
      </c>
      <c r="P1550" s="14">
        <f>IF($L1550&lt;&gt;0, E1550/L1550, 0)</f>
        <v>60</v>
      </c>
      <c r="Q1550" t="str">
        <f>LEFT($N1550, FIND("/", $N1550)-1)</f>
        <v>photography</v>
      </c>
      <c r="R1550" t="str">
        <f>RIGHT(N1550, LEN(N1550)-LEN(Q1550)-1)</f>
        <v>nature</v>
      </c>
      <c r="S1550" s="5">
        <f>$J1550/60/60/24+DATE(1970, 1, 1)</f>
        <v>42286.88217592593</v>
      </c>
      <c r="T1550" s="5">
        <f>$I1550/60/60/24+DATE(1970, 1, 1)</f>
        <v>42316.923842592587</v>
      </c>
      <c r="U1550" t="b">
        <f>T1550&gt;S1550</f>
        <v>1</v>
      </c>
    </row>
    <row r="1551" spans="1:21" ht="43.5" x14ac:dyDescent="0.35">
      <c r="A1551">
        <v>1549</v>
      </c>
      <c r="B1551" s="3" t="s">
        <v>1550</v>
      </c>
      <c r="C1551" s="3" t="s">
        <v>5659</v>
      </c>
      <c r="D1551" s="11">
        <v>500</v>
      </c>
      <c r="E1551" s="11">
        <v>170</v>
      </c>
      <c r="F1551" t="s">
        <v>8221</v>
      </c>
      <c r="G1551" t="s">
        <v>8224</v>
      </c>
      <c r="H1551" t="s">
        <v>8246</v>
      </c>
      <c r="I1551">
        <v>1446524159</v>
      </c>
      <c r="J1551">
        <v>1443928559</v>
      </c>
      <c r="K1551" t="b">
        <v>0</v>
      </c>
      <c r="L1551">
        <v>6</v>
      </c>
      <c r="M1551" t="b">
        <v>0</v>
      </c>
      <c r="N1551" t="s">
        <v>8289</v>
      </c>
      <c r="O1551" s="13">
        <f>E1551/D1551</f>
        <v>0.34</v>
      </c>
      <c r="P1551" s="14">
        <f>IF($L1551&lt;&gt;0, E1551/L1551, 0)</f>
        <v>28.333333333333332</v>
      </c>
      <c r="Q1551" t="str">
        <f>LEFT($N1551, FIND("/", $N1551)-1)</f>
        <v>photography</v>
      </c>
      <c r="R1551" t="str">
        <f>RIGHT(N1551, LEN(N1551)-LEN(Q1551)-1)</f>
        <v>nature</v>
      </c>
      <c r="S1551" s="5">
        <f>$J1551/60/60/24+DATE(1970, 1, 1)</f>
        <v>42281.136099537034</v>
      </c>
      <c r="T1551" s="5">
        <f>$I1551/60/60/24+DATE(1970, 1, 1)</f>
        <v>42311.177766203706</v>
      </c>
      <c r="U1551" t="b">
        <f>T1551&gt;S1551</f>
        <v>1</v>
      </c>
    </row>
    <row r="1552" spans="1:21" ht="58" x14ac:dyDescent="0.35">
      <c r="A1552">
        <v>1550</v>
      </c>
      <c r="B1552" s="3" t="s">
        <v>1551</v>
      </c>
      <c r="C1552" s="3" t="s">
        <v>5660</v>
      </c>
      <c r="D1552" s="11">
        <v>750</v>
      </c>
      <c r="E1552" s="11">
        <v>101</v>
      </c>
      <c r="F1552" t="s">
        <v>8221</v>
      </c>
      <c r="G1552" t="s">
        <v>8225</v>
      </c>
      <c r="H1552" t="s">
        <v>8247</v>
      </c>
      <c r="I1552">
        <v>1463050034</v>
      </c>
      <c r="J1552">
        <v>1460458034</v>
      </c>
      <c r="K1552" t="b">
        <v>0</v>
      </c>
      <c r="L1552">
        <v>7</v>
      </c>
      <c r="M1552" t="b">
        <v>0</v>
      </c>
      <c r="N1552" t="s">
        <v>8289</v>
      </c>
      <c r="O1552" s="13">
        <f>E1552/D1552</f>
        <v>0.13466666666666666</v>
      </c>
      <c r="P1552" s="14">
        <f>IF($L1552&lt;&gt;0, E1552/L1552, 0)</f>
        <v>14.428571428571429</v>
      </c>
      <c r="Q1552" t="str">
        <f>LEFT($N1552, FIND("/", $N1552)-1)</f>
        <v>photography</v>
      </c>
      <c r="R1552" t="str">
        <f>RIGHT(N1552, LEN(N1552)-LEN(Q1552)-1)</f>
        <v>nature</v>
      </c>
      <c r="S1552" s="5">
        <f>$J1552/60/60/24+DATE(1970, 1, 1)</f>
        <v>42472.449467592596</v>
      </c>
      <c r="T1552" s="5">
        <f>$I1552/60/60/24+DATE(1970, 1, 1)</f>
        <v>42502.449467592596</v>
      </c>
      <c r="U1552" t="b">
        <f>T1552&gt;S1552</f>
        <v>1</v>
      </c>
    </row>
    <row r="1553" spans="1:21" ht="43.5" x14ac:dyDescent="0.35">
      <c r="A1553">
        <v>1551</v>
      </c>
      <c r="B1553" s="3" t="s">
        <v>1552</v>
      </c>
      <c r="C1553" s="3" t="s">
        <v>5661</v>
      </c>
      <c r="D1553" s="11">
        <v>3500</v>
      </c>
      <c r="E1553" s="11">
        <v>0</v>
      </c>
      <c r="F1553" t="s">
        <v>8221</v>
      </c>
      <c r="G1553" t="s">
        <v>8224</v>
      </c>
      <c r="H1553" t="s">
        <v>8246</v>
      </c>
      <c r="I1553">
        <v>1432756039</v>
      </c>
      <c r="J1553">
        <v>1430164039</v>
      </c>
      <c r="K1553" t="b">
        <v>0</v>
      </c>
      <c r="L1553">
        <v>0</v>
      </c>
      <c r="M1553" t="b">
        <v>0</v>
      </c>
      <c r="N1553" t="s">
        <v>8289</v>
      </c>
      <c r="O1553" s="13">
        <f>E1553/D1553</f>
        <v>0</v>
      </c>
      <c r="P1553" s="14">
        <f>IF($L1553&lt;&gt;0, E1553/L1553, 0)</f>
        <v>0</v>
      </c>
      <c r="Q1553" t="str">
        <f>LEFT($N1553, FIND("/", $N1553)-1)</f>
        <v>photography</v>
      </c>
      <c r="R1553" t="str">
        <f>RIGHT(N1553, LEN(N1553)-LEN(Q1553)-1)</f>
        <v>nature</v>
      </c>
      <c r="S1553" s="5">
        <f>$J1553/60/60/24+DATE(1970, 1, 1)</f>
        <v>42121.824525462958</v>
      </c>
      <c r="T1553" s="5">
        <f>$I1553/60/60/24+DATE(1970, 1, 1)</f>
        <v>42151.824525462958</v>
      </c>
      <c r="U1553" t="b">
        <f>T1553&gt;S1553</f>
        <v>1</v>
      </c>
    </row>
    <row r="1554" spans="1:21" ht="43.5" x14ac:dyDescent="0.35">
      <c r="A1554">
        <v>1552</v>
      </c>
      <c r="B1554" s="3" t="s">
        <v>1553</v>
      </c>
      <c r="C1554" s="3" t="s">
        <v>5662</v>
      </c>
      <c r="D1554" s="11">
        <v>4300</v>
      </c>
      <c r="E1554" s="11">
        <v>2115</v>
      </c>
      <c r="F1554" t="s">
        <v>8221</v>
      </c>
      <c r="G1554" t="s">
        <v>8224</v>
      </c>
      <c r="H1554" t="s">
        <v>8246</v>
      </c>
      <c r="I1554">
        <v>1412135940</v>
      </c>
      <c r="J1554">
        <v>1410366708</v>
      </c>
      <c r="K1554" t="b">
        <v>0</v>
      </c>
      <c r="L1554">
        <v>16</v>
      </c>
      <c r="M1554" t="b">
        <v>0</v>
      </c>
      <c r="N1554" t="s">
        <v>8289</v>
      </c>
      <c r="O1554" s="13">
        <f>E1554/D1554</f>
        <v>0.49186046511627907</v>
      </c>
      <c r="P1554" s="14">
        <f>IF($L1554&lt;&gt;0, E1554/L1554, 0)</f>
        <v>132.1875</v>
      </c>
      <c r="Q1554" t="str">
        <f>LEFT($N1554, FIND("/", $N1554)-1)</f>
        <v>photography</v>
      </c>
      <c r="R1554" t="str">
        <f>RIGHT(N1554, LEN(N1554)-LEN(Q1554)-1)</f>
        <v>nature</v>
      </c>
      <c r="S1554" s="5">
        <f>$J1554/60/60/24+DATE(1970, 1, 1)</f>
        <v>41892.688750000001</v>
      </c>
      <c r="T1554" s="5">
        <f>$I1554/60/60/24+DATE(1970, 1, 1)</f>
        <v>41913.165972222225</v>
      </c>
      <c r="U1554" t="b">
        <f>T1554&gt;S1554</f>
        <v>1</v>
      </c>
    </row>
    <row r="1555" spans="1:21" ht="43.5" x14ac:dyDescent="0.35">
      <c r="A1555">
        <v>1553</v>
      </c>
      <c r="B1555" s="3" t="s">
        <v>1554</v>
      </c>
      <c r="C1555" s="3" t="s">
        <v>5663</v>
      </c>
      <c r="D1555" s="11">
        <v>6000</v>
      </c>
      <c r="E1555" s="11">
        <v>0</v>
      </c>
      <c r="F1555" t="s">
        <v>8221</v>
      </c>
      <c r="G1555" t="s">
        <v>8224</v>
      </c>
      <c r="H1555" t="s">
        <v>8246</v>
      </c>
      <c r="I1555">
        <v>1441176447</v>
      </c>
      <c r="J1555">
        <v>1438584447</v>
      </c>
      <c r="K1555" t="b">
        <v>0</v>
      </c>
      <c r="L1555">
        <v>0</v>
      </c>
      <c r="M1555" t="b">
        <v>0</v>
      </c>
      <c r="N1555" t="s">
        <v>8289</v>
      </c>
      <c r="O1555" s="13">
        <f>E1555/D1555</f>
        <v>0</v>
      </c>
      <c r="P1555" s="14">
        <f>IF($L1555&lt;&gt;0, E1555/L1555, 0)</f>
        <v>0</v>
      </c>
      <c r="Q1555" t="str">
        <f>LEFT($N1555, FIND("/", $N1555)-1)</f>
        <v>photography</v>
      </c>
      <c r="R1555" t="str">
        <f>RIGHT(N1555, LEN(N1555)-LEN(Q1555)-1)</f>
        <v>nature</v>
      </c>
      <c r="S1555" s="5">
        <f>$J1555/60/60/24+DATE(1970, 1, 1)</f>
        <v>42219.282951388886</v>
      </c>
      <c r="T1555" s="5">
        <f>$I1555/60/60/24+DATE(1970, 1, 1)</f>
        <v>42249.282951388886</v>
      </c>
      <c r="U1555" t="b">
        <f>T1555&gt;S1555</f>
        <v>1</v>
      </c>
    </row>
    <row r="1556" spans="1:21" ht="58" x14ac:dyDescent="0.35">
      <c r="A1556">
        <v>1554</v>
      </c>
      <c r="B1556" s="3" t="s">
        <v>1555</v>
      </c>
      <c r="C1556" s="3" t="s">
        <v>5664</v>
      </c>
      <c r="D1556" s="11">
        <v>20000</v>
      </c>
      <c r="E1556" s="11">
        <v>0</v>
      </c>
      <c r="F1556" t="s">
        <v>8221</v>
      </c>
      <c r="G1556" t="s">
        <v>8226</v>
      </c>
      <c r="H1556" t="s">
        <v>8248</v>
      </c>
      <c r="I1556">
        <v>1438495390</v>
      </c>
      <c r="J1556">
        <v>1435903390</v>
      </c>
      <c r="K1556" t="b">
        <v>0</v>
      </c>
      <c r="L1556">
        <v>0</v>
      </c>
      <c r="M1556" t="b">
        <v>0</v>
      </c>
      <c r="N1556" t="s">
        <v>8289</v>
      </c>
      <c r="O1556" s="13">
        <f>E1556/D1556</f>
        <v>0</v>
      </c>
      <c r="P1556" s="14">
        <f>IF($L1556&lt;&gt;0, E1556/L1556, 0)</f>
        <v>0</v>
      </c>
      <c r="Q1556" t="str">
        <f>LEFT($N1556, FIND("/", $N1556)-1)</f>
        <v>photography</v>
      </c>
      <c r="R1556" t="str">
        <f>RIGHT(N1556, LEN(N1556)-LEN(Q1556)-1)</f>
        <v>nature</v>
      </c>
      <c r="S1556" s="5">
        <f>$J1556/60/60/24+DATE(1970, 1, 1)</f>
        <v>42188.252199074079</v>
      </c>
      <c r="T1556" s="5">
        <f>$I1556/60/60/24+DATE(1970, 1, 1)</f>
        <v>42218.252199074079</v>
      </c>
      <c r="U1556" t="b">
        <f>T1556&gt;S1556</f>
        <v>1</v>
      </c>
    </row>
    <row r="1557" spans="1:21" ht="43.5" x14ac:dyDescent="0.35">
      <c r="A1557">
        <v>1555</v>
      </c>
      <c r="B1557" s="3" t="s">
        <v>1556</v>
      </c>
      <c r="C1557" s="3" t="s">
        <v>5665</v>
      </c>
      <c r="D1557" s="11">
        <v>750</v>
      </c>
      <c r="E1557" s="11">
        <v>0</v>
      </c>
      <c r="F1557" t="s">
        <v>8221</v>
      </c>
      <c r="G1557" t="s">
        <v>8224</v>
      </c>
      <c r="H1557" t="s">
        <v>8246</v>
      </c>
      <c r="I1557">
        <v>1442509200</v>
      </c>
      <c r="J1557">
        <v>1440513832</v>
      </c>
      <c r="K1557" t="b">
        <v>0</v>
      </c>
      <c r="L1557">
        <v>0</v>
      </c>
      <c r="M1557" t="b">
        <v>0</v>
      </c>
      <c r="N1557" t="s">
        <v>8289</v>
      </c>
      <c r="O1557" s="13">
        <f>E1557/D1557</f>
        <v>0</v>
      </c>
      <c r="P1557" s="14">
        <f>IF($L1557&lt;&gt;0, E1557/L1557, 0)</f>
        <v>0</v>
      </c>
      <c r="Q1557" t="str">
        <f>LEFT($N1557, FIND("/", $N1557)-1)</f>
        <v>photography</v>
      </c>
      <c r="R1557" t="str">
        <f>RIGHT(N1557, LEN(N1557)-LEN(Q1557)-1)</f>
        <v>nature</v>
      </c>
      <c r="S1557" s="5">
        <f>$J1557/60/60/24+DATE(1970, 1, 1)</f>
        <v>42241.613796296297</v>
      </c>
      <c r="T1557" s="5">
        <f>$I1557/60/60/24+DATE(1970, 1, 1)</f>
        <v>42264.708333333328</v>
      </c>
      <c r="U1557" t="b">
        <f>T1557&gt;S1557</f>
        <v>1</v>
      </c>
    </row>
    <row r="1558" spans="1:21" ht="43.5" x14ac:dyDescent="0.35">
      <c r="A1558">
        <v>1556</v>
      </c>
      <c r="B1558" s="3" t="s">
        <v>1557</v>
      </c>
      <c r="C1558" s="3" t="s">
        <v>5666</v>
      </c>
      <c r="D1558" s="11">
        <v>1500</v>
      </c>
      <c r="E1558" s="11">
        <v>677</v>
      </c>
      <c r="F1558" t="s">
        <v>8221</v>
      </c>
      <c r="G1558" t="s">
        <v>8229</v>
      </c>
      <c r="H1558" t="s">
        <v>8251</v>
      </c>
      <c r="I1558">
        <v>1467603624</v>
      </c>
      <c r="J1558">
        <v>1465011624</v>
      </c>
      <c r="K1558" t="b">
        <v>0</v>
      </c>
      <c r="L1558">
        <v>12</v>
      </c>
      <c r="M1558" t="b">
        <v>0</v>
      </c>
      <c r="N1558" t="s">
        <v>8289</v>
      </c>
      <c r="O1558" s="13">
        <f>E1558/D1558</f>
        <v>0.45133333333333331</v>
      </c>
      <c r="P1558" s="14">
        <f>IF($L1558&lt;&gt;0, E1558/L1558, 0)</f>
        <v>56.416666666666664</v>
      </c>
      <c r="Q1558" t="str">
        <f>LEFT($N1558, FIND("/", $N1558)-1)</f>
        <v>photography</v>
      </c>
      <c r="R1558" t="str">
        <f>RIGHT(N1558, LEN(N1558)-LEN(Q1558)-1)</f>
        <v>nature</v>
      </c>
      <c r="S1558" s="5">
        <f>$J1558/60/60/24+DATE(1970, 1, 1)</f>
        <v>42525.153055555551</v>
      </c>
      <c r="T1558" s="5">
        <f>$I1558/60/60/24+DATE(1970, 1, 1)</f>
        <v>42555.153055555551</v>
      </c>
      <c r="U1558" t="b">
        <f>T1558&gt;S1558</f>
        <v>1</v>
      </c>
    </row>
    <row r="1559" spans="1:21" ht="43.5" x14ac:dyDescent="0.35">
      <c r="A1559">
        <v>1557</v>
      </c>
      <c r="B1559" s="3" t="s">
        <v>1558</v>
      </c>
      <c r="C1559" s="3" t="s">
        <v>5667</v>
      </c>
      <c r="D1559" s="11">
        <v>2500</v>
      </c>
      <c r="E1559" s="11">
        <v>100</v>
      </c>
      <c r="F1559" t="s">
        <v>8221</v>
      </c>
      <c r="G1559" t="s">
        <v>8224</v>
      </c>
      <c r="H1559" t="s">
        <v>8246</v>
      </c>
      <c r="I1559">
        <v>1411227633</v>
      </c>
      <c r="J1559">
        <v>1408549233</v>
      </c>
      <c r="K1559" t="b">
        <v>0</v>
      </c>
      <c r="L1559">
        <v>1</v>
      </c>
      <c r="M1559" t="b">
        <v>0</v>
      </c>
      <c r="N1559" t="s">
        <v>8289</v>
      </c>
      <c r="O1559" s="13">
        <f>E1559/D1559</f>
        <v>0.04</v>
      </c>
      <c r="P1559" s="14">
        <f>IF($L1559&lt;&gt;0, E1559/L1559, 0)</f>
        <v>100</v>
      </c>
      <c r="Q1559" t="str">
        <f>LEFT($N1559, FIND("/", $N1559)-1)</f>
        <v>photography</v>
      </c>
      <c r="R1559" t="str">
        <f>RIGHT(N1559, LEN(N1559)-LEN(Q1559)-1)</f>
        <v>nature</v>
      </c>
      <c r="S1559" s="5">
        <f>$J1559/60/60/24+DATE(1970, 1, 1)</f>
        <v>41871.65315972222</v>
      </c>
      <c r="T1559" s="5">
        <f>$I1559/60/60/24+DATE(1970, 1, 1)</f>
        <v>41902.65315972222</v>
      </c>
      <c r="U1559" t="b">
        <f>T1559&gt;S1559</f>
        <v>1</v>
      </c>
    </row>
    <row r="1560" spans="1:21" ht="43.5" x14ac:dyDescent="0.35">
      <c r="A1560">
        <v>1558</v>
      </c>
      <c r="B1560" s="3" t="s">
        <v>1559</v>
      </c>
      <c r="C1560" s="3" t="s">
        <v>5668</v>
      </c>
      <c r="D1560" s="11">
        <v>750</v>
      </c>
      <c r="E1560" s="11">
        <v>35</v>
      </c>
      <c r="F1560" t="s">
        <v>8221</v>
      </c>
      <c r="G1560" t="s">
        <v>8225</v>
      </c>
      <c r="H1560" t="s">
        <v>8247</v>
      </c>
      <c r="I1560">
        <v>1440763920</v>
      </c>
      <c r="J1560">
        <v>1435656759</v>
      </c>
      <c r="K1560" t="b">
        <v>0</v>
      </c>
      <c r="L1560">
        <v>3</v>
      </c>
      <c r="M1560" t="b">
        <v>0</v>
      </c>
      <c r="N1560" t="s">
        <v>8289</v>
      </c>
      <c r="O1560" s="13">
        <f>E1560/D1560</f>
        <v>4.6666666666666669E-2</v>
      </c>
      <c r="P1560" s="14">
        <f>IF($L1560&lt;&gt;0, E1560/L1560, 0)</f>
        <v>11.666666666666666</v>
      </c>
      <c r="Q1560" t="str">
        <f>LEFT($N1560, FIND("/", $N1560)-1)</f>
        <v>photography</v>
      </c>
      <c r="R1560" t="str">
        <f>RIGHT(N1560, LEN(N1560)-LEN(Q1560)-1)</f>
        <v>nature</v>
      </c>
      <c r="S1560" s="5">
        <f>$J1560/60/60/24+DATE(1970, 1, 1)</f>
        <v>42185.397673611107</v>
      </c>
      <c r="T1560" s="5">
        <f>$I1560/60/60/24+DATE(1970, 1, 1)</f>
        <v>42244.508333333331</v>
      </c>
      <c r="U1560" t="b">
        <f>T1560&gt;S1560</f>
        <v>1</v>
      </c>
    </row>
    <row r="1561" spans="1:21" ht="29" x14ac:dyDescent="0.35">
      <c r="A1561">
        <v>1559</v>
      </c>
      <c r="B1561" s="3" t="s">
        <v>1560</v>
      </c>
      <c r="C1561" s="3" t="s">
        <v>5669</v>
      </c>
      <c r="D1561" s="11">
        <v>15000</v>
      </c>
      <c r="E1561" s="11">
        <v>50</v>
      </c>
      <c r="F1561" t="s">
        <v>8221</v>
      </c>
      <c r="G1561" t="s">
        <v>8224</v>
      </c>
      <c r="H1561" t="s">
        <v>8246</v>
      </c>
      <c r="I1561">
        <v>1430270199</v>
      </c>
      <c r="J1561">
        <v>1428974199</v>
      </c>
      <c r="K1561" t="b">
        <v>0</v>
      </c>
      <c r="L1561">
        <v>1</v>
      </c>
      <c r="M1561" t="b">
        <v>0</v>
      </c>
      <c r="N1561" t="s">
        <v>8289</v>
      </c>
      <c r="O1561" s="13">
        <f>E1561/D1561</f>
        <v>3.3333333333333335E-3</v>
      </c>
      <c r="P1561" s="14">
        <f>IF($L1561&lt;&gt;0, E1561/L1561, 0)</f>
        <v>50</v>
      </c>
      <c r="Q1561" t="str">
        <f>LEFT($N1561, FIND("/", $N1561)-1)</f>
        <v>photography</v>
      </c>
      <c r="R1561" t="str">
        <f>RIGHT(N1561, LEN(N1561)-LEN(Q1561)-1)</f>
        <v>nature</v>
      </c>
      <c r="S1561" s="5">
        <f>$J1561/60/60/24+DATE(1970, 1, 1)</f>
        <v>42108.05322916666</v>
      </c>
      <c r="T1561" s="5">
        <f>$I1561/60/60/24+DATE(1970, 1, 1)</f>
        <v>42123.05322916666</v>
      </c>
      <c r="U1561" t="b">
        <f>T1561&gt;S1561</f>
        <v>1</v>
      </c>
    </row>
    <row r="1562" spans="1:21" ht="43.5" x14ac:dyDescent="0.35">
      <c r="A1562">
        <v>1560</v>
      </c>
      <c r="B1562" s="3" t="s">
        <v>1561</v>
      </c>
      <c r="C1562" s="3" t="s">
        <v>5670</v>
      </c>
      <c r="D1562" s="11">
        <v>2500</v>
      </c>
      <c r="E1562" s="11">
        <v>94</v>
      </c>
      <c r="F1562" t="s">
        <v>8221</v>
      </c>
      <c r="G1562" t="s">
        <v>8224</v>
      </c>
      <c r="H1562" t="s">
        <v>8246</v>
      </c>
      <c r="I1562">
        <v>1415842193</v>
      </c>
      <c r="J1562">
        <v>1414110593</v>
      </c>
      <c r="K1562" t="b">
        <v>0</v>
      </c>
      <c r="L1562">
        <v>4</v>
      </c>
      <c r="M1562" t="b">
        <v>0</v>
      </c>
      <c r="N1562" t="s">
        <v>8289</v>
      </c>
      <c r="O1562" s="13">
        <f>E1562/D1562</f>
        <v>3.7600000000000001E-2</v>
      </c>
      <c r="P1562" s="14">
        <f>IF($L1562&lt;&gt;0, E1562/L1562, 0)</f>
        <v>23.5</v>
      </c>
      <c r="Q1562" t="str">
        <f>LEFT($N1562, FIND("/", $N1562)-1)</f>
        <v>photography</v>
      </c>
      <c r="R1562" t="str">
        <f>RIGHT(N1562, LEN(N1562)-LEN(Q1562)-1)</f>
        <v>nature</v>
      </c>
      <c r="S1562" s="5">
        <f>$J1562/60/60/24+DATE(1970, 1, 1)</f>
        <v>41936.020752314813</v>
      </c>
      <c r="T1562" s="5">
        <f>$I1562/60/60/24+DATE(1970, 1, 1)</f>
        <v>41956.062418981484</v>
      </c>
      <c r="U1562" t="b">
        <f>T1562&gt;S1562</f>
        <v>1</v>
      </c>
    </row>
    <row r="1563" spans="1:21" ht="58" x14ac:dyDescent="0.35">
      <c r="A1563">
        <v>1561</v>
      </c>
      <c r="B1563" s="3" t="s">
        <v>1562</v>
      </c>
      <c r="C1563" s="3" t="s">
        <v>5671</v>
      </c>
      <c r="D1563" s="11">
        <v>10000</v>
      </c>
      <c r="E1563" s="11">
        <v>67</v>
      </c>
      <c r="F1563" t="s">
        <v>8220</v>
      </c>
      <c r="G1563" t="s">
        <v>8224</v>
      </c>
      <c r="H1563" t="s">
        <v>8246</v>
      </c>
      <c r="I1563">
        <v>1383789603</v>
      </c>
      <c r="J1563">
        <v>1381194003</v>
      </c>
      <c r="K1563" t="b">
        <v>0</v>
      </c>
      <c r="L1563">
        <v>1</v>
      </c>
      <c r="M1563" t="b">
        <v>0</v>
      </c>
      <c r="N1563" t="s">
        <v>8290</v>
      </c>
      <c r="O1563" s="13">
        <f>E1563/D1563</f>
        <v>6.7000000000000002E-3</v>
      </c>
      <c r="P1563" s="14">
        <f>IF($L1563&lt;&gt;0, E1563/L1563, 0)</f>
        <v>67</v>
      </c>
      <c r="Q1563" t="str">
        <f>LEFT($N1563, FIND("/", $N1563)-1)</f>
        <v>publishing</v>
      </c>
      <c r="R1563" t="str">
        <f>RIGHT(N1563, LEN(N1563)-LEN(Q1563)-1)</f>
        <v>art books</v>
      </c>
      <c r="S1563" s="5">
        <f>$J1563/60/60/24+DATE(1970, 1, 1)</f>
        <v>41555.041701388887</v>
      </c>
      <c r="T1563" s="5">
        <f>$I1563/60/60/24+DATE(1970, 1, 1)</f>
        <v>41585.083368055559</v>
      </c>
      <c r="U1563" t="b">
        <f>T1563&gt;S1563</f>
        <v>1</v>
      </c>
    </row>
    <row r="1564" spans="1:21" ht="58" x14ac:dyDescent="0.35">
      <c r="A1564">
        <v>1562</v>
      </c>
      <c r="B1564" s="3" t="s">
        <v>1563</v>
      </c>
      <c r="C1564" s="3" t="s">
        <v>5672</v>
      </c>
      <c r="D1564" s="11">
        <v>4000</v>
      </c>
      <c r="E1564" s="11">
        <v>0</v>
      </c>
      <c r="F1564" t="s">
        <v>8220</v>
      </c>
      <c r="G1564" t="s">
        <v>8224</v>
      </c>
      <c r="H1564" t="s">
        <v>8246</v>
      </c>
      <c r="I1564">
        <v>1259715000</v>
      </c>
      <c r="J1564">
        <v>1253712916</v>
      </c>
      <c r="K1564" t="b">
        <v>0</v>
      </c>
      <c r="L1564">
        <v>0</v>
      </c>
      <c r="M1564" t="b">
        <v>0</v>
      </c>
      <c r="N1564" t="s">
        <v>8290</v>
      </c>
      <c r="O1564" s="13">
        <f>E1564/D1564</f>
        <v>0</v>
      </c>
      <c r="P1564" s="14">
        <f>IF($L1564&lt;&gt;0, E1564/L1564, 0)</f>
        <v>0</v>
      </c>
      <c r="Q1564" t="str">
        <f>LEFT($N1564, FIND("/", $N1564)-1)</f>
        <v>publishing</v>
      </c>
      <c r="R1564" t="str">
        <f>RIGHT(N1564, LEN(N1564)-LEN(Q1564)-1)</f>
        <v>art books</v>
      </c>
      <c r="S1564" s="5">
        <f>$J1564/60/60/24+DATE(1970, 1, 1)</f>
        <v>40079.566157407404</v>
      </c>
      <c r="T1564" s="5">
        <f>$I1564/60/60/24+DATE(1970, 1, 1)</f>
        <v>40149.034722222219</v>
      </c>
      <c r="U1564" t="b">
        <f>T1564&gt;S1564</f>
        <v>1</v>
      </c>
    </row>
    <row r="1565" spans="1:21" ht="43.5" x14ac:dyDescent="0.35">
      <c r="A1565">
        <v>1563</v>
      </c>
      <c r="B1565" s="3" t="s">
        <v>1564</v>
      </c>
      <c r="C1565" s="3" t="s">
        <v>5673</v>
      </c>
      <c r="D1565" s="11">
        <v>6000</v>
      </c>
      <c r="E1565" s="11">
        <v>85</v>
      </c>
      <c r="F1565" t="s">
        <v>8220</v>
      </c>
      <c r="G1565" t="s">
        <v>8225</v>
      </c>
      <c r="H1565" t="s">
        <v>8247</v>
      </c>
      <c r="I1565">
        <v>1394815751</v>
      </c>
      <c r="J1565">
        <v>1389635351</v>
      </c>
      <c r="K1565" t="b">
        <v>0</v>
      </c>
      <c r="L1565">
        <v>2</v>
      </c>
      <c r="M1565" t="b">
        <v>0</v>
      </c>
      <c r="N1565" t="s">
        <v>8290</v>
      </c>
      <c r="O1565" s="13">
        <f>E1565/D1565</f>
        <v>1.4166666666666666E-2</v>
      </c>
      <c r="P1565" s="14">
        <f>IF($L1565&lt;&gt;0, E1565/L1565, 0)</f>
        <v>42.5</v>
      </c>
      <c r="Q1565" t="str">
        <f>LEFT($N1565, FIND("/", $N1565)-1)</f>
        <v>publishing</v>
      </c>
      <c r="R1565" t="str">
        <f>RIGHT(N1565, LEN(N1565)-LEN(Q1565)-1)</f>
        <v>art books</v>
      </c>
      <c r="S1565" s="5">
        <f>$J1565/60/60/24+DATE(1970, 1, 1)</f>
        <v>41652.742488425924</v>
      </c>
      <c r="T1565" s="5">
        <f>$I1565/60/60/24+DATE(1970, 1, 1)</f>
        <v>41712.700821759259</v>
      </c>
      <c r="U1565" t="b">
        <f>T1565&gt;S1565</f>
        <v>1</v>
      </c>
    </row>
    <row r="1566" spans="1:21" ht="43.5" x14ac:dyDescent="0.35">
      <c r="A1566">
        <v>1564</v>
      </c>
      <c r="B1566" s="3" t="s">
        <v>1565</v>
      </c>
      <c r="C1566" s="3" t="s">
        <v>5674</v>
      </c>
      <c r="D1566" s="11">
        <v>10000</v>
      </c>
      <c r="E1566" s="11">
        <v>10</v>
      </c>
      <c r="F1566" t="s">
        <v>8220</v>
      </c>
      <c r="G1566" t="s">
        <v>8224</v>
      </c>
      <c r="H1566" t="s">
        <v>8246</v>
      </c>
      <c r="I1566">
        <v>1432843500</v>
      </c>
      <c r="J1566">
        <v>1430124509</v>
      </c>
      <c r="K1566" t="b">
        <v>0</v>
      </c>
      <c r="L1566">
        <v>1</v>
      </c>
      <c r="M1566" t="b">
        <v>0</v>
      </c>
      <c r="N1566" t="s">
        <v>8290</v>
      </c>
      <c r="O1566" s="13">
        <f>E1566/D1566</f>
        <v>1E-3</v>
      </c>
      <c r="P1566" s="14">
        <f>IF($L1566&lt;&gt;0, E1566/L1566, 0)</f>
        <v>10</v>
      </c>
      <c r="Q1566" t="str">
        <f>LEFT($N1566, FIND("/", $N1566)-1)</f>
        <v>publishing</v>
      </c>
      <c r="R1566" t="str">
        <f>RIGHT(N1566, LEN(N1566)-LEN(Q1566)-1)</f>
        <v>art books</v>
      </c>
      <c r="S1566" s="5">
        <f>$J1566/60/60/24+DATE(1970, 1, 1)</f>
        <v>42121.367002314815</v>
      </c>
      <c r="T1566" s="5">
        <f>$I1566/60/60/24+DATE(1970, 1, 1)</f>
        <v>42152.836805555555</v>
      </c>
      <c r="U1566" t="b">
        <f>T1566&gt;S1566</f>
        <v>1</v>
      </c>
    </row>
    <row r="1567" spans="1:21" ht="43.5" x14ac:dyDescent="0.35">
      <c r="A1567">
        <v>1565</v>
      </c>
      <c r="B1567" s="3" t="s">
        <v>1566</v>
      </c>
      <c r="C1567" s="3" t="s">
        <v>5675</v>
      </c>
      <c r="D1567" s="11">
        <v>4000</v>
      </c>
      <c r="E1567" s="11">
        <v>100</v>
      </c>
      <c r="F1567" t="s">
        <v>8220</v>
      </c>
      <c r="G1567" t="s">
        <v>8224</v>
      </c>
      <c r="H1567" t="s">
        <v>8246</v>
      </c>
      <c r="I1567">
        <v>1307554261</v>
      </c>
      <c r="J1567">
        <v>1304962261</v>
      </c>
      <c r="K1567" t="b">
        <v>0</v>
      </c>
      <c r="L1567">
        <v>1</v>
      </c>
      <c r="M1567" t="b">
        <v>0</v>
      </c>
      <c r="N1567" t="s">
        <v>8290</v>
      </c>
      <c r="O1567" s="13">
        <f>E1567/D1567</f>
        <v>2.5000000000000001E-2</v>
      </c>
      <c r="P1567" s="14">
        <f>IF($L1567&lt;&gt;0, E1567/L1567, 0)</f>
        <v>100</v>
      </c>
      <c r="Q1567" t="str">
        <f>LEFT($N1567, FIND("/", $N1567)-1)</f>
        <v>publishing</v>
      </c>
      <c r="R1567" t="str">
        <f>RIGHT(N1567, LEN(N1567)-LEN(Q1567)-1)</f>
        <v>art books</v>
      </c>
      <c r="S1567" s="5">
        <f>$J1567/60/60/24+DATE(1970, 1, 1)</f>
        <v>40672.729872685188</v>
      </c>
      <c r="T1567" s="5">
        <f>$I1567/60/60/24+DATE(1970, 1, 1)</f>
        <v>40702.729872685188</v>
      </c>
      <c r="U1567" t="b">
        <f>T1567&gt;S1567</f>
        <v>1</v>
      </c>
    </row>
    <row r="1568" spans="1:21" ht="43.5" x14ac:dyDescent="0.35">
      <c r="A1568">
        <v>1566</v>
      </c>
      <c r="B1568" s="3" t="s">
        <v>1567</v>
      </c>
      <c r="C1568" s="3" t="s">
        <v>5676</v>
      </c>
      <c r="D1568" s="11">
        <v>30000</v>
      </c>
      <c r="E1568" s="11">
        <v>6375</v>
      </c>
      <c r="F1568" t="s">
        <v>8220</v>
      </c>
      <c r="G1568" t="s">
        <v>8224</v>
      </c>
      <c r="H1568" t="s">
        <v>8246</v>
      </c>
      <c r="I1568">
        <v>1469656800</v>
      </c>
      <c r="J1568">
        <v>1467151204</v>
      </c>
      <c r="K1568" t="b">
        <v>0</v>
      </c>
      <c r="L1568">
        <v>59</v>
      </c>
      <c r="M1568" t="b">
        <v>0</v>
      </c>
      <c r="N1568" t="s">
        <v>8290</v>
      </c>
      <c r="O1568" s="13">
        <f>E1568/D1568</f>
        <v>0.21249999999999999</v>
      </c>
      <c r="P1568" s="14">
        <f>IF($L1568&lt;&gt;0, E1568/L1568, 0)</f>
        <v>108.05084745762711</v>
      </c>
      <c r="Q1568" t="str">
        <f>LEFT($N1568, FIND("/", $N1568)-1)</f>
        <v>publishing</v>
      </c>
      <c r="R1568" t="str">
        <f>RIGHT(N1568, LEN(N1568)-LEN(Q1568)-1)</f>
        <v>art books</v>
      </c>
      <c r="S1568" s="5">
        <f>$J1568/60/60/24+DATE(1970, 1, 1)</f>
        <v>42549.916712962964</v>
      </c>
      <c r="T1568" s="5">
        <f>$I1568/60/60/24+DATE(1970, 1, 1)</f>
        <v>42578.916666666672</v>
      </c>
      <c r="U1568" t="b">
        <f>T1568&gt;S1568</f>
        <v>1</v>
      </c>
    </row>
    <row r="1569" spans="1:21" ht="43.5" x14ac:dyDescent="0.35">
      <c r="A1569">
        <v>1567</v>
      </c>
      <c r="B1569" s="3" t="s">
        <v>1568</v>
      </c>
      <c r="C1569" s="3" t="s">
        <v>5677</v>
      </c>
      <c r="D1569" s="11">
        <v>8500</v>
      </c>
      <c r="E1569" s="11">
        <v>350</v>
      </c>
      <c r="F1569" t="s">
        <v>8220</v>
      </c>
      <c r="G1569" t="s">
        <v>8224</v>
      </c>
      <c r="H1569" t="s">
        <v>8246</v>
      </c>
      <c r="I1569">
        <v>1392595200</v>
      </c>
      <c r="J1569">
        <v>1391293745</v>
      </c>
      <c r="K1569" t="b">
        <v>0</v>
      </c>
      <c r="L1569">
        <v>13</v>
      </c>
      <c r="M1569" t="b">
        <v>0</v>
      </c>
      <c r="N1569" t="s">
        <v>8290</v>
      </c>
      <c r="O1569" s="13">
        <f>E1569/D1569</f>
        <v>4.1176470588235294E-2</v>
      </c>
      <c r="P1569" s="14">
        <f>IF($L1569&lt;&gt;0, E1569/L1569, 0)</f>
        <v>26.923076923076923</v>
      </c>
      <c r="Q1569" t="str">
        <f>LEFT($N1569, FIND("/", $N1569)-1)</f>
        <v>publishing</v>
      </c>
      <c r="R1569" t="str">
        <f>RIGHT(N1569, LEN(N1569)-LEN(Q1569)-1)</f>
        <v>art books</v>
      </c>
      <c r="S1569" s="5">
        <f>$J1569/60/60/24+DATE(1970, 1, 1)</f>
        <v>41671.936863425923</v>
      </c>
      <c r="T1569" s="5">
        <f>$I1569/60/60/24+DATE(1970, 1, 1)</f>
        <v>41687</v>
      </c>
      <c r="U1569" t="b">
        <f>T1569&gt;S1569</f>
        <v>1</v>
      </c>
    </row>
    <row r="1570" spans="1:21" ht="43.5" x14ac:dyDescent="0.35">
      <c r="A1570">
        <v>1568</v>
      </c>
      <c r="B1570" s="3" t="s">
        <v>1569</v>
      </c>
      <c r="C1570" s="3" t="s">
        <v>5678</v>
      </c>
      <c r="D1570" s="11">
        <v>25000</v>
      </c>
      <c r="E1570" s="11">
        <v>3410</v>
      </c>
      <c r="F1570" t="s">
        <v>8220</v>
      </c>
      <c r="G1570" t="s">
        <v>8224</v>
      </c>
      <c r="H1570" t="s">
        <v>8246</v>
      </c>
      <c r="I1570">
        <v>1419384585</v>
      </c>
      <c r="J1570">
        <v>1416360585</v>
      </c>
      <c r="K1570" t="b">
        <v>0</v>
      </c>
      <c r="L1570">
        <v>22</v>
      </c>
      <c r="M1570" t="b">
        <v>0</v>
      </c>
      <c r="N1570" t="s">
        <v>8290</v>
      </c>
      <c r="O1570" s="13">
        <f>E1570/D1570</f>
        <v>0.13639999999999999</v>
      </c>
      <c r="P1570" s="14">
        <f>IF($L1570&lt;&gt;0, E1570/L1570, 0)</f>
        <v>155</v>
      </c>
      <c r="Q1570" t="str">
        <f>LEFT($N1570, FIND("/", $N1570)-1)</f>
        <v>publishing</v>
      </c>
      <c r="R1570" t="str">
        <f>RIGHT(N1570, LEN(N1570)-LEN(Q1570)-1)</f>
        <v>art books</v>
      </c>
      <c r="S1570" s="5">
        <f>$J1570/60/60/24+DATE(1970, 1, 1)</f>
        <v>41962.062326388885</v>
      </c>
      <c r="T1570" s="5">
        <f>$I1570/60/60/24+DATE(1970, 1, 1)</f>
        <v>41997.062326388885</v>
      </c>
      <c r="U1570" t="b">
        <f>T1570&gt;S1570</f>
        <v>1</v>
      </c>
    </row>
    <row r="1571" spans="1:21" x14ac:dyDescent="0.35">
      <c r="A1571">
        <v>1569</v>
      </c>
      <c r="B1571" s="3" t="s">
        <v>1570</v>
      </c>
      <c r="C1571" s="3" t="s">
        <v>5679</v>
      </c>
      <c r="D1571" s="11">
        <v>30000</v>
      </c>
      <c r="E1571" s="11">
        <v>0</v>
      </c>
      <c r="F1571" t="s">
        <v>8220</v>
      </c>
      <c r="G1571" t="s">
        <v>8224</v>
      </c>
      <c r="H1571" t="s">
        <v>8246</v>
      </c>
      <c r="I1571">
        <v>1369498714</v>
      </c>
      <c r="J1571">
        <v>1366906714</v>
      </c>
      <c r="K1571" t="b">
        <v>0</v>
      </c>
      <c r="L1571">
        <v>0</v>
      </c>
      <c r="M1571" t="b">
        <v>0</v>
      </c>
      <c r="N1571" t="s">
        <v>8290</v>
      </c>
      <c r="O1571" s="13">
        <f>E1571/D1571</f>
        <v>0</v>
      </c>
      <c r="P1571" s="14">
        <f>IF($L1571&lt;&gt;0, E1571/L1571, 0)</f>
        <v>0</v>
      </c>
      <c r="Q1571" t="str">
        <f>LEFT($N1571, FIND("/", $N1571)-1)</f>
        <v>publishing</v>
      </c>
      <c r="R1571" t="str">
        <f>RIGHT(N1571, LEN(N1571)-LEN(Q1571)-1)</f>
        <v>art books</v>
      </c>
      <c r="S1571" s="5">
        <f>$J1571/60/60/24+DATE(1970, 1, 1)</f>
        <v>41389.679560185185</v>
      </c>
      <c r="T1571" s="5">
        <f>$I1571/60/60/24+DATE(1970, 1, 1)</f>
        <v>41419.679560185185</v>
      </c>
      <c r="U1571" t="b">
        <f>T1571&gt;S1571</f>
        <v>1</v>
      </c>
    </row>
    <row r="1572" spans="1:21" ht="29" x14ac:dyDescent="0.35">
      <c r="A1572">
        <v>1570</v>
      </c>
      <c r="B1572" s="3" t="s">
        <v>1571</v>
      </c>
      <c r="C1572" s="3" t="s">
        <v>5680</v>
      </c>
      <c r="D1572" s="11">
        <v>6000</v>
      </c>
      <c r="E1572" s="11">
        <v>2484</v>
      </c>
      <c r="F1572" t="s">
        <v>8220</v>
      </c>
      <c r="G1572" t="s">
        <v>8224</v>
      </c>
      <c r="H1572" t="s">
        <v>8246</v>
      </c>
      <c r="I1572">
        <v>1460140282</v>
      </c>
      <c r="J1572">
        <v>1457551882</v>
      </c>
      <c r="K1572" t="b">
        <v>0</v>
      </c>
      <c r="L1572">
        <v>52</v>
      </c>
      <c r="M1572" t="b">
        <v>0</v>
      </c>
      <c r="N1572" t="s">
        <v>8290</v>
      </c>
      <c r="O1572" s="13">
        <f>E1572/D1572</f>
        <v>0.41399999999999998</v>
      </c>
      <c r="P1572" s="14">
        <f>IF($L1572&lt;&gt;0, E1572/L1572, 0)</f>
        <v>47.769230769230766</v>
      </c>
      <c r="Q1572" t="str">
        <f>LEFT($N1572, FIND("/", $N1572)-1)</f>
        <v>publishing</v>
      </c>
      <c r="R1572" t="str">
        <f>RIGHT(N1572, LEN(N1572)-LEN(Q1572)-1)</f>
        <v>art books</v>
      </c>
      <c r="S1572" s="5">
        <f>$J1572/60/60/24+DATE(1970, 1, 1)</f>
        <v>42438.813449074078</v>
      </c>
      <c r="T1572" s="5">
        <f>$I1572/60/60/24+DATE(1970, 1, 1)</f>
        <v>42468.771782407406</v>
      </c>
      <c r="U1572" t="b">
        <f>T1572&gt;S1572</f>
        <v>1</v>
      </c>
    </row>
    <row r="1573" spans="1:21" ht="58" x14ac:dyDescent="0.35">
      <c r="A1573">
        <v>1571</v>
      </c>
      <c r="B1573" s="3" t="s">
        <v>1572</v>
      </c>
      <c r="C1573" s="3" t="s">
        <v>5681</v>
      </c>
      <c r="D1573" s="11">
        <v>12100</v>
      </c>
      <c r="E1573" s="11">
        <v>80</v>
      </c>
      <c r="F1573" t="s">
        <v>8220</v>
      </c>
      <c r="G1573" t="s">
        <v>8225</v>
      </c>
      <c r="H1573" t="s">
        <v>8247</v>
      </c>
      <c r="I1573">
        <v>1434738483</v>
      </c>
      <c r="J1573">
        <v>1432146483</v>
      </c>
      <c r="K1573" t="b">
        <v>0</v>
      </c>
      <c r="L1573">
        <v>4</v>
      </c>
      <c r="M1573" t="b">
        <v>0</v>
      </c>
      <c r="N1573" t="s">
        <v>8290</v>
      </c>
      <c r="O1573" s="13">
        <f>E1573/D1573</f>
        <v>6.6115702479338841E-3</v>
      </c>
      <c r="P1573" s="14">
        <f>IF($L1573&lt;&gt;0, E1573/L1573, 0)</f>
        <v>20</v>
      </c>
      <c r="Q1573" t="str">
        <f>LEFT($N1573, FIND("/", $N1573)-1)</f>
        <v>publishing</v>
      </c>
      <c r="R1573" t="str">
        <f>RIGHT(N1573, LEN(N1573)-LEN(Q1573)-1)</f>
        <v>art books</v>
      </c>
      <c r="S1573" s="5">
        <f>$J1573/60/60/24+DATE(1970, 1, 1)</f>
        <v>42144.769479166673</v>
      </c>
      <c r="T1573" s="5">
        <f>$I1573/60/60/24+DATE(1970, 1, 1)</f>
        <v>42174.769479166673</v>
      </c>
      <c r="U1573" t="b">
        <f>T1573&gt;S1573</f>
        <v>1</v>
      </c>
    </row>
    <row r="1574" spans="1:21" ht="43.5" x14ac:dyDescent="0.35">
      <c r="A1574">
        <v>1572</v>
      </c>
      <c r="B1574" s="3" t="s">
        <v>1573</v>
      </c>
      <c r="C1574" s="3" t="s">
        <v>5682</v>
      </c>
      <c r="D1574" s="11">
        <v>2500</v>
      </c>
      <c r="E1574" s="11">
        <v>125</v>
      </c>
      <c r="F1574" t="s">
        <v>8220</v>
      </c>
      <c r="G1574" t="s">
        <v>8225</v>
      </c>
      <c r="H1574" t="s">
        <v>8247</v>
      </c>
      <c r="I1574">
        <v>1456703940</v>
      </c>
      <c r="J1574">
        <v>1454546859</v>
      </c>
      <c r="K1574" t="b">
        <v>0</v>
      </c>
      <c r="L1574">
        <v>3</v>
      </c>
      <c r="M1574" t="b">
        <v>0</v>
      </c>
      <c r="N1574" t="s">
        <v>8290</v>
      </c>
      <c r="O1574" s="13">
        <f>E1574/D1574</f>
        <v>0.05</v>
      </c>
      <c r="P1574" s="14">
        <f>IF($L1574&lt;&gt;0, E1574/L1574, 0)</f>
        <v>41.666666666666664</v>
      </c>
      <c r="Q1574" t="str">
        <f>LEFT($N1574, FIND("/", $N1574)-1)</f>
        <v>publishing</v>
      </c>
      <c r="R1574" t="str">
        <f>RIGHT(N1574, LEN(N1574)-LEN(Q1574)-1)</f>
        <v>art books</v>
      </c>
      <c r="S1574" s="5">
        <f>$J1574/60/60/24+DATE(1970, 1, 1)</f>
        <v>42404.033090277779</v>
      </c>
      <c r="T1574" s="5">
        <f>$I1574/60/60/24+DATE(1970, 1, 1)</f>
        <v>42428.999305555553</v>
      </c>
      <c r="U1574" t="b">
        <f>T1574&gt;S1574</f>
        <v>1</v>
      </c>
    </row>
    <row r="1575" spans="1:21" ht="43.5" x14ac:dyDescent="0.35">
      <c r="A1575">
        <v>1573</v>
      </c>
      <c r="B1575" s="3" t="s">
        <v>1574</v>
      </c>
      <c r="C1575" s="3" t="s">
        <v>5683</v>
      </c>
      <c r="D1575" s="11">
        <v>9000</v>
      </c>
      <c r="E1575" s="11">
        <v>223</v>
      </c>
      <c r="F1575" t="s">
        <v>8220</v>
      </c>
      <c r="G1575" t="s">
        <v>8229</v>
      </c>
      <c r="H1575" t="s">
        <v>8251</v>
      </c>
      <c r="I1575">
        <v>1491019140</v>
      </c>
      <c r="J1575">
        <v>1487548802</v>
      </c>
      <c r="K1575" t="b">
        <v>0</v>
      </c>
      <c r="L1575">
        <v>3</v>
      </c>
      <c r="M1575" t="b">
        <v>0</v>
      </c>
      <c r="N1575" t="s">
        <v>8290</v>
      </c>
      <c r="O1575" s="13">
        <f>E1575/D1575</f>
        <v>2.4777777777777777E-2</v>
      </c>
      <c r="P1575" s="14">
        <f>IF($L1575&lt;&gt;0, E1575/L1575, 0)</f>
        <v>74.333333333333329</v>
      </c>
      <c r="Q1575" t="str">
        <f>LEFT($N1575, FIND("/", $N1575)-1)</f>
        <v>publishing</v>
      </c>
      <c r="R1575" t="str">
        <f>RIGHT(N1575, LEN(N1575)-LEN(Q1575)-1)</f>
        <v>art books</v>
      </c>
      <c r="S1575" s="5">
        <f>$J1575/60/60/24+DATE(1970, 1, 1)</f>
        <v>42786.000023148154</v>
      </c>
      <c r="T1575" s="5">
        <f>$I1575/60/60/24+DATE(1970, 1, 1)</f>
        <v>42826.165972222225</v>
      </c>
      <c r="U1575" t="b">
        <f>T1575&gt;S1575</f>
        <v>1</v>
      </c>
    </row>
    <row r="1576" spans="1:21" ht="43.5" x14ac:dyDescent="0.35">
      <c r="A1576">
        <v>1574</v>
      </c>
      <c r="B1576" s="3" t="s">
        <v>1575</v>
      </c>
      <c r="C1576" s="3" t="s">
        <v>5684</v>
      </c>
      <c r="D1576" s="11">
        <v>10000</v>
      </c>
      <c r="E1576" s="11">
        <v>506</v>
      </c>
      <c r="F1576" t="s">
        <v>8220</v>
      </c>
      <c r="G1576" t="s">
        <v>8224</v>
      </c>
      <c r="H1576" t="s">
        <v>8246</v>
      </c>
      <c r="I1576">
        <v>1424211329</v>
      </c>
      <c r="J1576">
        <v>1421187329</v>
      </c>
      <c r="K1576" t="b">
        <v>0</v>
      </c>
      <c r="L1576">
        <v>6</v>
      </c>
      <c r="M1576" t="b">
        <v>0</v>
      </c>
      <c r="N1576" t="s">
        <v>8290</v>
      </c>
      <c r="O1576" s="13">
        <f>E1576/D1576</f>
        <v>5.0599999999999999E-2</v>
      </c>
      <c r="P1576" s="14">
        <f>IF($L1576&lt;&gt;0, E1576/L1576, 0)</f>
        <v>84.333333333333329</v>
      </c>
      <c r="Q1576" t="str">
        <f>LEFT($N1576, FIND("/", $N1576)-1)</f>
        <v>publishing</v>
      </c>
      <c r="R1576" t="str">
        <f>RIGHT(N1576, LEN(N1576)-LEN(Q1576)-1)</f>
        <v>art books</v>
      </c>
      <c r="S1576" s="5">
        <f>$J1576/60/60/24+DATE(1970, 1, 1)</f>
        <v>42017.927418981482</v>
      </c>
      <c r="T1576" s="5">
        <f>$I1576/60/60/24+DATE(1970, 1, 1)</f>
        <v>42052.927418981482</v>
      </c>
      <c r="U1576" t="b">
        <f>T1576&gt;S1576</f>
        <v>1</v>
      </c>
    </row>
    <row r="1577" spans="1:21" ht="43.5" x14ac:dyDescent="0.35">
      <c r="A1577">
        <v>1575</v>
      </c>
      <c r="B1577" s="3" t="s">
        <v>1576</v>
      </c>
      <c r="C1577" s="3" t="s">
        <v>5685</v>
      </c>
      <c r="D1577" s="11">
        <v>10000</v>
      </c>
      <c r="E1577" s="11">
        <v>2291</v>
      </c>
      <c r="F1577" t="s">
        <v>8220</v>
      </c>
      <c r="G1577" t="s">
        <v>8224</v>
      </c>
      <c r="H1577" t="s">
        <v>8246</v>
      </c>
      <c r="I1577">
        <v>1404909296</v>
      </c>
      <c r="J1577">
        <v>1402317296</v>
      </c>
      <c r="K1577" t="b">
        <v>0</v>
      </c>
      <c r="L1577">
        <v>35</v>
      </c>
      <c r="M1577" t="b">
        <v>0</v>
      </c>
      <c r="N1577" t="s">
        <v>8290</v>
      </c>
      <c r="O1577" s="13">
        <f>E1577/D1577</f>
        <v>0.2291</v>
      </c>
      <c r="P1577" s="14">
        <f>IF($L1577&lt;&gt;0, E1577/L1577, 0)</f>
        <v>65.457142857142856</v>
      </c>
      <c r="Q1577" t="str">
        <f>LEFT($N1577, FIND("/", $N1577)-1)</f>
        <v>publishing</v>
      </c>
      <c r="R1577" t="str">
        <f>RIGHT(N1577, LEN(N1577)-LEN(Q1577)-1)</f>
        <v>art books</v>
      </c>
      <c r="S1577" s="5">
        <f>$J1577/60/60/24+DATE(1970, 1, 1)</f>
        <v>41799.524259259262</v>
      </c>
      <c r="T1577" s="5">
        <f>$I1577/60/60/24+DATE(1970, 1, 1)</f>
        <v>41829.524259259262</v>
      </c>
      <c r="U1577" t="b">
        <f>T1577&gt;S1577</f>
        <v>1</v>
      </c>
    </row>
    <row r="1578" spans="1:21" ht="29" x14ac:dyDescent="0.35">
      <c r="A1578">
        <v>1576</v>
      </c>
      <c r="B1578" s="3" t="s">
        <v>1577</v>
      </c>
      <c r="C1578" s="3" t="s">
        <v>5686</v>
      </c>
      <c r="D1578" s="11">
        <v>5000</v>
      </c>
      <c r="E1578" s="11">
        <v>650</v>
      </c>
      <c r="F1578" t="s">
        <v>8220</v>
      </c>
      <c r="G1578" t="s">
        <v>8224</v>
      </c>
      <c r="H1578" t="s">
        <v>8246</v>
      </c>
      <c r="I1578">
        <v>1435698368</v>
      </c>
      <c r="J1578">
        <v>1431810368</v>
      </c>
      <c r="K1578" t="b">
        <v>0</v>
      </c>
      <c r="L1578">
        <v>10</v>
      </c>
      <c r="M1578" t="b">
        <v>0</v>
      </c>
      <c r="N1578" t="s">
        <v>8290</v>
      </c>
      <c r="O1578" s="13">
        <f>E1578/D1578</f>
        <v>0.13</v>
      </c>
      <c r="P1578" s="14">
        <f>IF($L1578&lt;&gt;0, E1578/L1578, 0)</f>
        <v>65</v>
      </c>
      <c r="Q1578" t="str">
        <f>LEFT($N1578, FIND("/", $N1578)-1)</f>
        <v>publishing</v>
      </c>
      <c r="R1578" t="str">
        <f>RIGHT(N1578, LEN(N1578)-LEN(Q1578)-1)</f>
        <v>art books</v>
      </c>
      <c r="S1578" s="5">
        <f>$J1578/60/60/24+DATE(1970, 1, 1)</f>
        <v>42140.879259259258</v>
      </c>
      <c r="T1578" s="5">
        <f>$I1578/60/60/24+DATE(1970, 1, 1)</f>
        <v>42185.879259259258</v>
      </c>
      <c r="U1578" t="b">
        <f>T1578&gt;S1578</f>
        <v>1</v>
      </c>
    </row>
    <row r="1579" spans="1:21" ht="43.5" x14ac:dyDescent="0.35">
      <c r="A1579">
        <v>1577</v>
      </c>
      <c r="B1579" s="3" t="s">
        <v>1578</v>
      </c>
      <c r="C1579" s="3" t="s">
        <v>5687</v>
      </c>
      <c r="D1579" s="11">
        <v>10000</v>
      </c>
      <c r="E1579" s="11">
        <v>55</v>
      </c>
      <c r="F1579" t="s">
        <v>8220</v>
      </c>
      <c r="G1579" t="s">
        <v>8224</v>
      </c>
      <c r="H1579" t="s">
        <v>8246</v>
      </c>
      <c r="I1579">
        <v>1343161248</v>
      </c>
      <c r="J1579">
        <v>1337977248</v>
      </c>
      <c r="K1579" t="b">
        <v>0</v>
      </c>
      <c r="L1579">
        <v>2</v>
      </c>
      <c r="M1579" t="b">
        <v>0</v>
      </c>
      <c r="N1579" t="s">
        <v>8290</v>
      </c>
      <c r="O1579" s="13">
        <f>E1579/D1579</f>
        <v>5.4999999999999997E-3</v>
      </c>
      <c r="P1579" s="14">
        <f>IF($L1579&lt;&gt;0, E1579/L1579, 0)</f>
        <v>27.5</v>
      </c>
      <c r="Q1579" t="str">
        <f>LEFT($N1579, FIND("/", $N1579)-1)</f>
        <v>publishing</v>
      </c>
      <c r="R1579" t="str">
        <f>RIGHT(N1579, LEN(N1579)-LEN(Q1579)-1)</f>
        <v>art books</v>
      </c>
      <c r="S1579" s="5">
        <f>$J1579/60/60/24+DATE(1970, 1, 1)</f>
        <v>41054.847777777781</v>
      </c>
      <c r="T1579" s="5">
        <f>$I1579/60/60/24+DATE(1970, 1, 1)</f>
        <v>41114.847777777781</v>
      </c>
      <c r="U1579" t="b">
        <f>T1579&gt;S1579</f>
        <v>1</v>
      </c>
    </row>
    <row r="1580" spans="1:21" ht="58" x14ac:dyDescent="0.35">
      <c r="A1580">
        <v>1578</v>
      </c>
      <c r="B1580" s="3" t="s">
        <v>1579</v>
      </c>
      <c r="C1580" s="3" t="s">
        <v>5688</v>
      </c>
      <c r="D1580" s="11">
        <v>1897</v>
      </c>
      <c r="E1580" s="11">
        <v>205</v>
      </c>
      <c r="F1580" t="s">
        <v>8220</v>
      </c>
      <c r="G1580" t="s">
        <v>8224</v>
      </c>
      <c r="H1580" t="s">
        <v>8246</v>
      </c>
      <c r="I1580">
        <v>1283392800</v>
      </c>
      <c r="J1580">
        <v>1281317691</v>
      </c>
      <c r="K1580" t="b">
        <v>0</v>
      </c>
      <c r="L1580">
        <v>4</v>
      </c>
      <c r="M1580" t="b">
        <v>0</v>
      </c>
      <c r="N1580" t="s">
        <v>8290</v>
      </c>
      <c r="O1580" s="13">
        <f>E1580/D1580</f>
        <v>0.10806536636794939</v>
      </c>
      <c r="P1580" s="14">
        <f>IF($L1580&lt;&gt;0, E1580/L1580, 0)</f>
        <v>51.25</v>
      </c>
      <c r="Q1580" t="str">
        <f>LEFT($N1580, FIND("/", $N1580)-1)</f>
        <v>publishing</v>
      </c>
      <c r="R1580" t="str">
        <f>RIGHT(N1580, LEN(N1580)-LEN(Q1580)-1)</f>
        <v>art books</v>
      </c>
      <c r="S1580" s="5">
        <f>$J1580/60/60/24+DATE(1970, 1, 1)</f>
        <v>40399.065868055557</v>
      </c>
      <c r="T1580" s="5">
        <f>$I1580/60/60/24+DATE(1970, 1, 1)</f>
        <v>40423.083333333336</v>
      </c>
      <c r="U1580" t="b">
        <f>T1580&gt;S1580</f>
        <v>1</v>
      </c>
    </row>
    <row r="1581" spans="1:21" ht="29" x14ac:dyDescent="0.35">
      <c r="A1581">
        <v>1579</v>
      </c>
      <c r="B1581" s="3" t="s">
        <v>1580</v>
      </c>
      <c r="C1581" s="3" t="s">
        <v>5689</v>
      </c>
      <c r="D1581" s="11">
        <v>3333</v>
      </c>
      <c r="E1581" s="11">
        <v>28</v>
      </c>
      <c r="F1581" t="s">
        <v>8220</v>
      </c>
      <c r="G1581" t="s">
        <v>8224</v>
      </c>
      <c r="H1581" t="s">
        <v>8246</v>
      </c>
      <c r="I1581">
        <v>1377734091</v>
      </c>
      <c r="J1581">
        <v>1374882891</v>
      </c>
      <c r="K1581" t="b">
        <v>0</v>
      </c>
      <c r="L1581">
        <v>2</v>
      </c>
      <c r="M1581" t="b">
        <v>0</v>
      </c>
      <c r="N1581" t="s">
        <v>8290</v>
      </c>
      <c r="O1581" s="13">
        <f>E1581/D1581</f>
        <v>8.4008400840084006E-3</v>
      </c>
      <c r="P1581" s="14">
        <f>IF($L1581&lt;&gt;0, E1581/L1581, 0)</f>
        <v>14</v>
      </c>
      <c r="Q1581" t="str">
        <f>LEFT($N1581, FIND("/", $N1581)-1)</f>
        <v>publishing</v>
      </c>
      <c r="R1581" t="str">
        <f>RIGHT(N1581, LEN(N1581)-LEN(Q1581)-1)</f>
        <v>art books</v>
      </c>
      <c r="S1581" s="5">
        <f>$J1581/60/60/24+DATE(1970, 1, 1)</f>
        <v>41481.996423611112</v>
      </c>
      <c r="T1581" s="5">
        <f>$I1581/60/60/24+DATE(1970, 1, 1)</f>
        <v>41514.996423611112</v>
      </c>
      <c r="U1581" t="b">
        <f>T1581&gt;S1581</f>
        <v>1</v>
      </c>
    </row>
    <row r="1582" spans="1:21" ht="43.5" x14ac:dyDescent="0.35">
      <c r="A1582">
        <v>1580</v>
      </c>
      <c r="B1582" s="3" t="s">
        <v>1581</v>
      </c>
      <c r="C1582" s="3" t="s">
        <v>5690</v>
      </c>
      <c r="D1582" s="11">
        <v>1750</v>
      </c>
      <c r="E1582" s="11">
        <v>0</v>
      </c>
      <c r="F1582" t="s">
        <v>8220</v>
      </c>
      <c r="G1582" t="s">
        <v>8224</v>
      </c>
      <c r="H1582" t="s">
        <v>8246</v>
      </c>
      <c r="I1582">
        <v>1337562726</v>
      </c>
      <c r="J1582">
        <v>1332378726</v>
      </c>
      <c r="K1582" t="b">
        <v>0</v>
      </c>
      <c r="L1582">
        <v>0</v>
      </c>
      <c r="M1582" t="b">
        <v>0</v>
      </c>
      <c r="N1582" t="s">
        <v>8290</v>
      </c>
      <c r="O1582" s="13">
        <f>E1582/D1582</f>
        <v>0</v>
      </c>
      <c r="P1582" s="14">
        <f>IF($L1582&lt;&gt;0, E1582/L1582, 0)</f>
        <v>0</v>
      </c>
      <c r="Q1582" t="str">
        <f>LEFT($N1582, FIND("/", $N1582)-1)</f>
        <v>publishing</v>
      </c>
      <c r="R1582" t="str">
        <f>RIGHT(N1582, LEN(N1582)-LEN(Q1582)-1)</f>
        <v>art books</v>
      </c>
      <c r="S1582" s="5">
        <f>$J1582/60/60/24+DATE(1970, 1, 1)</f>
        <v>40990.050069444449</v>
      </c>
      <c r="T1582" s="5">
        <f>$I1582/60/60/24+DATE(1970, 1, 1)</f>
        <v>41050.050069444449</v>
      </c>
      <c r="U1582" t="b">
        <f>T1582&gt;S1582</f>
        <v>1</v>
      </c>
    </row>
    <row r="1583" spans="1:21" ht="43.5" x14ac:dyDescent="0.35">
      <c r="A1583">
        <v>1581</v>
      </c>
      <c r="B1583" s="3" t="s">
        <v>1582</v>
      </c>
      <c r="C1583" s="3" t="s">
        <v>5691</v>
      </c>
      <c r="D1583" s="11">
        <v>1000</v>
      </c>
      <c r="E1583" s="11">
        <v>5</v>
      </c>
      <c r="F1583" t="s">
        <v>8221</v>
      </c>
      <c r="G1583" t="s">
        <v>8225</v>
      </c>
      <c r="H1583" t="s">
        <v>8247</v>
      </c>
      <c r="I1583">
        <v>1450521990</v>
      </c>
      <c r="J1583">
        <v>1447757190</v>
      </c>
      <c r="K1583" t="b">
        <v>0</v>
      </c>
      <c r="L1583">
        <v>1</v>
      </c>
      <c r="M1583" t="b">
        <v>0</v>
      </c>
      <c r="N1583" t="s">
        <v>8291</v>
      </c>
      <c r="O1583" s="13">
        <f>E1583/D1583</f>
        <v>5.0000000000000001E-3</v>
      </c>
      <c r="P1583" s="14">
        <f>IF($L1583&lt;&gt;0, E1583/L1583, 0)</f>
        <v>5</v>
      </c>
      <c r="Q1583" t="str">
        <f>LEFT($N1583, FIND("/", $N1583)-1)</f>
        <v>photography</v>
      </c>
      <c r="R1583" t="str">
        <f>RIGHT(N1583, LEN(N1583)-LEN(Q1583)-1)</f>
        <v>places</v>
      </c>
      <c r="S1583" s="5">
        <f>$J1583/60/60/24+DATE(1970, 1, 1)</f>
        <v>42325.448958333334</v>
      </c>
      <c r="T1583" s="5">
        <f>$I1583/60/60/24+DATE(1970, 1, 1)</f>
        <v>42357.448958333334</v>
      </c>
      <c r="U1583" t="b">
        <f>T1583&gt;S1583</f>
        <v>1</v>
      </c>
    </row>
    <row r="1584" spans="1:21" ht="29" x14ac:dyDescent="0.35">
      <c r="A1584">
        <v>1582</v>
      </c>
      <c r="B1584" s="3" t="s">
        <v>1583</v>
      </c>
      <c r="C1584" s="3" t="s">
        <v>5692</v>
      </c>
      <c r="D1584" s="11">
        <v>1000</v>
      </c>
      <c r="E1584" s="11">
        <v>93</v>
      </c>
      <c r="F1584" t="s">
        <v>8221</v>
      </c>
      <c r="G1584" t="s">
        <v>8224</v>
      </c>
      <c r="H1584" t="s">
        <v>8246</v>
      </c>
      <c r="I1584">
        <v>1445894400</v>
      </c>
      <c r="J1584">
        <v>1440961053</v>
      </c>
      <c r="K1584" t="b">
        <v>0</v>
      </c>
      <c r="L1584">
        <v>3</v>
      </c>
      <c r="M1584" t="b">
        <v>0</v>
      </c>
      <c r="N1584" t="s">
        <v>8291</v>
      </c>
      <c r="O1584" s="13">
        <f>E1584/D1584</f>
        <v>9.2999999999999999E-2</v>
      </c>
      <c r="P1584" s="14">
        <f>IF($L1584&lt;&gt;0, E1584/L1584, 0)</f>
        <v>31</v>
      </c>
      <c r="Q1584" t="str">
        <f>LEFT($N1584, FIND("/", $N1584)-1)</f>
        <v>photography</v>
      </c>
      <c r="R1584" t="str">
        <f>RIGHT(N1584, LEN(N1584)-LEN(Q1584)-1)</f>
        <v>places</v>
      </c>
      <c r="S1584" s="5">
        <f>$J1584/60/60/24+DATE(1970, 1, 1)</f>
        <v>42246.789965277778</v>
      </c>
      <c r="T1584" s="5">
        <f>$I1584/60/60/24+DATE(1970, 1, 1)</f>
        <v>42303.888888888891</v>
      </c>
      <c r="U1584" t="b">
        <f>T1584&gt;S1584</f>
        <v>1</v>
      </c>
    </row>
    <row r="1585" spans="1:21" ht="58" x14ac:dyDescent="0.35">
      <c r="A1585">
        <v>1583</v>
      </c>
      <c r="B1585" s="3" t="s">
        <v>1584</v>
      </c>
      <c r="C1585" s="3" t="s">
        <v>5693</v>
      </c>
      <c r="D1585" s="11">
        <v>20000</v>
      </c>
      <c r="E1585" s="11">
        <v>15</v>
      </c>
      <c r="F1585" t="s">
        <v>8221</v>
      </c>
      <c r="G1585" t="s">
        <v>8225</v>
      </c>
      <c r="H1585" t="s">
        <v>8247</v>
      </c>
      <c r="I1585">
        <v>1411681391</v>
      </c>
      <c r="J1585">
        <v>1409089391</v>
      </c>
      <c r="K1585" t="b">
        <v>0</v>
      </c>
      <c r="L1585">
        <v>1</v>
      </c>
      <c r="M1585" t="b">
        <v>0</v>
      </c>
      <c r="N1585" t="s">
        <v>8291</v>
      </c>
      <c r="O1585" s="13">
        <f>E1585/D1585</f>
        <v>7.5000000000000002E-4</v>
      </c>
      <c r="P1585" s="14">
        <f>IF($L1585&lt;&gt;0, E1585/L1585, 0)</f>
        <v>15</v>
      </c>
      <c r="Q1585" t="str">
        <f>LEFT($N1585, FIND("/", $N1585)-1)</f>
        <v>photography</v>
      </c>
      <c r="R1585" t="str">
        <f>RIGHT(N1585, LEN(N1585)-LEN(Q1585)-1)</f>
        <v>places</v>
      </c>
      <c r="S1585" s="5">
        <f>$J1585/60/60/24+DATE(1970, 1, 1)</f>
        <v>41877.904988425929</v>
      </c>
      <c r="T1585" s="5">
        <f>$I1585/60/60/24+DATE(1970, 1, 1)</f>
        <v>41907.904988425929</v>
      </c>
      <c r="U1585" t="b">
        <f>T1585&gt;S1585</f>
        <v>1</v>
      </c>
    </row>
    <row r="1586" spans="1:21" ht="43.5" x14ac:dyDescent="0.35">
      <c r="A1586">
        <v>1584</v>
      </c>
      <c r="B1586" s="3" t="s">
        <v>1585</v>
      </c>
      <c r="C1586" s="3" t="s">
        <v>5694</v>
      </c>
      <c r="D1586" s="11">
        <v>1200</v>
      </c>
      <c r="E1586" s="11">
        <v>0</v>
      </c>
      <c r="F1586" t="s">
        <v>8221</v>
      </c>
      <c r="G1586" t="s">
        <v>8224</v>
      </c>
      <c r="H1586" t="s">
        <v>8246</v>
      </c>
      <c r="I1586">
        <v>1401464101</v>
      </c>
      <c r="J1586">
        <v>1400600101</v>
      </c>
      <c r="K1586" t="b">
        <v>0</v>
      </c>
      <c r="L1586">
        <v>0</v>
      </c>
      <c r="M1586" t="b">
        <v>0</v>
      </c>
      <c r="N1586" t="s">
        <v>8291</v>
      </c>
      <c r="O1586" s="13">
        <f>E1586/D1586</f>
        <v>0</v>
      </c>
      <c r="P1586" s="14">
        <f>IF($L1586&lt;&gt;0, E1586/L1586, 0)</f>
        <v>0</v>
      </c>
      <c r="Q1586" t="str">
        <f>LEFT($N1586, FIND("/", $N1586)-1)</f>
        <v>photography</v>
      </c>
      <c r="R1586" t="str">
        <f>RIGHT(N1586, LEN(N1586)-LEN(Q1586)-1)</f>
        <v>places</v>
      </c>
      <c r="S1586" s="5">
        <f>$J1586/60/60/24+DATE(1970, 1, 1)</f>
        <v>41779.649317129632</v>
      </c>
      <c r="T1586" s="5">
        <f>$I1586/60/60/24+DATE(1970, 1, 1)</f>
        <v>41789.649317129632</v>
      </c>
      <c r="U1586" t="b">
        <f>T1586&gt;S1586</f>
        <v>1</v>
      </c>
    </row>
    <row r="1587" spans="1:21" ht="58" x14ac:dyDescent="0.35">
      <c r="A1587">
        <v>1585</v>
      </c>
      <c r="B1587" s="3" t="s">
        <v>1586</v>
      </c>
      <c r="C1587" s="3" t="s">
        <v>5695</v>
      </c>
      <c r="D1587" s="11">
        <v>2000</v>
      </c>
      <c r="E1587" s="11">
        <v>1580</v>
      </c>
      <c r="F1587" t="s">
        <v>8221</v>
      </c>
      <c r="G1587" t="s">
        <v>8229</v>
      </c>
      <c r="H1587" t="s">
        <v>8251</v>
      </c>
      <c r="I1587">
        <v>1482663600</v>
      </c>
      <c r="J1587">
        <v>1480800568</v>
      </c>
      <c r="K1587" t="b">
        <v>0</v>
      </c>
      <c r="L1587">
        <v>12</v>
      </c>
      <c r="M1587" t="b">
        <v>0</v>
      </c>
      <c r="N1587" t="s">
        <v>8291</v>
      </c>
      <c r="O1587" s="13">
        <f>E1587/D1587</f>
        <v>0.79</v>
      </c>
      <c r="P1587" s="14">
        <f>IF($L1587&lt;&gt;0, E1587/L1587, 0)</f>
        <v>131.66666666666666</v>
      </c>
      <c r="Q1587" t="str">
        <f>LEFT($N1587, FIND("/", $N1587)-1)</f>
        <v>photography</v>
      </c>
      <c r="R1587" t="str">
        <f>RIGHT(N1587, LEN(N1587)-LEN(Q1587)-1)</f>
        <v>places</v>
      </c>
      <c r="S1587" s="5">
        <f>$J1587/60/60/24+DATE(1970, 1, 1)</f>
        <v>42707.895462962959</v>
      </c>
      <c r="T1587" s="5">
        <f>$I1587/60/60/24+DATE(1970, 1, 1)</f>
        <v>42729.458333333328</v>
      </c>
      <c r="U1587" t="b">
        <f>T1587&gt;S1587</f>
        <v>1</v>
      </c>
    </row>
    <row r="1588" spans="1:21" ht="29" x14ac:dyDescent="0.35">
      <c r="A1588">
        <v>1586</v>
      </c>
      <c r="B1588" s="3" t="s">
        <v>1587</v>
      </c>
      <c r="C1588" s="3" t="s">
        <v>5696</v>
      </c>
      <c r="D1588" s="11">
        <v>1500</v>
      </c>
      <c r="E1588" s="11">
        <v>0</v>
      </c>
      <c r="F1588" t="s">
        <v>8221</v>
      </c>
      <c r="G1588" t="s">
        <v>8224</v>
      </c>
      <c r="H1588" t="s">
        <v>8246</v>
      </c>
      <c r="I1588">
        <v>1428197422</v>
      </c>
      <c r="J1588">
        <v>1425609022</v>
      </c>
      <c r="K1588" t="b">
        <v>0</v>
      </c>
      <c r="L1588">
        <v>0</v>
      </c>
      <c r="M1588" t="b">
        <v>0</v>
      </c>
      <c r="N1588" t="s">
        <v>8291</v>
      </c>
      <c r="O1588" s="13">
        <f>E1588/D1588</f>
        <v>0</v>
      </c>
      <c r="P1588" s="14">
        <f>IF($L1588&lt;&gt;0, E1588/L1588, 0)</f>
        <v>0</v>
      </c>
      <c r="Q1588" t="str">
        <f>LEFT($N1588, FIND("/", $N1588)-1)</f>
        <v>photography</v>
      </c>
      <c r="R1588" t="str">
        <f>RIGHT(N1588, LEN(N1588)-LEN(Q1588)-1)</f>
        <v>places</v>
      </c>
      <c r="S1588" s="5">
        <f>$J1588/60/60/24+DATE(1970, 1, 1)</f>
        <v>42069.104421296302</v>
      </c>
      <c r="T1588" s="5">
        <f>$I1588/60/60/24+DATE(1970, 1, 1)</f>
        <v>42099.062754629631</v>
      </c>
      <c r="U1588" t="b">
        <f>T1588&gt;S1588</f>
        <v>1</v>
      </c>
    </row>
    <row r="1589" spans="1:21" ht="58" x14ac:dyDescent="0.35">
      <c r="A1589">
        <v>1587</v>
      </c>
      <c r="B1589" s="3" t="s">
        <v>1588</v>
      </c>
      <c r="C1589" s="3" t="s">
        <v>5697</v>
      </c>
      <c r="D1589" s="11">
        <v>7500</v>
      </c>
      <c r="E1589" s="11">
        <v>1</v>
      </c>
      <c r="F1589" t="s">
        <v>8221</v>
      </c>
      <c r="G1589" t="s">
        <v>8224</v>
      </c>
      <c r="H1589" t="s">
        <v>8246</v>
      </c>
      <c r="I1589">
        <v>1418510965</v>
      </c>
      <c r="J1589">
        <v>1415918965</v>
      </c>
      <c r="K1589" t="b">
        <v>0</v>
      </c>
      <c r="L1589">
        <v>1</v>
      </c>
      <c r="M1589" t="b">
        <v>0</v>
      </c>
      <c r="N1589" t="s">
        <v>8291</v>
      </c>
      <c r="O1589" s="13">
        <f>E1589/D1589</f>
        <v>1.3333333333333334E-4</v>
      </c>
      <c r="P1589" s="14">
        <f>IF($L1589&lt;&gt;0, E1589/L1589, 0)</f>
        <v>1</v>
      </c>
      <c r="Q1589" t="str">
        <f>LEFT($N1589, FIND("/", $N1589)-1)</f>
        <v>photography</v>
      </c>
      <c r="R1589" t="str">
        <f>RIGHT(N1589, LEN(N1589)-LEN(Q1589)-1)</f>
        <v>places</v>
      </c>
      <c r="S1589" s="5">
        <f>$J1589/60/60/24+DATE(1970, 1, 1)</f>
        <v>41956.950983796298</v>
      </c>
      <c r="T1589" s="5">
        <f>$I1589/60/60/24+DATE(1970, 1, 1)</f>
        <v>41986.950983796298</v>
      </c>
      <c r="U1589" t="b">
        <f>T1589&gt;S1589</f>
        <v>1</v>
      </c>
    </row>
    <row r="1590" spans="1:21" ht="29" x14ac:dyDescent="0.35">
      <c r="A1590">
        <v>1588</v>
      </c>
      <c r="B1590" s="3" t="s">
        <v>1589</v>
      </c>
      <c r="C1590" s="3" t="s">
        <v>5698</v>
      </c>
      <c r="D1590" s="11">
        <v>516</v>
      </c>
      <c r="E1590" s="11">
        <v>0</v>
      </c>
      <c r="F1590" t="s">
        <v>8221</v>
      </c>
      <c r="G1590" t="s">
        <v>8224</v>
      </c>
      <c r="H1590" t="s">
        <v>8246</v>
      </c>
      <c r="I1590">
        <v>1422735120</v>
      </c>
      <c r="J1590">
        <v>1420091999</v>
      </c>
      <c r="K1590" t="b">
        <v>0</v>
      </c>
      <c r="L1590">
        <v>0</v>
      </c>
      <c r="M1590" t="b">
        <v>0</v>
      </c>
      <c r="N1590" t="s">
        <v>8291</v>
      </c>
      <c r="O1590" s="13">
        <f>E1590/D1590</f>
        <v>0</v>
      </c>
      <c r="P1590" s="14">
        <f>IF($L1590&lt;&gt;0, E1590/L1590, 0)</f>
        <v>0</v>
      </c>
      <c r="Q1590" t="str">
        <f>LEFT($N1590, FIND("/", $N1590)-1)</f>
        <v>photography</v>
      </c>
      <c r="R1590" t="str">
        <f>RIGHT(N1590, LEN(N1590)-LEN(Q1590)-1)</f>
        <v>places</v>
      </c>
      <c r="S1590" s="5">
        <f>$J1590/60/60/24+DATE(1970, 1, 1)</f>
        <v>42005.24998842593</v>
      </c>
      <c r="T1590" s="5">
        <f>$I1590/60/60/24+DATE(1970, 1, 1)</f>
        <v>42035.841666666667</v>
      </c>
      <c r="U1590" t="b">
        <f>T1590&gt;S1590</f>
        <v>1</v>
      </c>
    </row>
    <row r="1591" spans="1:21" ht="43.5" x14ac:dyDescent="0.35">
      <c r="A1591">
        <v>1589</v>
      </c>
      <c r="B1591" s="3" t="s">
        <v>1590</v>
      </c>
      <c r="C1591" s="3" t="s">
        <v>5699</v>
      </c>
      <c r="D1591" s="11">
        <v>1200</v>
      </c>
      <c r="E1591" s="11">
        <v>0</v>
      </c>
      <c r="F1591" t="s">
        <v>8221</v>
      </c>
      <c r="G1591" t="s">
        <v>8224</v>
      </c>
      <c r="H1591" t="s">
        <v>8246</v>
      </c>
      <c r="I1591">
        <v>1444433886</v>
      </c>
      <c r="J1591">
        <v>1441841886</v>
      </c>
      <c r="K1591" t="b">
        <v>0</v>
      </c>
      <c r="L1591">
        <v>0</v>
      </c>
      <c r="M1591" t="b">
        <v>0</v>
      </c>
      <c r="N1591" t="s">
        <v>8291</v>
      </c>
      <c r="O1591" s="13">
        <f>E1591/D1591</f>
        <v>0</v>
      </c>
      <c r="P1591" s="14">
        <f>IF($L1591&lt;&gt;0, E1591/L1591, 0)</f>
        <v>0</v>
      </c>
      <c r="Q1591" t="str">
        <f>LEFT($N1591, FIND("/", $N1591)-1)</f>
        <v>photography</v>
      </c>
      <c r="R1591" t="str">
        <f>RIGHT(N1591, LEN(N1591)-LEN(Q1591)-1)</f>
        <v>places</v>
      </c>
      <c r="S1591" s="5">
        <f>$J1591/60/60/24+DATE(1970, 1, 1)</f>
        <v>42256.984791666662</v>
      </c>
      <c r="T1591" s="5">
        <f>$I1591/60/60/24+DATE(1970, 1, 1)</f>
        <v>42286.984791666662</v>
      </c>
      <c r="U1591" t="b">
        <f>T1591&gt;S1591</f>
        <v>1</v>
      </c>
    </row>
    <row r="1592" spans="1:21" x14ac:dyDescent="0.35">
      <c r="A1592">
        <v>1590</v>
      </c>
      <c r="B1592" s="3" t="s">
        <v>1591</v>
      </c>
      <c r="C1592" s="3" t="s">
        <v>5700</v>
      </c>
      <c r="D1592" s="11">
        <v>60000</v>
      </c>
      <c r="E1592" s="11">
        <v>1020</v>
      </c>
      <c r="F1592" t="s">
        <v>8221</v>
      </c>
      <c r="G1592" t="s">
        <v>8237</v>
      </c>
      <c r="H1592" t="s">
        <v>8249</v>
      </c>
      <c r="I1592">
        <v>1443040464</v>
      </c>
      <c r="J1592">
        <v>1440448464</v>
      </c>
      <c r="K1592" t="b">
        <v>0</v>
      </c>
      <c r="L1592">
        <v>2</v>
      </c>
      <c r="M1592" t="b">
        <v>0</v>
      </c>
      <c r="N1592" t="s">
        <v>8291</v>
      </c>
      <c r="O1592" s="13">
        <f>E1592/D1592</f>
        <v>1.7000000000000001E-2</v>
      </c>
      <c r="P1592" s="14">
        <f>IF($L1592&lt;&gt;0, E1592/L1592, 0)</f>
        <v>510</v>
      </c>
      <c r="Q1592" t="str">
        <f>LEFT($N1592, FIND("/", $N1592)-1)</f>
        <v>photography</v>
      </c>
      <c r="R1592" t="str">
        <f>RIGHT(N1592, LEN(N1592)-LEN(Q1592)-1)</f>
        <v>places</v>
      </c>
      <c r="S1592" s="5">
        <f>$J1592/60/60/24+DATE(1970, 1, 1)</f>
        <v>42240.857222222221</v>
      </c>
      <c r="T1592" s="5">
        <f>$I1592/60/60/24+DATE(1970, 1, 1)</f>
        <v>42270.857222222221</v>
      </c>
      <c r="U1592" t="b">
        <f>T1592&gt;S1592</f>
        <v>1</v>
      </c>
    </row>
    <row r="1593" spans="1:21" ht="58" x14ac:dyDescent="0.35">
      <c r="A1593">
        <v>1591</v>
      </c>
      <c r="B1593" s="3" t="s">
        <v>1592</v>
      </c>
      <c r="C1593" s="3" t="s">
        <v>5701</v>
      </c>
      <c r="D1593" s="11">
        <v>14000</v>
      </c>
      <c r="E1593" s="11">
        <v>4092</v>
      </c>
      <c r="F1593" t="s">
        <v>8221</v>
      </c>
      <c r="G1593" t="s">
        <v>8225</v>
      </c>
      <c r="H1593" t="s">
        <v>8247</v>
      </c>
      <c r="I1593">
        <v>1459700741</v>
      </c>
      <c r="J1593">
        <v>1457112341</v>
      </c>
      <c r="K1593" t="b">
        <v>0</v>
      </c>
      <c r="L1593">
        <v>92</v>
      </c>
      <c r="M1593" t="b">
        <v>0</v>
      </c>
      <c r="N1593" t="s">
        <v>8291</v>
      </c>
      <c r="O1593" s="13">
        <f>E1593/D1593</f>
        <v>0.29228571428571426</v>
      </c>
      <c r="P1593" s="14">
        <f>IF($L1593&lt;&gt;0, E1593/L1593, 0)</f>
        <v>44.478260869565219</v>
      </c>
      <c r="Q1593" t="str">
        <f>LEFT($N1593, FIND("/", $N1593)-1)</f>
        <v>photography</v>
      </c>
      <c r="R1593" t="str">
        <f>RIGHT(N1593, LEN(N1593)-LEN(Q1593)-1)</f>
        <v>places</v>
      </c>
      <c r="S1593" s="5">
        <f>$J1593/60/60/24+DATE(1970, 1, 1)</f>
        <v>42433.726168981477</v>
      </c>
      <c r="T1593" s="5">
        <f>$I1593/60/60/24+DATE(1970, 1, 1)</f>
        <v>42463.68450231482</v>
      </c>
      <c r="U1593" t="b">
        <f>T1593&gt;S1593</f>
        <v>1</v>
      </c>
    </row>
    <row r="1594" spans="1:21" ht="29" x14ac:dyDescent="0.35">
      <c r="A1594">
        <v>1592</v>
      </c>
      <c r="B1594" s="3" t="s">
        <v>1593</v>
      </c>
      <c r="C1594" s="3" t="s">
        <v>5702</v>
      </c>
      <c r="D1594" s="11">
        <v>25</v>
      </c>
      <c r="E1594" s="11">
        <v>0</v>
      </c>
      <c r="F1594" t="s">
        <v>8221</v>
      </c>
      <c r="G1594" t="s">
        <v>8224</v>
      </c>
      <c r="H1594" t="s">
        <v>8246</v>
      </c>
      <c r="I1594">
        <v>1427503485</v>
      </c>
      <c r="J1594">
        <v>1423619085</v>
      </c>
      <c r="K1594" t="b">
        <v>0</v>
      </c>
      <c r="L1594">
        <v>0</v>
      </c>
      <c r="M1594" t="b">
        <v>0</v>
      </c>
      <c r="N1594" t="s">
        <v>8291</v>
      </c>
      <c r="O1594" s="13">
        <f>E1594/D1594</f>
        <v>0</v>
      </c>
      <c r="P1594" s="14">
        <f>IF($L1594&lt;&gt;0, E1594/L1594, 0)</f>
        <v>0</v>
      </c>
      <c r="Q1594" t="str">
        <f>LEFT($N1594, FIND("/", $N1594)-1)</f>
        <v>photography</v>
      </c>
      <c r="R1594" t="str">
        <f>RIGHT(N1594, LEN(N1594)-LEN(Q1594)-1)</f>
        <v>places</v>
      </c>
      <c r="S1594" s="5">
        <f>$J1594/60/60/24+DATE(1970, 1, 1)</f>
        <v>42046.072743055556</v>
      </c>
      <c r="T1594" s="5">
        <f>$I1594/60/60/24+DATE(1970, 1, 1)</f>
        <v>42091.031076388885</v>
      </c>
      <c r="U1594" t="b">
        <f>T1594&gt;S1594</f>
        <v>1</v>
      </c>
    </row>
    <row r="1595" spans="1:21" ht="29" x14ac:dyDescent="0.35">
      <c r="A1595">
        <v>1593</v>
      </c>
      <c r="B1595" s="3" t="s">
        <v>1594</v>
      </c>
      <c r="C1595" s="3" t="s">
        <v>5703</v>
      </c>
      <c r="D1595" s="11">
        <v>22000</v>
      </c>
      <c r="E1595" s="11">
        <v>3</v>
      </c>
      <c r="F1595" t="s">
        <v>8221</v>
      </c>
      <c r="G1595" t="s">
        <v>8224</v>
      </c>
      <c r="H1595" t="s">
        <v>8246</v>
      </c>
      <c r="I1595">
        <v>1425154655</v>
      </c>
      <c r="J1595">
        <v>1422562655</v>
      </c>
      <c r="K1595" t="b">
        <v>0</v>
      </c>
      <c r="L1595">
        <v>3</v>
      </c>
      <c r="M1595" t="b">
        <v>0</v>
      </c>
      <c r="N1595" t="s">
        <v>8291</v>
      </c>
      <c r="O1595" s="13">
        <f>E1595/D1595</f>
        <v>1.3636363636363637E-4</v>
      </c>
      <c r="P1595" s="14">
        <f>IF($L1595&lt;&gt;0, E1595/L1595, 0)</f>
        <v>1</v>
      </c>
      <c r="Q1595" t="str">
        <f>LEFT($N1595, FIND("/", $N1595)-1)</f>
        <v>photography</v>
      </c>
      <c r="R1595" t="str">
        <f>RIGHT(N1595, LEN(N1595)-LEN(Q1595)-1)</f>
        <v>places</v>
      </c>
      <c r="S1595" s="5">
        <f>$J1595/60/60/24+DATE(1970, 1, 1)</f>
        <v>42033.845543981486</v>
      </c>
      <c r="T1595" s="5">
        <f>$I1595/60/60/24+DATE(1970, 1, 1)</f>
        <v>42063.845543981486</v>
      </c>
      <c r="U1595" t="b">
        <f>T1595&gt;S1595</f>
        <v>1</v>
      </c>
    </row>
    <row r="1596" spans="1:21" ht="29" x14ac:dyDescent="0.35">
      <c r="A1596">
        <v>1594</v>
      </c>
      <c r="B1596" s="3" t="s">
        <v>1595</v>
      </c>
      <c r="C1596" s="3" t="s">
        <v>5704</v>
      </c>
      <c r="D1596" s="11">
        <v>1000</v>
      </c>
      <c r="E1596" s="11">
        <v>205</v>
      </c>
      <c r="F1596" t="s">
        <v>8221</v>
      </c>
      <c r="G1596" t="s">
        <v>8224</v>
      </c>
      <c r="H1596" t="s">
        <v>8246</v>
      </c>
      <c r="I1596">
        <v>1463329260</v>
      </c>
      <c r="J1596">
        <v>1458147982</v>
      </c>
      <c r="K1596" t="b">
        <v>0</v>
      </c>
      <c r="L1596">
        <v>10</v>
      </c>
      <c r="M1596" t="b">
        <v>0</v>
      </c>
      <c r="N1596" t="s">
        <v>8291</v>
      </c>
      <c r="O1596" s="13">
        <f>E1596/D1596</f>
        <v>0.20499999999999999</v>
      </c>
      <c r="P1596" s="14">
        <f>IF($L1596&lt;&gt;0, E1596/L1596, 0)</f>
        <v>20.5</v>
      </c>
      <c r="Q1596" t="str">
        <f>LEFT($N1596, FIND("/", $N1596)-1)</f>
        <v>photography</v>
      </c>
      <c r="R1596" t="str">
        <f>RIGHT(N1596, LEN(N1596)-LEN(Q1596)-1)</f>
        <v>places</v>
      </c>
      <c r="S1596" s="5">
        <f>$J1596/60/60/24+DATE(1970, 1, 1)</f>
        <v>42445.712754629625</v>
      </c>
      <c r="T1596" s="5">
        <f>$I1596/60/60/24+DATE(1970, 1, 1)</f>
        <v>42505.681249999994</v>
      </c>
      <c r="U1596" t="b">
        <f>T1596&gt;S1596</f>
        <v>1</v>
      </c>
    </row>
    <row r="1597" spans="1:21" ht="43.5" x14ac:dyDescent="0.35">
      <c r="A1597">
        <v>1595</v>
      </c>
      <c r="B1597" s="3" t="s">
        <v>1596</v>
      </c>
      <c r="C1597" s="3" t="s">
        <v>5705</v>
      </c>
      <c r="D1597" s="11">
        <v>100000</v>
      </c>
      <c r="E1597" s="11">
        <v>280</v>
      </c>
      <c r="F1597" t="s">
        <v>8221</v>
      </c>
      <c r="G1597" t="s">
        <v>8224</v>
      </c>
      <c r="H1597" t="s">
        <v>8246</v>
      </c>
      <c r="I1597">
        <v>1403122380</v>
      </c>
      <c r="J1597">
        <v>1400634728</v>
      </c>
      <c r="K1597" t="b">
        <v>0</v>
      </c>
      <c r="L1597">
        <v>7</v>
      </c>
      <c r="M1597" t="b">
        <v>0</v>
      </c>
      <c r="N1597" t="s">
        <v>8291</v>
      </c>
      <c r="O1597" s="13">
        <f>E1597/D1597</f>
        <v>2.8E-3</v>
      </c>
      <c r="P1597" s="14">
        <f>IF($L1597&lt;&gt;0, E1597/L1597, 0)</f>
        <v>40</v>
      </c>
      <c r="Q1597" t="str">
        <f>LEFT($N1597, FIND("/", $N1597)-1)</f>
        <v>photography</v>
      </c>
      <c r="R1597" t="str">
        <f>RIGHT(N1597, LEN(N1597)-LEN(Q1597)-1)</f>
        <v>places</v>
      </c>
      <c r="S1597" s="5">
        <f>$J1597/60/60/24+DATE(1970, 1, 1)</f>
        <v>41780.050092592595</v>
      </c>
      <c r="T1597" s="5">
        <f>$I1597/60/60/24+DATE(1970, 1, 1)</f>
        <v>41808.842361111114</v>
      </c>
      <c r="U1597" t="b">
        <f>T1597&gt;S1597</f>
        <v>1</v>
      </c>
    </row>
    <row r="1598" spans="1:21" ht="43.5" x14ac:dyDescent="0.35">
      <c r="A1598">
        <v>1596</v>
      </c>
      <c r="B1598" s="3" t="s">
        <v>1597</v>
      </c>
      <c r="C1598" s="3" t="s">
        <v>5706</v>
      </c>
      <c r="D1598" s="11">
        <v>3250</v>
      </c>
      <c r="E1598" s="11">
        <v>75</v>
      </c>
      <c r="F1598" t="s">
        <v>8221</v>
      </c>
      <c r="G1598" t="s">
        <v>8225</v>
      </c>
      <c r="H1598" t="s">
        <v>8247</v>
      </c>
      <c r="I1598">
        <v>1418469569</v>
      </c>
      <c r="J1598">
        <v>1414577969</v>
      </c>
      <c r="K1598" t="b">
        <v>0</v>
      </c>
      <c r="L1598">
        <v>3</v>
      </c>
      <c r="M1598" t="b">
        <v>0</v>
      </c>
      <c r="N1598" t="s">
        <v>8291</v>
      </c>
      <c r="O1598" s="13">
        <f>E1598/D1598</f>
        <v>2.3076923076923078E-2</v>
      </c>
      <c r="P1598" s="14">
        <f>IF($L1598&lt;&gt;0, E1598/L1598, 0)</f>
        <v>25</v>
      </c>
      <c r="Q1598" t="str">
        <f>LEFT($N1598, FIND("/", $N1598)-1)</f>
        <v>photography</v>
      </c>
      <c r="R1598" t="str">
        <f>RIGHT(N1598, LEN(N1598)-LEN(Q1598)-1)</f>
        <v>places</v>
      </c>
      <c r="S1598" s="5">
        <f>$J1598/60/60/24+DATE(1970, 1, 1)</f>
        <v>41941.430196759262</v>
      </c>
      <c r="T1598" s="5">
        <f>$I1598/60/60/24+DATE(1970, 1, 1)</f>
        <v>41986.471863425926</v>
      </c>
      <c r="U1598" t="b">
        <f>T1598&gt;S1598</f>
        <v>1</v>
      </c>
    </row>
    <row r="1599" spans="1:21" ht="43.5" x14ac:dyDescent="0.35">
      <c r="A1599">
        <v>1597</v>
      </c>
      <c r="B1599" s="3" t="s">
        <v>1598</v>
      </c>
      <c r="C1599" s="3" t="s">
        <v>5707</v>
      </c>
      <c r="D1599" s="11">
        <v>15000</v>
      </c>
      <c r="E1599" s="11">
        <v>0</v>
      </c>
      <c r="F1599" t="s">
        <v>8221</v>
      </c>
      <c r="G1599" t="s">
        <v>8224</v>
      </c>
      <c r="H1599" t="s">
        <v>8246</v>
      </c>
      <c r="I1599">
        <v>1474360197</v>
      </c>
      <c r="J1599">
        <v>1471768197</v>
      </c>
      <c r="K1599" t="b">
        <v>0</v>
      </c>
      <c r="L1599">
        <v>0</v>
      </c>
      <c r="M1599" t="b">
        <v>0</v>
      </c>
      <c r="N1599" t="s">
        <v>8291</v>
      </c>
      <c r="O1599" s="13">
        <f>E1599/D1599</f>
        <v>0</v>
      </c>
      <c r="P1599" s="14">
        <f>IF($L1599&lt;&gt;0, E1599/L1599, 0)</f>
        <v>0</v>
      </c>
      <c r="Q1599" t="str">
        <f>LEFT($N1599, FIND("/", $N1599)-1)</f>
        <v>photography</v>
      </c>
      <c r="R1599" t="str">
        <f>RIGHT(N1599, LEN(N1599)-LEN(Q1599)-1)</f>
        <v>places</v>
      </c>
      <c r="S1599" s="5">
        <f>$J1599/60/60/24+DATE(1970, 1, 1)</f>
        <v>42603.354131944448</v>
      </c>
      <c r="T1599" s="5">
        <f>$I1599/60/60/24+DATE(1970, 1, 1)</f>
        <v>42633.354131944448</v>
      </c>
      <c r="U1599" t="b">
        <f>T1599&gt;S1599</f>
        <v>1</v>
      </c>
    </row>
    <row r="1600" spans="1:21" ht="58" x14ac:dyDescent="0.35">
      <c r="A1600">
        <v>1598</v>
      </c>
      <c r="B1600" s="3" t="s">
        <v>1599</v>
      </c>
      <c r="C1600" s="3" t="s">
        <v>5708</v>
      </c>
      <c r="D1600" s="11">
        <v>800</v>
      </c>
      <c r="E1600" s="11">
        <v>1</v>
      </c>
      <c r="F1600" t="s">
        <v>8221</v>
      </c>
      <c r="G1600" t="s">
        <v>8224</v>
      </c>
      <c r="H1600" t="s">
        <v>8246</v>
      </c>
      <c r="I1600">
        <v>1437926458</v>
      </c>
      <c r="J1600">
        <v>1432742458</v>
      </c>
      <c r="K1600" t="b">
        <v>0</v>
      </c>
      <c r="L1600">
        <v>1</v>
      </c>
      <c r="M1600" t="b">
        <v>0</v>
      </c>
      <c r="N1600" t="s">
        <v>8291</v>
      </c>
      <c r="O1600" s="13">
        <f>E1600/D1600</f>
        <v>1.25E-3</v>
      </c>
      <c r="P1600" s="14">
        <f>IF($L1600&lt;&gt;0, E1600/L1600, 0)</f>
        <v>1</v>
      </c>
      <c r="Q1600" t="str">
        <f>LEFT($N1600, FIND("/", $N1600)-1)</f>
        <v>photography</v>
      </c>
      <c r="R1600" t="str">
        <f>RIGHT(N1600, LEN(N1600)-LEN(Q1600)-1)</f>
        <v>places</v>
      </c>
      <c r="S1600" s="5">
        <f>$J1600/60/60/24+DATE(1970, 1, 1)</f>
        <v>42151.667337962965</v>
      </c>
      <c r="T1600" s="5">
        <f>$I1600/60/60/24+DATE(1970, 1, 1)</f>
        <v>42211.667337962965</v>
      </c>
      <c r="U1600" t="b">
        <f>T1600&gt;S1600</f>
        <v>1</v>
      </c>
    </row>
    <row r="1601" spans="1:21" ht="43.5" x14ac:dyDescent="0.35">
      <c r="A1601">
        <v>1599</v>
      </c>
      <c r="B1601" s="3" t="s">
        <v>1600</v>
      </c>
      <c r="C1601" s="3" t="s">
        <v>5709</v>
      </c>
      <c r="D1601" s="11">
        <v>500</v>
      </c>
      <c r="E1601" s="11">
        <v>0</v>
      </c>
      <c r="F1601" t="s">
        <v>8221</v>
      </c>
      <c r="G1601" t="s">
        <v>8225</v>
      </c>
      <c r="H1601" t="s">
        <v>8247</v>
      </c>
      <c r="I1601">
        <v>1460116576</v>
      </c>
      <c r="J1601">
        <v>1457528176</v>
      </c>
      <c r="K1601" t="b">
        <v>0</v>
      </c>
      <c r="L1601">
        <v>0</v>
      </c>
      <c r="M1601" t="b">
        <v>0</v>
      </c>
      <c r="N1601" t="s">
        <v>8291</v>
      </c>
      <c r="O1601" s="13">
        <f>E1601/D1601</f>
        <v>0</v>
      </c>
      <c r="P1601" s="14">
        <f>IF($L1601&lt;&gt;0, E1601/L1601, 0)</f>
        <v>0</v>
      </c>
      <c r="Q1601" t="str">
        <f>LEFT($N1601, FIND("/", $N1601)-1)</f>
        <v>photography</v>
      </c>
      <c r="R1601" t="str">
        <f>RIGHT(N1601, LEN(N1601)-LEN(Q1601)-1)</f>
        <v>places</v>
      </c>
      <c r="S1601" s="5">
        <f>$J1601/60/60/24+DATE(1970, 1, 1)</f>
        <v>42438.53907407407</v>
      </c>
      <c r="T1601" s="5">
        <f>$I1601/60/60/24+DATE(1970, 1, 1)</f>
        <v>42468.497407407413</v>
      </c>
      <c r="U1601" t="b">
        <f>T1601&gt;S1601</f>
        <v>1</v>
      </c>
    </row>
    <row r="1602" spans="1:21" ht="58" x14ac:dyDescent="0.35">
      <c r="A1602">
        <v>1600</v>
      </c>
      <c r="B1602" s="3" t="s">
        <v>1601</v>
      </c>
      <c r="C1602" s="3" t="s">
        <v>5710</v>
      </c>
      <c r="D1602" s="11">
        <v>5000</v>
      </c>
      <c r="E1602" s="11">
        <v>367</v>
      </c>
      <c r="F1602" t="s">
        <v>8221</v>
      </c>
      <c r="G1602" t="s">
        <v>8224</v>
      </c>
      <c r="H1602" t="s">
        <v>8246</v>
      </c>
      <c r="I1602">
        <v>1405401060</v>
      </c>
      <c r="J1602">
        <v>1401585752</v>
      </c>
      <c r="K1602" t="b">
        <v>0</v>
      </c>
      <c r="L1602">
        <v>9</v>
      </c>
      <c r="M1602" t="b">
        <v>0</v>
      </c>
      <c r="N1602" t="s">
        <v>8291</v>
      </c>
      <c r="O1602" s="13">
        <f>E1602/D1602</f>
        <v>7.3400000000000007E-2</v>
      </c>
      <c r="P1602" s="14">
        <f>IF($L1602&lt;&gt;0, E1602/L1602, 0)</f>
        <v>40.777777777777779</v>
      </c>
      <c r="Q1602" t="str">
        <f>LEFT($N1602, FIND("/", $N1602)-1)</f>
        <v>photography</v>
      </c>
      <c r="R1602" t="str">
        <f>RIGHT(N1602, LEN(N1602)-LEN(Q1602)-1)</f>
        <v>places</v>
      </c>
      <c r="S1602" s="5">
        <f>$J1602/60/60/24+DATE(1970, 1, 1)</f>
        <v>41791.057314814818</v>
      </c>
      <c r="T1602" s="5">
        <f>$I1602/60/60/24+DATE(1970, 1, 1)</f>
        <v>41835.21597222222</v>
      </c>
      <c r="U1602" t="b">
        <f>T1602&gt;S1602</f>
        <v>1</v>
      </c>
    </row>
    <row r="1603" spans="1:21" ht="43.5" x14ac:dyDescent="0.35">
      <c r="A1603">
        <v>1601</v>
      </c>
      <c r="B1603" s="3" t="s">
        <v>1602</v>
      </c>
      <c r="C1603" s="3" t="s">
        <v>5711</v>
      </c>
      <c r="D1603" s="11">
        <v>2500</v>
      </c>
      <c r="E1603" s="11">
        <v>2706.23</v>
      </c>
      <c r="F1603" t="s">
        <v>8219</v>
      </c>
      <c r="G1603" t="s">
        <v>8224</v>
      </c>
      <c r="H1603" t="s">
        <v>8246</v>
      </c>
      <c r="I1603">
        <v>1304561633</v>
      </c>
      <c r="J1603">
        <v>1301969633</v>
      </c>
      <c r="K1603" t="b">
        <v>0</v>
      </c>
      <c r="L1603">
        <v>56</v>
      </c>
      <c r="M1603" t="b">
        <v>1</v>
      </c>
      <c r="N1603" t="s">
        <v>8276</v>
      </c>
      <c r="O1603" s="13">
        <f>E1603/D1603</f>
        <v>1.082492</v>
      </c>
      <c r="P1603" s="14">
        <f>IF($L1603&lt;&gt;0, E1603/L1603, 0)</f>
        <v>48.325535714285714</v>
      </c>
      <c r="Q1603" t="str">
        <f>LEFT($N1603, FIND("/", $N1603)-1)</f>
        <v>music</v>
      </c>
      <c r="R1603" t="str">
        <f>RIGHT(N1603, LEN(N1603)-LEN(Q1603)-1)</f>
        <v>rock</v>
      </c>
      <c r="S1603" s="5">
        <f>$J1603/60/60/24+DATE(1970, 1, 1)</f>
        <v>40638.092974537038</v>
      </c>
      <c r="T1603" s="5">
        <f>$I1603/60/60/24+DATE(1970, 1, 1)</f>
        <v>40668.092974537038</v>
      </c>
      <c r="U1603" t="b">
        <f>T1603&gt;S1603</f>
        <v>1</v>
      </c>
    </row>
    <row r="1604" spans="1:21" ht="43.5" x14ac:dyDescent="0.35">
      <c r="A1604">
        <v>1602</v>
      </c>
      <c r="B1604" s="3" t="s">
        <v>1603</v>
      </c>
      <c r="C1604" s="3" t="s">
        <v>5712</v>
      </c>
      <c r="D1604" s="11">
        <v>1500</v>
      </c>
      <c r="E1604" s="11">
        <v>1502.5</v>
      </c>
      <c r="F1604" t="s">
        <v>8219</v>
      </c>
      <c r="G1604" t="s">
        <v>8224</v>
      </c>
      <c r="H1604" t="s">
        <v>8246</v>
      </c>
      <c r="I1604">
        <v>1318633200</v>
      </c>
      <c r="J1604">
        <v>1314947317</v>
      </c>
      <c r="K1604" t="b">
        <v>0</v>
      </c>
      <c r="L1604">
        <v>32</v>
      </c>
      <c r="M1604" t="b">
        <v>1</v>
      </c>
      <c r="N1604" t="s">
        <v>8276</v>
      </c>
      <c r="O1604" s="13">
        <f>E1604/D1604</f>
        <v>1.0016666666666667</v>
      </c>
      <c r="P1604" s="14">
        <f>IF($L1604&lt;&gt;0, E1604/L1604, 0)</f>
        <v>46.953125</v>
      </c>
      <c r="Q1604" t="str">
        <f>LEFT($N1604, FIND("/", $N1604)-1)</f>
        <v>music</v>
      </c>
      <c r="R1604" t="str">
        <f>RIGHT(N1604, LEN(N1604)-LEN(Q1604)-1)</f>
        <v>rock</v>
      </c>
      <c r="S1604" s="5">
        <f>$J1604/60/60/24+DATE(1970, 1, 1)</f>
        <v>40788.297650462962</v>
      </c>
      <c r="T1604" s="5">
        <f>$I1604/60/60/24+DATE(1970, 1, 1)</f>
        <v>40830.958333333336</v>
      </c>
      <c r="U1604" t="b">
        <f>T1604&gt;S1604</f>
        <v>1</v>
      </c>
    </row>
    <row r="1605" spans="1:21" ht="29" x14ac:dyDescent="0.35">
      <c r="A1605">
        <v>1603</v>
      </c>
      <c r="B1605" s="3" t="s">
        <v>1604</v>
      </c>
      <c r="C1605" s="3" t="s">
        <v>5713</v>
      </c>
      <c r="D1605" s="11">
        <v>2000</v>
      </c>
      <c r="E1605" s="11">
        <v>2000.66</v>
      </c>
      <c r="F1605" t="s">
        <v>8219</v>
      </c>
      <c r="G1605" t="s">
        <v>8224</v>
      </c>
      <c r="H1605" t="s">
        <v>8246</v>
      </c>
      <c r="I1605">
        <v>1327723459</v>
      </c>
      <c r="J1605">
        <v>1322539459</v>
      </c>
      <c r="K1605" t="b">
        <v>0</v>
      </c>
      <c r="L1605">
        <v>30</v>
      </c>
      <c r="M1605" t="b">
        <v>1</v>
      </c>
      <c r="N1605" t="s">
        <v>8276</v>
      </c>
      <c r="O1605" s="13">
        <f>E1605/D1605</f>
        <v>1.0003299999999999</v>
      </c>
      <c r="P1605" s="14">
        <f>IF($L1605&lt;&gt;0, E1605/L1605, 0)</f>
        <v>66.688666666666663</v>
      </c>
      <c r="Q1605" t="str">
        <f>LEFT($N1605, FIND("/", $N1605)-1)</f>
        <v>music</v>
      </c>
      <c r="R1605" t="str">
        <f>RIGHT(N1605, LEN(N1605)-LEN(Q1605)-1)</f>
        <v>rock</v>
      </c>
      <c r="S1605" s="5">
        <f>$J1605/60/60/24+DATE(1970, 1, 1)</f>
        <v>40876.169664351852</v>
      </c>
      <c r="T1605" s="5">
        <f>$I1605/60/60/24+DATE(1970, 1, 1)</f>
        <v>40936.169664351852</v>
      </c>
      <c r="U1605" t="b">
        <f>T1605&gt;S1605</f>
        <v>1</v>
      </c>
    </row>
    <row r="1606" spans="1:21" ht="43.5" x14ac:dyDescent="0.35">
      <c r="A1606">
        <v>1604</v>
      </c>
      <c r="B1606" s="3" t="s">
        <v>1605</v>
      </c>
      <c r="C1606" s="3" t="s">
        <v>5714</v>
      </c>
      <c r="D1606" s="11">
        <v>2800</v>
      </c>
      <c r="E1606" s="11">
        <v>3419</v>
      </c>
      <c r="F1606" t="s">
        <v>8219</v>
      </c>
      <c r="G1606" t="s">
        <v>8224</v>
      </c>
      <c r="H1606" t="s">
        <v>8246</v>
      </c>
      <c r="I1606">
        <v>1332011835</v>
      </c>
      <c r="J1606">
        <v>1328559435</v>
      </c>
      <c r="K1606" t="b">
        <v>0</v>
      </c>
      <c r="L1606">
        <v>70</v>
      </c>
      <c r="M1606" t="b">
        <v>1</v>
      </c>
      <c r="N1606" t="s">
        <v>8276</v>
      </c>
      <c r="O1606" s="13">
        <f>E1606/D1606</f>
        <v>1.2210714285714286</v>
      </c>
      <c r="P1606" s="14">
        <f>IF($L1606&lt;&gt;0, E1606/L1606, 0)</f>
        <v>48.842857142857142</v>
      </c>
      <c r="Q1606" t="str">
        <f>LEFT($N1606, FIND("/", $N1606)-1)</f>
        <v>music</v>
      </c>
      <c r="R1606" t="str">
        <f>RIGHT(N1606, LEN(N1606)-LEN(Q1606)-1)</f>
        <v>rock</v>
      </c>
      <c r="S1606" s="5">
        <f>$J1606/60/60/24+DATE(1970, 1, 1)</f>
        <v>40945.845312500001</v>
      </c>
      <c r="T1606" s="5">
        <f>$I1606/60/60/24+DATE(1970, 1, 1)</f>
        <v>40985.80364583333</v>
      </c>
      <c r="U1606" t="b">
        <f>T1606&gt;S1606</f>
        <v>1</v>
      </c>
    </row>
    <row r="1607" spans="1:21" ht="43.5" x14ac:dyDescent="0.35">
      <c r="A1607">
        <v>1605</v>
      </c>
      <c r="B1607" s="3" t="s">
        <v>1606</v>
      </c>
      <c r="C1607" s="3" t="s">
        <v>5715</v>
      </c>
      <c r="D1607" s="11">
        <v>6000</v>
      </c>
      <c r="E1607" s="11">
        <v>6041.6</v>
      </c>
      <c r="F1607" t="s">
        <v>8219</v>
      </c>
      <c r="G1607" t="s">
        <v>8224</v>
      </c>
      <c r="H1607" t="s">
        <v>8246</v>
      </c>
      <c r="I1607">
        <v>1312182000</v>
      </c>
      <c r="J1607">
        <v>1311380313</v>
      </c>
      <c r="K1607" t="b">
        <v>0</v>
      </c>
      <c r="L1607">
        <v>44</v>
      </c>
      <c r="M1607" t="b">
        <v>1</v>
      </c>
      <c r="N1607" t="s">
        <v>8276</v>
      </c>
      <c r="O1607" s="13">
        <f>E1607/D1607</f>
        <v>1.0069333333333335</v>
      </c>
      <c r="P1607" s="14">
        <f>IF($L1607&lt;&gt;0, E1607/L1607, 0)</f>
        <v>137.30909090909091</v>
      </c>
      <c r="Q1607" t="str">
        <f>LEFT($N1607, FIND("/", $N1607)-1)</f>
        <v>music</v>
      </c>
      <c r="R1607" t="str">
        <f>RIGHT(N1607, LEN(N1607)-LEN(Q1607)-1)</f>
        <v>rock</v>
      </c>
      <c r="S1607" s="5">
        <f>$J1607/60/60/24+DATE(1970, 1, 1)</f>
        <v>40747.012881944444</v>
      </c>
      <c r="T1607" s="5">
        <f>$I1607/60/60/24+DATE(1970, 1, 1)</f>
        <v>40756.291666666664</v>
      </c>
      <c r="U1607" t="b">
        <f>T1607&gt;S1607</f>
        <v>1</v>
      </c>
    </row>
    <row r="1608" spans="1:21" ht="58" x14ac:dyDescent="0.35">
      <c r="A1608">
        <v>1606</v>
      </c>
      <c r="B1608" s="3" t="s">
        <v>1607</v>
      </c>
      <c r="C1608" s="3" t="s">
        <v>5716</v>
      </c>
      <c r="D1608" s="11">
        <v>8000</v>
      </c>
      <c r="E1608" s="11">
        <v>8080.33</v>
      </c>
      <c r="F1608" t="s">
        <v>8219</v>
      </c>
      <c r="G1608" t="s">
        <v>8224</v>
      </c>
      <c r="H1608" t="s">
        <v>8246</v>
      </c>
      <c r="I1608">
        <v>1300930838</v>
      </c>
      <c r="J1608">
        <v>1293158438</v>
      </c>
      <c r="K1608" t="b">
        <v>0</v>
      </c>
      <c r="L1608">
        <v>92</v>
      </c>
      <c r="M1608" t="b">
        <v>1</v>
      </c>
      <c r="N1608" t="s">
        <v>8276</v>
      </c>
      <c r="O1608" s="13">
        <f>E1608/D1608</f>
        <v>1.01004125</v>
      </c>
      <c r="P1608" s="14">
        <f>IF($L1608&lt;&gt;0, E1608/L1608, 0)</f>
        <v>87.829673913043479</v>
      </c>
      <c r="Q1608" t="str">
        <f>LEFT($N1608, FIND("/", $N1608)-1)</f>
        <v>music</v>
      </c>
      <c r="R1608" t="str">
        <f>RIGHT(N1608, LEN(N1608)-LEN(Q1608)-1)</f>
        <v>rock</v>
      </c>
      <c r="S1608" s="5">
        <f>$J1608/60/60/24+DATE(1970, 1, 1)</f>
        <v>40536.111550925925</v>
      </c>
      <c r="T1608" s="5">
        <f>$I1608/60/60/24+DATE(1970, 1, 1)</f>
        <v>40626.069884259261</v>
      </c>
      <c r="U1608" t="b">
        <f>T1608&gt;S1608</f>
        <v>1</v>
      </c>
    </row>
    <row r="1609" spans="1:21" ht="43.5" x14ac:dyDescent="0.35">
      <c r="A1609">
        <v>1607</v>
      </c>
      <c r="B1609" s="3" t="s">
        <v>1608</v>
      </c>
      <c r="C1609" s="3" t="s">
        <v>5717</v>
      </c>
      <c r="D1609" s="11">
        <v>10000</v>
      </c>
      <c r="E1609" s="11">
        <v>14511</v>
      </c>
      <c r="F1609" t="s">
        <v>8219</v>
      </c>
      <c r="G1609" t="s">
        <v>8224</v>
      </c>
      <c r="H1609" t="s">
        <v>8246</v>
      </c>
      <c r="I1609">
        <v>1339701851</v>
      </c>
      <c r="J1609">
        <v>1337887451</v>
      </c>
      <c r="K1609" t="b">
        <v>0</v>
      </c>
      <c r="L1609">
        <v>205</v>
      </c>
      <c r="M1609" t="b">
        <v>1</v>
      </c>
      <c r="N1609" t="s">
        <v>8276</v>
      </c>
      <c r="O1609" s="13">
        <f>E1609/D1609</f>
        <v>1.4511000000000001</v>
      </c>
      <c r="P1609" s="14">
        <f>IF($L1609&lt;&gt;0, E1609/L1609, 0)</f>
        <v>70.785365853658533</v>
      </c>
      <c r="Q1609" t="str">
        <f>LEFT($N1609, FIND("/", $N1609)-1)</f>
        <v>music</v>
      </c>
      <c r="R1609" t="str">
        <f>RIGHT(N1609, LEN(N1609)-LEN(Q1609)-1)</f>
        <v>rock</v>
      </c>
      <c r="S1609" s="5">
        <f>$J1609/60/60/24+DATE(1970, 1, 1)</f>
        <v>41053.80846064815</v>
      </c>
      <c r="T1609" s="5">
        <f>$I1609/60/60/24+DATE(1970, 1, 1)</f>
        <v>41074.80846064815</v>
      </c>
      <c r="U1609" t="b">
        <f>T1609&gt;S1609</f>
        <v>1</v>
      </c>
    </row>
    <row r="1610" spans="1:21" ht="29" x14ac:dyDescent="0.35">
      <c r="A1610">
        <v>1608</v>
      </c>
      <c r="B1610" s="3" t="s">
        <v>1609</v>
      </c>
      <c r="C1610" s="3" t="s">
        <v>5718</v>
      </c>
      <c r="D1610" s="11">
        <v>1200</v>
      </c>
      <c r="E1610" s="11">
        <v>1215</v>
      </c>
      <c r="F1610" t="s">
        <v>8219</v>
      </c>
      <c r="G1610" t="s">
        <v>8224</v>
      </c>
      <c r="H1610" t="s">
        <v>8246</v>
      </c>
      <c r="I1610">
        <v>1388553960</v>
      </c>
      <c r="J1610">
        <v>1385754986</v>
      </c>
      <c r="K1610" t="b">
        <v>0</v>
      </c>
      <c r="L1610">
        <v>23</v>
      </c>
      <c r="M1610" t="b">
        <v>1</v>
      </c>
      <c r="N1610" t="s">
        <v>8276</v>
      </c>
      <c r="O1610" s="13">
        <f>E1610/D1610</f>
        <v>1.0125</v>
      </c>
      <c r="P1610" s="14">
        <f>IF($L1610&lt;&gt;0, E1610/L1610, 0)</f>
        <v>52.826086956521742</v>
      </c>
      <c r="Q1610" t="str">
        <f>LEFT($N1610, FIND("/", $N1610)-1)</f>
        <v>music</v>
      </c>
      <c r="R1610" t="str">
        <f>RIGHT(N1610, LEN(N1610)-LEN(Q1610)-1)</f>
        <v>rock</v>
      </c>
      <c r="S1610" s="5">
        <f>$J1610/60/60/24+DATE(1970, 1, 1)</f>
        <v>41607.83085648148</v>
      </c>
      <c r="T1610" s="5">
        <f>$I1610/60/60/24+DATE(1970, 1, 1)</f>
        <v>41640.226388888892</v>
      </c>
      <c r="U1610" t="b">
        <f>T1610&gt;S1610</f>
        <v>1</v>
      </c>
    </row>
    <row r="1611" spans="1:21" ht="43.5" x14ac:dyDescent="0.35">
      <c r="A1611">
        <v>1609</v>
      </c>
      <c r="B1611" s="3" t="s">
        <v>1610</v>
      </c>
      <c r="C1611" s="3" t="s">
        <v>5719</v>
      </c>
      <c r="D1611" s="11">
        <v>1500</v>
      </c>
      <c r="E1611" s="11">
        <v>1775</v>
      </c>
      <c r="F1611" t="s">
        <v>8219</v>
      </c>
      <c r="G1611" t="s">
        <v>8224</v>
      </c>
      <c r="H1611" t="s">
        <v>8246</v>
      </c>
      <c r="I1611">
        <v>1320220800</v>
      </c>
      <c r="J1611">
        <v>1315612909</v>
      </c>
      <c r="K1611" t="b">
        <v>0</v>
      </c>
      <c r="L1611">
        <v>4</v>
      </c>
      <c r="M1611" t="b">
        <v>1</v>
      </c>
      <c r="N1611" t="s">
        <v>8276</v>
      </c>
      <c r="O1611" s="13">
        <f>E1611/D1611</f>
        <v>1.1833333333333333</v>
      </c>
      <c r="P1611" s="14">
        <f>IF($L1611&lt;&gt;0, E1611/L1611, 0)</f>
        <v>443.75</v>
      </c>
      <c r="Q1611" t="str">
        <f>LEFT($N1611, FIND("/", $N1611)-1)</f>
        <v>music</v>
      </c>
      <c r="R1611" t="str">
        <f>RIGHT(N1611, LEN(N1611)-LEN(Q1611)-1)</f>
        <v>rock</v>
      </c>
      <c r="S1611" s="5">
        <f>$J1611/60/60/24+DATE(1970, 1, 1)</f>
        <v>40796.001261574071</v>
      </c>
      <c r="T1611" s="5">
        <f>$I1611/60/60/24+DATE(1970, 1, 1)</f>
        <v>40849.333333333336</v>
      </c>
      <c r="U1611" t="b">
        <f>T1611&gt;S1611</f>
        <v>1</v>
      </c>
    </row>
    <row r="1612" spans="1:21" ht="29" x14ac:dyDescent="0.35">
      <c r="A1612">
        <v>1610</v>
      </c>
      <c r="B1612" s="3" t="s">
        <v>1611</v>
      </c>
      <c r="C1612" s="3" t="s">
        <v>5720</v>
      </c>
      <c r="D1612" s="11">
        <v>2000</v>
      </c>
      <c r="E1612" s="11">
        <v>5437</v>
      </c>
      <c r="F1612" t="s">
        <v>8219</v>
      </c>
      <c r="G1612" t="s">
        <v>8224</v>
      </c>
      <c r="H1612" t="s">
        <v>8246</v>
      </c>
      <c r="I1612">
        <v>1355609510</v>
      </c>
      <c r="J1612">
        <v>1353017510</v>
      </c>
      <c r="K1612" t="b">
        <v>0</v>
      </c>
      <c r="L1612">
        <v>112</v>
      </c>
      <c r="M1612" t="b">
        <v>1</v>
      </c>
      <c r="N1612" t="s">
        <v>8276</v>
      </c>
      <c r="O1612" s="13">
        <f>E1612/D1612</f>
        <v>2.7185000000000001</v>
      </c>
      <c r="P1612" s="14">
        <f>IF($L1612&lt;&gt;0, E1612/L1612, 0)</f>
        <v>48.544642857142854</v>
      </c>
      <c r="Q1612" t="str">
        <f>LEFT($N1612, FIND("/", $N1612)-1)</f>
        <v>music</v>
      </c>
      <c r="R1612" t="str">
        <f>RIGHT(N1612, LEN(N1612)-LEN(Q1612)-1)</f>
        <v>rock</v>
      </c>
      <c r="S1612" s="5">
        <f>$J1612/60/60/24+DATE(1970, 1, 1)</f>
        <v>41228.924884259257</v>
      </c>
      <c r="T1612" s="5">
        <f>$I1612/60/60/24+DATE(1970, 1, 1)</f>
        <v>41258.924884259257</v>
      </c>
      <c r="U1612" t="b">
        <f>T1612&gt;S1612</f>
        <v>1</v>
      </c>
    </row>
    <row r="1613" spans="1:21" x14ac:dyDescent="0.35">
      <c r="A1613">
        <v>1611</v>
      </c>
      <c r="B1613" s="3" t="s">
        <v>1612</v>
      </c>
      <c r="C1613" s="3" t="s">
        <v>5721</v>
      </c>
      <c r="D1613" s="11">
        <v>800</v>
      </c>
      <c r="E1613" s="11">
        <v>1001</v>
      </c>
      <c r="F1613" t="s">
        <v>8219</v>
      </c>
      <c r="G1613" t="s">
        <v>8224</v>
      </c>
      <c r="H1613" t="s">
        <v>8246</v>
      </c>
      <c r="I1613">
        <v>1370390432</v>
      </c>
      <c r="J1613">
        <v>1368576032</v>
      </c>
      <c r="K1613" t="b">
        <v>0</v>
      </c>
      <c r="L1613">
        <v>27</v>
      </c>
      <c r="M1613" t="b">
        <v>1</v>
      </c>
      <c r="N1613" t="s">
        <v>8276</v>
      </c>
      <c r="O1613" s="13">
        <f>E1613/D1613</f>
        <v>1.25125</v>
      </c>
      <c r="P1613" s="14">
        <f>IF($L1613&lt;&gt;0, E1613/L1613, 0)</f>
        <v>37.074074074074076</v>
      </c>
      <c r="Q1613" t="str">
        <f>LEFT($N1613, FIND("/", $N1613)-1)</f>
        <v>music</v>
      </c>
      <c r="R1613" t="str">
        <f>RIGHT(N1613, LEN(N1613)-LEN(Q1613)-1)</f>
        <v>rock</v>
      </c>
      <c r="S1613" s="5">
        <f>$J1613/60/60/24+DATE(1970, 1, 1)</f>
        <v>41409.00037037037</v>
      </c>
      <c r="T1613" s="5">
        <f>$I1613/60/60/24+DATE(1970, 1, 1)</f>
        <v>41430.00037037037</v>
      </c>
      <c r="U1613" t="b">
        <f>T1613&gt;S1613</f>
        <v>1</v>
      </c>
    </row>
    <row r="1614" spans="1:21" ht="43.5" x14ac:dyDescent="0.35">
      <c r="A1614">
        <v>1612</v>
      </c>
      <c r="B1614" s="3" t="s">
        <v>1613</v>
      </c>
      <c r="C1614" s="3" t="s">
        <v>5722</v>
      </c>
      <c r="D1614" s="11">
        <v>500</v>
      </c>
      <c r="E1614" s="11">
        <v>550</v>
      </c>
      <c r="F1614" t="s">
        <v>8219</v>
      </c>
      <c r="G1614" t="s">
        <v>8224</v>
      </c>
      <c r="H1614" t="s">
        <v>8246</v>
      </c>
      <c r="I1614">
        <v>1357160384</v>
      </c>
      <c r="J1614">
        <v>1354568384</v>
      </c>
      <c r="K1614" t="b">
        <v>0</v>
      </c>
      <c r="L1614">
        <v>11</v>
      </c>
      <c r="M1614" t="b">
        <v>1</v>
      </c>
      <c r="N1614" t="s">
        <v>8276</v>
      </c>
      <c r="O1614" s="13">
        <f>E1614/D1614</f>
        <v>1.1000000000000001</v>
      </c>
      <c r="P1614" s="14">
        <f>IF($L1614&lt;&gt;0, E1614/L1614, 0)</f>
        <v>50</v>
      </c>
      <c r="Q1614" t="str">
        <f>LEFT($N1614, FIND("/", $N1614)-1)</f>
        <v>music</v>
      </c>
      <c r="R1614" t="str">
        <f>RIGHT(N1614, LEN(N1614)-LEN(Q1614)-1)</f>
        <v>rock</v>
      </c>
      <c r="S1614" s="5">
        <f>$J1614/60/60/24+DATE(1970, 1, 1)</f>
        <v>41246.874814814815</v>
      </c>
      <c r="T1614" s="5">
        <f>$I1614/60/60/24+DATE(1970, 1, 1)</f>
        <v>41276.874814814815</v>
      </c>
      <c r="U1614" t="b">
        <f>T1614&gt;S1614</f>
        <v>1</v>
      </c>
    </row>
    <row r="1615" spans="1:21" ht="43.5" x14ac:dyDescent="0.35">
      <c r="A1615">
        <v>1613</v>
      </c>
      <c r="B1615" s="3" t="s">
        <v>1614</v>
      </c>
      <c r="C1615" s="3" t="s">
        <v>5723</v>
      </c>
      <c r="D1615" s="11">
        <v>1000</v>
      </c>
      <c r="E1615" s="11">
        <v>1015</v>
      </c>
      <c r="F1615" t="s">
        <v>8219</v>
      </c>
      <c r="G1615" t="s">
        <v>8224</v>
      </c>
      <c r="H1615" t="s">
        <v>8246</v>
      </c>
      <c r="I1615">
        <v>1342921202</v>
      </c>
      <c r="J1615">
        <v>1340329202</v>
      </c>
      <c r="K1615" t="b">
        <v>0</v>
      </c>
      <c r="L1615">
        <v>26</v>
      </c>
      <c r="M1615" t="b">
        <v>1</v>
      </c>
      <c r="N1615" t="s">
        <v>8276</v>
      </c>
      <c r="O1615" s="13">
        <f>E1615/D1615</f>
        <v>1.0149999999999999</v>
      </c>
      <c r="P1615" s="14">
        <f>IF($L1615&lt;&gt;0, E1615/L1615, 0)</f>
        <v>39.03846153846154</v>
      </c>
      <c r="Q1615" t="str">
        <f>LEFT($N1615, FIND("/", $N1615)-1)</f>
        <v>music</v>
      </c>
      <c r="R1615" t="str">
        <f>RIGHT(N1615, LEN(N1615)-LEN(Q1615)-1)</f>
        <v>rock</v>
      </c>
      <c r="S1615" s="5">
        <f>$J1615/60/60/24+DATE(1970, 1, 1)</f>
        <v>41082.069467592592</v>
      </c>
      <c r="T1615" s="5">
        <f>$I1615/60/60/24+DATE(1970, 1, 1)</f>
        <v>41112.069467592592</v>
      </c>
      <c r="U1615" t="b">
        <f>T1615&gt;S1615</f>
        <v>1</v>
      </c>
    </row>
    <row r="1616" spans="1:21" ht="43.5" x14ac:dyDescent="0.35">
      <c r="A1616">
        <v>1614</v>
      </c>
      <c r="B1616" s="3" t="s">
        <v>1615</v>
      </c>
      <c r="C1616" s="3" t="s">
        <v>5724</v>
      </c>
      <c r="D1616" s="11">
        <v>5000</v>
      </c>
      <c r="E1616" s="11">
        <v>5135</v>
      </c>
      <c r="F1616" t="s">
        <v>8219</v>
      </c>
      <c r="G1616" t="s">
        <v>8224</v>
      </c>
      <c r="H1616" t="s">
        <v>8246</v>
      </c>
      <c r="I1616">
        <v>1407085200</v>
      </c>
      <c r="J1616">
        <v>1401924769</v>
      </c>
      <c r="K1616" t="b">
        <v>0</v>
      </c>
      <c r="L1616">
        <v>77</v>
      </c>
      <c r="M1616" t="b">
        <v>1</v>
      </c>
      <c r="N1616" t="s">
        <v>8276</v>
      </c>
      <c r="O1616" s="13">
        <f>E1616/D1616</f>
        <v>1.0269999999999999</v>
      </c>
      <c r="P1616" s="14">
        <f>IF($L1616&lt;&gt;0, E1616/L1616, 0)</f>
        <v>66.688311688311686</v>
      </c>
      <c r="Q1616" t="str">
        <f>LEFT($N1616, FIND("/", $N1616)-1)</f>
        <v>music</v>
      </c>
      <c r="R1616" t="str">
        <f>RIGHT(N1616, LEN(N1616)-LEN(Q1616)-1)</f>
        <v>rock</v>
      </c>
      <c r="S1616" s="5">
        <f>$J1616/60/60/24+DATE(1970, 1, 1)</f>
        <v>41794.981122685182</v>
      </c>
      <c r="T1616" s="5">
        <f>$I1616/60/60/24+DATE(1970, 1, 1)</f>
        <v>41854.708333333336</v>
      </c>
      <c r="U1616" t="b">
        <f>T1616&gt;S1616</f>
        <v>1</v>
      </c>
    </row>
    <row r="1617" spans="1:21" ht="43.5" x14ac:dyDescent="0.35">
      <c r="A1617">
        <v>1615</v>
      </c>
      <c r="B1617" s="3" t="s">
        <v>1616</v>
      </c>
      <c r="C1617" s="3" t="s">
        <v>5725</v>
      </c>
      <c r="D1617" s="11">
        <v>8000</v>
      </c>
      <c r="E1617" s="11">
        <v>9130</v>
      </c>
      <c r="F1617" t="s">
        <v>8219</v>
      </c>
      <c r="G1617" t="s">
        <v>8224</v>
      </c>
      <c r="H1617" t="s">
        <v>8246</v>
      </c>
      <c r="I1617">
        <v>1323742396</v>
      </c>
      <c r="J1617">
        <v>1319850796</v>
      </c>
      <c r="K1617" t="b">
        <v>0</v>
      </c>
      <c r="L1617">
        <v>136</v>
      </c>
      <c r="M1617" t="b">
        <v>1</v>
      </c>
      <c r="N1617" t="s">
        <v>8276</v>
      </c>
      <c r="O1617" s="13">
        <f>E1617/D1617</f>
        <v>1.1412500000000001</v>
      </c>
      <c r="P1617" s="14">
        <f>IF($L1617&lt;&gt;0, E1617/L1617, 0)</f>
        <v>67.132352941176464</v>
      </c>
      <c r="Q1617" t="str">
        <f>LEFT($N1617, FIND("/", $N1617)-1)</f>
        <v>music</v>
      </c>
      <c r="R1617" t="str">
        <f>RIGHT(N1617, LEN(N1617)-LEN(Q1617)-1)</f>
        <v>rock</v>
      </c>
      <c r="S1617" s="5">
        <f>$J1617/60/60/24+DATE(1970, 1, 1)</f>
        <v>40845.050879629627</v>
      </c>
      <c r="T1617" s="5">
        <f>$I1617/60/60/24+DATE(1970, 1, 1)</f>
        <v>40890.092546296299</v>
      </c>
      <c r="U1617" t="b">
        <f>T1617&gt;S1617</f>
        <v>1</v>
      </c>
    </row>
    <row r="1618" spans="1:21" ht="43.5" x14ac:dyDescent="0.35">
      <c r="A1618">
        <v>1616</v>
      </c>
      <c r="B1618" s="3" t="s">
        <v>1617</v>
      </c>
      <c r="C1618" s="3" t="s">
        <v>5726</v>
      </c>
      <c r="D1618" s="11">
        <v>10000</v>
      </c>
      <c r="E1618" s="11">
        <v>10420</v>
      </c>
      <c r="F1618" t="s">
        <v>8219</v>
      </c>
      <c r="G1618" t="s">
        <v>8224</v>
      </c>
      <c r="H1618" t="s">
        <v>8246</v>
      </c>
      <c r="I1618">
        <v>1353621600</v>
      </c>
      <c r="J1618">
        <v>1350061821</v>
      </c>
      <c r="K1618" t="b">
        <v>0</v>
      </c>
      <c r="L1618">
        <v>157</v>
      </c>
      <c r="M1618" t="b">
        <v>1</v>
      </c>
      <c r="N1618" t="s">
        <v>8276</v>
      </c>
      <c r="O1618" s="13">
        <f>E1618/D1618</f>
        <v>1.042</v>
      </c>
      <c r="P1618" s="14">
        <f>IF($L1618&lt;&gt;0, E1618/L1618, 0)</f>
        <v>66.369426751592357</v>
      </c>
      <c r="Q1618" t="str">
        <f>LEFT($N1618, FIND("/", $N1618)-1)</f>
        <v>music</v>
      </c>
      <c r="R1618" t="str">
        <f>RIGHT(N1618, LEN(N1618)-LEN(Q1618)-1)</f>
        <v>rock</v>
      </c>
      <c r="S1618" s="5">
        <f>$J1618/60/60/24+DATE(1970, 1, 1)</f>
        <v>41194.715520833335</v>
      </c>
      <c r="T1618" s="5">
        <f>$I1618/60/60/24+DATE(1970, 1, 1)</f>
        <v>41235.916666666664</v>
      </c>
      <c r="U1618" t="b">
        <f>T1618&gt;S1618</f>
        <v>1</v>
      </c>
    </row>
    <row r="1619" spans="1:21" ht="29" x14ac:dyDescent="0.35">
      <c r="A1619">
        <v>1617</v>
      </c>
      <c r="B1619" s="3" t="s">
        <v>1618</v>
      </c>
      <c r="C1619" s="3" t="s">
        <v>5727</v>
      </c>
      <c r="D1619" s="11">
        <v>7000</v>
      </c>
      <c r="E1619" s="11">
        <v>10210</v>
      </c>
      <c r="F1619" t="s">
        <v>8219</v>
      </c>
      <c r="G1619" t="s">
        <v>8224</v>
      </c>
      <c r="H1619" t="s">
        <v>8246</v>
      </c>
      <c r="I1619">
        <v>1383332400</v>
      </c>
      <c r="J1619">
        <v>1380470188</v>
      </c>
      <c r="K1619" t="b">
        <v>0</v>
      </c>
      <c r="L1619">
        <v>158</v>
      </c>
      <c r="M1619" t="b">
        <v>1</v>
      </c>
      <c r="N1619" t="s">
        <v>8276</v>
      </c>
      <c r="O1619" s="13">
        <f>E1619/D1619</f>
        <v>1.4585714285714286</v>
      </c>
      <c r="P1619" s="14">
        <f>IF($L1619&lt;&gt;0, E1619/L1619, 0)</f>
        <v>64.620253164556956</v>
      </c>
      <c r="Q1619" t="str">
        <f>LEFT($N1619, FIND("/", $N1619)-1)</f>
        <v>music</v>
      </c>
      <c r="R1619" t="str">
        <f>RIGHT(N1619, LEN(N1619)-LEN(Q1619)-1)</f>
        <v>rock</v>
      </c>
      <c r="S1619" s="5">
        <f>$J1619/60/60/24+DATE(1970, 1, 1)</f>
        <v>41546.664212962962</v>
      </c>
      <c r="T1619" s="5">
        <f>$I1619/60/60/24+DATE(1970, 1, 1)</f>
        <v>41579.791666666664</v>
      </c>
      <c r="U1619" t="b">
        <f>T1619&gt;S1619</f>
        <v>1</v>
      </c>
    </row>
    <row r="1620" spans="1:21" ht="43.5" x14ac:dyDescent="0.35">
      <c r="A1620">
        <v>1618</v>
      </c>
      <c r="B1620" s="3" t="s">
        <v>1619</v>
      </c>
      <c r="C1620" s="3" t="s">
        <v>5728</v>
      </c>
      <c r="D1620" s="11">
        <v>1500</v>
      </c>
      <c r="E1620" s="11">
        <v>1576</v>
      </c>
      <c r="F1620" t="s">
        <v>8219</v>
      </c>
      <c r="G1620" t="s">
        <v>8224</v>
      </c>
      <c r="H1620" t="s">
        <v>8246</v>
      </c>
      <c r="I1620">
        <v>1362757335</v>
      </c>
      <c r="J1620">
        <v>1359301335</v>
      </c>
      <c r="K1620" t="b">
        <v>0</v>
      </c>
      <c r="L1620">
        <v>27</v>
      </c>
      <c r="M1620" t="b">
        <v>1</v>
      </c>
      <c r="N1620" t="s">
        <v>8276</v>
      </c>
      <c r="O1620" s="13">
        <f>E1620/D1620</f>
        <v>1.0506666666666666</v>
      </c>
      <c r="P1620" s="14">
        <f>IF($L1620&lt;&gt;0, E1620/L1620, 0)</f>
        <v>58.370370370370374</v>
      </c>
      <c r="Q1620" t="str">
        <f>LEFT($N1620, FIND("/", $N1620)-1)</f>
        <v>music</v>
      </c>
      <c r="R1620" t="str">
        <f>RIGHT(N1620, LEN(N1620)-LEN(Q1620)-1)</f>
        <v>rock</v>
      </c>
      <c r="S1620" s="5">
        <f>$J1620/60/60/24+DATE(1970, 1, 1)</f>
        <v>41301.654340277775</v>
      </c>
      <c r="T1620" s="5">
        <f>$I1620/60/60/24+DATE(1970, 1, 1)</f>
        <v>41341.654340277775</v>
      </c>
      <c r="U1620" t="b">
        <f>T1620&gt;S1620</f>
        <v>1</v>
      </c>
    </row>
    <row r="1621" spans="1:21" ht="43.5" x14ac:dyDescent="0.35">
      <c r="A1621">
        <v>1619</v>
      </c>
      <c r="B1621" s="3" t="s">
        <v>1620</v>
      </c>
      <c r="C1621" s="3" t="s">
        <v>5729</v>
      </c>
      <c r="D1621" s="11">
        <v>1500</v>
      </c>
      <c r="E1621" s="11">
        <v>2000</v>
      </c>
      <c r="F1621" t="s">
        <v>8219</v>
      </c>
      <c r="G1621" t="s">
        <v>8224</v>
      </c>
      <c r="H1621" t="s">
        <v>8246</v>
      </c>
      <c r="I1621">
        <v>1410755286</v>
      </c>
      <c r="J1621">
        <v>1408940886</v>
      </c>
      <c r="K1621" t="b">
        <v>0</v>
      </c>
      <c r="L1621">
        <v>23</v>
      </c>
      <c r="M1621" t="b">
        <v>1</v>
      </c>
      <c r="N1621" t="s">
        <v>8276</v>
      </c>
      <c r="O1621" s="13">
        <f>E1621/D1621</f>
        <v>1.3333333333333333</v>
      </c>
      <c r="P1621" s="14">
        <f>IF($L1621&lt;&gt;0, E1621/L1621, 0)</f>
        <v>86.956521739130437</v>
      </c>
      <c r="Q1621" t="str">
        <f>LEFT($N1621, FIND("/", $N1621)-1)</f>
        <v>music</v>
      </c>
      <c r="R1621" t="str">
        <f>RIGHT(N1621, LEN(N1621)-LEN(Q1621)-1)</f>
        <v>rock</v>
      </c>
      <c r="S1621" s="5">
        <f>$J1621/60/60/24+DATE(1970, 1, 1)</f>
        <v>41876.18618055556</v>
      </c>
      <c r="T1621" s="5">
        <f>$I1621/60/60/24+DATE(1970, 1, 1)</f>
        <v>41897.18618055556</v>
      </c>
      <c r="U1621" t="b">
        <f>T1621&gt;S1621</f>
        <v>1</v>
      </c>
    </row>
    <row r="1622" spans="1:21" ht="29" x14ac:dyDescent="0.35">
      <c r="A1622">
        <v>1620</v>
      </c>
      <c r="B1622" s="3" t="s">
        <v>1621</v>
      </c>
      <c r="C1622" s="3" t="s">
        <v>5730</v>
      </c>
      <c r="D1622" s="11">
        <v>1000</v>
      </c>
      <c r="E1622" s="11">
        <v>1130</v>
      </c>
      <c r="F1622" t="s">
        <v>8219</v>
      </c>
      <c r="G1622" t="s">
        <v>8224</v>
      </c>
      <c r="H1622" t="s">
        <v>8246</v>
      </c>
      <c r="I1622">
        <v>1361606940</v>
      </c>
      <c r="J1622">
        <v>1361002140</v>
      </c>
      <c r="K1622" t="b">
        <v>0</v>
      </c>
      <c r="L1622">
        <v>17</v>
      </c>
      <c r="M1622" t="b">
        <v>1</v>
      </c>
      <c r="N1622" t="s">
        <v>8276</v>
      </c>
      <c r="O1622" s="13">
        <f>E1622/D1622</f>
        <v>1.1299999999999999</v>
      </c>
      <c r="P1622" s="14">
        <f>IF($L1622&lt;&gt;0, E1622/L1622, 0)</f>
        <v>66.470588235294116</v>
      </c>
      <c r="Q1622" t="str">
        <f>LEFT($N1622, FIND("/", $N1622)-1)</f>
        <v>music</v>
      </c>
      <c r="R1622" t="str">
        <f>RIGHT(N1622, LEN(N1622)-LEN(Q1622)-1)</f>
        <v>rock</v>
      </c>
      <c r="S1622" s="5">
        <f>$J1622/60/60/24+DATE(1970, 1, 1)</f>
        <v>41321.339583333334</v>
      </c>
      <c r="T1622" s="5">
        <f>$I1622/60/60/24+DATE(1970, 1, 1)</f>
        <v>41328.339583333334</v>
      </c>
      <c r="U1622" t="b">
        <f>T1622&gt;S1622</f>
        <v>1</v>
      </c>
    </row>
    <row r="1623" spans="1:21" ht="43.5" x14ac:dyDescent="0.35">
      <c r="A1623">
        <v>1621</v>
      </c>
      <c r="B1623" s="3" t="s">
        <v>1622</v>
      </c>
      <c r="C1623" s="3" t="s">
        <v>5731</v>
      </c>
      <c r="D1623" s="11">
        <v>5000</v>
      </c>
      <c r="E1623" s="11">
        <v>6060</v>
      </c>
      <c r="F1623" t="s">
        <v>8219</v>
      </c>
      <c r="G1623" t="s">
        <v>8224</v>
      </c>
      <c r="H1623" t="s">
        <v>8246</v>
      </c>
      <c r="I1623">
        <v>1338177540</v>
      </c>
      <c r="J1623">
        <v>1333550015</v>
      </c>
      <c r="K1623" t="b">
        <v>0</v>
      </c>
      <c r="L1623">
        <v>37</v>
      </c>
      <c r="M1623" t="b">
        <v>1</v>
      </c>
      <c r="N1623" t="s">
        <v>8276</v>
      </c>
      <c r="O1623" s="13">
        <f>E1623/D1623</f>
        <v>1.212</v>
      </c>
      <c r="P1623" s="14">
        <f>IF($L1623&lt;&gt;0, E1623/L1623, 0)</f>
        <v>163.78378378378378</v>
      </c>
      <c r="Q1623" t="str">
        <f>LEFT($N1623, FIND("/", $N1623)-1)</f>
        <v>music</v>
      </c>
      <c r="R1623" t="str">
        <f>RIGHT(N1623, LEN(N1623)-LEN(Q1623)-1)</f>
        <v>rock</v>
      </c>
      <c r="S1623" s="5">
        <f>$J1623/60/60/24+DATE(1970, 1, 1)</f>
        <v>41003.60665509259</v>
      </c>
      <c r="T1623" s="5">
        <f>$I1623/60/60/24+DATE(1970, 1, 1)</f>
        <v>41057.165972222225</v>
      </c>
      <c r="U1623" t="b">
        <f>T1623&gt;S1623</f>
        <v>1</v>
      </c>
    </row>
    <row r="1624" spans="1:21" ht="43.5" x14ac:dyDescent="0.35">
      <c r="A1624">
        <v>1622</v>
      </c>
      <c r="B1624" s="3" t="s">
        <v>1623</v>
      </c>
      <c r="C1624" s="3" t="s">
        <v>5732</v>
      </c>
      <c r="D1624" s="11">
        <v>6900</v>
      </c>
      <c r="E1624" s="11">
        <v>7019</v>
      </c>
      <c r="F1624" t="s">
        <v>8219</v>
      </c>
      <c r="G1624" t="s">
        <v>8224</v>
      </c>
      <c r="H1624" t="s">
        <v>8246</v>
      </c>
      <c r="I1624">
        <v>1418803140</v>
      </c>
      <c r="J1624">
        <v>1415343874</v>
      </c>
      <c r="K1624" t="b">
        <v>0</v>
      </c>
      <c r="L1624">
        <v>65</v>
      </c>
      <c r="M1624" t="b">
        <v>1</v>
      </c>
      <c r="N1624" t="s">
        <v>8276</v>
      </c>
      <c r="O1624" s="13">
        <f>E1624/D1624</f>
        <v>1.0172463768115942</v>
      </c>
      <c r="P1624" s="14">
        <f>IF($L1624&lt;&gt;0, E1624/L1624, 0)</f>
        <v>107.98461538461538</v>
      </c>
      <c r="Q1624" t="str">
        <f>LEFT($N1624, FIND("/", $N1624)-1)</f>
        <v>music</v>
      </c>
      <c r="R1624" t="str">
        <f>RIGHT(N1624, LEN(N1624)-LEN(Q1624)-1)</f>
        <v>rock</v>
      </c>
      <c r="S1624" s="5">
        <f>$J1624/60/60/24+DATE(1970, 1, 1)</f>
        <v>41950.29483796296</v>
      </c>
      <c r="T1624" s="5">
        <f>$I1624/60/60/24+DATE(1970, 1, 1)</f>
        <v>41990.332638888889</v>
      </c>
      <c r="U1624" t="b">
        <f>T1624&gt;S1624</f>
        <v>1</v>
      </c>
    </row>
    <row r="1625" spans="1:21" ht="43.5" x14ac:dyDescent="0.35">
      <c r="A1625">
        <v>1623</v>
      </c>
      <c r="B1625" s="3" t="s">
        <v>1624</v>
      </c>
      <c r="C1625" s="3" t="s">
        <v>5733</v>
      </c>
      <c r="D1625" s="11">
        <v>750</v>
      </c>
      <c r="E1625" s="11">
        <v>758</v>
      </c>
      <c r="F1625" t="s">
        <v>8219</v>
      </c>
      <c r="G1625" t="s">
        <v>8225</v>
      </c>
      <c r="H1625" t="s">
        <v>8247</v>
      </c>
      <c r="I1625">
        <v>1377621089</v>
      </c>
      <c r="J1625">
        <v>1372437089</v>
      </c>
      <c r="K1625" t="b">
        <v>0</v>
      </c>
      <c r="L1625">
        <v>18</v>
      </c>
      <c r="M1625" t="b">
        <v>1</v>
      </c>
      <c r="N1625" t="s">
        <v>8276</v>
      </c>
      <c r="O1625" s="13">
        <f>E1625/D1625</f>
        <v>1.0106666666666666</v>
      </c>
      <c r="P1625" s="14">
        <f>IF($L1625&lt;&gt;0, E1625/L1625, 0)</f>
        <v>42.111111111111114</v>
      </c>
      <c r="Q1625" t="str">
        <f>LEFT($N1625, FIND("/", $N1625)-1)</f>
        <v>music</v>
      </c>
      <c r="R1625" t="str">
        <f>RIGHT(N1625, LEN(N1625)-LEN(Q1625)-1)</f>
        <v>rock</v>
      </c>
      <c r="S1625" s="5">
        <f>$J1625/60/60/24+DATE(1970, 1, 1)</f>
        <v>41453.688530092593</v>
      </c>
      <c r="T1625" s="5">
        <f>$I1625/60/60/24+DATE(1970, 1, 1)</f>
        <v>41513.688530092593</v>
      </c>
      <c r="U1625" t="b">
        <f>T1625&gt;S1625</f>
        <v>1</v>
      </c>
    </row>
    <row r="1626" spans="1:21" ht="43.5" x14ac:dyDescent="0.35">
      <c r="A1626">
        <v>1624</v>
      </c>
      <c r="B1626" s="3" t="s">
        <v>1625</v>
      </c>
      <c r="C1626" s="3" t="s">
        <v>5734</v>
      </c>
      <c r="D1626" s="11">
        <v>1000</v>
      </c>
      <c r="E1626" s="11">
        <v>1180</v>
      </c>
      <c r="F1626" t="s">
        <v>8219</v>
      </c>
      <c r="G1626" t="s">
        <v>8224</v>
      </c>
      <c r="H1626" t="s">
        <v>8246</v>
      </c>
      <c r="I1626">
        <v>1357721335</v>
      </c>
      <c r="J1626">
        <v>1354265335</v>
      </c>
      <c r="K1626" t="b">
        <v>0</v>
      </c>
      <c r="L1626">
        <v>25</v>
      </c>
      <c r="M1626" t="b">
        <v>1</v>
      </c>
      <c r="N1626" t="s">
        <v>8276</v>
      </c>
      <c r="O1626" s="13">
        <f>E1626/D1626</f>
        <v>1.18</v>
      </c>
      <c r="P1626" s="14">
        <f>IF($L1626&lt;&gt;0, E1626/L1626, 0)</f>
        <v>47.2</v>
      </c>
      <c r="Q1626" t="str">
        <f>LEFT($N1626, FIND("/", $N1626)-1)</f>
        <v>music</v>
      </c>
      <c r="R1626" t="str">
        <f>RIGHT(N1626, LEN(N1626)-LEN(Q1626)-1)</f>
        <v>rock</v>
      </c>
      <c r="S1626" s="5">
        <f>$J1626/60/60/24+DATE(1970, 1, 1)</f>
        <v>41243.367303240739</v>
      </c>
      <c r="T1626" s="5">
        <f>$I1626/60/60/24+DATE(1970, 1, 1)</f>
        <v>41283.367303240739</v>
      </c>
      <c r="U1626" t="b">
        <f>T1626&gt;S1626</f>
        <v>1</v>
      </c>
    </row>
    <row r="1627" spans="1:21" ht="58" x14ac:dyDescent="0.35">
      <c r="A1627">
        <v>1625</v>
      </c>
      <c r="B1627" s="3" t="s">
        <v>1626</v>
      </c>
      <c r="C1627" s="3" t="s">
        <v>5735</v>
      </c>
      <c r="D1627" s="11">
        <v>7500</v>
      </c>
      <c r="E1627" s="11">
        <v>11650</v>
      </c>
      <c r="F1627" t="s">
        <v>8219</v>
      </c>
      <c r="G1627" t="s">
        <v>8224</v>
      </c>
      <c r="H1627" t="s">
        <v>8246</v>
      </c>
      <c r="I1627">
        <v>1347382053</v>
      </c>
      <c r="J1627">
        <v>1344962853</v>
      </c>
      <c r="K1627" t="b">
        <v>0</v>
      </c>
      <c r="L1627">
        <v>104</v>
      </c>
      <c r="M1627" t="b">
        <v>1</v>
      </c>
      <c r="N1627" t="s">
        <v>8276</v>
      </c>
      <c r="O1627" s="13">
        <f>E1627/D1627</f>
        <v>1.5533333333333332</v>
      </c>
      <c r="P1627" s="14">
        <f>IF($L1627&lt;&gt;0, E1627/L1627, 0)</f>
        <v>112.01923076923077</v>
      </c>
      <c r="Q1627" t="str">
        <f>LEFT($N1627, FIND("/", $N1627)-1)</f>
        <v>music</v>
      </c>
      <c r="R1627" t="str">
        <f>RIGHT(N1627, LEN(N1627)-LEN(Q1627)-1)</f>
        <v>rock</v>
      </c>
      <c r="S1627" s="5">
        <f>$J1627/60/60/24+DATE(1970, 1, 1)</f>
        <v>41135.699687500004</v>
      </c>
      <c r="T1627" s="5">
        <f>$I1627/60/60/24+DATE(1970, 1, 1)</f>
        <v>41163.699687500004</v>
      </c>
      <c r="U1627" t="b">
        <f>T1627&gt;S1627</f>
        <v>1</v>
      </c>
    </row>
    <row r="1628" spans="1:21" ht="43.5" x14ac:dyDescent="0.35">
      <c r="A1628">
        <v>1626</v>
      </c>
      <c r="B1628" s="3" t="s">
        <v>1627</v>
      </c>
      <c r="C1628" s="3" t="s">
        <v>5736</v>
      </c>
      <c r="D1628" s="11">
        <v>8000</v>
      </c>
      <c r="E1628" s="11">
        <v>8095</v>
      </c>
      <c r="F1628" t="s">
        <v>8219</v>
      </c>
      <c r="G1628" t="s">
        <v>8224</v>
      </c>
      <c r="H1628" t="s">
        <v>8246</v>
      </c>
      <c r="I1628">
        <v>1385932867</v>
      </c>
      <c r="J1628">
        <v>1383337267</v>
      </c>
      <c r="K1628" t="b">
        <v>0</v>
      </c>
      <c r="L1628">
        <v>108</v>
      </c>
      <c r="M1628" t="b">
        <v>1</v>
      </c>
      <c r="N1628" t="s">
        <v>8276</v>
      </c>
      <c r="O1628" s="13">
        <f>E1628/D1628</f>
        <v>1.0118750000000001</v>
      </c>
      <c r="P1628" s="14">
        <f>IF($L1628&lt;&gt;0, E1628/L1628, 0)</f>
        <v>74.953703703703709</v>
      </c>
      <c r="Q1628" t="str">
        <f>LEFT($N1628, FIND("/", $N1628)-1)</f>
        <v>music</v>
      </c>
      <c r="R1628" t="str">
        <f>RIGHT(N1628, LEN(N1628)-LEN(Q1628)-1)</f>
        <v>rock</v>
      </c>
      <c r="S1628" s="5">
        <f>$J1628/60/60/24+DATE(1970, 1, 1)</f>
        <v>41579.847997685189</v>
      </c>
      <c r="T1628" s="5">
        <f>$I1628/60/60/24+DATE(1970, 1, 1)</f>
        <v>41609.889664351853</v>
      </c>
      <c r="U1628" t="b">
        <f>T1628&gt;S1628</f>
        <v>1</v>
      </c>
    </row>
    <row r="1629" spans="1:21" ht="43.5" x14ac:dyDescent="0.35">
      <c r="A1629">
        <v>1627</v>
      </c>
      <c r="B1629" s="3" t="s">
        <v>1628</v>
      </c>
      <c r="C1629" s="3" t="s">
        <v>5737</v>
      </c>
      <c r="D1629" s="11">
        <v>2000</v>
      </c>
      <c r="E1629" s="11">
        <v>2340</v>
      </c>
      <c r="F1629" t="s">
        <v>8219</v>
      </c>
      <c r="G1629" t="s">
        <v>8224</v>
      </c>
      <c r="H1629" t="s">
        <v>8246</v>
      </c>
      <c r="I1629">
        <v>1353905940</v>
      </c>
      <c r="J1629">
        <v>1351011489</v>
      </c>
      <c r="K1629" t="b">
        <v>0</v>
      </c>
      <c r="L1629">
        <v>38</v>
      </c>
      <c r="M1629" t="b">
        <v>1</v>
      </c>
      <c r="N1629" t="s">
        <v>8276</v>
      </c>
      <c r="O1629" s="13">
        <f>E1629/D1629</f>
        <v>1.17</v>
      </c>
      <c r="P1629" s="14">
        <f>IF($L1629&lt;&gt;0, E1629/L1629, 0)</f>
        <v>61.578947368421055</v>
      </c>
      <c r="Q1629" t="str">
        <f>LEFT($N1629, FIND("/", $N1629)-1)</f>
        <v>music</v>
      </c>
      <c r="R1629" t="str">
        <f>RIGHT(N1629, LEN(N1629)-LEN(Q1629)-1)</f>
        <v>rock</v>
      </c>
      <c r="S1629" s="5">
        <f>$J1629/60/60/24+DATE(1970, 1, 1)</f>
        <v>41205.707048611112</v>
      </c>
      <c r="T1629" s="5">
        <f>$I1629/60/60/24+DATE(1970, 1, 1)</f>
        <v>41239.207638888889</v>
      </c>
      <c r="U1629" t="b">
        <f>T1629&gt;S1629</f>
        <v>1</v>
      </c>
    </row>
    <row r="1630" spans="1:21" ht="29" x14ac:dyDescent="0.35">
      <c r="A1630">
        <v>1628</v>
      </c>
      <c r="B1630" s="3" t="s">
        <v>1629</v>
      </c>
      <c r="C1630" s="3" t="s">
        <v>5738</v>
      </c>
      <c r="D1630" s="11">
        <v>4000</v>
      </c>
      <c r="E1630" s="11">
        <v>4037</v>
      </c>
      <c r="F1630" t="s">
        <v>8219</v>
      </c>
      <c r="G1630" t="s">
        <v>8224</v>
      </c>
      <c r="H1630" t="s">
        <v>8246</v>
      </c>
      <c r="I1630">
        <v>1403026882</v>
      </c>
      <c r="J1630">
        <v>1400175682</v>
      </c>
      <c r="K1630" t="b">
        <v>0</v>
      </c>
      <c r="L1630">
        <v>88</v>
      </c>
      <c r="M1630" t="b">
        <v>1</v>
      </c>
      <c r="N1630" t="s">
        <v>8276</v>
      </c>
      <c r="O1630" s="13">
        <f>E1630/D1630</f>
        <v>1.00925</v>
      </c>
      <c r="P1630" s="14">
        <f>IF($L1630&lt;&gt;0, E1630/L1630, 0)</f>
        <v>45.875</v>
      </c>
      <c r="Q1630" t="str">
        <f>LEFT($N1630, FIND("/", $N1630)-1)</f>
        <v>music</v>
      </c>
      <c r="R1630" t="str">
        <f>RIGHT(N1630, LEN(N1630)-LEN(Q1630)-1)</f>
        <v>rock</v>
      </c>
      <c r="S1630" s="5">
        <f>$J1630/60/60/24+DATE(1970, 1, 1)</f>
        <v>41774.737060185187</v>
      </c>
      <c r="T1630" s="5">
        <f>$I1630/60/60/24+DATE(1970, 1, 1)</f>
        <v>41807.737060185187</v>
      </c>
      <c r="U1630" t="b">
        <f>T1630&gt;S1630</f>
        <v>1</v>
      </c>
    </row>
    <row r="1631" spans="1:21" ht="29" x14ac:dyDescent="0.35">
      <c r="A1631">
        <v>1629</v>
      </c>
      <c r="B1631" s="3" t="s">
        <v>1630</v>
      </c>
      <c r="C1631" s="3" t="s">
        <v>5739</v>
      </c>
      <c r="D1631" s="11">
        <v>6000</v>
      </c>
      <c r="E1631" s="11">
        <v>6220</v>
      </c>
      <c r="F1631" t="s">
        <v>8219</v>
      </c>
      <c r="G1631" t="s">
        <v>8224</v>
      </c>
      <c r="H1631" t="s">
        <v>8246</v>
      </c>
      <c r="I1631">
        <v>1392929333</v>
      </c>
      <c r="J1631">
        <v>1389041333</v>
      </c>
      <c r="K1631" t="b">
        <v>0</v>
      </c>
      <c r="L1631">
        <v>82</v>
      </c>
      <c r="M1631" t="b">
        <v>1</v>
      </c>
      <c r="N1631" t="s">
        <v>8276</v>
      </c>
      <c r="O1631" s="13">
        <f>E1631/D1631</f>
        <v>1.0366666666666666</v>
      </c>
      <c r="P1631" s="14">
        <f>IF($L1631&lt;&gt;0, E1631/L1631, 0)</f>
        <v>75.853658536585371</v>
      </c>
      <c r="Q1631" t="str">
        <f>LEFT($N1631, FIND("/", $N1631)-1)</f>
        <v>music</v>
      </c>
      <c r="R1631" t="str">
        <f>RIGHT(N1631, LEN(N1631)-LEN(Q1631)-1)</f>
        <v>rock</v>
      </c>
      <c r="S1631" s="5">
        <f>$J1631/60/60/24+DATE(1970, 1, 1)</f>
        <v>41645.867280092592</v>
      </c>
      <c r="T1631" s="5">
        <f>$I1631/60/60/24+DATE(1970, 1, 1)</f>
        <v>41690.867280092592</v>
      </c>
      <c r="U1631" t="b">
        <f>T1631&gt;S1631</f>
        <v>1</v>
      </c>
    </row>
    <row r="1632" spans="1:21" ht="43.5" x14ac:dyDescent="0.35">
      <c r="A1632">
        <v>1630</v>
      </c>
      <c r="B1632" s="3" t="s">
        <v>1631</v>
      </c>
      <c r="C1632" s="3" t="s">
        <v>5740</v>
      </c>
      <c r="D1632" s="11">
        <v>4000</v>
      </c>
      <c r="E1632" s="11">
        <v>10610</v>
      </c>
      <c r="F1632" t="s">
        <v>8219</v>
      </c>
      <c r="G1632" t="s">
        <v>8224</v>
      </c>
      <c r="H1632" t="s">
        <v>8246</v>
      </c>
      <c r="I1632">
        <v>1330671540</v>
      </c>
      <c r="J1632">
        <v>1328040375</v>
      </c>
      <c r="K1632" t="b">
        <v>0</v>
      </c>
      <c r="L1632">
        <v>126</v>
      </c>
      <c r="M1632" t="b">
        <v>1</v>
      </c>
      <c r="N1632" t="s">
        <v>8276</v>
      </c>
      <c r="O1632" s="13">
        <f>E1632/D1632</f>
        <v>2.6524999999999999</v>
      </c>
      <c r="P1632" s="14">
        <f>IF($L1632&lt;&gt;0, E1632/L1632, 0)</f>
        <v>84.206349206349202</v>
      </c>
      <c r="Q1632" t="str">
        <f>LEFT($N1632, FIND("/", $N1632)-1)</f>
        <v>music</v>
      </c>
      <c r="R1632" t="str">
        <f>RIGHT(N1632, LEN(N1632)-LEN(Q1632)-1)</f>
        <v>rock</v>
      </c>
      <c r="S1632" s="5">
        <f>$J1632/60/60/24+DATE(1970, 1, 1)</f>
        <v>40939.837673611109</v>
      </c>
      <c r="T1632" s="5">
        <f>$I1632/60/60/24+DATE(1970, 1, 1)</f>
        <v>40970.290972222225</v>
      </c>
      <c r="U1632" t="b">
        <f>T1632&gt;S1632</f>
        <v>1</v>
      </c>
    </row>
    <row r="1633" spans="1:21" ht="43.5" x14ac:dyDescent="0.35">
      <c r="A1633">
        <v>1631</v>
      </c>
      <c r="B1633" s="3" t="s">
        <v>1632</v>
      </c>
      <c r="C1633" s="3" t="s">
        <v>5741</v>
      </c>
      <c r="D1633" s="11">
        <v>10000</v>
      </c>
      <c r="E1633" s="11">
        <v>15591</v>
      </c>
      <c r="F1633" t="s">
        <v>8219</v>
      </c>
      <c r="G1633" t="s">
        <v>8224</v>
      </c>
      <c r="H1633" t="s">
        <v>8246</v>
      </c>
      <c r="I1633">
        <v>1350074261</v>
      </c>
      <c r="J1633">
        <v>1347482261</v>
      </c>
      <c r="K1633" t="b">
        <v>0</v>
      </c>
      <c r="L1633">
        <v>133</v>
      </c>
      <c r="M1633" t="b">
        <v>1</v>
      </c>
      <c r="N1633" t="s">
        <v>8276</v>
      </c>
      <c r="O1633" s="13">
        <f>E1633/D1633</f>
        <v>1.5590999999999999</v>
      </c>
      <c r="P1633" s="14">
        <f>IF($L1633&lt;&gt;0, E1633/L1633, 0)</f>
        <v>117.22556390977444</v>
      </c>
      <c r="Q1633" t="str">
        <f>LEFT($N1633, FIND("/", $N1633)-1)</f>
        <v>music</v>
      </c>
      <c r="R1633" t="str">
        <f>RIGHT(N1633, LEN(N1633)-LEN(Q1633)-1)</f>
        <v>rock</v>
      </c>
      <c r="S1633" s="5">
        <f>$J1633/60/60/24+DATE(1970, 1, 1)</f>
        <v>41164.859502314815</v>
      </c>
      <c r="T1633" s="5">
        <f>$I1633/60/60/24+DATE(1970, 1, 1)</f>
        <v>41194.859502314815</v>
      </c>
      <c r="U1633" t="b">
        <f>T1633&gt;S1633</f>
        <v>1</v>
      </c>
    </row>
    <row r="1634" spans="1:21" ht="58" x14ac:dyDescent="0.35">
      <c r="A1634">
        <v>1632</v>
      </c>
      <c r="B1634" s="3" t="s">
        <v>1633</v>
      </c>
      <c r="C1634" s="3" t="s">
        <v>5742</v>
      </c>
      <c r="D1634" s="11">
        <v>4000</v>
      </c>
      <c r="E1634" s="11">
        <v>4065</v>
      </c>
      <c r="F1634" t="s">
        <v>8219</v>
      </c>
      <c r="G1634" t="s">
        <v>8224</v>
      </c>
      <c r="H1634" t="s">
        <v>8246</v>
      </c>
      <c r="I1634">
        <v>1316851854</v>
      </c>
      <c r="J1634">
        <v>1311667854</v>
      </c>
      <c r="K1634" t="b">
        <v>0</v>
      </c>
      <c r="L1634">
        <v>47</v>
      </c>
      <c r="M1634" t="b">
        <v>1</v>
      </c>
      <c r="N1634" t="s">
        <v>8276</v>
      </c>
      <c r="O1634" s="13">
        <f>E1634/D1634</f>
        <v>1.0162500000000001</v>
      </c>
      <c r="P1634" s="14">
        <f>IF($L1634&lt;&gt;0, E1634/L1634, 0)</f>
        <v>86.489361702127653</v>
      </c>
      <c r="Q1634" t="str">
        <f>LEFT($N1634, FIND("/", $N1634)-1)</f>
        <v>music</v>
      </c>
      <c r="R1634" t="str">
        <f>RIGHT(N1634, LEN(N1634)-LEN(Q1634)-1)</f>
        <v>rock</v>
      </c>
      <c r="S1634" s="5">
        <f>$J1634/60/60/24+DATE(1970, 1, 1)</f>
        <v>40750.340902777774</v>
      </c>
      <c r="T1634" s="5">
        <f>$I1634/60/60/24+DATE(1970, 1, 1)</f>
        <v>40810.340902777774</v>
      </c>
      <c r="U1634" t="b">
        <f>T1634&gt;S1634</f>
        <v>1</v>
      </c>
    </row>
    <row r="1635" spans="1:21" ht="43.5" x14ac:dyDescent="0.35">
      <c r="A1635">
        <v>1633</v>
      </c>
      <c r="B1635" s="3" t="s">
        <v>1634</v>
      </c>
      <c r="C1635" s="3" t="s">
        <v>5743</v>
      </c>
      <c r="D1635" s="11">
        <v>10000</v>
      </c>
      <c r="E1635" s="11">
        <v>10000</v>
      </c>
      <c r="F1635" t="s">
        <v>8219</v>
      </c>
      <c r="G1635" t="s">
        <v>8224</v>
      </c>
      <c r="H1635" t="s">
        <v>8246</v>
      </c>
      <c r="I1635">
        <v>1326690000</v>
      </c>
      <c r="J1635">
        <v>1324329156</v>
      </c>
      <c r="K1635" t="b">
        <v>0</v>
      </c>
      <c r="L1635">
        <v>58</v>
      </c>
      <c r="M1635" t="b">
        <v>1</v>
      </c>
      <c r="N1635" t="s">
        <v>8276</v>
      </c>
      <c r="O1635" s="13">
        <f>E1635/D1635</f>
        <v>1</v>
      </c>
      <c r="P1635" s="14">
        <f>IF($L1635&lt;&gt;0, E1635/L1635, 0)</f>
        <v>172.41379310344828</v>
      </c>
      <c r="Q1635" t="str">
        <f>LEFT($N1635, FIND("/", $N1635)-1)</f>
        <v>music</v>
      </c>
      <c r="R1635" t="str">
        <f>RIGHT(N1635, LEN(N1635)-LEN(Q1635)-1)</f>
        <v>rock</v>
      </c>
      <c r="S1635" s="5">
        <f>$J1635/60/60/24+DATE(1970, 1, 1)</f>
        <v>40896.883750000001</v>
      </c>
      <c r="T1635" s="5">
        <f>$I1635/60/60/24+DATE(1970, 1, 1)</f>
        <v>40924.208333333336</v>
      </c>
      <c r="U1635" t="b">
        <f>T1635&gt;S1635</f>
        <v>1</v>
      </c>
    </row>
    <row r="1636" spans="1:21" ht="43.5" x14ac:dyDescent="0.35">
      <c r="A1636">
        <v>1634</v>
      </c>
      <c r="B1636" s="3" t="s">
        <v>1635</v>
      </c>
      <c r="C1636" s="3" t="s">
        <v>5744</v>
      </c>
      <c r="D1636" s="11">
        <v>2000</v>
      </c>
      <c r="E1636" s="11">
        <v>2010</v>
      </c>
      <c r="F1636" t="s">
        <v>8219</v>
      </c>
      <c r="G1636" t="s">
        <v>8224</v>
      </c>
      <c r="H1636" t="s">
        <v>8246</v>
      </c>
      <c r="I1636">
        <v>1306994340</v>
      </c>
      <c r="J1636">
        <v>1303706001</v>
      </c>
      <c r="K1636" t="b">
        <v>0</v>
      </c>
      <c r="L1636">
        <v>32</v>
      </c>
      <c r="M1636" t="b">
        <v>1</v>
      </c>
      <c r="N1636" t="s">
        <v>8276</v>
      </c>
      <c r="O1636" s="13">
        <f>E1636/D1636</f>
        <v>1.0049999999999999</v>
      </c>
      <c r="P1636" s="14">
        <f>IF($L1636&lt;&gt;0, E1636/L1636, 0)</f>
        <v>62.8125</v>
      </c>
      <c r="Q1636" t="str">
        <f>LEFT($N1636, FIND("/", $N1636)-1)</f>
        <v>music</v>
      </c>
      <c r="R1636" t="str">
        <f>RIGHT(N1636, LEN(N1636)-LEN(Q1636)-1)</f>
        <v>rock</v>
      </c>
      <c r="S1636" s="5">
        <f>$J1636/60/60/24+DATE(1970, 1, 1)</f>
        <v>40658.189826388887</v>
      </c>
      <c r="T1636" s="5">
        <f>$I1636/60/60/24+DATE(1970, 1, 1)</f>
        <v>40696.249305555553</v>
      </c>
      <c r="U1636" t="b">
        <f>T1636&gt;S1636</f>
        <v>1</v>
      </c>
    </row>
    <row r="1637" spans="1:21" ht="58" x14ac:dyDescent="0.35">
      <c r="A1637">
        <v>1635</v>
      </c>
      <c r="B1637" s="3" t="s">
        <v>1636</v>
      </c>
      <c r="C1637" s="3" t="s">
        <v>5745</v>
      </c>
      <c r="D1637" s="11">
        <v>2000</v>
      </c>
      <c r="E1637" s="11">
        <v>2506</v>
      </c>
      <c r="F1637" t="s">
        <v>8219</v>
      </c>
      <c r="G1637" t="s">
        <v>8224</v>
      </c>
      <c r="H1637" t="s">
        <v>8246</v>
      </c>
      <c r="I1637">
        <v>1468270261</v>
      </c>
      <c r="J1637">
        <v>1463086261</v>
      </c>
      <c r="K1637" t="b">
        <v>0</v>
      </c>
      <c r="L1637">
        <v>37</v>
      </c>
      <c r="M1637" t="b">
        <v>1</v>
      </c>
      <c r="N1637" t="s">
        <v>8276</v>
      </c>
      <c r="O1637" s="13">
        <f>E1637/D1637</f>
        <v>1.2529999999999999</v>
      </c>
      <c r="P1637" s="14">
        <f>IF($L1637&lt;&gt;0, E1637/L1637, 0)</f>
        <v>67.729729729729726</v>
      </c>
      <c r="Q1637" t="str">
        <f>LEFT($N1637, FIND("/", $N1637)-1)</f>
        <v>music</v>
      </c>
      <c r="R1637" t="str">
        <f>RIGHT(N1637, LEN(N1637)-LEN(Q1637)-1)</f>
        <v>rock</v>
      </c>
      <c r="S1637" s="5">
        <f>$J1637/60/60/24+DATE(1970, 1, 1)</f>
        <v>42502.868761574078</v>
      </c>
      <c r="T1637" s="5">
        <f>$I1637/60/60/24+DATE(1970, 1, 1)</f>
        <v>42562.868761574078</v>
      </c>
      <c r="U1637" t="b">
        <f>T1637&gt;S1637</f>
        <v>1</v>
      </c>
    </row>
    <row r="1638" spans="1:21" ht="43.5" x14ac:dyDescent="0.35">
      <c r="A1638">
        <v>1636</v>
      </c>
      <c r="B1638" s="3" t="s">
        <v>1637</v>
      </c>
      <c r="C1638" s="3" t="s">
        <v>5746</v>
      </c>
      <c r="D1638" s="11">
        <v>4500</v>
      </c>
      <c r="E1638" s="11">
        <v>4660</v>
      </c>
      <c r="F1638" t="s">
        <v>8219</v>
      </c>
      <c r="G1638" t="s">
        <v>8224</v>
      </c>
      <c r="H1638" t="s">
        <v>8246</v>
      </c>
      <c r="I1638">
        <v>1307851200</v>
      </c>
      <c r="J1638">
        <v>1304129088</v>
      </c>
      <c r="K1638" t="b">
        <v>0</v>
      </c>
      <c r="L1638">
        <v>87</v>
      </c>
      <c r="M1638" t="b">
        <v>1</v>
      </c>
      <c r="N1638" t="s">
        <v>8276</v>
      </c>
      <c r="O1638" s="13">
        <f>E1638/D1638</f>
        <v>1.0355555555555556</v>
      </c>
      <c r="P1638" s="14">
        <f>IF($L1638&lt;&gt;0, E1638/L1638, 0)</f>
        <v>53.5632183908046</v>
      </c>
      <c r="Q1638" t="str">
        <f>LEFT($N1638, FIND("/", $N1638)-1)</f>
        <v>music</v>
      </c>
      <c r="R1638" t="str">
        <f>RIGHT(N1638, LEN(N1638)-LEN(Q1638)-1)</f>
        <v>rock</v>
      </c>
      <c r="S1638" s="5">
        <f>$J1638/60/60/24+DATE(1970, 1, 1)</f>
        <v>40663.08666666667</v>
      </c>
      <c r="T1638" s="5">
        <f>$I1638/60/60/24+DATE(1970, 1, 1)</f>
        <v>40706.166666666664</v>
      </c>
      <c r="U1638" t="b">
        <f>T1638&gt;S1638</f>
        <v>1</v>
      </c>
    </row>
    <row r="1639" spans="1:21" ht="43.5" x14ac:dyDescent="0.35">
      <c r="A1639">
        <v>1637</v>
      </c>
      <c r="B1639" s="3" t="s">
        <v>1638</v>
      </c>
      <c r="C1639" s="3" t="s">
        <v>5747</v>
      </c>
      <c r="D1639" s="11">
        <v>500</v>
      </c>
      <c r="E1639" s="11">
        <v>519</v>
      </c>
      <c r="F1639" t="s">
        <v>8219</v>
      </c>
      <c r="G1639" t="s">
        <v>8224</v>
      </c>
      <c r="H1639" t="s">
        <v>8246</v>
      </c>
      <c r="I1639">
        <v>1262302740</v>
      </c>
      <c r="J1639">
        <v>1257444140</v>
      </c>
      <c r="K1639" t="b">
        <v>0</v>
      </c>
      <c r="L1639">
        <v>15</v>
      </c>
      <c r="M1639" t="b">
        <v>1</v>
      </c>
      <c r="N1639" t="s">
        <v>8276</v>
      </c>
      <c r="O1639" s="13">
        <f>E1639/D1639</f>
        <v>1.038</v>
      </c>
      <c r="P1639" s="14">
        <f>IF($L1639&lt;&gt;0, E1639/L1639, 0)</f>
        <v>34.6</v>
      </c>
      <c r="Q1639" t="str">
        <f>LEFT($N1639, FIND("/", $N1639)-1)</f>
        <v>music</v>
      </c>
      <c r="R1639" t="str">
        <f>RIGHT(N1639, LEN(N1639)-LEN(Q1639)-1)</f>
        <v>rock</v>
      </c>
      <c r="S1639" s="5">
        <f>$J1639/60/60/24+DATE(1970, 1, 1)</f>
        <v>40122.751620370371</v>
      </c>
      <c r="T1639" s="5">
        <f>$I1639/60/60/24+DATE(1970, 1, 1)</f>
        <v>40178.98541666667</v>
      </c>
      <c r="U1639" t="b">
        <f>T1639&gt;S1639</f>
        <v>1</v>
      </c>
    </row>
    <row r="1640" spans="1:21" ht="29" x14ac:dyDescent="0.35">
      <c r="A1640">
        <v>1638</v>
      </c>
      <c r="B1640" s="3" t="s">
        <v>1639</v>
      </c>
      <c r="C1640" s="3" t="s">
        <v>5748</v>
      </c>
      <c r="D1640" s="11">
        <v>1000</v>
      </c>
      <c r="E1640" s="11">
        <v>1050</v>
      </c>
      <c r="F1640" t="s">
        <v>8219</v>
      </c>
      <c r="G1640" t="s">
        <v>8224</v>
      </c>
      <c r="H1640" t="s">
        <v>8246</v>
      </c>
      <c r="I1640">
        <v>1362086700</v>
      </c>
      <c r="J1640">
        <v>1358180968</v>
      </c>
      <c r="K1640" t="b">
        <v>0</v>
      </c>
      <c r="L1640">
        <v>27</v>
      </c>
      <c r="M1640" t="b">
        <v>1</v>
      </c>
      <c r="N1640" t="s">
        <v>8276</v>
      </c>
      <c r="O1640" s="13">
        <f>E1640/D1640</f>
        <v>1.05</v>
      </c>
      <c r="P1640" s="14">
        <f>IF($L1640&lt;&gt;0, E1640/L1640, 0)</f>
        <v>38.888888888888886</v>
      </c>
      <c r="Q1640" t="str">
        <f>LEFT($N1640, FIND("/", $N1640)-1)</f>
        <v>music</v>
      </c>
      <c r="R1640" t="str">
        <f>RIGHT(N1640, LEN(N1640)-LEN(Q1640)-1)</f>
        <v>rock</v>
      </c>
      <c r="S1640" s="5">
        <f>$J1640/60/60/24+DATE(1970, 1, 1)</f>
        <v>41288.68712962963</v>
      </c>
      <c r="T1640" s="5">
        <f>$I1640/60/60/24+DATE(1970, 1, 1)</f>
        <v>41333.892361111109</v>
      </c>
      <c r="U1640" t="b">
        <f>T1640&gt;S1640</f>
        <v>1</v>
      </c>
    </row>
    <row r="1641" spans="1:21" ht="43.5" x14ac:dyDescent="0.35">
      <c r="A1641">
        <v>1639</v>
      </c>
      <c r="B1641" s="3" t="s">
        <v>1640</v>
      </c>
      <c r="C1641" s="3" t="s">
        <v>5749</v>
      </c>
      <c r="D1641" s="11">
        <v>1800</v>
      </c>
      <c r="E1641" s="11">
        <v>1800</v>
      </c>
      <c r="F1641" t="s">
        <v>8219</v>
      </c>
      <c r="G1641" t="s">
        <v>8224</v>
      </c>
      <c r="H1641" t="s">
        <v>8246</v>
      </c>
      <c r="I1641">
        <v>1330789165</v>
      </c>
      <c r="J1641">
        <v>1328197165</v>
      </c>
      <c r="K1641" t="b">
        <v>0</v>
      </c>
      <c r="L1641">
        <v>19</v>
      </c>
      <c r="M1641" t="b">
        <v>1</v>
      </c>
      <c r="N1641" t="s">
        <v>8276</v>
      </c>
      <c r="O1641" s="13">
        <f>E1641/D1641</f>
        <v>1</v>
      </c>
      <c r="P1641" s="14">
        <f>IF($L1641&lt;&gt;0, E1641/L1641, 0)</f>
        <v>94.736842105263165</v>
      </c>
      <c r="Q1641" t="str">
        <f>LEFT($N1641, FIND("/", $N1641)-1)</f>
        <v>music</v>
      </c>
      <c r="R1641" t="str">
        <f>RIGHT(N1641, LEN(N1641)-LEN(Q1641)-1)</f>
        <v>rock</v>
      </c>
      <c r="S1641" s="5">
        <f>$J1641/60/60/24+DATE(1970, 1, 1)</f>
        <v>40941.652372685188</v>
      </c>
      <c r="T1641" s="5">
        <f>$I1641/60/60/24+DATE(1970, 1, 1)</f>
        <v>40971.652372685188</v>
      </c>
      <c r="U1641" t="b">
        <f>T1641&gt;S1641</f>
        <v>1</v>
      </c>
    </row>
    <row r="1642" spans="1:21" ht="43.5" x14ac:dyDescent="0.35">
      <c r="A1642">
        <v>1640</v>
      </c>
      <c r="B1642" s="3" t="s">
        <v>1641</v>
      </c>
      <c r="C1642" s="3" t="s">
        <v>5750</v>
      </c>
      <c r="D1642" s="11">
        <v>400</v>
      </c>
      <c r="E1642" s="11">
        <v>679.44</v>
      </c>
      <c r="F1642" t="s">
        <v>8219</v>
      </c>
      <c r="G1642" t="s">
        <v>8224</v>
      </c>
      <c r="H1642" t="s">
        <v>8246</v>
      </c>
      <c r="I1642">
        <v>1280800740</v>
      </c>
      <c r="J1642">
        <v>1279603955</v>
      </c>
      <c r="K1642" t="b">
        <v>0</v>
      </c>
      <c r="L1642">
        <v>17</v>
      </c>
      <c r="M1642" t="b">
        <v>1</v>
      </c>
      <c r="N1642" t="s">
        <v>8276</v>
      </c>
      <c r="O1642" s="13">
        <f>E1642/D1642</f>
        <v>1.6986000000000001</v>
      </c>
      <c r="P1642" s="14">
        <f>IF($L1642&lt;&gt;0, E1642/L1642, 0)</f>
        <v>39.967058823529413</v>
      </c>
      <c r="Q1642" t="str">
        <f>LEFT($N1642, FIND("/", $N1642)-1)</f>
        <v>music</v>
      </c>
      <c r="R1642" t="str">
        <f>RIGHT(N1642, LEN(N1642)-LEN(Q1642)-1)</f>
        <v>rock</v>
      </c>
      <c r="S1642" s="5">
        <f>$J1642/60/60/24+DATE(1970, 1, 1)</f>
        <v>40379.23096064815</v>
      </c>
      <c r="T1642" s="5">
        <f>$I1642/60/60/24+DATE(1970, 1, 1)</f>
        <v>40393.082638888889</v>
      </c>
      <c r="U1642" t="b">
        <f>T1642&gt;S1642</f>
        <v>1</v>
      </c>
    </row>
    <row r="1643" spans="1:21" ht="29" x14ac:dyDescent="0.35">
      <c r="A1643">
        <v>1641</v>
      </c>
      <c r="B1643" s="3" t="s">
        <v>1642</v>
      </c>
      <c r="C1643" s="3" t="s">
        <v>5751</v>
      </c>
      <c r="D1643" s="11">
        <v>2500</v>
      </c>
      <c r="E1643" s="11">
        <v>2535</v>
      </c>
      <c r="F1643" t="s">
        <v>8219</v>
      </c>
      <c r="G1643" t="s">
        <v>8224</v>
      </c>
      <c r="H1643" t="s">
        <v>8246</v>
      </c>
      <c r="I1643">
        <v>1418998744</v>
      </c>
      <c r="J1643">
        <v>1416406744</v>
      </c>
      <c r="K1643" t="b">
        <v>0</v>
      </c>
      <c r="L1643">
        <v>26</v>
      </c>
      <c r="M1643" t="b">
        <v>1</v>
      </c>
      <c r="N1643" t="s">
        <v>8292</v>
      </c>
      <c r="O1643" s="13">
        <f>E1643/D1643</f>
        <v>1.014</v>
      </c>
      <c r="P1643" s="14">
        <f>IF($L1643&lt;&gt;0, E1643/L1643, 0)</f>
        <v>97.5</v>
      </c>
      <c r="Q1643" t="str">
        <f>LEFT($N1643, FIND("/", $N1643)-1)</f>
        <v>music</v>
      </c>
      <c r="R1643" t="str">
        <f>RIGHT(N1643, LEN(N1643)-LEN(Q1643)-1)</f>
        <v>pop</v>
      </c>
      <c r="S1643" s="5">
        <f>$J1643/60/60/24+DATE(1970, 1, 1)</f>
        <v>41962.596574074079</v>
      </c>
      <c r="T1643" s="5">
        <f>$I1643/60/60/24+DATE(1970, 1, 1)</f>
        <v>41992.596574074079</v>
      </c>
      <c r="U1643" t="b">
        <f>T1643&gt;S1643</f>
        <v>1</v>
      </c>
    </row>
    <row r="1644" spans="1:21" ht="43.5" x14ac:dyDescent="0.35">
      <c r="A1644">
        <v>1642</v>
      </c>
      <c r="B1644" s="3" t="s">
        <v>1643</v>
      </c>
      <c r="C1644" s="3" t="s">
        <v>5752</v>
      </c>
      <c r="D1644" s="11">
        <v>1200</v>
      </c>
      <c r="E1644" s="11">
        <v>1200</v>
      </c>
      <c r="F1644" t="s">
        <v>8219</v>
      </c>
      <c r="G1644" t="s">
        <v>8224</v>
      </c>
      <c r="H1644" t="s">
        <v>8246</v>
      </c>
      <c r="I1644">
        <v>1308011727</v>
      </c>
      <c r="J1644">
        <v>1306283727</v>
      </c>
      <c r="K1644" t="b">
        <v>0</v>
      </c>
      <c r="L1644">
        <v>28</v>
      </c>
      <c r="M1644" t="b">
        <v>1</v>
      </c>
      <c r="N1644" t="s">
        <v>8292</v>
      </c>
      <c r="O1644" s="13">
        <f>E1644/D1644</f>
        <v>1</v>
      </c>
      <c r="P1644" s="14">
        <f>IF($L1644&lt;&gt;0, E1644/L1644, 0)</f>
        <v>42.857142857142854</v>
      </c>
      <c r="Q1644" t="str">
        <f>LEFT($N1644, FIND("/", $N1644)-1)</f>
        <v>music</v>
      </c>
      <c r="R1644" t="str">
        <f>RIGHT(N1644, LEN(N1644)-LEN(Q1644)-1)</f>
        <v>pop</v>
      </c>
      <c r="S1644" s="5">
        <f>$J1644/60/60/24+DATE(1970, 1, 1)</f>
        <v>40688.024618055555</v>
      </c>
      <c r="T1644" s="5">
        <f>$I1644/60/60/24+DATE(1970, 1, 1)</f>
        <v>40708.024618055555</v>
      </c>
      <c r="U1644" t="b">
        <f>T1644&gt;S1644</f>
        <v>1</v>
      </c>
    </row>
    <row r="1645" spans="1:21" ht="29" x14ac:dyDescent="0.35">
      <c r="A1645">
        <v>1643</v>
      </c>
      <c r="B1645" s="3" t="s">
        <v>1644</v>
      </c>
      <c r="C1645" s="3" t="s">
        <v>5753</v>
      </c>
      <c r="D1645" s="11">
        <v>5000</v>
      </c>
      <c r="E1645" s="11">
        <v>6235</v>
      </c>
      <c r="F1645" t="s">
        <v>8219</v>
      </c>
      <c r="G1645" t="s">
        <v>8224</v>
      </c>
      <c r="H1645" t="s">
        <v>8246</v>
      </c>
      <c r="I1645">
        <v>1348516012</v>
      </c>
      <c r="J1645">
        <v>1345924012</v>
      </c>
      <c r="K1645" t="b">
        <v>0</v>
      </c>
      <c r="L1645">
        <v>37</v>
      </c>
      <c r="M1645" t="b">
        <v>1</v>
      </c>
      <c r="N1645" t="s">
        <v>8292</v>
      </c>
      <c r="O1645" s="13">
        <f>E1645/D1645</f>
        <v>1.2470000000000001</v>
      </c>
      <c r="P1645" s="14">
        <f>IF($L1645&lt;&gt;0, E1645/L1645, 0)</f>
        <v>168.51351351351352</v>
      </c>
      <c r="Q1645" t="str">
        <f>LEFT($N1645, FIND("/", $N1645)-1)</f>
        <v>music</v>
      </c>
      <c r="R1645" t="str">
        <f>RIGHT(N1645, LEN(N1645)-LEN(Q1645)-1)</f>
        <v>pop</v>
      </c>
      <c r="S1645" s="5">
        <f>$J1645/60/60/24+DATE(1970, 1, 1)</f>
        <v>41146.824212962965</v>
      </c>
      <c r="T1645" s="5">
        <f>$I1645/60/60/24+DATE(1970, 1, 1)</f>
        <v>41176.824212962965</v>
      </c>
      <c r="U1645" t="b">
        <f>T1645&gt;S1645</f>
        <v>1</v>
      </c>
    </row>
    <row r="1646" spans="1:21" ht="43.5" x14ac:dyDescent="0.35">
      <c r="A1646">
        <v>1644</v>
      </c>
      <c r="B1646" s="3" t="s">
        <v>1645</v>
      </c>
      <c r="C1646" s="3" t="s">
        <v>5754</v>
      </c>
      <c r="D1646" s="11">
        <v>10000</v>
      </c>
      <c r="E1646" s="11">
        <v>10950</v>
      </c>
      <c r="F1646" t="s">
        <v>8219</v>
      </c>
      <c r="G1646" t="s">
        <v>8224</v>
      </c>
      <c r="H1646" t="s">
        <v>8246</v>
      </c>
      <c r="I1646">
        <v>1353551160</v>
      </c>
      <c r="J1646">
        <v>1348363560</v>
      </c>
      <c r="K1646" t="b">
        <v>0</v>
      </c>
      <c r="L1646">
        <v>128</v>
      </c>
      <c r="M1646" t="b">
        <v>1</v>
      </c>
      <c r="N1646" t="s">
        <v>8292</v>
      </c>
      <c r="O1646" s="13">
        <f>E1646/D1646</f>
        <v>1.095</v>
      </c>
      <c r="P1646" s="14">
        <f>IF($L1646&lt;&gt;0, E1646/L1646, 0)</f>
        <v>85.546875</v>
      </c>
      <c r="Q1646" t="str">
        <f>LEFT($N1646, FIND("/", $N1646)-1)</f>
        <v>music</v>
      </c>
      <c r="R1646" t="str">
        <f>RIGHT(N1646, LEN(N1646)-LEN(Q1646)-1)</f>
        <v>pop</v>
      </c>
      <c r="S1646" s="5">
        <f>$J1646/60/60/24+DATE(1970, 1, 1)</f>
        <v>41175.05972222222</v>
      </c>
      <c r="T1646" s="5">
        <f>$I1646/60/60/24+DATE(1970, 1, 1)</f>
        <v>41235.101388888892</v>
      </c>
      <c r="U1646" t="b">
        <f>T1646&gt;S1646</f>
        <v>1</v>
      </c>
    </row>
    <row r="1647" spans="1:21" ht="43.5" x14ac:dyDescent="0.35">
      <c r="A1647">
        <v>1645</v>
      </c>
      <c r="B1647" s="3" t="s">
        <v>1646</v>
      </c>
      <c r="C1647" s="3" t="s">
        <v>5755</v>
      </c>
      <c r="D1647" s="11">
        <v>5000</v>
      </c>
      <c r="E1647" s="11">
        <v>5540</v>
      </c>
      <c r="F1647" t="s">
        <v>8219</v>
      </c>
      <c r="G1647" t="s">
        <v>8224</v>
      </c>
      <c r="H1647" t="s">
        <v>8246</v>
      </c>
      <c r="I1647">
        <v>1379515740</v>
      </c>
      <c r="J1647">
        <v>1378306140</v>
      </c>
      <c r="K1647" t="b">
        <v>0</v>
      </c>
      <c r="L1647">
        <v>10</v>
      </c>
      <c r="M1647" t="b">
        <v>1</v>
      </c>
      <c r="N1647" t="s">
        <v>8292</v>
      </c>
      <c r="O1647" s="13">
        <f>E1647/D1647</f>
        <v>1.1080000000000001</v>
      </c>
      <c r="P1647" s="14">
        <f>IF($L1647&lt;&gt;0, E1647/L1647, 0)</f>
        <v>554</v>
      </c>
      <c r="Q1647" t="str">
        <f>LEFT($N1647, FIND("/", $N1647)-1)</f>
        <v>music</v>
      </c>
      <c r="R1647" t="str">
        <f>RIGHT(N1647, LEN(N1647)-LEN(Q1647)-1)</f>
        <v>pop</v>
      </c>
      <c r="S1647" s="5">
        <f>$J1647/60/60/24+DATE(1970, 1, 1)</f>
        <v>41521.617361111108</v>
      </c>
      <c r="T1647" s="5">
        <f>$I1647/60/60/24+DATE(1970, 1, 1)</f>
        <v>41535.617361111108</v>
      </c>
      <c r="U1647" t="b">
        <f>T1647&gt;S1647</f>
        <v>1</v>
      </c>
    </row>
    <row r="1648" spans="1:21" ht="58" x14ac:dyDescent="0.35">
      <c r="A1648">
        <v>1646</v>
      </c>
      <c r="B1648" s="3" t="s">
        <v>1647</v>
      </c>
      <c r="C1648" s="3" t="s">
        <v>5756</v>
      </c>
      <c r="D1648" s="11">
        <v>2000</v>
      </c>
      <c r="E1648" s="11">
        <v>2204</v>
      </c>
      <c r="F1648" t="s">
        <v>8219</v>
      </c>
      <c r="G1648" t="s">
        <v>8225</v>
      </c>
      <c r="H1648" t="s">
        <v>8247</v>
      </c>
      <c r="I1648">
        <v>1408039860</v>
      </c>
      <c r="J1648">
        <v>1405248503</v>
      </c>
      <c r="K1648" t="b">
        <v>0</v>
      </c>
      <c r="L1648">
        <v>83</v>
      </c>
      <c r="M1648" t="b">
        <v>1</v>
      </c>
      <c r="N1648" t="s">
        <v>8292</v>
      </c>
      <c r="O1648" s="13">
        <f>E1648/D1648</f>
        <v>1.1020000000000001</v>
      </c>
      <c r="P1648" s="14">
        <f>IF($L1648&lt;&gt;0, E1648/L1648, 0)</f>
        <v>26.554216867469879</v>
      </c>
      <c r="Q1648" t="str">
        <f>LEFT($N1648, FIND("/", $N1648)-1)</f>
        <v>music</v>
      </c>
      <c r="R1648" t="str">
        <f>RIGHT(N1648, LEN(N1648)-LEN(Q1648)-1)</f>
        <v>pop</v>
      </c>
      <c r="S1648" s="5">
        <f>$J1648/60/60/24+DATE(1970, 1, 1)</f>
        <v>41833.450266203705</v>
      </c>
      <c r="T1648" s="5">
        <f>$I1648/60/60/24+DATE(1970, 1, 1)</f>
        <v>41865.757638888892</v>
      </c>
      <c r="U1648" t="b">
        <f>T1648&gt;S1648</f>
        <v>1</v>
      </c>
    </row>
    <row r="1649" spans="1:21" ht="43.5" x14ac:dyDescent="0.35">
      <c r="A1649">
        <v>1647</v>
      </c>
      <c r="B1649" s="3" t="s">
        <v>1648</v>
      </c>
      <c r="C1649" s="3" t="s">
        <v>5757</v>
      </c>
      <c r="D1649" s="11">
        <v>5000</v>
      </c>
      <c r="E1649" s="11">
        <v>5236</v>
      </c>
      <c r="F1649" t="s">
        <v>8219</v>
      </c>
      <c r="G1649" t="s">
        <v>8224</v>
      </c>
      <c r="H1649" t="s">
        <v>8246</v>
      </c>
      <c r="I1649">
        <v>1339235377</v>
      </c>
      <c r="J1649">
        <v>1336643377</v>
      </c>
      <c r="K1649" t="b">
        <v>0</v>
      </c>
      <c r="L1649">
        <v>46</v>
      </c>
      <c r="M1649" t="b">
        <v>1</v>
      </c>
      <c r="N1649" t="s">
        <v>8292</v>
      </c>
      <c r="O1649" s="13">
        <f>E1649/D1649</f>
        <v>1.0471999999999999</v>
      </c>
      <c r="P1649" s="14">
        <f>IF($L1649&lt;&gt;0, E1649/L1649, 0)</f>
        <v>113.82608695652173</v>
      </c>
      <c r="Q1649" t="str">
        <f>LEFT($N1649, FIND("/", $N1649)-1)</f>
        <v>music</v>
      </c>
      <c r="R1649" t="str">
        <f>RIGHT(N1649, LEN(N1649)-LEN(Q1649)-1)</f>
        <v>pop</v>
      </c>
      <c r="S1649" s="5">
        <f>$J1649/60/60/24+DATE(1970, 1, 1)</f>
        <v>41039.409456018519</v>
      </c>
      <c r="T1649" s="5">
        <f>$I1649/60/60/24+DATE(1970, 1, 1)</f>
        <v>41069.409456018519</v>
      </c>
      <c r="U1649" t="b">
        <f>T1649&gt;S1649</f>
        <v>1</v>
      </c>
    </row>
    <row r="1650" spans="1:21" ht="43.5" x14ac:dyDescent="0.35">
      <c r="A1650">
        <v>1648</v>
      </c>
      <c r="B1650" s="3" t="s">
        <v>1649</v>
      </c>
      <c r="C1650" s="3" t="s">
        <v>5758</v>
      </c>
      <c r="D1650" s="11">
        <v>2300</v>
      </c>
      <c r="E1650" s="11">
        <v>2881</v>
      </c>
      <c r="F1650" t="s">
        <v>8219</v>
      </c>
      <c r="G1650" t="s">
        <v>8224</v>
      </c>
      <c r="H1650" t="s">
        <v>8246</v>
      </c>
      <c r="I1650">
        <v>1300636482</v>
      </c>
      <c r="J1650">
        <v>1298048082</v>
      </c>
      <c r="K1650" t="b">
        <v>0</v>
      </c>
      <c r="L1650">
        <v>90</v>
      </c>
      <c r="M1650" t="b">
        <v>1</v>
      </c>
      <c r="N1650" t="s">
        <v>8292</v>
      </c>
      <c r="O1650" s="13">
        <f>E1650/D1650</f>
        <v>1.2526086956521738</v>
      </c>
      <c r="P1650" s="14">
        <f>IF($L1650&lt;&gt;0, E1650/L1650, 0)</f>
        <v>32.011111111111113</v>
      </c>
      <c r="Q1650" t="str">
        <f>LEFT($N1650, FIND("/", $N1650)-1)</f>
        <v>music</v>
      </c>
      <c r="R1650" t="str">
        <f>RIGHT(N1650, LEN(N1650)-LEN(Q1650)-1)</f>
        <v>pop</v>
      </c>
      <c r="S1650" s="5">
        <f>$J1650/60/60/24+DATE(1970, 1, 1)</f>
        <v>40592.704652777778</v>
      </c>
      <c r="T1650" s="5">
        <f>$I1650/60/60/24+DATE(1970, 1, 1)</f>
        <v>40622.662986111114</v>
      </c>
      <c r="U1650" t="b">
        <f>T1650&gt;S1650</f>
        <v>1</v>
      </c>
    </row>
    <row r="1651" spans="1:21" ht="43.5" x14ac:dyDescent="0.35">
      <c r="A1651">
        <v>1649</v>
      </c>
      <c r="B1651" s="3" t="s">
        <v>1650</v>
      </c>
      <c r="C1651" s="3" t="s">
        <v>5759</v>
      </c>
      <c r="D1651" s="11">
        <v>3800</v>
      </c>
      <c r="E1651" s="11">
        <v>3822.33</v>
      </c>
      <c r="F1651" t="s">
        <v>8219</v>
      </c>
      <c r="G1651" t="s">
        <v>8224</v>
      </c>
      <c r="H1651" t="s">
        <v>8246</v>
      </c>
      <c r="I1651">
        <v>1400862355</v>
      </c>
      <c r="J1651">
        <v>1396974355</v>
      </c>
      <c r="K1651" t="b">
        <v>0</v>
      </c>
      <c r="L1651">
        <v>81</v>
      </c>
      <c r="M1651" t="b">
        <v>1</v>
      </c>
      <c r="N1651" t="s">
        <v>8292</v>
      </c>
      <c r="O1651" s="13">
        <f>E1651/D1651</f>
        <v>1.0058763157894737</v>
      </c>
      <c r="P1651" s="14">
        <f>IF($L1651&lt;&gt;0, E1651/L1651, 0)</f>
        <v>47.189259259259259</v>
      </c>
      <c r="Q1651" t="str">
        <f>LEFT($N1651, FIND("/", $N1651)-1)</f>
        <v>music</v>
      </c>
      <c r="R1651" t="str">
        <f>RIGHT(N1651, LEN(N1651)-LEN(Q1651)-1)</f>
        <v>pop</v>
      </c>
      <c r="S1651" s="5">
        <f>$J1651/60/60/24+DATE(1970, 1, 1)</f>
        <v>41737.684664351851</v>
      </c>
      <c r="T1651" s="5">
        <f>$I1651/60/60/24+DATE(1970, 1, 1)</f>
        <v>41782.684664351851</v>
      </c>
      <c r="U1651" t="b">
        <f>T1651&gt;S1651</f>
        <v>1</v>
      </c>
    </row>
    <row r="1652" spans="1:21" ht="43.5" x14ac:dyDescent="0.35">
      <c r="A1652">
        <v>1650</v>
      </c>
      <c r="B1652" s="3" t="s">
        <v>1651</v>
      </c>
      <c r="C1652" s="3" t="s">
        <v>5760</v>
      </c>
      <c r="D1652" s="11">
        <v>2000</v>
      </c>
      <c r="E1652" s="11">
        <v>2831</v>
      </c>
      <c r="F1652" t="s">
        <v>8219</v>
      </c>
      <c r="G1652" t="s">
        <v>8224</v>
      </c>
      <c r="H1652" t="s">
        <v>8246</v>
      </c>
      <c r="I1652">
        <v>1381314437</v>
      </c>
      <c r="J1652">
        <v>1378722437</v>
      </c>
      <c r="K1652" t="b">
        <v>0</v>
      </c>
      <c r="L1652">
        <v>32</v>
      </c>
      <c r="M1652" t="b">
        <v>1</v>
      </c>
      <c r="N1652" t="s">
        <v>8292</v>
      </c>
      <c r="O1652" s="13">
        <f>E1652/D1652</f>
        <v>1.4155</v>
      </c>
      <c r="P1652" s="14">
        <f>IF($L1652&lt;&gt;0, E1652/L1652, 0)</f>
        <v>88.46875</v>
      </c>
      <c r="Q1652" t="str">
        <f>LEFT($N1652, FIND("/", $N1652)-1)</f>
        <v>music</v>
      </c>
      <c r="R1652" t="str">
        <f>RIGHT(N1652, LEN(N1652)-LEN(Q1652)-1)</f>
        <v>pop</v>
      </c>
      <c r="S1652" s="5">
        <f>$J1652/60/60/24+DATE(1970, 1, 1)</f>
        <v>41526.435613425929</v>
      </c>
      <c r="T1652" s="5">
        <f>$I1652/60/60/24+DATE(1970, 1, 1)</f>
        <v>41556.435613425929</v>
      </c>
      <c r="U1652" t="b">
        <f>T1652&gt;S1652</f>
        <v>1</v>
      </c>
    </row>
    <row r="1653" spans="1:21" ht="43.5" x14ac:dyDescent="0.35">
      <c r="A1653">
        <v>1651</v>
      </c>
      <c r="B1653" s="3" t="s">
        <v>1652</v>
      </c>
      <c r="C1653" s="3" t="s">
        <v>5761</v>
      </c>
      <c r="D1653" s="11">
        <v>2000</v>
      </c>
      <c r="E1653" s="11">
        <v>2015</v>
      </c>
      <c r="F1653" t="s">
        <v>8219</v>
      </c>
      <c r="G1653" t="s">
        <v>8224</v>
      </c>
      <c r="H1653" t="s">
        <v>8246</v>
      </c>
      <c r="I1653">
        <v>1303801140</v>
      </c>
      <c r="J1653">
        <v>1300916220</v>
      </c>
      <c r="K1653" t="b">
        <v>0</v>
      </c>
      <c r="L1653">
        <v>20</v>
      </c>
      <c r="M1653" t="b">
        <v>1</v>
      </c>
      <c r="N1653" t="s">
        <v>8292</v>
      </c>
      <c r="O1653" s="13">
        <f>E1653/D1653</f>
        <v>1.0075000000000001</v>
      </c>
      <c r="P1653" s="14">
        <f>IF($L1653&lt;&gt;0, E1653/L1653, 0)</f>
        <v>100.75</v>
      </c>
      <c r="Q1653" t="str">
        <f>LEFT($N1653, FIND("/", $N1653)-1)</f>
        <v>music</v>
      </c>
      <c r="R1653" t="str">
        <f>RIGHT(N1653, LEN(N1653)-LEN(Q1653)-1)</f>
        <v>pop</v>
      </c>
      <c r="S1653" s="5">
        <f>$J1653/60/60/24+DATE(1970, 1, 1)</f>
        <v>40625.900694444441</v>
      </c>
      <c r="T1653" s="5">
        <f>$I1653/60/60/24+DATE(1970, 1, 1)</f>
        <v>40659.290972222225</v>
      </c>
      <c r="U1653" t="b">
        <f>T1653&gt;S1653</f>
        <v>1</v>
      </c>
    </row>
    <row r="1654" spans="1:21" ht="43.5" x14ac:dyDescent="0.35">
      <c r="A1654">
        <v>1652</v>
      </c>
      <c r="B1654" s="3" t="s">
        <v>1653</v>
      </c>
      <c r="C1654" s="3" t="s">
        <v>5762</v>
      </c>
      <c r="D1654" s="11">
        <v>4500</v>
      </c>
      <c r="E1654" s="11">
        <v>4530</v>
      </c>
      <c r="F1654" t="s">
        <v>8219</v>
      </c>
      <c r="G1654" t="s">
        <v>8224</v>
      </c>
      <c r="H1654" t="s">
        <v>8246</v>
      </c>
      <c r="I1654">
        <v>1385297393</v>
      </c>
      <c r="J1654">
        <v>1382701793</v>
      </c>
      <c r="K1654" t="b">
        <v>0</v>
      </c>
      <c r="L1654">
        <v>70</v>
      </c>
      <c r="M1654" t="b">
        <v>1</v>
      </c>
      <c r="N1654" t="s">
        <v>8292</v>
      </c>
      <c r="O1654" s="13">
        <f>E1654/D1654</f>
        <v>1.0066666666666666</v>
      </c>
      <c r="P1654" s="14">
        <f>IF($L1654&lt;&gt;0, E1654/L1654, 0)</f>
        <v>64.714285714285708</v>
      </c>
      <c r="Q1654" t="str">
        <f>LEFT($N1654, FIND("/", $N1654)-1)</f>
        <v>music</v>
      </c>
      <c r="R1654" t="str">
        <f>RIGHT(N1654, LEN(N1654)-LEN(Q1654)-1)</f>
        <v>pop</v>
      </c>
      <c r="S1654" s="5">
        <f>$J1654/60/60/24+DATE(1970, 1, 1)</f>
        <v>41572.492974537039</v>
      </c>
      <c r="T1654" s="5">
        <f>$I1654/60/60/24+DATE(1970, 1, 1)</f>
        <v>41602.534641203703</v>
      </c>
      <c r="U1654" t="b">
        <f>T1654&gt;S1654</f>
        <v>1</v>
      </c>
    </row>
    <row r="1655" spans="1:21" ht="43.5" x14ac:dyDescent="0.35">
      <c r="A1655">
        <v>1653</v>
      </c>
      <c r="B1655" s="3" t="s">
        <v>1654</v>
      </c>
      <c r="C1655" s="3" t="s">
        <v>5763</v>
      </c>
      <c r="D1655" s="11">
        <v>5000</v>
      </c>
      <c r="E1655" s="11">
        <v>8711.52</v>
      </c>
      <c r="F1655" t="s">
        <v>8219</v>
      </c>
      <c r="G1655" t="s">
        <v>8224</v>
      </c>
      <c r="H1655" t="s">
        <v>8246</v>
      </c>
      <c r="I1655">
        <v>1303675296</v>
      </c>
      <c r="J1655">
        <v>1300996896</v>
      </c>
      <c r="K1655" t="b">
        <v>0</v>
      </c>
      <c r="L1655">
        <v>168</v>
      </c>
      <c r="M1655" t="b">
        <v>1</v>
      </c>
      <c r="N1655" t="s">
        <v>8292</v>
      </c>
      <c r="O1655" s="13">
        <f>E1655/D1655</f>
        <v>1.7423040000000001</v>
      </c>
      <c r="P1655" s="14">
        <f>IF($L1655&lt;&gt;0, E1655/L1655, 0)</f>
        <v>51.854285714285716</v>
      </c>
      <c r="Q1655" t="str">
        <f>LEFT($N1655, FIND("/", $N1655)-1)</f>
        <v>music</v>
      </c>
      <c r="R1655" t="str">
        <f>RIGHT(N1655, LEN(N1655)-LEN(Q1655)-1)</f>
        <v>pop</v>
      </c>
      <c r="S1655" s="5">
        <f>$J1655/60/60/24+DATE(1970, 1, 1)</f>
        <v>40626.834444444445</v>
      </c>
      <c r="T1655" s="5">
        <f>$I1655/60/60/24+DATE(1970, 1, 1)</f>
        <v>40657.834444444445</v>
      </c>
      <c r="U1655" t="b">
        <f>T1655&gt;S1655</f>
        <v>1</v>
      </c>
    </row>
    <row r="1656" spans="1:21" ht="43.5" x14ac:dyDescent="0.35">
      <c r="A1656">
        <v>1654</v>
      </c>
      <c r="B1656" s="3" t="s">
        <v>1655</v>
      </c>
      <c r="C1656" s="3" t="s">
        <v>5764</v>
      </c>
      <c r="D1656" s="11">
        <v>1100</v>
      </c>
      <c r="E1656" s="11">
        <v>1319</v>
      </c>
      <c r="F1656" t="s">
        <v>8219</v>
      </c>
      <c r="G1656" t="s">
        <v>8224</v>
      </c>
      <c r="H1656" t="s">
        <v>8246</v>
      </c>
      <c r="I1656">
        <v>1334784160</v>
      </c>
      <c r="J1656">
        <v>1332192160</v>
      </c>
      <c r="K1656" t="b">
        <v>0</v>
      </c>
      <c r="L1656">
        <v>34</v>
      </c>
      <c r="M1656" t="b">
        <v>1</v>
      </c>
      <c r="N1656" t="s">
        <v>8292</v>
      </c>
      <c r="O1656" s="13">
        <f>E1656/D1656</f>
        <v>1.199090909090909</v>
      </c>
      <c r="P1656" s="14">
        <f>IF($L1656&lt;&gt;0, E1656/L1656, 0)</f>
        <v>38.794117647058826</v>
      </c>
      <c r="Q1656" t="str">
        <f>LEFT($N1656, FIND("/", $N1656)-1)</f>
        <v>music</v>
      </c>
      <c r="R1656" t="str">
        <f>RIGHT(N1656, LEN(N1656)-LEN(Q1656)-1)</f>
        <v>pop</v>
      </c>
      <c r="S1656" s="5">
        <f>$J1656/60/60/24+DATE(1970, 1, 1)</f>
        <v>40987.890740740739</v>
      </c>
      <c r="T1656" s="5">
        <f>$I1656/60/60/24+DATE(1970, 1, 1)</f>
        <v>41017.890740740739</v>
      </c>
      <c r="U1656" t="b">
        <f>T1656&gt;S1656</f>
        <v>1</v>
      </c>
    </row>
    <row r="1657" spans="1:21" ht="29" x14ac:dyDescent="0.35">
      <c r="A1657">
        <v>1655</v>
      </c>
      <c r="B1657" s="3" t="s">
        <v>1656</v>
      </c>
      <c r="C1657" s="3" t="s">
        <v>5765</v>
      </c>
      <c r="D1657" s="11">
        <v>1500</v>
      </c>
      <c r="E1657" s="11">
        <v>2143</v>
      </c>
      <c r="F1657" t="s">
        <v>8219</v>
      </c>
      <c r="G1657" t="s">
        <v>8224</v>
      </c>
      <c r="H1657" t="s">
        <v>8246</v>
      </c>
      <c r="I1657">
        <v>1333648820</v>
      </c>
      <c r="J1657">
        <v>1331060420</v>
      </c>
      <c r="K1657" t="b">
        <v>0</v>
      </c>
      <c r="L1657">
        <v>48</v>
      </c>
      <c r="M1657" t="b">
        <v>1</v>
      </c>
      <c r="N1657" t="s">
        <v>8292</v>
      </c>
      <c r="O1657" s="13">
        <f>E1657/D1657</f>
        <v>1.4286666666666668</v>
      </c>
      <c r="P1657" s="14">
        <f>IF($L1657&lt;&gt;0, E1657/L1657, 0)</f>
        <v>44.645833333333336</v>
      </c>
      <c r="Q1657" t="str">
        <f>LEFT($N1657, FIND("/", $N1657)-1)</f>
        <v>music</v>
      </c>
      <c r="R1657" t="str">
        <f>RIGHT(N1657, LEN(N1657)-LEN(Q1657)-1)</f>
        <v>pop</v>
      </c>
      <c r="S1657" s="5">
        <f>$J1657/60/60/24+DATE(1970, 1, 1)</f>
        <v>40974.791898148149</v>
      </c>
      <c r="T1657" s="5">
        <f>$I1657/60/60/24+DATE(1970, 1, 1)</f>
        <v>41004.750231481477</v>
      </c>
      <c r="U1657" t="b">
        <f>T1657&gt;S1657</f>
        <v>1</v>
      </c>
    </row>
    <row r="1658" spans="1:21" ht="58" x14ac:dyDescent="0.35">
      <c r="A1658">
        <v>1656</v>
      </c>
      <c r="B1658" s="3" t="s">
        <v>1657</v>
      </c>
      <c r="C1658" s="3" t="s">
        <v>5766</v>
      </c>
      <c r="D1658" s="11">
        <v>7500</v>
      </c>
      <c r="E1658" s="11">
        <v>7525.12</v>
      </c>
      <c r="F1658" t="s">
        <v>8219</v>
      </c>
      <c r="G1658" t="s">
        <v>8224</v>
      </c>
      <c r="H1658" t="s">
        <v>8246</v>
      </c>
      <c r="I1658">
        <v>1355437052</v>
      </c>
      <c r="J1658">
        <v>1352845052</v>
      </c>
      <c r="K1658" t="b">
        <v>0</v>
      </c>
      <c r="L1658">
        <v>48</v>
      </c>
      <c r="M1658" t="b">
        <v>1</v>
      </c>
      <c r="N1658" t="s">
        <v>8292</v>
      </c>
      <c r="O1658" s="13">
        <f>E1658/D1658</f>
        <v>1.0033493333333334</v>
      </c>
      <c r="P1658" s="14">
        <f>IF($L1658&lt;&gt;0, E1658/L1658, 0)</f>
        <v>156.77333333333334</v>
      </c>
      <c r="Q1658" t="str">
        <f>LEFT($N1658, FIND("/", $N1658)-1)</f>
        <v>music</v>
      </c>
      <c r="R1658" t="str">
        <f>RIGHT(N1658, LEN(N1658)-LEN(Q1658)-1)</f>
        <v>pop</v>
      </c>
      <c r="S1658" s="5">
        <f>$J1658/60/60/24+DATE(1970, 1, 1)</f>
        <v>41226.928842592592</v>
      </c>
      <c r="T1658" s="5">
        <f>$I1658/60/60/24+DATE(1970, 1, 1)</f>
        <v>41256.928842592592</v>
      </c>
      <c r="U1658" t="b">
        <f>T1658&gt;S1658</f>
        <v>1</v>
      </c>
    </row>
    <row r="1659" spans="1:21" ht="58" x14ac:dyDescent="0.35">
      <c r="A1659">
        <v>1657</v>
      </c>
      <c r="B1659" s="3" t="s">
        <v>1658</v>
      </c>
      <c r="C1659" s="3" t="s">
        <v>5767</v>
      </c>
      <c r="D1659" s="11">
        <v>25000</v>
      </c>
      <c r="E1659" s="11">
        <v>26233.45</v>
      </c>
      <c r="F1659" t="s">
        <v>8219</v>
      </c>
      <c r="G1659" t="s">
        <v>8224</v>
      </c>
      <c r="H1659" t="s">
        <v>8246</v>
      </c>
      <c r="I1659">
        <v>1337885168</v>
      </c>
      <c r="J1659">
        <v>1335293168</v>
      </c>
      <c r="K1659" t="b">
        <v>0</v>
      </c>
      <c r="L1659">
        <v>221</v>
      </c>
      <c r="M1659" t="b">
        <v>1</v>
      </c>
      <c r="N1659" t="s">
        <v>8292</v>
      </c>
      <c r="O1659" s="13">
        <f>E1659/D1659</f>
        <v>1.0493380000000001</v>
      </c>
      <c r="P1659" s="14">
        <f>IF($L1659&lt;&gt;0, E1659/L1659, 0)</f>
        <v>118.70339366515837</v>
      </c>
      <c r="Q1659" t="str">
        <f>LEFT($N1659, FIND("/", $N1659)-1)</f>
        <v>music</v>
      </c>
      <c r="R1659" t="str">
        <f>RIGHT(N1659, LEN(N1659)-LEN(Q1659)-1)</f>
        <v>pop</v>
      </c>
      <c r="S1659" s="5">
        <f>$J1659/60/60/24+DATE(1970, 1, 1)</f>
        <v>41023.782037037039</v>
      </c>
      <c r="T1659" s="5">
        <f>$I1659/60/60/24+DATE(1970, 1, 1)</f>
        <v>41053.782037037039</v>
      </c>
      <c r="U1659" t="b">
        <f>T1659&gt;S1659</f>
        <v>1</v>
      </c>
    </row>
    <row r="1660" spans="1:21" ht="43.5" x14ac:dyDescent="0.35">
      <c r="A1660">
        <v>1658</v>
      </c>
      <c r="B1660" s="3" t="s">
        <v>1659</v>
      </c>
      <c r="C1660" s="3" t="s">
        <v>5768</v>
      </c>
      <c r="D1660" s="11">
        <v>6000</v>
      </c>
      <c r="E1660" s="11">
        <v>7934</v>
      </c>
      <c r="F1660" t="s">
        <v>8219</v>
      </c>
      <c r="G1660" t="s">
        <v>8224</v>
      </c>
      <c r="H1660" t="s">
        <v>8246</v>
      </c>
      <c r="I1660">
        <v>1355840400</v>
      </c>
      <c r="J1660">
        <v>1352524767</v>
      </c>
      <c r="K1660" t="b">
        <v>0</v>
      </c>
      <c r="L1660">
        <v>107</v>
      </c>
      <c r="M1660" t="b">
        <v>1</v>
      </c>
      <c r="N1660" t="s">
        <v>8292</v>
      </c>
      <c r="O1660" s="13">
        <f>E1660/D1660</f>
        <v>1.3223333333333334</v>
      </c>
      <c r="P1660" s="14">
        <f>IF($L1660&lt;&gt;0, E1660/L1660, 0)</f>
        <v>74.149532710280369</v>
      </c>
      <c r="Q1660" t="str">
        <f>LEFT($N1660, FIND("/", $N1660)-1)</f>
        <v>music</v>
      </c>
      <c r="R1660" t="str">
        <f>RIGHT(N1660, LEN(N1660)-LEN(Q1660)-1)</f>
        <v>pop</v>
      </c>
      <c r="S1660" s="5">
        <f>$J1660/60/60/24+DATE(1970, 1, 1)</f>
        <v>41223.22184027778</v>
      </c>
      <c r="T1660" s="5">
        <f>$I1660/60/60/24+DATE(1970, 1, 1)</f>
        <v>41261.597222222219</v>
      </c>
      <c r="U1660" t="b">
        <f>T1660&gt;S1660</f>
        <v>1</v>
      </c>
    </row>
    <row r="1661" spans="1:21" ht="43.5" x14ac:dyDescent="0.35">
      <c r="A1661">
        <v>1659</v>
      </c>
      <c r="B1661" s="3" t="s">
        <v>1660</v>
      </c>
      <c r="C1661" s="3" t="s">
        <v>5769</v>
      </c>
      <c r="D1661" s="11">
        <v>500</v>
      </c>
      <c r="E1661" s="11">
        <v>564</v>
      </c>
      <c r="F1661" t="s">
        <v>8219</v>
      </c>
      <c r="G1661" t="s">
        <v>8225</v>
      </c>
      <c r="H1661" t="s">
        <v>8247</v>
      </c>
      <c r="I1661">
        <v>1387281600</v>
      </c>
      <c r="J1661">
        <v>1384811721</v>
      </c>
      <c r="K1661" t="b">
        <v>0</v>
      </c>
      <c r="L1661">
        <v>45</v>
      </c>
      <c r="M1661" t="b">
        <v>1</v>
      </c>
      <c r="N1661" t="s">
        <v>8292</v>
      </c>
      <c r="O1661" s="13">
        <f>E1661/D1661</f>
        <v>1.1279999999999999</v>
      </c>
      <c r="P1661" s="14">
        <f>IF($L1661&lt;&gt;0, E1661/L1661, 0)</f>
        <v>12.533333333333333</v>
      </c>
      <c r="Q1661" t="str">
        <f>LEFT($N1661, FIND("/", $N1661)-1)</f>
        <v>music</v>
      </c>
      <c r="R1661" t="str">
        <f>RIGHT(N1661, LEN(N1661)-LEN(Q1661)-1)</f>
        <v>pop</v>
      </c>
      <c r="S1661" s="5">
        <f>$J1661/60/60/24+DATE(1970, 1, 1)</f>
        <v>41596.913437499999</v>
      </c>
      <c r="T1661" s="5">
        <f>$I1661/60/60/24+DATE(1970, 1, 1)</f>
        <v>41625.5</v>
      </c>
      <c r="U1661" t="b">
        <f>T1661&gt;S1661</f>
        <v>1</v>
      </c>
    </row>
    <row r="1662" spans="1:21" ht="58" x14ac:dyDescent="0.35">
      <c r="A1662">
        <v>1660</v>
      </c>
      <c r="B1662" s="3" t="s">
        <v>1661</v>
      </c>
      <c r="C1662" s="3" t="s">
        <v>5770</v>
      </c>
      <c r="D1662" s="11">
        <v>80</v>
      </c>
      <c r="E1662" s="11">
        <v>1003</v>
      </c>
      <c r="F1662" t="s">
        <v>8219</v>
      </c>
      <c r="G1662" t="s">
        <v>8237</v>
      </c>
      <c r="H1662" t="s">
        <v>8249</v>
      </c>
      <c r="I1662">
        <v>1462053540</v>
      </c>
      <c r="J1662">
        <v>1459355950</v>
      </c>
      <c r="K1662" t="b">
        <v>0</v>
      </c>
      <c r="L1662">
        <v>36</v>
      </c>
      <c r="M1662" t="b">
        <v>1</v>
      </c>
      <c r="N1662" t="s">
        <v>8292</v>
      </c>
      <c r="O1662" s="13">
        <f>E1662/D1662</f>
        <v>12.5375</v>
      </c>
      <c r="P1662" s="14">
        <f>IF($L1662&lt;&gt;0, E1662/L1662, 0)</f>
        <v>27.861111111111111</v>
      </c>
      <c r="Q1662" t="str">
        <f>LEFT($N1662, FIND("/", $N1662)-1)</f>
        <v>music</v>
      </c>
      <c r="R1662" t="str">
        <f>RIGHT(N1662, LEN(N1662)-LEN(Q1662)-1)</f>
        <v>pop</v>
      </c>
      <c r="S1662" s="5">
        <f>$J1662/60/60/24+DATE(1970, 1, 1)</f>
        <v>42459.693865740745</v>
      </c>
      <c r="T1662" s="5">
        <f>$I1662/60/60/24+DATE(1970, 1, 1)</f>
        <v>42490.915972222225</v>
      </c>
      <c r="U1662" t="b">
        <f>T1662&gt;S1662</f>
        <v>1</v>
      </c>
    </row>
    <row r="1663" spans="1:21" ht="72.5" x14ac:dyDescent="0.35">
      <c r="A1663">
        <v>1661</v>
      </c>
      <c r="B1663" s="3" t="s">
        <v>1662</v>
      </c>
      <c r="C1663" s="3" t="s">
        <v>5771</v>
      </c>
      <c r="D1663" s="11">
        <v>7900</v>
      </c>
      <c r="E1663" s="11">
        <v>8098</v>
      </c>
      <c r="F1663" t="s">
        <v>8219</v>
      </c>
      <c r="G1663" t="s">
        <v>8239</v>
      </c>
      <c r="H1663" t="s">
        <v>8249</v>
      </c>
      <c r="I1663">
        <v>1453064400</v>
      </c>
      <c r="J1663">
        <v>1449359831</v>
      </c>
      <c r="K1663" t="b">
        <v>0</v>
      </c>
      <c r="L1663">
        <v>101</v>
      </c>
      <c r="M1663" t="b">
        <v>1</v>
      </c>
      <c r="N1663" t="s">
        <v>8292</v>
      </c>
      <c r="O1663" s="13">
        <f>E1663/D1663</f>
        <v>1.0250632911392406</v>
      </c>
      <c r="P1663" s="14">
        <f>IF($L1663&lt;&gt;0, E1663/L1663, 0)</f>
        <v>80.178217821782184</v>
      </c>
      <c r="Q1663" t="str">
        <f>LEFT($N1663, FIND("/", $N1663)-1)</f>
        <v>music</v>
      </c>
      <c r="R1663" t="str">
        <f>RIGHT(N1663, LEN(N1663)-LEN(Q1663)-1)</f>
        <v>pop</v>
      </c>
      <c r="S1663" s="5">
        <f>$J1663/60/60/24+DATE(1970, 1, 1)</f>
        <v>42343.998043981483</v>
      </c>
      <c r="T1663" s="5">
        <f>$I1663/60/60/24+DATE(1970, 1, 1)</f>
        <v>42386.875</v>
      </c>
      <c r="U1663" t="b">
        <f>T1663&gt;S1663</f>
        <v>1</v>
      </c>
    </row>
    <row r="1664" spans="1:21" ht="58" x14ac:dyDescent="0.35">
      <c r="A1664">
        <v>1662</v>
      </c>
      <c r="B1664" s="3" t="s">
        <v>1663</v>
      </c>
      <c r="C1664" s="3" t="s">
        <v>5772</v>
      </c>
      <c r="D1664" s="11">
        <v>8000</v>
      </c>
      <c r="E1664" s="11">
        <v>8211</v>
      </c>
      <c r="F1664" t="s">
        <v>8219</v>
      </c>
      <c r="G1664" t="s">
        <v>8224</v>
      </c>
      <c r="H1664" t="s">
        <v>8246</v>
      </c>
      <c r="I1664">
        <v>1325310336</v>
      </c>
      <c r="J1664">
        <v>1320122736</v>
      </c>
      <c r="K1664" t="b">
        <v>0</v>
      </c>
      <c r="L1664">
        <v>62</v>
      </c>
      <c r="M1664" t="b">
        <v>1</v>
      </c>
      <c r="N1664" t="s">
        <v>8292</v>
      </c>
      <c r="O1664" s="13">
        <f>E1664/D1664</f>
        <v>1.026375</v>
      </c>
      <c r="P1664" s="14">
        <f>IF($L1664&lt;&gt;0, E1664/L1664, 0)</f>
        <v>132.43548387096774</v>
      </c>
      <c r="Q1664" t="str">
        <f>LEFT($N1664, FIND("/", $N1664)-1)</f>
        <v>music</v>
      </c>
      <c r="R1664" t="str">
        <f>RIGHT(N1664, LEN(N1664)-LEN(Q1664)-1)</f>
        <v>pop</v>
      </c>
      <c r="S1664" s="5">
        <f>$J1664/60/60/24+DATE(1970, 1, 1)</f>
        <v>40848.198333333334</v>
      </c>
      <c r="T1664" s="5">
        <f>$I1664/60/60/24+DATE(1970, 1, 1)</f>
        <v>40908.239999999998</v>
      </c>
      <c r="U1664" t="b">
        <f>T1664&gt;S1664</f>
        <v>1</v>
      </c>
    </row>
    <row r="1665" spans="1:21" ht="43.5" x14ac:dyDescent="0.35">
      <c r="A1665">
        <v>1663</v>
      </c>
      <c r="B1665" s="3" t="s">
        <v>1664</v>
      </c>
      <c r="C1665" s="3" t="s">
        <v>5773</v>
      </c>
      <c r="D1665" s="11">
        <v>1000</v>
      </c>
      <c r="E1665" s="11">
        <v>1080</v>
      </c>
      <c r="F1665" t="s">
        <v>8219</v>
      </c>
      <c r="G1665" t="s">
        <v>8224</v>
      </c>
      <c r="H1665" t="s">
        <v>8246</v>
      </c>
      <c r="I1665">
        <v>1422750707</v>
      </c>
      <c r="J1665">
        <v>1420158707</v>
      </c>
      <c r="K1665" t="b">
        <v>0</v>
      </c>
      <c r="L1665">
        <v>32</v>
      </c>
      <c r="M1665" t="b">
        <v>1</v>
      </c>
      <c r="N1665" t="s">
        <v>8292</v>
      </c>
      <c r="O1665" s="13">
        <f>E1665/D1665</f>
        <v>1.08</v>
      </c>
      <c r="P1665" s="14">
        <f>IF($L1665&lt;&gt;0, E1665/L1665, 0)</f>
        <v>33.75</v>
      </c>
      <c r="Q1665" t="str">
        <f>LEFT($N1665, FIND("/", $N1665)-1)</f>
        <v>music</v>
      </c>
      <c r="R1665" t="str">
        <f>RIGHT(N1665, LEN(N1665)-LEN(Q1665)-1)</f>
        <v>pop</v>
      </c>
      <c r="S1665" s="5">
        <f>$J1665/60/60/24+DATE(1970, 1, 1)</f>
        <v>42006.02207175926</v>
      </c>
      <c r="T1665" s="5">
        <f>$I1665/60/60/24+DATE(1970, 1, 1)</f>
        <v>42036.02207175926</v>
      </c>
      <c r="U1665" t="b">
        <f>T1665&gt;S1665</f>
        <v>1</v>
      </c>
    </row>
    <row r="1666" spans="1:21" ht="43.5" x14ac:dyDescent="0.35">
      <c r="A1666">
        <v>1664</v>
      </c>
      <c r="B1666" s="3" t="s">
        <v>1665</v>
      </c>
      <c r="C1666" s="3" t="s">
        <v>5774</v>
      </c>
      <c r="D1666" s="11">
        <v>2500</v>
      </c>
      <c r="E1666" s="11">
        <v>3060.22</v>
      </c>
      <c r="F1666" t="s">
        <v>8219</v>
      </c>
      <c r="G1666" t="s">
        <v>8224</v>
      </c>
      <c r="H1666" t="s">
        <v>8246</v>
      </c>
      <c r="I1666">
        <v>1331870340</v>
      </c>
      <c r="J1666">
        <v>1328033818</v>
      </c>
      <c r="K1666" t="b">
        <v>0</v>
      </c>
      <c r="L1666">
        <v>89</v>
      </c>
      <c r="M1666" t="b">
        <v>1</v>
      </c>
      <c r="N1666" t="s">
        <v>8292</v>
      </c>
      <c r="O1666" s="13">
        <f>E1666/D1666</f>
        <v>1.2240879999999998</v>
      </c>
      <c r="P1666" s="14">
        <f>IF($L1666&lt;&gt;0, E1666/L1666, 0)</f>
        <v>34.384494382022467</v>
      </c>
      <c r="Q1666" t="str">
        <f>LEFT($N1666, FIND("/", $N1666)-1)</f>
        <v>music</v>
      </c>
      <c r="R1666" t="str">
        <f>RIGHT(N1666, LEN(N1666)-LEN(Q1666)-1)</f>
        <v>pop</v>
      </c>
      <c r="S1666" s="5">
        <f>$J1666/60/60/24+DATE(1970, 1, 1)</f>
        <v>40939.761782407404</v>
      </c>
      <c r="T1666" s="5">
        <f>$I1666/60/60/24+DATE(1970, 1, 1)</f>
        <v>40984.165972222225</v>
      </c>
      <c r="U1666" t="b">
        <f>T1666&gt;S1666</f>
        <v>1</v>
      </c>
    </row>
    <row r="1667" spans="1:21" ht="43.5" x14ac:dyDescent="0.35">
      <c r="A1667">
        <v>1665</v>
      </c>
      <c r="B1667" s="3" t="s">
        <v>1666</v>
      </c>
      <c r="C1667" s="3" t="s">
        <v>5775</v>
      </c>
      <c r="D1667" s="11">
        <v>3500</v>
      </c>
      <c r="E1667" s="11">
        <v>4181</v>
      </c>
      <c r="F1667" t="s">
        <v>8219</v>
      </c>
      <c r="G1667" t="s">
        <v>8224</v>
      </c>
      <c r="H1667" t="s">
        <v>8246</v>
      </c>
      <c r="I1667">
        <v>1298343600</v>
      </c>
      <c r="J1667">
        <v>1295624113</v>
      </c>
      <c r="K1667" t="b">
        <v>0</v>
      </c>
      <c r="L1667">
        <v>93</v>
      </c>
      <c r="M1667" t="b">
        <v>1</v>
      </c>
      <c r="N1667" t="s">
        <v>8292</v>
      </c>
      <c r="O1667" s="13">
        <f>E1667/D1667</f>
        <v>1.1945714285714286</v>
      </c>
      <c r="P1667" s="14">
        <f>IF($L1667&lt;&gt;0, E1667/L1667, 0)</f>
        <v>44.956989247311824</v>
      </c>
      <c r="Q1667" t="str">
        <f>LEFT($N1667, FIND("/", $N1667)-1)</f>
        <v>music</v>
      </c>
      <c r="R1667" t="str">
        <f>RIGHT(N1667, LEN(N1667)-LEN(Q1667)-1)</f>
        <v>pop</v>
      </c>
      <c r="S1667" s="5">
        <f>$J1667/60/60/24+DATE(1970, 1, 1)</f>
        <v>40564.649456018517</v>
      </c>
      <c r="T1667" s="5">
        <f>$I1667/60/60/24+DATE(1970, 1, 1)</f>
        <v>40596.125</v>
      </c>
      <c r="U1667" t="b">
        <f>T1667&gt;S1667</f>
        <v>1</v>
      </c>
    </row>
    <row r="1668" spans="1:21" ht="43.5" x14ac:dyDescent="0.35">
      <c r="A1668">
        <v>1666</v>
      </c>
      <c r="B1668" s="3" t="s">
        <v>1667</v>
      </c>
      <c r="C1668" s="3" t="s">
        <v>5776</v>
      </c>
      <c r="D1668" s="11">
        <v>2500</v>
      </c>
      <c r="E1668" s="11">
        <v>4022</v>
      </c>
      <c r="F1668" t="s">
        <v>8219</v>
      </c>
      <c r="G1668" t="s">
        <v>8224</v>
      </c>
      <c r="H1668" t="s">
        <v>8246</v>
      </c>
      <c r="I1668">
        <v>1364447073</v>
      </c>
      <c r="J1668">
        <v>1361858673</v>
      </c>
      <c r="K1668" t="b">
        <v>0</v>
      </c>
      <c r="L1668">
        <v>98</v>
      </c>
      <c r="M1668" t="b">
        <v>1</v>
      </c>
      <c r="N1668" t="s">
        <v>8292</v>
      </c>
      <c r="O1668" s="13">
        <f>E1668/D1668</f>
        <v>1.6088</v>
      </c>
      <c r="P1668" s="14">
        <f>IF($L1668&lt;&gt;0, E1668/L1668, 0)</f>
        <v>41.04081632653061</v>
      </c>
      <c r="Q1668" t="str">
        <f>LEFT($N1668, FIND("/", $N1668)-1)</f>
        <v>music</v>
      </c>
      <c r="R1668" t="str">
        <f>RIGHT(N1668, LEN(N1668)-LEN(Q1668)-1)</f>
        <v>pop</v>
      </c>
      <c r="S1668" s="5">
        <f>$J1668/60/60/24+DATE(1970, 1, 1)</f>
        <v>41331.253159722226</v>
      </c>
      <c r="T1668" s="5">
        <f>$I1668/60/60/24+DATE(1970, 1, 1)</f>
        <v>41361.211493055554</v>
      </c>
      <c r="U1668" t="b">
        <f>T1668&gt;S1668</f>
        <v>1</v>
      </c>
    </row>
    <row r="1669" spans="1:21" ht="43.5" x14ac:dyDescent="0.35">
      <c r="A1669">
        <v>1667</v>
      </c>
      <c r="B1669" s="3" t="s">
        <v>1668</v>
      </c>
      <c r="C1669" s="3" t="s">
        <v>5777</v>
      </c>
      <c r="D1669" s="11">
        <v>3400</v>
      </c>
      <c r="E1669" s="11">
        <v>4313</v>
      </c>
      <c r="F1669" t="s">
        <v>8219</v>
      </c>
      <c r="G1669" t="s">
        <v>8224</v>
      </c>
      <c r="H1669" t="s">
        <v>8246</v>
      </c>
      <c r="I1669">
        <v>1394521140</v>
      </c>
      <c r="J1669">
        <v>1392169298</v>
      </c>
      <c r="K1669" t="b">
        <v>0</v>
      </c>
      <c r="L1669">
        <v>82</v>
      </c>
      <c r="M1669" t="b">
        <v>1</v>
      </c>
      <c r="N1669" t="s">
        <v>8292</v>
      </c>
      <c r="O1669" s="13">
        <f>E1669/D1669</f>
        <v>1.2685294117647059</v>
      </c>
      <c r="P1669" s="14">
        <f>IF($L1669&lt;&gt;0, E1669/L1669, 0)</f>
        <v>52.597560975609753</v>
      </c>
      <c r="Q1669" t="str">
        <f>LEFT($N1669, FIND("/", $N1669)-1)</f>
        <v>music</v>
      </c>
      <c r="R1669" t="str">
        <f>RIGHT(N1669, LEN(N1669)-LEN(Q1669)-1)</f>
        <v>pop</v>
      </c>
      <c r="S1669" s="5">
        <f>$J1669/60/60/24+DATE(1970, 1, 1)</f>
        <v>41682.0705787037</v>
      </c>
      <c r="T1669" s="5">
        <f>$I1669/60/60/24+DATE(1970, 1, 1)</f>
        <v>41709.290972222225</v>
      </c>
      <c r="U1669" t="b">
        <f>T1669&gt;S1669</f>
        <v>1</v>
      </c>
    </row>
    <row r="1670" spans="1:21" ht="43.5" x14ac:dyDescent="0.35">
      <c r="A1670">
        <v>1668</v>
      </c>
      <c r="B1670" s="3" t="s">
        <v>1669</v>
      </c>
      <c r="C1670" s="3" t="s">
        <v>5778</v>
      </c>
      <c r="D1670" s="11">
        <v>8000</v>
      </c>
      <c r="E1670" s="11">
        <v>8211</v>
      </c>
      <c r="F1670" t="s">
        <v>8219</v>
      </c>
      <c r="G1670" t="s">
        <v>8224</v>
      </c>
      <c r="H1670" t="s">
        <v>8246</v>
      </c>
      <c r="I1670">
        <v>1322454939</v>
      </c>
      <c r="J1670">
        <v>1319859339</v>
      </c>
      <c r="K1670" t="b">
        <v>0</v>
      </c>
      <c r="L1670">
        <v>116</v>
      </c>
      <c r="M1670" t="b">
        <v>1</v>
      </c>
      <c r="N1670" t="s">
        <v>8292</v>
      </c>
      <c r="O1670" s="13">
        <f>E1670/D1670</f>
        <v>1.026375</v>
      </c>
      <c r="P1670" s="14">
        <f>IF($L1670&lt;&gt;0, E1670/L1670, 0)</f>
        <v>70.784482758620683</v>
      </c>
      <c r="Q1670" t="str">
        <f>LEFT($N1670, FIND("/", $N1670)-1)</f>
        <v>music</v>
      </c>
      <c r="R1670" t="str">
        <f>RIGHT(N1670, LEN(N1670)-LEN(Q1670)-1)</f>
        <v>pop</v>
      </c>
      <c r="S1670" s="5">
        <f>$J1670/60/60/24+DATE(1970, 1, 1)</f>
        <v>40845.14975694444</v>
      </c>
      <c r="T1670" s="5">
        <f>$I1670/60/60/24+DATE(1970, 1, 1)</f>
        <v>40875.191423611112</v>
      </c>
      <c r="U1670" t="b">
        <f>T1670&gt;S1670</f>
        <v>1</v>
      </c>
    </row>
    <row r="1671" spans="1:21" ht="58" x14ac:dyDescent="0.35">
      <c r="A1671">
        <v>1669</v>
      </c>
      <c r="B1671" s="3" t="s">
        <v>1670</v>
      </c>
      <c r="C1671" s="3" t="s">
        <v>5779</v>
      </c>
      <c r="D1671" s="11">
        <v>2000</v>
      </c>
      <c r="E1671" s="11">
        <v>2795</v>
      </c>
      <c r="F1671" t="s">
        <v>8219</v>
      </c>
      <c r="G1671" t="s">
        <v>8224</v>
      </c>
      <c r="H1671" t="s">
        <v>8246</v>
      </c>
      <c r="I1671">
        <v>1464729276</v>
      </c>
      <c r="J1671">
        <v>1459545276</v>
      </c>
      <c r="K1671" t="b">
        <v>0</v>
      </c>
      <c r="L1671">
        <v>52</v>
      </c>
      <c r="M1671" t="b">
        <v>1</v>
      </c>
      <c r="N1671" t="s">
        <v>8292</v>
      </c>
      <c r="O1671" s="13">
        <f>E1671/D1671</f>
        <v>1.3975</v>
      </c>
      <c r="P1671" s="14">
        <f>IF($L1671&lt;&gt;0, E1671/L1671, 0)</f>
        <v>53.75</v>
      </c>
      <c r="Q1671" t="str">
        <f>LEFT($N1671, FIND("/", $N1671)-1)</f>
        <v>music</v>
      </c>
      <c r="R1671" t="str">
        <f>RIGHT(N1671, LEN(N1671)-LEN(Q1671)-1)</f>
        <v>pop</v>
      </c>
      <c r="S1671" s="5">
        <f>$J1671/60/60/24+DATE(1970, 1, 1)</f>
        <v>42461.885138888887</v>
      </c>
      <c r="T1671" s="5">
        <f>$I1671/60/60/24+DATE(1970, 1, 1)</f>
        <v>42521.885138888887</v>
      </c>
      <c r="U1671" t="b">
        <f>T1671&gt;S1671</f>
        <v>1</v>
      </c>
    </row>
    <row r="1672" spans="1:21" ht="58" x14ac:dyDescent="0.35">
      <c r="A1672">
        <v>1670</v>
      </c>
      <c r="B1672" s="3" t="s">
        <v>1671</v>
      </c>
      <c r="C1672" s="3" t="s">
        <v>5780</v>
      </c>
      <c r="D1672" s="11">
        <v>1000</v>
      </c>
      <c r="E1672" s="11">
        <v>1026</v>
      </c>
      <c r="F1672" t="s">
        <v>8219</v>
      </c>
      <c r="G1672" t="s">
        <v>8224</v>
      </c>
      <c r="H1672" t="s">
        <v>8246</v>
      </c>
      <c r="I1672">
        <v>1278302400</v>
      </c>
      <c r="J1672">
        <v>1273961999</v>
      </c>
      <c r="K1672" t="b">
        <v>0</v>
      </c>
      <c r="L1672">
        <v>23</v>
      </c>
      <c r="M1672" t="b">
        <v>1</v>
      </c>
      <c r="N1672" t="s">
        <v>8292</v>
      </c>
      <c r="O1672" s="13">
        <f>E1672/D1672</f>
        <v>1.026</v>
      </c>
      <c r="P1672" s="14">
        <f>IF($L1672&lt;&gt;0, E1672/L1672, 0)</f>
        <v>44.608695652173914</v>
      </c>
      <c r="Q1672" t="str">
        <f>LEFT($N1672, FIND("/", $N1672)-1)</f>
        <v>music</v>
      </c>
      <c r="R1672" t="str">
        <f>RIGHT(N1672, LEN(N1672)-LEN(Q1672)-1)</f>
        <v>pop</v>
      </c>
      <c r="S1672" s="5">
        <f>$J1672/60/60/24+DATE(1970, 1, 1)</f>
        <v>40313.930543981485</v>
      </c>
      <c r="T1672" s="5">
        <f>$I1672/60/60/24+DATE(1970, 1, 1)</f>
        <v>40364.166666666664</v>
      </c>
      <c r="U1672" t="b">
        <f>T1672&gt;S1672</f>
        <v>1</v>
      </c>
    </row>
    <row r="1673" spans="1:21" ht="29" x14ac:dyDescent="0.35">
      <c r="A1673">
        <v>1671</v>
      </c>
      <c r="B1673" s="3" t="s">
        <v>1672</v>
      </c>
      <c r="C1673" s="3" t="s">
        <v>5781</v>
      </c>
      <c r="D1673" s="11">
        <v>2000</v>
      </c>
      <c r="E1673" s="11">
        <v>2013.47</v>
      </c>
      <c r="F1673" t="s">
        <v>8219</v>
      </c>
      <c r="G1673" t="s">
        <v>8224</v>
      </c>
      <c r="H1673" t="s">
        <v>8246</v>
      </c>
      <c r="I1673">
        <v>1470056614</v>
      </c>
      <c r="J1673">
        <v>1467464614</v>
      </c>
      <c r="K1673" t="b">
        <v>0</v>
      </c>
      <c r="L1673">
        <v>77</v>
      </c>
      <c r="M1673" t="b">
        <v>1</v>
      </c>
      <c r="N1673" t="s">
        <v>8292</v>
      </c>
      <c r="O1673" s="13">
        <f>E1673/D1673</f>
        <v>1.0067349999999999</v>
      </c>
      <c r="P1673" s="14">
        <f>IF($L1673&lt;&gt;0, E1673/L1673, 0)</f>
        <v>26.148961038961041</v>
      </c>
      <c r="Q1673" t="str">
        <f>LEFT($N1673, FIND("/", $N1673)-1)</f>
        <v>music</v>
      </c>
      <c r="R1673" t="str">
        <f>RIGHT(N1673, LEN(N1673)-LEN(Q1673)-1)</f>
        <v>pop</v>
      </c>
      <c r="S1673" s="5">
        <f>$J1673/60/60/24+DATE(1970, 1, 1)</f>
        <v>42553.54414351852</v>
      </c>
      <c r="T1673" s="5">
        <f>$I1673/60/60/24+DATE(1970, 1, 1)</f>
        <v>42583.54414351852</v>
      </c>
      <c r="U1673" t="b">
        <f>T1673&gt;S1673</f>
        <v>1</v>
      </c>
    </row>
    <row r="1674" spans="1:21" ht="43.5" x14ac:dyDescent="0.35">
      <c r="A1674">
        <v>1672</v>
      </c>
      <c r="B1674" s="3" t="s">
        <v>1673</v>
      </c>
      <c r="C1674" s="3" t="s">
        <v>5782</v>
      </c>
      <c r="D1674" s="11">
        <v>1700</v>
      </c>
      <c r="E1674" s="11">
        <v>1920</v>
      </c>
      <c r="F1674" t="s">
        <v>8219</v>
      </c>
      <c r="G1674" t="s">
        <v>8224</v>
      </c>
      <c r="H1674" t="s">
        <v>8246</v>
      </c>
      <c r="I1674">
        <v>1338824730</v>
      </c>
      <c r="J1674">
        <v>1336232730</v>
      </c>
      <c r="K1674" t="b">
        <v>0</v>
      </c>
      <c r="L1674">
        <v>49</v>
      </c>
      <c r="M1674" t="b">
        <v>1</v>
      </c>
      <c r="N1674" t="s">
        <v>8292</v>
      </c>
      <c r="O1674" s="13">
        <f>E1674/D1674</f>
        <v>1.1294117647058823</v>
      </c>
      <c r="P1674" s="14">
        <f>IF($L1674&lt;&gt;0, E1674/L1674, 0)</f>
        <v>39.183673469387756</v>
      </c>
      <c r="Q1674" t="str">
        <f>LEFT($N1674, FIND("/", $N1674)-1)</f>
        <v>music</v>
      </c>
      <c r="R1674" t="str">
        <f>RIGHT(N1674, LEN(N1674)-LEN(Q1674)-1)</f>
        <v>pop</v>
      </c>
      <c r="S1674" s="5">
        <f>$J1674/60/60/24+DATE(1970, 1, 1)</f>
        <v>41034.656597222223</v>
      </c>
      <c r="T1674" s="5">
        <f>$I1674/60/60/24+DATE(1970, 1, 1)</f>
        <v>41064.656597222223</v>
      </c>
      <c r="U1674" t="b">
        <f>T1674&gt;S1674</f>
        <v>1</v>
      </c>
    </row>
    <row r="1675" spans="1:21" ht="43.5" x14ac:dyDescent="0.35">
      <c r="A1675">
        <v>1673</v>
      </c>
      <c r="B1675" s="3" t="s">
        <v>1674</v>
      </c>
      <c r="C1675" s="3" t="s">
        <v>5783</v>
      </c>
      <c r="D1675" s="11">
        <v>2100</v>
      </c>
      <c r="E1675" s="11">
        <v>2690</v>
      </c>
      <c r="F1675" t="s">
        <v>8219</v>
      </c>
      <c r="G1675" t="s">
        <v>8224</v>
      </c>
      <c r="H1675" t="s">
        <v>8246</v>
      </c>
      <c r="I1675">
        <v>1425675892</v>
      </c>
      <c r="J1675">
        <v>1423083892</v>
      </c>
      <c r="K1675" t="b">
        <v>0</v>
      </c>
      <c r="L1675">
        <v>59</v>
      </c>
      <c r="M1675" t="b">
        <v>1</v>
      </c>
      <c r="N1675" t="s">
        <v>8292</v>
      </c>
      <c r="O1675" s="13">
        <f>E1675/D1675</f>
        <v>1.2809523809523808</v>
      </c>
      <c r="P1675" s="14">
        <f>IF($L1675&lt;&gt;0, E1675/L1675, 0)</f>
        <v>45.593220338983052</v>
      </c>
      <c r="Q1675" t="str">
        <f>LEFT($N1675, FIND("/", $N1675)-1)</f>
        <v>music</v>
      </c>
      <c r="R1675" t="str">
        <f>RIGHT(N1675, LEN(N1675)-LEN(Q1675)-1)</f>
        <v>pop</v>
      </c>
      <c r="S1675" s="5">
        <f>$J1675/60/60/24+DATE(1970, 1, 1)</f>
        <v>42039.878379629634</v>
      </c>
      <c r="T1675" s="5">
        <f>$I1675/60/60/24+DATE(1970, 1, 1)</f>
        <v>42069.878379629634</v>
      </c>
      <c r="U1675" t="b">
        <f>T1675&gt;S1675</f>
        <v>1</v>
      </c>
    </row>
    <row r="1676" spans="1:21" ht="43.5" x14ac:dyDescent="0.35">
      <c r="A1676">
        <v>1674</v>
      </c>
      <c r="B1676" s="3" t="s">
        <v>1675</v>
      </c>
      <c r="C1676" s="3" t="s">
        <v>5784</v>
      </c>
      <c r="D1676" s="11">
        <v>5000</v>
      </c>
      <c r="E1676" s="11">
        <v>10085</v>
      </c>
      <c r="F1676" t="s">
        <v>8219</v>
      </c>
      <c r="G1676" t="s">
        <v>8224</v>
      </c>
      <c r="H1676" t="s">
        <v>8246</v>
      </c>
      <c r="I1676">
        <v>1471503540</v>
      </c>
      <c r="J1676">
        <v>1468852306</v>
      </c>
      <c r="K1676" t="b">
        <v>0</v>
      </c>
      <c r="L1676">
        <v>113</v>
      </c>
      <c r="M1676" t="b">
        <v>1</v>
      </c>
      <c r="N1676" t="s">
        <v>8292</v>
      </c>
      <c r="O1676" s="13">
        <f>E1676/D1676</f>
        <v>2.0169999999999999</v>
      </c>
      <c r="P1676" s="14">
        <f>IF($L1676&lt;&gt;0, E1676/L1676, 0)</f>
        <v>89.247787610619469</v>
      </c>
      <c r="Q1676" t="str">
        <f>LEFT($N1676, FIND("/", $N1676)-1)</f>
        <v>music</v>
      </c>
      <c r="R1676" t="str">
        <f>RIGHT(N1676, LEN(N1676)-LEN(Q1676)-1)</f>
        <v>pop</v>
      </c>
      <c r="S1676" s="5">
        <f>$J1676/60/60/24+DATE(1970, 1, 1)</f>
        <v>42569.605393518519</v>
      </c>
      <c r="T1676" s="5">
        <f>$I1676/60/60/24+DATE(1970, 1, 1)</f>
        <v>42600.290972222225</v>
      </c>
      <c r="U1676" t="b">
        <f>T1676&gt;S1676</f>
        <v>1</v>
      </c>
    </row>
    <row r="1677" spans="1:21" ht="29" x14ac:dyDescent="0.35">
      <c r="A1677">
        <v>1675</v>
      </c>
      <c r="B1677" s="3" t="s">
        <v>1676</v>
      </c>
      <c r="C1677" s="3" t="s">
        <v>5785</v>
      </c>
      <c r="D1677" s="11">
        <v>1000</v>
      </c>
      <c r="E1677" s="11">
        <v>1374.16</v>
      </c>
      <c r="F1677" t="s">
        <v>8219</v>
      </c>
      <c r="G1677" t="s">
        <v>8224</v>
      </c>
      <c r="H1677" t="s">
        <v>8246</v>
      </c>
      <c r="I1677">
        <v>1318802580</v>
      </c>
      <c r="J1677">
        <v>1316194540</v>
      </c>
      <c r="K1677" t="b">
        <v>0</v>
      </c>
      <c r="L1677">
        <v>34</v>
      </c>
      <c r="M1677" t="b">
        <v>1</v>
      </c>
      <c r="N1677" t="s">
        <v>8292</v>
      </c>
      <c r="O1677" s="13">
        <f>E1677/D1677</f>
        <v>1.37416</v>
      </c>
      <c r="P1677" s="14">
        <f>IF($L1677&lt;&gt;0, E1677/L1677, 0)</f>
        <v>40.416470588235299</v>
      </c>
      <c r="Q1677" t="str">
        <f>LEFT($N1677, FIND("/", $N1677)-1)</f>
        <v>music</v>
      </c>
      <c r="R1677" t="str">
        <f>RIGHT(N1677, LEN(N1677)-LEN(Q1677)-1)</f>
        <v>pop</v>
      </c>
      <c r="S1677" s="5">
        <f>$J1677/60/60/24+DATE(1970, 1, 1)</f>
        <v>40802.733101851853</v>
      </c>
      <c r="T1677" s="5">
        <f>$I1677/60/60/24+DATE(1970, 1, 1)</f>
        <v>40832.918749999997</v>
      </c>
      <c r="U1677" t="b">
        <f>T1677&gt;S1677</f>
        <v>1</v>
      </c>
    </row>
    <row r="1678" spans="1:21" ht="29" x14ac:dyDescent="0.35">
      <c r="A1678">
        <v>1676</v>
      </c>
      <c r="B1678" s="3" t="s">
        <v>1677</v>
      </c>
      <c r="C1678" s="3" t="s">
        <v>5786</v>
      </c>
      <c r="D1678" s="11">
        <v>3000</v>
      </c>
      <c r="E1678" s="11">
        <v>3460</v>
      </c>
      <c r="F1678" t="s">
        <v>8219</v>
      </c>
      <c r="G1678" t="s">
        <v>8224</v>
      </c>
      <c r="H1678" t="s">
        <v>8246</v>
      </c>
      <c r="I1678">
        <v>1334980740</v>
      </c>
      <c r="J1678">
        <v>1330968347</v>
      </c>
      <c r="K1678" t="b">
        <v>0</v>
      </c>
      <c r="L1678">
        <v>42</v>
      </c>
      <c r="M1678" t="b">
        <v>1</v>
      </c>
      <c r="N1678" t="s">
        <v>8292</v>
      </c>
      <c r="O1678" s="13">
        <f>E1678/D1678</f>
        <v>1.1533333333333333</v>
      </c>
      <c r="P1678" s="14">
        <f>IF($L1678&lt;&gt;0, E1678/L1678, 0)</f>
        <v>82.38095238095238</v>
      </c>
      <c r="Q1678" t="str">
        <f>LEFT($N1678, FIND("/", $N1678)-1)</f>
        <v>music</v>
      </c>
      <c r="R1678" t="str">
        <f>RIGHT(N1678, LEN(N1678)-LEN(Q1678)-1)</f>
        <v>pop</v>
      </c>
      <c r="S1678" s="5">
        <f>$J1678/60/60/24+DATE(1970, 1, 1)</f>
        <v>40973.72623842593</v>
      </c>
      <c r="T1678" s="5">
        <f>$I1678/60/60/24+DATE(1970, 1, 1)</f>
        <v>41020.165972222225</v>
      </c>
      <c r="U1678" t="b">
        <f>T1678&gt;S1678</f>
        <v>1</v>
      </c>
    </row>
    <row r="1679" spans="1:21" ht="43.5" x14ac:dyDescent="0.35">
      <c r="A1679">
        <v>1677</v>
      </c>
      <c r="B1679" s="3" t="s">
        <v>1678</v>
      </c>
      <c r="C1679" s="3" t="s">
        <v>5787</v>
      </c>
      <c r="D1679" s="11">
        <v>6000</v>
      </c>
      <c r="E1679" s="11">
        <v>6700</v>
      </c>
      <c r="F1679" t="s">
        <v>8219</v>
      </c>
      <c r="G1679" t="s">
        <v>8227</v>
      </c>
      <c r="H1679" t="s">
        <v>8249</v>
      </c>
      <c r="I1679">
        <v>1460786340</v>
      </c>
      <c r="J1679">
        <v>1455615976</v>
      </c>
      <c r="K1679" t="b">
        <v>0</v>
      </c>
      <c r="L1679">
        <v>42</v>
      </c>
      <c r="M1679" t="b">
        <v>1</v>
      </c>
      <c r="N1679" t="s">
        <v>8292</v>
      </c>
      <c r="O1679" s="13">
        <f>E1679/D1679</f>
        <v>1.1166666666666667</v>
      </c>
      <c r="P1679" s="14">
        <f>IF($L1679&lt;&gt;0, E1679/L1679, 0)</f>
        <v>159.52380952380952</v>
      </c>
      <c r="Q1679" t="str">
        <f>LEFT($N1679, FIND("/", $N1679)-1)</f>
        <v>music</v>
      </c>
      <c r="R1679" t="str">
        <f>RIGHT(N1679, LEN(N1679)-LEN(Q1679)-1)</f>
        <v>pop</v>
      </c>
      <c r="S1679" s="5">
        <f>$J1679/60/60/24+DATE(1970, 1, 1)</f>
        <v>42416.407129629632</v>
      </c>
      <c r="T1679" s="5">
        <f>$I1679/60/60/24+DATE(1970, 1, 1)</f>
        <v>42476.249305555553</v>
      </c>
      <c r="U1679" t="b">
        <f>T1679&gt;S1679</f>
        <v>1</v>
      </c>
    </row>
    <row r="1680" spans="1:21" ht="43.5" x14ac:dyDescent="0.35">
      <c r="A1680">
        <v>1678</v>
      </c>
      <c r="B1680" s="3" t="s">
        <v>1679</v>
      </c>
      <c r="C1680" s="3" t="s">
        <v>5788</v>
      </c>
      <c r="D1680" s="11">
        <v>1500</v>
      </c>
      <c r="E1680" s="11">
        <v>1776</v>
      </c>
      <c r="F1680" t="s">
        <v>8219</v>
      </c>
      <c r="G1680" t="s">
        <v>8224</v>
      </c>
      <c r="H1680" t="s">
        <v>8246</v>
      </c>
      <c r="I1680">
        <v>1391718671</v>
      </c>
      <c r="J1680">
        <v>1390509071</v>
      </c>
      <c r="K1680" t="b">
        <v>0</v>
      </c>
      <c r="L1680">
        <v>49</v>
      </c>
      <c r="M1680" t="b">
        <v>1</v>
      </c>
      <c r="N1680" t="s">
        <v>8292</v>
      </c>
      <c r="O1680" s="13">
        <f>E1680/D1680</f>
        <v>1.1839999999999999</v>
      </c>
      <c r="P1680" s="14">
        <f>IF($L1680&lt;&gt;0, E1680/L1680, 0)</f>
        <v>36.244897959183675</v>
      </c>
      <c r="Q1680" t="str">
        <f>LEFT($N1680, FIND("/", $N1680)-1)</f>
        <v>music</v>
      </c>
      <c r="R1680" t="str">
        <f>RIGHT(N1680, LEN(N1680)-LEN(Q1680)-1)</f>
        <v>pop</v>
      </c>
      <c r="S1680" s="5">
        <f>$J1680/60/60/24+DATE(1970, 1, 1)</f>
        <v>41662.854988425926</v>
      </c>
      <c r="T1680" s="5">
        <f>$I1680/60/60/24+DATE(1970, 1, 1)</f>
        <v>41676.854988425926</v>
      </c>
      <c r="U1680" t="b">
        <f>T1680&gt;S1680</f>
        <v>1</v>
      </c>
    </row>
    <row r="1681" spans="1:21" ht="58" x14ac:dyDescent="0.35">
      <c r="A1681">
        <v>1679</v>
      </c>
      <c r="B1681" s="3" t="s">
        <v>1680</v>
      </c>
      <c r="C1681" s="3" t="s">
        <v>5789</v>
      </c>
      <c r="D1681" s="11">
        <v>2000</v>
      </c>
      <c r="E1681" s="11">
        <v>3500</v>
      </c>
      <c r="F1681" t="s">
        <v>8219</v>
      </c>
      <c r="G1681" t="s">
        <v>8224</v>
      </c>
      <c r="H1681" t="s">
        <v>8246</v>
      </c>
      <c r="I1681">
        <v>1311298745</v>
      </c>
      <c r="J1681">
        <v>1309311545</v>
      </c>
      <c r="K1681" t="b">
        <v>0</v>
      </c>
      <c r="L1681">
        <v>56</v>
      </c>
      <c r="M1681" t="b">
        <v>1</v>
      </c>
      <c r="N1681" t="s">
        <v>8292</v>
      </c>
      <c r="O1681" s="13">
        <f>E1681/D1681</f>
        <v>1.75</v>
      </c>
      <c r="P1681" s="14">
        <f>IF($L1681&lt;&gt;0, E1681/L1681, 0)</f>
        <v>62.5</v>
      </c>
      <c r="Q1681" t="str">
        <f>LEFT($N1681, FIND("/", $N1681)-1)</f>
        <v>music</v>
      </c>
      <c r="R1681" t="str">
        <f>RIGHT(N1681, LEN(N1681)-LEN(Q1681)-1)</f>
        <v>pop</v>
      </c>
      <c r="S1681" s="5">
        <f>$J1681/60/60/24+DATE(1970, 1, 1)</f>
        <v>40723.068807870368</v>
      </c>
      <c r="T1681" s="5">
        <f>$I1681/60/60/24+DATE(1970, 1, 1)</f>
        <v>40746.068807870368</v>
      </c>
      <c r="U1681" t="b">
        <f>T1681&gt;S1681</f>
        <v>1</v>
      </c>
    </row>
    <row r="1682" spans="1:21" ht="29" x14ac:dyDescent="0.35">
      <c r="A1682">
        <v>1680</v>
      </c>
      <c r="B1682" s="3" t="s">
        <v>1681</v>
      </c>
      <c r="C1682" s="3" t="s">
        <v>5790</v>
      </c>
      <c r="D1682" s="11">
        <v>1000</v>
      </c>
      <c r="E1682" s="11">
        <v>1175</v>
      </c>
      <c r="F1682" t="s">
        <v>8219</v>
      </c>
      <c r="G1682" t="s">
        <v>8224</v>
      </c>
      <c r="H1682" t="s">
        <v>8246</v>
      </c>
      <c r="I1682">
        <v>1405188667</v>
      </c>
      <c r="J1682">
        <v>1402596667</v>
      </c>
      <c r="K1682" t="b">
        <v>0</v>
      </c>
      <c r="L1682">
        <v>25</v>
      </c>
      <c r="M1682" t="b">
        <v>1</v>
      </c>
      <c r="N1682" t="s">
        <v>8292</v>
      </c>
      <c r="O1682" s="13">
        <f>E1682/D1682</f>
        <v>1.175</v>
      </c>
      <c r="P1682" s="14">
        <f>IF($L1682&lt;&gt;0, E1682/L1682, 0)</f>
        <v>47</v>
      </c>
      <c r="Q1682" t="str">
        <f>LEFT($N1682, FIND("/", $N1682)-1)</f>
        <v>music</v>
      </c>
      <c r="R1682" t="str">
        <f>RIGHT(N1682, LEN(N1682)-LEN(Q1682)-1)</f>
        <v>pop</v>
      </c>
      <c r="S1682" s="5">
        <f>$J1682/60/60/24+DATE(1970, 1, 1)</f>
        <v>41802.757719907408</v>
      </c>
      <c r="T1682" s="5">
        <f>$I1682/60/60/24+DATE(1970, 1, 1)</f>
        <v>41832.757719907408</v>
      </c>
      <c r="U1682" t="b">
        <f>T1682&gt;S1682</f>
        <v>1</v>
      </c>
    </row>
    <row r="1683" spans="1:21" ht="58" x14ac:dyDescent="0.35">
      <c r="A1683">
        <v>1681</v>
      </c>
      <c r="B1683" s="3" t="s">
        <v>1682</v>
      </c>
      <c r="C1683" s="3" t="s">
        <v>5791</v>
      </c>
      <c r="D1683" s="11">
        <v>65000</v>
      </c>
      <c r="E1683" s="11">
        <v>65924.38</v>
      </c>
      <c r="F1683" t="s">
        <v>8222</v>
      </c>
      <c r="G1683" t="s">
        <v>8224</v>
      </c>
      <c r="H1683" t="s">
        <v>8246</v>
      </c>
      <c r="I1683">
        <v>1490752800</v>
      </c>
      <c r="J1683">
        <v>1486522484</v>
      </c>
      <c r="K1683" t="b">
        <v>0</v>
      </c>
      <c r="L1683">
        <v>884</v>
      </c>
      <c r="M1683" t="b">
        <v>0</v>
      </c>
      <c r="N1683" t="s">
        <v>8293</v>
      </c>
      <c r="O1683" s="13">
        <f>E1683/D1683</f>
        <v>1.0142212307692309</v>
      </c>
      <c r="P1683" s="14">
        <f>IF($L1683&lt;&gt;0, E1683/L1683, 0)</f>
        <v>74.575090497737563</v>
      </c>
      <c r="Q1683" t="str">
        <f>LEFT($N1683, FIND("/", $N1683)-1)</f>
        <v>music</v>
      </c>
      <c r="R1683" t="str">
        <f>RIGHT(N1683, LEN(N1683)-LEN(Q1683)-1)</f>
        <v>faith</v>
      </c>
      <c r="S1683" s="5">
        <f>$J1683/60/60/24+DATE(1970, 1, 1)</f>
        <v>42774.121342592596</v>
      </c>
      <c r="T1683" s="5">
        <f>$I1683/60/60/24+DATE(1970, 1, 1)</f>
        <v>42823.083333333328</v>
      </c>
      <c r="U1683" t="b">
        <f>T1683&gt;S1683</f>
        <v>1</v>
      </c>
    </row>
    <row r="1684" spans="1:21" ht="43.5" x14ac:dyDescent="0.35">
      <c r="A1684">
        <v>1682</v>
      </c>
      <c r="B1684" s="3" t="s">
        <v>1683</v>
      </c>
      <c r="C1684" s="3" t="s">
        <v>5792</v>
      </c>
      <c r="D1684" s="11">
        <v>6000</v>
      </c>
      <c r="E1684" s="11">
        <v>0</v>
      </c>
      <c r="F1684" t="s">
        <v>8222</v>
      </c>
      <c r="G1684" t="s">
        <v>8224</v>
      </c>
      <c r="H1684" t="s">
        <v>8246</v>
      </c>
      <c r="I1684">
        <v>1492142860</v>
      </c>
      <c r="J1684">
        <v>1486962460</v>
      </c>
      <c r="K1684" t="b">
        <v>0</v>
      </c>
      <c r="L1684">
        <v>0</v>
      </c>
      <c r="M1684" t="b">
        <v>0</v>
      </c>
      <c r="N1684" t="s">
        <v>8293</v>
      </c>
      <c r="O1684" s="13">
        <f>E1684/D1684</f>
        <v>0</v>
      </c>
      <c r="P1684" s="14">
        <f>IF($L1684&lt;&gt;0, E1684/L1684, 0)</f>
        <v>0</v>
      </c>
      <c r="Q1684" t="str">
        <f>LEFT($N1684, FIND("/", $N1684)-1)</f>
        <v>music</v>
      </c>
      <c r="R1684" t="str">
        <f>RIGHT(N1684, LEN(N1684)-LEN(Q1684)-1)</f>
        <v>faith</v>
      </c>
      <c r="S1684" s="5">
        <f>$J1684/60/60/24+DATE(1970, 1, 1)</f>
        <v>42779.21365740741</v>
      </c>
      <c r="T1684" s="5">
        <f>$I1684/60/60/24+DATE(1970, 1, 1)</f>
        <v>42839.171990740739</v>
      </c>
      <c r="U1684" t="b">
        <f>T1684&gt;S1684</f>
        <v>1</v>
      </c>
    </row>
    <row r="1685" spans="1:21" ht="43.5" x14ac:dyDescent="0.35">
      <c r="A1685">
        <v>1683</v>
      </c>
      <c r="B1685" s="3" t="s">
        <v>1684</v>
      </c>
      <c r="C1685" s="3" t="s">
        <v>5793</v>
      </c>
      <c r="D1685" s="11">
        <v>3500</v>
      </c>
      <c r="E1685" s="11">
        <v>760</v>
      </c>
      <c r="F1685" t="s">
        <v>8222</v>
      </c>
      <c r="G1685" t="s">
        <v>8230</v>
      </c>
      <c r="H1685" t="s">
        <v>8249</v>
      </c>
      <c r="I1685">
        <v>1491590738</v>
      </c>
      <c r="J1685">
        <v>1489517138</v>
      </c>
      <c r="K1685" t="b">
        <v>0</v>
      </c>
      <c r="L1685">
        <v>10</v>
      </c>
      <c r="M1685" t="b">
        <v>0</v>
      </c>
      <c r="N1685" t="s">
        <v>8293</v>
      </c>
      <c r="O1685" s="13">
        <f>E1685/D1685</f>
        <v>0.21714285714285714</v>
      </c>
      <c r="P1685" s="14">
        <f>IF($L1685&lt;&gt;0, E1685/L1685, 0)</f>
        <v>76</v>
      </c>
      <c r="Q1685" t="str">
        <f>LEFT($N1685, FIND("/", $N1685)-1)</f>
        <v>music</v>
      </c>
      <c r="R1685" t="str">
        <f>RIGHT(N1685, LEN(N1685)-LEN(Q1685)-1)</f>
        <v>faith</v>
      </c>
      <c r="S1685" s="5">
        <f>$J1685/60/60/24+DATE(1970, 1, 1)</f>
        <v>42808.781689814816</v>
      </c>
      <c r="T1685" s="5">
        <f>$I1685/60/60/24+DATE(1970, 1, 1)</f>
        <v>42832.781689814816</v>
      </c>
      <c r="U1685" t="b">
        <f>T1685&gt;S1685</f>
        <v>1</v>
      </c>
    </row>
    <row r="1686" spans="1:21" ht="29" x14ac:dyDescent="0.35">
      <c r="A1686">
        <v>1684</v>
      </c>
      <c r="B1686" s="3" t="s">
        <v>1685</v>
      </c>
      <c r="C1686" s="3" t="s">
        <v>5794</v>
      </c>
      <c r="D1686" s="11">
        <v>8000</v>
      </c>
      <c r="E1686" s="11">
        <v>8730</v>
      </c>
      <c r="F1686" t="s">
        <v>8222</v>
      </c>
      <c r="G1686" t="s">
        <v>8224</v>
      </c>
      <c r="H1686" t="s">
        <v>8246</v>
      </c>
      <c r="I1686">
        <v>1489775641</v>
      </c>
      <c r="J1686">
        <v>1487360041</v>
      </c>
      <c r="K1686" t="b">
        <v>0</v>
      </c>
      <c r="L1686">
        <v>101</v>
      </c>
      <c r="M1686" t="b">
        <v>0</v>
      </c>
      <c r="N1686" t="s">
        <v>8293</v>
      </c>
      <c r="O1686" s="13">
        <f>E1686/D1686</f>
        <v>1.0912500000000001</v>
      </c>
      <c r="P1686" s="14">
        <f>IF($L1686&lt;&gt;0, E1686/L1686, 0)</f>
        <v>86.43564356435644</v>
      </c>
      <c r="Q1686" t="str">
        <f>LEFT($N1686, FIND("/", $N1686)-1)</f>
        <v>music</v>
      </c>
      <c r="R1686" t="str">
        <f>RIGHT(N1686, LEN(N1686)-LEN(Q1686)-1)</f>
        <v>faith</v>
      </c>
      <c r="S1686" s="5">
        <f>$J1686/60/60/24+DATE(1970, 1, 1)</f>
        <v>42783.815289351856</v>
      </c>
      <c r="T1686" s="5">
        <f>$I1686/60/60/24+DATE(1970, 1, 1)</f>
        <v>42811.773622685185</v>
      </c>
      <c r="U1686" t="b">
        <f>T1686&gt;S1686</f>
        <v>1</v>
      </c>
    </row>
    <row r="1687" spans="1:21" ht="43.5" x14ac:dyDescent="0.35">
      <c r="A1687">
        <v>1685</v>
      </c>
      <c r="B1687" s="3" t="s">
        <v>1686</v>
      </c>
      <c r="C1687" s="3" t="s">
        <v>5795</v>
      </c>
      <c r="D1687" s="11">
        <v>350</v>
      </c>
      <c r="E1687" s="11">
        <v>360</v>
      </c>
      <c r="F1687" t="s">
        <v>8222</v>
      </c>
      <c r="G1687" t="s">
        <v>8224</v>
      </c>
      <c r="H1687" t="s">
        <v>8246</v>
      </c>
      <c r="I1687">
        <v>1490331623</v>
      </c>
      <c r="J1687">
        <v>1487743223</v>
      </c>
      <c r="K1687" t="b">
        <v>0</v>
      </c>
      <c r="L1687">
        <v>15</v>
      </c>
      <c r="M1687" t="b">
        <v>0</v>
      </c>
      <c r="N1687" t="s">
        <v>8293</v>
      </c>
      <c r="O1687" s="13">
        <f>E1687/D1687</f>
        <v>1.0285714285714285</v>
      </c>
      <c r="P1687" s="14">
        <f>IF($L1687&lt;&gt;0, E1687/L1687, 0)</f>
        <v>24</v>
      </c>
      <c r="Q1687" t="str">
        <f>LEFT($N1687, FIND("/", $N1687)-1)</f>
        <v>music</v>
      </c>
      <c r="R1687" t="str">
        <f>RIGHT(N1687, LEN(N1687)-LEN(Q1687)-1)</f>
        <v>faith</v>
      </c>
      <c r="S1687" s="5">
        <f>$J1687/60/60/24+DATE(1970, 1, 1)</f>
        <v>42788.2502662037</v>
      </c>
      <c r="T1687" s="5">
        <f>$I1687/60/60/24+DATE(1970, 1, 1)</f>
        <v>42818.208599537036</v>
      </c>
      <c r="U1687" t="b">
        <f>T1687&gt;S1687</f>
        <v>1</v>
      </c>
    </row>
    <row r="1688" spans="1:21" ht="43.5" x14ac:dyDescent="0.35">
      <c r="A1688">
        <v>1686</v>
      </c>
      <c r="B1688" s="3" t="s">
        <v>1687</v>
      </c>
      <c r="C1688" s="3" t="s">
        <v>5796</v>
      </c>
      <c r="D1688" s="11">
        <v>5000</v>
      </c>
      <c r="E1688" s="11">
        <v>18</v>
      </c>
      <c r="F1688" t="s">
        <v>8222</v>
      </c>
      <c r="G1688" t="s">
        <v>8229</v>
      </c>
      <c r="H1688" t="s">
        <v>8251</v>
      </c>
      <c r="I1688">
        <v>1493320519</v>
      </c>
      <c r="J1688">
        <v>1488140119</v>
      </c>
      <c r="K1688" t="b">
        <v>0</v>
      </c>
      <c r="L1688">
        <v>1</v>
      </c>
      <c r="M1688" t="b">
        <v>0</v>
      </c>
      <c r="N1688" t="s">
        <v>8293</v>
      </c>
      <c r="O1688" s="13">
        <f>E1688/D1688</f>
        <v>3.5999999999999999E-3</v>
      </c>
      <c r="P1688" s="14">
        <f>IF($L1688&lt;&gt;0, E1688/L1688, 0)</f>
        <v>18</v>
      </c>
      <c r="Q1688" t="str">
        <f>LEFT($N1688, FIND("/", $N1688)-1)</f>
        <v>music</v>
      </c>
      <c r="R1688" t="str">
        <f>RIGHT(N1688, LEN(N1688)-LEN(Q1688)-1)</f>
        <v>faith</v>
      </c>
      <c r="S1688" s="5">
        <f>$J1688/60/60/24+DATE(1970, 1, 1)</f>
        <v>42792.843969907408</v>
      </c>
      <c r="T1688" s="5">
        <f>$I1688/60/60/24+DATE(1970, 1, 1)</f>
        <v>42852.802303240736</v>
      </c>
      <c r="U1688" t="b">
        <f>T1688&gt;S1688</f>
        <v>1</v>
      </c>
    </row>
    <row r="1689" spans="1:21" ht="43.5" x14ac:dyDescent="0.35">
      <c r="A1689">
        <v>1687</v>
      </c>
      <c r="B1689" s="3" t="s">
        <v>1688</v>
      </c>
      <c r="C1689" s="3" t="s">
        <v>5797</v>
      </c>
      <c r="D1689" s="11">
        <v>10000</v>
      </c>
      <c r="E1689" s="11">
        <v>3125</v>
      </c>
      <c r="F1689" t="s">
        <v>8222</v>
      </c>
      <c r="G1689" t="s">
        <v>8224</v>
      </c>
      <c r="H1689" t="s">
        <v>8246</v>
      </c>
      <c r="I1689">
        <v>1491855300</v>
      </c>
      <c r="J1689">
        <v>1488935245</v>
      </c>
      <c r="K1689" t="b">
        <v>0</v>
      </c>
      <c r="L1689">
        <v>39</v>
      </c>
      <c r="M1689" t="b">
        <v>0</v>
      </c>
      <c r="N1689" t="s">
        <v>8293</v>
      </c>
      <c r="O1689" s="13">
        <f>E1689/D1689</f>
        <v>0.3125</v>
      </c>
      <c r="P1689" s="14">
        <f>IF($L1689&lt;&gt;0, E1689/L1689, 0)</f>
        <v>80.128205128205124</v>
      </c>
      <c r="Q1689" t="str">
        <f>LEFT($N1689, FIND("/", $N1689)-1)</f>
        <v>music</v>
      </c>
      <c r="R1689" t="str">
        <f>RIGHT(N1689, LEN(N1689)-LEN(Q1689)-1)</f>
        <v>faith</v>
      </c>
      <c r="S1689" s="5">
        <f>$J1689/60/60/24+DATE(1970, 1, 1)</f>
        <v>42802.046817129631</v>
      </c>
      <c r="T1689" s="5">
        <f>$I1689/60/60/24+DATE(1970, 1, 1)</f>
        <v>42835.84375</v>
      </c>
      <c r="U1689" t="b">
        <f>T1689&gt;S1689</f>
        <v>1</v>
      </c>
    </row>
    <row r="1690" spans="1:21" ht="58" x14ac:dyDescent="0.35">
      <c r="A1690">
        <v>1688</v>
      </c>
      <c r="B1690" s="3" t="s">
        <v>1689</v>
      </c>
      <c r="C1690" s="3" t="s">
        <v>5798</v>
      </c>
      <c r="D1690" s="11">
        <v>4000</v>
      </c>
      <c r="E1690" s="11">
        <v>1772</v>
      </c>
      <c r="F1690" t="s">
        <v>8222</v>
      </c>
      <c r="G1690" t="s">
        <v>8224</v>
      </c>
      <c r="H1690" t="s">
        <v>8246</v>
      </c>
      <c r="I1690">
        <v>1491738594</v>
      </c>
      <c r="J1690">
        <v>1489150194</v>
      </c>
      <c r="K1690" t="b">
        <v>0</v>
      </c>
      <c r="L1690">
        <v>7</v>
      </c>
      <c r="M1690" t="b">
        <v>0</v>
      </c>
      <c r="N1690" t="s">
        <v>8293</v>
      </c>
      <c r="O1690" s="13">
        <f>E1690/D1690</f>
        <v>0.443</v>
      </c>
      <c r="P1690" s="14">
        <f>IF($L1690&lt;&gt;0, E1690/L1690, 0)</f>
        <v>253.14285714285714</v>
      </c>
      <c r="Q1690" t="str">
        <f>LEFT($N1690, FIND("/", $N1690)-1)</f>
        <v>music</v>
      </c>
      <c r="R1690" t="str">
        <f>RIGHT(N1690, LEN(N1690)-LEN(Q1690)-1)</f>
        <v>faith</v>
      </c>
      <c r="S1690" s="5">
        <f>$J1690/60/60/24+DATE(1970, 1, 1)</f>
        <v>42804.534652777773</v>
      </c>
      <c r="T1690" s="5">
        <f>$I1690/60/60/24+DATE(1970, 1, 1)</f>
        <v>42834.492986111116</v>
      </c>
      <c r="U1690" t="b">
        <f>T1690&gt;S1690</f>
        <v>1</v>
      </c>
    </row>
    <row r="1691" spans="1:21" ht="29" x14ac:dyDescent="0.35">
      <c r="A1691">
        <v>1689</v>
      </c>
      <c r="B1691" s="3" t="s">
        <v>1690</v>
      </c>
      <c r="C1691" s="3" t="s">
        <v>5799</v>
      </c>
      <c r="D1691" s="11">
        <v>2400</v>
      </c>
      <c r="E1691" s="11">
        <v>2400</v>
      </c>
      <c r="F1691" t="s">
        <v>8222</v>
      </c>
      <c r="G1691" t="s">
        <v>8224</v>
      </c>
      <c r="H1691" t="s">
        <v>8246</v>
      </c>
      <c r="I1691">
        <v>1489700230</v>
      </c>
      <c r="J1691">
        <v>1487111830</v>
      </c>
      <c r="K1691" t="b">
        <v>0</v>
      </c>
      <c r="L1691">
        <v>14</v>
      </c>
      <c r="M1691" t="b">
        <v>0</v>
      </c>
      <c r="N1691" t="s">
        <v>8293</v>
      </c>
      <c r="O1691" s="13">
        <f>E1691/D1691</f>
        <v>1</v>
      </c>
      <c r="P1691" s="14">
        <f>IF($L1691&lt;&gt;0, E1691/L1691, 0)</f>
        <v>171.42857142857142</v>
      </c>
      <c r="Q1691" t="str">
        <f>LEFT($N1691, FIND("/", $N1691)-1)</f>
        <v>music</v>
      </c>
      <c r="R1691" t="str">
        <f>RIGHT(N1691, LEN(N1691)-LEN(Q1691)-1)</f>
        <v>faith</v>
      </c>
      <c r="S1691" s="5">
        <f>$J1691/60/60/24+DATE(1970, 1, 1)</f>
        <v>42780.942476851851</v>
      </c>
      <c r="T1691" s="5">
        <f>$I1691/60/60/24+DATE(1970, 1, 1)</f>
        <v>42810.900810185187</v>
      </c>
      <c r="U1691" t="b">
        <f>T1691&gt;S1691</f>
        <v>1</v>
      </c>
    </row>
    <row r="1692" spans="1:21" ht="43.5" x14ac:dyDescent="0.35">
      <c r="A1692">
        <v>1690</v>
      </c>
      <c r="B1692" s="3" t="s">
        <v>1691</v>
      </c>
      <c r="C1692" s="3" t="s">
        <v>5800</v>
      </c>
      <c r="D1692" s="11">
        <v>2500</v>
      </c>
      <c r="E1692" s="11">
        <v>635</v>
      </c>
      <c r="F1692" t="s">
        <v>8222</v>
      </c>
      <c r="G1692" t="s">
        <v>8224</v>
      </c>
      <c r="H1692" t="s">
        <v>8246</v>
      </c>
      <c r="I1692">
        <v>1491470442</v>
      </c>
      <c r="J1692">
        <v>1488882042</v>
      </c>
      <c r="K1692" t="b">
        <v>0</v>
      </c>
      <c r="L1692">
        <v>11</v>
      </c>
      <c r="M1692" t="b">
        <v>0</v>
      </c>
      <c r="N1692" t="s">
        <v>8293</v>
      </c>
      <c r="O1692" s="13">
        <f>E1692/D1692</f>
        <v>0.254</v>
      </c>
      <c r="P1692" s="14">
        <f>IF($L1692&lt;&gt;0, E1692/L1692, 0)</f>
        <v>57.727272727272727</v>
      </c>
      <c r="Q1692" t="str">
        <f>LEFT($N1692, FIND("/", $N1692)-1)</f>
        <v>music</v>
      </c>
      <c r="R1692" t="str">
        <f>RIGHT(N1692, LEN(N1692)-LEN(Q1692)-1)</f>
        <v>faith</v>
      </c>
      <c r="S1692" s="5">
        <f>$J1692/60/60/24+DATE(1970, 1, 1)</f>
        <v>42801.43104166667</v>
      </c>
      <c r="T1692" s="5">
        <f>$I1692/60/60/24+DATE(1970, 1, 1)</f>
        <v>42831.389374999999</v>
      </c>
      <c r="U1692" t="b">
        <f>T1692&gt;S1692</f>
        <v>1</v>
      </c>
    </row>
    <row r="1693" spans="1:21" ht="43.5" x14ac:dyDescent="0.35">
      <c r="A1693">
        <v>1691</v>
      </c>
      <c r="B1693" s="3" t="s">
        <v>1692</v>
      </c>
      <c r="C1693" s="3" t="s">
        <v>5801</v>
      </c>
      <c r="D1693" s="11">
        <v>30000</v>
      </c>
      <c r="E1693" s="11">
        <v>10042</v>
      </c>
      <c r="F1693" t="s">
        <v>8222</v>
      </c>
      <c r="G1693" t="s">
        <v>8224</v>
      </c>
      <c r="H1693" t="s">
        <v>8246</v>
      </c>
      <c r="I1693">
        <v>1491181200</v>
      </c>
      <c r="J1693">
        <v>1488387008</v>
      </c>
      <c r="K1693" t="b">
        <v>0</v>
      </c>
      <c r="L1693">
        <v>38</v>
      </c>
      <c r="M1693" t="b">
        <v>0</v>
      </c>
      <c r="N1693" t="s">
        <v>8293</v>
      </c>
      <c r="O1693" s="13">
        <f>E1693/D1693</f>
        <v>0.33473333333333333</v>
      </c>
      <c r="P1693" s="14">
        <f>IF($L1693&lt;&gt;0, E1693/L1693, 0)</f>
        <v>264.26315789473682</v>
      </c>
      <c r="Q1693" t="str">
        <f>LEFT($N1693, FIND("/", $N1693)-1)</f>
        <v>music</v>
      </c>
      <c r="R1693" t="str">
        <f>RIGHT(N1693, LEN(N1693)-LEN(Q1693)-1)</f>
        <v>faith</v>
      </c>
      <c r="S1693" s="5">
        <f>$J1693/60/60/24+DATE(1970, 1, 1)</f>
        <v>42795.701481481476</v>
      </c>
      <c r="T1693" s="5">
        <f>$I1693/60/60/24+DATE(1970, 1, 1)</f>
        <v>42828.041666666672</v>
      </c>
      <c r="U1693" t="b">
        <f>T1693&gt;S1693</f>
        <v>1</v>
      </c>
    </row>
    <row r="1694" spans="1:21" ht="43.5" x14ac:dyDescent="0.35">
      <c r="A1694">
        <v>1692</v>
      </c>
      <c r="B1694" s="3" t="s">
        <v>1693</v>
      </c>
      <c r="C1694" s="3" t="s">
        <v>5802</v>
      </c>
      <c r="D1694" s="11">
        <v>5000</v>
      </c>
      <c r="E1694" s="11">
        <v>2390</v>
      </c>
      <c r="F1694" t="s">
        <v>8222</v>
      </c>
      <c r="G1694" t="s">
        <v>8224</v>
      </c>
      <c r="H1694" t="s">
        <v>8246</v>
      </c>
      <c r="I1694">
        <v>1490572740</v>
      </c>
      <c r="J1694">
        <v>1487734667</v>
      </c>
      <c r="K1694" t="b">
        <v>0</v>
      </c>
      <c r="L1694">
        <v>15</v>
      </c>
      <c r="M1694" t="b">
        <v>0</v>
      </c>
      <c r="N1694" t="s">
        <v>8293</v>
      </c>
      <c r="O1694" s="13">
        <f>E1694/D1694</f>
        <v>0.47799999999999998</v>
      </c>
      <c r="P1694" s="14">
        <f>IF($L1694&lt;&gt;0, E1694/L1694, 0)</f>
        <v>159.33333333333334</v>
      </c>
      <c r="Q1694" t="str">
        <f>LEFT($N1694, FIND("/", $N1694)-1)</f>
        <v>music</v>
      </c>
      <c r="R1694" t="str">
        <f>RIGHT(N1694, LEN(N1694)-LEN(Q1694)-1)</f>
        <v>faith</v>
      </c>
      <c r="S1694" s="5">
        <f>$J1694/60/60/24+DATE(1970, 1, 1)</f>
        <v>42788.151238425926</v>
      </c>
      <c r="T1694" s="5">
        <f>$I1694/60/60/24+DATE(1970, 1, 1)</f>
        <v>42820.999305555553</v>
      </c>
      <c r="U1694" t="b">
        <f>T1694&gt;S1694</f>
        <v>1</v>
      </c>
    </row>
    <row r="1695" spans="1:21" ht="58" x14ac:dyDescent="0.35">
      <c r="A1695">
        <v>1693</v>
      </c>
      <c r="B1695" s="3" t="s">
        <v>1694</v>
      </c>
      <c r="C1695" s="3" t="s">
        <v>5803</v>
      </c>
      <c r="D1695" s="11">
        <v>3000</v>
      </c>
      <c r="E1695" s="11">
        <v>280</v>
      </c>
      <c r="F1695" t="s">
        <v>8222</v>
      </c>
      <c r="G1695" t="s">
        <v>8225</v>
      </c>
      <c r="H1695" t="s">
        <v>8247</v>
      </c>
      <c r="I1695">
        <v>1491768000</v>
      </c>
      <c r="J1695">
        <v>1489097112</v>
      </c>
      <c r="K1695" t="b">
        <v>0</v>
      </c>
      <c r="L1695">
        <v>8</v>
      </c>
      <c r="M1695" t="b">
        <v>0</v>
      </c>
      <c r="N1695" t="s">
        <v>8293</v>
      </c>
      <c r="O1695" s="13">
        <f>E1695/D1695</f>
        <v>9.3333333333333338E-2</v>
      </c>
      <c r="P1695" s="14">
        <f>IF($L1695&lt;&gt;0, E1695/L1695, 0)</f>
        <v>35</v>
      </c>
      <c r="Q1695" t="str">
        <f>LEFT($N1695, FIND("/", $N1695)-1)</f>
        <v>music</v>
      </c>
      <c r="R1695" t="str">
        <f>RIGHT(N1695, LEN(N1695)-LEN(Q1695)-1)</f>
        <v>faith</v>
      </c>
      <c r="S1695" s="5">
        <f>$J1695/60/60/24+DATE(1970, 1, 1)</f>
        <v>42803.920277777783</v>
      </c>
      <c r="T1695" s="5">
        <f>$I1695/60/60/24+DATE(1970, 1, 1)</f>
        <v>42834.833333333328</v>
      </c>
      <c r="U1695" t="b">
        <f>T1695&gt;S1695</f>
        <v>1</v>
      </c>
    </row>
    <row r="1696" spans="1:21" ht="43.5" x14ac:dyDescent="0.35">
      <c r="A1696">
        <v>1694</v>
      </c>
      <c r="B1696" s="3" t="s">
        <v>1695</v>
      </c>
      <c r="C1696" s="3" t="s">
        <v>5804</v>
      </c>
      <c r="D1696" s="11">
        <v>10000</v>
      </c>
      <c r="E1696" s="11">
        <v>5</v>
      </c>
      <c r="F1696" t="s">
        <v>8222</v>
      </c>
      <c r="G1696" t="s">
        <v>8224</v>
      </c>
      <c r="H1696" t="s">
        <v>8246</v>
      </c>
      <c r="I1696">
        <v>1490589360</v>
      </c>
      <c r="J1696">
        <v>1488038674</v>
      </c>
      <c r="K1696" t="b">
        <v>0</v>
      </c>
      <c r="L1696">
        <v>1</v>
      </c>
      <c r="M1696" t="b">
        <v>0</v>
      </c>
      <c r="N1696" t="s">
        <v>8293</v>
      </c>
      <c r="O1696" s="13">
        <f>E1696/D1696</f>
        <v>5.0000000000000001E-4</v>
      </c>
      <c r="P1696" s="14">
        <f>IF($L1696&lt;&gt;0, E1696/L1696, 0)</f>
        <v>5</v>
      </c>
      <c r="Q1696" t="str">
        <f>LEFT($N1696, FIND("/", $N1696)-1)</f>
        <v>music</v>
      </c>
      <c r="R1696" t="str">
        <f>RIGHT(N1696, LEN(N1696)-LEN(Q1696)-1)</f>
        <v>faith</v>
      </c>
      <c r="S1696" s="5">
        <f>$J1696/60/60/24+DATE(1970, 1, 1)</f>
        <v>42791.669837962967</v>
      </c>
      <c r="T1696" s="5">
        <f>$I1696/60/60/24+DATE(1970, 1, 1)</f>
        <v>42821.191666666666</v>
      </c>
      <c r="U1696" t="b">
        <f>T1696&gt;S1696</f>
        <v>1</v>
      </c>
    </row>
    <row r="1697" spans="1:21" ht="58" x14ac:dyDescent="0.35">
      <c r="A1697">
        <v>1695</v>
      </c>
      <c r="B1697" s="3" t="s">
        <v>1696</v>
      </c>
      <c r="C1697" s="3" t="s">
        <v>5805</v>
      </c>
      <c r="D1697" s="11">
        <v>12000</v>
      </c>
      <c r="E1697" s="11">
        <v>1405</v>
      </c>
      <c r="F1697" t="s">
        <v>8222</v>
      </c>
      <c r="G1697" t="s">
        <v>8224</v>
      </c>
      <c r="H1697" t="s">
        <v>8246</v>
      </c>
      <c r="I1697">
        <v>1491786000</v>
      </c>
      <c r="J1697">
        <v>1488847514</v>
      </c>
      <c r="K1697" t="b">
        <v>0</v>
      </c>
      <c r="L1697">
        <v>23</v>
      </c>
      <c r="M1697" t="b">
        <v>0</v>
      </c>
      <c r="N1697" t="s">
        <v>8293</v>
      </c>
      <c r="O1697" s="13">
        <f>E1697/D1697</f>
        <v>0.11708333333333333</v>
      </c>
      <c r="P1697" s="14">
        <f>IF($L1697&lt;&gt;0, E1697/L1697, 0)</f>
        <v>61.086956521739133</v>
      </c>
      <c r="Q1697" t="str">
        <f>LEFT($N1697, FIND("/", $N1697)-1)</f>
        <v>music</v>
      </c>
      <c r="R1697" t="str">
        <f>RIGHT(N1697, LEN(N1697)-LEN(Q1697)-1)</f>
        <v>faith</v>
      </c>
      <c r="S1697" s="5">
        <f>$J1697/60/60/24+DATE(1970, 1, 1)</f>
        <v>42801.031412037039</v>
      </c>
      <c r="T1697" s="5">
        <f>$I1697/60/60/24+DATE(1970, 1, 1)</f>
        <v>42835.041666666672</v>
      </c>
      <c r="U1697" t="b">
        <f>T1697&gt;S1697</f>
        <v>1</v>
      </c>
    </row>
    <row r="1698" spans="1:21" ht="58" x14ac:dyDescent="0.35">
      <c r="A1698">
        <v>1696</v>
      </c>
      <c r="B1698" s="3" t="s">
        <v>1697</v>
      </c>
      <c r="C1698" s="3" t="s">
        <v>5806</v>
      </c>
      <c r="D1698" s="11">
        <v>300000</v>
      </c>
      <c r="E1698" s="11">
        <v>0</v>
      </c>
      <c r="F1698" t="s">
        <v>8222</v>
      </c>
      <c r="G1698" t="s">
        <v>8224</v>
      </c>
      <c r="H1698" t="s">
        <v>8246</v>
      </c>
      <c r="I1698">
        <v>1491007211</v>
      </c>
      <c r="J1698">
        <v>1488418811</v>
      </c>
      <c r="K1698" t="b">
        <v>0</v>
      </c>
      <c r="L1698">
        <v>0</v>
      </c>
      <c r="M1698" t="b">
        <v>0</v>
      </c>
      <c r="N1698" t="s">
        <v>8293</v>
      </c>
      <c r="O1698" s="13">
        <f>E1698/D1698</f>
        <v>0</v>
      </c>
      <c r="P1698" s="14">
        <f>IF($L1698&lt;&gt;0, E1698/L1698, 0)</f>
        <v>0</v>
      </c>
      <c r="Q1698" t="str">
        <f>LEFT($N1698, FIND("/", $N1698)-1)</f>
        <v>music</v>
      </c>
      <c r="R1698" t="str">
        <f>RIGHT(N1698, LEN(N1698)-LEN(Q1698)-1)</f>
        <v>faith</v>
      </c>
      <c r="S1698" s="5">
        <f>$J1698/60/60/24+DATE(1970, 1, 1)</f>
        <v>42796.069571759261</v>
      </c>
      <c r="T1698" s="5">
        <f>$I1698/60/60/24+DATE(1970, 1, 1)</f>
        <v>42826.027905092589</v>
      </c>
      <c r="U1698" t="b">
        <f>T1698&gt;S1698</f>
        <v>1</v>
      </c>
    </row>
    <row r="1699" spans="1:21" ht="43.5" x14ac:dyDescent="0.35">
      <c r="A1699">
        <v>1697</v>
      </c>
      <c r="B1699" s="3" t="s">
        <v>1698</v>
      </c>
      <c r="C1699" s="3" t="s">
        <v>5807</v>
      </c>
      <c r="D1699" s="11">
        <v>12500</v>
      </c>
      <c r="E1699" s="11">
        <v>2526</v>
      </c>
      <c r="F1699" t="s">
        <v>8222</v>
      </c>
      <c r="G1699" t="s">
        <v>8224</v>
      </c>
      <c r="H1699" t="s">
        <v>8246</v>
      </c>
      <c r="I1699">
        <v>1491781648</v>
      </c>
      <c r="J1699">
        <v>1489193248</v>
      </c>
      <c r="K1699" t="b">
        <v>0</v>
      </c>
      <c r="L1699">
        <v>22</v>
      </c>
      <c r="M1699" t="b">
        <v>0</v>
      </c>
      <c r="N1699" t="s">
        <v>8293</v>
      </c>
      <c r="O1699" s="13">
        <f>E1699/D1699</f>
        <v>0.20208000000000001</v>
      </c>
      <c r="P1699" s="14">
        <f>IF($L1699&lt;&gt;0, E1699/L1699, 0)</f>
        <v>114.81818181818181</v>
      </c>
      <c r="Q1699" t="str">
        <f>LEFT($N1699, FIND("/", $N1699)-1)</f>
        <v>music</v>
      </c>
      <c r="R1699" t="str">
        <f>RIGHT(N1699, LEN(N1699)-LEN(Q1699)-1)</f>
        <v>faith</v>
      </c>
      <c r="S1699" s="5">
        <f>$J1699/60/60/24+DATE(1970, 1, 1)</f>
        <v>42805.032962962956</v>
      </c>
      <c r="T1699" s="5">
        <f>$I1699/60/60/24+DATE(1970, 1, 1)</f>
        <v>42834.991296296299</v>
      </c>
      <c r="U1699" t="b">
        <f>T1699&gt;S1699</f>
        <v>1</v>
      </c>
    </row>
    <row r="1700" spans="1:21" ht="72.5" x14ac:dyDescent="0.35">
      <c r="A1700">
        <v>1698</v>
      </c>
      <c r="B1700" s="3" t="s">
        <v>1699</v>
      </c>
      <c r="C1700" s="3" t="s">
        <v>5808</v>
      </c>
      <c r="D1700" s="11">
        <v>125000</v>
      </c>
      <c r="E1700" s="11">
        <v>0</v>
      </c>
      <c r="F1700" t="s">
        <v>8222</v>
      </c>
      <c r="G1700" t="s">
        <v>8224</v>
      </c>
      <c r="H1700" t="s">
        <v>8246</v>
      </c>
      <c r="I1700">
        <v>1490499180</v>
      </c>
      <c r="J1700">
        <v>1488430760</v>
      </c>
      <c r="K1700" t="b">
        <v>0</v>
      </c>
      <c r="L1700">
        <v>0</v>
      </c>
      <c r="M1700" t="b">
        <v>0</v>
      </c>
      <c r="N1700" t="s">
        <v>8293</v>
      </c>
      <c r="O1700" s="13">
        <f>E1700/D1700</f>
        <v>0</v>
      </c>
      <c r="P1700" s="14">
        <f>IF($L1700&lt;&gt;0, E1700/L1700, 0)</f>
        <v>0</v>
      </c>
      <c r="Q1700" t="str">
        <f>LEFT($N1700, FIND("/", $N1700)-1)</f>
        <v>music</v>
      </c>
      <c r="R1700" t="str">
        <f>RIGHT(N1700, LEN(N1700)-LEN(Q1700)-1)</f>
        <v>faith</v>
      </c>
      <c r="S1700" s="5">
        <f>$J1700/60/60/24+DATE(1970, 1, 1)</f>
        <v>42796.207870370374</v>
      </c>
      <c r="T1700" s="5">
        <f>$I1700/60/60/24+DATE(1970, 1, 1)</f>
        <v>42820.147916666669</v>
      </c>
      <c r="U1700" t="b">
        <f>T1700&gt;S1700</f>
        <v>1</v>
      </c>
    </row>
    <row r="1701" spans="1:21" ht="58" x14ac:dyDescent="0.35">
      <c r="A1701">
        <v>1699</v>
      </c>
      <c r="B1701" s="3" t="s">
        <v>1700</v>
      </c>
      <c r="C1701" s="3" t="s">
        <v>5809</v>
      </c>
      <c r="D1701" s="11">
        <v>5105</v>
      </c>
      <c r="E1701" s="11">
        <v>216</v>
      </c>
      <c r="F1701" t="s">
        <v>8222</v>
      </c>
      <c r="G1701" t="s">
        <v>8224</v>
      </c>
      <c r="H1701" t="s">
        <v>8246</v>
      </c>
      <c r="I1701">
        <v>1491943445</v>
      </c>
      <c r="J1701">
        <v>1489351445</v>
      </c>
      <c r="K1701" t="b">
        <v>0</v>
      </c>
      <c r="L1701">
        <v>4</v>
      </c>
      <c r="M1701" t="b">
        <v>0</v>
      </c>
      <c r="N1701" t="s">
        <v>8293</v>
      </c>
      <c r="O1701" s="13">
        <f>E1701/D1701</f>
        <v>4.2311459353574929E-2</v>
      </c>
      <c r="P1701" s="14">
        <f>IF($L1701&lt;&gt;0, E1701/L1701, 0)</f>
        <v>54</v>
      </c>
      <c r="Q1701" t="str">
        <f>LEFT($N1701, FIND("/", $N1701)-1)</f>
        <v>music</v>
      </c>
      <c r="R1701" t="str">
        <f>RIGHT(N1701, LEN(N1701)-LEN(Q1701)-1)</f>
        <v>faith</v>
      </c>
      <c r="S1701" s="5">
        <f>$J1701/60/60/24+DATE(1970, 1, 1)</f>
        <v>42806.863946759258</v>
      </c>
      <c r="T1701" s="5">
        <f>$I1701/60/60/24+DATE(1970, 1, 1)</f>
        <v>42836.863946759258</v>
      </c>
      <c r="U1701" t="b">
        <f>T1701&gt;S1701</f>
        <v>1</v>
      </c>
    </row>
    <row r="1702" spans="1:21" ht="43.5" x14ac:dyDescent="0.35">
      <c r="A1702">
        <v>1700</v>
      </c>
      <c r="B1702" s="3" t="s">
        <v>1701</v>
      </c>
      <c r="C1702" s="3" t="s">
        <v>5810</v>
      </c>
      <c r="D1702" s="11">
        <v>20000</v>
      </c>
      <c r="E1702" s="11">
        <v>5212</v>
      </c>
      <c r="F1702" t="s">
        <v>8222</v>
      </c>
      <c r="G1702" t="s">
        <v>8224</v>
      </c>
      <c r="H1702" t="s">
        <v>8246</v>
      </c>
      <c r="I1702">
        <v>1491019200</v>
      </c>
      <c r="J1702">
        <v>1488418990</v>
      </c>
      <c r="K1702" t="b">
        <v>0</v>
      </c>
      <c r="L1702">
        <v>79</v>
      </c>
      <c r="M1702" t="b">
        <v>0</v>
      </c>
      <c r="N1702" t="s">
        <v>8293</v>
      </c>
      <c r="O1702" s="13">
        <f>E1702/D1702</f>
        <v>0.2606</v>
      </c>
      <c r="P1702" s="14">
        <f>IF($L1702&lt;&gt;0, E1702/L1702, 0)</f>
        <v>65.974683544303801</v>
      </c>
      <c r="Q1702" t="str">
        <f>LEFT($N1702, FIND("/", $N1702)-1)</f>
        <v>music</v>
      </c>
      <c r="R1702" t="str">
        <f>RIGHT(N1702, LEN(N1702)-LEN(Q1702)-1)</f>
        <v>faith</v>
      </c>
      <c r="S1702" s="5">
        <f>$J1702/60/60/24+DATE(1970, 1, 1)</f>
        <v>42796.071643518517</v>
      </c>
      <c r="T1702" s="5">
        <f>$I1702/60/60/24+DATE(1970, 1, 1)</f>
        <v>42826.166666666672</v>
      </c>
      <c r="U1702" t="b">
        <f>T1702&gt;S1702</f>
        <v>1</v>
      </c>
    </row>
    <row r="1703" spans="1:21" ht="43.5" x14ac:dyDescent="0.35">
      <c r="A1703">
        <v>1701</v>
      </c>
      <c r="B1703" s="3" t="s">
        <v>1702</v>
      </c>
      <c r="C1703" s="3" t="s">
        <v>5811</v>
      </c>
      <c r="D1703" s="11">
        <v>5050</v>
      </c>
      <c r="E1703" s="11">
        <v>10</v>
      </c>
      <c r="F1703" t="s">
        <v>8221</v>
      </c>
      <c r="G1703" t="s">
        <v>8224</v>
      </c>
      <c r="H1703" t="s">
        <v>8246</v>
      </c>
      <c r="I1703">
        <v>1421337405</v>
      </c>
      <c r="J1703">
        <v>1418745405</v>
      </c>
      <c r="K1703" t="b">
        <v>0</v>
      </c>
      <c r="L1703">
        <v>2</v>
      </c>
      <c r="M1703" t="b">
        <v>0</v>
      </c>
      <c r="N1703" t="s">
        <v>8293</v>
      </c>
      <c r="O1703" s="13">
        <f>E1703/D1703</f>
        <v>1.9801980198019802E-3</v>
      </c>
      <c r="P1703" s="14">
        <f>IF($L1703&lt;&gt;0, E1703/L1703, 0)</f>
        <v>5</v>
      </c>
      <c r="Q1703" t="str">
        <f>LEFT($N1703, FIND("/", $N1703)-1)</f>
        <v>music</v>
      </c>
      <c r="R1703" t="str">
        <f>RIGHT(N1703, LEN(N1703)-LEN(Q1703)-1)</f>
        <v>faith</v>
      </c>
      <c r="S1703" s="5">
        <f>$J1703/60/60/24+DATE(1970, 1, 1)</f>
        <v>41989.664409722223</v>
      </c>
      <c r="T1703" s="5">
        <f>$I1703/60/60/24+DATE(1970, 1, 1)</f>
        <v>42019.664409722223</v>
      </c>
      <c r="U1703" t="b">
        <f>T1703&gt;S1703</f>
        <v>1</v>
      </c>
    </row>
    <row r="1704" spans="1:21" ht="29" x14ac:dyDescent="0.35">
      <c r="A1704">
        <v>1702</v>
      </c>
      <c r="B1704" s="3" t="s">
        <v>1703</v>
      </c>
      <c r="C1704" s="3" t="s">
        <v>5812</v>
      </c>
      <c r="D1704" s="11">
        <v>16500</v>
      </c>
      <c r="E1704" s="11">
        <v>1</v>
      </c>
      <c r="F1704" t="s">
        <v>8221</v>
      </c>
      <c r="G1704" t="s">
        <v>8224</v>
      </c>
      <c r="H1704" t="s">
        <v>8246</v>
      </c>
      <c r="I1704">
        <v>1427745150</v>
      </c>
      <c r="J1704">
        <v>1425156750</v>
      </c>
      <c r="K1704" t="b">
        <v>0</v>
      </c>
      <c r="L1704">
        <v>1</v>
      </c>
      <c r="M1704" t="b">
        <v>0</v>
      </c>
      <c r="N1704" t="s">
        <v>8293</v>
      </c>
      <c r="O1704" s="13">
        <f>E1704/D1704</f>
        <v>6.0606060606060605E-5</v>
      </c>
      <c r="P1704" s="14">
        <f>IF($L1704&lt;&gt;0, E1704/L1704, 0)</f>
        <v>1</v>
      </c>
      <c r="Q1704" t="str">
        <f>LEFT($N1704, FIND("/", $N1704)-1)</f>
        <v>music</v>
      </c>
      <c r="R1704" t="str">
        <f>RIGHT(N1704, LEN(N1704)-LEN(Q1704)-1)</f>
        <v>faith</v>
      </c>
      <c r="S1704" s="5">
        <f>$J1704/60/60/24+DATE(1970, 1, 1)</f>
        <v>42063.869791666672</v>
      </c>
      <c r="T1704" s="5">
        <f>$I1704/60/60/24+DATE(1970, 1, 1)</f>
        <v>42093.828125</v>
      </c>
      <c r="U1704" t="b">
        <f>T1704&gt;S1704</f>
        <v>1</v>
      </c>
    </row>
    <row r="1705" spans="1:21" ht="43.5" x14ac:dyDescent="0.35">
      <c r="A1705">
        <v>1703</v>
      </c>
      <c r="B1705" s="3" t="s">
        <v>1704</v>
      </c>
      <c r="C1705" s="3" t="s">
        <v>5813</v>
      </c>
      <c r="D1705" s="11">
        <v>5000</v>
      </c>
      <c r="E1705" s="11">
        <v>51</v>
      </c>
      <c r="F1705" t="s">
        <v>8221</v>
      </c>
      <c r="G1705" t="s">
        <v>8224</v>
      </c>
      <c r="H1705" t="s">
        <v>8246</v>
      </c>
      <c r="I1705">
        <v>1441003537</v>
      </c>
      <c r="J1705">
        <v>1435819537</v>
      </c>
      <c r="K1705" t="b">
        <v>0</v>
      </c>
      <c r="L1705">
        <v>2</v>
      </c>
      <c r="M1705" t="b">
        <v>0</v>
      </c>
      <c r="N1705" t="s">
        <v>8293</v>
      </c>
      <c r="O1705" s="13">
        <f>E1705/D1705</f>
        <v>1.0200000000000001E-2</v>
      </c>
      <c r="P1705" s="14">
        <f>IF($L1705&lt;&gt;0, E1705/L1705, 0)</f>
        <v>25.5</v>
      </c>
      <c r="Q1705" t="str">
        <f>LEFT($N1705, FIND("/", $N1705)-1)</f>
        <v>music</v>
      </c>
      <c r="R1705" t="str">
        <f>RIGHT(N1705, LEN(N1705)-LEN(Q1705)-1)</f>
        <v>faith</v>
      </c>
      <c r="S1705" s="5">
        <f>$J1705/60/60/24+DATE(1970, 1, 1)</f>
        <v>42187.281678240746</v>
      </c>
      <c r="T1705" s="5">
        <f>$I1705/60/60/24+DATE(1970, 1, 1)</f>
        <v>42247.281678240746</v>
      </c>
      <c r="U1705" t="b">
        <f>T1705&gt;S1705</f>
        <v>1</v>
      </c>
    </row>
    <row r="1706" spans="1:21" ht="43.5" x14ac:dyDescent="0.35">
      <c r="A1706">
        <v>1704</v>
      </c>
      <c r="B1706" s="3" t="s">
        <v>1705</v>
      </c>
      <c r="C1706" s="3" t="s">
        <v>5814</v>
      </c>
      <c r="D1706" s="11">
        <v>2000</v>
      </c>
      <c r="E1706" s="11">
        <v>1302</v>
      </c>
      <c r="F1706" t="s">
        <v>8221</v>
      </c>
      <c r="G1706" t="s">
        <v>8224</v>
      </c>
      <c r="H1706" t="s">
        <v>8246</v>
      </c>
      <c r="I1706">
        <v>1424056873</v>
      </c>
      <c r="J1706">
        <v>1421464873</v>
      </c>
      <c r="K1706" t="b">
        <v>0</v>
      </c>
      <c r="L1706">
        <v>11</v>
      </c>
      <c r="M1706" t="b">
        <v>0</v>
      </c>
      <c r="N1706" t="s">
        <v>8293</v>
      </c>
      <c r="O1706" s="13">
        <f>E1706/D1706</f>
        <v>0.65100000000000002</v>
      </c>
      <c r="P1706" s="14">
        <f>IF($L1706&lt;&gt;0, E1706/L1706, 0)</f>
        <v>118.36363636363636</v>
      </c>
      <c r="Q1706" t="str">
        <f>LEFT($N1706, FIND("/", $N1706)-1)</f>
        <v>music</v>
      </c>
      <c r="R1706" t="str">
        <f>RIGHT(N1706, LEN(N1706)-LEN(Q1706)-1)</f>
        <v>faith</v>
      </c>
      <c r="S1706" s="5">
        <f>$J1706/60/60/24+DATE(1970, 1, 1)</f>
        <v>42021.139733796299</v>
      </c>
      <c r="T1706" s="5">
        <f>$I1706/60/60/24+DATE(1970, 1, 1)</f>
        <v>42051.139733796299</v>
      </c>
      <c r="U1706" t="b">
        <f>T1706&gt;S1706</f>
        <v>1</v>
      </c>
    </row>
    <row r="1707" spans="1:21" ht="43.5" x14ac:dyDescent="0.35">
      <c r="A1707">
        <v>1705</v>
      </c>
      <c r="B1707" s="3" t="s">
        <v>1706</v>
      </c>
      <c r="C1707" s="3" t="s">
        <v>5815</v>
      </c>
      <c r="D1707" s="11">
        <v>2000</v>
      </c>
      <c r="E1707" s="11">
        <v>0</v>
      </c>
      <c r="F1707" t="s">
        <v>8221</v>
      </c>
      <c r="G1707" t="s">
        <v>8224</v>
      </c>
      <c r="H1707" t="s">
        <v>8246</v>
      </c>
      <c r="I1707">
        <v>1441814400</v>
      </c>
      <c r="J1707">
        <v>1440807846</v>
      </c>
      <c r="K1707" t="b">
        <v>0</v>
      </c>
      <c r="L1707">
        <v>0</v>
      </c>
      <c r="M1707" t="b">
        <v>0</v>
      </c>
      <c r="N1707" t="s">
        <v>8293</v>
      </c>
      <c r="O1707" s="13">
        <f>E1707/D1707</f>
        <v>0</v>
      </c>
      <c r="P1707" s="14">
        <f>IF($L1707&lt;&gt;0, E1707/L1707, 0)</f>
        <v>0</v>
      </c>
      <c r="Q1707" t="str">
        <f>LEFT($N1707, FIND("/", $N1707)-1)</f>
        <v>music</v>
      </c>
      <c r="R1707" t="str">
        <f>RIGHT(N1707, LEN(N1707)-LEN(Q1707)-1)</f>
        <v>faith</v>
      </c>
      <c r="S1707" s="5">
        <f>$J1707/60/60/24+DATE(1970, 1, 1)</f>
        <v>42245.016736111109</v>
      </c>
      <c r="T1707" s="5">
        <f>$I1707/60/60/24+DATE(1970, 1, 1)</f>
        <v>42256.666666666672</v>
      </c>
      <c r="U1707" t="b">
        <f>T1707&gt;S1707</f>
        <v>1</v>
      </c>
    </row>
    <row r="1708" spans="1:21" ht="43.5" x14ac:dyDescent="0.35">
      <c r="A1708">
        <v>1706</v>
      </c>
      <c r="B1708" s="3" t="s">
        <v>1707</v>
      </c>
      <c r="C1708" s="3" t="s">
        <v>5816</v>
      </c>
      <c r="D1708" s="11">
        <v>5500</v>
      </c>
      <c r="E1708" s="11">
        <v>0</v>
      </c>
      <c r="F1708" t="s">
        <v>8221</v>
      </c>
      <c r="G1708" t="s">
        <v>8236</v>
      </c>
      <c r="H1708" t="s">
        <v>8249</v>
      </c>
      <c r="I1708">
        <v>1440314472</v>
      </c>
      <c r="J1708">
        <v>1435130472</v>
      </c>
      <c r="K1708" t="b">
        <v>0</v>
      </c>
      <c r="L1708">
        <v>0</v>
      </c>
      <c r="M1708" t="b">
        <v>0</v>
      </c>
      <c r="N1708" t="s">
        <v>8293</v>
      </c>
      <c r="O1708" s="13">
        <f>E1708/D1708</f>
        <v>0</v>
      </c>
      <c r="P1708" s="14">
        <f>IF($L1708&lt;&gt;0, E1708/L1708, 0)</f>
        <v>0</v>
      </c>
      <c r="Q1708" t="str">
        <f>LEFT($N1708, FIND("/", $N1708)-1)</f>
        <v>music</v>
      </c>
      <c r="R1708" t="str">
        <f>RIGHT(N1708, LEN(N1708)-LEN(Q1708)-1)</f>
        <v>faith</v>
      </c>
      <c r="S1708" s="5">
        <f>$J1708/60/60/24+DATE(1970, 1, 1)</f>
        <v>42179.306388888886</v>
      </c>
      <c r="T1708" s="5">
        <f>$I1708/60/60/24+DATE(1970, 1, 1)</f>
        <v>42239.306388888886</v>
      </c>
      <c r="U1708" t="b">
        <f>T1708&gt;S1708</f>
        <v>1</v>
      </c>
    </row>
    <row r="1709" spans="1:21" ht="43.5" x14ac:dyDescent="0.35">
      <c r="A1709">
        <v>1707</v>
      </c>
      <c r="B1709" s="3" t="s">
        <v>1708</v>
      </c>
      <c r="C1709" s="3" t="s">
        <v>5817</v>
      </c>
      <c r="D1709" s="11">
        <v>5000</v>
      </c>
      <c r="E1709" s="11">
        <v>487</v>
      </c>
      <c r="F1709" t="s">
        <v>8221</v>
      </c>
      <c r="G1709" t="s">
        <v>8224</v>
      </c>
      <c r="H1709" t="s">
        <v>8246</v>
      </c>
      <c r="I1709">
        <v>1459181895</v>
      </c>
      <c r="J1709">
        <v>1456593495</v>
      </c>
      <c r="K1709" t="b">
        <v>0</v>
      </c>
      <c r="L1709">
        <v>9</v>
      </c>
      <c r="M1709" t="b">
        <v>0</v>
      </c>
      <c r="N1709" t="s">
        <v>8293</v>
      </c>
      <c r="O1709" s="13">
        <f>E1709/D1709</f>
        <v>9.74E-2</v>
      </c>
      <c r="P1709" s="14">
        <f>IF($L1709&lt;&gt;0, E1709/L1709, 0)</f>
        <v>54.111111111111114</v>
      </c>
      <c r="Q1709" t="str">
        <f>LEFT($N1709, FIND("/", $N1709)-1)</f>
        <v>music</v>
      </c>
      <c r="R1709" t="str">
        <f>RIGHT(N1709, LEN(N1709)-LEN(Q1709)-1)</f>
        <v>faith</v>
      </c>
      <c r="S1709" s="5">
        <f>$J1709/60/60/24+DATE(1970, 1, 1)</f>
        <v>42427.721006944441</v>
      </c>
      <c r="T1709" s="5">
        <f>$I1709/60/60/24+DATE(1970, 1, 1)</f>
        <v>42457.679340277777</v>
      </c>
      <c r="U1709" t="b">
        <f>T1709&gt;S1709</f>
        <v>1</v>
      </c>
    </row>
    <row r="1710" spans="1:21" ht="58" x14ac:dyDescent="0.35">
      <c r="A1710">
        <v>1708</v>
      </c>
      <c r="B1710" s="3" t="s">
        <v>1709</v>
      </c>
      <c r="C1710" s="3" t="s">
        <v>5818</v>
      </c>
      <c r="D1710" s="11">
        <v>7000</v>
      </c>
      <c r="E1710" s="11">
        <v>0</v>
      </c>
      <c r="F1710" t="s">
        <v>8221</v>
      </c>
      <c r="G1710" t="s">
        <v>8224</v>
      </c>
      <c r="H1710" t="s">
        <v>8246</v>
      </c>
      <c r="I1710">
        <v>1462135706</v>
      </c>
      <c r="J1710">
        <v>1458679706</v>
      </c>
      <c r="K1710" t="b">
        <v>0</v>
      </c>
      <c r="L1710">
        <v>0</v>
      </c>
      <c r="M1710" t="b">
        <v>0</v>
      </c>
      <c r="N1710" t="s">
        <v>8293</v>
      </c>
      <c r="O1710" s="13">
        <f>E1710/D1710</f>
        <v>0</v>
      </c>
      <c r="P1710" s="14">
        <f>IF($L1710&lt;&gt;0, E1710/L1710, 0)</f>
        <v>0</v>
      </c>
      <c r="Q1710" t="str">
        <f>LEFT($N1710, FIND("/", $N1710)-1)</f>
        <v>music</v>
      </c>
      <c r="R1710" t="str">
        <f>RIGHT(N1710, LEN(N1710)-LEN(Q1710)-1)</f>
        <v>faith</v>
      </c>
      <c r="S1710" s="5">
        <f>$J1710/60/60/24+DATE(1970, 1, 1)</f>
        <v>42451.866967592592</v>
      </c>
      <c r="T1710" s="5">
        <f>$I1710/60/60/24+DATE(1970, 1, 1)</f>
        <v>42491.866967592592</v>
      </c>
      <c r="U1710" t="b">
        <f>T1710&gt;S1710</f>
        <v>1</v>
      </c>
    </row>
    <row r="1711" spans="1:21" ht="43.5" x14ac:dyDescent="0.35">
      <c r="A1711">
        <v>1709</v>
      </c>
      <c r="B1711" s="3" t="s">
        <v>1710</v>
      </c>
      <c r="C1711" s="3" t="s">
        <v>5819</v>
      </c>
      <c r="D1711" s="11">
        <v>1750</v>
      </c>
      <c r="E1711" s="11">
        <v>85</v>
      </c>
      <c r="F1711" t="s">
        <v>8221</v>
      </c>
      <c r="G1711" t="s">
        <v>8224</v>
      </c>
      <c r="H1711" t="s">
        <v>8246</v>
      </c>
      <c r="I1711">
        <v>1409513940</v>
      </c>
      <c r="J1711">
        <v>1405949514</v>
      </c>
      <c r="K1711" t="b">
        <v>0</v>
      </c>
      <c r="L1711">
        <v>4</v>
      </c>
      <c r="M1711" t="b">
        <v>0</v>
      </c>
      <c r="N1711" t="s">
        <v>8293</v>
      </c>
      <c r="O1711" s="13">
        <f>E1711/D1711</f>
        <v>4.8571428571428571E-2</v>
      </c>
      <c r="P1711" s="14">
        <f>IF($L1711&lt;&gt;0, E1711/L1711, 0)</f>
        <v>21.25</v>
      </c>
      <c r="Q1711" t="str">
        <f>LEFT($N1711, FIND("/", $N1711)-1)</f>
        <v>music</v>
      </c>
      <c r="R1711" t="str">
        <f>RIGHT(N1711, LEN(N1711)-LEN(Q1711)-1)</f>
        <v>faith</v>
      </c>
      <c r="S1711" s="5">
        <f>$J1711/60/60/24+DATE(1970, 1, 1)</f>
        <v>41841.56381944444</v>
      </c>
      <c r="T1711" s="5">
        <f>$I1711/60/60/24+DATE(1970, 1, 1)</f>
        <v>41882.818749999999</v>
      </c>
      <c r="U1711" t="b">
        <f>T1711&gt;S1711</f>
        <v>1</v>
      </c>
    </row>
    <row r="1712" spans="1:21" ht="29" x14ac:dyDescent="0.35">
      <c r="A1712">
        <v>1710</v>
      </c>
      <c r="B1712" s="3" t="s">
        <v>1711</v>
      </c>
      <c r="C1712" s="3" t="s">
        <v>5820</v>
      </c>
      <c r="D1712" s="11">
        <v>5000</v>
      </c>
      <c r="E1712" s="11">
        <v>34</v>
      </c>
      <c r="F1712" t="s">
        <v>8221</v>
      </c>
      <c r="G1712" t="s">
        <v>8236</v>
      </c>
      <c r="H1712" t="s">
        <v>8249</v>
      </c>
      <c r="I1712">
        <v>1453122000</v>
      </c>
      <c r="J1712">
        <v>1449151888</v>
      </c>
      <c r="K1712" t="b">
        <v>0</v>
      </c>
      <c r="L1712">
        <v>1</v>
      </c>
      <c r="M1712" t="b">
        <v>0</v>
      </c>
      <c r="N1712" t="s">
        <v>8293</v>
      </c>
      <c r="O1712" s="13">
        <f>E1712/D1712</f>
        <v>6.7999999999999996E-3</v>
      </c>
      <c r="P1712" s="14">
        <f>IF($L1712&lt;&gt;0, E1712/L1712, 0)</f>
        <v>34</v>
      </c>
      <c r="Q1712" t="str">
        <f>LEFT($N1712, FIND("/", $N1712)-1)</f>
        <v>music</v>
      </c>
      <c r="R1712" t="str">
        <f>RIGHT(N1712, LEN(N1712)-LEN(Q1712)-1)</f>
        <v>faith</v>
      </c>
      <c r="S1712" s="5">
        <f>$J1712/60/60/24+DATE(1970, 1, 1)</f>
        <v>42341.59129629629</v>
      </c>
      <c r="T1712" s="5">
        <f>$I1712/60/60/24+DATE(1970, 1, 1)</f>
        <v>42387.541666666672</v>
      </c>
      <c r="U1712" t="b">
        <f>T1712&gt;S1712</f>
        <v>1</v>
      </c>
    </row>
    <row r="1713" spans="1:21" ht="43.5" x14ac:dyDescent="0.35">
      <c r="A1713">
        <v>1711</v>
      </c>
      <c r="B1713" s="3" t="s">
        <v>1712</v>
      </c>
      <c r="C1713" s="3" t="s">
        <v>5821</v>
      </c>
      <c r="D1713" s="11">
        <v>10000</v>
      </c>
      <c r="E1713" s="11">
        <v>1050</v>
      </c>
      <c r="F1713" t="s">
        <v>8221</v>
      </c>
      <c r="G1713" t="s">
        <v>8224</v>
      </c>
      <c r="H1713" t="s">
        <v>8246</v>
      </c>
      <c r="I1713">
        <v>1409585434</v>
      </c>
      <c r="J1713">
        <v>1406907034</v>
      </c>
      <c r="K1713" t="b">
        <v>0</v>
      </c>
      <c r="L1713">
        <v>2</v>
      </c>
      <c r="M1713" t="b">
        <v>0</v>
      </c>
      <c r="N1713" t="s">
        <v>8293</v>
      </c>
      <c r="O1713" s="13">
        <f>E1713/D1713</f>
        <v>0.105</v>
      </c>
      <c r="P1713" s="14">
        <f>IF($L1713&lt;&gt;0, E1713/L1713, 0)</f>
        <v>525</v>
      </c>
      <c r="Q1713" t="str">
        <f>LEFT($N1713, FIND("/", $N1713)-1)</f>
        <v>music</v>
      </c>
      <c r="R1713" t="str">
        <f>RIGHT(N1713, LEN(N1713)-LEN(Q1713)-1)</f>
        <v>faith</v>
      </c>
      <c r="S1713" s="5">
        <f>$J1713/60/60/24+DATE(1970, 1, 1)</f>
        <v>41852.646226851852</v>
      </c>
      <c r="T1713" s="5">
        <f>$I1713/60/60/24+DATE(1970, 1, 1)</f>
        <v>41883.646226851852</v>
      </c>
      <c r="U1713" t="b">
        <f>T1713&gt;S1713</f>
        <v>1</v>
      </c>
    </row>
    <row r="1714" spans="1:21" ht="58" x14ac:dyDescent="0.35">
      <c r="A1714">
        <v>1712</v>
      </c>
      <c r="B1714" s="3" t="s">
        <v>1713</v>
      </c>
      <c r="C1714" s="3" t="s">
        <v>5822</v>
      </c>
      <c r="D1714" s="11">
        <v>5000</v>
      </c>
      <c r="E1714" s="11">
        <v>0</v>
      </c>
      <c r="F1714" t="s">
        <v>8221</v>
      </c>
      <c r="G1714" t="s">
        <v>8224</v>
      </c>
      <c r="H1714" t="s">
        <v>8246</v>
      </c>
      <c r="I1714">
        <v>1435701353</v>
      </c>
      <c r="J1714">
        <v>1430517353</v>
      </c>
      <c r="K1714" t="b">
        <v>0</v>
      </c>
      <c r="L1714">
        <v>0</v>
      </c>
      <c r="M1714" t="b">
        <v>0</v>
      </c>
      <c r="N1714" t="s">
        <v>8293</v>
      </c>
      <c r="O1714" s="13">
        <f>E1714/D1714</f>
        <v>0</v>
      </c>
      <c r="P1714" s="14">
        <f>IF($L1714&lt;&gt;0, E1714/L1714, 0)</f>
        <v>0</v>
      </c>
      <c r="Q1714" t="str">
        <f>LEFT($N1714, FIND("/", $N1714)-1)</f>
        <v>music</v>
      </c>
      <c r="R1714" t="str">
        <f>RIGHT(N1714, LEN(N1714)-LEN(Q1714)-1)</f>
        <v>faith</v>
      </c>
      <c r="S1714" s="5">
        <f>$J1714/60/60/24+DATE(1970, 1, 1)</f>
        <v>42125.913807870369</v>
      </c>
      <c r="T1714" s="5">
        <f>$I1714/60/60/24+DATE(1970, 1, 1)</f>
        <v>42185.913807870369</v>
      </c>
      <c r="U1714" t="b">
        <f>T1714&gt;S1714</f>
        <v>1</v>
      </c>
    </row>
    <row r="1715" spans="1:21" ht="58" x14ac:dyDescent="0.35">
      <c r="A1715">
        <v>1713</v>
      </c>
      <c r="B1715" s="3" t="s">
        <v>1714</v>
      </c>
      <c r="C1715" s="3" t="s">
        <v>5823</v>
      </c>
      <c r="D1715" s="11">
        <v>3000</v>
      </c>
      <c r="E1715" s="11">
        <v>50</v>
      </c>
      <c r="F1715" t="s">
        <v>8221</v>
      </c>
      <c r="G1715" t="s">
        <v>8224</v>
      </c>
      <c r="H1715" t="s">
        <v>8246</v>
      </c>
      <c r="I1715">
        <v>1412536412</v>
      </c>
      <c r="J1715">
        <v>1409944412</v>
      </c>
      <c r="K1715" t="b">
        <v>0</v>
      </c>
      <c r="L1715">
        <v>1</v>
      </c>
      <c r="M1715" t="b">
        <v>0</v>
      </c>
      <c r="N1715" t="s">
        <v>8293</v>
      </c>
      <c r="O1715" s="13">
        <f>E1715/D1715</f>
        <v>1.6666666666666666E-2</v>
      </c>
      <c r="P1715" s="14">
        <f>IF($L1715&lt;&gt;0, E1715/L1715, 0)</f>
        <v>50</v>
      </c>
      <c r="Q1715" t="str">
        <f>LEFT($N1715, FIND("/", $N1715)-1)</f>
        <v>music</v>
      </c>
      <c r="R1715" t="str">
        <f>RIGHT(N1715, LEN(N1715)-LEN(Q1715)-1)</f>
        <v>faith</v>
      </c>
      <c r="S1715" s="5">
        <f>$J1715/60/60/24+DATE(1970, 1, 1)</f>
        <v>41887.801064814819</v>
      </c>
      <c r="T1715" s="5">
        <f>$I1715/60/60/24+DATE(1970, 1, 1)</f>
        <v>41917.801064814819</v>
      </c>
      <c r="U1715" t="b">
        <f>T1715&gt;S1715</f>
        <v>1</v>
      </c>
    </row>
    <row r="1716" spans="1:21" ht="43.5" x14ac:dyDescent="0.35">
      <c r="A1716">
        <v>1714</v>
      </c>
      <c r="B1716" s="3" t="s">
        <v>1715</v>
      </c>
      <c r="C1716" s="3" t="s">
        <v>5824</v>
      </c>
      <c r="D1716" s="11">
        <v>25000</v>
      </c>
      <c r="E1716" s="11">
        <v>1967</v>
      </c>
      <c r="F1716" t="s">
        <v>8221</v>
      </c>
      <c r="G1716" t="s">
        <v>8224</v>
      </c>
      <c r="H1716" t="s">
        <v>8246</v>
      </c>
      <c r="I1716">
        <v>1430517761</v>
      </c>
      <c r="J1716">
        <v>1427925761</v>
      </c>
      <c r="K1716" t="b">
        <v>0</v>
      </c>
      <c r="L1716">
        <v>17</v>
      </c>
      <c r="M1716" t="b">
        <v>0</v>
      </c>
      <c r="N1716" t="s">
        <v>8293</v>
      </c>
      <c r="O1716" s="13">
        <f>E1716/D1716</f>
        <v>7.868E-2</v>
      </c>
      <c r="P1716" s="14">
        <f>IF($L1716&lt;&gt;0, E1716/L1716, 0)</f>
        <v>115.70588235294117</v>
      </c>
      <c r="Q1716" t="str">
        <f>LEFT($N1716, FIND("/", $N1716)-1)</f>
        <v>music</v>
      </c>
      <c r="R1716" t="str">
        <f>RIGHT(N1716, LEN(N1716)-LEN(Q1716)-1)</f>
        <v>faith</v>
      </c>
      <c r="S1716" s="5">
        <f>$J1716/60/60/24+DATE(1970, 1, 1)</f>
        <v>42095.918530092589</v>
      </c>
      <c r="T1716" s="5">
        <f>$I1716/60/60/24+DATE(1970, 1, 1)</f>
        <v>42125.918530092589</v>
      </c>
      <c r="U1716" t="b">
        <f>T1716&gt;S1716</f>
        <v>1</v>
      </c>
    </row>
    <row r="1717" spans="1:21" ht="43.5" x14ac:dyDescent="0.35">
      <c r="A1717">
        <v>1715</v>
      </c>
      <c r="B1717" s="3" t="s">
        <v>1716</v>
      </c>
      <c r="C1717" s="3" t="s">
        <v>5825</v>
      </c>
      <c r="D1717" s="11">
        <v>5000</v>
      </c>
      <c r="E1717" s="11">
        <v>11</v>
      </c>
      <c r="F1717" t="s">
        <v>8221</v>
      </c>
      <c r="G1717" t="s">
        <v>8224</v>
      </c>
      <c r="H1717" t="s">
        <v>8246</v>
      </c>
      <c r="I1717">
        <v>1427772120</v>
      </c>
      <c r="J1717">
        <v>1425186785</v>
      </c>
      <c r="K1717" t="b">
        <v>0</v>
      </c>
      <c r="L1717">
        <v>2</v>
      </c>
      <c r="M1717" t="b">
        <v>0</v>
      </c>
      <c r="N1717" t="s">
        <v>8293</v>
      </c>
      <c r="O1717" s="13">
        <f>E1717/D1717</f>
        <v>2.2000000000000001E-3</v>
      </c>
      <c r="P1717" s="14">
        <f>IF($L1717&lt;&gt;0, E1717/L1717, 0)</f>
        <v>5.5</v>
      </c>
      <c r="Q1717" t="str">
        <f>LEFT($N1717, FIND("/", $N1717)-1)</f>
        <v>music</v>
      </c>
      <c r="R1717" t="str">
        <f>RIGHT(N1717, LEN(N1717)-LEN(Q1717)-1)</f>
        <v>faith</v>
      </c>
      <c r="S1717" s="5">
        <f>$J1717/60/60/24+DATE(1970, 1, 1)</f>
        <v>42064.217418981483</v>
      </c>
      <c r="T1717" s="5">
        <f>$I1717/60/60/24+DATE(1970, 1, 1)</f>
        <v>42094.140277777777</v>
      </c>
      <c r="U1717" t="b">
        <f>T1717&gt;S1717</f>
        <v>1</v>
      </c>
    </row>
    <row r="1718" spans="1:21" ht="58" x14ac:dyDescent="0.35">
      <c r="A1718">
        <v>1716</v>
      </c>
      <c r="B1718" s="3" t="s">
        <v>1717</v>
      </c>
      <c r="C1718" s="3" t="s">
        <v>5826</v>
      </c>
      <c r="D1718" s="11">
        <v>2000</v>
      </c>
      <c r="E1718" s="11">
        <v>150</v>
      </c>
      <c r="F1718" t="s">
        <v>8221</v>
      </c>
      <c r="G1718" t="s">
        <v>8224</v>
      </c>
      <c r="H1718" t="s">
        <v>8246</v>
      </c>
      <c r="I1718">
        <v>1481295099</v>
      </c>
      <c r="J1718">
        <v>1477835499</v>
      </c>
      <c r="K1718" t="b">
        <v>0</v>
      </c>
      <c r="L1718">
        <v>3</v>
      </c>
      <c r="M1718" t="b">
        <v>0</v>
      </c>
      <c r="N1718" t="s">
        <v>8293</v>
      </c>
      <c r="O1718" s="13">
        <f>E1718/D1718</f>
        <v>7.4999999999999997E-2</v>
      </c>
      <c r="P1718" s="14">
        <f>IF($L1718&lt;&gt;0, E1718/L1718, 0)</f>
        <v>50</v>
      </c>
      <c r="Q1718" t="str">
        <f>LEFT($N1718, FIND("/", $N1718)-1)</f>
        <v>music</v>
      </c>
      <c r="R1718" t="str">
        <f>RIGHT(N1718, LEN(N1718)-LEN(Q1718)-1)</f>
        <v>faith</v>
      </c>
      <c r="S1718" s="5">
        <f>$J1718/60/60/24+DATE(1970, 1, 1)</f>
        <v>42673.577534722222</v>
      </c>
      <c r="T1718" s="5">
        <f>$I1718/60/60/24+DATE(1970, 1, 1)</f>
        <v>42713.619201388887</v>
      </c>
      <c r="U1718" t="b">
        <f>T1718&gt;S1718</f>
        <v>1</v>
      </c>
    </row>
    <row r="1719" spans="1:21" ht="43.5" x14ac:dyDescent="0.35">
      <c r="A1719">
        <v>1717</v>
      </c>
      <c r="B1719" s="3" t="s">
        <v>1718</v>
      </c>
      <c r="C1719" s="3" t="s">
        <v>5827</v>
      </c>
      <c r="D1719" s="11">
        <v>3265</v>
      </c>
      <c r="E1719" s="11">
        <v>1395</v>
      </c>
      <c r="F1719" t="s">
        <v>8221</v>
      </c>
      <c r="G1719" t="s">
        <v>8224</v>
      </c>
      <c r="H1719" t="s">
        <v>8246</v>
      </c>
      <c r="I1719">
        <v>1461211200</v>
      </c>
      <c r="J1719">
        <v>1459467238</v>
      </c>
      <c r="K1719" t="b">
        <v>0</v>
      </c>
      <c r="L1719">
        <v>41</v>
      </c>
      <c r="M1719" t="b">
        <v>0</v>
      </c>
      <c r="N1719" t="s">
        <v>8293</v>
      </c>
      <c r="O1719" s="13">
        <f>E1719/D1719</f>
        <v>0.42725880551301687</v>
      </c>
      <c r="P1719" s="14">
        <f>IF($L1719&lt;&gt;0, E1719/L1719, 0)</f>
        <v>34.024390243902438</v>
      </c>
      <c r="Q1719" t="str">
        <f>LEFT($N1719, FIND("/", $N1719)-1)</f>
        <v>music</v>
      </c>
      <c r="R1719" t="str">
        <f>RIGHT(N1719, LEN(N1719)-LEN(Q1719)-1)</f>
        <v>faith</v>
      </c>
      <c r="S1719" s="5">
        <f>$J1719/60/60/24+DATE(1970, 1, 1)</f>
        <v>42460.98192129629</v>
      </c>
      <c r="T1719" s="5">
        <f>$I1719/60/60/24+DATE(1970, 1, 1)</f>
        <v>42481.166666666672</v>
      </c>
      <c r="U1719" t="b">
        <f>T1719&gt;S1719</f>
        <v>1</v>
      </c>
    </row>
    <row r="1720" spans="1:21" x14ac:dyDescent="0.35">
      <c r="A1720">
        <v>1718</v>
      </c>
      <c r="B1720" s="3" t="s">
        <v>1719</v>
      </c>
      <c r="C1720" s="3" t="s">
        <v>5828</v>
      </c>
      <c r="D1720" s="11">
        <v>35000</v>
      </c>
      <c r="E1720" s="11">
        <v>75</v>
      </c>
      <c r="F1720" t="s">
        <v>8221</v>
      </c>
      <c r="G1720" t="s">
        <v>8224</v>
      </c>
      <c r="H1720" t="s">
        <v>8246</v>
      </c>
      <c r="I1720">
        <v>1463201940</v>
      </c>
      <c r="J1720">
        <v>1459435149</v>
      </c>
      <c r="K1720" t="b">
        <v>0</v>
      </c>
      <c r="L1720">
        <v>2</v>
      </c>
      <c r="M1720" t="b">
        <v>0</v>
      </c>
      <c r="N1720" t="s">
        <v>8293</v>
      </c>
      <c r="O1720" s="13">
        <f>E1720/D1720</f>
        <v>2.142857142857143E-3</v>
      </c>
      <c r="P1720" s="14">
        <f>IF($L1720&lt;&gt;0, E1720/L1720, 0)</f>
        <v>37.5</v>
      </c>
      <c r="Q1720" t="str">
        <f>LEFT($N1720, FIND("/", $N1720)-1)</f>
        <v>music</v>
      </c>
      <c r="R1720" t="str">
        <f>RIGHT(N1720, LEN(N1720)-LEN(Q1720)-1)</f>
        <v>faith</v>
      </c>
      <c r="S1720" s="5">
        <f>$J1720/60/60/24+DATE(1970, 1, 1)</f>
        <v>42460.610520833332</v>
      </c>
      <c r="T1720" s="5">
        <f>$I1720/60/60/24+DATE(1970, 1, 1)</f>
        <v>42504.207638888889</v>
      </c>
      <c r="U1720" t="b">
        <f>T1720&gt;S1720</f>
        <v>1</v>
      </c>
    </row>
    <row r="1721" spans="1:21" ht="43.5" x14ac:dyDescent="0.35">
      <c r="A1721">
        <v>1719</v>
      </c>
      <c r="B1721" s="3" t="s">
        <v>1720</v>
      </c>
      <c r="C1721" s="3" t="s">
        <v>5829</v>
      </c>
      <c r="D1721" s="11">
        <v>4000</v>
      </c>
      <c r="E1721" s="11">
        <v>35</v>
      </c>
      <c r="F1721" t="s">
        <v>8221</v>
      </c>
      <c r="G1721" t="s">
        <v>8224</v>
      </c>
      <c r="H1721" t="s">
        <v>8246</v>
      </c>
      <c r="I1721">
        <v>1410958191</v>
      </c>
      <c r="J1721">
        <v>1408366191</v>
      </c>
      <c r="K1721" t="b">
        <v>0</v>
      </c>
      <c r="L1721">
        <v>3</v>
      </c>
      <c r="M1721" t="b">
        <v>0</v>
      </c>
      <c r="N1721" t="s">
        <v>8293</v>
      </c>
      <c r="O1721" s="13">
        <f>E1721/D1721</f>
        <v>8.7500000000000008E-3</v>
      </c>
      <c r="P1721" s="14">
        <f>IF($L1721&lt;&gt;0, E1721/L1721, 0)</f>
        <v>11.666666666666666</v>
      </c>
      <c r="Q1721" t="str">
        <f>LEFT($N1721, FIND("/", $N1721)-1)</f>
        <v>music</v>
      </c>
      <c r="R1721" t="str">
        <f>RIGHT(N1721, LEN(N1721)-LEN(Q1721)-1)</f>
        <v>faith</v>
      </c>
      <c r="S1721" s="5">
        <f>$J1721/60/60/24+DATE(1970, 1, 1)</f>
        <v>41869.534618055557</v>
      </c>
      <c r="T1721" s="5">
        <f>$I1721/60/60/24+DATE(1970, 1, 1)</f>
        <v>41899.534618055557</v>
      </c>
      <c r="U1721" t="b">
        <f>T1721&gt;S1721</f>
        <v>1</v>
      </c>
    </row>
    <row r="1722" spans="1:21" ht="43.5" x14ac:dyDescent="0.35">
      <c r="A1722">
        <v>1720</v>
      </c>
      <c r="B1722" s="3" t="s">
        <v>1721</v>
      </c>
      <c r="C1722" s="3" t="s">
        <v>5830</v>
      </c>
      <c r="D1722" s="11">
        <v>4000</v>
      </c>
      <c r="E1722" s="11">
        <v>225</v>
      </c>
      <c r="F1722" t="s">
        <v>8221</v>
      </c>
      <c r="G1722" t="s">
        <v>8224</v>
      </c>
      <c r="H1722" t="s">
        <v>8246</v>
      </c>
      <c r="I1722">
        <v>1415562471</v>
      </c>
      <c r="J1722">
        <v>1412966871</v>
      </c>
      <c r="K1722" t="b">
        <v>0</v>
      </c>
      <c r="L1722">
        <v>8</v>
      </c>
      <c r="M1722" t="b">
        <v>0</v>
      </c>
      <c r="N1722" t="s">
        <v>8293</v>
      </c>
      <c r="O1722" s="13">
        <f>E1722/D1722</f>
        <v>5.6250000000000001E-2</v>
      </c>
      <c r="P1722" s="14">
        <f>IF($L1722&lt;&gt;0, E1722/L1722, 0)</f>
        <v>28.125</v>
      </c>
      <c r="Q1722" t="str">
        <f>LEFT($N1722, FIND("/", $N1722)-1)</f>
        <v>music</v>
      </c>
      <c r="R1722" t="str">
        <f>RIGHT(N1722, LEN(N1722)-LEN(Q1722)-1)</f>
        <v>faith</v>
      </c>
      <c r="S1722" s="5">
        <f>$J1722/60/60/24+DATE(1970, 1, 1)</f>
        <v>41922.783229166671</v>
      </c>
      <c r="T1722" s="5">
        <f>$I1722/60/60/24+DATE(1970, 1, 1)</f>
        <v>41952.824895833335</v>
      </c>
      <c r="U1722" t="b">
        <f>T1722&gt;S1722</f>
        <v>1</v>
      </c>
    </row>
    <row r="1723" spans="1:21" ht="43.5" x14ac:dyDescent="0.35">
      <c r="A1723">
        <v>1721</v>
      </c>
      <c r="B1723" s="3" t="s">
        <v>1722</v>
      </c>
      <c r="C1723" s="3" t="s">
        <v>5831</v>
      </c>
      <c r="D1723" s="11">
        <v>5000</v>
      </c>
      <c r="E1723" s="11">
        <v>0</v>
      </c>
      <c r="F1723" t="s">
        <v>8221</v>
      </c>
      <c r="G1723" t="s">
        <v>8224</v>
      </c>
      <c r="H1723" t="s">
        <v>8246</v>
      </c>
      <c r="I1723">
        <v>1449831863</v>
      </c>
      <c r="J1723">
        <v>1447239863</v>
      </c>
      <c r="K1723" t="b">
        <v>0</v>
      </c>
      <c r="L1723">
        <v>0</v>
      </c>
      <c r="M1723" t="b">
        <v>0</v>
      </c>
      <c r="N1723" t="s">
        <v>8293</v>
      </c>
      <c r="O1723" s="13">
        <f>E1723/D1723</f>
        <v>0</v>
      </c>
      <c r="P1723" s="14">
        <f>IF($L1723&lt;&gt;0, E1723/L1723, 0)</f>
        <v>0</v>
      </c>
      <c r="Q1723" t="str">
        <f>LEFT($N1723, FIND("/", $N1723)-1)</f>
        <v>music</v>
      </c>
      <c r="R1723" t="str">
        <f>RIGHT(N1723, LEN(N1723)-LEN(Q1723)-1)</f>
        <v>faith</v>
      </c>
      <c r="S1723" s="5">
        <f>$J1723/60/60/24+DATE(1970, 1, 1)</f>
        <v>42319.461377314816</v>
      </c>
      <c r="T1723" s="5">
        <f>$I1723/60/60/24+DATE(1970, 1, 1)</f>
        <v>42349.461377314816</v>
      </c>
      <c r="U1723" t="b">
        <f>T1723&gt;S1723</f>
        <v>1</v>
      </c>
    </row>
    <row r="1724" spans="1:21" ht="43.5" x14ac:dyDescent="0.35">
      <c r="A1724">
        <v>1722</v>
      </c>
      <c r="B1724" s="3" t="s">
        <v>1723</v>
      </c>
      <c r="C1724" s="3" t="s">
        <v>5832</v>
      </c>
      <c r="D1724" s="11">
        <v>2880</v>
      </c>
      <c r="E1724" s="11">
        <v>1</v>
      </c>
      <c r="F1724" t="s">
        <v>8221</v>
      </c>
      <c r="G1724" t="s">
        <v>8224</v>
      </c>
      <c r="H1724" t="s">
        <v>8246</v>
      </c>
      <c r="I1724">
        <v>1459642200</v>
      </c>
      <c r="J1724">
        <v>1456441429</v>
      </c>
      <c r="K1724" t="b">
        <v>0</v>
      </c>
      <c r="L1724">
        <v>1</v>
      </c>
      <c r="M1724" t="b">
        <v>0</v>
      </c>
      <c r="N1724" t="s">
        <v>8293</v>
      </c>
      <c r="O1724" s="13">
        <f>E1724/D1724</f>
        <v>3.4722222222222224E-4</v>
      </c>
      <c r="P1724" s="14">
        <f>IF($L1724&lt;&gt;0, E1724/L1724, 0)</f>
        <v>1</v>
      </c>
      <c r="Q1724" t="str">
        <f>LEFT($N1724, FIND("/", $N1724)-1)</f>
        <v>music</v>
      </c>
      <c r="R1724" t="str">
        <f>RIGHT(N1724, LEN(N1724)-LEN(Q1724)-1)</f>
        <v>faith</v>
      </c>
      <c r="S1724" s="5">
        <f>$J1724/60/60/24+DATE(1970, 1, 1)</f>
        <v>42425.960983796293</v>
      </c>
      <c r="T1724" s="5">
        <f>$I1724/60/60/24+DATE(1970, 1, 1)</f>
        <v>42463.006944444445</v>
      </c>
      <c r="U1724" t="b">
        <f>T1724&gt;S1724</f>
        <v>1</v>
      </c>
    </row>
    <row r="1725" spans="1:21" ht="58" x14ac:dyDescent="0.35">
      <c r="A1725">
        <v>1723</v>
      </c>
      <c r="B1725" s="3" t="s">
        <v>1724</v>
      </c>
      <c r="C1725" s="3" t="s">
        <v>5833</v>
      </c>
      <c r="D1725" s="11">
        <v>10000</v>
      </c>
      <c r="E1725" s="11">
        <v>650</v>
      </c>
      <c r="F1725" t="s">
        <v>8221</v>
      </c>
      <c r="G1725" t="s">
        <v>8224</v>
      </c>
      <c r="H1725" t="s">
        <v>8246</v>
      </c>
      <c r="I1725">
        <v>1435730400</v>
      </c>
      <c r="J1725">
        <v>1430855315</v>
      </c>
      <c r="K1725" t="b">
        <v>0</v>
      </c>
      <c r="L1725">
        <v>3</v>
      </c>
      <c r="M1725" t="b">
        <v>0</v>
      </c>
      <c r="N1725" t="s">
        <v>8293</v>
      </c>
      <c r="O1725" s="13">
        <f>E1725/D1725</f>
        <v>6.5000000000000002E-2</v>
      </c>
      <c r="P1725" s="14">
        <f>IF($L1725&lt;&gt;0, E1725/L1725, 0)</f>
        <v>216.66666666666666</v>
      </c>
      <c r="Q1725" t="str">
        <f>LEFT($N1725, FIND("/", $N1725)-1)</f>
        <v>music</v>
      </c>
      <c r="R1725" t="str">
        <f>RIGHT(N1725, LEN(N1725)-LEN(Q1725)-1)</f>
        <v>faith</v>
      </c>
      <c r="S1725" s="5">
        <f>$J1725/60/60/24+DATE(1970, 1, 1)</f>
        <v>42129.82540509259</v>
      </c>
      <c r="T1725" s="5">
        <f>$I1725/60/60/24+DATE(1970, 1, 1)</f>
        <v>42186.25</v>
      </c>
      <c r="U1725" t="b">
        <f>T1725&gt;S1725</f>
        <v>1</v>
      </c>
    </row>
    <row r="1726" spans="1:21" ht="43.5" x14ac:dyDescent="0.35">
      <c r="A1726">
        <v>1724</v>
      </c>
      <c r="B1726" s="3" t="s">
        <v>1725</v>
      </c>
      <c r="C1726" s="3" t="s">
        <v>5834</v>
      </c>
      <c r="D1726" s="11">
        <v>6000</v>
      </c>
      <c r="E1726" s="11">
        <v>35</v>
      </c>
      <c r="F1726" t="s">
        <v>8221</v>
      </c>
      <c r="G1726" t="s">
        <v>8224</v>
      </c>
      <c r="H1726" t="s">
        <v>8246</v>
      </c>
      <c r="I1726">
        <v>1414707762</v>
      </c>
      <c r="J1726">
        <v>1412115762</v>
      </c>
      <c r="K1726" t="b">
        <v>0</v>
      </c>
      <c r="L1726">
        <v>4</v>
      </c>
      <c r="M1726" t="b">
        <v>0</v>
      </c>
      <c r="N1726" t="s">
        <v>8293</v>
      </c>
      <c r="O1726" s="13">
        <f>E1726/D1726</f>
        <v>5.8333333333333336E-3</v>
      </c>
      <c r="P1726" s="14">
        <f>IF($L1726&lt;&gt;0, E1726/L1726, 0)</f>
        <v>8.75</v>
      </c>
      <c r="Q1726" t="str">
        <f>LEFT($N1726, FIND("/", $N1726)-1)</f>
        <v>music</v>
      </c>
      <c r="R1726" t="str">
        <f>RIGHT(N1726, LEN(N1726)-LEN(Q1726)-1)</f>
        <v>faith</v>
      </c>
      <c r="S1726" s="5">
        <f>$J1726/60/60/24+DATE(1970, 1, 1)</f>
        <v>41912.932430555556</v>
      </c>
      <c r="T1726" s="5">
        <f>$I1726/60/60/24+DATE(1970, 1, 1)</f>
        <v>41942.932430555556</v>
      </c>
      <c r="U1726" t="b">
        <f>T1726&gt;S1726</f>
        <v>1</v>
      </c>
    </row>
    <row r="1727" spans="1:21" ht="43.5" x14ac:dyDescent="0.35">
      <c r="A1727">
        <v>1725</v>
      </c>
      <c r="B1727" s="3" t="s">
        <v>1726</v>
      </c>
      <c r="C1727" s="3" t="s">
        <v>5835</v>
      </c>
      <c r="D1727" s="11">
        <v>5500</v>
      </c>
      <c r="E1727" s="11">
        <v>560</v>
      </c>
      <c r="F1727" t="s">
        <v>8221</v>
      </c>
      <c r="G1727" t="s">
        <v>8224</v>
      </c>
      <c r="H1727" t="s">
        <v>8246</v>
      </c>
      <c r="I1727">
        <v>1408922049</v>
      </c>
      <c r="J1727">
        <v>1406330049</v>
      </c>
      <c r="K1727" t="b">
        <v>0</v>
      </c>
      <c r="L1727">
        <v>9</v>
      </c>
      <c r="M1727" t="b">
        <v>0</v>
      </c>
      <c r="N1727" t="s">
        <v>8293</v>
      </c>
      <c r="O1727" s="13">
        <f>E1727/D1727</f>
        <v>0.10181818181818182</v>
      </c>
      <c r="P1727" s="14">
        <f>IF($L1727&lt;&gt;0, E1727/L1727, 0)</f>
        <v>62.222222222222221</v>
      </c>
      <c r="Q1727" t="str">
        <f>LEFT($N1727, FIND("/", $N1727)-1)</f>
        <v>music</v>
      </c>
      <c r="R1727" t="str">
        <f>RIGHT(N1727, LEN(N1727)-LEN(Q1727)-1)</f>
        <v>faith</v>
      </c>
      <c r="S1727" s="5">
        <f>$J1727/60/60/24+DATE(1970, 1, 1)</f>
        <v>41845.968159722222</v>
      </c>
      <c r="T1727" s="5">
        <f>$I1727/60/60/24+DATE(1970, 1, 1)</f>
        <v>41875.968159722222</v>
      </c>
      <c r="U1727" t="b">
        <f>T1727&gt;S1727</f>
        <v>1</v>
      </c>
    </row>
    <row r="1728" spans="1:21" ht="29" x14ac:dyDescent="0.35">
      <c r="A1728">
        <v>1726</v>
      </c>
      <c r="B1728" s="3" t="s">
        <v>1727</v>
      </c>
      <c r="C1728" s="3" t="s">
        <v>5836</v>
      </c>
      <c r="D1728" s="11">
        <v>6500</v>
      </c>
      <c r="E1728" s="11">
        <v>2196</v>
      </c>
      <c r="F1728" t="s">
        <v>8221</v>
      </c>
      <c r="G1728" t="s">
        <v>8224</v>
      </c>
      <c r="H1728" t="s">
        <v>8246</v>
      </c>
      <c r="I1728">
        <v>1403906664</v>
      </c>
      <c r="J1728">
        <v>1401401064</v>
      </c>
      <c r="K1728" t="b">
        <v>0</v>
      </c>
      <c r="L1728">
        <v>16</v>
      </c>
      <c r="M1728" t="b">
        <v>0</v>
      </c>
      <c r="N1728" t="s">
        <v>8293</v>
      </c>
      <c r="O1728" s="13">
        <f>E1728/D1728</f>
        <v>0.33784615384615385</v>
      </c>
      <c r="P1728" s="14">
        <f>IF($L1728&lt;&gt;0, E1728/L1728, 0)</f>
        <v>137.25</v>
      </c>
      <c r="Q1728" t="str">
        <f>LEFT($N1728, FIND("/", $N1728)-1)</f>
        <v>music</v>
      </c>
      <c r="R1728" t="str">
        <f>RIGHT(N1728, LEN(N1728)-LEN(Q1728)-1)</f>
        <v>faith</v>
      </c>
      <c r="S1728" s="5">
        <f>$J1728/60/60/24+DATE(1970, 1, 1)</f>
        <v>41788.919722222221</v>
      </c>
      <c r="T1728" s="5">
        <f>$I1728/60/60/24+DATE(1970, 1, 1)</f>
        <v>41817.919722222221</v>
      </c>
      <c r="U1728" t="b">
        <f>T1728&gt;S1728</f>
        <v>1</v>
      </c>
    </row>
    <row r="1729" spans="1:21" ht="43.5" x14ac:dyDescent="0.35">
      <c r="A1729">
        <v>1727</v>
      </c>
      <c r="B1729" s="3" t="s">
        <v>1728</v>
      </c>
      <c r="C1729" s="3" t="s">
        <v>5837</v>
      </c>
      <c r="D1729" s="11">
        <v>3000</v>
      </c>
      <c r="E1729" s="11">
        <v>1</v>
      </c>
      <c r="F1729" t="s">
        <v>8221</v>
      </c>
      <c r="G1729" t="s">
        <v>8225</v>
      </c>
      <c r="H1729" t="s">
        <v>8247</v>
      </c>
      <c r="I1729">
        <v>1428231600</v>
      </c>
      <c r="J1729">
        <v>1423520177</v>
      </c>
      <c r="K1729" t="b">
        <v>0</v>
      </c>
      <c r="L1729">
        <v>1</v>
      </c>
      <c r="M1729" t="b">
        <v>0</v>
      </c>
      <c r="N1729" t="s">
        <v>8293</v>
      </c>
      <c r="O1729" s="13">
        <f>E1729/D1729</f>
        <v>3.3333333333333332E-4</v>
      </c>
      <c r="P1729" s="14">
        <f>IF($L1729&lt;&gt;0, E1729/L1729, 0)</f>
        <v>1</v>
      </c>
      <c r="Q1729" t="str">
        <f>LEFT($N1729, FIND("/", $N1729)-1)</f>
        <v>music</v>
      </c>
      <c r="R1729" t="str">
        <f>RIGHT(N1729, LEN(N1729)-LEN(Q1729)-1)</f>
        <v>faith</v>
      </c>
      <c r="S1729" s="5">
        <f>$J1729/60/60/24+DATE(1970, 1, 1)</f>
        <v>42044.927974537044</v>
      </c>
      <c r="T1729" s="5">
        <f>$I1729/60/60/24+DATE(1970, 1, 1)</f>
        <v>42099.458333333328</v>
      </c>
      <c r="U1729" t="b">
        <f>T1729&gt;S1729</f>
        <v>1</v>
      </c>
    </row>
    <row r="1730" spans="1:21" ht="43.5" x14ac:dyDescent="0.35">
      <c r="A1730">
        <v>1728</v>
      </c>
      <c r="B1730" s="3" t="s">
        <v>1729</v>
      </c>
      <c r="C1730" s="3" t="s">
        <v>5838</v>
      </c>
      <c r="D1730" s="11">
        <v>1250</v>
      </c>
      <c r="E1730" s="11">
        <v>855</v>
      </c>
      <c r="F1730" t="s">
        <v>8221</v>
      </c>
      <c r="G1730" t="s">
        <v>8224</v>
      </c>
      <c r="H1730" t="s">
        <v>8246</v>
      </c>
      <c r="I1730">
        <v>1445439674</v>
      </c>
      <c r="J1730">
        <v>1442847674</v>
      </c>
      <c r="K1730" t="b">
        <v>0</v>
      </c>
      <c r="L1730">
        <v>7</v>
      </c>
      <c r="M1730" t="b">
        <v>0</v>
      </c>
      <c r="N1730" t="s">
        <v>8293</v>
      </c>
      <c r="O1730" s="13">
        <f>E1730/D1730</f>
        <v>0.68400000000000005</v>
      </c>
      <c r="P1730" s="14">
        <f>IF($L1730&lt;&gt;0, E1730/L1730, 0)</f>
        <v>122.14285714285714</v>
      </c>
      <c r="Q1730" t="str">
        <f>LEFT($N1730, FIND("/", $N1730)-1)</f>
        <v>music</v>
      </c>
      <c r="R1730" t="str">
        <f>RIGHT(N1730, LEN(N1730)-LEN(Q1730)-1)</f>
        <v>faith</v>
      </c>
      <c r="S1730" s="5">
        <f>$J1730/60/60/24+DATE(1970, 1, 1)</f>
        <v>42268.625856481478</v>
      </c>
      <c r="T1730" s="5">
        <f>$I1730/60/60/24+DATE(1970, 1, 1)</f>
        <v>42298.625856481478</v>
      </c>
      <c r="U1730" t="b">
        <f>T1730&gt;S1730</f>
        <v>1</v>
      </c>
    </row>
    <row r="1731" spans="1:21" ht="43.5" x14ac:dyDescent="0.35">
      <c r="A1731">
        <v>1729</v>
      </c>
      <c r="B1731" s="3" t="s">
        <v>1730</v>
      </c>
      <c r="C1731" s="3" t="s">
        <v>5839</v>
      </c>
      <c r="D1731" s="11">
        <v>10000</v>
      </c>
      <c r="E1731" s="11">
        <v>0</v>
      </c>
      <c r="F1731" t="s">
        <v>8221</v>
      </c>
      <c r="G1731" t="s">
        <v>8224</v>
      </c>
      <c r="H1731" t="s">
        <v>8246</v>
      </c>
      <c r="I1731">
        <v>1465521306</v>
      </c>
      <c r="J1731">
        <v>1460337306</v>
      </c>
      <c r="K1731" t="b">
        <v>0</v>
      </c>
      <c r="L1731">
        <v>0</v>
      </c>
      <c r="M1731" t="b">
        <v>0</v>
      </c>
      <c r="N1731" t="s">
        <v>8293</v>
      </c>
      <c r="O1731" s="13">
        <f>E1731/D1731</f>
        <v>0</v>
      </c>
      <c r="P1731" s="14">
        <f>IF($L1731&lt;&gt;0, E1731/L1731, 0)</f>
        <v>0</v>
      </c>
      <c r="Q1731" t="str">
        <f>LEFT($N1731, FIND("/", $N1731)-1)</f>
        <v>music</v>
      </c>
      <c r="R1731" t="str">
        <f>RIGHT(N1731, LEN(N1731)-LEN(Q1731)-1)</f>
        <v>faith</v>
      </c>
      <c r="S1731" s="5">
        <f>$J1731/60/60/24+DATE(1970, 1, 1)</f>
        <v>42471.052152777775</v>
      </c>
      <c r="T1731" s="5">
        <f>$I1731/60/60/24+DATE(1970, 1, 1)</f>
        <v>42531.052152777775</v>
      </c>
      <c r="U1731" t="b">
        <f>T1731&gt;S1731</f>
        <v>1</v>
      </c>
    </row>
    <row r="1732" spans="1:21" ht="43.5" x14ac:dyDescent="0.35">
      <c r="A1732">
        <v>1730</v>
      </c>
      <c r="B1732" s="3" t="s">
        <v>1731</v>
      </c>
      <c r="C1732" s="3" t="s">
        <v>5840</v>
      </c>
      <c r="D1732" s="11">
        <v>3000</v>
      </c>
      <c r="E1732" s="11">
        <v>0</v>
      </c>
      <c r="F1732" t="s">
        <v>8221</v>
      </c>
      <c r="G1732" t="s">
        <v>8224</v>
      </c>
      <c r="H1732" t="s">
        <v>8246</v>
      </c>
      <c r="I1732">
        <v>1445738783</v>
      </c>
      <c r="J1732">
        <v>1443146783</v>
      </c>
      <c r="K1732" t="b">
        <v>0</v>
      </c>
      <c r="L1732">
        <v>0</v>
      </c>
      <c r="M1732" t="b">
        <v>0</v>
      </c>
      <c r="N1732" t="s">
        <v>8293</v>
      </c>
      <c r="O1732" s="13">
        <f>E1732/D1732</f>
        <v>0</v>
      </c>
      <c r="P1732" s="14">
        <f>IF($L1732&lt;&gt;0, E1732/L1732, 0)</f>
        <v>0</v>
      </c>
      <c r="Q1732" t="str">
        <f>LEFT($N1732, FIND("/", $N1732)-1)</f>
        <v>music</v>
      </c>
      <c r="R1732" t="str">
        <f>RIGHT(N1732, LEN(N1732)-LEN(Q1732)-1)</f>
        <v>faith</v>
      </c>
      <c r="S1732" s="5">
        <f>$J1732/60/60/24+DATE(1970, 1, 1)</f>
        <v>42272.087766203709</v>
      </c>
      <c r="T1732" s="5">
        <f>$I1732/60/60/24+DATE(1970, 1, 1)</f>
        <v>42302.087766203709</v>
      </c>
      <c r="U1732" t="b">
        <f>T1732&gt;S1732</f>
        <v>1</v>
      </c>
    </row>
    <row r="1733" spans="1:21" ht="29" x14ac:dyDescent="0.35">
      <c r="A1733">
        <v>1731</v>
      </c>
      <c r="B1733" s="3" t="s">
        <v>1732</v>
      </c>
      <c r="C1733" s="3" t="s">
        <v>5841</v>
      </c>
      <c r="D1733" s="11">
        <v>1000</v>
      </c>
      <c r="E1733" s="11">
        <v>0</v>
      </c>
      <c r="F1733" t="s">
        <v>8221</v>
      </c>
      <c r="G1733" t="s">
        <v>8224</v>
      </c>
      <c r="H1733" t="s">
        <v>8246</v>
      </c>
      <c r="I1733">
        <v>1434034800</v>
      </c>
      <c r="J1733">
        <v>1432849552</v>
      </c>
      <c r="K1733" t="b">
        <v>0</v>
      </c>
      <c r="L1733">
        <v>0</v>
      </c>
      <c r="M1733" t="b">
        <v>0</v>
      </c>
      <c r="N1733" t="s">
        <v>8293</v>
      </c>
      <c r="O1733" s="13">
        <f>E1733/D1733</f>
        <v>0</v>
      </c>
      <c r="P1733" s="14">
        <f>IF($L1733&lt;&gt;0, E1733/L1733, 0)</f>
        <v>0</v>
      </c>
      <c r="Q1733" t="str">
        <f>LEFT($N1733, FIND("/", $N1733)-1)</f>
        <v>music</v>
      </c>
      <c r="R1733" t="str">
        <f>RIGHT(N1733, LEN(N1733)-LEN(Q1733)-1)</f>
        <v>faith</v>
      </c>
      <c r="S1733" s="5">
        <f>$J1733/60/60/24+DATE(1970, 1, 1)</f>
        <v>42152.906851851847</v>
      </c>
      <c r="T1733" s="5">
        <f>$I1733/60/60/24+DATE(1970, 1, 1)</f>
        <v>42166.625</v>
      </c>
      <c r="U1733" t="b">
        <f>T1733&gt;S1733</f>
        <v>1</v>
      </c>
    </row>
    <row r="1734" spans="1:21" ht="43.5" x14ac:dyDescent="0.35">
      <c r="A1734">
        <v>1732</v>
      </c>
      <c r="B1734" s="3" t="s">
        <v>1733</v>
      </c>
      <c r="C1734" s="3" t="s">
        <v>5842</v>
      </c>
      <c r="D1734" s="11">
        <v>4000</v>
      </c>
      <c r="E1734" s="11">
        <v>0</v>
      </c>
      <c r="F1734" t="s">
        <v>8221</v>
      </c>
      <c r="G1734" t="s">
        <v>8224</v>
      </c>
      <c r="H1734" t="s">
        <v>8246</v>
      </c>
      <c r="I1734">
        <v>1452920400</v>
      </c>
      <c r="J1734">
        <v>1447777481</v>
      </c>
      <c r="K1734" t="b">
        <v>0</v>
      </c>
      <c r="L1734">
        <v>0</v>
      </c>
      <c r="M1734" t="b">
        <v>0</v>
      </c>
      <c r="N1734" t="s">
        <v>8293</v>
      </c>
      <c r="O1734" s="13">
        <f>E1734/D1734</f>
        <v>0</v>
      </c>
      <c r="P1734" s="14">
        <f>IF($L1734&lt;&gt;0, E1734/L1734, 0)</f>
        <v>0</v>
      </c>
      <c r="Q1734" t="str">
        <f>LEFT($N1734, FIND("/", $N1734)-1)</f>
        <v>music</v>
      </c>
      <c r="R1734" t="str">
        <f>RIGHT(N1734, LEN(N1734)-LEN(Q1734)-1)</f>
        <v>faith</v>
      </c>
      <c r="S1734" s="5">
        <f>$J1734/60/60/24+DATE(1970, 1, 1)</f>
        <v>42325.683807870373</v>
      </c>
      <c r="T1734" s="5">
        <f>$I1734/60/60/24+DATE(1970, 1, 1)</f>
        <v>42385.208333333328</v>
      </c>
      <c r="U1734" t="b">
        <f>T1734&gt;S1734</f>
        <v>1</v>
      </c>
    </row>
    <row r="1735" spans="1:21" ht="43.5" x14ac:dyDescent="0.35">
      <c r="A1735">
        <v>1733</v>
      </c>
      <c r="B1735" s="3" t="s">
        <v>1734</v>
      </c>
      <c r="C1735" s="3" t="s">
        <v>5843</v>
      </c>
      <c r="D1735" s="11">
        <v>10000</v>
      </c>
      <c r="E1735" s="11">
        <v>0</v>
      </c>
      <c r="F1735" t="s">
        <v>8221</v>
      </c>
      <c r="G1735" t="s">
        <v>8224</v>
      </c>
      <c r="H1735" t="s">
        <v>8246</v>
      </c>
      <c r="I1735">
        <v>1473802200</v>
      </c>
      <c r="J1735">
        <v>1472746374</v>
      </c>
      <c r="K1735" t="b">
        <v>0</v>
      </c>
      <c r="L1735">
        <v>0</v>
      </c>
      <c r="M1735" t="b">
        <v>0</v>
      </c>
      <c r="N1735" t="s">
        <v>8293</v>
      </c>
      <c r="O1735" s="13">
        <f>E1735/D1735</f>
        <v>0</v>
      </c>
      <c r="P1735" s="14">
        <f>IF($L1735&lt;&gt;0, E1735/L1735, 0)</f>
        <v>0</v>
      </c>
      <c r="Q1735" t="str">
        <f>LEFT($N1735, FIND("/", $N1735)-1)</f>
        <v>music</v>
      </c>
      <c r="R1735" t="str">
        <f>RIGHT(N1735, LEN(N1735)-LEN(Q1735)-1)</f>
        <v>faith</v>
      </c>
      <c r="S1735" s="5">
        <f>$J1735/60/60/24+DATE(1970, 1, 1)</f>
        <v>42614.675625000003</v>
      </c>
      <c r="T1735" s="5">
        <f>$I1735/60/60/24+DATE(1970, 1, 1)</f>
        <v>42626.895833333328</v>
      </c>
      <c r="U1735" t="b">
        <f>T1735&gt;S1735</f>
        <v>1</v>
      </c>
    </row>
    <row r="1736" spans="1:21" ht="43.5" x14ac:dyDescent="0.35">
      <c r="A1736">
        <v>1734</v>
      </c>
      <c r="B1736" s="3" t="s">
        <v>1735</v>
      </c>
      <c r="C1736" s="3" t="s">
        <v>5844</v>
      </c>
      <c r="D1736" s="11">
        <v>4500</v>
      </c>
      <c r="E1736" s="11">
        <v>1</v>
      </c>
      <c r="F1736" t="s">
        <v>8221</v>
      </c>
      <c r="G1736" t="s">
        <v>8224</v>
      </c>
      <c r="H1736" t="s">
        <v>8246</v>
      </c>
      <c r="I1736">
        <v>1431046356</v>
      </c>
      <c r="J1736">
        <v>1428454356</v>
      </c>
      <c r="K1736" t="b">
        <v>0</v>
      </c>
      <c r="L1736">
        <v>1</v>
      </c>
      <c r="M1736" t="b">
        <v>0</v>
      </c>
      <c r="N1736" t="s">
        <v>8293</v>
      </c>
      <c r="O1736" s="13">
        <f>E1736/D1736</f>
        <v>2.2222222222222223E-4</v>
      </c>
      <c r="P1736" s="14">
        <f>IF($L1736&lt;&gt;0, E1736/L1736, 0)</f>
        <v>1</v>
      </c>
      <c r="Q1736" t="str">
        <f>LEFT($N1736, FIND("/", $N1736)-1)</f>
        <v>music</v>
      </c>
      <c r="R1736" t="str">
        <f>RIGHT(N1736, LEN(N1736)-LEN(Q1736)-1)</f>
        <v>faith</v>
      </c>
      <c r="S1736" s="5">
        <f>$J1736/60/60/24+DATE(1970, 1, 1)</f>
        <v>42102.036527777775</v>
      </c>
      <c r="T1736" s="5">
        <f>$I1736/60/60/24+DATE(1970, 1, 1)</f>
        <v>42132.036527777775</v>
      </c>
      <c r="U1736" t="b">
        <f>T1736&gt;S1736</f>
        <v>1</v>
      </c>
    </row>
    <row r="1737" spans="1:21" ht="43.5" x14ac:dyDescent="0.35">
      <c r="A1737">
        <v>1735</v>
      </c>
      <c r="B1737" s="3" t="s">
        <v>1736</v>
      </c>
      <c r="C1737" s="3" t="s">
        <v>5845</v>
      </c>
      <c r="D1737" s="11">
        <v>1000</v>
      </c>
      <c r="E1737" s="11">
        <v>110</v>
      </c>
      <c r="F1737" t="s">
        <v>8221</v>
      </c>
      <c r="G1737" t="s">
        <v>8224</v>
      </c>
      <c r="H1737" t="s">
        <v>8246</v>
      </c>
      <c r="I1737">
        <v>1470598345</v>
      </c>
      <c r="J1737">
        <v>1468006345</v>
      </c>
      <c r="K1737" t="b">
        <v>0</v>
      </c>
      <c r="L1737">
        <v>2</v>
      </c>
      <c r="M1737" t="b">
        <v>0</v>
      </c>
      <c r="N1737" t="s">
        <v>8293</v>
      </c>
      <c r="O1737" s="13">
        <f>E1737/D1737</f>
        <v>0.11</v>
      </c>
      <c r="P1737" s="14">
        <f>IF($L1737&lt;&gt;0, E1737/L1737, 0)</f>
        <v>55</v>
      </c>
      <c r="Q1737" t="str">
        <f>LEFT($N1737, FIND("/", $N1737)-1)</f>
        <v>music</v>
      </c>
      <c r="R1737" t="str">
        <f>RIGHT(N1737, LEN(N1737)-LEN(Q1737)-1)</f>
        <v>faith</v>
      </c>
      <c r="S1737" s="5">
        <f>$J1737/60/60/24+DATE(1970, 1, 1)</f>
        <v>42559.814178240747</v>
      </c>
      <c r="T1737" s="5">
        <f>$I1737/60/60/24+DATE(1970, 1, 1)</f>
        <v>42589.814178240747</v>
      </c>
      <c r="U1737" t="b">
        <f>T1737&gt;S1737</f>
        <v>1</v>
      </c>
    </row>
    <row r="1738" spans="1:21" ht="29" x14ac:dyDescent="0.35">
      <c r="A1738">
        <v>1736</v>
      </c>
      <c r="B1738" s="3" t="s">
        <v>1737</v>
      </c>
      <c r="C1738" s="3" t="s">
        <v>5846</v>
      </c>
      <c r="D1738" s="11">
        <v>3000</v>
      </c>
      <c r="E1738" s="11">
        <v>22</v>
      </c>
      <c r="F1738" t="s">
        <v>8221</v>
      </c>
      <c r="G1738" t="s">
        <v>8224</v>
      </c>
      <c r="H1738" t="s">
        <v>8246</v>
      </c>
      <c r="I1738">
        <v>1447018833</v>
      </c>
      <c r="J1738">
        <v>1444423233</v>
      </c>
      <c r="K1738" t="b">
        <v>0</v>
      </c>
      <c r="L1738">
        <v>1</v>
      </c>
      <c r="M1738" t="b">
        <v>0</v>
      </c>
      <c r="N1738" t="s">
        <v>8293</v>
      </c>
      <c r="O1738" s="13">
        <f>E1738/D1738</f>
        <v>7.3333333333333332E-3</v>
      </c>
      <c r="P1738" s="14">
        <f>IF($L1738&lt;&gt;0, E1738/L1738, 0)</f>
        <v>22</v>
      </c>
      <c r="Q1738" t="str">
        <f>LEFT($N1738, FIND("/", $N1738)-1)</f>
        <v>music</v>
      </c>
      <c r="R1738" t="str">
        <f>RIGHT(N1738, LEN(N1738)-LEN(Q1738)-1)</f>
        <v>faith</v>
      </c>
      <c r="S1738" s="5">
        <f>$J1738/60/60/24+DATE(1970, 1, 1)</f>
        <v>42286.861493055556</v>
      </c>
      <c r="T1738" s="5">
        <f>$I1738/60/60/24+DATE(1970, 1, 1)</f>
        <v>42316.90315972222</v>
      </c>
      <c r="U1738" t="b">
        <f>T1738&gt;S1738</f>
        <v>1</v>
      </c>
    </row>
    <row r="1739" spans="1:21" ht="43.5" x14ac:dyDescent="0.35">
      <c r="A1739">
        <v>1737</v>
      </c>
      <c r="B1739" s="3" t="s">
        <v>1738</v>
      </c>
      <c r="C1739" s="3" t="s">
        <v>5847</v>
      </c>
      <c r="D1739" s="11">
        <v>4000</v>
      </c>
      <c r="E1739" s="11">
        <v>850</v>
      </c>
      <c r="F1739" t="s">
        <v>8221</v>
      </c>
      <c r="G1739" t="s">
        <v>8224</v>
      </c>
      <c r="H1739" t="s">
        <v>8246</v>
      </c>
      <c r="I1739">
        <v>1437432392</v>
      </c>
      <c r="J1739">
        <v>1434840392</v>
      </c>
      <c r="K1739" t="b">
        <v>0</v>
      </c>
      <c r="L1739">
        <v>15</v>
      </c>
      <c r="M1739" t="b">
        <v>0</v>
      </c>
      <c r="N1739" t="s">
        <v>8293</v>
      </c>
      <c r="O1739" s="13">
        <f>E1739/D1739</f>
        <v>0.21249999999999999</v>
      </c>
      <c r="P1739" s="14">
        <f>IF($L1739&lt;&gt;0, E1739/L1739, 0)</f>
        <v>56.666666666666664</v>
      </c>
      <c r="Q1739" t="str">
        <f>LEFT($N1739, FIND("/", $N1739)-1)</f>
        <v>music</v>
      </c>
      <c r="R1739" t="str">
        <f>RIGHT(N1739, LEN(N1739)-LEN(Q1739)-1)</f>
        <v>faith</v>
      </c>
      <c r="S1739" s="5">
        <f>$J1739/60/60/24+DATE(1970, 1, 1)</f>
        <v>42175.948981481488</v>
      </c>
      <c r="T1739" s="5">
        <f>$I1739/60/60/24+DATE(1970, 1, 1)</f>
        <v>42205.948981481488</v>
      </c>
      <c r="U1739" t="b">
        <f>T1739&gt;S1739</f>
        <v>1</v>
      </c>
    </row>
    <row r="1740" spans="1:21" ht="29" x14ac:dyDescent="0.35">
      <c r="A1740">
        <v>1738</v>
      </c>
      <c r="B1740" s="3" t="s">
        <v>1739</v>
      </c>
      <c r="C1740" s="3" t="s">
        <v>5848</v>
      </c>
      <c r="D1740" s="11">
        <v>5000</v>
      </c>
      <c r="E1740" s="11">
        <v>20</v>
      </c>
      <c r="F1740" t="s">
        <v>8221</v>
      </c>
      <c r="G1740" t="s">
        <v>8224</v>
      </c>
      <c r="H1740" t="s">
        <v>8246</v>
      </c>
      <c r="I1740">
        <v>1412283542</v>
      </c>
      <c r="J1740">
        <v>1409691542</v>
      </c>
      <c r="K1740" t="b">
        <v>0</v>
      </c>
      <c r="L1740">
        <v>1</v>
      </c>
      <c r="M1740" t="b">
        <v>0</v>
      </c>
      <c r="N1740" t="s">
        <v>8293</v>
      </c>
      <c r="O1740" s="13">
        <f>E1740/D1740</f>
        <v>4.0000000000000001E-3</v>
      </c>
      <c r="P1740" s="14">
        <f>IF($L1740&lt;&gt;0, E1740/L1740, 0)</f>
        <v>20</v>
      </c>
      <c r="Q1740" t="str">
        <f>LEFT($N1740, FIND("/", $N1740)-1)</f>
        <v>music</v>
      </c>
      <c r="R1740" t="str">
        <f>RIGHT(N1740, LEN(N1740)-LEN(Q1740)-1)</f>
        <v>faith</v>
      </c>
      <c r="S1740" s="5">
        <f>$J1740/60/60/24+DATE(1970, 1, 1)</f>
        <v>41884.874328703707</v>
      </c>
      <c r="T1740" s="5">
        <f>$I1740/60/60/24+DATE(1970, 1, 1)</f>
        <v>41914.874328703707</v>
      </c>
      <c r="U1740" t="b">
        <f>T1740&gt;S1740</f>
        <v>1</v>
      </c>
    </row>
    <row r="1741" spans="1:21" ht="43.5" x14ac:dyDescent="0.35">
      <c r="A1741">
        <v>1739</v>
      </c>
      <c r="B1741" s="3" t="s">
        <v>1740</v>
      </c>
      <c r="C1741" s="3" t="s">
        <v>5849</v>
      </c>
      <c r="D1741" s="11">
        <v>1000</v>
      </c>
      <c r="E1741" s="11">
        <v>1</v>
      </c>
      <c r="F1741" t="s">
        <v>8221</v>
      </c>
      <c r="G1741" t="s">
        <v>8224</v>
      </c>
      <c r="H1741" t="s">
        <v>8246</v>
      </c>
      <c r="I1741">
        <v>1462391932</v>
      </c>
      <c r="J1741">
        <v>1457297932</v>
      </c>
      <c r="K1741" t="b">
        <v>0</v>
      </c>
      <c r="L1741">
        <v>1</v>
      </c>
      <c r="M1741" t="b">
        <v>0</v>
      </c>
      <c r="N1741" t="s">
        <v>8293</v>
      </c>
      <c r="O1741" s="13">
        <f>E1741/D1741</f>
        <v>1E-3</v>
      </c>
      <c r="P1741" s="14">
        <f>IF($L1741&lt;&gt;0, E1741/L1741, 0)</f>
        <v>1</v>
      </c>
      <c r="Q1741" t="str">
        <f>LEFT($N1741, FIND("/", $N1741)-1)</f>
        <v>music</v>
      </c>
      <c r="R1741" t="str">
        <f>RIGHT(N1741, LEN(N1741)-LEN(Q1741)-1)</f>
        <v>faith</v>
      </c>
      <c r="S1741" s="5">
        <f>$J1741/60/60/24+DATE(1970, 1, 1)</f>
        <v>42435.874212962968</v>
      </c>
      <c r="T1741" s="5">
        <f>$I1741/60/60/24+DATE(1970, 1, 1)</f>
        <v>42494.832546296297</v>
      </c>
      <c r="U1741" t="b">
        <f>T1741&gt;S1741</f>
        <v>1</v>
      </c>
    </row>
    <row r="1742" spans="1:21" ht="43.5" x14ac:dyDescent="0.35">
      <c r="A1742">
        <v>1740</v>
      </c>
      <c r="B1742" s="3" t="s">
        <v>1741</v>
      </c>
      <c r="C1742" s="3" t="s">
        <v>5850</v>
      </c>
      <c r="D1742" s="11">
        <v>3000</v>
      </c>
      <c r="E1742" s="11">
        <v>0</v>
      </c>
      <c r="F1742" t="s">
        <v>8221</v>
      </c>
      <c r="G1742" t="s">
        <v>8224</v>
      </c>
      <c r="H1742" t="s">
        <v>8246</v>
      </c>
      <c r="I1742">
        <v>1437075422</v>
      </c>
      <c r="J1742">
        <v>1434483422</v>
      </c>
      <c r="K1742" t="b">
        <v>0</v>
      </c>
      <c r="L1742">
        <v>0</v>
      </c>
      <c r="M1742" t="b">
        <v>0</v>
      </c>
      <c r="N1742" t="s">
        <v>8293</v>
      </c>
      <c r="O1742" s="13">
        <f>E1742/D1742</f>
        <v>0</v>
      </c>
      <c r="P1742" s="14">
        <f>IF($L1742&lt;&gt;0, E1742/L1742, 0)</f>
        <v>0</v>
      </c>
      <c r="Q1742" t="str">
        <f>LEFT($N1742, FIND("/", $N1742)-1)</f>
        <v>music</v>
      </c>
      <c r="R1742" t="str">
        <f>RIGHT(N1742, LEN(N1742)-LEN(Q1742)-1)</f>
        <v>faith</v>
      </c>
      <c r="S1742" s="5">
        <f>$J1742/60/60/24+DATE(1970, 1, 1)</f>
        <v>42171.817384259266</v>
      </c>
      <c r="T1742" s="5">
        <f>$I1742/60/60/24+DATE(1970, 1, 1)</f>
        <v>42201.817384259266</v>
      </c>
      <c r="U1742" t="b">
        <f>T1742&gt;S1742</f>
        <v>1</v>
      </c>
    </row>
    <row r="1743" spans="1:21" ht="29" x14ac:dyDescent="0.35">
      <c r="A1743">
        <v>1741</v>
      </c>
      <c r="B1743" s="3" t="s">
        <v>1742</v>
      </c>
      <c r="C1743" s="3" t="s">
        <v>5851</v>
      </c>
      <c r="D1743" s="11">
        <v>1200</v>
      </c>
      <c r="E1743" s="11">
        <v>1330</v>
      </c>
      <c r="F1743" t="s">
        <v>8219</v>
      </c>
      <c r="G1743" t="s">
        <v>8225</v>
      </c>
      <c r="H1743" t="s">
        <v>8247</v>
      </c>
      <c r="I1743">
        <v>1433948671</v>
      </c>
      <c r="J1743">
        <v>1430060671</v>
      </c>
      <c r="K1743" t="b">
        <v>0</v>
      </c>
      <c r="L1743">
        <v>52</v>
      </c>
      <c r="M1743" t="b">
        <v>1</v>
      </c>
      <c r="N1743" t="s">
        <v>8285</v>
      </c>
      <c r="O1743" s="13">
        <f>E1743/D1743</f>
        <v>1.1083333333333334</v>
      </c>
      <c r="P1743" s="14">
        <f>IF($L1743&lt;&gt;0, E1743/L1743, 0)</f>
        <v>25.576923076923077</v>
      </c>
      <c r="Q1743" t="str">
        <f>LEFT($N1743, FIND("/", $N1743)-1)</f>
        <v>photography</v>
      </c>
      <c r="R1743" t="str">
        <f>RIGHT(N1743, LEN(N1743)-LEN(Q1743)-1)</f>
        <v>photobooks</v>
      </c>
      <c r="S1743" s="5">
        <f>$J1743/60/60/24+DATE(1970, 1, 1)</f>
        <v>42120.628136574072</v>
      </c>
      <c r="T1743" s="5">
        <f>$I1743/60/60/24+DATE(1970, 1, 1)</f>
        <v>42165.628136574072</v>
      </c>
      <c r="U1743" t="b">
        <f>T1743&gt;S1743</f>
        <v>1</v>
      </c>
    </row>
    <row r="1744" spans="1:21" ht="43.5" x14ac:dyDescent="0.35">
      <c r="A1744">
        <v>1742</v>
      </c>
      <c r="B1744" s="3" t="s">
        <v>1743</v>
      </c>
      <c r="C1744" s="3" t="s">
        <v>5852</v>
      </c>
      <c r="D1744" s="11">
        <v>2000</v>
      </c>
      <c r="E1744" s="11">
        <v>2175</v>
      </c>
      <c r="F1744" t="s">
        <v>8219</v>
      </c>
      <c r="G1744" t="s">
        <v>8224</v>
      </c>
      <c r="H1744" t="s">
        <v>8246</v>
      </c>
      <c r="I1744">
        <v>1483822800</v>
      </c>
      <c r="J1744">
        <v>1481058170</v>
      </c>
      <c r="K1744" t="b">
        <v>0</v>
      </c>
      <c r="L1744">
        <v>34</v>
      </c>
      <c r="M1744" t="b">
        <v>1</v>
      </c>
      <c r="N1744" t="s">
        <v>8285</v>
      </c>
      <c r="O1744" s="13">
        <f>E1744/D1744</f>
        <v>1.0874999999999999</v>
      </c>
      <c r="P1744" s="14">
        <f>IF($L1744&lt;&gt;0, E1744/L1744, 0)</f>
        <v>63.970588235294116</v>
      </c>
      <c r="Q1744" t="str">
        <f>LEFT($N1744, FIND("/", $N1744)-1)</f>
        <v>photography</v>
      </c>
      <c r="R1744" t="str">
        <f>RIGHT(N1744, LEN(N1744)-LEN(Q1744)-1)</f>
        <v>photobooks</v>
      </c>
      <c r="S1744" s="5">
        <f>$J1744/60/60/24+DATE(1970, 1, 1)</f>
        <v>42710.876967592587</v>
      </c>
      <c r="T1744" s="5">
        <f>$I1744/60/60/24+DATE(1970, 1, 1)</f>
        <v>42742.875</v>
      </c>
      <c r="U1744" t="b">
        <f>T1744&gt;S1744</f>
        <v>1</v>
      </c>
    </row>
    <row r="1745" spans="1:21" ht="43.5" x14ac:dyDescent="0.35">
      <c r="A1745">
        <v>1743</v>
      </c>
      <c r="B1745" s="3" t="s">
        <v>1744</v>
      </c>
      <c r="C1745" s="3" t="s">
        <v>5853</v>
      </c>
      <c r="D1745" s="11">
        <v>6000</v>
      </c>
      <c r="E1745" s="11">
        <v>6025</v>
      </c>
      <c r="F1745" t="s">
        <v>8219</v>
      </c>
      <c r="G1745" t="s">
        <v>8224</v>
      </c>
      <c r="H1745" t="s">
        <v>8246</v>
      </c>
      <c r="I1745">
        <v>1472270340</v>
      </c>
      <c r="J1745">
        <v>1470348775</v>
      </c>
      <c r="K1745" t="b">
        <v>0</v>
      </c>
      <c r="L1745">
        <v>67</v>
      </c>
      <c r="M1745" t="b">
        <v>1</v>
      </c>
      <c r="N1745" t="s">
        <v>8285</v>
      </c>
      <c r="O1745" s="13">
        <f>E1745/D1745</f>
        <v>1.0041666666666667</v>
      </c>
      <c r="P1745" s="14">
        <f>IF($L1745&lt;&gt;0, E1745/L1745, 0)</f>
        <v>89.925373134328353</v>
      </c>
      <c r="Q1745" t="str">
        <f>LEFT($N1745, FIND("/", $N1745)-1)</f>
        <v>photography</v>
      </c>
      <c r="R1745" t="str">
        <f>RIGHT(N1745, LEN(N1745)-LEN(Q1745)-1)</f>
        <v>photobooks</v>
      </c>
      <c r="S1745" s="5">
        <f>$J1745/60/60/24+DATE(1970, 1, 1)</f>
        <v>42586.925636574073</v>
      </c>
      <c r="T1745" s="5">
        <f>$I1745/60/60/24+DATE(1970, 1, 1)</f>
        <v>42609.165972222225</v>
      </c>
      <c r="U1745" t="b">
        <f>T1745&gt;S1745</f>
        <v>1</v>
      </c>
    </row>
    <row r="1746" spans="1:21" ht="58" x14ac:dyDescent="0.35">
      <c r="A1746">
        <v>1744</v>
      </c>
      <c r="B1746" s="3" t="s">
        <v>1745</v>
      </c>
      <c r="C1746" s="3" t="s">
        <v>5854</v>
      </c>
      <c r="D1746" s="11">
        <v>5500</v>
      </c>
      <c r="E1746" s="11">
        <v>6515</v>
      </c>
      <c r="F1746" t="s">
        <v>8219</v>
      </c>
      <c r="G1746" t="s">
        <v>8225</v>
      </c>
      <c r="H1746" t="s">
        <v>8247</v>
      </c>
      <c r="I1746">
        <v>1425821477</v>
      </c>
      <c r="J1746">
        <v>1421937077</v>
      </c>
      <c r="K1746" t="b">
        <v>0</v>
      </c>
      <c r="L1746">
        <v>70</v>
      </c>
      <c r="M1746" t="b">
        <v>1</v>
      </c>
      <c r="N1746" t="s">
        <v>8285</v>
      </c>
      <c r="O1746" s="13">
        <f>E1746/D1746</f>
        <v>1.1845454545454546</v>
      </c>
      <c r="P1746" s="14">
        <f>IF($L1746&lt;&gt;0, E1746/L1746, 0)</f>
        <v>93.071428571428569</v>
      </c>
      <c r="Q1746" t="str">
        <f>LEFT($N1746, FIND("/", $N1746)-1)</f>
        <v>photography</v>
      </c>
      <c r="R1746" t="str">
        <f>RIGHT(N1746, LEN(N1746)-LEN(Q1746)-1)</f>
        <v>photobooks</v>
      </c>
      <c r="S1746" s="5">
        <f>$J1746/60/60/24+DATE(1970, 1, 1)</f>
        <v>42026.605057870373</v>
      </c>
      <c r="T1746" s="5">
        <f>$I1746/60/60/24+DATE(1970, 1, 1)</f>
        <v>42071.563391203701</v>
      </c>
      <c r="U1746" t="b">
        <f>T1746&gt;S1746</f>
        <v>1</v>
      </c>
    </row>
    <row r="1747" spans="1:21" ht="43.5" x14ac:dyDescent="0.35">
      <c r="A1747">
        <v>1745</v>
      </c>
      <c r="B1747" s="3" t="s">
        <v>1746</v>
      </c>
      <c r="C1747" s="3" t="s">
        <v>5855</v>
      </c>
      <c r="D1747" s="11">
        <v>7000</v>
      </c>
      <c r="E1747" s="11">
        <v>7981</v>
      </c>
      <c r="F1747" t="s">
        <v>8219</v>
      </c>
      <c r="G1747" t="s">
        <v>8224</v>
      </c>
      <c r="H1747" t="s">
        <v>8246</v>
      </c>
      <c r="I1747">
        <v>1482372000</v>
      </c>
      <c r="J1747">
        <v>1479276838</v>
      </c>
      <c r="K1747" t="b">
        <v>0</v>
      </c>
      <c r="L1747">
        <v>89</v>
      </c>
      <c r="M1747" t="b">
        <v>1</v>
      </c>
      <c r="N1747" t="s">
        <v>8285</v>
      </c>
      <c r="O1747" s="13">
        <f>E1747/D1747</f>
        <v>1.1401428571428571</v>
      </c>
      <c r="P1747" s="14">
        <f>IF($L1747&lt;&gt;0, E1747/L1747, 0)</f>
        <v>89.674157303370791</v>
      </c>
      <c r="Q1747" t="str">
        <f>LEFT($N1747, FIND("/", $N1747)-1)</f>
        <v>photography</v>
      </c>
      <c r="R1747" t="str">
        <f>RIGHT(N1747, LEN(N1747)-LEN(Q1747)-1)</f>
        <v>photobooks</v>
      </c>
      <c r="S1747" s="5">
        <f>$J1747/60/60/24+DATE(1970, 1, 1)</f>
        <v>42690.259699074071</v>
      </c>
      <c r="T1747" s="5">
        <f>$I1747/60/60/24+DATE(1970, 1, 1)</f>
        <v>42726.083333333328</v>
      </c>
      <c r="U1747" t="b">
        <f>T1747&gt;S1747</f>
        <v>1</v>
      </c>
    </row>
    <row r="1748" spans="1:21" ht="58" x14ac:dyDescent="0.35">
      <c r="A1748">
        <v>1746</v>
      </c>
      <c r="B1748" s="3" t="s">
        <v>1747</v>
      </c>
      <c r="C1748" s="3" t="s">
        <v>5856</v>
      </c>
      <c r="D1748" s="11">
        <v>15000</v>
      </c>
      <c r="E1748" s="11">
        <v>22215</v>
      </c>
      <c r="F1748" t="s">
        <v>8219</v>
      </c>
      <c r="G1748" t="s">
        <v>8224</v>
      </c>
      <c r="H1748" t="s">
        <v>8246</v>
      </c>
      <c r="I1748">
        <v>1479952800</v>
      </c>
      <c r="J1748">
        <v>1477368867</v>
      </c>
      <c r="K1748" t="b">
        <v>0</v>
      </c>
      <c r="L1748">
        <v>107</v>
      </c>
      <c r="M1748" t="b">
        <v>1</v>
      </c>
      <c r="N1748" t="s">
        <v>8285</v>
      </c>
      <c r="O1748" s="13">
        <f>E1748/D1748</f>
        <v>1.4810000000000001</v>
      </c>
      <c r="P1748" s="14">
        <f>IF($L1748&lt;&gt;0, E1748/L1748, 0)</f>
        <v>207.61682242990653</v>
      </c>
      <c r="Q1748" t="str">
        <f>LEFT($N1748, FIND("/", $N1748)-1)</f>
        <v>photography</v>
      </c>
      <c r="R1748" t="str">
        <f>RIGHT(N1748, LEN(N1748)-LEN(Q1748)-1)</f>
        <v>photobooks</v>
      </c>
      <c r="S1748" s="5">
        <f>$J1748/60/60/24+DATE(1970, 1, 1)</f>
        <v>42668.176701388889</v>
      </c>
      <c r="T1748" s="5">
        <f>$I1748/60/60/24+DATE(1970, 1, 1)</f>
        <v>42698.083333333328</v>
      </c>
      <c r="U1748" t="b">
        <f>T1748&gt;S1748</f>
        <v>1</v>
      </c>
    </row>
    <row r="1749" spans="1:21" ht="43.5" x14ac:dyDescent="0.35">
      <c r="A1749">
        <v>1747</v>
      </c>
      <c r="B1749" s="3" t="s">
        <v>1748</v>
      </c>
      <c r="C1749" s="3" t="s">
        <v>5857</v>
      </c>
      <c r="D1749" s="11">
        <v>9000</v>
      </c>
      <c r="E1749" s="11">
        <v>9446</v>
      </c>
      <c r="F1749" t="s">
        <v>8219</v>
      </c>
      <c r="G1749" t="s">
        <v>8225</v>
      </c>
      <c r="H1749" t="s">
        <v>8247</v>
      </c>
      <c r="I1749">
        <v>1447426800</v>
      </c>
      <c r="J1749">
        <v>1444904830</v>
      </c>
      <c r="K1749" t="b">
        <v>0</v>
      </c>
      <c r="L1749">
        <v>159</v>
      </c>
      <c r="M1749" t="b">
        <v>1</v>
      </c>
      <c r="N1749" t="s">
        <v>8285</v>
      </c>
      <c r="O1749" s="13">
        <f>E1749/D1749</f>
        <v>1.0495555555555556</v>
      </c>
      <c r="P1749" s="14">
        <f>IF($L1749&lt;&gt;0, E1749/L1749, 0)</f>
        <v>59.408805031446541</v>
      </c>
      <c r="Q1749" t="str">
        <f>LEFT($N1749, FIND("/", $N1749)-1)</f>
        <v>photography</v>
      </c>
      <c r="R1749" t="str">
        <f>RIGHT(N1749, LEN(N1749)-LEN(Q1749)-1)</f>
        <v>photobooks</v>
      </c>
      <c r="S1749" s="5">
        <f>$J1749/60/60/24+DATE(1970, 1, 1)</f>
        <v>42292.435532407413</v>
      </c>
      <c r="T1749" s="5">
        <f>$I1749/60/60/24+DATE(1970, 1, 1)</f>
        <v>42321.625</v>
      </c>
      <c r="U1749" t="b">
        <f>T1749&gt;S1749</f>
        <v>1</v>
      </c>
    </row>
    <row r="1750" spans="1:21" ht="43.5" x14ac:dyDescent="0.35">
      <c r="A1750">
        <v>1748</v>
      </c>
      <c r="B1750" s="3" t="s">
        <v>1749</v>
      </c>
      <c r="C1750" s="3" t="s">
        <v>5858</v>
      </c>
      <c r="D1750" s="11">
        <v>50000</v>
      </c>
      <c r="E1750" s="11">
        <v>64974</v>
      </c>
      <c r="F1750" t="s">
        <v>8219</v>
      </c>
      <c r="G1750" t="s">
        <v>8229</v>
      </c>
      <c r="H1750" t="s">
        <v>8251</v>
      </c>
      <c r="I1750">
        <v>1441234143</v>
      </c>
      <c r="J1750">
        <v>1438642143</v>
      </c>
      <c r="K1750" t="b">
        <v>0</v>
      </c>
      <c r="L1750">
        <v>181</v>
      </c>
      <c r="M1750" t="b">
        <v>1</v>
      </c>
      <c r="N1750" t="s">
        <v>8285</v>
      </c>
      <c r="O1750" s="13">
        <f>E1750/D1750</f>
        <v>1.29948</v>
      </c>
      <c r="P1750" s="14">
        <f>IF($L1750&lt;&gt;0, E1750/L1750, 0)</f>
        <v>358.97237569060775</v>
      </c>
      <c r="Q1750" t="str">
        <f>LEFT($N1750, FIND("/", $N1750)-1)</f>
        <v>photography</v>
      </c>
      <c r="R1750" t="str">
        <f>RIGHT(N1750, LEN(N1750)-LEN(Q1750)-1)</f>
        <v>photobooks</v>
      </c>
      <c r="S1750" s="5">
        <f>$J1750/60/60/24+DATE(1970, 1, 1)</f>
        <v>42219.950729166667</v>
      </c>
      <c r="T1750" s="5">
        <f>$I1750/60/60/24+DATE(1970, 1, 1)</f>
        <v>42249.950729166667</v>
      </c>
      <c r="U1750" t="b">
        <f>T1750&gt;S1750</f>
        <v>1</v>
      </c>
    </row>
    <row r="1751" spans="1:21" ht="29" x14ac:dyDescent="0.35">
      <c r="A1751">
        <v>1749</v>
      </c>
      <c r="B1751" s="3" t="s">
        <v>1750</v>
      </c>
      <c r="C1751" s="3" t="s">
        <v>5859</v>
      </c>
      <c r="D1751" s="11">
        <v>10050</v>
      </c>
      <c r="E1751" s="11">
        <v>12410.5</v>
      </c>
      <c r="F1751" t="s">
        <v>8219</v>
      </c>
      <c r="G1751" t="s">
        <v>8243</v>
      </c>
      <c r="H1751" t="s">
        <v>8249</v>
      </c>
      <c r="I1751">
        <v>1488394800</v>
      </c>
      <c r="J1751">
        <v>1485213921</v>
      </c>
      <c r="K1751" t="b">
        <v>0</v>
      </c>
      <c r="L1751">
        <v>131</v>
      </c>
      <c r="M1751" t="b">
        <v>1</v>
      </c>
      <c r="N1751" t="s">
        <v>8285</v>
      </c>
      <c r="O1751" s="13">
        <f>E1751/D1751</f>
        <v>1.2348756218905472</v>
      </c>
      <c r="P1751" s="14">
        <f>IF($L1751&lt;&gt;0, E1751/L1751, 0)</f>
        <v>94.736641221374043</v>
      </c>
      <c r="Q1751" t="str">
        <f>LEFT($N1751, FIND("/", $N1751)-1)</f>
        <v>photography</v>
      </c>
      <c r="R1751" t="str">
        <f>RIGHT(N1751, LEN(N1751)-LEN(Q1751)-1)</f>
        <v>photobooks</v>
      </c>
      <c r="S1751" s="5">
        <f>$J1751/60/60/24+DATE(1970, 1, 1)</f>
        <v>42758.975937499999</v>
      </c>
      <c r="T1751" s="5">
        <f>$I1751/60/60/24+DATE(1970, 1, 1)</f>
        <v>42795.791666666672</v>
      </c>
      <c r="U1751" t="b">
        <f>T1751&gt;S1751</f>
        <v>1</v>
      </c>
    </row>
    <row r="1752" spans="1:21" ht="43.5" x14ac:dyDescent="0.35">
      <c r="A1752">
        <v>1750</v>
      </c>
      <c r="B1752" s="3" t="s">
        <v>1751</v>
      </c>
      <c r="C1752" s="3" t="s">
        <v>5860</v>
      </c>
      <c r="D1752" s="11">
        <v>5000</v>
      </c>
      <c r="E1752" s="11">
        <v>10081</v>
      </c>
      <c r="F1752" t="s">
        <v>8219</v>
      </c>
      <c r="G1752" t="s">
        <v>8224</v>
      </c>
      <c r="H1752" t="s">
        <v>8246</v>
      </c>
      <c r="I1752">
        <v>1461096304</v>
      </c>
      <c r="J1752">
        <v>1458936304</v>
      </c>
      <c r="K1752" t="b">
        <v>0</v>
      </c>
      <c r="L1752">
        <v>125</v>
      </c>
      <c r="M1752" t="b">
        <v>1</v>
      </c>
      <c r="N1752" t="s">
        <v>8285</v>
      </c>
      <c r="O1752" s="13">
        <f>E1752/D1752</f>
        <v>2.0162</v>
      </c>
      <c r="P1752" s="14">
        <f>IF($L1752&lt;&gt;0, E1752/L1752, 0)</f>
        <v>80.647999999999996</v>
      </c>
      <c r="Q1752" t="str">
        <f>LEFT($N1752, FIND("/", $N1752)-1)</f>
        <v>photography</v>
      </c>
      <c r="R1752" t="str">
        <f>RIGHT(N1752, LEN(N1752)-LEN(Q1752)-1)</f>
        <v>photobooks</v>
      </c>
      <c r="S1752" s="5">
        <f>$J1752/60/60/24+DATE(1970, 1, 1)</f>
        <v>42454.836851851855</v>
      </c>
      <c r="T1752" s="5">
        <f>$I1752/60/60/24+DATE(1970, 1, 1)</f>
        <v>42479.836851851855</v>
      </c>
      <c r="U1752" t="b">
        <f>T1752&gt;S1752</f>
        <v>1</v>
      </c>
    </row>
    <row r="1753" spans="1:21" ht="29" x14ac:dyDescent="0.35">
      <c r="A1753">
        <v>1751</v>
      </c>
      <c r="B1753" s="3" t="s">
        <v>1752</v>
      </c>
      <c r="C1753" s="3" t="s">
        <v>5861</v>
      </c>
      <c r="D1753" s="11">
        <v>10000</v>
      </c>
      <c r="E1753" s="11">
        <v>10290</v>
      </c>
      <c r="F1753" t="s">
        <v>8219</v>
      </c>
      <c r="G1753" t="s">
        <v>8224</v>
      </c>
      <c r="H1753" t="s">
        <v>8246</v>
      </c>
      <c r="I1753">
        <v>1426787123</v>
      </c>
      <c r="J1753">
        <v>1424198723</v>
      </c>
      <c r="K1753" t="b">
        <v>0</v>
      </c>
      <c r="L1753">
        <v>61</v>
      </c>
      <c r="M1753" t="b">
        <v>1</v>
      </c>
      <c r="N1753" t="s">
        <v>8285</v>
      </c>
      <c r="O1753" s="13">
        <f>E1753/D1753</f>
        <v>1.0289999999999999</v>
      </c>
      <c r="P1753" s="14">
        <f>IF($L1753&lt;&gt;0, E1753/L1753, 0)</f>
        <v>168.68852459016392</v>
      </c>
      <c r="Q1753" t="str">
        <f>LEFT($N1753, FIND("/", $N1753)-1)</f>
        <v>photography</v>
      </c>
      <c r="R1753" t="str">
        <f>RIGHT(N1753, LEN(N1753)-LEN(Q1753)-1)</f>
        <v>photobooks</v>
      </c>
      <c r="S1753" s="5">
        <f>$J1753/60/60/24+DATE(1970, 1, 1)</f>
        <v>42052.7815162037</v>
      </c>
      <c r="T1753" s="5">
        <f>$I1753/60/60/24+DATE(1970, 1, 1)</f>
        <v>42082.739849537036</v>
      </c>
      <c r="U1753" t="b">
        <f>T1753&gt;S1753</f>
        <v>1</v>
      </c>
    </row>
    <row r="1754" spans="1:21" ht="29" x14ac:dyDescent="0.35">
      <c r="A1754">
        <v>1752</v>
      </c>
      <c r="B1754" s="3" t="s">
        <v>1753</v>
      </c>
      <c r="C1754" s="3" t="s">
        <v>5862</v>
      </c>
      <c r="D1754" s="11">
        <v>1200</v>
      </c>
      <c r="E1754" s="11">
        <v>3122</v>
      </c>
      <c r="F1754" t="s">
        <v>8219</v>
      </c>
      <c r="G1754" t="s">
        <v>8225</v>
      </c>
      <c r="H1754" t="s">
        <v>8247</v>
      </c>
      <c r="I1754">
        <v>1476425082</v>
      </c>
      <c r="J1754">
        <v>1473833082</v>
      </c>
      <c r="K1754" t="b">
        <v>0</v>
      </c>
      <c r="L1754">
        <v>90</v>
      </c>
      <c r="M1754" t="b">
        <v>1</v>
      </c>
      <c r="N1754" t="s">
        <v>8285</v>
      </c>
      <c r="O1754" s="13">
        <f>E1754/D1754</f>
        <v>2.6016666666666666</v>
      </c>
      <c r="P1754" s="14">
        <f>IF($L1754&lt;&gt;0, E1754/L1754, 0)</f>
        <v>34.68888888888889</v>
      </c>
      <c r="Q1754" t="str">
        <f>LEFT($N1754, FIND("/", $N1754)-1)</f>
        <v>photography</v>
      </c>
      <c r="R1754" t="str">
        <f>RIGHT(N1754, LEN(N1754)-LEN(Q1754)-1)</f>
        <v>photobooks</v>
      </c>
      <c r="S1754" s="5">
        <f>$J1754/60/60/24+DATE(1970, 1, 1)</f>
        <v>42627.253263888888</v>
      </c>
      <c r="T1754" s="5">
        <f>$I1754/60/60/24+DATE(1970, 1, 1)</f>
        <v>42657.253263888888</v>
      </c>
      <c r="U1754" t="b">
        <f>T1754&gt;S1754</f>
        <v>1</v>
      </c>
    </row>
    <row r="1755" spans="1:21" ht="43.5" x14ac:dyDescent="0.35">
      <c r="A1755">
        <v>1753</v>
      </c>
      <c r="B1755" s="3" t="s">
        <v>1754</v>
      </c>
      <c r="C1755" s="3" t="s">
        <v>5863</v>
      </c>
      <c r="D1755" s="11">
        <v>15000</v>
      </c>
      <c r="E1755" s="11">
        <v>16200</v>
      </c>
      <c r="F1755" t="s">
        <v>8219</v>
      </c>
      <c r="G1755" t="s">
        <v>8232</v>
      </c>
      <c r="H1755" t="s">
        <v>8253</v>
      </c>
      <c r="I1755">
        <v>1458579568</v>
      </c>
      <c r="J1755">
        <v>1455991168</v>
      </c>
      <c r="K1755" t="b">
        <v>0</v>
      </c>
      <c r="L1755">
        <v>35</v>
      </c>
      <c r="M1755" t="b">
        <v>1</v>
      </c>
      <c r="N1755" t="s">
        <v>8285</v>
      </c>
      <c r="O1755" s="13">
        <f>E1755/D1755</f>
        <v>1.08</v>
      </c>
      <c r="P1755" s="14">
        <f>IF($L1755&lt;&gt;0, E1755/L1755, 0)</f>
        <v>462.85714285714283</v>
      </c>
      <c r="Q1755" t="str">
        <f>LEFT($N1755, FIND("/", $N1755)-1)</f>
        <v>photography</v>
      </c>
      <c r="R1755" t="str">
        <f>RIGHT(N1755, LEN(N1755)-LEN(Q1755)-1)</f>
        <v>photobooks</v>
      </c>
      <c r="S1755" s="5">
        <f>$J1755/60/60/24+DATE(1970, 1, 1)</f>
        <v>42420.74962962963</v>
      </c>
      <c r="T1755" s="5">
        <f>$I1755/60/60/24+DATE(1970, 1, 1)</f>
        <v>42450.707962962959</v>
      </c>
      <c r="U1755" t="b">
        <f>T1755&gt;S1755</f>
        <v>1</v>
      </c>
    </row>
    <row r="1756" spans="1:21" ht="43.5" x14ac:dyDescent="0.35">
      <c r="A1756">
        <v>1754</v>
      </c>
      <c r="B1756" s="3" t="s">
        <v>1755</v>
      </c>
      <c r="C1756" s="3" t="s">
        <v>5864</v>
      </c>
      <c r="D1756" s="11">
        <v>8500</v>
      </c>
      <c r="E1756" s="11">
        <v>9395</v>
      </c>
      <c r="F1756" t="s">
        <v>8219</v>
      </c>
      <c r="G1756" t="s">
        <v>8229</v>
      </c>
      <c r="H1756" t="s">
        <v>8251</v>
      </c>
      <c r="I1756">
        <v>1428091353</v>
      </c>
      <c r="J1756">
        <v>1425502953</v>
      </c>
      <c r="K1756" t="b">
        <v>0</v>
      </c>
      <c r="L1756">
        <v>90</v>
      </c>
      <c r="M1756" t="b">
        <v>1</v>
      </c>
      <c r="N1756" t="s">
        <v>8285</v>
      </c>
      <c r="O1756" s="13">
        <f>E1756/D1756</f>
        <v>1.1052941176470588</v>
      </c>
      <c r="P1756" s="14">
        <f>IF($L1756&lt;&gt;0, E1756/L1756, 0)</f>
        <v>104.38888888888889</v>
      </c>
      <c r="Q1756" t="str">
        <f>LEFT($N1756, FIND("/", $N1756)-1)</f>
        <v>photography</v>
      </c>
      <c r="R1756" t="str">
        <f>RIGHT(N1756, LEN(N1756)-LEN(Q1756)-1)</f>
        <v>photobooks</v>
      </c>
      <c r="S1756" s="5">
        <f>$J1756/60/60/24+DATE(1970, 1, 1)</f>
        <v>42067.876770833333</v>
      </c>
      <c r="T1756" s="5">
        <f>$I1756/60/60/24+DATE(1970, 1, 1)</f>
        <v>42097.835104166668</v>
      </c>
      <c r="U1756" t="b">
        <f>T1756&gt;S1756</f>
        <v>1</v>
      </c>
    </row>
    <row r="1757" spans="1:21" ht="43.5" x14ac:dyDescent="0.35">
      <c r="A1757">
        <v>1755</v>
      </c>
      <c r="B1757" s="3" t="s">
        <v>1756</v>
      </c>
      <c r="C1757" s="3" t="s">
        <v>5865</v>
      </c>
      <c r="D1757" s="11">
        <v>25</v>
      </c>
      <c r="E1757" s="11">
        <v>30</v>
      </c>
      <c r="F1757" t="s">
        <v>8219</v>
      </c>
      <c r="G1757" t="s">
        <v>8224</v>
      </c>
      <c r="H1757" t="s">
        <v>8246</v>
      </c>
      <c r="I1757">
        <v>1444071361</v>
      </c>
      <c r="J1757">
        <v>1441479361</v>
      </c>
      <c r="K1757" t="b">
        <v>0</v>
      </c>
      <c r="L1757">
        <v>4</v>
      </c>
      <c r="M1757" t="b">
        <v>1</v>
      </c>
      <c r="N1757" t="s">
        <v>8285</v>
      </c>
      <c r="O1757" s="13">
        <f>E1757/D1757</f>
        <v>1.2</v>
      </c>
      <c r="P1757" s="14">
        <f>IF($L1757&lt;&gt;0, E1757/L1757, 0)</f>
        <v>7.5</v>
      </c>
      <c r="Q1757" t="str">
        <f>LEFT($N1757, FIND("/", $N1757)-1)</f>
        <v>photography</v>
      </c>
      <c r="R1757" t="str">
        <f>RIGHT(N1757, LEN(N1757)-LEN(Q1757)-1)</f>
        <v>photobooks</v>
      </c>
      <c r="S1757" s="5">
        <f>$J1757/60/60/24+DATE(1970, 1, 1)</f>
        <v>42252.788900462961</v>
      </c>
      <c r="T1757" s="5">
        <f>$I1757/60/60/24+DATE(1970, 1, 1)</f>
        <v>42282.788900462961</v>
      </c>
      <c r="U1757" t="b">
        <f>T1757&gt;S1757</f>
        <v>1</v>
      </c>
    </row>
    <row r="1758" spans="1:21" ht="43.5" x14ac:dyDescent="0.35">
      <c r="A1758">
        <v>1756</v>
      </c>
      <c r="B1758" s="3" t="s">
        <v>1757</v>
      </c>
      <c r="C1758" s="3" t="s">
        <v>5866</v>
      </c>
      <c r="D1758" s="11">
        <v>5500</v>
      </c>
      <c r="E1758" s="11">
        <v>5655.6</v>
      </c>
      <c r="F1758" t="s">
        <v>8219</v>
      </c>
      <c r="G1758" t="s">
        <v>8224</v>
      </c>
      <c r="H1758" t="s">
        <v>8246</v>
      </c>
      <c r="I1758">
        <v>1472443269</v>
      </c>
      <c r="J1758">
        <v>1468987269</v>
      </c>
      <c r="K1758" t="b">
        <v>0</v>
      </c>
      <c r="L1758">
        <v>120</v>
      </c>
      <c r="M1758" t="b">
        <v>1</v>
      </c>
      <c r="N1758" t="s">
        <v>8285</v>
      </c>
      <c r="O1758" s="13">
        <f>E1758/D1758</f>
        <v>1.0282909090909091</v>
      </c>
      <c r="P1758" s="14">
        <f>IF($L1758&lt;&gt;0, E1758/L1758, 0)</f>
        <v>47.13</v>
      </c>
      <c r="Q1758" t="str">
        <f>LEFT($N1758, FIND("/", $N1758)-1)</f>
        <v>photography</v>
      </c>
      <c r="R1758" t="str">
        <f>RIGHT(N1758, LEN(N1758)-LEN(Q1758)-1)</f>
        <v>photobooks</v>
      </c>
      <c r="S1758" s="5">
        <f>$J1758/60/60/24+DATE(1970, 1, 1)</f>
        <v>42571.167465277773</v>
      </c>
      <c r="T1758" s="5">
        <f>$I1758/60/60/24+DATE(1970, 1, 1)</f>
        <v>42611.167465277773</v>
      </c>
      <c r="U1758" t="b">
        <f>T1758&gt;S1758</f>
        <v>1</v>
      </c>
    </row>
    <row r="1759" spans="1:21" ht="43.5" x14ac:dyDescent="0.35">
      <c r="A1759">
        <v>1757</v>
      </c>
      <c r="B1759" s="3" t="s">
        <v>1758</v>
      </c>
      <c r="C1759" s="3" t="s">
        <v>5867</v>
      </c>
      <c r="D1759" s="11">
        <v>5000</v>
      </c>
      <c r="E1759" s="11">
        <v>5800</v>
      </c>
      <c r="F1759" t="s">
        <v>8219</v>
      </c>
      <c r="G1759" t="s">
        <v>8224</v>
      </c>
      <c r="H1759" t="s">
        <v>8246</v>
      </c>
      <c r="I1759">
        <v>1485631740</v>
      </c>
      <c r="J1759">
        <v>1483041083</v>
      </c>
      <c r="K1759" t="b">
        <v>0</v>
      </c>
      <c r="L1759">
        <v>14</v>
      </c>
      <c r="M1759" t="b">
        <v>1</v>
      </c>
      <c r="N1759" t="s">
        <v>8285</v>
      </c>
      <c r="O1759" s="13">
        <f>E1759/D1759</f>
        <v>1.1599999999999999</v>
      </c>
      <c r="P1759" s="14">
        <f>IF($L1759&lt;&gt;0, E1759/L1759, 0)</f>
        <v>414.28571428571428</v>
      </c>
      <c r="Q1759" t="str">
        <f>LEFT($N1759, FIND("/", $N1759)-1)</f>
        <v>photography</v>
      </c>
      <c r="R1759" t="str">
        <f>RIGHT(N1759, LEN(N1759)-LEN(Q1759)-1)</f>
        <v>photobooks</v>
      </c>
      <c r="S1759" s="5">
        <f>$J1759/60/60/24+DATE(1970, 1, 1)</f>
        <v>42733.827349537038</v>
      </c>
      <c r="T1759" s="5">
        <f>$I1759/60/60/24+DATE(1970, 1, 1)</f>
        <v>42763.811805555553</v>
      </c>
      <c r="U1759" t="b">
        <f>T1759&gt;S1759</f>
        <v>1</v>
      </c>
    </row>
    <row r="1760" spans="1:21" ht="58" x14ac:dyDescent="0.35">
      <c r="A1760">
        <v>1758</v>
      </c>
      <c r="B1760" s="3" t="s">
        <v>1759</v>
      </c>
      <c r="C1760" s="3" t="s">
        <v>5868</v>
      </c>
      <c r="D1760" s="11">
        <v>1000</v>
      </c>
      <c r="E1760" s="11">
        <v>1147</v>
      </c>
      <c r="F1760" t="s">
        <v>8219</v>
      </c>
      <c r="G1760" t="s">
        <v>8224</v>
      </c>
      <c r="H1760" t="s">
        <v>8246</v>
      </c>
      <c r="I1760">
        <v>1468536992</v>
      </c>
      <c r="J1760">
        <v>1463352992</v>
      </c>
      <c r="K1760" t="b">
        <v>0</v>
      </c>
      <c r="L1760">
        <v>27</v>
      </c>
      <c r="M1760" t="b">
        <v>1</v>
      </c>
      <c r="N1760" t="s">
        <v>8285</v>
      </c>
      <c r="O1760" s="13">
        <f>E1760/D1760</f>
        <v>1.147</v>
      </c>
      <c r="P1760" s="14">
        <f>IF($L1760&lt;&gt;0, E1760/L1760, 0)</f>
        <v>42.481481481481481</v>
      </c>
      <c r="Q1760" t="str">
        <f>LEFT($N1760, FIND("/", $N1760)-1)</f>
        <v>photography</v>
      </c>
      <c r="R1760" t="str">
        <f>RIGHT(N1760, LEN(N1760)-LEN(Q1760)-1)</f>
        <v>photobooks</v>
      </c>
      <c r="S1760" s="5">
        <f>$J1760/60/60/24+DATE(1970, 1, 1)</f>
        <v>42505.955925925926</v>
      </c>
      <c r="T1760" s="5">
        <f>$I1760/60/60/24+DATE(1970, 1, 1)</f>
        <v>42565.955925925926</v>
      </c>
      <c r="U1760" t="b">
        <f>T1760&gt;S1760</f>
        <v>1</v>
      </c>
    </row>
    <row r="1761" spans="1:21" ht="29" x14ac:dyDescent="0.35">
      <c r="A1761">
        <v>1759</v>
      </c>
      <c r="B1761" s="3" t="s">
        <v>1760</v>
      </c>
      <c r="C1761" s="3" t="s">
        <v>5869</v>
      </c>
      <c r="D1761" s="11">
        <v>5000</v>
      </c>
      <c r="E1761" s="11">
        <v>5330</v>
      </c>
      <c r="F1761" t="s">
        <v>8219</v>
      </c>
      <c r="G1761" t="s">
        <v>8224</v>
      </c>
      <c r="H1761" t="s">
        <v>8246</v>
      </c>
      <c r="I1761">
        <v>1427309629</v>
      </c>
      <c r="J1761">
        <v>1425585229</v>
      </c>
      <c r="K1761" t="b">
        <v>0</v>
      </c>
      <c r="L1761">
        <v>49</v>
      </c>
      <c r="M1761" t="b">
        <v>1</v>
      </c>
      <c r="N1761" t="s">
        <v>8285</v>
      </c>
      <c r="O1761" s="13">
        <f>E1761/D1761</f>
        <v>1.0660000000000001</v>
      </c>
      <c r="P1761" s="14">
        <f>IF($L1761&lt;&gt;0, E1761/L1761, 0)</f>
        <v>108.77551020408163</v>
      </c>
      <c r="Q1761" t="str">
        <f>LEFT($N1761, FIND("/", $N1761)-1)</f>
        <v>photography</v>
      </c>
      <c r="R1761" t="str">
        <f>RIGHT(N1761, LEN(N1761)-LEN(Q1761)-1)</f>
        <v>photobooks</v>
      </c>
      <c r="S1761" s="5">
        <f>$J1761/60/60/24+DATE(1970, 1, 1)</f>
        <v>42068.829039351855</v>
      </c>
      <c r="T1761" s="5">
        <f>$I1761/60/60/24+DATE(1970, 1, 1)</f>
        <v>42088.787372685183</v>
      </c>
      <c r="U1761" t="b">
        <f>T1761&gt;S1761</f>
        <v>1</v>
      </c>
    </row>
    <row r="1762" spans="1:21" ht="58" x14ac:dyDescent="0.35">
      <c r="A1762">
        <v>1760</v>
      </c>
      <c r="B1762" s="3" t="s">
        <v>1761</v>
      </c>
      <c r="C1762" s="3" t="s">
        <v>5870</v>
      </c>
      <c r="D1762" s="11">
        <v>5000</v>
      </c>
      <c r="E1762" s="11">
        <v>8272</v>
      </c>
      <c r="F1762" t="s">
        <v>8219</v>
      </c>
      <c r="G1762" t="s">
        <v>8224</v>
      </c>
      <c r="H1762" t="s">
        <v>8246</v>
      </c>
      <c r="I1762">
        <v>1456416513</v>
      </c>
      <c r="J1762">
        <v>1454688513</v>
      </c>
      <c r="K1762" t="b">
        <v>0</v>
      </c>
      <c r="L1762">
        <v>102</v>
      </c>
      <c r="M1762" t="b">
        <v>1</v>
      </c>
      <c r="N1762" t="s">
        <v>8285</v>
      </c>
      <c r="O1762" s="13">
        <f>E1762/D1762</f>
        <v>1.6544000000000001</v>
      </c>
      <c r="P1762" s="14">
        <f>IF($L1762&lt;&gt;0, E1762/L1762, 0)</f>
        <v>81.098039215686271</v>
      </c>
      <c r="Q1762" t="str">
        <f>LEFT($N1762, FIND("/", $N1762)-1)</f>
        <v>photography</v>
      </c>
      <c r="R1762" t="str">
        <f>RIGHT(N1762, LEN(N1762)-LEN(Q1762)-1)</f>
        <v>photobooks</v>
      </c>
      <c r="S1762" s="5">
        <f>$J1762/60/60/24+DATE(1970, 1, 1)</f>
        <v>42405.67260416667</v>
      </c>
      <c r="T1762" s="5">
        <f>$I1762/60/60/24+DATE(1970, 1, 1)</f>
        <v>42425.67260416667</v>
      </c>
      <c r="U1762" t="b">
        <f>T1762&gt;S1762</f>
        <v>1</v>
      </c>
    </row>
    <row r="1763" spans="1:21" ht="29" x14ac:dyDescent="0.35">
      <c r="A1763">
        <v>1761</v>
      </c>
      <c r="B1763" s="3" t="s">
        <v>1762</v>
      </c>
      <c r="C1763" s="3" t="s">
        <v>5871</v>
      </c>
      <c r="D1763" s="11">
        <v>100</v>
      </c>
      <c r="E1763" s="11">
        <v>155</v>
      </c>
      <c r="F1763" t="s">
        <v>8219</v>
      </c>
      <c r="G1763" t="s">
        <v>8225</v>
      </c>
      <c r="H1763" t="s">
        <v>8247</v>
      </c>
      <c r="I1763">
        <v>1442065060</v>
      </c>
      <c r="J1763">
        <v>1437745060</v>
      </c>
      <c r="K1763" t="b">
        <v>0</v>
      </c>
      <c r="L1763">
        <v>3</v>
      </c>
      <c r="M1763" t="b">
        <v>1</v>
      </c>
      <c r="N1763" t="s">
        <v>8285</v>
      </c>
      <c r="O1763" s="13">
        <f>E1763/D1763</f>
        <v>1.55</v>
      </c>
      <c r="P1763" s="14">
        <f>IF($L1763&lt;&gt;0, E1763/L1763, 0)</f>
        <v>51.666666666666664</v>
      </c>
      <c r="Q1763" t="str">
        <f>LEFT($N1763, FIND("/", $N1763)-1)</f>
        <v>photography</v>
      </c>
      <c r="R1763" t="str">
        <f>RIGHT(N1763, LEN(N1763)-LEN(Q1763)-1)</f>
        <v>photobooks</v>
      </c>
      <c r="S1763" s="5">
        <f>$J1763/60/60/24+DATE(1970, 1, 1)</f>
        <v>42209.567824074074</v>
      </c>
      <c r="T1763" s="5">
        <f>$I1763/60/60/24+DATE(1970, 1, 1)</f>
        <v>42259.567824074074</v>
      </c>
      <c r="U1763" t="b">
        <f>T1763&gt;S1763</f>
        <v>1</v>
      </c>
    </row>
    <row r="1764" spans="1:21" ht="29" x14ac:dyDescent="0.35">
      <c r="A1764">
        <v>1762</v>
      </c>
      <c r="B1764" s="3" t="s">
        <v>1763</v>
      </c>
      <c r="C1764" s="3" t="s">
        <v>5872</v>
      </c>
      <c r="D1764" s="11">
        <v>100</v>
      </c>
      <c r="E1764" s="11">
        <v>885</v>
      </c>
      <c r="F1764" t="s">
        <v>8219</v>
      </c>
      <c r="G1764" t="s">
        <v>8224</v>
      </c>
      <c r="H1764" t="s">
        <v>8246</v>
      </c>
      <c r="I1764">
        <v>1457739245</v>
      </c>
      <c r="J1764">
        <v>1455147245</v>
      </c>
      <c r="K1764" t="b">
        <v>0</v>
      </c>
      <c r="L1764">
        <v>25</v>
      </c>
      <c r="M1764" t="b">
        <v>1</v>
      </c>
      <c r="N1764" t="s">
        <v>8285</v>
      </c>
      <c r="O1764" s="13">
        <f>E1764/D1764</f>
        <v>8.85</v>
      </c>
      <c r="P1764" s="14">
        <f>IF($L1764&lt;&gt;0, E1764/L1764, 0)</f>
        <v>35.4</v>
      </c>
      <c r="Q1764" t="str">
        <f>LEFT($N1764, FIND("/", $N1764)-1)</f>
        <v>photography</v>
      </c>
      <c r="R1764" t="str">
        <f>RIGHT(N1764, LEN(N1764)-LEN(Q1764)-1)</f>
        <v>photobooks</v>
      </c>
      <c r="S1764" s="5">
        <f>$J1764/60/60/24+DATE(1970, 1, 1)</f>
        <v>42410.982002314813</v>
      </c>
      <c r="T1764" s="5">
        <f>$I1764/60/60/24+DATE(1970, 1, 1)</f>
        <v>42440.982002314813</v>
      </c>
      <c r="U1764" t="b">
        <f>T1764&gt;S1764</f>
        <v>1</v>
      </c>
    </row>
    <row r="1765" spans="1:21" ht="58" x14ac:dyDescent="0.35">
      <c r="A1765">
        <v>1763</v>
      </c>
      <c r="B1765" s="3" t="s">
        <v>1764</v>
      </c>
      <c r="C1765" s="3" t="s">
        <v>5873</v>
      </c>
      <c r="D1765" s="11">
        <v>12000</v>
      </c>
      <c r="E1765" s="11">
        <v>12229</v>
      </c>
      <c r="F1765" t="s">
        <v>8219</v>
      </c>
      <c r="G1765" t="s">
        <v>8224</v>
      </c>
      <c r="H1765" t="s">
        <v>8246</v>
      </c>
      <c r="I1765">
        <v>1477255840</v>
      </c>
      <c r="J1765">
        <v>1474663840</v>
      </c>
      <c r="K1765" t="b">
        <v>0</v>
      </c>
      <c r="L1765">
        <v>118</v>
      </c>
      <c r="M1765" t="b">
        <v>1</v>
      </c>
      <c r="N1765" t="s">
        <v>8285</v>
      </c>
      <c r="O1765" s="13">
        <f>E1765/D1765</f>
        <v>1.0190833333333333</v>
      </c>
      <c r="P1765" s="14">
        <f>IF($L1765&lt;&gt;0, E1765/L1765, 0)</f>
        <v>103.63559322033899</v>
      </c>
      <c r="Q1765" t="str">
        <f>LEFT($N1765, FIND("/", $N1765)-1)</f>
        <v>photography</v>
      </c>
      <c r="R1765" t="str">
        <f>RIGHT(N1765, LEN(N1765)-LEN(Q1765)-1)</f>
        <v>photobooks</v>
      </c>
      <c r="S1765" s="5">
        <f>$J1765/60/60/24+DATE(1970, 1, 1)</f>
        <v>42636.868518518517</v>
      </c>
      <c r="T1765" s="5">
        <f>$I1765/60/60/24+DATE(1970, 1, 1)</f>
        <v>42666.868518518517</v>
      </c>
      <c r="U1765" t="b">
        <f>T1765&gt;S1765</f>
        <v>1</v>
      </c>
    </row>
    <row r="1766" spans="1:21" ht="43.5" x14ac:dyDescent="0.35">
      <c r="A1766">
        <v>1764</v>
      </c>
      <c r="B1766" s="3" t="s">
        <v>1765</v>
      </c>
      <c r="C1766" s="3" t="s">
        <v>5874</v>
      </c>
      <c r="D1766" s="11">
        <v>11000</v>
      </c>
      <c r="E1766" s="11">
        <v>2156</v>
      </c>
      <c r="F1766" t="s">
        <v>8221</v>
      </c>
      <c r="G1766" t="s">
        <v>8225</v>
      </c>
      <c r="H1766" t="s">
        <v>8247</v>
      </c>
      <c r="I1766">
        <v>1407065979</v>
      </c>
      <c r="J1766">
        <v>1404560379</v>
      </c>
      <c r="K1766" t="b">
        <v>1</v>
      </c>
      <c r="L1766">
        <v>39</v>
      </c>
      <c r="M1766" t="b">
        <v>0</v>
      </c>
      <c r="N1766" t="s">
        <v>8285</v>
      </c>
      <c r="O1766" s="13">
        <f>E1766/D1766</f>
        <v>0.19600000000000001</v>
      </c>
      <c r="P1766" s="14">
        <f>IF($L1766&lt;&gt;0, E1766/L1766, 0)</f>
        <v>55.282051282051285</v>
      </c>
      <c r="Q1766" t="str">
        <f>LEFT($N1766, FIND("/", $N1766)-1)</f>
        <v>photography</v>
      </c>
      <c r="R1766" t="str">
        <f>RIGHT(N1766, LEN(N1766)-LEN(Q1766)-1)</f>
        <v>photobooks</v>
      </c>
      <c r="S1766" s="5">
        <f>$J1766/60/60/24+DATE(1970, 1, 1)</f>
        <v>41825.485868055555</v>
      </c>
      <c r="T1766" s="5">
        <f>$I1766/60/60/24+DATE(1970, 1, 1)</f>
        <v>41854.485868055555</v>
      </c>
      <c r="U1766" t="b">
        <f>T1766&gt;S1766</f>
        <v>1</v>
      </c>
    </row>
    <row r="1767" spans="1:21" ht="43.5" x14ac:dyDescent="0.35">
      <c r="A1767">
        <v>1765</v>
      </c>
      <c r="B1767" s="3" t="s">
        <v>1766</v>
      </c>
      <c r="C1767" s="3" t="s">
        <v>5875</v>
      </c>
      <c r="D1767" s="11">
        <v>12500</v>
      </c>
      <c r="E1767" s="11">
        <v>7433.48</v>
      </c>
      <c r="F1767" t="s">
        <v>8221</v>
      </c>
      <c r="G1767" t="s">
        <v>8224</v>
      </c>
      <c r="H1767" t="s">
        <v>8246</v>
      </c>
      <c r="I1767">
        <v>1407972712</v>
      </c>
      <c r="J1767">
        <v>1405380712</v>
      </c>
      <c r="K1767" t="b">
        <v>1</v>
      </c>
      <c r="L1767">
        <v>103</v>
      </c>
      <c r="M1767" t="b">
        <v>0</v>
      </c>
      <c r="N1767" t="s">
        <v>8285</v>
      </c>
      <c r="O1767" s="13">
        <f>E1767/D1767</f>
        <v>0.59467839999999994</v>
      </c>
      <c r="P1767" s="14">
        <f>IF($L1767&lt;&gt;0, E1767/L1767, 0)</f>
        <v>72.16970873786407</v>
      </c>
      <c r="Q1767" t="str">
        <f>LEFT($N1767, FIND("/", $N1767)-1)</f>
        <v>photography</v>
      </c>
      <c r="R1767" t="str">
        <f>RIGHT(N1767, LEN(N1767)-LEN(Q1767)-1)</f>
        <v>photobooks</v>
      </c>
      <c r="S1767" s="5">
        <f>$J1767/60/60/24+DATE(1970, 1, 1)</f>
        <v>41834.980462962965</v>
      </c>
      <c r="T1767" s="5">
        <f>$I1767/60/60/24+DATE(1970, 1, 1)</f>
        <v>41864.980462962965</v>
      </c>
      <c r="U1767" t="b">
        <f>T1767&gt;S1767</f>
        <v>1</v>
      </c>
    </row>
    <row r="1768" spans="1:21" ht="29" x14ac:dyDescent="0.35">
      <c r="A1768">
        <v>1766</v>
      </c>
      <c r="B1768" s="3" t="s">
        <v>1767</v>
      </c>
      <c r="C1768" s="3" t="s">
        <v>5876</v>
      </c>
      <c r="D1768" s="11">
        <v>1500</v>
      </c>
      <c r="E1768" s="11">
        <v>0</v>
      </c>
      <c r="F1768" t="s">
        <v>8221</v>
      </c>
      <c r="G1768" t="s">
        <v>8226</v>
      </c>
      <c r="H1768" t="s">
        <v>8248</v>
      </c>
      <c r="I1768">
        <v>1408999088</v>
      </c>
      <c r="J1768">
        <v>1407184688</v>
      </c>
      <c r="K1768" t="b">
        <v>1</v>
      </c>
      <c r="L1768">
        <v>0</v>
      </c>
      <c r="M1768" t="b">
        <v>0</v>
      </c>
      <c r="N1768" t="s">
        <v>8285</v>
      </c>
      <c r="O1768" s="13">
        <f>E1768/D1768</f>
        <v>0</v>
      </c>
      <c r="P1768" s="14">
        <f>IF($L1768&lt;&gt;0, E1768/L1768, 0)</f>
        <v>0</v>
      </c>
      <c r="Q1768" t="str">
        <f>LEFT($N1768, FIND("/", $N1768)-1)</f>
        <v>photography</v>
      </c>
      <c r="R1768" t="str">
        <f>RIGHT(N1768, LEN(N1768)-LEN(Q1768)-1)</f>
        <v>photobooks</v>
      </c>
      <c r="S1768" s="5">
        <f>$J1768/60/60/24+DATE(1970, 1, 1)</f>
        <v>41855.859814814816</v>
      </c>
      <c r="T1768" s="5">
        <f>$I1768/60/60/24+DATE(1970, 1, 1)</f>
        <v>41876.859814814816</v>
      </c>
      <c r="U1768" t="b">
        <f>T1768&gt;S1768</f>
        <v>1</v>
      </c>
    </row>
    <row r="1769" spans="1:21" ht="29" x14ac:dyDescent="0.35">
      <c r="A1769">
        <v>1767</v>
      </c>
      <c r="B1769" s="3" t="s">
        <v>1768</v>
      </c>
      <c r="C1769" s="3" t="s">
        <v>5877</v>
      </c>
      <c r="D1769" s="11">
        <v>5000</v>
      </c>
      <c r="E1769" s="11">
        <v>2286</v>
      </c>
      <c r="F1769" t="s">
        <v>8221</v>
      </c>
      <c r="G1769" t="s">
        <v>8224</v>
      </c>
      <c r="H1769" t="s">
        <v>8246</v>
      </c>
      <c r="I1769">
        <v>1407080884</v>
      </c>
      <c r="J1769">
        <v>1404488884</v>
      </c>
      <c r="K1769" t="b">
        <v>1</v>
      </c>
      <c r="L1769">
        <v>39</v>
      </c>
      <c r="M1769" t="b">
        <v>0</v>
      </c>
      <c r="N1769" t="s">
        <v>8285</v>
      </c>
      <c r="O1769" s="13">
        <f>E1769/D1769</f>
        <v>0.4572</v>
      </c>
      <c r="P1769" s="14">
        <f>IF($L1769&lt;&gt;0, E1769/L1769, 0)</f>
        <v>58.615384615384613</v>
      </c>
      <c r="Q1769" t="str">
        <f>LEFT($N1769, FIND("/", $N1769)-1)</f>
        <v>photography</v>
      </c>
      <c r="R1769" t="str">
        <f>RIGHT(N1769, LEN(N1769)-LEN(Q1769)-1)</f>
        <v>photobooks</v>
      </c>
      <c r="S1769" s="5">
        <f>$J1769/60/60/24+DATE(1970, 1, 1)</f>
        <v>41824.658379629633</v>
      </c>
      <c r="T1769" s="5">
        <f>$I1769/60/60/24+DATE(1970, 1, 1)</f>
        <v>41854.658379629633</v>
      </c>
      <c r="U1769" t="b">
        <f>T1769&gt;S1769</f>
        <v>1</v>
      </c>
    </row>
    <row r="1770" spans="1:21" ht="43.5" x14ac:dyDescent="0.35">
      <c r="A1770">
        <v>1768</v>
      </c>
      <c r="B1770" s="3" t="s">
        <v>1769</v>
      </c>
      <c r="C1770" s="3" t="s">
        <v>5878</v>
      </c>
      <c r="D1770" s="11">
        <v>5000</v>
      </c>
      <c r="E1770" s="11">
        <v>187</v>
      </c>
      <c r="F1770" t="s">
        <v>8221</v>
      </c>
      <c r="G1770" t="s">
        <v>8224</v>
      </c>
      <c r="H1770" t="s">
        <v>8246</v>
      </c>
      <c r="I1770">
        <v>1411824444</v>
      </c>
      <c r="J1770">
        <v>1406640444</v>
      </c>
      <c r="K1770" t="b">
        <v>1</v>
      </c>
      <c r="L1770">
        <v>15</v>
      </c>
      <c r="M1770" t="b">
        <v>0</v>
      </c>
      <c r="N1770" t="s">
        <v>8285</v>
      </c>
      <c r="O1770" s="13">
        <f>E1770/D1770</f>
        <v>3.7400000000000003E-2</v>
      </c>
      <c r="P1770" s="14">
        <f>IF($L1770&lt;&gt;0, E1770/L1770, 0)</f>
        <v>12.466666666666667</v>
      </c>
      <c r="Q1770" t="str">
        <f>LEFT($N1770, FIND("/", $N1770)-1)</f>
        <v>photography</v>
      </c>
      <c r="R1770" t="str">
        <f>RIGHT(N1770, LEN(N1770)-LEN(Q1770)-1)</f>
        <v>photobooks</v>
      </c>
      <c r="S1770" s="5">
        <f>$J1770/60/60/24+DATE(1970, 1, 1)</f>
        <v>41849.560694444444</v>
      </c>
      <c r="T1770" s="5">
        <f>$I1770/60/60/24+DATE(1970, 1, 1)</f>
        <v>41909.560694444444</v>
      </c>
      <c r="U1770" t="b">
        <f>T1770&gt;S1770</f>
        <v>1</v>
      </c>
    </row>
    <row r="1771" spans="1:21" ht="43.5" x14ac:dyDescent="0.35">
      <c r="A1771">
        <v>1769</v>
      </c>
      <c r="B1771" s="3" t="s">
        <v>1770</v>
      </c>
      <c r="C1771" s="3" t="s">
        <v>5879</v>
      </c>
      <c r="D1771" s="11">
        <v>40000</v>
      </c>
      <c r="E1771" s="11">
        <v>1081</v>
      </c>
      <c r="F1771" t="s">
        <v>8221</v>
      </c>
      <c r="G1771" t="s">
        <v>8224</v>
      </c>
      <c r="H1771" t="s">
        <v>8246</v>
      </c>
      <c r="I1771">
        <v>1421177959</v>
      </c>
      <c r="J1771">
        <v>1418585959</v>
      </c>
      <c r="K1771" t="b">
        <v>1</v>
      </c>
      <c r="L1771">
        <v>22</v>
      </c>
      <c r="M1771" t="b">
        <v>0</v>
      </c>
      <c r="N1771" t="s">
        <v>8285</v>
      </c>
      <c r="O1771" s="13">
        <f>E1771/D1771</f>
        <v>2.7025E-2</v>
      </c>
      <c r="P1771" s="14">
        <f>IF($L1771&lt;&gt;0, E1771/L1771, 0)</f>
        <v>49.136363636363633</v>
      </c>
      <c r="Q1771" t="str">
        <f>LEFT($N1771, FIND("/", $N1771)-1)</f>
        <v>photography</v>
      </c>
      <c r="R1771" t="str">
        <f>RIGHT(N1771, LEN(N1771)-LEN(Q1771)-1)</f>
        <v>photobooks</v>
      </c>
      <c r="S1771" s="5">
        <f>$J1771/60/60/24+DATE(1970, 1, 1)</f>
        <v>41987.818969907406</v>
      </c>
      <c r="T1771" s="5">
        <f>$I1771/60/60/24+DATE(1970, 1, 1)</f>
        <v>42017.818969907406</v>
      </c>
      <c r="U1771" t="b">
        <f>T1771&gt;S1771</f>
        <v>1</v>
      </c>
    </row>
    <row r="1772" spans="1:21" ht="43.5" x14ac:dyDescent="0.35">
      <c r="A1772">
        <v>1770</v>
      </c>
      <c r="B1772" s="3" t="s">
        <v>1771</v>
      </c>
      <c r="C1772" s="3" t="s">
        <v>5880</v>
      </c>
      <c r="D1772" s="11">
        <v>24500</v>
      </c>
      <c r="E1772" s="11">
        <v>13846</v>
      </c>
      <c r="F1772" t="s">
        <v>8221</v>
      </c>
      <c r="G1772" t="s">
        <v>8224</v>
      </c>
      <c r="H1772" t="s">
        <v>8246</v>
      </c>
      <c r="I1772">
        <v>1413312194</v>
      </c>
      <c r="J1772">
        <v>1410288194</v>
      </c>
      <c r="K1772" t="b">
        <v>1</v>
      </c>
      <c r="L1772">
        <v>92</v>
      </c>
      <c r="M1772" t="b">
        <v>0</v>
      </c>
      <c r="N1772" t="s">
        <v>8285</v>
      </c>
      <c r="O1772" s="13">
        <f>E1772/D1772</f>
        <v>0.56514285714285717</v>
      </c>
      <c r="P1772" s="14">
        <f>IF($L1772&lt;&gt;0, E1772/L1772, 0)</f>
        <v>150.5</v>
      </c>
      <c r="Q1772" t="str">
        <f>LEFT($N1772, FIND("/", $N1772)-1)</f>
        <v>photography</v>
      </c>
      <c r="R1772" t="str">
        <f>RIGHT(N1772, LEN(N1772)-LEN(Q1772)-1)</f>
        <v>photobooks</v>
      </c>
      <c r="S1772" s="5">
        <f>$J1772/60/60/24+DATE(1970, 1, 1)</f>
        <v>41891.780023148152</v>
      </c>
      <c r="T1772" s="5">
        <f>$I1772/60/60/24+DATE(1970, 1, 1)</f>
        <v>41926.780023148152</v>
      </c>
      <c r="U1772" t="b">
        <f>T1772&gt;S1772</f>
        <v>1</v>
      </c>
    </row>
    <row r="1773" spans="1:21" ht="43.5" x14ac:dyDescent="0.35">
      <c r="A1773">
        <v>1771</v>
      </c>
      <c r="B1773" s="3" t="s">
        <v>1772</v>
      </c>
      <c r="C1773" s="3" t="s">
        <v>5881</v>
      </c>
      <c r="D1773" s="11">
        <v>4200</v>
      </c>
      <c r="E1773" s="11">
        <v>895</v>
      </c>
      <c r="F1773" t="s">
        <v>8221</v>
      </c>
      <c r="G1773" t="s">
        <v>8225</v>
      </c>
      <c r="H1773" t="s">
        <v>8247</v>
      </c>
      <c r="I1773">
        <v>1414107040</v>
      </c>
      <c r="J1773">
        <v>1411515040</v>
      </c>
      <c r="K1773" t="b">
        <v>1</v>
      </c>
      <c r="L1773">
        <v>25</v>
      </c>
      <c r="M1773" t="b">
        <v>0</v>
      </c>
      <c r="N1773" t="s">
        <v>8285</v>
      </c>
      <c r="O1773" s="13">
        <f>E1773/D1773</f>
        <v>0.21309523809523809</v>
      </c>
      <c r="P1773" s="14">
        <f>IF($L1773&lt;&gt;0, E1773/L1773, 0)</f>
        <v>35.799999999999997</v>
      </c>
      <c r="Q1773" t="str">
        <f>LEFT($N1773, FIND("/", $N1773)-1)</f>
        <v>photography</v>
      </c>
      <c r="R1773" t="str">
        <f>RIGHT(N1773, LEN(N1773)-LEN(Q1773)-1)</f>
        <v>photobooks</v>
      </c>
      <c r="S1773" s="5">
        <f>$J1773/60/60/24+DATE(1970, 1, 1)</f>
        <v>41905.979629629634</v>
      </c>
      <c r="T1773" s="5">
        <f>$I1773/60/60/24+DATE(1970, 1, 1)</f>
        <v>41935.979629629634</v>
      </c>
      <c r="U1773" t="b">
        <f>T1773&gt;S1773</f>
        <v>1</v>
      </c>
    </row>
    <row r="1774" spans="1:21" ht="43.5" x14ac:dyDescent="0.35">
      <c r="A1774">
        <v>1772</v>
      </c>
      <c r="B1774" s="3" t="s">
        <v>1773</v>
      </c>
      <c r="C1774" s="3" t="s">
        <v>5882</v>
      </c>
      <c r="D1774" s="11">
        <v>5500</v>
      </c>
      <c r="E1774" s="11">
        <v>858</v>
      </c>
      <c r="F1774" t="s">
        <v>8221</v>
      </c>
      <c r="G1774" t="s">
        <v>8225</v>
      </c>
      <c r="H1774" t="s">
        <v>8247</v>
      </c>
      <c r="I1774">
        <v>1404666836</v>
      </c>
      <c r="J1774">
        <v>1399482836</v>
      </c>
      <c r="K1774" t="b">
        <v>1</v>
      </c>
      <c r="L1774">
        <v>19</v>
      </c>
      <c r="M1774" t="b">
        <v>0</v>
      </c>
      <c r="N1774" t="s">
        <v>8285</v>
      </c>
      <c r="O1774" s="13">
        <f>E1774/D1774</f>
        <v>0.156</v>
      </c>
      <c r="P1774" s="14">
        <f>IF($L1774&lt;&gt;0, E1774/L1774, 0)</f>
        <v>45.157894736842103</v>
      </c>
      <c r="Q1774" t="str">
        <f>LEFT($N1774, FIND("/", $N1774)-1)</f>
        <v>photography</v>
      </c>
      <c r="R1774" t="str">
        <f>RIGHT(N1774, LEN(N1774)-LEN(Q1774)-1)</f>
        <v>photobooks</v>
      </c>
      <c r="S1774" s="5">
        <f>$J1774/60/60/24+DATE(1970, 1, 1)</f>
        <v>41766.718009259261</v>
      </c>
      <c r="T1774" s="5">
        <f>$I1774/60/60/24+DATE(1970, 1, 1)</f>
        <v>41826.718009259261</v>
      </c>
      <c r="U1774" t="b">
        <f>T1774&gt;S1774</f>
        <v>1</v>
      </c>
    </row>
    <row r="1775" spans="1:21" ht="43.5" x14ac:dyDescent="0.35">
      <c r="A1775">
        <v>1773</v>
      </c>
      <c r="B1775" s="3" t="s">
        <v>1774</v>
      </c>
      <c r="C1775" s="3" t="s">
        <v>5883</v>
      </c>
      <c r="D1775" s="11">
        <v>30000</v>
      </c>
      <c r="E1775" s="11">
        <v>1877</v>
      </c>
      <c r="F1775" t="s">
        <v>8221</v>
      </c>
      <c r="G1775" t="s">
        <v>8224</v>
      </c>
      <c r="H1775" t="s">
        <v>8246</v>
      </c>
      <c r="I1775">
        <v>1421691298</v>
      </c>
      <c r="J1775">
        <v>1417803298</v>
      </c>
      <c r="K1775" t="b">
        <v>1</v>
      </c>
      <c r="L1775">
        <v>19</v>
      </c>
      <c r="M1775" t="b">
        <v>0</v>
      </c>
      <c r="N1775" t="s">
        <v>8285</v>
      </c>
      <c r="O1775" s="13">
        <f>E1775/D1775</f>
        <v>6.2566666666666673E-2</v>
      </c>
      <c r="P1775" s="14">
        <f>IF($L1775&lt;&gt;0, E1775/L1775, 0)</f>
        <v>98.78947368421052</v>
      </c>
      <c r="Q1775" t="str">
        <f>LEFT($N1775, FIND("/", $N1775)-1)</f>
        <v>photography</v>
      </c>
      <c r="R1775" t="str">
        <f>RIGHT(N1775, LEN(N1775)-LEN(Q1775)-1)</f>
        <v>photobooks</v>
      </c>
      <c r="S1775" s="5">
        <f>$J1775/60/60/24+DATE(1970, 1, 1)</f>
        <v>41978.760393518518</v>
      </c>
      <c r="T1775" s="5">
        <f>$I1775/60/60/24+DATE(1970, 1, 1)</f>
        <v>42023.760393518518</v>
      </c>
      <c r="U1775" t="b">
        <f>T1775&gt;S1775</f>
        <v>1</v>
      </c>
    </row>
    <row r="1776" spans="1:21" ht="43.5" x14ac:dyDescent="0.35">
      <c r="A1776">
        <v>1774</v>
      </c>
      <c r="B1776" s="3" t="s">
        <v>1775</v>
      </c>
      <c r="C1776" s="3" t="s">
        <v>5884</v>
      </c>
      <c r="D1776" s="11">
        <v>2500</v>
      </c>
      <c r="E1776" s="11">
        <v>1148</v>
      </c>
      <c r="F1776" t="s">
        <v>8221</v>
      </c>
      <c r="G1776" t="s">
        <v>8224</v>
      </c>
      <c r="H1776" t="s">
        <v>8246</v>
      </c>
      <c r="I1776">
        <v>1417273140</v>
      </c>
      <c r="J1776">
        <v>1413609292</v>
      </c>
      <c r="K1776" t="b">
        <v>1</v>
      </c>
      <c r="L1776">
        <v>13</v>
      </c>
      <c r="M1776" t="b">
        <v>0</v>
      </c>
      <c r="N1776" t="s">
        <v>8285</v>
      </c>
      <c r="O1776" s="13">
        <f>E1776/D1776</f>
        <v>0.4592</v>
      </c>
      <c r="P1776" s="14">
        <f>IF($L1776&lt;&gt;0, E1776/L1776, 0)</f>
        <v>88.307692307692307</v>
      </c>
      <c r="Q1776" t="str">
        <f>LEFT($N1776, FIND("/", $N1776)-1)</f>
        <v>photography</v>
      </c>
      <c r="R1776" t="str">
        <f>RIGHT(N1776, LEN(N1776)-LEN(Q1776)-1)</f>
        <v>photobooks</v>
      </c>
      <c r="S1776" s="5">
        <f>$J1776/60/60/24+DATE(1970, 1, 1)</f>
        <v>41930.218657407408</v>
      </c>
      <c r="T1776" s="5">
        <f>$I1776/60/60/24+DATE(1970, 1, 1)</f>
        <v>41972.624305555553</v>
      </c>
      <c r="U1776" t="b">
        <f>T1776&gt;S1776</f>
        <v>1</v>
      </c>
    </row>
    <row r="1777" spans="1:21" ht="43.5" x14ac:dyDescent="0.35">
      <c r="A1777">
        <v>1775</v>
      </c>
      <c r="B1777" s="3" t="s">
        <v>1776</v>
      </c>
      <c r="C1777" s="3" t="s">
        <v>5885</v>
      </c>
      <c r="D1777" s="11">
        <v>32500</v>
      </c>
      <c r="E1777" s="11">
        <v>21158</v>
      </c>
      <c r="F1777" t="s">
        <v>8221</v>
      </c>
      <c r="G1777" t="s">
        <v>8224</v>
      </c>
      <c r="H1777" t="s">
        <v>8246</v>
      </c>
      <c r="I1777">
        <v>1414193160</v>
      </c>
      <c r="J1777">
        <v>1410305160</v>
      </c>
      <c r="K1777" t="b">
        <v>1</v>
      </c>
      <c r="L1777">
        <v>124</v>
      </c>
      <c r="M1777" t="b">
        <v>0</v>
      </c>
      <c r="N1777" t="s">
        <v>8285</v>
      </c>
      <c r="O1777" s="13">
        <f>E1777/D1777</f>
        <v>0.65101538461538466</v>
      </c>
      <c r="P1777" s="14">
        <f>IF($L1777&lt;&gt;0, E1777/L1777, 0)</f>
        <v>170.62903225806451</v>
      </c>
      <c r="Q1777" t="str">
        <f>LEFT($N1777, FIND("/", $N1777)-1)</f>
        <v>photography</v>
      </c>
      <c r="R1777" t="str">
        <f>RIGHT(N1777, LEN(N1777)-LEN(Q1777)-1)</f>
        <v>photobooks</v>
      </c>
      <c r="S1777" s="5">
        <f>$J1777/60/60/24+DATE(1970, 1, 1)</f>
        <v>41891.976388888892</v>
      </c>
      <c r="T1777" s="5">
        <f>$I1777/60/60/24+DATE(1970, 1, 1)</f>
        <v>41936.976388888892</v>
      </c>
      <c r="U1777" t="b">
        <f>T1777&gt;S1777</f>
        <v>1</v>
      </c>
    </row>
    <row r="1778" spans="1:21" ht="43.5" x14ac:dyDescent="0.35">
      <c r="A1778">
        <v>1776</v>
      </c>
      <c r="B1778" s="3" t="s">
        <v>1777</v>
      </c>
      <c r="C1778" s="3" t="s">
        <v>5886</v>
      </c>
      <c r="D1778" s="11">
        <v>5000</v>
      </c>
      <c r="E1778" s="11">
        <v>335</v>
      </c>
      <c r="F1778" t="s">
        <v>8221</v>
      </c>
      <c r="G1778" t="s">
        <v>8225</v>
      </c>
      <c r="H1778" t="s">
        <v>8247</v>
      </c>
      <c r="I1778">
        <v>1414623471</v>
      </c>
      <c r="J1778">
        <v>1411513071</v>
      </c>
      <c r="K1778" t="b">
        <v>1</v>
      </c>
      <c r="L1778">
        <v>4</v>
      </c>
      <c r="M1778" t="b">
        <v>0</v>
      </c>
      <c r="N1778" t="s">
        <v>8285</v>
      </c>
      <c r="O1778" s="13">
        <f>E1778/D1778</f>
        <v>6.7000000000000004E-2</v>
      </c>
      <c r="P1778" s="14">
        <f>IF($L1778&lt;&gt;0, E1778/L1778, 0)</f>
        <v>83.75</v>
      </c>
      <c r="Q1778" t="str">
        <f>LEFT($N1778, FIND("/", $N1778)-1)</f>
        <v>photography</v>
      </c>
      <c r="R1778" t="str">
        <f>RIGHT(N1778, LEN(N1778)-LEN(Q1778)-1)</f>
        <v>photobooks</v>
      </c>
      <c r="S1778" s="5">
        <f>$J1778/60/60/24+DATE(1970, 1, 1)</f>
        <v>41905.95684027778</v>
      </c>
      <c r="T1778" s="5">
        <f>$I1778/60/60/24+DATE(1970, 1, 1)</f>
        <v>41941.95684027778</v>
      </c>
      <c r="U1778" t="b">
        <f>T1778&gt;S1778</f>
        <v>1</v>
      </c>
    </row>
    <row r="1779" spans="1:21" ht="58" x14ac:dyDescent="0.35">
      <c r="A1779">
        <v>1777</v>
      </c>
      <c r="B1779" s="3" t="s">
        <v>1778</v>
      </c>
      <c r="C1779" s="3" t="s">
        <v>5887</v>
      </c>
      <c r="D1779" s="11">
        <v>4800</v>
      </c>
      <c r="E1779" s="11">
        <v>651</v>
      </c>
      <c r="F1779" t="s">
        <v>8221</v>
      </c>
      <c r="G1779" t="s">
        <v>8233</v>
      </c>
      <c r="H1779" t="s">
        <v>8249</v>
      </c>
      <c r="I1779">
        <v>1424421253</v>
      </c>
      <c r="J1779">
        <v>1421829253</v>
      </c>
      <c r="K1779" t="b">
        <v>1</v>
      </c>
      <c r="L1779">
        <v>10</v>
      </c>
      <c r="M1779" t="b">
        <v>0</v>
      </c>
      <c r="N1779" t="s">
        <v>8285</v>
      </c>
      <c r="O1779" s="13">
        <f>E1779/D1779</f>
        <v>0.135625</v>
      </c>
      <c r="P1779" s="14">
        <f>IF($L1779&lt;&gt;0, E1779/L1779, 0)</f>
        <v>65.099999999999994</v>
      </c>
      <c r="Q1779" t="str">
        <f>LEFT($N1779, FIND("/", $N1779)-1)</f>
        <v>photography</v>
      </c>
      <c r="R1779" t="str">
        <f>RIGHT(N1779, LEN(N1779)-LEN(Q1779)-1)</f>
        <v>photobooks</v>
      </c>
      <c r="S1779" s="5">
        <f>$J1779/60/60/24+DATE(1970, 1, 1)</f>
        <v>42025.357094907406</v>
      </c>
      <c r="T1779" s="5">
        <f>$I1779/60/60/24+DATE(1970, 1, 1)</f>
        <v>42055.357094907406</v>
      </c>
      <c r="U1779" t="b">
        <f>T1779&gt;S1779</f>
        <v>1</v>
      </c>
    </row>
    <row r="1780" spans="1:21" ht="43.5" x14ac:dyDescent="0.35">
      <c r="A1780">
        <v>1778</v>
      </c>
      <c r="B1780" s="3" t="s">
        <v>1779</v>
      </c>
      <c r="C1780" s="3" t="s">
        <v>5888</v>
      </c>
      <c r="D1780" s="11">
        <v>50000</v>
      </c>
      <c r="E1780" s="11">
        <v>995</v>
      </c>
      <c r="F1780" t="s">
        <v>8221</v>
      </c>
      <c r="G1780" t="s">
        <v>8224</v>
      </c>
      <c r="H1780" t="s">
        <v>8246</v>
      </c>
      <c r="I1780">
        <v>1427485395</v>
      </c>
      <c r="J1780">
        <v>1423600995</v>
      </c>
      <c r="K1780" t="b">
        <v>1</v>
      </c>
      <c r="L1780">
        <v>15</v>
      </c>
      <c r="M1780" t="b">
        <v>0</v>
      </c>
      <c r="N1780" t="s">
        <v>8285</v>
      </c>
      <c r="O1780" s="13">
        <f>E1780/D1780</f>
        <v>1.9900000000000001E-2</v>
      </c>
      <c r="P1780" s="14">
        <f>IF($L1780&lt;&gt;0, E1780/L1780, 0)</f>
        <v>66.333333333333329</v>
      </c>
      <c r="Q1780" t="str">
        <f>LEFT($N1780, FIND("/", $N1780)-1)</f>
        <v>photography</v>
      </c>
      <c r="R1780" t="str">
        <f>RIGHT(N1780, LEN(N1780)-LEN(Q1780)-1)</f>
        <v>photobooks</v>
      </c>
      <c r="S1780" s="5">
        <f>$J1780/60/60/24+DATE(1970, 1, 1)</f>
        <v>42045.86336805555</v>
      </c>
      <c r="T1780" s="5">
        <f>$I1780/60/60/24+DATE(1970, 1, 1)</f>
        <v>42090.821701388893</v>
      </c>
      <c r="U1780" t="b">
        <f>T1780&gt;S1780</f>
        <v>1</v>
      </c>
    </row>
    <row r="1781" spans="1:21" ht="43.5" x14ac:dyDescent="0.35">
      <c r="A1781">
        <v>1779</v>
      </c>
      <c r="B1781" s="3" t="s">
        <v>1780</v>
      </c>
      <c r="C1781" s="3" t="s">
        <v>5889</v>
      </c>
      <c r="D1781" s="11">
        <v>11000</v>
      </c>
      <c r="E1781" s="11">
        <v>3986</v>
      </c>
      <c r="F1781" t="s">
        <v>8221</v>
      </c>
      <c r="G1781" t="s">
        <v>8224</v>
      </c>
      <c r="H1781" t="s">
        <v>8246</v>
      </c>
      <c r="I1781">
        <v>1472834180</v>
      </c>
      <c r="J1781">
        <v>1470242180</v>
      </c>
      <c r="K1781" t="b">
        <v>1</v>
      </c>
      <c r="L1781">
        <v>38</v>
      </c>
      <c r="M1781" t="b">
        <v>0</v>
      </c>
      <c r="N1781" t="s">
        <v>8285</v>
      </c>
      <c r="O1781" s="13">
        <f>E1781/D1781</f>
        <v>0.36236363636363639</v>
      </c>
      <c r="P1781" s="14">
        <f>IF($L1781&lt;&gt;0, E1781/L1781, 0)</f>
        <v>104.89473684210526</v>
      </c>
      <c r="Q1781" t="str">
        <f>LEFT($N1781, FIND("/", $N1781)-1)</f>
        <v>photography</v>
      </c>
      <c r="R1781" t="str">
        <f>RIGHT(N1781, LEN(N1781)-LEN(Q1781)-1)</f>
        <v>photobooks</v>
      </c>
      <c r="S1781" s="5">
        <f>$J1781/60/60/24+DATE(1970, 1, 1)</f>
        <v>42585.691898148143</v>
      </c>
      <c r="T1781" s="5">
        <f>$I1781/60/60/24+DATE(1970, 1, 1)</f>
        <v>42615.691898148143</v>
      </c>
      <c r="U1781" t="b">
        <f>T1781&gt;S1781</f>
        <v>1</v>
      </c>
    </row>
    <row r="1782" spans="1:21" ht="43.5" x14ac:dyDescent="0.35">
      <c r="A1782">
        <v>1780</v>
      </c>
      <c r="B1782" s="3" t="s">
        <v>1781</v>
      </c>
      <c r="C1782" s="3" t="s">
        <v>5890</v>
      </c>
      <c r="D1782" s="11">
        <v>30000</v>
      </c>
      <c r="E1782" s="11">
        <v>11923</v>
      </c>
      <c r="F1782" t="s">
        <v>8221</v>
      </c>
      <c r="G1782" t="s">
        <v>8224</v>
      </c>
      <c r="H1782" t="s">
        <v>8246</v>
      </c>
      <c r="I1782">
        <v>1467469510</v>
      </c>
      <c r="J1782">
        <v>1462285510</v>
      </c>
      <c r="K1782" t="b">
        <v>1</v>
      </c>
      <c r="L1782">
        <v>152</v>
      </c>
      <c r="M1782" t="b">
        <v>0</v>
      </c>
      <c r="N1782" t="s">
        <v>8285</v>
      </c>
      <c r="O1782" s="13">
        <f>E1782/D1782</f>
        <v>0.39743333333333336</v>
      </c>
      <c r="P1782" s="14">
        <f>IF($L1782&lt;&gt;0, E1782/L1782, 0)</f>
        <v>78.440789473684205</v>
      </c>
      <c r="Q1782" t="str">
        <f>LEFT($N1782, FIND("/", $N1782)-1)</f>
        <v>photography</v>
      </c>
      <c r="R1782" t="str">
        <f>RIGHT(N1782, LEN(N1782)-LEN(Q1782)-1)</f>
        <v>photobooks</v>
      </c>
      <c r="S1782" s="5">
        <f>$J1782/60/60/24+DATE(1970, 1, 1)</f>
        <v>42493.600810185191</v>
      </c>
      <c r="T1782" s="5">
        <f>$I1782/60/60/24+DATE(1970, 1, 1)</f>
        <v>42553.600810185191</v>
      </c>
      <c r="U1782" t="b">
        <f>T1782&gt;S1782</f>
        <v>1</v>
      </c>
    </row>
    <row r="1783" spans="1:21" ht="43.5" x14ac:dyDescent="0.35">
      <c r="A1783">
        <v>1781</v>
      </c>
      <c r="B1783" s="3" t="s">
        <v>1782</v>
      </c>
      <c r="C1783" s="3" t="s">
        <v>5891</v>
      </c>
      <c r="D1783" s="11">
        <v>5500</v>
      </c>
      <c r="E1783" s="11">
        <v>1417</v>
      </c>
      <c r="F1783" t="s">
        <v>8221</v>
      </c>
      <c r="G1783" t="s">
        <v>8224</v>
      </c>
      <c r="H1783" t="s">
        <v>8246</v>
      </c>
      <c r="I1783">
        <v>1473950945</v>
      </c>
      <c r="J1783">
        <v>1471272545</v>
      </c>
      <c r="K1783" t="b">
        <v>1</v>
      </c>
      <c r="L1783">
        <v>24</v>
      </c>
      <c r="M1783" t="b">
        <v>0</v>
      </c>
      <c r="N1783" t="s">
        <v>8285</v>
      </c>
      <c r="O1783" s="13">
        <f>E1783/D1783</f>
        <v>0.25763636363636366</v>
      </c>
      <c r="P1783" s="14">
        <f>IF($L1783&lt;&gt;0, E1783/L1783, 0)</f>
        <v>59.041666666666664</v>
      </c>
      <c r="Q1783" t="str">
        <f>LEFT($N1783, FIND("/", $N1783)-1)</f>
        <v>photography</v>
      </c>
      <c r="R1783" t="str">
        <f>RIGHT(N1783, LEN(N1783)-LEN(Q1783)-1)</f>
        <v>photobooks</v>
      </c>
      <c r="S1783" s="5">
        <f>$J1783/60/60/24+DATE(1970, 1, 1)</f>
        <v>42597.617418981477</v>
      </c>
      <c r="T1783" s="5">
        <f>$I1783/60/60/24+DATE(1970, 1, 1)</f>
        <v>42628.617418981477</v>
      </c>
      <c r="U1783" t="b">
        <f>T1783&gt;S1783</f>
        <v>1</v>
      </c>
    </row>
    <row r="1784" spans="1:21" ht="58" x14ac:dyDescent="0.35">
      <c r="A1784">
        <v>1782</v>
      </c>
      <c r="B1784" s="3" t="s">
        <v>1783</v>
      </c>
      <c r="C1784" s="3" t="s">
        <v>5892</v>
      </c>
      <c r="D1784" s="11">
        <v>35000</v>
      </c>
      <c r="E1784" s="11">
        <v>5422</v>
      </c>
      <c r="F1784" t="s">
        <v>8221</v>
      </c>
      <c r="G1784" t="s">
        <v>8224</v>
      </c>
      <c r="H1784" t="s">
        <v>8246</v>
      </c>
      <c r="I1784">
        <v>1456062489</v>
      </c>
      <c r="J1784">
        <v>1453211289</v>
      </c>
      <c r="K1784" t="b">
        <v>1</v>
      </c>
      <c r="L1784">
        <v>76</v>
      </c>
      <c r="M1784" t="b">
        <v>0</v>
      </c>
      <c r="N1784" t="s">
        <v>8285</v>
      </c>
      <c r="O1784" s="13">
        <f>E1784/D1784</f>
        <v>0.15491428571428573</v>
      </c>
      <c r="P1784" s="14">
        <f>IF($L1784&lt;&gt;0, E1784/L1784, 0)</f>
        <v>71.34210526315789</v>
      </c>
      <c r="Q1784" t="str">
        <f>LEFT($N1784, FIND("/", $N1784)-1)</f>
        <v>photography</v>
      </c>
      <c r="R1784" t="str">
        <f>RIGHT(N1784, LEN(N1784)-LEN(Q1784)-1)</f>
        <v>photobooks</v>
      </c>
      <c r="S1784" s="5">
        <f>$J1784/60/60/24+DATE(1970, 1, 1)</f>
        <v>42388.575104166666</v>
      </c>
      <c r="T1784" s="5">
        <f>$I1784/60/60/24+DATE(1970, 1, 1)</f>
        <v>42421.575104166666</v>
      </c>
      <c r="U1784" t="b">
        <f>T1784&gt;S1784</f>
        <v>1</v>
      </c>
    </row>
    <row r="1785" spans="1:21" ht="43.5" x14ac:dyDescent="0.35">
      <c r="A1785">
        <v>1783</v>
      </c>
      <c r="B1785" s="3" t="s">
        <v>1784</v>
      </c>
      <c r="C1785" s="3" t="s">
        <v>5893</v>
      </c>
      <c r="D1785" s="11">
        <v>40000</v>
      </c>
      <c r="E1785" s="11">
        <v>9477</v>
      </c>
      <c r="F1785" t="s">
        <v>8221</v>
      </c>
      <c r="G1785" t="s">
        <v>8224</v>
      </c>
      <c r="H1785" t="s">
        <v>8246</v>
      </c>
      <c r="I1785">
        <v>1432248478</v>
      </c>
      <c r="J1785">
        <v>1429656478</v>
      </c>
      <c r="K1785" t="b">
        <v>1</v>
      </c>
      <c r="L1785">
        <v>185</v>
      </c>
      <c r="M1785" t="b">
        <v>0</v>
      </c>
      <c r="N1785" t="s">
        <v>8285</v>
      </c>
      <c r="O1785" s="13">
        <f>E1785/D1785</f>
        <v>0.236925</v>
      </c>
      <c r="P1785" s="14">
        <f>IF($L1785&lt;&gt;0, E1785/L1785, 0)</f>
        <v>51.227027027027027</v>
      </c>
      <c r="Q1785" t="str">
        <f>LEFT($N1785, FIND("/", $N1785)-1)</f>
        <v>photography</v>
      </c>
      <c r="R1785" t="str">
        <f>RIGHT(N1785, LEN(N1785)-LEN(Q1785)-1)</f>
        <v>photobooks</v>
      </c>
      <c r="S1785" s="5">
        <f>$J1785/60/60/24+DATE(1970, 1, 1)</f>
        <v>42115.949976851851</v>
      </c>
      <c r="T1785" s="5">
        <f>$I1785/60/60/24+DATE(1970, 1, 1)</f>
        <v>42145.949976851851</v>
      </c>
      <c r="U1785" t="b">
        <f>T1785&gt;S1785</f>
        <v>1</v>
      </c>
    </row>
    <row r="1786" spans="1:21" ht="43.5" x14ac:dyDescent="0.35">
      <c r="A1786">
        <v>1784</v>
      </c>
      <c r="B1786" s="3" t="s">
        <v>1785</v>
      </c>
      <c r="C1786" s="3" t="s">
        <v>5894</v>
      </c>
      <c r="D1786" s="11">
        <v>5000</v>
      </c>
      <c r="E1786" s="11">
        <v>1988</v>
      </c>
      <c r="F1786" t="s">
        <v>8221</v>
      </c>
      <c r="G1786" t="s">
        <v>8224</v>
      </c>
      <c r="H1786" t="s">
        <v>8246</v>
      </c>
      <c r="I1786">
        <v>1422674700</v>
      </c>
      <c r="J1786">
        <v>1419954240</v>
      </c>
      <c r="K1786" t="b">
        <v>1</v>
      </c>
      <c r="L1786">
        <v>33</v>
      </c>
      <c r="M1786" t="b">
        <v>0</v>
      </c>
      <c r="N1786" t="s">
        <v>8285</v>
      </c>
      <c r="O1786" s="13">
        <f>E1786/D1786</f>
        <v>0.39760000000000001</v>
      </c>
      <c r="P1786" s="14">
        <f>IF($L1786&lt;&gt;0, E1786/L1786, 0)</f>
        <v>60.242424242424242</v>
      </c>
      <c r="Q1786" t="str">
        <f>LEFT($N1786, FIND("/", $N1786)-1)</f>
        <v>photography</v>
      </c>
      <c r="R1786" t="str">
        <f>RIGHT(N1786, LEN(N1786)-LEN(Q1786)-1)</f>
        <v>photobooks</v>
      </c>
      <c r="S1786" s="5">
        <f>$J1786/60/60/24+DATE(1970, 1, 1)</f>
        <v>42003.655555555553</v>
      </c>
      <c r="T1786" s="5">
        <f>$I1786/60/60/24+DATE(1970, 1, 1)</f>
        <v>42035.142361111109</v>
      </c>
      <c r="U1786" t="b">
        <f>T1786&gt;S1786</f>
        <v>1</v>
      </c>
    </row>
    <row r="1787" spans="1:21" ht="43.5" x14ac:dyDescent="0.35">
      <c r="A1787">
        <v>1785</v>
      </c>
      <c r="B1787" s="3" t="s">
        <v>1786</v>
      </c>
      <c r="C1787" s="3" t="s">
        <v>5895</v>
      </c>
      <c r="D1787" s="11">
        <v>24000</v>
      </c>
      <c r="E1787" s="11">
        <v>4853</v>
      </c>
      <c r="F1787" t="s">
        <v>8221</v>
      </c>
      <c r="G1787" t="s">
        <v>8224</v>
      </c>
      <c r="H1787" t="s">
        <v>8246</v>
      </c>
      <c r="I1787">
        <v>1413417600</v>
      </c>
      <c r="J1787">
        <v>1410750855</v>
      </c>
      <c r="K1787" t="b">
        <v>1</v>
      </c>
      <c r="L1787">
        <v>108</v>
      </c>
      <c r="M1787" t="b">
        <v>0</v>
      </c>
      <c r="N1787" t="s">
        <v>8285</v>
      </c>
      <c r="O1787" s="13">
        <f>E1787/D1787</f>
        <v>0.20220833333333332</v>
      </c>
      <c r="P1787" s="14">
        <f>IF($L1787&lt;&gt;0, E1787/L1787, 0)</f>
        <v>44.935185185185183</v>
      </c>
      <c r="Q1787" t="str">
        <f>LEFT($N1787, FIND("/", $N1787)-1)</f>
        <v>photography</v>
      </c>
      <c r="R1787" t="str">
        <f>RIGHT(N1787, LEN(N1787)-LEN(Q1787)-1)</f>
        <v>photobooks</v>
      </c>
      <c r="S1787" s="5">
        <f>$J1787/60/60/24+DATE(1970, 1, 1)</f>
        <v>41897.134895833333</v>
      </c>
      <c r="T1787" s="5">
        <f>$I1787/60/60/24+DATE(1970, 1, 1)</f>
        <v>41928</v>
      </c>
      <c r="U1787" t="b">
        <f>T1787&gt;S1787</f>
        <v>1</v>
      </c>
    </row>
    <row r="1788" spans="1:21" ht="43.5" x14ac:dyDescent="0.35">
      <c r="A1788">
        <v>1786</v>
      </c>
      <c r="B1788" s="3" t="s">
        <v>1787</v>
      </c>
      <c r="C1788" s="3" t="s">
        <v>5896</v>
      </c>
      <c r="D1788" s="11">
        <v>1900</v>
      </c>
      <c r="E1788" s="11">
        <v>905</v>
      </c>
      <c r="F1788" t="s">
        <v>8221</v>
      </c>
      <c r="G1788" t="s">
        <v>8233</v>
      </c>
      <c r="H1788" t="s">
        <v>8249</v>
      </c>
      <c r="I1788">
        <v>1418649177</v>
      </c>
      <c r="J1788">
        <v>1416057177</v>
      </c>
      <c r="K1788" t="b">
        <v>1</v>
      </c>
      <c r="L1788">
        <v>29</v>
      </c>
      <c r="M1788" t="b">
        <v>0</v>
      </c>
      <c r="N1788" t="s">
        <v>8285</v>
      </c>
      <c r="O1788" s="13">
        <f>E1788/D1788</f>
        <v>0.47631578947368419</v>
      </c>
      <c r="P1788" s="14">
        <f>IF($L1788&lt;&gt;0, E1788/L1788, 0)</f>
        <v>31.206896551724139</v>
      </c>
      <c r="Q1788" t="str">
        <f>LEFT($N1788, FIND("/", $N1788)-1)</f>
        <v>photography</v>
      </c>
      <c r="R1788" t="str">
        <f>RIGHT(N1788, LEN(N1788)-LEN(Q1788)-1)</f>
        <v>photobooks</v>
      </c>
      <c r="S1788" s="5">
        <f>$J1788/60/60/24+DATE(1970, 1, 1)</f>
        <v>41958.550659722227</v>
      </c>
      <c r="T1788" s="5">
        <f>$I1788/60/60/24+DATE(1970, 1, 1)</f>
        <v>41988.550659722227</v>
      </c>
      <c r="U1788" t="b">
        <f>T1788&gt;S1788</f>
        <v>1</v>
      </c>
    </row>
    <row r="1789" spans="1:21" ht="43.5" x14ac:dyDescent="0.35">
      <c r="A1789">
        <v>1787</v>
      </c>
      <c r="B1789" s="3" t="s">
        <v>1788</v>
      </c>
      <c r="C1789" s="3" t="s">
        <v>5897</v>
      </c>
      <c r="D1789" s="11">
        <v>10000</v>
      </c>
      <c r="E1789" s="11">
        <v>1533</v>
      </c>
      <c r="F1789" t="s">
        <v>8221</v>
      </c>
      <c r="G1789" t="s">
        <v>8224</v>
      </c>
      <c r="H1789" t="s">
        <v>8246</v>
      </c>
      <c r="I1789">
        <v>1428158637</v>
      </c>
      <c r="J1789">
        <v>1425570237</v>
      </c>
      <c r="K1789" t="b">
        <v>1</v>
      </c>
      <c r="L1789">
        <v>24</v>
      </c>
      <c r="M1789" t="b">
        <v>0</v>
      </c>
      <c r="N1789" t="s">
        <v>8285</v>
      </c>
      <c r="O1789" s="13">
        <f>E1789/D1789</f>
        <v>0.15329999999999999</v>
      </c>
      <c r="P1789" s="14">
        <f>IF($L1789&lt;&gt;0, E1789/L1789, 0)</f>
        <v>63.875</v>
      </c>
      <c r="Q1789" t="str">
        <f>LEFT($N1789, FIND("/", $N1789)-1)</f>
        <v>photography</v>
      </c>
      <c r="R1789" t="str">
        <f>RIGHT(N1789, LEN(N1789)-LEN(Q1789)-1)</f>
        <v>photobooks</v>
      </c>
      <c r="S1789" s="5">
        <f>$J1789/60/60/24+DATE(1970, 1, 1)</f>
        <v>42068.65552083333</v>
      </c>
      <c r="T1789" s="5">
        <f>$I1789/60/60/24+DATE(1970, 1, 1)</f>
        <v>42098.613854166666</v>
      </c>
      <c r="U1789" t="b">
        <f>T1789&gt;S1789</f>
        <v>1</v>
      </c>
    </row>
    <row r="1790" spans="1:21" ht="43.5" x14ac:dyDescent="0.35">
      <c r="A1790">
        <v>1788</v>
      </c>
      <c r="B1790" s="3" t="s">
        <v>1789</v>
      </c>
      <c r="C1790" s="3" t="s">
        <v>5898</v>
      </c>
      <c r="D1790" s="11">
        <v>5500</v>
      </c>
      <c r="E1790" s="11">
        <v>76</v>
      </c>
      <c r="F1790" t="s">
        <v>8221</v>
      </c>
      <c r="G1790" t="s">
        <v>8225</v>
      </c>
      <c r="H1790" t="s">
        <v>8247</v>
      </c>
      <c r="I1790">
        <v>1414795542</v>
      </c>
      <c r="J1790">
        <v>1412203542</v>
      </c>
      <c r="K1790" t="b">
        <v>1</v>
      </c>
      <c r="L1790">
        <v>4</v>
      </c>
      <c r="M1790" t="b">
        <v>0</v>
      </c>
      <c r="N1790" t="s">
        <v>8285</v>
      </c>
      <c r="O1790" s="13">
        <f>E1790/D1790</f>
        <v>1.3818181818181818E-2</v>
      </c>
      <c r="P1790" s="14">
        <f>IF($L1790&lt;&gt;0, E1790/L1790, 0)</f>
        <v>19</v>
      </c>
      <c r="Q1790" t="str">
        <f>LEFT($N1790, FIND("/", $N1790)-1)</f>
        <v>photography</v>
      </c>
      <c r="R1790" t="str">
        <f>RIGHT(N1790, LEN(N1790)-LEN(Q1790)-1)</f>
        <v>photobooks</v>
      </c>
      <c r="S1790" s="5">
        <f>$J1790/60/60/24+DATE(1970, 1, 1)</f>
        <v>41913.94840277778</v>
      </c>
      <c r="T1790" s="5">
        <f>$I1790/60/60/24+DATE(1970, 1, 1)</f>
        <v>41943.94840277778</v>
      </c>
      <c r="U1790" t="b">
        <f>T1790&gt;S1790</f>
        <v>1</v>
      </c>
    </row>
    <row r="1791" spans="1:21" ht="43.5" x14ac:dyDescent="0.35">
      <c r="A1791">
        <v>1789</v>
      </c>
      <c r="B1791" s="3" t="s">
        <v>1790</v>
      </c>
      <c r="C1791" s="3" t="s">
        <v>5899</v>
      </c>
      <c r="D1791" s="11">
        <v>8000</v>
      </c>
      <c r="E1791" s="11">
        <v>40</v>
      </c>
      <c r="F1791" t="s">
        <v>8221</v>
      </c>
      <c r="G1791" t="s">
        <v>8224</v>
      </c>
      <c r="H1791" t="s">
        <v>8246</v>
      </c>
      <c r="I1791">
        <v>1421042403</v>
      </c>
      <c r="J1791">
        <v>1415858403</v>
      </c>
      <c r="K1791" t="b">
        <v>1</v>
      </c>
      <c r="L1791">
        <v>4</v>
      </c>
      <c r="M1791" t="b">
        <v>0</v>
      </c>
      <c r="N1791" t="s">
        <v>8285</v>
      </c>
      <c r="O1791" s="13">
        <f>E1791/D1791</f>
        <v>5.0000000000000001E-3</v>
      </c>
      <c r="P1791" s="14">
        <f>IF($L1791&lt;&gt;0, E1791/L1791, 0)</f>
        <v>10</v>
      </c>
      <c r="Q1791" t="str">
        <f>LEFT($N1791, FIND("/", $N1791)-1)</f>
        <v>photography</v>
      </c>
      <c r="R1791" t="str">
        <f>RIGHT(N1791, LEN(N1791)-LEN(Q1791)-1)</f>
        <v>photobooks</v>
      </c>
      <c r="S1791" s="5">
        <f>$J1791/60/60/24+DATE(1970, 1, 1)</f>
        <v>41956.250034722223</v>
      </c>
      <c r="T1791" s="5">
        <f>$I1791/60/60/24+DATE(1970, 1, 1)</f>
        <v>42016.250034722223</v>
      </c>
      <c r="U1791" t="b">
        <f>T1791&gt;S1791</f>
        <v>1</v>
      </c>
    </row>
    <row r="1792" spans="1:21" ht="43.5" x14ac:dyDescent="0.35">
      <c r="A1792">
        <v>1790</v>
      </c>
      <c r="B1792" s="3" t="s">
        <v>1791</v>
      </c>
      <c r="C1792" s="3" t="s">
        <v>5900</v>
      </c>
      <c r="D1792" s="11">
        <v>33000</v>
      </c>
      <c r="E1792" s="11">
        <v>1636</v>
      </c>
      <c r="F1792" t="s">
        <v>8221</v>
      </c>
      <c r="G1792" t="s">
        <v>8224</v>
      </c>
      <c r="H1792" t="s">
        <v>8246</v>
      </c>
      <c r="I1792">
        <v>1423152678</v>
      </c>
      <c r="J1792">
        <v>1420560678</v>
      </c>
      <c r="K1792" t="b">
        <v>1</v>
      </c>
      <c r="L1792">
        <v>15</v>
      </c>
      <c r="M1792" t="b">
        <v>0</v>
      </c>
      <c r="N1792" t="s">
        <v>8285</v>
      </c>
      <c r="O1792" s="13">
        <f>E1792/D1792</f>
        <v>4.9575757575757579E-2</v>
      </c>
      <c r="P1792" s="14">
        <f>IF($L1792&lt;&gt;0, E1792/L1792, 0)</f>
        <v>109.06666666666666</v>
      </c>
      <c r="Q1792" t="str">
        <f>LEFT($N1792, FIND("/", $N1792)-1)</f>
        <v>photography</v>
      </c>
      <c r="R1792" t="str">
        <f>RIGHT(N1792, LEN(N1792)-LEN(Q1792)-1)</f>
        <v>photobooks</v>
      </c>
      <c r="S1792" s="5">
        <f>$J1792/60/60/24+DATE(1970, 1, 1)</f>
        <v>42010.674513888895</v>
      </c>
      <c r="T1792" s="5">
        <f>$I1792/60/60/24+DATE(1970, 1, 1)</f>
        <v>42040.674513888895</v>
      </c>
      <c r="U1792" t="b">
        <f>T1792&gt;S1792</f>
        <v>1</v>
      </c>
    </row>
    <row r="1793" spans="1:21" ht="29" x14ac:dyDescent="0.35">
      <c r="A1793">
        <v>1791</v>
      </c>
      <c r="B1793" s="3" t="s">
        <v>1792</v>
      </c>
      <c r="C1793" s="3" t="s">
        <v>5901</v>
      </c>
      <c r="D1793" s="11">
        <v>3000</v>
      </c>
      <c r="E1793" s="11">
        <v>107</v>
      </c>
      <c r="F1793" t="s">
        <v>8221</v>
      </c>
      <c r="G1793" t="s">
        <v>8225</v>
      </c>
      <c r="H1793" t="s">
        <v>8247</v>
      </c>
      <c r="I1793">
        <v>1422553565</v>
      </c>
      <c r="J1793">
        <v>1417369565</v>
      </c>
      <c r="K1793" t="b">
        <v>1</v>
      </c>
      <c r="L1793">
        <v>4</v>
      </c>
      <c r="M1793" t="b">
        <v>0</v>
      </c>
      <c r="N1793" t="s">
        <v>8285</v>
      </c>
      <c r="O1793" s="13">
        <f>E1793/D1793</f>
        <v>3.5666666666666666E-2</v>
      </c>
      <c r="P1793" s="14">
        <f>IF($L1793&lt;&gt;0, E1793/L1793, 0)</f>
        <v>26.75</v>
      </c>
      <c r="Q1793" t="str">
        <f>LEFT($N1793, FIND("/", $N1793)-1)</f>
        <v>photography</v>
      </c>
      <c r="R1793" t="str">
        <f>RIGHT(N1793, LEN(N1793)-LEN(Q1793)-1)</f>
        <v>photobooks</v>
      </c>
      <c r="S1793" s="5">
        <f>$J1793/60/60/24+DATE(1970, 1, 1)</f>
        <v>41973.740335648152</v>
      </c>
      <c r="T1793" s="5">
        <f>$I1793/60/60/24+DATE(1970, 1, 1)</f>
        <v>42033.740335648152</v>
      </c>
      <c r="U1793" t="b">
        <f>T1793&gt;S1793</f>
        <v>1</v>
      </c>
    </row>
    <row r="1794" spans="1:21" ht="29" x14ac:dyDescent="0.35">
      <c r="A1794">
        <v>1792</v>
      </c>
      <c r="B1794" s="3" t="s">
        <v>1793</v>
      </c>
      <c r="C1794" s="3" t="s">
        <v>5902</v>
      </c>
      <c r="D1794" s="11">
        <v>25000</v>
      </c>
      <c r="E1794" s="11">
        <v>15281</v>
      </c>
      <c r="F1794" t="s">
        <v>8221</v>
      </c>
      <c r="G1794" t="s">
        <v>8224</v>
      </c>
      <c r="H1794" t="s">
        <v>8246</v>
      </c>
      <c r="I1794">
        <v>1439189940</v>
      </c>
      <c r="J1794">
        <v>1435970682</v>
      </c>
      <c r="K1794" t="b">
        <v>1</v>
      </c>
      <c r="L1794">
        <v>139</v>
      </c>
      <c r="M1794" t="b">
        <v>0</v>
      </c>
      <c r="N1794" t="s">
        <v>8285</v>
      </c>
      <c r="O1794" s="13">
        <f>E1794/D1794</f>
        <v>0.61124000000000001</v>
      </c>
      <c r="P1794" s="14">
        <f>IF($L1794&lt;&gt;0, E1794/L1794, 0)</f>
        <v>109.93525179856115</v>
      </c>
      <c r="Q1794" t="str">
        <f>LEFT($N1794, FIND("/", $N1794)-1)</f>
        <v>photography</v>
      </c>
      <c r="R1794" t="str">
        <f>RIGHT(N1794, LEN(N1794)-LEN(Q1794)-1)</f>
        <v>photobooks</v>
      </c>
      <c r="S1794" s="5">
        <f>$J1794/60/60/24+DATE(1970, 1, 1)</f>
        <v>42189.031041666662</v>
      </c>
      <c r="T1794" s="5">
        <f>$I1794/60/60/24+DATE(1970, 1, 1)</f>
        <v>42226.290972222225</v>
      </c>
      <c r="U1794" t="b">
        <f>T1794&gt;S1794</f>
        <v>1</v>
      </c>
    </row>
    <row r="1795" spans="1:21" ht="43.5" x14ac:dyDescent="0.35">
      <c r="A1795">
        <v>1793</v>
      </c>
      <c r="B1795" s="3" t="s">
        <v>1794</v>
      </c>
      <c r="C1795" s="3" t="s">
        <v>5903</v>
      </c>
      <c r="D1795" s="11">
        <v>3000</v>
      </c>
      <c r="E1795" s="11">
        <v>40</v>
      </c>
      <c r="F1795" t="s">
        <v>8221</v>
      </c>
      <c r="G1795" t="s">
        <v>8226</v>
      </c>
      <c r="H1795" t="s">
        <v>8248</v>
      </c>
      <c r="I1795">
        <v>1417127040</v>
      </c>
      <c r="J1795">
        <v>1414531440</v>
      </c>
      <c r="K1795" t="b">
        <v>1</v>
      </c>
      <c r="L1795">
        <v>2</v>
      </c>
      <c r="M1795" t="b">
        <v>0</v>
      </c>
      <c r="N1795" t="s">
        <v>8285</v>
      </c>
      <c r="O1795" s="13">
        <f>E1795/D1795</f>
        <v>1.3333333333333334E-2</v>
      </c>
      <c r="P1795" s="14">
        <f>IF($L1795&lt;&gt;0, E1795/L1795, 0)</f>
        <v>20</v>
      </c>
      <c r="Q1795" t="str">
        <f>LEFT($N1795, FIND("/", $N1795)-1)</f>
        <v>photography</v>
      </c>
      <c r="R1795" t="str">
        <f>RIGHT(N1795, LEN(N1795)-LEN(Q1795)-1)</f>
        <v>photobooks</v>
      </c>
      <c r="S1795" s="5">
        <f>$J1795/60/60/24+DATE(1970, 1, 1)</f>
        <v>41940.89166666667</v>
      </c>
      <c r="T1795" s="5">
        <f>$I1795/60/60/24+DATE(1970, 1, 1)</f>
        <v>41970.933333333334</v>
      </c>
      <c r="U1795" t="b">
        <f>T1795&gt;S1795</f>
        <v>1</v>
      </c>
    </row>
    <row r="1796" spans="1:21" ht="43.5" x14ac:dyDescent="0.35">
      <c r="A1796">
        <v>1794</v>
      </c>
      <c r="B1796" s="3" t="s">
        <v>1795</v>
      </c>
      <c r="C1796" s="3" t="s">
        <v>5904</v>
      </c>
      <c r="D1796" s="11">
        <v>9000</v>
      </c>
      <c r="E1796" s="11">
        <v>997</v>
      </c>
      <c r="F1796" t="s">
        <v>8221</v>
      </c>
      <c r="G1796" t="s">
        <v>8224</v>
      </c>
      <c r="H1796" t="s">
        <v>8246</v>
      </c>
      <c r="I1796">
        <v>1423660422</v>
      </c>
      <c r="J1796">
        <v>1420636422</v>
      </c>
      <c r="K1796" t="b">
        <v>1</v>
      </c>
      <c r="L1796">
        <v>18</v>
      </c>
      <c r="M1796" t="b">
        <v>0</v>
      </c>
      <c r="N1796" t="s">
        <v>8285</v>
      </c>
      <c r="O1796" s="13">
        <f>E1796/D1796</f>
        <v>0.11077777777777778</v>
      </c>
      <c r="P1796" s="14">
        <f>IF($L1796&lt;&gt;0, E1796/L1796, 0)</f>
        <v>55.388888888888886</v>
      </c>
      <c r="Q1796" t="str">
        <f>LEFT($N1796, FIND("/", $N1796)-1)</f>
        <v>photography</v>
      </c>
      <c r="R1796" t="str">
        <f>RIGHT(N1796, LEN(N1796)-LEN(Q1796)-1)</f>
        <v>photobooks</v>
      </c>
      <c r="S1796" s="5">
        <f>$J1796/60/60/24+DATE(1970, 1, 1)</f>
        <v>42011.551180555558</v>
      </c>
      <c r="T1796" s="5">
        <f>$I1796/60/60/24+DATE(1970, 1, 1)</f>
        <v>42046.551180555558</v>
      </c>
      <c r="U1796" t="b">
        <f>T1796&gt;S1796</f>
        <v>1</v>
      </c>
    </row>
    <row r="1797" spans="1:21" ht="43.5" x14ac:dyDescent="0.35">
      <c r="A1797">
        <v>1795</v>
      </c>
      <c r="B1797" s="3" t="s">
        <v>1796</v>
      </c>
      <c r="C1797" s="3" t="s">
        <v>5905</v>
      </c>
      <c r="D1797" s="11">
        <v>28000</v>
      </c>
      <c r="E1797" s="11">
        <v>10846</v>
      </c>
      <c r="F1797" t="s">
        <v>8221</v>
      </c>
      <c r="G1797" t="s">
        <v>8236</v>
      </c>
      <c r="H1797" t="s">
        <v>8249</v>
      </c>
      <c r="I1797">
        <v>1476460800</v>
      </c>
      <c r="J1797">
        <v>1473922541</v>
      </c>
      <c r="K1797" t="b">
        <v>1</v>
      </c>
      <c r="L1797">
        <v>81</v>
      </c>
      <c r="M1797" t="b">
        <v>0</v>
      </c>
      <c r="N1797" t="s">
        <v>8285</v>
      </c>
      <c r="O1797" s="13">
        <f>E1797/D1797</f>
        <v>0.38735714285714284</v>
      </c>
      <c r="P1797" s="14">
        <f>IF($L1797&lt;&gt;0, E1797/L1797, 0)</f>
        <v>133.90123456790124</v>
      </c>
      <c r="Q1797" t="str">
        <f>LEFT($N1797, FIND("/", $N1797)-1)</f>
        <v>photography</v>
      </c>
      <c r="R1797" t="str">
        <f>RIGHT(N1797, LEN(N1797)-LEN(Q1797)-1)</f>
        <v>photobooks</v>
      </c>
      <c r="S1797" s="5">
        <f>$J1797/60/60/24+DATE(1970, 1, 1)</f>
        <v>42628.288668981477</v>
      </c>
      <c r="T1797" s="5">
        <f>$I1797/60/60/24+DATE(1970, 1, 1)</f>
        <v>42657.666666666672</v>
      </c>
      <c r="U1797" t="b">
        <f>T1797&gt;S1797</f>
        <v>1</v>
      </c>
    </row>
    <row r="1798" spans="1:21" ht="58" x14ac:dyDescent="0.35">
      <c r="A1798">
        <v>1796</v>
      </c>
      <c r="B1798" s="3" t="s">
        <v>1797</v>
      </c>
      <c r="C1798" s="3" t="s">
        <v>5906</v>
      </c>
      <c r="D1798" s="11">
        <v>19000</v>
      </c>
      <c r="E1798" s="11">
        <v>4190</v>
      </c>
      <c r="F1798" t="s">
        <v>8221</v>
      </c>
      <c r="G1798" t="s">
        <v>8225</v>
      </c>
      <c r="H1798" t="s">
        <v>8247</v>
      </c>
      <c r="I1798">
        <v>1469356366</v>
      </c>
      <c r="J1798">
        <v>1464172366</v>
      </c>
      <c r="K1798" t="b">
        <v>1</v>
      </c>
      <c r="L1798">
        <v>86</v>
      </c>
      <c r="M1798" t="b">
        <v>0</v>
      </c>
      <c r="N1798" t="s">
        <v>8285</v>
      </c>
      <c r="O1798" s="13">
        <f>E1798/D1798</f>
        <v>0.22052631578947368</v>
      </c>
      <c r="P1798" s="14">
        <f>IF($L1798&lt;&gt;0, E1798/L1798, 0)</f>
        <v>48.720930232558139</v>
      </c>
      <c r="Q1798" t="str">
        <f>LEFT($N1798, FIND("/", $N1798)-1)</f>
        <v>photography</v>
      </c>
      <c r="R1798" t="str">
        <f>RIGHT(N1798, LEN(N1798)-LEN(Q1798)-1)</f>
        <v>photobooks</v>
      </c>
      <c r="S1798" s="5">
        <f>$J1798/60/60/24+DATE(1970, 1, 1)</f>
        <v>42515.439421296294</v>
      </c>
      <c r="T1798" s="5">
        <f>$I1798/60/60/24+DATE(1970, 1, 1)</f>
        <v>42575.439421296294</v>
      </c>
      <c r="U1798" t="b">
        <f>T1798&gt;S1798</f>
        <v>1</v>
      </c>
    </row>
    <row r="1799" spans="1:21" ht="43.5" x14ac:dyDescent="0.35">
      <c r="A1799">
        <v>1797</v>
      </c>
      <c r="B1799" s="3" t="s">
        <v>1798</v>
      </c>
      <c r="C1799" s="3" t="s">
        <v>5907</v>
      </c>
      <c r="D1799" s="11">
        <v>10000</v>
      </c>
      <c r="E1799" s="11">
        <v>6755</v>
      </c>
      <c r="F1799" t="s">
        <v>8221</v>
      </c>
      <c r="G1799" t="s">
        <v>8224</v>
      </c>
      <c r="H1799" t="s">
        <v>8246</v>
      </c>
      <c r="I1799">
        <v>1481809189</v>
      </c>
      <c r="J1799">
        <v>1479217189</v>
      </c>
      <c r="K1799" t="b">
        <v>1</v>
      </c>
      <c r="L1799">
        <v>140</v>
      </c>
      <c r="M1799" t="b">
        <v>0</v>
      </c>
      <c r="N1799" t="s">
        <v>8285</v>
      </c>
      <c r="O1799" s="13">
        <f>E1799/D1799</f>
        <v>0.67549999999999999</v>
      </c>
      <c r="P1799" s="14">
        <f>IF($L1799&lt;&gt;0, E1799/L1799, 0)</f>
        <v>48.25</v>
      </c>
      <c r="Q1799" t="str">
        <f>LEFT($N1799, FIND("/", $N1799)-1)</f>
        <v>photography</v>
      </c>
      <c r="R1799" t="str">
        <f>RIGHT(N1799, LEN(N1799)-LEN(Q1799)-1)</f>
        <v>photobooks</v>
      </c>
      <c r="S1799" s="5">
        <f>$J1799/60/60/24+DATE(1970, 1, 1)</f>
        <v>42689.56931712963</v>
      </c>
      <c r="T1799" s="5">
        <f>$I1799/60/60/24+DATE(1970, 1, 1)</f>
        <v>42719.56931712963</v>
      </c>
      <c r="U1799" t="b">
        <f>T1799&gt;S1799</f>
        <v>1</v>
      </c>
    </row>
    <row r="1800" spans="1:21" ht="43.5" x14ac:dyDescent="0.35">
      <c r="A1800">
        <v>1798</v>
      </c>
      <c r="B1800" s="3" t="s">
        <v>1799</v>
      </c>
      <c r="C1800" s="3" t="s">
        <v>5908</v>
      </c>
      <c r="D1800" s="11">
        <v>16000</v>
      </c>
      <c r="E1800" s="11">
        <v>2182</v>
      </c>
      <c r="F1800" t="s">
        <v>8221</v>
      </c>
      <c r="G1800" t="s">
        <v>8224</v>
      </c>
      <c r="H1800" t="s">
        <v>8246</v>
      </c>
      <c r="I1800">
        <v>1454572233</v>
      </c>
      <c r="J1800">
        <v>1449388233</v>
      </c>
      <c r="K1800" t="b">
        <v>1</v>
      </c>
      <c r="L1800">
        <v>37</v>
      </c>
      <c r="M1800" t="b">
        <v>0</v>
      </c>
      <c r="N1800" t="s">
        <v>8285</v>
      </c>
      <c r="O1800" s="13">
        <f>E1800/D1800</f>
        <v>0.136375</v>
      </c>
      <c r="P1800" s="14">
        <f>IF($L1800&lt;&gt;0, E1800/L1800, 0)</f>
        <v>58.972972972972975</v>
      </c>
      <c r="Q1800" t="str">
        <f>LEFT($N1800, FIND("/", $N1800)-1)</f>
        <v>photography</v>
      </c>
      <c r="R1800" t="str">
        <f>RIGHT(N1800, LEN(N1800)-LEN(Q1800)-1)</f>
        <v>photobooks</v>
      </c>
      <c r="S1800" s="5">
        <f>$J1800/60/60/24+DATE(1970, 1, 1)</f>
        <v>42344.32677083333</v>
      </c>
      <c r="T1800" s="5">
        <f>$I1800/60/60/24+DATE(1970, 1, 1)</f>
        <v>42404.32677083333</v>
      </c>
      <c r="U1800" t="b">
        <f>T1800&gt;S1800</f>
        <v>1</v>
      </c>
    </row>
    <row r="1801" spans="1:21" ht="29" x14ac:dyDescent="0.35">
      <c r="A1801">
        <v>1799</v>
      </c>
      <c r="B1801" s="3" t="s">
        <v>1800</v>
      </c>
      <c r="C1801" s="3" t="s">
        <v>5909</v>
      </c>
      <c r="D1801" s="11">
        <v>4000</v>
      </c>
      <c r="E1801" s="11">
        <v>69.83</v>
      </c>
      <c r="F1801" t="s">
        <v>8221</v>
      </c>
      <c r="G1801" t="s">
        <v>8225</v>
      </c>
      <c r="H1801" t="s">
        <v>8247</v>
      </c>
      <c r="I1801">
        <v>1415740408</v>
      </c>
      <c r="J1801">
        <v>1414008808</v>
      </c>
      <c r="K1801" t="b">
        <v>1</v>
      </c>
      <c r="L1801">
        <v>6</v>
      </c>
      <c r="M1801" t="b">
        <v>0</v>
      </c>
      <c r="N1801" t="s">
        <v>8285</v>
      </c>
      <c r="O1801" s="13">
        <f>E1801/D1801</f>
        <v>1.7457500000000001E-2</v>
      </c>
      <c r="P1801" s="14">
        <f>IF($L1801&lt;&gt;0, E1801/L1801, 0)</f>
        <v>11.638333333333334</v>
      </c>
      <c r="Q1801" t="str">
        <f>LEFT($N1801, FIND("/", $N1801)-1)</f>
        <v>photography</v>
      </c>
      <c r="R1801" t="str">
        <f>RIGHT(N1801, LEN(N1801)-LEN(Q1801)-1)</f>
        <v>photobooks</v>
      </c>
      <c r="S1801" s="5">
        <f>$J1801/60/60/24+DATE(1970, 1, 1)</f>
        <v>41934.842685185184</v>
      </c>
      <c r="T1801" s="5">
        <f>$I1801/60/60/24+DATE(1970, 1, 1)</f>
        <v>41954.884351851855</v>
      </c>
      <c r="U1801" t="b">
        <f>T1801&gt;S1801</f>
        <v>1</v>
      </c>
    </row>
    <row r="1802" spans="1:21" ht="58" x14ac:dyDescent="0.35">
      <c r="A1802">
        <v>1800</v>
      </c>
      <c r="B1802" s="3" t="s">
        <v>1801</v>
      </c>
      <c r="C1802" s="3" t="s">
        <v>5910</v>
      </c>
      <c r="D1802" s="11">
        <v>46260</v>
      </c>
      <c r="E1802" s="11">
        <v>9460</v>
      </c>
      <c r="F1802" t="s">
        <v>8221</v>
      </c>
      <c r="G1802" t="s">
        <v>8225</v>
      </c>
      <c r="H1802" t="s">
        <v>8247</v>
      </c>
      <c r="I1802">
        <v>1476109970</v>
      </c>
      <c r="J1802">
        <v>1473517970</v>
      </c>
      <c r="K1802" t="b">
        <v>1</v>
      </c>
      <c r="L1802">
        <v>113</v>
      </c>
      <c r="M1802" t="b">
        <v>0</v>
      </c>
      <c r="N1802" t="s">
        <v>8285</v>
      </c>
      <c r="O1802" s="13">
        <f>E1802/D1802</f>
        <v>0.20449632511889321</v>
      </c>
      <c r="P1802" s="14">
        <f>IF($L1802&lt;&gt;0, E1802/L1802, 0)</f>
        <v>83.716814159292042</v>
      </c>
      <c r="Q1802" t="str">
        <f>LEFT($N1802, FIND("/", $N1802)-1)</f>
        <v>photography</v>
      </c>
      <c r="R1802" t="str">
        <f>RIGHT(N1802, LEN(N1802)-LEN(Q1802)-1)</f>
        <v>photobooks</v>
      </c>
      <c r="S1802" s="5">
        <f>$J1802/60/60/24+DATE(1970, 1, 1)</f>
        <v>42623.606134259258</v>
      </c>
      <c r="T1802" s="5">
        <f>$I1802/60/60/24+DATE(1970, 1, 1)</f>
        <v>42653.606134259258</v>
      </c>
      <c r="U1802" t="b">
        <f>T1802&gt;S1802</f>
        <v>1</v>
      </c>
    </row>
    <row r="1803" spans="1:21" ht="58" x14ac:dyDescent="0.35">
      <c r="A1803">
        <v>1801</v>
      </c>
      <c r="B1803" s="3" t="s">
        <v>1802</v>
      </c>
      <c r="C1803" s="3" t="s">
        <v>5911</v>
      </c>
      <c r="D1803" s="11">
        <v>17000</v>
      </c>
      <c r="E1803" s="11">
        <v>2355</v>
      </c>
      <c r="F1803" t="s">
        <v>8221</v>
      </c>
      <c r="G1803" t="s">
        <v>8225</v>
      </c>
      <c r="H1803" t="s">
        <v>8247</v>
      </c>
      <c r="I1803">
        <v>1450181400</v>
      </c>
      <c r="J1803">
        <v>1447429868</v>
      </c>
      <c r="K1803" t="b">
        <v>1</v>
      </c>
      <c r="L1803">
        <v>37</v>
      </c>
      <c r="M1803" t="b">
        <v>0</v>
      </c>
      <c r="N1803" t="s">
        <v>8285</v>
      </c>
      <c r="O1803" s="13">
        <f>E1803/D1803</f>
        <v>0.13852941176470587</v>
      </c>
      <c r="P1803" s="14">
        <f>IF($L1803&lt;&gt;0, E1803/L1803, 0)</f>
        <v>63.648648648648646</v>
      </c>
      <c r="Q1803" t="str">
        <f>LEFT($N1803, FIND("/", $N1803)-1)</f>
        <v>photography</v>
      </c>
      <c r="R1803" t="str">
        <f>RIGHT(N1803, LEN(N1803)-LEN(Q1803)-1)</f>
        <v>photobooks</v>
      </c>
      <c r="S1803" s="5">
        <f>$J1803/60/60/24+DATE(1970, 1, 1)</f>
        <v>42321.660509259258</v>
      </c>
      <c r="T1803" s="5">
        <f>$I1803/60/60/24+DATE(1970, 1, 1)</f>
        <v>42353.506944444445</v>
      </c>
      <c r="U1803" t="b">
        <f>T1803&gt;S1803</f>
        <v>1</v>
      </c>
    </row>
    <row r="1804" spans="1:21" ht="43.5" x14ac:dyDescent="0.35">
      <c r="A1804">
        <v>1802</v>
      </c>
      <c r="B1804" s="3" t="s">
        <v>1803</v>
      </c>
      <c r="C1804" s="3" t="s">
        <v>5912</v>
      </c>
      <c r="D1804" s="11">
        <v>3500</v>
      </c>
      <c r="E1804" s="11">
        <v>1697</v>
      </c>
      <c r="F1804" t="s">
        <v>8221</v>
      </c>
      <c r="G1804" t="s">
        <v>8236</v>
      </c>
      <c r="H1804" t="s">
        <v>8249</v>
      </c>
      <c r="I1804">
        <v>1435442340</v>
      </c>
      <c r="J1804">
        <v>1433416830</v>
      </c>
      <c r="K1804" t="b">
        <v>1</v>
      </c>
      <c r="L1804">
        <v>18</v>
      </c>
      <c r="M1804" t="b">
        <v>0</v>
      </c>
      <c r="N1804" t="s">
        <v>8285</v>
      </c>
      <c r="O1804" s="13">
        <f>E1804/D1804</f>
        <v>0.48485714285714288</v>
      </c>
      <c r="P1804" s="14">
        <f>IF($L1804&lt;&gt;0, E1804/L1804, 0)</f>
        <v>94.277777777777771</v>
      </c>
      <c r="Q1804" t="str">
        <f>LEFT($N1804, FIND("/", $N1804)-1)</f>
        <v>photography</v>
      </c>
      <c r="R1804" t="str">
        <f>RIGHT(N1804, LEN(N1804)-LEN(Q1804)-1)</f>
        <v>photobooks</v>
      </c>
      <c r="S1804" s="5">
        <f>$J1804/60/60/24+DATE(1970, 1, 1)</f>
        <v>42159.47256944445</v>
      </c>
      <c r="T1804" s="5">
        <f>$I1804/60/60/24+DATE(1970, 1, 1)</f>
        <v>42182.915972222225</v>
      </c>
      <c r="U1804" t="b">
        <f>T1804&gt;S1804</f>
        <v>1</v>
      </c>
    </row>
    <row r="1805" spans="1:21" ht="43.5" x14ac:dyDescent="0.35">
      <c r="A1805">
        <v>1803</v>
      </c>
      <c r="B1805" s="3" t="s">
        <v>1804</v>
      </c>
      <c r="C1805" s="3" t="s">
        <v>5913</v>
      </c>
      <c r="D1805" s="11">
        <v>17500</v>
      </c>
      <c r="E1805" s="11">
        <v>5390</v>
      </c>
      <c r="F1805" t="s">
        <v>8221</v>
      </c>
      <c r="G1805" t="s">
        <v>8224</v>
      </c>
      <c r="H1805" t="s">
        <v>8246</v>
      </c>
      <c r="I1805">
        <v>1423878182</v>
      </c>
      <c r="J1805">
        <v>1421199782</v>
      </c>
      <c r="K1805" t="b">
        <v>1</v>
      </c>
      <c r="L1805">
        <v>75</v>
      </c>
      <c r="M1805" t="b">
        <v>0</v>
      </c>
      <c r="N1805" t="s">
        <v>8285</v>
      </c>
      <c r="O1805" s="13">
        <f>E1805/D1805</f>
        <v>0.308</v>
      </c>
      <c r="P1805" s="14">
        <f>IF($L1805&lt;&gt;0, E1805/L1805, 0)</f>
        <v>71.86666666666666</v>
      </c>
      <c r="Q1805" t="str">
        <f>LEFT($N1805, FIND("/", $N1805)-1)</f>
        <v>photography</v>
      </c>
      <c r="R1805" t="str">
        <f>RIGHT(N1805, LEN(N1805)-LEN(Q1805)-1)</f>
        <v>photobooks</v>
      </c>
      <c r="S1805" s="5">
        <f>$J1805/60/60/24+DATE(1970, 1, 1)</f>
        <v>42018.071550925932</v>
      </c>
      <c r="T1805" s="5">
        <f>$I1805/60/60/24+DATE(1970, 1, 1)</f>
        <v>42049.071550925932</v>
      </c>
      <c r="U1805" t="b">
        <f>T1805&gt;S1805</f>
        <v>1</v>
      </c>
    </row>
    <row r="1806" spans="1:21" ht="43.5" x14ac:dyDescent="0.35">
      <c r="A1806">
        <v>1804</v>
      </c>
      <c r="B1806" s="3" t="s">
        <v>1805</v>
      </c>
      <c r="C1806" s="3" t="s">
        <v>5914</v>
      </c>
      <c r="D1806" s="11">
        <v>15500</v>
      </c>
      <c r="E1806" s="11">
        <v>5452</v>
      </c>
      <c r="F1806" t="s">
        <v>8221</v>
      </c>
      <c r="G1806" t="s">
        <v>8224</v>
      </c>
      <c r="H1806" t="s">
        <v>8246</v>
      </c>
      <c r="I1806">
        <v>1447521404</v>
      </c>
      <c r="J1806">
        <v>1444061804</v>
      </c>
      <c r="K1806" t="b">
        <v>1</v>
      </c>
      <c r="L1806">
        <v>52</v>
      </c>
      <c r="M1806" t="b">
        <v>0</v>
      </c>
      <c r="N1806" t="s">
        <v>8285</v>
      </c>
      <c r="O1806" s="13">
        <f>E1806/D1806</f>
        <v>0.35174193548387095</v>
      </c>
      <c r="P1806" s="14">
        <f>IF($L1806&lt;&gt;0, E1806/L1806, 0)</f>
        <v>104.84615384615384</v>
      </c>
      <c r="Q1806" t="str">
        <f>LEFT($N1806, FIND("/", $N1806)-1)</f>
        <v>photography</v>
      </c>
      <c r="R1806" t="str">
        <f>RIGHT(N1806, LEN(N1806)-LEN(Q1806)-1)</f>
        <v>photobooks</v>
      </c>
      <c r="S1806" s="5">
        <f>$J1806/60/60/24+DATE(1970, 1, 1)</f>
        <v>42282.678287037037</v>
      </c>
      <c r="T1806" s="5">
        <f>$I1806/60/60/24+DATE(1970, 1, 1)</f>
        <v>42322.719953703709</v>
      </c>
      <c r="U1806" t="b">
        <f>T1806&gt;S1806</f>
        <v>1</v>
      </c>
    </row>
    <row r="1807" spans="1:21" ht="43.5" x14ac:dyDescent="0.35">
      <c r="A1807">
        <v>1805</v>
      </c>
      <c r="B1807" s="3" t="s">
        <v>1806</v>
      </c>
      <c r="C1807" s="3" t="s">
        <v>5915</v>
      </c>
      <c r="D1807" s="11">
        <v>22500</v>
      </c>
      <c r="E1807" s="11">
        <v>8191</v>
      </c>
      <c r="F1807" t="s">
        <v>8221</v>
      </c>
      <c r="G1807" t="s">
        <v>8236</v>
      </c>
      <c r="H1807" t="s">
        <v>8249</v>
      </c>
      <c r="I1807">
        <v>1443808800</v>
      </c>
      <c r="J1807">
        <v>1441048658</v>
      </c>
      <c r="K1807" t="b">
        <v>1</v>
      </c>
      <c r="L1807">
        <v>122</v>
      </c>
      <c r="M1807" t="b">
        <v>0</v>
      </c>
      <c r="N1807" t="s">
        <v>8285</v>
      </c>
      <c r="O1807" s="13">
        <f>E1807/D1807</f>
        <v>0.36404444444444445</v>
      </c>
      <c r="P1807" s="14">
        <f>IF($L1807&lt;&gt;0, E1807/L1807, 0)</f>
        <v>67.139344262295083</v>
      </c>
      <c r="Q1807" t="str">
        <f>LEFT($N1807, FIND("/", $N1807)-1)</f>
        <v>photography</v>
      </c>
      <c r="R1807" t="str">
        <f>RIGHT(N1807, LEN(N1807)-LEN(Q1807)-1)</f>
        <v>photobooks</v>
      </c>
      <c r="S1807" s="5">
        <f>$J1807/60/60/24+DATE(1970, 1, 1)</f>
        <v>42247.803912037038</v>
      </c>
      <c r="T1807" s="5">
        <f>$I1807/60/60/24+DATE(1970, 1, 1)</f>
        <v>42279.75</v>
      </c>
      <c r="U1807" t="b">
        <f>T1807&gt;S1807</f>
        <v>1</v>
      </c>
    </row>
    <row r="1808" spans="1:21" ht="43.5" x14ac:dyDescent="0.35">
      <c r="A1808">
        <v>1806</v>
      </c>
      <c r="B1808" s="3" t="s">
        <v>1807</v>
      </c>
      <c r="C1808" s="3" t="s">
        <v>5916</v>
      </c>
      <c r="D1808" s="11">
        <v>20000</v>
      </c>
      <c r="E1808" s="11">
        <v>591</v>
      </c>
      <c r="F1808" t="s">
        <v>8221</v>
      </c>
      <c r="G1808" t="s">
        <v>8225</v>
      </c>
      <c r="H1808" t="s">
        <v>8247</v>
      </c>
      <c r="I1808">
        <v>1412090349</v>
      </c>
      <c r="J1808">
        <v>1409066349</v>
      </c>
      <c r="K1808" t="b">
        <v>1</v>
      </c>
      <c r="L1808">
        <v>8</v>
      </c>
      <c r="M1808" t="b">
        <v>0</v>
      </c>
      <c r="N1808" t="s">
        <v>8285</v>
      </c>
      <c r="O1808" s="13">
        <f>E1808/D1808</f>
        <v>2.955E-2</v>
      </c>
      <c r="P1808" s="14">
        <f>IF($L1808&lt;&gt;0, E1808/L1808, 0)</f>
        <v>73.875</v>
      </c>
      <c r="Q1808" t="str">
        <f>LEFT($N1808, FIND("/", $N1808)-1)</f>
        <v>photography</v>
      </c>
      <c r="R1808" t="str">
        <f>RIGHT(N1808, LEN(N1808)-LEN(Q1808)-1)</f>
        <v>photobooks</v>
      </c>
      <c r="S1808" s="5">
        <f>$J1808/60/60/24+DATE(1970, 1, 1)</f>
        <v>41877.638298611113</v>
      </c>
      <c r="T1808" s="5">
        <f>$I1808/60/60/24+DATE(1970, 1, 1)</f>
        <v>41912.638298611113</v>
      </c>
      <c r="U1808" t="b">
        <f>T1808&gt;S1808</f>
        <v>1</v>
      </c>
    </row>
    <row r="1809" spans="1:21" ht="29" x14ac:dyDescent="0.35">
      <c r="A1809">
        <v>1807</v>
      </c>
      <c r="B1809" s="3" t="s">
        <v>1808</v>
      </c>
      <c r="C1809" s="3" t="s">
        <v>5917</v>
      </c>
      <c r="D1809" s="11">
        <v>5000</v>
      </c>
      <c r="E1809" s="11">
        <v>553</v>
      </c>
      <c r="F1809" t="s">
        <v>8221</v>
      </c>
      <c r="G1809" t="s">
        <v>8224</v>
      </c>
      <c r="H1809" t="s">
        <v>8246</v>
      </c>
      <c r="I1809">
        <v>1411868313</v>
      </c>
      <c r="J1809">
        <v>1409276313</v>
      </c>
      <c r="K1809" t="b">
        <v>1</v>
      </c>
      <c r="L1809">
        <v>8</v>
      </c>
      <c r="M1809" t="b">
        <v>0</v>
      </c>
      <c r="N1809" t="s">
        <v>8285</v>
      </c>
      <c r="O1809" s="13">
        <f>E1809/D1809</f>
        <v>0.1106</v>
      </c>
      <c r="P1809" s="14">
        <f>IF($L1809&lt;&gt;0, E1809/L1809, 0)</f>
        <v>69.125</v>
      </c>
      <c r="Q1809" t="str">
        <f>LEFT($N1809, FIND("/", $N1809)-1)</f>
        <v>photography</v>
      </c>
      <c r="R1809" t="str">
        <f>RIGHT(N1809, LEN(N1809)-LEN(Q1809)-1)</f>
        <v>photobooks</v>
      </c>
      <c r="S1809" s="5">
        <f>$J1809/60/60/24+DATE(1970, 1, 1)</f>
        <v>41880.068437499998</v>
      </c>
      <c r="T1809" s="5">
        <f>$I1809/60/60/24+DATE(1970, 1, 1)</f>
        <v>41910.068437499998</v>
      </c>
      <c r="U1809" t="b">
        <f>T1809&gt;S1809</f>
        <v>1</v>
      </c>
    </row>
    <row r="1810" spans="1:21" ht="43.5" x14ac:dyDescent="0.35">
      <c r="A1810">
        <v>1808</v>
      </c>
      <c r="B1810" s="3" t="s">
        <v>1809</v>
      </c>
      <c r="C1810" s="3" t="s">
        <v>5918</v>
      </c>
      <c r="D1810" s="11">
        <v>28000</v>
      </c>
      <c r="E1810" s="11">
        <v>11594</v>
      </c>
      <c r="F1810" t="s">
        <v>8221</v>
      </c>
      <c r="G1810" t="s">
        <v>8224</v>
      </c>
      <c r="H1810" t="s">
        <v>8246</v>
      </c>
      <c r="I1810">
        <v>1486830030</v>
      </c>
      <c r="J1810">
        <v>1483806030</v>
      </c>
      <c r="K1810" t="b">
        <v>1</v>
      </c>
      <c r="L1810">
        <v>96</v>
      </c>
      <c r="M1810" t="b">
        <v>0</v>
      </c>
      <c r="N1810" t="s">
        <v>8285</v>
      </c>
      <c r="O1810" s="13">
        <f>E1810/D1810</f>
        <v>0.41407142857142859</v>
      </c>
      <c r="P1810" s="14">
        <f>IF($L1810&lt;&gt;0, E1810/L1810, 0)</f>
        <v>120.77083333333333</v>
      </c>
      <c r="Q1810" t="str">
        <f>LEFT($N1810, FIND("/", $N1810)-1)</f>
        <v>photography</v>
      </c>
      <c r="R1810" t="str">
        <f>RIGHT(N1810, LEN(N1810)-LEN(Q1810)-1)</f>
        <v>photobooks</v>
      </c>
      <c r="S1810" s="5">
        <f>$J1810/60/60/24+DATE(1970, 1, 1)</f>
        <v>42742.680902777778</v>
      </c>
      <c r="T1810" s="5">
        <f>$I1810/60/60/24+DATE(1970, 1, 1)</f>
        <v>42777.680902777778</v>
      </c>
      <c r="U1810" t="b">
        <f>T1810&gt;S1810</f>
        <v>1</v>
      </c>
    </row>
    <row r="1811" spans="1:21" ht="43.5" x14ac:dyDescent="0.35">
      <c r="A1811">
        <v>1809</v>
      </c>
      <c r="B1811" s="3" t="s">
        <v>1810</v>
      </c>
      <c r="C1811" s="3" t="s">
        <v>5919</v>
      </c>
      <c r="D1811" s="11">
        <v>3500</v>
      </c>
      <c r="E1811" s="11">
        <v>380</v>
      </c>
      <c r="F1811" t="s">
        <v>8221</v>
      </c>
      <c r="G1811" t="s">
        <v>8229</v>
      </c>
      <c r="H1811" t="s">
        <v>8251</v>
      </c>
      <c r="I1811">
        <v>1425246439</v>
      </c>
      <c r="J1811">
        <v>1422222439</v>
      </c>
      <c r="K1811" t="b">
        <v>1</v>
      </c>
      <c r="L1811">
        <v>9</v>
      </c>
      <c r="M1811" t="b">
        <v>0</v>
      </c>
      <c r="N1811" t="s">
        <v>8285</v>
      </c>
      <c r="O1811" s="13">
        <f>E1811/D1811</f>
        <v>0.10857142857142857</v>
      </c>
      <c r="P1811" s="14">
        <f>IF($L1811&lt;&gt;0, E1811/L1811, 0)</f>
        <v>42.222222222222221</v>
      </c>
      <c r="Q1811" t="str">
        <f>LEFT($N1811, FIND("/", $N1811)-1)</f>
        <v>photography</v>
      </c>
      <c r="R1811" t="str">
        <f>RIGHT(N1811, LEN(N1811)-LEN(Q1811)-1)</f>
        <v>photobooks</v>
      </c>
      <c r="S1811" s="5">
        <f>$J1811/60/60/24+DATE(1970, 1, 1)</f>
        <v>42029.907858796301</v>
      </c>
      <c r="T1811" s="5">
        <f>$I1811/60/60/24+DATE(1970, 1, 1)</f>
        <v>42064.907858796301</v>
      </c>
      <c r="U1811" t="b">
        <f>T1811&gt;S1811</f>
        <v>1</v>
      </c>
    </row>
    <row r="1812" spans="1:21" ht="43.5" x14ac:dyDescent="0.35">
      <c r="A1812">
        <v>1810</v>
      </c>
      <c r="B1812" s="3" t="s">
        <v>1811</v>
      </c>
      <c r="C1812" s="3" t="s">
        <v>5920</v>
      </c>
      <c r="D1812" s="11">
        <v>450</v>
      </c>
      <c r="E1812" s="11">
        <v>15</v>
      </c>
      <c r="F1812" t="s">
        <v>8221</v>
      </c>
      <c r="G1812" t="s">
        <v>8224</v>
      </c>
      <c r="H1812" t="s">
        <v>8246</v>
      </c>
      <c r="I1812">
        <v>1408657826</v>
      </c>
      <c r="J1812">
        <v>1407621026</v>
      </c>
      <c r="K1812" t="b">
        <v>0</v>
      </c>
      <c r="L1812">
        <v>2</v>
      </c>
      <c r="M1812" t="b">
        <v>0</v>
      </c>
      <c r="N1812" t="s">
        <v>8285</v>
      </c>
      <c r="O1812" s="13">
        <f>E1812/D1812</f>
        <v>3.3333333333333333E-2</v>
      </c>
      <c r="P1812" s="14">
        <f>IF($L1812&lt;&gt;0, E1812/L1812, 0)</f>
        <v>7.5</v>
      </c>
      <c r="Q1812" t="str">
        <f>LEFT($N1812, FIND("/", $N1812)-1)</f>
        <v>photography</v>
      </c>
      <c r="R1812" t="str">
        <f>RIGHT(N1812, LEN(N1812)-LEN(Q1812)-1)</f>
        <v>photobooks</v>
      </c>
      <c r="S1812" s="5">
        <f>$J1812/60/60/24+DATE(1970, 1, 1)</f>
        <v>41860.91002314815</v>
      </c>
      <c r="T1812" s="5">
        <f>$I1812/60/60/24+DATE(1970, 1, 1)</f>
        <v>41872.91002314815</v>
      </c>
      <c r="U1812" t="b">
        <f>T1812&gt;S1812</f>
        <v>1</v>
      </c>
    </row>
    <row r="1813" spans="1:21" ht="43.5" x14ac:dyDescent="0.35">
      <c r="A1813">
        <v>1811</v>
      </c>
      <c r="B1813" s="3" t="s">
        <v>1812</v>
      </c>
      <c r="C1813" s="3" t="s">
        <v>5921</v>
      </c>
      <c r="D1813" s="11">
        <v>54000</v>
      </c>
      <c r="E1813" s="11">
        <v>40</v>
      </c>
      <c r="F1813" t="s">
        <v>8221</v>
      </c>
      <c r="G1813" t="s">
        <v>8224</v>
      </c>
      <c r="H1813" t="s">
        <v>8246</v>
      </c>
      <c r="I1813">
        <v>1414123200</v>
      </c>
      <c r="J1813">
        <v>1408962270</v>
      </c>
      <c r="K1813" t="b">
        <v>0</v>
      </c>
      <c r="L1813">
        <v>26</v>
      </c>
      <c r="M1813" t="b">
        <v>0</v>
      </c>
      <c r="N1813" t="s">
        <v>8285</v>
      </c>
      <c r="O1813" s="13">
        <f>E1813/D1813</f>
        <v>7.407407407407407E-4</v>
      </c>
      <c r="P1813" s="14">
        <f>IF($L1813&lt;&gt;0, E1813/L1813, 0)</f>
        <v>1.5384615384615385</v>
      </c>
      <c r="Q1813" t="str">
        <f>LEFT($N1813, FIND("/", $N1813)-1)</f>
        <v>photography</v>
      </c>
      <c r="R1813" t="str">
        <f>RIGHT(N1813, LEN(N1813)-LEN(Q1813)-1)</f>
        <v>photobooks</v>
      </c>
      <c r="S1813" s="5">
        <f>$J1813/60/60/24+DATE(1970, 1, 1)</f>
        <v>41876.433680555558</v>
      </c>
      <c r="T1813" s="5">
        <f>$I1813/60/60/24+DATE(1970, 1, 1)</f>
        <v>41936.166666666664</v>
      </c>
      <c r="U1813" t="b">
        <f>T1813&gt;S1813</f>
        <v>1</v>
      </c>
    </row>
    <row r="1814" spans="1:21" ht="43.5" x14ac:dyDescent="0.35">
      <c r="A1814">
        <v>1812</v>
      </c>
      <c r="B1814" s="3" t="s">
        <v>1813</v>
      </c>
      <c r="C1814" s="3" t="s">
        <v>5922</v>
      </c>
      <c r="D1814" s="11">
        <v>6500</v>
      </c>
      <c r="E1814" s="11">
        <v>865</v>
      </c>
      <c r="F1814" t="s">
        <v>8221</v>
      </c>
      <c r="G1814" t="s">
        <v>8225</v>
      </c>
      <c r="H1814" t="s">
        <v>8247</v>
      </c>
      <c r="I1814">
        <v>1467531536</v>
      </c>
      <c r="J1814">
        <v>1464939536</v>
      </c>
      <c r="K1814" t="b">
        <v>0</v>
      </c>
      <c r="L1814">
        <v>23</v>
      </c>
      <c r="M1814" t="b">
        <v>0</v>
      </c>
      <c r="N1814" t="s">
        <v>8285</v>
      </c>
      <c r="O1814" s="13">
        <f>E1814/D1814</f>
        <v>0.13307692307692306</v>
      </c>
      <c r="P1814" s="14">
        <f>IF($L1814&lt;&gt;0, E1814/L1814, 0)</f>
        <v>37.608695652173914</v>
      </c>
      <c r="Q1814" t="str">
        <f>LEFT($N1814, FIND("/", $N1814)-1)</f>
        <v>photography</v>
      </c>
      <c r="R1814" t="str">
        <f>RIGHT(N1814, LEN(N1814)-LEN(Q1814)-1)</f>
        <v>photobooks</v>
      </c>
      <c r="S1814" s="5">
        <f>$J1814/60/60/24+DATE(1970, 1, 1)</f>
        <v>42524.318703703699</v>
      </c>
      <c r="T1814" s="5">
        <f>$I1814/60/60/24+DATE(1970, 1, 1)</f>
        <v>42554.318703703699</v>
      </c>
      <c r="U1814" t="b">
        <f>T1814&gt;S1814</f>
        <v>1</v>
      </c>
    </row>
    <row r="1815" spans="1:21" ht="43.5" x14ac:dyDescent="0.35">
      <c r="A1815">
        <v>1813</v>
      </c>
      <c r="B1815" s="3" t="s">
        <v>1814</v>
      </c>
      <c r="C1815" s="3" t="s">
        <v>5923</v>
      </c>
      <c r="D1815" s="11">
        <v>8750</v>
      </c>
      <c r="E1815" s="11">
        <v>0</v>
      </c>
      <c r="F1815" t="s">
        <v>8221</v>
      </c>
      <c r="G1815" t="s">
        <v>8225</v>
      </c>
      <c r="H1815" t="s">
        <v>8247</v>
      </c>
      <c r="I1815">
        <v>1407532812</v>
      </c>
      <c r="J1815">
        <v>1404940812</v>
      </c>
      <c r="K1815" t="b">
        <v>0</v>
      </c>
      <c r="L1815">
        <v>0</v>
      </c>
      <c r="M1815" t="b">
        <v>0</v>
      </c>
      <c r="N1815" t="s">
        <v>8285</v>
      </c>
      <c r="O1815" s="13">
        <f>E1815/D1815</f>
        <v>0</v>
      </c>
      <c r="P1815" s="14">
        <f>IF($L1815&lt;&gt;0, E1815/L1815, 0)</f>
        <v>0</v>
      </c>
      <c r="Q1815" t="str">
        <f>LEFT($N1815, FIND("/", $N1815)-1)</f>
        <v>photography</v>
      </c>
      <c r="R1815" t="str">
        <f>RIGHT(N1815, LEN(N1815)-LEN(Q1815)-1)</f>
        <v>photobooks</v>
      </c>
      <c r="S1815" s="5">
        <f>$J1815/60/60/24+DATE(1970, 1, 1)</f>
        <v>41829.889027777775</v>
      </c>
      <c r="T1815" s="5">
        <f>$I1815/60/60/24+DATE(1970, 1, 1)</f>
        <v>41859.889027777775</v>
      </c>
      <c r="U1815" t="b">
        <f>T1815&gt;S1815</f>
        <v>1</v>
      </c>
    </row>
    <row r="1816" spans="1:21" ht="43.5" x14ac:dyDescent="0.35">
      <c r="A1816">
        <v>1814</v>
      </c>
      <c r="B1816" s="3" t="s">
        <v>1815</v>
      </c>
      <c r="C1816" s="3" t="s">
        <v>5924</v>
      </c>
      <c r="D1816" s="11">
        <v>12000</v>
      </c>
      <c r="E1816" s="11">
        <v>5902</v>
      </c>
      <c r="F1816" t="s">
        <v>8221</v>
      </c>
      <c r="G1816" t="s">
        <v>8225</v>
      </c>
      <c r="H1816" t="s">
        <v>8247</v>
      </c>
      <c r="I1816">
        <v>1425108736</v>
      </c>
      <c r="J1816">
        <v>1422516736</v>
      </c>
      <c r="K1816" t="b">
        <v>0</v>
      </c>
      <c r="L1816">
        <v>140</v>
      </c>
      <c r="M1816" t="b">
        <v>0</v>
      </c>
      <c r="N1816" t="s">
        <v>8285</v>
      </c>
      <c r="O1816" s="13">
        <f>E1816/D1816</f>
        <v>0.49183333333333334</v>
      </c>
      <c r="P1816" s="14">
        <f>IF($L1816&lt;&gt;0, E1816/L1816, 0)</f>
        <v>42.157142857142858</v>
      </c>
      <c r="Q1816" t="str">
        <f>LEFT($N1816, FIND("/", $N1816)-1)</f>
        <v>photography</v>
      </c>
      <c r="R1816" t="str">
        <f>RIGHT(N1816, LEN(N1816)-LEN(Q1816)-1)</f>
        <v>photobooks</v>
      </c>
      <c r="S1816" s="5">
        <f>$J1816/60/60/24+DATE(1970, 1, 1)</f>
        <v>42033.314074074078</v>
      </c>
      <c r="T1816" s="5">
        <f>$I1816/60/60/24+DATE(1970, 1, 1)</f>
        <v>42063.314074074078</v>
      </c>
      <c r="U1816" t="b">
        <f>T1816&gt;S1816</f>
        <v>1</v>
      </c>
    </row>
    <row r="1817" spans="1:21" ht="58" x14ac:dyDescent="0.35">
      <c r="A1817">
        <v>1815</v>
      </c>
      <c r="B1817" s="3" t="s">
        <v>1816</v>
      </c>
      <c r="C1817" s="3" t="s">
        <v>5925</v>
      </c>
      <c r="D1817" s="11">
        <v>3000</v>
      </c>
      <c r="E1817" s="11">
        <v>0</v>
      </c>
      <c r="F1817" t="s">
        <v>8221</v>
      </c>
      <c r="G1817" t="s">
        <v>8224</v>
      </c>
      <c r="H1817" t="s">
        <v>8246</v>
      </c>
      <c r="I1817">
        <v>1435787137</v>
      </c>
      <c r="J1817">
        <v>1434577537</v>
      </c>
      <c r="K1817" t="b">
        <v>0</v>
      </c>
      <c r="L1817">
        <v>0</v>
      </c>
      <c r="M1817" t="b">
        <v>0</v>
      </c>
      <c r="N1817" t="s">
        <v>8285</v>
      </c>
      <c r="O1817" s="13">
        <f>E1817/D1817</f>
        <v>0</v>
      </c>
      <c r="P1817" s="14">
        <f>IF($L1817&lt;&gt;0, E1817/L1817, 0)</f>
        <v>0</v>
      </c>
      <c r="Q1817" t="str">
        <f>LEFT($N1817, FIND("/", $N1817)-1)</f>
        <v>photography</v>
      </c>
      <c r="R1817" t="str">
        <f>RIGHT(N1817, LEN(N1817)-LEN(Q1817)-1)</f>
        <v>photobooks</v>
      </c>
      <c r="S1817" s="5">
        <f>$J1817/60/60/24+DATE(1970, 1, 1)</f>
        <v>42172.906678240746</v>
      </c>
      <c r="T1817" s="5">
        <f>$I1817/60/60/24+DATE(1970, 1, 1)</f>
        <v>42186.906678240746</v>
      </c>
      <c r="U1817" t="b">
        <f>T1817&gt;S1817</f>
        <v>1</v>
      </c>
    </row>
    <row r="1818" spans="1:21" ht="43.5" x14ac:dyDescent="0.35">
      <c r="A1818">
        <v>1816</v>
      </c>
      <c r="B1818" s="3" t="s">
        <v>1817</v>
      </c>
      <c r="C1818" s="3" t="s">
        <v>5926</v>
      </c>
      <c r="D1818" s="11">
        <v>25000</v>
      </c>
      <c r="E1818" s="11">
        <v>509</v>
      </c>
      <c r="F1818" t="s">
        <v>8221</v>
      </c>
      <c r="G1818" t="s">
        <v>8240</v>
      </c>
      <c r="H1818" t="s">
        <v>8257</v>
      </c>
      <c r="I1818">
        <v>1469473200</v>
      </c>
      <c r="J1818">
        <v>1467061303</v>
      </c>
      <c r="K1818" t="b">
        <v>0</v>
      </c>
      <c r="L1818">
        <v>6</v>
      </c>
      <c r="M1818" t="b">
        <v>0</v>
      </c>
      <c r="N1818" t="s">
        <v>8285</v>
      </c>
      <c r="O1818" s="13">
        <f>E1818/D1818</f>
        <v>2.036E-2</v>
      </c>
      <c r="P1818" s="14">
        <f>IF($L1818&lt;&gt;0, E1818/L1818, 0)</f>
        <v>84.833333333333329</v>
      </c>
      <c r="Q1818" t="str">
        <f>LEFT($N1818, FIND("/", $N1818)-1)</f>
        <v>photography</v>
      </c>
      <c r="R1818" t="str">
        <f>RIGHT(N1818, LEN(N1818)-LEN(Q1818)-1)</f>
        <v>photobooks</v>
      </c>
      <c r="S1818" s="5">
        <f>$J1818/60/60/24+DATE(1970, 1, 1)</f>
        <v>42548.876192129625</v>
      </c>
      <c r="T1818" s="5">
        <f>$I1818/60/60/24+DATE(1970, 1, 1)</f>
        <v>42576.791666666672</v>
      </c>
      <c r="U1818" t="b">
        <f>T1818&gt;S1818</f>
        <v>1</v>
      </c>
    </row>
    <row r="1819" spans="1:21" ht="29" x14ac:dyDescent="0.35">
      <c r="A1819">
        <v>1817</v>
      </c>
      <c r="B1819" s="3" t="s">
        <v>1818</v>
      </c>
      <c r="C1819" s="3" t="s">
        <v>5927</v>
      </c>
      <c r="D1819" s="11">
        <v>18000</v>
      </c>
      <c r="E1819" s="11">
        <v>9419</v>
      </c>
      <c r="F1819" t="s">
        <v>8221</v>
      </c>
      <c r="G1819" t="s">
        <v>8224</v>
      </c>
      <c r="H1819" t="s">
        <v>8246</v>
      </c>
      <c r="I1819">
        <v>1485759540</v>
      </c>
      <c r="J1819">
        <v>1480607607</v>
      </c>
      <c r="K1819" t="b">
        <v>0</v>
      </c>
      <c r="L1819">
        <v>100</v>
      </c>
      <c r="M1819" t="b">
        <v>0</v>
      </c>
      <c r="N1819" t="s">
        <v>8285</v>
      </c>
      <c r="O1819" s="13">
        <f>E1819/D1819</f>
        <v>0.52327777777777773</v>
      </c>
      <c r="P1819" s="14">
        <f>IF($L1819&lt;&gt;0, E1819/L1819, 0)</f>
        <v>94.19</v>
      </c>
      <c r="Q1819" t="str">
        <f>LEFT($N1819, FIND("/", $N1819)-1)</f>
        <v>photography</v>
      </c>
      <c r="R1819" t="str">
        <f>RIGHT(N1819, LEN(N1819)-LEN(Q1819)-1)</f>
        <v>photobooks</v>
      </c>
      <c r="S1819" s="5">
        <f>$J1819/60/60/24+DATE(1970, 1, 1)</f>
        <v>42705.662118055552</v>
      </c>
      <c r="T1819" s="5">
        <f>$I1819/60/60/24+DATE(1970, 1, 1)</f>
        <v>42765.290972222225</v>
      </c>
      <c r="U1819" t="b">
        <f>T1819&gt;S1819</f>
        <v>1</v>
      </c>
    </row>
    <row r="1820" spans="1:21" ht="29" x14ac:dyDescent="0.35">
      <c r="A1820">
        <v>1818</v>
      </c>
      <c r="B1820" s="3" t="s">
        <v>1819</v>
      </c>
      <c r="C1820" s="3" t="s">
        <v>5928</v>
      </c>
      <c r="D1820" s="11">
        <v>15000</v>
      </c>
      <c r="E1820" s="11">
        <v>0</v>
      </c>
      <c r="F1820" t="s">
        <v>8221</v>
      </c>
      <c r="G1820" t="s">
        <v>8224</v>
      </c>
      <c r="H1820" t="s">
        <v>8246</v>
      </c>
      <c r="I1820">
        <v>1428035850</v>
      </c>
      <c r="J1820">
        <v>1425447450</v>
      </c>
      <c r="K1820" t="b">
        <v>0</v>
      </c>
      <c r="L1820">
        <v>0</v>
      </c>
      <c r="M1820" t="b">
        <v>0</v>
      </c>
      <c r="N1820" t="s">
        <v>8285</v>
      </c>
      <c r="O1820" s="13">
        <f>E1820/D1820</f>
        <v>0</v>
      </c>
      <c r="P1820" s="14">
        <f>IF($L1820&lt;&gt;0, E1820/L1820, 0)</f>
        <v>0</v>
      </c>
      <c r="Q1820" t="str">
        <f>LEFT($N1820, FIND("/", $N1820)-1)</f>
        <v>photography</v>
      </c>
      <c r="R1820" t="str">
        <f>RIGHT(N1820, LEN(N1820)-LEN(Q1820)-1)</f>
        <v>photobooks</v>
      </c>
      <c r="S1820" s="5">
        <f>$J1820/60/60/24+DATE(1970, 1, 1)</f>
        <v>42067.234375</v>
      </c>
      <c r="T1820" s="5">
        <f>$I1820/60/60/24+DATE(1970, 1, 1)</f>
        <v>42097.192708333328</v>
      </c>
      <c r="U1820" t="b">
        <f>T1820&gt;S1820</f>
        <v>1</v>
      </c>
    </row>
    <row r="1821" spans="1:21" ht="43.5" x14ac:dyDescent="0.35">
      <c r="A1821">
        <v>1819</v>
      </c>
      <c r="B1821" s="3" t="s">
        <v>1820</v>
      </c>
      <c r="C1821" s="3" t="s">
        <v>5929</v>
      </c>
      <c r="D1821" s="11">
        <v>1200</v>
      </c>
      <c r="E1821" s="11">
        <v>25</v>
      </c>
      <c r="F1821" t="s">
        <v>8221</v>
      </c>
      <c r="G1821" t="s">
        <v>8224</v>
      </c>
      <c r="H1821" t="s">
        <v>8246</v>
      </c>
      <c r="I1821">
        <v>1406743396</v>
      </c>
      <c r="J1821">
        <v>1404151396</v>
      </c>
      <c r="K1821" t="b">
        <v>0</v>
      </c>
      <c r="L1821">
        <v>4</v>
      </c>
      <c r="M1821" t="b">
        <v>0</v>
      </c>
      <c r="N1821" t="s">
        <v>8285</v>
      </c>
      <c r="O1821" s="13">
        <f>E1821/D1821</f>
        <v>2.0833333333333332E-2</v>
      </c>
      <c r="P1821" s="14">
        <f>IF($L1821&lt;&gt;0, E1821/L1821, 0)</f>
        <v>6.25</v>
      </c>
      <c r="Q1821" t="str">
        <f>LEFT($N1821, FIND("/", $N1821)-1)</f>
        <v>photography</v>
      </c>
      <c r="R1821" t="str">
        <f>RIGHT(N1821, LEN(N1821)-LEN(Q1821)-1)</f>
        <v>photobooks</v>
      </c>
      <c r="S1821" s="5">
        <f>$J1821/60/60/24+DATE(1970, 1, 1)</f>
        <v>41820.752268518518</v>
      </c>
      <c r="T1821" s="5">
        <f>$I1821/60/60/24+DATE(1970, 1, 1)</f>
        <v>41850.752268518518</v>
      </c>
      <c r="U1821" t="b">
        <f>T1821&gt;S1821</f>
        <v>1</v>
      </c>
    </row>
    <row r="1822" spans="1:21" ht="58" x14ac:dyDescent="0.35">
      <c r="A1822">
        <v>1820</v>
      </c>
      <c r="B1822" s="3" t="s">
        <v>1821</v>
      </c>
      <c r="C1822" s="3" t="s">
        <v>5930</v>
      </c>
      <c r="D1822" s="11">
        <v>26000</v>
      </c>
      <c r="E1822" s="11">
        <v>1707</v>
      </c>
      <c r="F1822" t="s">
        <v>8221</v>
      </c>
      <c r="G1822" t="s">
        <v>8224</v>
      </c>
      <c r="H1822" t="s">
        <v>8246</v>
      </c>
      <c r="I1822">
        <v>1427850090</v>
      </c>
      <c r="J1822">
        <v>1425261690</v>
      </c>
      <c r="K1822" t="b">
        <v>0</v>
      </c>
      <c r="L1822">
        <v>8</v>
      </c>
      <c r="M1822" t="b">
        <v>0</v>
      </c>
      <c r="N1822" t="s">
        <v>8285</v>
      </c>
      <c r="O1822" s="13">
        <f>E1822/D1822</f>
        <v>6.565384615384616E-2</v>
      </c>
      <c r="P1822" s="14">
        <f>IF($L1822&lt;&gt;0, E1822/L1822, 0)</f>
        <v>213.375</v>
      </c>
      <c r="Q1822" t="str">
        <f>LEFT($N1822, FIND("/", $N1822)-1)</f>
        <v>photography</v>
      </c>
      <c r="R1822" t="str">
        <f>RIGHT(N1822, LEN(N1822)-LEN(Q1822)-1)</f>
        <v>photobooks</v>
      </c>
      <c r="S1822" s="5">
        <f>$J1822/60/60/24+DATE(1970, 1, 1)</f>
        <v>42065.084375000006</v>
      </c>
      <c r="T1822" s="5">
        <f>$I1822/60/60/24+DATE(1970, 1, 1)</f>
        <v>42095.042708333334</v>
      </c>
      <c r="U1822" t="b">
        <f>T1822&gt;S1822</f>
        <v>1</v>
      </c>
    </row>
    <row r="1823" spans="1:21" ht="43.5" x14ac:dyDescent="0.35">
      <c r="A1823">
        <v>1821</v>
      </c>
      <c r="B1823" s="3" t="s">
        <v>1822</v>
      </c>
      <c r="C1823" s="3" t="s">
        <v>5931</v>
      </c>
      <c r="D1823" s="11">
        <v>2500</v>
      </c>
      <c r="E1823" s="11">
        <v>3372.25</v>
      </c>
      <c r="F1823" t="s">
        <v>8219</v>
      </c>
      <c r="G1823" t="s">
        <v>8224</v>
      </c>
      <c r="H1823" t="s">
        <v>8246</v>
      </c>
      <c r="I1823">
        <v>1330760367</v>
      </c>
      <c r="J1823">
        <v>1326872367</v>
      </c>
      <c r="K1823" t="b">
        <v>0</v>
      </c>
      <c r="L1823">
        <v>57</v>
      </c>
      <c r="M1823" t="b">
        <v>1</v>
      </c>
      <c r="N1823" t="s">
        <v>8276</v>
      </c>
      <c r="O1823" s="13">
        <f>E1823/D1823</f>
        <v>1.3489</v>
      </c>
      <c r="P1823" s="14">
        <f>IF($L1823&lt;&gt;0, E1823/L1823, 0)</f>
        <v>59.162280701754383</v>
      </c>
      <c r="Q1823" t="str">
        <f>LEFT($N1823, FIND("/", $N1823)-1)</f>
        <v>music</v>
      </c>
      <c r="R1823" t="str">
        <f>RIGHT(N1823, LEN(N1823)-LEN(Q1823)-1)</f>
        <v>rock</v>
      </c>
      <c r="S1823" s="5">
        <f>$J1823/60/60/24+DATE(1970, 1, 1)</f>
        <v>40926.319062499999</v>
      </c>
      <c r="T1823" s="5">
        <f>$I1823/60/60/24+DATE(1970, 1, 1)</f>
        <v>40971.319062499999</v>
      </c>
      <c r="U1823" t="b">
        <f>T1823&gt;S1823</f>
        <v>1</v>
      </c>
    </row>
    <row r="1824" spans="1:21" ht="29" x14ac:dyDescent="0.35">
      <c r="A1824">
        <v>1822</v>
      </c>
      <c r="B1824" s="3" t="s">
        <v>1823</v>
      </c>
      <c r="C1824" s="3" t="s">
        <v>5932</v>
      </c>
      <c r="D1824" s="11">
        <v>300</v>
      </c>
      <c r="E1824" s="11">
        <v>300</v>
      </c>
      <c r="F1824" t="s">
        <v>8219</v>
      </c>
      <c r="G1824" t="s">
        <v>8229</v>
      </c>
      <c r="H1824" t="s">
        <v>8251</v>
      </c>
      <c r="I1824">
        <v>1391194860</v>
      </c>
      <c r="J1824">
        <v>1388084862</v>
      </c>
      <c r="K1824" t="b">
        <v>0</v>
      </c>
      <c r="L1824">
        <v>11</v>
      </c>
      <c r="M1824" t="b">
        <v>1</v>
      </c>
      <c r="N1824" t="s">
        <v>8276</v>
      </c>
      <c r="O1824" s="13">
        <f>E1824/D1824</f>
        <v>1</v>
      </c>
      <c r="P1824" s="14">
        <f>IF($L1824&lt;&gt;0, E1824/L1824, 0)</f>
        <v>27.272727272727273</v>
      </c>
      <c r="Q1824" t="str">
        <f>LEFT($N1824, FIND("/", $N1824)-1)</f>
        <v>music</v>
      </c>
      <c r="R1824" t="str">
        <f>RIGHT(N1824, LEN(N1824)-LEN(Q1824)-1)</f>
        <v>rock</v>
      </c>
      <c r="S1824" s="5">
        <f>$J1824/60/60/24+DATE(1970, 1, 1)</f>
        <v>41634.797013888885</v>
      </c>
      <c r="T1824" s="5">
        <f>$I1824/60/60/24+DATE(1970, 1, 1)</f>
        <v>41670.792361111111</v>
      </c>
      <c r="U1824" t="b">
        <f>T1824&gt;S1824</f>
        <v>1</v>
      </c>
    </row>
    <row r="1825" spans="1:21" ht="43.5" x14ac:dyDescent="0.35">
      <c r="A1825">
        <v>1823</v>
      </c>
      <c r="B1825" s="3" t="s">
        <v>1824</v>
      </c>
      <c r="C1825" s="3" t="s">
        <v>5933</v>
      </c>
      <c r="D1825" s="11">
        <v>700</v>
      </c>
      <c r="E1825" s="11">
        <v>811</v>
      </c>
      <c r="F1825" t="s">
        <v>8219</v>
      </c>
      <c r="G1825" t="s">
        <v>8224</v>
      </c>
      <c r="H1825" t="s">
        <v>8246</v>
      </c>
      <c r="I1825">
        <v>1351095976</v>
      </c>
      <c r="J1825">
        <v>1348503976</v>
      </c>
      <c r="K1825" t="b">
        <v>0</v>
      </c>
      <c r="L1825">
        <v>33</v>
      </c>
      <c r="M1825" t="b">
        <v>1</v>
      </c>
      <c r="N1825" t="s">
        <v>8276</v>
      </c>
      <c r="O1825" s="13">
        <f>E1825/D1825</f>
        <v>1.1585714285714286</v>
      </c>
      <c r="P1825" s="14">
        <f>IF($L1825&lt;&gt;0, E1825/L1825, 0)</f>
        <v>24.575757575757574</v>
      </c>
      <c r="Q1825" t="str">
        <f>LEFT($N1825, FIND("/", $N1825)-1)</f>
        <v>music</v>
      </c>
      <c r="R1825" t="str">
        <f>RIGHT(N1825, LEN(N1825)-LEN(Q1825)-1)</f>
        <v>rock</v>
      </c>
      <c r="S1825" s="5">
        <f>$J1825/60/60/24+DATE(1970, 1, 1)</f>
        <v>41176.684907407405</v>
      </c>
      <c r="T1825" s="5">
        <f>$I1825/60/60/24+DATE(1970, 1, 1)</f>
        <v>41206.684907407405</v>
      </c>
      <c r="U1825" t="b">
        <f>T1825&gt;S1825</f>
        <v>1</v>
      </c>
    </row>
    <row r="1826" spans="1:21" x14ac:dyDescent="0.35">
      <c r="A1826">
        <v>1824</v>
      </c>
      <c r="B1826" s="3" t="s">
        <v>1825</v>
      </c>
      <c r="C1826" s="3" t="s">
        <v>5934</v>
      </c>
      <c r="D1826" s="11">
        <v>3000</v>
      </c>
      <c r="E1826" s="11">
        <v>3002</v>
      </c>
      <c r="F1826" t="s">
        <v>8219</v>
      </c>
      <c r="G1826" t="s">
        <v>8224</v>
      </c>
      <c r="H1826" t="s">
        <v>8246</v>
      </c>
      <c r="I1826">
        <v>1389146880</v>
      </c>
      <c r="J1826">
        <v>1387403967</v>
      </c>
      <c r="K1826" t="b">
        <v>0</v>
      </c>
      <c r="L1826">
        <v>40</v>
      </c>
      <c r="M1826" t="b">
        <v>1</v>
      </c>
      <c r="N1826" t="s">
        <v>8276</v>
      </c>
      <c r="O1826" s="13">
        <f>E1826/D1826</f>
        <v>1.0006666666666666</v>
      </c>
      <c r="P1826" s="14">
        <f>IF($L1826&lt;&gt;0, E1826/L1826, 0)</f>
        <v>75.05</v>
      </c>
      <c r="Q1826" t="str">
        <f>LEFT($N1826, FIND("/", $N1826)-1)</f>
        <v>music</v>
      </c>
      <c r="R1826" t="str">
        <f>RIGHT(N1826, LEN(N1826)-LEN(Q1826)-1)</f>
        <v>rock</v>
      </c>
      <c r="S1826" s="5">
        <f>$J1826/60/60/24+DATE(1970, 1, 1)</f>
        <v>41626.916284722225</v>
      </c>
      <c r="T1826" s="5">
        <f>$I1826/60/60/24+DATE(1970, 1, 1)</f>
        <v>41647.088888888888</v>
      </c>
      <c r="U1826" t="b">
        <f>T1826&gt;S1826</f>
        <v>1</v>
      </c>
    </row>
    <row r="1827" spans="1:21" ht="43.5" x14ac:dyDescent="0.35">
      <c r="A1827">
        <v>1825</v>
      </c>
      <c r="B1827" s="3" t="s">
        <v>1826</v>
      </c>
      <c r="C1827" s="3" t="s">
        <v>5935</v>
      </c>
      <c r="D1827" s="11">
        <v>2000</v>
      </c>
      <c r="E1827" s="11">
        <v>2101</v>
      </c>
      <c r="F1827" t="s">
        <v>8219</v>
      </c>
      <c r="G1827" t="s">
        <v>8224</v>
      </c>
      <c r="H1827" t="s">
        <v>8246</v>
      </c>
      <c r="I1827">
        <v>1373572903</v>
      </c>
      <c r="J1827">
        <v>1371585703</v>
      </c>
      <c r="K1827" t="b">
        <v>0</v>
      </c>
      <c r="L1827">
        <v>50</v>
      </c>
      <c r="M1827" t="b">
        <v>1</v>
      </c>
      <c r="N1827" t="s">
        <v>8276</v>
      </c>
      <c r="O1827" s="13">
        <f>E1827/D1827</f>
        <v>1.0505</v>
      </c>
      <c r="P1827" s="14">
        <f>IF($L1827&lt;&gt;0, E1827/L1827, 0)</f>
        <v>42.02</v>
      </c>
      <c r="Q1827" t="str">
        <f>LEFT($N1827, FIND("/", $N1827)-1)</f>
        <v>music</v>
      </c>
      <c r="R1827" t="str">
        <f>RIGHT(N1827, LEN(N1827)-LEN(Q1827)-1)</f>
        <v>rock</v>
      </c>
      <c r="S1827" s="5">
        <f>$J1827/60/60/24+DATE(1970, 1, 1)</f>
        <v>41443.83452546296</v>
      </c>
      <c r="T1827" s="5">
        <f>$I1827/60/60/24+DATE(1970, 1, 1)</f>
        <v>41466.83452546296</v>
      </c>
      <c r="U1827" t="b">
        <f>T1827&gt;S1827</f>
        <v>1</v>
      </c>
    </row>
    <row r="1828" spans="1:21" ht="29" x14ac:dyDescent="0.35">
      <c r="A1828">
        <v>1826</v>
      </c>
      <c r="B1828" s="3" t="s">
        <v>1827</v>
      </c>
      <c r="C1828" s="3" t="s">
        <v>5936</v>
      </c>
      <c r="D1828" s="11">
        <v>2000</v>
      </c>
      <c r="E1828" s="11">
        <v>2020</v>
      </c>
      <c r="F1828" t="s">
        <v>8219</v>
      </c>
      <c r="G1828" t="s">
        <v>8224</v>
      </c>
      <c r="H1828" t="s">
        <v>8246</v>
      </c>
      <c r="I1828">
        <v>1392675017</v>
      </c>
      <c r="J1828">
        <v>1390083017</v>
      </c>
      <c r="K1828" t="b">
        <v>0</v>
      </c>
      <c r="L1828">
        <v>38</v>
      </c>
      <c r="M1828" t="b">
        <v>1</v>
      </c>
      <c r="N1828" t="s">
        <v>8276</v>
      </c>
      <c r="O1828" s="13">
        <f>E1828/D1828</f>
        <v>1.01</v>
      </c>
      <c r="P1828" s="14">
        <f>IF($L1828&lt;&gt;0, E1828/L1828, 0)</f>
        <v>53.157894736842103</v>
      </c>
      <c r="Q1828" t="str">
        <f>LEFT($N1828, FIND("/", $N1828)-1)</f>
        <v>music</v>
      </c>
      <c r="R1828" t="str">
        <f>RIGHT(N1828, LEN(N1828)-LEN(Q1828)-1)</f>
        <v>rock</v>
      </c>
      <c r="S1828" s="5">
        <f>$J1828/60/60/24+DATE(1970, 1, 1)</f>
        <v>41657.923807870371</v>
      </c>
      <c r="T1828" s="5">
        <f>$I1828/60/60/24+DATE(1970, 1, 1)</f>
        <v>41687.923807870371</v>
      </c>
      <c r="U1828" t="b">
        <f>T1828&gt;S1828</f>
        <v>1</v>
      </c>
    </row>
    <row r="1829" spans="1:21" ht="58" x14ac:dyDescent="0.35">
      <c r="A1829">
        <v>1827</v>
      </c>
      <c r="B1829" s="3" t="s">
        <v>1828</v>
      </c>
      <c r="C1829" s="3" t="s">
        <v>5937</v>
      </c>
      <c r="D1829" s="11">
        <v>8000</v>
      </c>
      <c r="E1829" s="11">
        <v>8053</v>
      </c>
      <c r="F1829" t="s">
        <v>8219</v>
      </c>
      <c r="G1829" t="s">
        <v>8224</v>
      </c>
      <c r="H1829" t="s">
        <v>8246</v>
      </c>
      <c r="I1829">
        <v>1299138561</v>
      </c>
      <c r="J1829">
        <v>1294818561</v>
      </c>
      <c r="K1829" t="b">
        <v>0</v>
      </c>
      <c r="L1829">
        <v>96</v>
      </c>
      <c r="M1829" t="b">
        <v>1</v>
      </c>
      <c r="N1829" t="s">
        <v>8276</v>
      </c>
      <c r="O1829" s="13">
        <f>E1829/D1829</f>
        <v>1.0066250000000001</v>
      </c>
      <c r="P1829" s="14">
        <f>IF($L1829&lt;&gt;0, E1829/L1829, 0)</f>
        <v>83.885416666666671</v>
      </c>
      <c r="Q1829" t="str">
        <f>LEFT($N1829, FIND("/", $N1829)-1)</f>
        <v>music</v>
      </c>
      <c r="R1829" t="str">
        <f>RIGHT(N1829, LEN(N1829)-LEN(Q1829)-1)</f>
        <v>rock</v>
      </c>
      <c r="S1829" s="5">
        <f>$J1829/60/60/24+DATE(1970, 1, 1)</f>
        <v>40555.325937499998</v>
      </c>
      <c r="T1829" s="5">
        <f>$I1829/60/60/24+DATE(1970, 1, 1)</f>
        <v>40605.325937499998</v>
      </c>
      <c r="U1829" t="b">
        <f>T1829&gt;S1829</f>
        <v>1</v>
      </c>
    </row>
    <row r="1830" spans="1:21" ht="58" x14ac:dyDescent="0.35">
      <c r="A1830">
        <v>1828</v>
      </c>
      <c r="B1830" s="3" t="s">
        <v>1829</v>
      </c>
      <c r="C1830" s="3" t="s">
        <v>5938</v>
      </c>
      <c r="D1830" s="11">
        <v>20000</v>
      </c>
      <c r="E1830" s="11">
        <v>20032</v>
      </c>
      <c r="F1830" t="s">
        <v>8219</v>
      </c>
      <c r="G1830" t="s">
        <v>8224</v>
      </c>
      <c r="H1830" t="s">
        <v>8246</v>
      </c>
      <c r="I1830">
        <v>1399672800</v>
      </c>
      <c r="J1830">
        <v>1396906530</v>
      </c>
      <c r="K1830" t="b">
        <v>0</v>
      </c>
      <c r="L1830">
        <v>48</v>
      </c>
      <c r="M1830" t="b">
        <v>1</v>
      </c>
      <c r="N1830" t="s">
        <v>8276</v>
      </c>
      <c r="O1830" s="13">
        <f>E1830/D1830</f>
        <v>1.0016</v>
      </c>
      <c r="P1830" s="14">
        <f>IF($L1830&lt;&gt;0, E1830/L1830, 0)</f>
        <v>417.33333333333331</v>
      </c>
      <c r="Q1830" t="str">
        <f>LEFT($N1830, FIND("/", $N1830)-1)</f>
        <v>music</v>
      </c>
      <c r="R1830" t="str">
        <f>RIGHT(N1830, LEN(N1830)-LEN(Q1830)-1)</f>
        <v>rock</v>
      </c>
      <c r="S1830" s="5">
        <f>$J1830/60/60/24+DATE(1970, 1, 1)</f>
        <v>41736.899652777778</v>
      </c>
      <c r="T1830" s="5">
        <f>$I1830/60/60/24+DATE(1970, 1, 1)</f>
        <v>41768.916666666664</v>
      </c>
      <c r="U1830" t="b">
        <f>T1830&gt;S1830</f>
        <v>1</v>
      </c>
    </row>
    <row r="1831" spans="1:21" ht="43.5" x14ac:dyDescent="0.35">
      <c r="A1831">
        <v>1829</v>
      </c>
      <c r="B1831" s="3" t="s">
        <v>1830</v>
      </c>
      <c r="C1831" s="3" t="s">
        <v>5939</v>
      </c>
      <c r="D1831" s="11">
        <v>1500</v>
      </c>
      <c r="E1831" s="11">
        <v>2500.25</v>
      </c>
      <c r="F1831" t="s">
        <v>8219</v>
      </c>
      <c r="G1831" t="s">
        <v>8224</v>
      </c>
      <c r="H1831" t="s">
        <v>8246</v>
      </c>
      <c r="I1831">
        <v>1295647200</v>
      </c>
      <c r="J1831">
        <v>1291428371</v>
      </c>
      <c r="K1831" t="b">
        <v>0</v>
      </c>
      <c r="L1831">
        <v>33</v>
      </c>
      <c r="M1831" t="b">
        <v>1</v>
      </c>
      <c r="N1831" t="s">
        <v>8276</v>
      </c>
      <c r="O1831" s="13">
        <f>E1831/D1831</f>
        <v>1.6668333333333334</v>
      </c>
      <c r="P1831" s="14">
        <f>IF($L1831&lt;&gt;0, E1831/L1831, 0)</f>
        <v>75.765151515151516</v>
      </c>
      <c r="Q1831" t="str">
        <f>LEFT($N1831, FIND("/", $N1831)-1)</f>
        <v>music</v>
      </c>
      <c r="R1831" t="str">
        <f>RIGHT(N1831, LEN(N1831)-LEN(Q1831)-1)</f>
        <v>rock</v>
      </c>
      <c r="S1831" s="5">
        <f>$J1831/60/60/24+DATE(1970, 1, 1)</f>
        <v>40516.087627314817</v>
      </c>
      <c r="T1831" s="5">
        <f>$I1831/60/60/24+DATE(1970, 1, 1)</f>
        <v>40564.916666666664</v>
      </c>
      <c r="U1831" t="b">
        <f>T1831&gt;S1831</f>
        <v>1</v>
      </c>
    </row>
    <row r="1832" spans="1:21" ht="43.5" x14ac:dyDescent="0.35">
      <c r="A1832">
        <v>1830</v>
      </c>
      <c r="B1832" s="3" t="s">
        <v>1831</v>
      </c>
      <c r="C1832" s="3" t="s">
        <v>5940</v>
      </c>
      <c r="D1832" s="11">
        <v>15000</v>
      </c>
      <c r="E1832" s="11">
        <v>15230</v>
      </c>
      <c r="F1832" t="s">
        <v>8219</v>
      </c>
      <c r="G1832" t="s">
        <v>8224</v>
      </c>
      <c r="H1832" t="s">
        <v>8246</v>
      </c>
      <c r="I1832">
        <v>1393259107</v>
      </c>
      <c r="J1832">
        <v>1390667107</v>
      </c>
      <c r="K1832" t="b">
        <v>0</v>
      </c>
      <c r="L1832">
        <v>226</v>
      </c>
      <c r="M1832" t="b">
        <v>1</v>
      </c>
      <c r="N1832" t="s">
        <v>8276</v>
      </c>
      <c r="O1832" s="13">
        <f>E1832/D1832</f>
        <v>1.0153333333333334</v>
      </c>
      <c r="P1832" s="14">
        <f>IF($L1832&lt;&gt;0, E1832/L1832, 0)</f>
        <v>67.389380530973455</v>
      </c>
      <c r="Q1832" t="str">
        <f>LEFT($N1832, FIND("/", $N1832)-1)</f>
        <v>music</v>
      </c>
      <c r="R1832" t="str">
        <f>RIGHT(N1832, LEN(N1832)-LEN(Q1832)-1)</f>
        <v>rock</v>
      </c>
      <c r="S1832" s="5">
        <f>$J1832/60/60/24+DATE(1970, 1, 1)</f>
        <v>41664.684108796297</v>
      </c>
      <c r="T1832" s="5">
        <f>$I1832/60/60/24+DATE(1970, 1, 1)</f>
        <v>41694.684108796297</v>
      </c>
      <c r="U1832" t="b">
        <f>T1832&gt;S1832</f>
        <v>1</v>
      </c>
    </row>
    <row r="1833" spans="1:21" ht="43.5" x14ac:dyDescent="0.35">
      <c r="A1833">
        <v>1831</v>
      </c>
      <c r="B1833" s="3" t="s">
        <v>1832</v>
      </c>
      <c r="C1833" s="3" t="s">
        <v>5941</v>
      </c>
      <c r="D1833" s="11">
        <v>1000</v>
      </c>
      <c r="E1833" s="11">
        <v>1030</v>
      </c>
      <c r="F1833" t="s">
        <v>8219</v>
      </c>
      <c r="G1833" t="s">
        <v>8224</v>
      </c>
      <c r="H1833" t="s">
        <v>8246</v>
      </c>
      <c r="I1833">
        <v>1336866863</v>
      </c>
      <c r="J1833">
        <v>1335570863</v>
      </c>
      <c r="K1833" t="b">
        <v>0</v>
      </c>
      <c r="L1833">
        <v>14</v>
      </c>
      <c r="M1833" t="b">
        <v>1</v>
      </c>
      <c r="N1833" t="s">
        <v>8276</v>
      </c>
      <c r="O1833" s="13">
        <f>E1833/D1833</f>
        <v>1.03</v>
      </c>
      <c r="P1833" s="14">
        <f>IF($L1833&lt;&gt;0, E1833/L1833, 0)</f>
        <v>73.571428571428569</v>
      </c>
      <c r="Q1833" t="str">
        <f>LEFT($N1833, FIND("/", $N1833)-1)</f>
        <v>music</v>
      </c>
      <c r="R1833" t="str">
        <f>RIGHT(N1833, LEN(N1833)-LEN(Q1833)-1)</f>
        <v>rock</v>
      </c>
      <c r="S1833" s="5">
        <f>$J1833/60/60/24+DATE(1970, 1, 1)</f>
        <v>41026.996099537035</v>
      </c>
      <c r="T1833" s="5">
        <f>$I1833/60/60/24+DATE(1970, 1, 1)</f>
        <v>41041.996099537035</v>
      </c>
      <c r="U1833" t="b">
        <f>T1833&gt;S1833</f>
        <v>1</v>
      </c>
    </row>
    <row r="1834" spans="1:21" ht="43.5" x14ac:dyDescent="0.35">
      <c r="A1834">
        <v>1832</v>
      </c>
      <c r="B1834" s="3" t="s">
        <v>1833</v>
      </c>
      <c r="C1834" s="3" t="s">
        <v>5942</v>
      </c>
      <c r="D1834" s="11">
        <v>350</v>
      </c>
      <c r="E1834" s="11">
        <v>500</v>
      </c>
      <c r="F1834" t="s">
        <v>8219</v>
      </c>
      <c r="G1834" t="s">
        <v>8224</v>
      </c>
      <c r="H1834" t="s">
        <v>8246</v>
      </c>
      <c r="I1834">
        <v>1299243427</v>
      </c>
      <c r="J1834">
        <v>1296651427</v>
      </c>
      <c r="K1834" t="b">
        <v>0</v>
      </c>
      <c r="L1834">
        <v>20</v>
      </c>
      <c r="M1834" t="b">
        <v>1</v>
      </c>
      <c r="N1834" t="s">
        <v>8276</v>
      </c>
      <c r="O1834" s="13">
        <f>E1834/D1834</f>
        <v>1.4285714285714286</v>
      </c>
      <c r="P1834" s="14">
        <f>IF($L1834&lt;&gt;0, E1834/L1834, 0)</f>
        <v>25</v>
      </c>
      <c r="Q1834" t="str">
        <f>LEFT($N1834, FIND("/", $N1834)-1)</f>
        <v>music</v>
      </c>
      <c r="R1834" t="str">
        <f>RIGHT(N1834, LEN(N1834)-LEN(Q1834)-1)</f>
        <v>rock</v>
      </c>
      <c r="S1834" s="5">
        <f>$J1834/60/60/24+DATE(1970, 1, 1)</f>
        <v>40576.539664351854</v>
      </c>
      <c r="T1834" s="5">
        <f>$I1834/60/60/24+DATE(1970, 1, 1)</f>
        <v>40606.539664351854</v>
      </c>
      <c r="U1834" t="b">
        <f>T1834&gt;S1834</f>
        <v>1</v>
      </c>
    </row>
    <row r="1835" spans="1:21" ht="43.5" x14ac:dyDescent="0.35">
      <c r="A1835">
        <v>1833</v>
      </c>
      <c r="B1835" s="3" t="s">
        <v>1834</v>
      </c>
      <c r="C1835" s="3" t="s">
        <v>5943</v>
      </c>
      <c r="D1835" s="11">
        <v>400</v>
      </c>
      <c r="E1835" s="11">
        <v>1050</v>
      </c>
      <c r="F1835" t="s">
        <v>8219</v>
      </c>
      <c r="G1835" t="s">
        <v>8224</v>
      </c>
      <c r="H1835" t="s">
        <v>8246</v>
      </c>
      <c r="I1835">
        <v>1362211140</v>
      </c>
      <c r="J1835">
        <v>1359421403</v>
      </c>
      <c r="K1835" t="b">
        <v>0</v>
      </c>
      <c r="L1835">
        <v>25</v>
      </c>
      <c r="M1835" t="b">
        <v>1</v>
      </c>
      <c r="N1835" t="s">
        <v>8276</v>
      </c>
      <c r="O1835" s="13">
        <f>E1835/D1835</f>
        <v>2.625</v>
      </c>
      <c r="P1835" s="14">
        <f>IF($L1835&lt;&gt;0, E1835/L1835, 0)</f>
        <v>42</v>
      </c>
      <c r="Q1835" t="str">
        <f>LEFT($N1835, FIND("/", $N1835)-1)</f>
        <v>music</v>
      </c>
      <c r="R1835" t="str">
        <f>RIGHT(N1835, LEN(N1835)-LEN(Q1835)-1)</f>
        <v>rock</v>
      </c>
      <c r="S1835" s="5">
        <f>$J1835/60/60/24+DATE(1970, 1, 1)</f>
        <v>41303.044016203705</v>
      </c>
      <c r="T1835" s="5">
        <f>$I1835/60/60/24+DATE(1970, 1, 1)</f>
        <v>41335.332638888889</v>
      </c>
      <c r="U1835" t="b">
        <f>T1835&gt;S1835</f>
        <v>1</v>
      </c>
    </row>
    <row r="1836" spans="1:21" ht="29" x14ac:dyDescent="0.35">
      <c r="A1836">
        <v>1834</v>
      </c>
      <c r="B1836" s="3" t="s">
        <v>1835</v>
      </c>
      <c r="C1836" s="3" t="s">
        <v>5944</v>
      </c>
      <c r="D1836" s="11">
        <v>10000</v>
      </c>
      <c r="E1836" s="11">
        <v>11805</v>
      </c>
      <c r="F1836" t="s">
        <v>8219</v>
      </c>
      <c r="G1836" t="s">
        <v>8224</v>
      </c>
      <c r="H1836" t="s">
        <v>8246</v>
      </c>
      <c r="I1836">
        <v>1422140895</v>
      </c>
      <c r="J1836">
        <v>1418684895</v>
      </c>
      <c r="K1836" t="b">
        <v>0</v>
      </c>
      <c r="L1836">
        <v>90</v>
      </c>
      <c r="M1836" t="b">
        <v>1</v>
      </c>
      <c r="N1836" t="s">
        <v>8276</v>
      </c>
      <c r="O1836" s="13">
        <f>E1836/D1836</f>
        <v>1.1805000000000001</v>
      </c>
      <c r="P1836" s="14">
        <f>IF($L1836&lt;&gt;0, E1836/L1836, 0)</f>
        <v>131.16666666666666</v>
      </c>
      <c r="Q1836" t="str">
        <f>LEFT($N1836, FIND("/", $N1836)-1)</f>
        <v>music</v>
      </c>
      <c r="R1836" t="str">
        <f>RIGHT(N1836, LEN(N1836)-LEN(Q1836)-1)</f>
        <v>rock</v>
      </c>
      <c r="S1836" s="5">
        <f>$J1836/60/60/24+DATE(1970, 1, 1)</f>
        <v>41988.964062500003</v>
      </c>
      <c r="T1836" s="5">
        <f>$I1836/60/60/24+DATE(1970, 1, 1)</f>
        <v>42028.964062500003</v>
      </c>
      <c r="U1836" t="b">
        <f>T1836&gt;S1836</f>
        <v>1</v>
      </c>
    </row>
    <row r="1837" spans="1:21" ht="58" x14ac:dyDescent="0.35">
      <c r="A1837">
        <v>1835</v>
      </c>
      <c r="B1837" s="3" t="s">
        <v>1836</v>
      </c>
      <c r="C1837" s="3" t="s">
        <v>5945</v>
      </c>
      <c r="D1837" s="11">
        <v>500</v>
      </c>
      <c r="E1837" s="11">
        <v>520</v>
      </c>
      <c r="F1837" t="s">
        <v>8219</v>
      </c>
      <c r="G1837" t="s">
        <v>8225</v>
      </c>
      <c r="H1837" t="s">
        <v>8247</v>
      </c>
      <c r="I1837">
        <v>1459439471</v>
      </c>
      <c r="J1837">
        <v>1456851071</v>
      </c>
      <c r="K1837" t="b">
        <v>0</v>
      </c>
      <c r="L1837">
        <v>11</v>
      </c>
      <c r="M1837" t="b">
        <v>1</v>
      </c>
      <c r="N1837" t="s">
        <v>8276</v>
      </c>
      <c r="O1837" s="13">
        <f>E1837/D1837</f>
        <v>1.04</v>
      </c>
      <c r="P1837" s="14">
        <f>IF($L1837&lt;&gt;0, E1837/L1837, 0)</f>
        <v>47.272727272727273</v>
      </c>
      <c r="Q1837" t="str">
        <f>LEFT($N1837, FIND("/", $N1837)-1)</f>
        <v>music</v>
      </c>
      <c r="R1837" t="str">
        <f>RIGHT(N1837, LEN(N1837)-LEN(Q1837)-1)</f>
        <v>rock</v>
      </c>
      <c r="S1837" s="5">
        <f>$J1837/60/60/24+DATE(1970, 1, 1)</f>
        <v>42430.702210648145</v>
      </c>
      <c r="T1837" s="5">
        <f>$I1837/60/60/24+DATE(1970, 1, 1)</f>
        <v>42460.660543981481</v>
      </c>
      <c r="U1837" t="b">
        <f>T1837&gt;S1837</f>
        <v>1</v>
      </c>
    </row>
    <row r="1838" spans="1:21" ht="29" x14ac:dyDescent="0.35">
      <c r="A1838">
        <v>1836</v>
      </c>
      <c r="B1838" s="3" t="s">
        <v>1837</v>
      </c>
      <c r="C1838" s="3" t="s">
        <v>5946</v>
      </c>
      <c r="D1838" s="11">
        <v>5000</v>
      </c>
      <c r="E1838" s="11">
        <v>10017</v>
      </c>
      <c r="F1838" t="s">
        <v>8219</v>
      </c>
      <c r="G1838" t="s">
        <v>8224</v>
      </c>
      <c r="H1838" t="s">
        <v>8246</v>
      </c>
      <c r="I1838">
        <v>1361129129</v>
      </c>
      <c r="J1838">
        <v>1359660329</v>
      </c>
      <c r="K1838" t="b">
        <v>0</v>
      </c>
      <c r="L1838">
        <v>55</v>
      </c>
      <c r="M1838" t="b">
        <v>1</v>
      </c>
      <c r="N1838" t="s">
        <v>8276</v>
      </c>
      <c r="O1838" s="13">
        <f>E1838/D1838</f>
        <v>2.0034000000000001</v>
      </c>
      <c r="P1838" s="14">
        <f>IF($L1838&lt;&gt;0, E1838/L1838, 0)</f>
        <v>182.12727272727273</v>
      </c>
      <c r="Q1838" t="str">
        <f>LEFT($N1838, FIND("/", $N1838)-1)</f>
        <v>music</v>
      </c>
      <c r="R1838" t="str">
        <f>RIGHT(N1838, LEN(N1838)-LEN(Q1838)-1)</f>
        <v>rock</v>
      </c>
      <c r="S1838" s="5">
        <f>$J1838/60/60/24+DATE(1970, 1, 1)</f>
        <v>41305.809363425928</v>
      </c>
      <c r="T1838" s="5">
        <f>$I1838/60/60/24+DATE(1970, 1, 1)</f>
        <v>41322.809363425928</v>
      </c>
      <c r="U1838" t="b">
        <f>T1838&gt;S1838</f>
        <v>1</v>
      </c>
    </row>
    <row r="1839" spans="1:21" ht="58" x14ac:dyDescent="0.35">
      <c r="A1839">
        <v>1837</v>
      </c>
      <c r="B1839" s="3" t="s">
        <v>1838</v>
      </c>
      <c r="C1839" s="3" t="s">
        <v>5947</v>
      </c>
      <c r="D1839" s="11">
        <v>600</v>
      </c>
      <c r="E1839" s="11">
        <v>1841</v>
      </c>
      <c r="F1839" t="s">
        <v>8219</v>
      </c>
      <c r="G1839" t="s">
        <v>8224</v>
      </c>
      <c r="H1839" t="s">
        <v>8246</v>
      </c>
      <c r="I1839">
        <v>1332029335</v>
      </c>
      <c r="J1839">
        <v>1326848935</v>
      </c>
      <c r="K1839" t="b">
        <v>0</v>
      </c>
      <c r="L1839">
        <v>30</v>
      </c>
      <c r="M1839" t="b">
        <v>1</v>
      </c>
      <c r="N1839" t="s">
        <v>8276</v>
      </c>
      <c r="O1839" s="13">
        <f>E1839/D1839</f>
        <v>3.0683333333333334</v>
      </c>
      <c r="P1839" s="14">
        <f>IF($L1839&lt;&gt;0, E1839/L1839, 0)</f>
        <v>61.366666666666667</v>
      </c>
      <c r="Q1839" t="str">
        <f>LEFT($N1839, FIND("/", $N1839)-1)</f>
        <v>music</v>
      </c>
      <c r="R1839" t="str">
        <f>RIGHT(N1839, LEN(N1839)-LEN(Q1839)-1)</f>
        <v>rock</v>
      </c>
      <c r="S1839" s="5">
        <f>$J1839/60/60/24+DATE(1970, 1, 1)</f>
        <v>40926.047858796301</v>
      </c>
      <c r="T1839" s="5">
        <f>$I1839/60/60/24+DATE(1970, 1, 1)</f>
        <v>40986.006192129629</v>
      </c>
      <c r="U1839" t="b">
        <f>T1839&gt;S1839</f>
        <v>1</v>
      </c>
    </row>
    <row r="1840" spans="1:21" ht="43.5" x14ac:dyDescent="0.35">
      <c r="A1840">
        <v>1838</v>
      </c>
      <c r="B1840" s="3" t="s">
        <v>1839</v>
      </c>
      <c r="C1840" s="3" t="s">
        <v>5948</v>
      </c>
      <c r="D1840" s="11">
        <v>1000</v>
      </c>
      <c r="E1840" s="11">
        <v>1001.49</v>
      </c>
      <c r="F1840" t="s">
        <v>8219</v>
      </c>
      <c r="G1840" t="s">
        <v>8224</v>
      </c>
      <c r="H1840" t="s">
        <v>8246</v>
      </c>
      <c r="I1840">
        <v>1317438000</v>
      </c>
      <c r="J1840">
        <v>1314989557</v>
      </c>
      <c r="K1840" t="b">
        <v>0</v>
      </c>
      <c r="L1840">
        <v>28</v>
      </c>
      <c r="M1840" t="b">
        <v>1</v>
      </c>
      <c r="N1840" t="s">
        <v>8276</v>
      </c>
      <c r="O1840" s="13">
        <f>E1840/D1840</f>
        <v>1.00149</v>
      </c>
      <c r="P1840" s="14">
        <f>IF($L1840&lt;&gt;0, E1840/L1840, 0)</f>
        <v>35.767499999999998</v>
      </c>
      <c r="Q1840" t="str">
        <f>LEFT($N1840, FIND("/", $N1840)-1)</f>
        <v>music</v>
      </c>
      <c r="R1840" t="str">
        <f>RIGHT(N1840, LEN(N1840)-LEN(Q1840)-1)</f>
        <v>rock</v>
      </c>
      <c r="S1840" s="5">
        <f>$J1840/60/60/24+DATE(1970, 1, 1)</f>
        <v>40788.786539351851</v>
      </c>
      <c r="T1840" s="5">
        <f>$I1840/60/60/24+DATE(1970, 1, 1)</f>
        <v>40817.125</v>
      </c>
      <c r="U1840" t="b">
        <f>T1840&gt;S1840</f>
        <v>1</v>
      </c>
    </row>
    <row r="1841" spans="1:21" ht="43.5" x14ac:dyDescent="0.35">
      <c r="A1841">
        <v>1839</v>
      </c>
      <c r="B1841" s="3" t="s">
        <v>1840</v>
      </c>
      <c r="C1841" s="3" t="s">
        <v>5949</v>
      </c>
      <c r="D1841" s="11">
        <v>1000</v>
      </c>
      <c r="E1841" s="11">
        <v>2053</v>
      </c>
      <c r="F1841" t="s">
        <v>8219</v>
      </c>
      <c r="G1841" t="s">
        <v>8224</v>
      </c>
      <c r="H1841" t="s">
        <v>8246</v>
      </c>
      <c r="I1841">
        <v>1475342382</v>
      </c>
      <c r="J1841">
        <v>1472750382</v>
      </c>
      <c r="K1841" t="b">
        <v>0</v>
      </c>
      <c r="L1841">
        <v>45</v>
      </c>
      <c r="M1841" t="b">
        <v>1</v>
      </c>
      <c r="N1841" t="s">
        <v>8276</v>
      </c>
      <c r="O1841" s="13">
        <f>E1841/D1841</f>
        <v>2.0529999999999999</v>
      </c>
      <c r="P1841" s="14">
        <f>IF($L1841&lt;&gt;0, E1841/L1841, 0)</f>
        <v>45.62222222222222</v>
      </c>
      <c r="Q1841" t="str">
        <f>LEFT($N1841, FIND("/", $N1841)-1)</f>
        <v>music</v>
      </c>
      <c r="R1841" t="str">
        <f>RIGHT(N1841, LEN(N1841)-LEN(Q1841)-1)</f>
        <v>rock</v>
      </c>
      <c r="S1841" s="5">
        <f>$J1841/60/60/24+DATE(1970, 1, 1)</f>
        <v>42614.722013888888</v>
      </c>
      <c r="T1841" s="5">
        <f>$I1841/60/60/24+DATE(1970, 1, 1)</f>
        <v>42644.722013888888</v>
      </c>
      <c r="U1841" t="b">
        <f>T1841&gt;S1841</f>
        <v>1</v>
      </c>
    </row>
    <row r="1842" spans="1:21" ht="43.5" x14ac:dyDescent="0.35">
      <c r="A1842">
        <v>1840</v>
      </c>
      <c r="B1842" s="3" t="s">
        <v>1841</v>
      </c>
      <c r="C1842" s="3" t="s">
        <v>5950</v>
      </c>
      <c r="D1842" s="11">
        <v>900</v>
      </c>
      <c r="E1842" s="11">
        <v>980</v>
      </c>
      <c r="F1842" t="s">
        <v>8219</v>
      </c>
      <c r="G1842" t="s">
        <v>8224</v>
      </c>
      <c r="H1842" t="s">
        <v>8246</v>
      </c>
      <c r="I1842">
        <v>1367902740</v>
      </c>
      <c r="J1842">
        <v>1366251510</v>
      </c>
      <c r="K1842" t="b">
        <v>0</v>
      </c>
      <c r="L1842">
        <v>13</v>
      </c>
      <c r="M1842" t="b">
        <v>1</v>
      </c>
      <c r="N1842" t="s">
        <v>8276</v>
      </c>
      <c r="O1842" s="13">
        <f>E1842/D1842</f>
        <v>1.0888888888888888</v>
      </c>
      <c r="P1842" s="14">
        <f>IF($L1842&lt;&gt;0, E1842/L1842, 0)</f>
        <v>75.384615384615387</v>
      </c>
      <c r="Q1842" t="str">
        <f>LEFT($N1842, FIND("/", $N1842)-1)</f>
        <v>music</v>
      </c>
      <c r="R1842" t="str">
        <f>RIGHT(N1842, LEN(N1842)-LEN(Q1842)-1)</f>
        <v>rock</v>
      </c>
      <c r="S1842" s="5">
        <f>$J1842/60/60/24+DATE(1970, 1, 1)</f>
        <v>41382.096180555556</v>
      </c>
      <c r="T1842" s="5">
        <f>$I1842/60/60/24+DATE(1970, 1, 1)</f>
        <v>41401.207638888889</v>
      </c>
      <c r="U1842" t="b">
        <f>T1842&gt;S1842</f>
        <v>1</v>
      </c>
    </row>
    <row r="1843" spans="1:21" ht="29" x14ac:dyDescent="0.35">
      <c r="A1843">
        <v>1841</v>
      </c>
      <c r="B1843" s="3" t="s">
        <v>1842</v>
      </c>
      <c r="C1843" s="3" t="s">
        <v>5951</v>
      </c>
      <c r="D1843" s="11">
        <v>2000</v>
      </c>
      <c r="E1843" s="11">
        <v>2035</v>
      </c>
      <c r="F1843" t="s">
        <v>8219</v>
      </c>
      <c r="G1843" t="s">
        <v>8224</v>
      </c>
      <c r="H1843" t="s">
        <v>8246</v>
      </c>
      <c r="I1843">
        <v>1400561940</v>
      </c>
      <c r="J1843">
        <v>1397679445</v>
      </c>
      <c r="K1843" t="b">
        <v>0</v>
      </c>
      <c r="L1843">
        <v>40</v>
      </c>
      <c r="M1843" t="b">
        <v>1</v>
      </c>
      <c r="N1843" t="s">
        <v>8276</v>
      </c>
      <c r="O1843" s="13">
        <f>E1843/D1843</f>
        <v>1.0175000000000001</v>
      </c>
      <c r="P1843" s="14">
        <f>IF($L1843&lt;&gt;0, E1843/L1843, 0)</f>
        <v>50.875</v>
      </c>
      <c r="Q1843" t="str">
        <f>LEFT($N1843, FIND("/", $N1843)-1)</f>
        <v>music</v>
      </c>
      <c r="R1843" t="str">
        <f>RIGHT(N1843, LEN(N1843)-LEN(Q1843)-1)</f>
        <v>rock</v>
      </c>
      <c r="S1843" s="5">
        <f>$J1843/60/60/24+DATE(1970, 1, 1)</f>
        <v>41745.84542824074</v>
      </c>
      <c r="T1843" s="5">
        <f>$I1843/60/60/24+DATE(1970, 1, 1)</f>
        <v>41779.207638888889</v>
      </c>
      <c r="U1843" t="b">
        <f>T1843&gt;S1843</f>
        <v>1</v>
      </c>
    </row>
    <row r="1844" spans="1:21" ht="43.5" x14ac:dyDescent="0.35">
      <c r="A1844">
        <v>1842</v>
      </c>
      <c r="B1844" s="3" t="s">
        <v>1843</v>
      </c>
      <c r="C1844" s="3" t="s">
        <v>5952</v>
      </c>
      <c r="D1844" s="11">
        <v>2000</v>
      </c>
      <c r="E1844" s="11">
        <v>2505</v>
      </c>
      <c r="F1844" t="s">
        <v>8219</v>
      </c>
      <c r="G1844" t="s">
        <v>8224</v>
      </c>
      <c r="H1844" t="s">
        <v>8246</v>
      </c>
      <c r="I1844">
        <v>1425275940</v>
      </c>
      <c r="J1844">
        <v>1422371381</v>
      </c>
      <c r="K1844" t="b">
        <v>0</v>
      </c>
      <c r="L1844">
        <v>21</v>
      </c>
      <c r="M1844" t="b">
        <v>1</v>
      </c>
      <c r="N1844" t="s">
        <v>8276</v>
      </c>
      <c r="O1844" s="13">
        <f>E1844/D1844</f>
        <v>1.2524999999999999</v>
      </c>
      <c r="P1844" s="14">
        <f>IF($L1844&lt;&gt;0, E1844/L1844, 0)</f>
        <v>119.28571428571429</v>
      </c>
      <c r="Q1844" t="str">
        <f>LEFT($N1844, FIND("/", $N1844)-1)</f>
        <v>music</v>
      </c>
      <c r="R1844" t="str">
        <f>RIGHT(N1844, LEN(N1844)-LEN(Q1844)-1)</f>
        <v>rock</v>
      </c>
      <c r="S1844" s="5">
        <f>$J1844/60/60/24+DATE(1970, 1, 1)</f>
        <v>42031.631724537037</v>
      </c>
      <c r="T1844" s="5">
        <f>$I1844/60/60/24+DATE(1970, 1, 1)</f>
        <v>42065.249305555553</v>
      </c>
      <c r="U1844" t="b">
        <f>T1844&gt;S1844</f>
        <v>1</v>
      </c>
    </row>
    <row r="1845" spans="1:21" ht="58" x14ac:dyDescent="0.35">
      <c r="A1845">
        <v>1843</v>
      </c>
      <c r="B1845" s="3" t="s">
        <v>1844</v>
      </c>
      <c r="C1845" s="3" t="s">
        <v>5953</v>
      </c>
      <c r="D1845" s="11">
        <v>10000</v>
      </c>
      <c r="E1845" s="11">
        <v>12400.61</v>
      </c>
      <c r="F1845" t="s">
        <v>8219</v>
      </c>
      <c r="G1845" t="s">
        <v>8224</v>
      </c>
      <c r="H1845" t="s">
        <v>8246</v>
      </c>
      <c r="I1845">
        <v>1298245954</v>
      </c>
      <c r="J1845">
        <v>1295653954</v>
      </c>
      <c r="K1845" t="b">
        <v>0</v>
      </c>
      <c r="L1845">
        <v>134</v>
      </c>
      <c r="M1845" t="b">
        <v>1</v>
      </c>
      <c r="N1845" t="s">
        <v>8276</v>
      </c>
      <c r="O1845" s="13">
        <f>E1845/D1845</f>
        <v>1.2400610000000001</v>
      </c>
      <c r="P1845" s="14">
        <f>IF($L1845&lt;&gt;0, E1845/L1845, 0)</f>
        <v>92.541865671641801</v>
      </c>
      <c r="Q1845" t="str">
        <f>LEFT($N1845, FIND("/", $N1845)-1)</f>
        <v>music</v>
      </c>
      <c r="R1845" t="str">
        <f>RIGHT(N1845, LEN(N1845)-LEN(Q1845)-1)</f>
        <v>rock</v>
      </c>
      <c r="S1845" s="5">
        <f>$J1845/60/60/24+DATE(1970, 1, 1)</f>
        <v>40564.994837962964</v>
      </c>
      <c r="T1845" s="5">
        <f>$I1845/60/60/24+DATE(1970, 1, 1)</f>
        <v>40594.994837962964</v>
      </c>
      <c r="U1845" t="b">
        <f>T1845&gt;S1845</f>
        <v>1</v>
      </c>
    </row>
    <row r="1846" spans="1:21" ht="43.5" x14ac:dyDescent="0.35">
      <c r="A1846">
        <v>1844</v>
      </c>
      <c r="B1846" s="3" t="s">
        <v>1845</v>
      </c>
      <c r="C1846" s="3" t="s">
        <v>5954</v>
      </c>
      <c r="D1846" s="11">
        <v>1500</v>
      </c>
      <c r="E1846" s="11">
        <v>1521</v>
      </c>
      <c r="F1846" t="s">
        <v>8219</v>
      </c>
      <c r="G1846" t="s">
        <v>8224</v>
      </c>
      <c r="H1846" t="s">
        <v>8246</v>
      </c>
      <c r="I1846">
        <v>1307761200</v>
      </c>
      <c r="J1846">
        <v>1304464914</v>
      </c>
      <c r="K1846" t="b">
        <v>0</v>
      </c>
      <c r="L1846">
        <v>20</v>
      </c>
      <c r="M1846" t="b">
        <v>1</v>
      </c>
      <c r="N1846" t="s">
        <v>8276</v>
      </c>
      <c r="O1846" s="13">
        <f>E1846/D1846</f>
        <v>1.014</v>
      </c>
      <c r="P1846" s="14">
        <f>IF($L1846&lt;&gt;0, E1846/L1846, 0)</f>
        <v>76.05</v>
      </c>
      <c r="Q1846" t="str">
        <f>LEFT($N1846, FIND("/", $N1846)-1)</f>
        <v>music</v>
      </c>
      <c r="R1846" t="str">
        <f>RIGHT(N1846, LEN(N1846)-LEN(Q1846)-1)</f>
        <v>rock</v>
      </c>
      <c r="S1846" s="5">
        <f>$J1846/60/60/24+DATE(1970, 1, 1)</f>
        <v>40666.973541666666</v>
      </c>
      <c r="T1846" s="5">
        <f>$I1846/60/60/24+DATE(1970, 1, 1)</f>
        <v>40705.125</v>
      </c>
      <c r="U1846" t="b">
        <f>T1846&gt;S1846</f>
        <v>1</v>
      </c>
    </row>
    <row r="1847" spans="1:21" ht="87" x14ac:dyDescent="0.35">
      <c r="A1847">
        <v>1845</v>
      </c>
      <c r="B1847" s="3" t="s">
        <v>1846</v>
      </c>
      <c r="C1847" s="3" t="s">
        <v>5955</v>
      </c>
      <c r="D1847" s="11">
        <v>1000</v>
      </c>
      <c r="E1847" s="11">
        <v>1000</v>
      </c>
      <c r="F1847" t="s">
        <v>8219</v>
      </c>
      <c r="G1847" t="s">
        <v>8224</v>
      </c>
      <c r="H1847" t="s">
        <v>8246</v>
      </c>
      <c r="I1847">
        <v>1466139300</v>
      </c>
      <c r="J1847">
        <v>1464854398</v>
      </c>
      <c r="K1847" t="b">
        <v>0</v>
      </c>
      <c r="L1847">
        <v>19</v>
      </c>
      <c r="M1847" t="b">
        <v>1</v>
      </c>
      <c r="N1847" t="s">
        <v>8276</v>
      </c>
      <c r="O1847" s="13">
        <f>E1847/D1847</f>
        <v>1</v>
      </c>
      <c r="P1847" s="14">
        <f>IF($L1847&lt;&gt;0, E1847/L1847, 0)</f>
        <v>52.631578947368418</v>
      </c>
      <c r="Q1847" t="str">
        <f>LEFT($N1847, FIND("/", $N1847)-1)</f>
        <v>music</v>
      </c>
      <c r="R1847" t="str">
        <f>RIGHT(N1847, LEN(N1847)-LEN(Q1847)-1)</f>
        <v>rock</v>
      </c>
      <c r="S1847" s="5">
        <f>$J1847/60/60/24+DATE(1970, 1, 1)</f>
        <v>42523.333310185189</v>
      </c>
      <c r="T1847" s="5">
        <f>$I1847/60/60/24+DATE(1970, 1, 1)</f>
        <v>42538.204861111109</v>
      </c>
      <c r="U1847" t="b">
        <f>T1847&gt;S1847</f>
        <v>1</v>
      </c>
    </row>
    <row r="1848" spans="1:21" ht="43.5" x14ac:dyDescent="0.35">
      <c r="A1848">
        <v>1846</v>
      </c>
      <c r="B1848" s="3" t="s">
        <v>1847</v>
      </c>
      <c r="C1848" s="3" t="s">
        <v>5956</v>
      </c>
      <c r="D1848" s="11">
        <v>15000</v>
      </c>
      <c r="E1848" s="11">
        <v>20689</v>
      </c>
      <c r="F1848" t="s">
        <v>8219</v>
      </c>
      <c r="G1848" t="s">
        <v>8224</v>
      </c>
      <c r="H1848" t="s">
        <v>8246</v>
      </c>
      <c r="I1848">
        <v>1355585777</v>
      </c>
      <c r="J1848">
        <v>1352993777</v>
      </c>
      <c r="K1848" t="b">
        <v>0</v>
      </c>
      <c r="L1848">
        <v>209</v>
      </c>
      <c r="M1848" t="b">
        <v>1</v>
      </c>
      <c r="N1848" t="s">
        <v>8276</v>
      </c>
      <c r="O1848" s="13">
        <f>E1848/D1848</f>
        <v>1.3792666666666666</v>
      </c>
      <c r="P1848" s="14">
        <f>IF($L1848&lt;&gt;0, E1848/L1848, 0)</f>
        <v>98.990430622009569</v>
      </c>
      <c r="Q1848" t="str">
        <f>LEFT($N1848, FIND("/", $N1848)-1)</f>
        <v>music</v>
      </c>
      <c r="R1848" t="str">
        <f>RIGHT(N1848, LEN(N1848)-LEN(Q1848)-1)</f>
        <v>rock</v>
      </c>
      <c r="S1848" s="5">
        <f>$J1848/60/60/24+DATE(1970, 1, 1)</f>
        <v>41228.650196759263</v>
      </c>
      <c r="T1848" s="5">
        <f>$I1848/60/60/24+DATE(1970, 1, 1)</f>
        <v>41258.650196759263</v>
      </c>
      <c r="U1848" t="b">
        <f>T1848&gt;S1848</f>
        <v>1</v>
      </c>
    </row>
    <row r="1849" spans="1:21" ht="58" x14ac:dyDescent="0.35">
      <c r="A1849">
        <v>1847</v>
      </c>
      <c r="B1849" s="3" t="s">
        <v>1848</v>
      </c>
      <c r="C1849" s="3" t="s">
        <v>5957</v>
      </c>
      <c r="D1849" s="11">
        <v>2500</v>
      </c>
      <c r="E1849" s="11">
        <v>3022</v>
      </c>
      <c r="F1849" t="s">
        <v>8219</v>
      </c>
      <c r="G1849" t="s">
        <v>8224</v>
      </c>
      <c r="H1849" t="s">
        <v>8246</v>
      </c>
      <c r="I1849">
        <v>1429594832</v>
      </c>
      <c r="J1849">
        <v>1427780432</v>
      </c>
      <c r="K1849" t="b">
        <v>0</v>
      </c>
      <c r="L1849">
        <v>38</v>
      </c>
      <c r="M1849" t="b">
        <v>1</v>
      </c>
      <c r="N1849" t="s">
        <v>8276</v>
      </c>
      <c r="O1849" s="13">
        <f>E1849/D1849</f>
        <v>1.2088000000000001</v>
      </c>
      <c r="P1849" s="14">
        <f>IF($L1849&lt;&gt;0, E1849/L1849, 0)</f>
        <v>79.526315789473685</v>
      </c>
      <c r="Q1849" t="str">
        <f>LEFT($N1849, FIND("/", $N1849)-1)</f>
        <v>music</v>
      </c>
      <c r="R1849" t="str">
        <f>RIGHT(N1849, LEN(N1849)-LEN(Q1849)-1)</f>
        <v>rock</v>
      </c>
      <c r="S1849" s="5">
        <f>$J1849/60/60/24+DATE(1970, 1, 1)</f>
        <v>42094.236481481479</v>
      </c>
      <c r="T1849" s="5">
        <f>$I1849/60/60/24+DATE(1970, 1, 1)</f>
        <v>42115.236481481479</v>
      </c>
      <c r="U1849" t="b">
        <f>T1849&gt;S1849</f>
        <v>1</v>
      </c>
    </row>
    <row r="1850" spans="1:21" ht="43.5" x14ac:dyDescent="0.35">
      <c r="A1850">
        <v>1848</v>
      </c>
      <c r="B1850" s="3" t="s">
        <v>1849</v>
      </c>
      <c r="C1850" s="3" t="s">
        <v>5958</v>
      </c>
      <c r="D1850" s="11">
        <v>3000</v>
      </c>
      <c r="E1850" s="11">
        <v>3221</v>
      </c>
      <c r="F1850" t="s">
        <v>8219</v>
      </c>
      <c r="G1850" t="s">
        <v>8224</v>
      </c>
      <c r="H1850" t="s">
        <v>8246</v>
      </c>
      <c r="I1850">
        <v>1312095540</v>
      </c>
      <c r="J1850">
        <v>1306608888</v>
      </c>
      <c r="K1850" t="b">
        <v>0</v>
      </c>
      <c r="L1850">
        <v>24</v>
      </c>
      <c r="M1850" t="b">
        <v>1</v>
      </c>
      <c r="N1850" t="s">
        <v>8276</v>
      </c>
      <c r="O1850" s="13">
        <f>E1850/D1850</f>
        <v>1.0736666666666668</v>
      </c>
      <c r="P1850" s="14">
        <f>IF($L1850&lt;&gt;0, E1850/L1850, 0)</f>
        <v>134.20833333333334</v>
      </c>
      <c r="Q1850" t="str">
        <f>LEFT($N1850, FIND("/", $N1850)-1)</f>
        <v>music</v>
      </c>
      <c r="R1850" t="str">
        <f>RIGHT(N1850, LEN(N1850)-LEN(Q1850)-1)</f>
        <v>rock</v>
      </c>
      <c r="S1850" s="5">
        <f>$J1850/60/60/24+DATE(1970, 1, 1)</f>
        <v>40691.788055555553</v>
      </c>
      <c r="T1850" s="5">
        <f>$I1850/60/60/24+DATE(1970, 1, 1)</f>
        <v>40755.290972222225</v>
      </c>
      <c r="U1850" t="b">
        <f>T1850&gt;S1850</f>
        <v>1</v>
      </c>
    </row>
    <row r="1851" spans="1:21" ht="29" x14ac:dyDescent="0.35">
      <c r="A1851">
        <v>1849</v>
      </c>
      <c r="B1851" s="3" t="s">
        <v>1850</v>
      </c>
      <c r="C1851" s="3" t="s">
        <v>5959</v>
      </c>
      <c r="D1851" s="11">
        <v>300</v>
      </c>
      <c r="E1851" s="11">
        <v>301</v>
      </c>
      <c r="F1851" t="s">
        <v>8219</v>
      </c>
      <c r="G1851" t="s">
        <v>8224</v>
      </c>
      <c r="H1851" t="s">
        <v>8246</v>
      </c>
      <c r="I1851">
        <v>1350505059</v>
      </c>
      <c r="J1851">
        <v>1347913059</v>
      </c>
      <c r="K1851" t="b">
        <v>0</v>
      </c>
      <c r="L1851">
        <v>8</v>
      </c>
      <c r="M1851" t="b">
        <v>1</v>
      </c>
      <c r="N1851" t="s">
        <v>8276</v>
      </c>
      <c r="O1851" s="13">
        <f>E1851/D1851</f>
        <v>1.0033333333333334</v>
      </c>
      <c r="P1851" s="14">
        <f>IF($L1851&lt;&gt;0, E1851/L1851, 0)</f>
        <v>37.625</v>
      </c>
      <c r="Q1851" t="str">
        <f>LEFT($N1851, FIND("/", $N1851)-1)</f>
        <v>music</v>
      </c>
      <c r="R1851" t="str">
        <f>RIGHT(N1851, LEN(N1851)-LEN(Q1851)-1)</f>
        <v>rock</v>
      </c>
      <c r="S1851" s="5">
        <f>$J1851/60/60/24+DATE(1970, 1, 1)</f>
        <v>41169.845590277779</v>
      </c>
      <c r="T1851" s="5">
        <f>$I1851/60/60/24+DATE(1970, 1, 1)</f>
        <v>41199.845590277779</v>
      </c>
      <c r="U1851" t="b">
        <f>T1851&gt;S1851</f>
        <v>1</v>
      </c>
    </row>
    <row r="1852" spans="1:21" ht="43.5" x14ac:dyDescent="0.35">
      <c r="A1852">
        <v>1850</v>
      </c>
      <c r="B1852" s="3" t="s">
        <v>1851</v>
      </c>
      <c r="C1852" s="3" t="s">
        <v>5960</v>
      </c>
      <c r="D1852" s="11">
        <v>9000</v>
      </c>
      <c r="E1852" s="11">
        <v>9137</v>
      </c>
      <c r="F1852" t="s">
        <v>8219</v>
      </c>
      <c r="G1852" t="s">
        <v>8224</v>
      </c>
      <c r="H1852" t="s">
        <v>8246</v>
      </c>
      <c r="I1852">
        <v>1405033300</v>
      </c>
      <c r="J1852">
        <v>1402441300</v>
      </c>
      <c r="K1852" t="b">
        <v>0</v>
      </c>
      <c r="L1852">
        <v>179</v>
      </c>
      <c r="M1852" t="b">
        <v>1</v>
      </c>
      <c r="N1852" t="s">
        <v>8276</v>
      </c>
      <c r="O1852" s="13">
        <f>E1852/D1852</f>
        <v>1.0152222222222222</v>
      </c>
      <c r="P1852" s="14">
        <f>IF($L1852&lt;&gt;0, E1852/L1852, 0)</f>
        <v>51.044692737430168</v>
      </c>
      <c r="Q1852" t="str">
        <f>LEFT($N1852, FIND("/", $N1852)-1)</f>
        <v>music</v>
      </c>
      <c r="R1852" t="str">
        <f>RIGHT(N1852, LEN(N1852)-LEN(Q1852)-1)</f>
        <v>rock</v>
      </c>
      <c r="S1852" s="5">
        <f>$J1852/60/60/24+DATE(1970, 1, 1)</f>
        <v>41800.959490740745</v>
      </c>
      <c r="T1852" s="5">
        <f>$I1852/60/60/24+DATE(1970, 1, 1)</f>
        <v>41830.959490740745</v>
      </c>
      <c r="U1852" t="b">
        <f>T1852&gt;S1852</f>
        <v>1</v>
      </c>
    </row>
    <row r="1853" spans="1:21" ht="43.5" x14ac:dyDescent="0.35">
      <c r="A1853">
        <v>1851</v>
      </c>
      <c r="B1853" s="3" t="s">
        <v>1852</v>
      </c>
      <c r="C1853" s="3" t="s">
        <v>5961</v>
      </c>
      <c r="D1853" s="11">
        <v>1300</v>
      </c>
      <c r="E1853" s="11">
        <v>1301</v>
      </c>
      <c r="F1853" t="s">
        <v>8219</v>
      </c>
      <c r="G1853" t="s">
        <v>8224</v>
      </c>
      <c r="H1853" t="s">
        <v>8246</v>
      </c>
      <c r="I1853">
        <v>1406509200</v>
      </c>
      <c r="J1853">
        <v>1404769538</v>
      </c>
      <c r="K1853" t="b">
        <v>0</v>
      </c>
      <c r="L1853">
        <v>26</v>
      </c>
      <c r="M1853" t="b">
        <v>1</v>
      </c>
      <c r="N1853" t="s">
        <v>8276</v>
      </c>
      <c r="O1853" s="13">
        <f>E1853/D1853</f>
        <v>1.0007692307692309</v>
      </c>
      <c r="P1853" s="14">
        <f>IF($L1853&lt;&gt;0, E1853/L1853, 0)</f>
        <v>50.03846153846154</v>
      </c>
      <c r="Q1853" t="str">
        <f>LEFT($N1853, FIND("/", $N1853)-1)</f>
        <v>music</v>
      </c>
      <c r="R1853" t="str">
        <f>RIGHT(N1853, LEN(N1853)-LEN(Q1853)-1)</f>
        <v>rock</v>
      </c>
      <c r="S1853" s="5">
        <f>$J1853/60/60/24+DATE(1970, 1, 1)</f>
        <v>41827.906689814816</v>
      </c>
      <c r="T1853" s="5">
        <f>$I1853/60/60/24+DATE(1970, 1, 1)</f>
        <v>41848.041666666664</v>
      </c>
      <c r="U1853" t="b">
        <f>T1853&gt;S1853</f>
        <v>1</v>
      </c>
    </row>
    <row r="1854" spans="1:21" ht="58" x14ac:dyDescent="0.35">
      <c r="A1854">
        <v>1852</v>
      </c>
      <c r="B1854" s="3" t="s">
        <v>1853</v>
      </c>
      <c r="C1854" s="3" t="s">
        <v>5962</v>
      </c>
      <c r="D1854" s="11">
        <v>15000</v>
      </c>
      <c r="E1854" s="11">
        <v>17545</v>
      </c>
      <c r="F1854" t="s">
        <v>8219</v>
      </c>
      <c r="G1854" t="s">
        <v>8224</v>
      </c>
      <c r="H1854" t="s">
        <v>8246</v>
      </c>
      <c r="I1854">
        <v>1429920000</v>
      </c>
      <c r="J1854">
        <v>1426703452</v>
      </c>
      <c r="K1854" t="b">
        <v>0</v>
      </c>
      <c r="L1854">
        <v>131</v>
      </c>
      <c r="M1854" t="b">
        <v>1</v>
      </c>
      <c r="N1854" t="s">
        <v>8276</v>
      </c>
      <c r="O1854" s="13">
        <f>E1854/D1854</f>
        <v>1.1696666666666666</v>
      </c>
      <c r="P1854" s="14">
        <f>IF($L1854&lt;&gt;0, E1854/L1854, 0)</f>
        <v>133.93129770992365</v>
      </c>
      <c r="Q1854" t="str">
        <f>LEFT($N1854, FIND("/", $N1854)-1)</f>
        <v>music</v>
      </c>
      <c r="R1854" t="str">
        <f>RIGHT(N1854, LEN(N1854)-LEN(Q1854)-1)</f>
        <v>rock</v>
      </c>
      <c r="S1854" s="5">
        <f>$J1854/60/60/24+DATE(1970, 1, 1)</f>
        <v>42081.77143518519</v>
      </c>
      <c r="T1854" s="5">
        <f>$I1854/60/60/24+DATE(1970, 1, 1)</f>
        <v>42119</v>
      </c>
      <c r="U1854" t="b">
        <f>T1854&gt;S1854</f>
        <v>1</v>
      </c>
    </row>
    <row r="1855" spans="1:21" ht="58" x14ac:dyDescent="0.35">
      <c r="A1855">
        <v>1853</v>
      </c>
      <c r="B1855" s="3" t="s">
        <v>1854</v>
      </c>
      <c r="C1855" s="3" t="s">
        <v>5963</v>
      </c>
      <c r="D1855" s="11">
        <v>800</v>
      </c>
      <c r="E1855" s="11">
        <v>815</v>
      </c>
      <c r="F1855" t="s">
        <v>8219</v>
      </c>
      <c r="G1855" t="s">
        <v>8224</v>
      </c>
      <c r="H1855" t="s">
        <v>8246</v>
      </c>
      <c r="I1855">
        <v>1352860017</v>
      </c>
      <c r="J1855">
        <v>1348536417</v>
      </c>
      <c r="K1855" t="b">
        <v>0</v>
      </c>
      <c r="L1855">
        <v>14</v>
      </c>
      <c r="M1855" t="b">
        <v>1</v>
      </c>
      <c r="N1855" t="s">
        <v>8276</v>
      </c>
      <c r="O1855" s="13">
        <f>E1855/D1855</f>
        <v>1.01875</v>
      </c>
      <c r="P1855" s="14">
        <f>IF($L1855&lt;&gt;0, E1855/L1855, 0)</f>
        <v>58.214285714285715</v>
      </c>
      <c r="Q1855" t="str">
        <f>LEFT($N1855, FIND("/", $N1855)-1)</f>
        <v>music</v>
      </c>
      <c r="R1855" t="str">
        <f>RIGHT(N1855, LEN(N1855)-LEN(Q1855)-1)</f>
        <v>rock</v>
      </c>
      <c r="S1855" s="5">
        <f>$J1855/60/60/24+DATE(1970, 1, 1)</f>
        <v>41177.060381944444</v>
      </c>
      <c r="T1855" s="5">
        <f>$I1855/60/60/24+DATE(1970, 1, 1)</f>
        <v>41227.102048611108</v>
      </c>
      <c r="U1855" t="b">
        <f>T1855&gt;S1855</f>
        <v>1</v>
      </c>
    </row>
    <row r="1856" spans="1:21" ht="43.5" x14ac:dyDescent="0.35">
      <c r="A1856">
        <v>1854</v>
      </c>
      <c r="B1856" s="3" t="s">
        <v>1855</v>
      </c>
      <c r="C1856" s="3" t="s">
        <v>5964</v>
      </c>
      <c r="D1856" s="11">
        <v>15000</v>
      </c>
      <c r="E1856" s="11">
        <v>15318.55</v>
      </c>
      <c r="F1856" t="s">
        <v>8219</v>
      </c>
      <c r="G1856" t="s">
        <v>8224</v>
      </c>
      <c r="H1856" t="s">
        <v>8246</v>
      </c>
      <c r="I1856">
        <v>1369355437</v>
      </c>
      <c r="J1856">
        <v>1366763437</v>
      </c>
      <c r="K1856" t="b">
        <v>0</v>
      </c>
      <c r="L1856">
        <v>174</v>
      </c>
      <c r="M1856" t="b">
        <v>1</v>
      </c>
      <c r="N1856" t="s">
        <v>8276</v>
      </c>
      <c r="O1856" s="13">
        <f>E1856/D1856</f>
        <v>1.0212366666666666</v>
      </c>
      <c r="P1856" s="14">
        <f>IF($L1856&lt;&gt;0, E1856/L1856, 0)</f>
        <v>88.037643678160919</v>
      </c>
      <c r="Q1856" t="str">
        <f>LEFT($N1856, FIND("/", $N1856)-1)</f>
        <v>music</v>
      </c>
      <c r="R1856" t="str">
        <f>RIGHT(N1856, LEN(N1856)-LEN(Q1856)-1)</f>
        <v>rock</v>
      </c>
      <c r="S1856" s="5">
        <f>$J1856/60/60/24+DATE(1970, 1, 1)</f>
        <v>41388.021261574075</v>
      </c>
      <c r="T1856" s="5">
        <f>$I1856/60/60/24+DATE(1970, 1, 1)</f>
        <v>41418.021261574075</v>
      </c>
      <c r="U1856" t="b">
        <f>T1856&gt;S1856</f>
        <v>1</v>
      </c>
    </row>
    <row r="1857" spans="1:21" ht="43.5" x14ac:dyDescent="0.35">
      <c r="A1857">
        <v>1855</v>
      </c>
      <c r="B1857" s="3" t="s">
        <v>1856</v>
      </c>
      <c r="C1857" s="3" t="s">
        <v>5965</v>
      </c>
      <c r="D1857" s="11">
        <v>8750</v>
      </c>
      <c r="E1857" s="11">
        <v>13480.16</v>
      </c>
      <c r="F1857" t="s">
        <v>8219</v>
      </c>
      <c r="G1857" t="s">
        <v>8229</v>
      </c>
      <c r="H1857" t="s">
        <v>8251</v>
      </c>
      <c r="I1857">
        <v>1389012940</v>
      </c>
      <c r="J1857">
        <v>1385124940</v>
      </c>
      <c r="K1857" t="b">
        <v>0</v>
      </c>
      <c r="L1857">
        <v>191</v>
      </c>
      <c r="M1857" t="b">
        <v>1</v>
      </c>
      <c r="N1857" t="s">
        <v>8276</v>
      </c>
      <c r="O1857" s="13">
        <f>E1857/D1857</f>
        <v>1.5405897142857143</v>
      </c>
      <c r="P1857" s="14">
        <f>IF($L1857&lt;&gt;0, E1857/L1857, 0)</f>
        <v>70.576753926701571</v>
      </c>
      <c r="Q1857" t="str">
        <f>LEFT($N1857, FIND("/", $N1857)-1)</f>
        <v>music</v>
      </c>
      <c r="R1857" t="str">
        <f>RIGHT(N1857, LEN(N1857)-LEN(Q1857)-1)</f>
        <v>rock</v>
      </c>
      <c r="S1857" s="5">
        <f>$J1857/60/60/24+DATE(1970, 1, 1)</f>
        <v>41600.538657407407</v>
      </c>
      <c r="T1857" s="5">
        <f>$I1857/60/60/24+DATE(1970, 1, 1)</f>
        <v>41645.538657407407</v>
      </c>
      <c r="U1857" t="b">
        <f>T1857&gt;S1857</f>
        <v>1</v>
      </c>
    </row>
    <row r="1858" spans="1:21" ht="58" x14ac:dyDescent="0.35">
      <c r="A1858">
        <v>1856</v>
      </c>
      <c r="B1858" s="3" t="s">
        <v>1857</v>
      </c>
      <c r="C1858" s="3" t="s">
        <v>5966</v>
      </c>
      <c r="D1858" s="11">
        <v>2000</v>
      </c>
      <c r="E1858" s="11">
        <v>2025</v>
      </c>
      <c r="F1858" t="s">
        <v>8219</v>
      </c>
      <c r="G1858" t="s">
        <v>8224</v>
      </c>
      <c r="H1858" t="s">
        <v>8246</v>
      </c>
      <c r="I1858">
        <v>1405715472</v>
      </c>
      <c r="J1858">
        <v>1403901072</v>
      </c>
      <c r="K1858" t="b">
        <v>0</v>
      </c>
      <c r="L1858">
        <v>38</v>
      </c>
      <c r="M1858" t="b">
        <v>1</v>
      </c>
      <c r="N1858" t="s">
        <v>8276</v>
      </c>
      <c r="O1858" s="13">
        <f>E1858/D1858</f>
        <v>1.0125</v>
      </c>
      <c r="P1858" s="14">
        <f>IF($L1858&lt;&gt;0, E1858/L1858, 0)</f>
        <v>53.289473684210527</v>
      </c>
      <c r="Q1858" t="str">
        <f>LEFT($N1858, FIND("/", $N1858)-1)</f>
        <v>music</v>
      </c>
      <c r="R1858" t="str">
        <f>RIGHT(N1858, LEN(N1858)-LEN(Q1858)-1)</f>
        <v>rock</v>
      </c>
      <c r="S1858" s="5">
        <f>$J1858/60/60/24+DATE(1970, 1, 1)</f>
        <v>41817.854999999996</v>
      </c>
      <c r="T1858" s="5">
        <f>$I1858/60/60/24+DATE(1970, 1, 1)</f>
        <v>41838.854999999996</v>
      </c>
      <c r="U1858" t="b">
        <f>T1858&gt;S1858</f>
        <v>1</v>
      </c>
    </row>
    <row r="1859" spans="1:21" ht="43.5" x14ac:dyDescent="0.35">
      <c r="A1859">
        <v>1857</v>
      </c>
      <c r="B1859" s="3" t="s">
        <v>1858</v>
      </c>
      <c r="C1859" s="3" t="s">
        <v>5967</v>
      </c>
      <c r="D1859" s="11">
        <v>3000</v>
      </c>
      <c r="E1859" s="11">
        <v>3000</v>
      </c>
      <c r="F1859" t="s">
        <v>8219</v>
      </c>
      <c r="G1859" t="s">
        <v>8224</v>
      </c>
      <c r="H1859" t="s">
        <v>8246</v>
      </c>
      <c r="I1859">
        <v>1410546413</v>
      </c>
      <c r="J1859">
        <v>1407954413</v>
      </c>
      <c r="K1859" t="b">
        <v>0</v>
      </c>
      <c r="L1859">
        <v>22</v>
      </c>
      <c r="M1859" t="b">
        <v>1</v>
      </c>
      <c r="N1859" t="s">
        <v>8276</v>
      </c>
      <c r="O1859" s="13">
        <f>E1859/D1859</f>
        <v>1</v>
      </c>
      <c r="P1859" s="14">
        <f>IF($L1859&lt;&gt;0, E1859/L1859, 0)</f>
        <v>136.36363636363637</v>
      </c>
      <c r="Q1859" t="str">
        <f>LEFT($N1859, FIND("/", $N1859)-1)</f>
        <v>music</v>
      </c>
      <c r="R1859" t="str">
        <f>RIGHT(N1859, LEN(N1859)-LEN(Q1859)-1)</f>
        <v>rock</v>
      </c>
      <c r="S1859" s="5">
        <f>$J1859/60/60/24+DATE(1970, 1, 1)</f>
        <v>41864.76866898148</v>
      </c>
      <c r="T1859" s="5">
        <f>$I1859/60/60/24+DATE(1970, 1, 1)</f>
        <v>41894.76866898148</v>
      </c>
      <c r="U1859" t="b">
        <f>T1859&gt;S1859</f>
        <v>1</v>
      </c>
    </row>
    <row r="1860" spans="1:21" ht="58" x14ac:dyDescent="0.35">
      <c r="A1860">
        <v>1858</v>
      </c>
      <c r="B1860" s="3" t="s">
        <v>1859</v>
      </c>
      <c r="C1860" s="3" t="s">
        <v>5968</v>
      </c>
      <c r="D1860" s="11">
        <v>5555.55</v>
      </c>
      <c r="E1860" s="11">
        <v>6041.55</v>
      </c>
      <c r="F1860" t="s">
        <v>8219</v>
      </c>
      <c r="G1860" t="s">
        <v>8224</v>
      </c>
      <c r="H1860" t="s">
        <v>8246</v>
      </c>
      <c r="I1860">
        <v>1324014521</v>
      </c>
      <c r="J1860">
        <v>1318826921</v>
      </c>
      <c r="K1860" t="b">
        <v>0</v>
      </c>
      <c r="L1860">
        <v>149</v>
      </c>
      <c r="M1860" t="b">
        <v>1</v>
      </c>
      <c r="N1860" t="s">
        <v>8276</v>
      </c>
      <c r="O1860" s="13">
        <f>E1860/D1860</f>
        <v>1.0874800874800874</v>
      </c>
      <c r="P1860" s="14">
        <f>IF($L1860&lt;&gt;0, E1860/L1860, 0)</f>
        <v>40.547315436241611</v>
      </c>
      <c r="Q1860" t="str">
        <f>LEFT($N1860, FIND("/", $N1860)-1)</f>
        <v>music</v>
      </c>
      <c r="R1860" t="str">
        <f>RIGHT(N1860, LEN(N1860)-LEN(Q1860)-1)</f>
        <v>rock</v>
      </c>
      <c r="S1860" s="5">
        <f>$J1860/60/60/24+DATE(1970, 1, 1)</f>
        <v>40833.200474537036</v>
      </c>
      <c r="T1860" s="5">
        <f>$I1860/60/60/24+DATE(1970, 1, 1)</f>
        <v>40893.242141203707</v>
      </c>
      <c r="U1860" t="b">
        <f>T1860&gt;S1860</f>
        <v>1</v>
      </c>
    </row>
    <row r="1861" spans="1:21" ht="29" x14ac:dyDescent="0.35">
      <c r="A1861">
        <v>1859</v>
      </c>
      <c r="B1861" s="3" t="s">
        <v>1860</v>
      </c>
      <c r="C1861" s="3" t="s">
        <v>5969</v>
      </c>
      <c r="D1861" s="11">
        <v>3000</v>
      </c>
      <c r="E1861" s="11">
        <v>3955</v>
      </c>
      <c r="F1861" t="s">
        <v>8219</v>
      </c>
      <c r="G1861" t="s">
        <v>8224</v>
      </c>
      <c r="H1861" t="s">
        <v>8246</v>
      </c>
      <c r="I1861">
        <v>1316716129</v>
      </c>
      <c r="J1861">
        <v>1314124129</v>
      </c>
      <c r="K1861" t="b">
        <v>0</v>
      </c>
      <c r="L1861">
        <v>56</v>
      </c>
      <c r="M1861" t="b">
        <v>1</v>
      </c>
      <c r="N1861" t="s">
        <v>8276</v>
      </c>
      <c r="O1861" s="13">
        <f>E1861/D1861</f>
        <v>1.3183333333333334</v>
      </c>
      <c r="P1861" s="14">
        <f>IF($L1861&lt;&gt;0, E1861/L1861, 0)</f>
        <v>70.625</v>
      </c>
      <c r="Q1861" t="str">
        <f>LEFT($N1861, FIND("/", $N1861)-1)</f>
        <v>music</v>
      </c>
      <c r="R1861" t="str">
        <f>RIGHT(N1861, LEN(N1861)-LEN(Q1861)-1)</f>
        <v>rock</v>
      </c>
      <c r="S1861" s="5">
        <f>$J1861/60/60/24+DATE(1970, 1, 1)</f>
        <v>40778.770011574074</v>
      </c>
      <c r="T1861" s="5">
        <f>$I1861/60/60/24+DATE(1970, 1, 1)</f>
        <v>40808.770011574074</v>
      </c>
      <c r="U1861" t="b">
        <f>T1861&gt;S1861</f>
        <v>1</v>
      </c>
    </row>
    <row r="1862" spans="1:21" ht="43.5" x14ac:dyDescent="0.35">
      <c r="A1862">
        <v>1860</v>
      </c>
      <c r="B1862" s="3" t="s">
        <v>1861</v>
      </c>
      <c r="C1862" s="3" t="s">
        <v>5970</v>
      </c>
      <c r="D1862" s="11">
        <v>750</v>
      </c>
      <c r="E1862" s="11">
        <v>1001</v>
      </c>
      <c r="F1862" t="s">
        <v>8219</v>
      </c>
      <c r="G1862" t="s">
        <v>8224</v>
      </c>
      <c r="H1862" t="s">
        <v>8246</v>
      </c>
      <c r="I1862">
        <v>1391706084</v>
      </c>
      <c r="J1862">
        <v>1389891684</v>
      </c>
      <c r="K1862" t="b">
        <v>0</v>
      </c>
      <c r="L1862">
        <v>19</v>
      </c>
      <c r="M1862" t="b">
        <v>1</v>
      </c>
      <c r="N1862" t="s">
        <v>8276</v>
      </c>
      <c r="O1862" s="13">
        <f>E1862/D1862</f>
        <v>1.3346666666666667</v>
      </c>
      <c r="P1862" s="14">
        <f>IF($L1862&lt;&gt;0, E1862/L1862, 0)</f>
        <v>52.684210526315788</v>
      </c>
      <c r="Q1862" t="str">
        <f>LEFT($N1862, FIND("/", $N1862)-1)</f>
        <v>music</v>
      </c>
      <c r="R1862" t="str">
        <f>RIGHT(N1862, LEN(N1862)-LEN(Q1862)-1)</f>
        <v>rock</v>
      </c>
      <c r="S1862" s="5">
        <f>$J1862/60/60/24+DATE(1970, 1, 1)</f>
        <v>41655.709305555552</v>
      </c>
      <c r="T1862" s="5">
        <f>$I1862/60/60/24+DATE(1970, 1, 1)</f>
        <v>41676.709305555552</v>
      </c>
      <c r="U1862" t="b">
        <f>T1862&gt;S1862</f>
        <v>1</v>
      </c>
    </row>
    <row r="1863" spans="1:21" ht="43.5" x14ac:dyDescent="0.35">
      <c r="A1863">
        <v>1861</v>
      </c>
      <c r="B1863" s="3" t="s">
        <v>1862</v>
      </c>
      <c r="C1863" s="3" t="s">
        <v>5971</v>
      </c>
      <c r="D1863" s="11">
        <v>250000</v>
      </c>
      <c r="E1863" s="11">
        <v>0</v>
      </c>
      <c r="F1863" t="s">
        <v>8221</v>
      </c>
      <c r="G1863" t="s">
        <v>8225</v>
      </c>
      <c r="H1863" t="s">
        <v>8247</v>
      </c>
      <c r="I1863">
        <v>1422256341</v>
      </c>
      <c r="J1863">
        <v>1419664341</v>
      </c>
      <c r="K1863" t="b">
        <v>0</v>
      </c>
      <c r="L1863">
        <v>0</v>
      </c>
      <c r="M1863" t="b">
        <v>0</v>
      </c>
      <c r="N1863" t="s">
        <v>8283</v>
      </c>
      <c r="O1863" s="13">
        <f>E1863/D1863</f>
        <v>0</v>
      </c>
      <c r="P1863" s="14">
        <f>IF($L1863&lt;&gt;0, E1863/L1863, 0)</f>
        <v>0</v>
      </c>
      <c r="Q1863" t="str">
        <f>LEFT($N1863, FIND("/", $N1863)-1)</f>
        <v>games</v>
      </c>
      <c r="R1863" t="str">
        <f>RIGHT(N1863, LEN(N1863)-LEN(Q1863)-1)</f>
        <v>mobile games</v>
      </c>
      <c r="S1863" s="5">
        <f>$J1863/60/60/24+DATE(1970, 1, 1)</f>
        <v>42000.300243055557</v>
      </c>
      <c r="T1863" s="5">
        <f>$I1863/60/60/24+DATE(1970, 1, 1)</f>
        <v>42030.300243055557</v>
      </c>
      <c r="U1863" t="b">
        <f>T1863&gt;S1863</f>
        <v>1</v>
      </c>
    </row>
    <row r="1864" spans="1:21" ht="43.5" x14ac:dyDescent="0.35">
      <c r="A1864">
        <v>1862</v>
      </c>
      <c r="B1864" s="3" t="s">
        <v>1863</v>
      </c>
      <c r="C1864" s="3" t="s">
        <v>5972</v>
      </c>
      <c r="D1864" s="11">
        <v>18000</v>
      </c>
      <c r="E1864" s="11">
        <v>1455</v>
      </c>
      <c r="F1864" t="s">
        <v>8221</v>
      </c>
      <c r="G1864" t="s">
        <v>8224</v>
      </c>
      <c r="H1864" t="s">
        <v>8246</v>
      </c>
      <c r="I1864">
        <v>1488958200</v>
      </c>
      <c r="J1864">
        <v>1484912974</v>
      </c>
      <c r="K1864" t="b">
        <v>0</v>
      </c>
      <c r="L1864">
        <v>16</v>
      </c>
      <c r="M1864" t="b">
        <v>0</v>
      </c>
      <c r="N1864" t="s">
        <v>8283</v>
      </c>
      <c r="O1864" s="13">
        <f>E1864/D1864</f>
        <v>8.0833333333333326E-2</v>
      </c>
      <c r="P1864" s="14">
        <f>IF($L1864&lt;&gt;0, E1864/L1864, 0)</f>
        <v>90.9375</v>
      </c>
      <c r="Q1864" t="str">
        <f>LEFT($N1864, FIND("/", $N1864)-1)</f>
        <v>games</v>
      </c>
      <c r="R1864" t="str">
        <f>RIGHT(N1864, LEN(N1864)-LEN(Q1864)-1)</f>
        <v>mobile games</v>
      </c>
      <c r="S1864" s="5">
        <f>$J1864/60/60/24+DATE(1970, 1, 1)</f>
        <v>42755.492754629624</v>
      </c>
      <c r="T1864" s="5">
        <f>$I1864/60/60/24+DATE(1970, 1, 1)</f>
        <v>42802.3125</v>
      </c>
      <c r="U1864" t="b">
        <f>T1864&gt;S1864</f>
        <v>1</v>
      </c>
    </row>
    <row r="1865" spans="1:21" ht="43.5" x14ac:dyDescent="0.35">
      <c r="A1865">
        <v>1863</v>
      </c>
      <c r="B1865" s="3" t="s">
        <v>1864</v>
      </c>
      <c r="C1865" s="3" t="s">
        <v>5973</v>
      </c>
      <c r="D1865" s="11">
        <v>2500</v>
      </c>
      <c r="E1865" s="11">
        <v>10</v>
      </c>
      <c r="F1865" t="s">
        <v>8221</v>
      </c>
      <c r="G1865" t="s">
        <v>8224</v>
      </c>
      <c r="H1865" t="s">
        <v>8246</v>
      </c>
      <c r="I1865">
        <v>1402600085</v>
      </c>
      <c r="J1865">
        <v>1400008085</v>
      </c>
      <c r="K1865" t="b">
        <v>0</v>
      </c>
      <c r="L1865">
        <v>2</v>
      </c>
      <c r="M1865" t="b">
        <v>0</v>
      </c>
      <c r="N1865" t="s">
        <v>8283</v>
      </c>
      <c r="O1865" s="13">
        <f>E1865/D1865</f>
        <v>4.0000000000000001E-3</v>
      </c>
      <c r="P1865" s="14">
        <f>IF($L1865&lt;&gt;0, E1865/L1865, 0)</f>
        <v>5</v>
      </c>
      <c r="Q1865" t="str">
        <f>LEFT($N1865, FIND("/", $N1865)-1)</f>
        <v>games</v>
      </c>
      <c r="R1865" t="str">
        <f>RIGHT(N1865, LEN(N1865)-LEN(Q1865)-1)</f>
        <v>mobile games</v>
      </c>
      <c r="S1865" s="5">
        <f>$J1865/60/60/24+DATE(1970, 1, 1)</f>
        <v>41772.797280092593</v>
      </c>
      <c r="T1865" s="5">
        <f>$I1865/60/60/24+DATE(1970, 1, 1)</f>
        <v>41802.797280092593</v>
      </c>
      <c r="U1865" t="b">
        <f>T1865&gt;S1865</f>
        <v>1</v>
      </c>
    </row>
    <row r="1866" spans="1:21" ht="58" x14ac:dyDescent="0.35">
      <c r="A1866">
        <v>1864</v>
      </c>
      <c r="B1866" s="3" t="s">
        <v>1865</v>
      </c>
      <c r="C1866" s="3" t="s">
        <v>5974</v>
      </c>
      <c r="D1866" s="11">
        <v>6500</v>
      </c>
      <c r="E1866" s="11">
        <v>2788</v>
      </c>
      <c r="F1866" t="s">
        <v>8221</v>
      </c>
      <c r="G1866" t="s">
        <v>8224</v>
      </c>
      <c r="H1866" t="s">
        <v>8246</v>
      </c>
      <c r="I1866">
        <v>1399223500</v>
      </c>
      <c r="J1866">
        <v>1396631500</v>
      </c>
      <c r="K1866" t="b">
        <v>0</v>
      </c>
      <c r="L1866">
        <v>48</v>
      </c>
      <c r="M1866" t="b">
        <v>0</v>
      </c>
      <c r="N1866" t="s">
        <v>8283</v>
      </c>
      <c r="O1866" s="13">
        <f>E1866/D1866</f>
        <v>0.42892307692307691</v>
      </c>
      <c r="P1866" s="14">
        <f>IF($L1866&lt;&gt;0, E1866/L1866, 0)</f>
        <v>58.083333333333336</v>
      </c>
      <c r="Q1866" t="str">
        <f>LEFT($N1866, FIND("/", $N1866)-1)</f>
        <v>games</v>
      </c>
      <c r="R1866" t="str">
        <f>RIGHT(N1866, LEN(N1866)-LEN(Q1866)-1)</f>
        <v>mobile games</v>
      </c>
      <c r="S1866" s="5">
        <f>$J1866/60/60/24+DATE(1970, 1, 1)</f>
        <v>41733.716435185182</v>
      </c>
      <c r="T1866" s="5">
        <f>$I1866/60/60/24+DATE(1970, 1, 1)</f>
        <v>41763.716435185182</v>
      </c>
      <c r="U1866" t="b">
        <f>T1866&gt;S1866</f>
        <v>1</v>
      </c>
    </row>
    <row r="1867" spans="1:21" ht="58" x14ac:dyDescent="0.35">
      <c r="A1867">
        <v>1865</v>
      </c>
      <c r="B1867" s="3" t="s">
        <v>1866</v>
      </c>
      <c r="C1867" s="3" t="s">
        <v>5975</v>
      </c>
      <c r="D1867" s="11">
        <v>110000</v>
      </c>
      <c r="E1867" s="11">
        <v>4</v>
      </c>
      <c r="F1867" t="s">
        <v>8221</v>
      </c>
      <c r="G1867" t="s">
        <v>8225</v>
      </c>
      <c r="H1867" t="s">
        <v>8247</v>
      </c>
      <c r="I1867">
        <v>1478425747</v>
      </c>
      <c r="J1867">
        <v>1475398147</v>
      </c>
      <c r="K1867" t="b">
        <v>0</v>
      </c>
      <c r="L1867">
        <v>2</v>
      </c>
      <c r="M1867" t="b">
        <v>0</v>
      </c>
      <c r="N1867" t="s">
        <v>8283</v>
      </c>
      <c r="O1867" s="13">
        <f>E1867/D1867</f>
        <v>3.6363636363636364E-5</v>
      </c>
      <c r="P1867" s="14">
        <f>IF($L1867&lt;&gt;0, E1867/L1867, 0)</f>
        <v>2</v>
      </c>
      <c r="Q1867" t="str">
        <f>LEFT($N1867, FIND("/", $N1867)-1)</f>
        <v>games</v>
      </c>
      <c r="R1867" t="str">
        <f>RIGHT(N1867, LEN(N1867)-LEN(Q1867)-1)</f>
        <v>mobile games</v>
      </c>
      <c r="S1867" s="5">
        <f>$J1867/60/60/24+DATE(1970, 1, 1)</f>
        <v>42645.367442129631</v>
      </c>
      <c r="T1867" s="5">
        <f>$I1867/60/60/24+DATE(1970, 1, 1)</f>
        <v>42680.409108796302</v>
      </c>
      <c r="U1867" t="b">
        <f>T1867&gt;S1867</f>
        <v>1</v>
      </c>
    </row>
    <row r="1868" spans="1:21" ht="43.5" x14ac:dyDescent="0.35">
      <c r="A1868">
        <v>1866</v>
      </c>
      <c r="B1868" s="3" t="s">
        <v>1867</v>
      </c>
      <c r="C1868" s="3" t="s">
        <v>5976</v>
      </c>
      <c r="D1868" s="11">
        <v>25000</v>
      </c>
      <c r="E1868" s="11">
        <v>125</v>
      </c>
      <c r="F1868" t="s">
        <v>8221</v>
      </c>
      <c r="G1868" t="s">
        <v>8224</v>
      </c>
      <c r="H1868" t="s">
        <v>8246</v>
      </c>
      <c r="I1868">
        <v>1488340800</v>
      </c>
      <c r="J1868">
        <v>1483768497</v>
      </c>
      <c r="K1868" t="b">
        <v>0</v>
      </c>
      <c r="L1868">
        <v>2</v>
      </c>
      <c r="M1868" t="b">
        <v>0</v>
      </c>
      <c r="N1868" t="s">
        <v>8283</v>
      </c>
      <c r="O1868" s="13">
        <f>E1868/D1868</f>
        <v>5.0000000000000001E-3</v>
      </c>
      <c r="P1868" s="14">
        <f>IF($L1868&lt;&gt;0, E1868/L1868, 0)</f>
        <v>62.5</v>
      </c>
      <c r="Q1868" t="str">
        <f>LEFT($N1868, FIND("/", $N1868)-1)</f>
        <v>games</v>
      </c>
      <c r="R1868" t="str">
        <f>RIGHT(N1868, LEN(N1868)-LEN(Q1868)-1)</f>
        <v>mobile games</v>
      </c>
      <c r="S1868" s="5">
        <f>$J1868/60/60/24+DATE(1970, 1, 1)</f>
        <v>42742.246493055558</v>
      </c>
      <c r="T1868" s="5">
        <f>$I1868/60/60/24+DATE(1970, 1, 1)</f>
        <v>42795.166666666672</v>
      </c>
      <c r="U1868" t="b">
        <f>T1868&gt;S1868</f>
        <v>1</v>
      </c>
    </row>
    <row r="1869" spans="1:21" ht="43.5" x14ac:dyDescent="0.35">
      <c r="A1869">
        <v>1867</v>
      </c>
      <c r="B1869" s="3" t="s">
        <v>1868</v>
      </c>
      <c r="C1869" s="3" t="s">
        <v>5977</v>
      </c>
      <c r="D1869" s="11">
        <v>20000</v>
      </c>
      <c r="E1869" s="11">
        <v>10</v>
      </c>
      <c r="F1869" t="s">
        <v>8221</v>
      </c>
      <c r="G1869" t="s">
        <v>8224</v>
      </c>
      <c r="H1869" t="s">
        <v>8246</v>
      </c>
      <c r="I1869">
        <v>1478383912</v>
      </c>
      <c r="J1869">
        <v>1475791912</v>
      </c>
      <c r="K1869" t="b">
        <v>0</v>
      </c>
      <c r="L1869">
        <v>1</v>
      </c>
      <c r="M1869" t="b">
        <v>0</v>
      </c>
      <c r="N1869" t="s">
        <v>8283</v>
      </c>
      <c r="O1869" s="13">
        <f>E1869/D1869</f>
        <v>5.0000000000000001E-4</v>
      </c>
      <c r="P1869" s="14">
        <f>IF($L1869&lt;&gt;0, E1869/L1869, 0)</f>
        <v>10</v>
      </c>
      <c r="Q1869" t="str">
        <f>LEFT($N1869, FIND("/", $N1869)-1)</f>
        <v>games</v>
      </c>
      <c r="R1869" t="str">
        <f>RIGHT(N1869, LEN(N1869)-LEN(Q1869)-1)</f>
        <v>mobile games</v>
      </c>
      <c r="S1869" s="5">
        <f>$J1869/60/60/24+DATE(1970, 1, 1)</f>
        <v>42649.924907407403</v>
      </c>
      <c r="T1869" s="5">
        <f>$I1869/60/60/24+DATE(1970, 1, 1)</f>
        <v>42679.924907407403</v>
      </c>
      <c r="U1869" t="b">
        <f>T1869&gt;S1869</f>
        <v>1</v>
      </c>
    </row>
    <row r="1870" spans="1:21" ht="43.5" x14ac:dyDescent="0.35">
      <c r="A1870">
        <v>1868</v>
      </c>
      <c r="B1870" s="3" t="s">
        <v>1869</v>
      </c>
      <c r="C1870" s="3" t="s">
        <v>5978</v>
      </c>
      <c r="D1870" s="11">
        <v>25000</v>
      </c>
      <c r="E1870" s="11">
        <v>1217</v>
      </c>
      <c r="F1870" t="s">
        <v>8221</v>
      </c>
      <c r="G1870" t="s">
        <v>8224</v>
      </c>
      <c r="H1870" t="s">
        <v>8246</v>
      </c>
      <c r="I1870">
        <v>1450166340</v>
      </c>
      <c r="J1870">
        <v>1448044925</v>
      </c>
      <c r="K1870" t="b">
        <v>0</v>
      </c>
      <c r="L1870">
        <v>17</v>
      </c>
      <c r="M1870" t="b">
        <v>0</v>
      </c>
      <c r="N1870" t="s">
        <v>8283</v>
      </c>
      <c r="O1870" s="13">
        <f>E1870/D1870</f>
        <v>4.8680000000000001E-2</v>
      </c>
      <c r="P1870" s="14">
        <f>IF($L1870&lt;&gt;0, E1870/L1870, 0)</f>
        <v>71.588235294117652</v>
      </c>
      <c r="Q1870" t="str">
        <f>LEFT($N1870, FIND("/", $N1870)-1)</f>
        <v>games</v>
      </c>
      <c r="R1870" t="str">
        <f>RIGHT(N1870, LEN(N1870)-LEN(Q1870)-1)</f>
        <v>mobile games</v>
      </c>
      <c r="S1870" s="5">
        <f>$J1870/60/60/24+DATE(1970, 1, 1)</f>
        <v>42328.779224537036</v>
      </c>
      <c r="T1870" s="5">
        <f>$I1870/60/60/24+DATE(1970, 1, 1)</f>
        <v>42353.332638888889</v>
      </c>
      <c r="U1870" t="b">
        <f>T1870&gt;S1870</f>
        <v>1</v>
      </c>
    </row>
    <row r="1871" spans="1:21" ht="43.5" x14ac:dyDescent="0.35">
      <c r="A1871">
        <v>1869</v>
      </c>
      <c r="B1871" s="3" t="s">
        <v>1870</v>
      </c>
      <c r="C1871" s="3" t="s">
        <v>5979</v>
      </c>
      <c r="D1871" s="11">
        <v>10000</v>
      </c>
      <c r="E1871" s="11">
        <v>0</v>
      </c>
      <c r="F1871" t="s">
        <v>8221</v>
      </c>
      <c r="G1871" t="s">
        <v>8224</v>
      </c>
      <c r="H1871" t="s">
        <v>8246</v>
      </c>
      <c r="I1871">
        <v>1483488249</v>
      </c>
      <c r="J1871">
        <v>1480896249</v>
      </c>
      <c r="K1871" t="b">
        <v>0</v>
      </c>
      <c r="L1871">
        <v>0</v>
      </c>
      <c r="M1871" t="b">
        <v>0</v>
      </c>
      <c r="N1871" t="s">
        <v>8283</v>
      </c>
      <c r="O1871" s="13">
        <f>E1871/D1871</f>
        <v>0</v>
      </c>
      <c r="P1871" s="14">
        <f>IF($L1871&lt;&gt;0, E1871/L1871, 0)</f>
        <v>0</v>
      </c>
      <c r="Q1871" t="str">
        <f>LEFT($N1871, FIND("/", $N1871)-1)</f>
        <v>games</v>
      </c>
      <c r="R1871" t="str">
        <f>RIGHT(N1871, LEN(N1871)-LEN(Q1871)-1)</f>
        <v>mobile games</v>
      </c>
      <c r="S1871" s="5">
        <f>$J1871/60/60/24+DATE(1970, 1, 1)</f>
        <v>42709.002881944441</v>
      </c>
      <c r="T1871" s="5">
        <f>$I1871/60/60/24+DATE(1970, 1, 1)</f>
        <v>42739.002881944441</v>
      </c>
      <c r="U1871" t="b">
        <f>T1871&gt;S1871</f>
        <v>1</v>
      </c>
    </row>
    <row r="1872" spans="1:21" ht="43.5" x14ac:dyDescent="0.35">
      <c r="A1872">
        <v>1870</v>
      </c>
      <c r="B1872" s="3" t="s">
        <v>1871</v>
      </c>
      <c r="C1872" s="3" t="s">
        <v>5980</v>
      </c>
      <c r="D1872" s="11">
        <v>3500</v>
      </c>
      <c r="E1872" s="11">
        <v>361</v>
      </c>
      <c r="F1872" t="s">
        <v>8221</v>
      </c>
      <c r="G1872" t="s">
        <v>8224</v>
      </c>
      <c r="H1872" t="s">
        <v>8246</v>
      </c>
      <c r="I1872">
        <v>1454213820</v>
      </c>
      <c r="J1872">
        <v>1451723535</v>
      </c>
      <c r="K1872" t="b">
        <v>0</v>
      </c>
      <c r="L1872">
        <v>11</v>
      </c>
      <c r="M1872" t="b">
        <v>0</v>
      </c>
      <c r="N1872" t="s">
        <v>8283</v>
      </c>
      <c r="O1872" s="13">
        <f>E1872/D1872</f>
        <v>0.10314285714285715</v>
      </c>
      <c r="P1872" s="14">
        <f>IF($L1872&lt;&gt;0, E1872/L1872, 0)</f>
        <v>32.81818181818182</v>
      </c>
      <c r="Q1872" t="str">
        <f>LEFT($N1872, FIND("/", $N1872)-1)</f>
        <v>games</v>
      </c>
      <c r="R1872" t="str">
        <f>RIGHT(N1872, LEN(N1872)-LEN(Q1872)-1)</f>
        <v>mobile games</v>
      </c>
      <c r="S1872" s="5">
        <f>$J1872/60/60/24+DATE(1970, 1, 1)</f>
        <v>42371.355729166666</v>
      </c>
      <c r="T1872" s="5">
        <f>$I1872/60/60/24+DATE(1970, 1, 1)</f>
        <v>42400.178472222222</v>
      </c>
      <c r="U1872" t="b">
        <f>T1872&gt;S1872</f>
        <v>1</v>
      </c>
    </row>
    <row r="1873" spans="1:21" ht="58" x14ac:dyDescent="0.35">
      <c r="A1873">
        <v>1871</v>
      </c>
      <c r="B1873" s="3" t="s">
        <v>1872</v>
      </c>
      <c r="C1873" s="3" t="s">
        <v>5981</v>
      </c>
      <c r="D1873" s="11">
        <v>6500</v>
      </c>
      <c r="E1873" s="11">
        <v>4666</v>
      </c>
      <c r="F1873" t="s">
        <v>8221</v>
      </c>
      <c r="G1873" t="s">
        <v>8224</v>
      </c>
      <c r="H1873" t="s">
        <v>8246</v>
      </c>
      <c r="I1873">
        <v>1416512901</v>
      </c>
      <c r="J1873">
        <v>1413053301</v>
      </c>
      <c r="K1873" t="b">
        <v>0</v>
      </c>
      <c r="L1873">
        <v>95</v>
      </c>
      <c r="M1873" t="b">
        <v>0</v>
      </c>
      <c r="N1873" t="s">
        <v>8283</v>
      </c>
      <c r="O1873" s="13">
        <f>E1873/D1873</f>
        <v>0.7178461538461538</v>
      </c>
      <c r="P1873" s="14">
        <f>IF($L1873&lt;&gt;0, E1873/L1873, 0)</f>
        <v>49.11578947368421</v>
      </c>
      <c r="Q1873" t="str">
        <f>LEFT($N1873, FIND("/", $N1873)-1)</f>
        <v>games</v>
      </c>
      <c r="R1873" t="str">
        <f>RIGHT(N1873, LEN(N1873)-LEN(Q1873)-1)</f>
        <v>mobile games</v>
      </c>
      <c r="S1873" s="5">
        <f>$J1873/60/60/24+DATE(1970, 1, 1)</f>
        <v>41923.783576388887</v>
      </c>
      <c r="T1873" s="5">
        <f>$I1873/60/60/24+DATE(1970, 1, 1)</f>
        <v>41963.825243055559</v>
      </c>
      <c r="U1873" t="b">
        <f>T1873&gt;S1873</f>
        <v>1</v>
      </c>
    </row>
    <row r="1874" spans="1:21" ht="43.5" x14ac:dyDescent="0.35">
      <c r="A1874">
        <v>1872</v>
      </c>
      <c r="B1874" s="3" t="s">
        <v>1873</v>
      </c>
      <c r="C1874" s="3" t="s">
        <v>5982</v>
      </c>
      <c r="D1874" s="11">
        <v>20000</v>
      </c>
      <c r="E1874" s="11">
        <v>212</v>
      </c>
      <c r="F1874" t="s">
        <v>8221</v>
      </c>
      <c r="G1874" t="s">
        <v>8224</v>
      </c>
      <c r="H1874" t="s">
        <v>8246</v>
      </c>
      <c r="I1874">
        <v>1435633602</v>
      </c>
      <c r="J1874">
        <v>1433041602</v>
      </c>
      <c r="K1874" t="b">
        <v>0</v>
      </c>
      <c r="L1874">
        <v>13</v>
      </c>
      <c r="M1874" t="b">
        <v>0</v>
      </c>
      <c r="N1874" t="s">
        <v>8283</v>
      </c>
      <c r="O1874" s="13">
        <f>E1874/D1874</f>
        <v>1.06E-2</v>
      </c>
      <c r="P1874" s="14">
        <f>IF($L1874&lt;&gt;0, E1874/L1874, 0)</f>
        <v>16.307692307692307</v>
      </c>
      <c r="Q1874" t="str">
        <f>LEFT($N1874, FIND("/", $N1874)-1)</f>
        <v>games</v>
      </c>
      <c r="R1874" t="str">
        <f>RIGHT(N1874, LEN(N1874)-LEN(Q1874)-1)</f>
        <v>mobile games</v>
      </c>
      <c r="S1874" s="5">
        <f>$J1874/60/60/24+DATE(1970, 1, 1)</f>
        <v>42155.129652777774</v>
      </c>
      <c r="T1874" s="5">
        <f>$I1874/60/60/24+DATE(1970, 1, 1)</f>
        <v>42185.129652777774</v>
      </c>
      <c r="U1874" t="b">
        <f>T1874&gt;S1874</f>
        <v>1</v>
      </c>
    </row>
    <row r="1875" spans="1:21" ht="43.5" x14ac:dyDescent="0.35">
      <c r="A1875">
        <v>1873</v>
      </c>
      <c r="B1875" s="3" t="s">
        <v>1874</v>
      </c>
      <c r="C1875" s="3" t="s">
        <v>5983</v>
      </c>
      <c r="D1875" s="11">
        <v>8000</v>
      </c>
      <c r="E1875" s="11">
        <v>36</v>
      </c>
      <c r="F1875" t="s">
        <v>8221</v>
      </c>
      <c r="G1875" t="s">
        <v>8229</v>
      </c>
      <c r="H1875" t="s">
        <v>8251</v>
      </c>
      <c r="I1875">
        <v>1436373900</v>
      </c>
      <c r="J1875">
        <v>1433861210</v>
      </c>
      <c r="K1875" t="b">
        <v>0</v>
      </c>
      <c r="L1875">
        <v>2</v>
      </c>
      <c r="M1875" t="b">
        <v>0</v>
      </c>
      <c r="N1875" t="s">
        <v>8283</v>
      </c>
      <c r="O1875" s="13">
        <f>E1875/D1875</f>
        <v>4.4999999999999997E-3</v>
      </c>
      <c r="P1875" s="14">
        <f>IF($L1875&lt;&gt;0, E1875/L1875, 0)</f>
        <v>18</v>
      </c>
      <c r="Q1875" t="str">
        <f>LEFT($N1875, FIND("/", $N1875)-1)</f>
        <v>games</v>
      </c>
      <c r="R1875" t="str">
        <f>RIGHT(N1875, LEN(N1875)-LEN(Q1875)-1)</f>
        <v>mobile games</v>
      </c>
      <c r="S1875" s="5">
        <f>$J1875/60/60/24+DATE(1970, 1, 1)</f>
        <v>42164.615856481483</v>
      </c>
      <c r="T1875" s="5">
        <f>$I1875/60/60/24+DATE(1970, 1, 1)</f>
        <v>42193.697916666672</v>
      </c>
      <c r="U1875" t="b">
        <f>T1875&gt;S1875</f>
        <v>1</v>
      </c>
    </row>
    <row r="1876" spans="1:21" ht="58" x14ac:dyDescent="0.35">
      <c r="A1876">
        <v>1874</v>
      </c>
      <c r="B1876" s="3" t="s">
        <v>1875</v>
      </c>
      <c r="C1876" s="3" t="s">
        <v>5984</v>
      </c>
      <c r="D1876" s="11">
        <v>160000</v>
      </c>
      <c r="E1876" s="11">
        <v>26</v>
      </c>
      <c r="F1876" t="s">
        <v>8221</v>
      </c>
      <c r="G1876" t="s">
        <v>8224</v>
      </c>
      <c r="H1876" t="s">
        <v>8246</v>
      </c>
      <c r="I1876">
        <v>1467155733</v>
      </c>
      <c r="J1876">
        <v>1465427733</v>
      </c>
      <c r="K1876" t="b">
        <v>0</v>
      </c>
      <c r="L1876">
        <v>2</v>
      </c>
      <c r="M1876" t="b">
        <v>0</v>
      </c>
      <c r="N1876" t="s">
        <v>8283</v>
      </c>
      <c r="O1876" s="13">
        <f>E1876/D1876</f>
        <v>1.6249999999999999E-4</v>
      </c>
      <c r="P1876" s="14">
        <f>IF($L1876&lt;&gt;0, E1876/L1876, 0)</f>
        <v>13</v>
      </c>
      <c r="Q1876" t="str">
        <f>LEFT($N1876, FIND("/", $N1876)-1)</f>
        <v>games</v>
      </c>
      <c r="R1876" t="str">
        <f>RIGHT(N1876, LEN(N1876)-LEN(Q1876)-1)</f>
        <v>mobile games</v>
      </c>
      <c r="S1876" s="5">
        <f>$J1876/60/60/24+DATE(1970, 1, 1)</f>
        <v>42529.969131944439</v>
      </c>
      <c r="T1876" s="5">
        <f>$I1876/60/60/24+DATE(1970, 1, 1)</f>
        <v>42549.969131944439</v>
      </c>
      <c r="U1876" t="b">
        <f>T1876&gt;S1876</f>
        <v>1</v>
      </c>
    </row>
    <row r="1877" spans="1:21" ht="43.5" x14ac:dyDescent="0.35">
      <c r="A1877">
        <v>1875</v>
      </c>
      <c r="B1877" s="3" t="s">
        <v>1876</v>
      </c>
      <c r="C1877" s="3" t="s">
        <v>5985</v>
      </c>
      <c r="D1877" s="11">
        <v>10000</v>
      </c>
      <c r="E1877" s="11">
        <v>51</v>
      </c>
      <c r="F1877" t="s">
        <v>8221</v>
      </c>
      <c r="G1877" t="s">
        <v>8224</v>
      </c>
      <c r="H1877" t="s">
        <v>8246</v>
      </c>
      <c r="I1877">
        <v>1470519308</v>
      </c>
      <c r="J1877">
        <v>1465335308</v>
      </c>
      <c r="K1877" t="b">
        <v>0</v>
      </c>
      <c r="L1877">
        <v>3</v>
      </c>
      <c r="M1877" t="b">
        <v>0</v>
      </c>
      <c r="N1877" t="s">
        <v>8283</v>
      </c>
      <c r="O1877" s="13">
        <f>E1877/D1877</f>
        <v>5.1000000000000004E-3</v>
      </c>
      <c r="P1877" s="14">
        <f>IF($L1877&lt;&gt;0, E1877/L1877, 0)</f>
        <v>17</v>
      </c>
      <c r="Q1877" t="str">
        <f>LEFT($N1877, FIND("/", $N1877)-1)</f>
        <v>games</v>
      </c>
      <c r="R1877" t="str">
        <f>RIGHT(N1877, LEN(N1877)-LEN(Q1877)-1)</f>
        <v>mobile games</v>
      </c>
      <c r="S1877" s="5">
        <f>$J1877/60/60/24+DATE(1970, 1, 1)</f>
        <v>42528.899398148147</v>
      </c>
      <c r="T1877" s="5">
        <f>$I1877/60/60/24+DATE(1970, 1, 1)</f>
        <v>42588.899398148147</v>
      </c>
      <c r="U1877" t="b">
        <f>T1877&gt;S1877</f>
        <v>1</v>
      </c>
    </row>
    <row r="1878" spans="1:21" ht="43.5" x14ac:dyDescent="0.35">
      <c r="A1878">
        <v>1876</v>
      </c>
      <c r="B1878" s="3" t="s">
        <v>1877</v>
      </c>
      <c r="C1878" s="3" t="s">
        <v>5986</v>
      </c>
      <c r="D1878" s="11">
        <v>280</v>
      </c>
      <c r="E1878" s="11">
        <v>0</v>
      </c>
      <c r="F1878" t="s">
        <v>8221</v>
      </c>
      <c r="G1878" t="s">
        <v>8226</v>
      </c>
      <c r="H1878" t="s">
        <v>8248</v>
      </c>
      <c r="I1878">
        <v>1402901405</v>
      </c>
      <c r="J1878">
        <v>1400309405</v>
      </c>
      <c r="K1878" t="b">
        <v>0</v>
      </c>
      <c r="L1878">
        <v>0</v>
      </c>
      <c r="M1878" t="b">
        <v>0</v>
      </c>
      <c r="N1878" t="s">
        <v>8283</v>
      </c>
      <c r="O1878" s="13">
        <f>E1878/D1878</f>
        <v>0</v>
      </c>
      <c r="P1878" s="14">
        <f>IF($L1878&lt;&gt;0, E1878/L1878, 0)</f>
        <v>0</v>
      </c>
      <c r="Q1878" t="str">
        <f>LEFT($N1878, FIND("/", $N1878)-1)</f>
        <v>games</v>
      </c>
      <c r="R1878" t="str">
        <f>RIGHT(N1878, LEN(N1878)-LEN(Q1878)-1)</f>
        <v>mobile games</v>
      </c>
      <c r="S1878" s="5">
        <f>$J1878/60/60/24+DATE(1970, 1, 1)</f>
        <v>41776.284780092588</v>
      </c>
      <c r="T1878" s="5">
        <f>$I1878/60/60/24+DATE(1970, 1, 1)</f>
        <v>41806.284780092588</v>
      </c>
      <c r="U1878" t="b">
        <f>T1878&gt;S1878</f>
        <v>1</v>
      </c>
    </row>
    <row r="1879" spans="1:21" ht="43.5" x14ac:dyDescent="0.35">
      <c r="A1879">
        <v>1877</v>
      </c>
      <c r="B1879" s="3" t="s">
        <v>1878</v>
      </c>
      <c r="C1879" s="3" t="s">
        <v>5987</v>
      </c>
      <c r="D1879" s="11">
        <v>60</v>
      </c>
      <c r="E1879" s="11">
        <v>0</v>
      </c>
      <c r="F1879" t="s">
        <v>8221</v>
      </c>
      <c r="G1879" t="s">
        <v>8224</v>
      </c>
      <c r="H1879" t="s">
        <v>8246</v>
      </c>
      <c r="I1879">
        <v>1425170525</v>
      </c>
      <c r="J1879">
        <v>1422664925</v>
      </c>
      <c r="K1879" t="b">
        <v>0</v>
      </c>
      <c r="L1879">
        <v>0</v>
      </c>
      <c r="M1879" t="b">
        <v>0</v>
      </c>
      <c r="N1879" t="s">
        <v>8283</v>
      </c>
      <c r="O1879" s="13">
        <f>E1879/D1879</f>
        <v>0</v>
      </c>
      <c r="P1879" s="14">
        <f>IF($L1879&lt;&gt;0, E1879/L1879, 0)</f>
        <v>0</v>
      </c>
      <c r="Q1879" t="str">
        <f>LEFT($N1879, FIND("/", $N1879)-1)</f>
        <v>games</v>
      </c>
      <c r="R1879" t="str">
        <f>RIGHT(N1879, LEN(N1879)-LEN(Q1879)-1)</f>
        <v>mobile games</v>
      </c>
      <c r="S1879" s="5">
        <f>$J1879/60/60/24+DATE(1970, 1, 1)</f>
        <v>42035.029224537036</v>
      </c>
      <c r="T1879" s="5">
        <f>$I1879/60/60/24+DATE(1970, 1, 1)</f>
        <v>42064.029224537036</v>
      </c>
      <c r="U1879" t="b">
        <f>T1879&gt;S1879</f>
        <v>1</v>
      </c>
    </row>
    <row r="1880" spans="1:21" ht="58" x14ac:dyDescent="0.35">
      <c r="A1880">
        <v>1878</v>
      </c>
      <c r="B1880" s="3" t="s">
        <v>1879</v>
      </c>
      <c r="C1880" s="3" t="s">
        <v>5988</v>
      </c>
      <c r="D1880" s="11">
        <v>8000</v>
      </c>
      <c r="E1880" s="11">
        <v>0</v>
      </c>
      <c r="F1880" t="s">
        <v>8221</v>
      </c>
      <c r="G1880" t="s">
        <v>8226</v>
      </c>
      <c r="H1880" t="s">
        <v>8248</v>
      </c>
      <c r="I1880">
        <v>1402618355</v>
      </c>
      <c r="J1880">
        <v>1400026355</v>
      </c>
      <c r="K1880" t="b">
        <v>0</v>
      </c>
      <c r="L1880">
        <v>0</v>
      </c>
      <c r="M1880" t="b">
        <v>0</v>
      </c>
      <c r="N1880" t="s">
        <v>8283</v>
      </c>
      <c r="O1880" s="13">
        <f>E1880/D1880</f>
        <v>0</v>
      </c>
      <c r="P1880" s="14">
        <f>IF($L1880&lt;&gt;0, E1880/L1880, 0)</f>
        <v>0</v>
      </c>
      <c r="Q1880" t="str">
        <f>LEFT($N1880, FIND("/", $N1880)-1)</f>
        <v>games</v>
      </c>
      <c r="R1880" t="str">
        <f>RIGHT(N1880, LEN(N1880)-LEN(Q1880)-1)</f>
        <v>mobile games</v>
      </c>
      <c r="S1880" s="5">
        <f>$J1880/60/60/24+DATE(1970, 1, 1)</f>
        <v>41773.008738425924</v>
      </c>
      <c r="T1880" s="5">
        <f>$I1880/60/60/24+DATE(1970, 1, 1)</f>
        <v>41803.008738425924</v>
      </c>
      <c r="U1880" t="b">
        <f>T1880&gt;S1880</f>
        <v>1</v>
      </c>
    </row>
    <row r="1881" spans="1:21" ht="43.5" x14ac:dyDescent="0.35">
      <c r="A1881">
        <v>1879</v>
      </c>
      <c r="B1881" s="3" t="s">
        <v>1880</v>
      </c>
      <c r="C1881" s="3" t="s">
        <v>5989</v>
      </c>
      <c r="D1881" s="11">
        <v>5000</v>
      </c>
      <c r="E1881" s="11">
        <v>6</v>
      </c>
      <c r="F1881" t="s">
        <v>8221</v>
      </c>
      <c r="G1881" t="s">
        <v>8227</v>
      </c>
      <c r="H1881" t="s">
        <v>8249</v>
      </c>
      <c r="I1881">
        <v>1457966129</v>
      </c>
      <c r="J1881">
        <v>1455377729</v>
      </c>
      <c r="K1881" t="b">
        <v>0</v>
      </c>
      <c r="L1881">
        <v>2</v>
      </c>
      <c r="M1881" t="b">
        <v>0</v>
      </c>
      <c r="N1881" t="s">
        <v>8283</v>
      </c>
      <c r="O1881" s="13">
        <f>E1881/D1881</f>
        <v>1.1999999999999999E-3</v>
      </c>
      <c r="P1881" s="14">
        <f>IF($L1881&lt;&gt;0, E1881/L1881, 0)</f>
        <v>3</v>
      </c>
      <c r="Q1881" t="str">
        <f>LEFT($N1881, FIND("/", $N1881)-1)</f>
        <v>games</v>
      </c>
      <c r="R1881" t="str">
        <f>RIGHT(N1881, LEN(N1881)-LEN(Q1881)-1)</f>
        <v>mobile games</v>
      </c>
      <c r="S1881" s="5">
        <f>$J1881/60/60/24+DATE(1970, 1, 1)</f>
        <v>42413.649641203709</v>
      </c>
      <c r="T1881" s="5">
        <f>$I1881/60/60/24+DATE(1970, 1, 1)</f>
        <v>42443.607974537037</v>
      </c>
      <c r="U1881" t="b">
        <f>T1881&gt;S1881</f>
        <v>1</v>
      </c>
    </row>
    <row r="1882" spans="1:21" ht="29" x14ac:dyDescent="0.35">
      <c r="A1882">
        <v>1880</v>
      </c>
      <c r="B1882" s="3" t="s">
        <v>1881</v>
      </c>
      <c r="C1882" s="3" t="s">
        <v>5990</v>
      </c>
      <c r="D1882" s="11">
        <v>5000</v>
      </c>
      <c r="E1882" s="11">
        <v>1004</v>
      </c>
      <c r="F1882" t="s">
        <v>8221</v>
      </c>
      <c r="G1882" t="s">
        <v>8225</v>
      </c>
      <c r="H1882" t="s">
        <v>8247</v>
      </c>
      <c r="I1882">
        <v>1459341380</v>
      </c>
      <c r="J1882">
        <v>1456839380</v>
      </c>
      <c r="K1882" t="b">
        <v>0</v>
      </c>
      <c r="L1882">
        <v>24</v>
      </c>
      <c r="M1882" t="b">
        <v>0</v>
      </c>
      <c r="N1882" t="s">
        <v>8283</v>
      </c>
      <c r="O1882" s="13">
        <f>E1882/D1882</f>
        <v>0.20080000000000001</v>
      </c>
      <c r="P1882" s="14">
        <f>IF($L1882&lt;&gt;0, E1882/L1882, 0)</f>
        <v>41.833333333333336</v>
      </c>
      <c r="Q1882" t="str">
        <f>LEFT($N1882, FIND("/", $N1882)-1)</f>
        <v>games</v>
      </c>
      <c r="R1882" t="str">
        <f>RIGHT(N1882, LEN(N1882)-LEN(Q1882)-1)</f>
        <v>mobile games</v>
      </c>
      <c r="S1882" s="5">
        <f>$J1882/60/60/24+DATE(1970, 1, 1)</f>
        <v>42430.566898148143</v>
      </c>
      <c r="T1882" s="5">
        <f>$I1882/60/60/24+DATE(1970, 1, 1)</f>
        <v>42459.525231481486</v>
      </c>
      <c r="U1882" t="b">
        <f>T1882&gt;S1882</f>
        <v>1</v>
      </c>
    </row>
    <row r="1883" spans="1:21" ht="43.5" x14ac:dyDescent="0.35">
      <c r="A1883">
        <v>1881</v>
      </c>
      <c r="B1883" s="3" t="s">
        <v>1882</v>
      </c>
      <c r="C1883" s="3" t="s">
        <v>5991</v>
      </c>
      <c r="D1883" s="11">
        <v>2000</v>
      </c>
      <c r="E1883" s="11">
        <v>3453.69</v>
      </c>
      <c r="F1883" t="s">
        <v>8219</v>
      </c>
      <c r="G1883" t="s">
        <v>8224</v>
      </c>
      <c r="H1883" t="s">
        <v>8246</v>
      </c>
      <c r="I1883">
        <v>1425955189</v>
      </c>
      <c r="J1883">
        <v>1423366789</v>
      </c>
      <c r="K1883" t="b">
        <v>0</v>
      </c>
      <c r="L1883">
        <v>70</v>
      </c>
      <c r="M1883" t="b">
        <v>1</v>
      </c>
      <c r="N1883" t="s">
        <v>8279</v>
      </c>
      <c r="O1883" s="13">
        <f>E1883/D1883</f>
        <v>1.726845</v>
      </c>
      <c r="P1883" s="14">
        <f>IF($L1883&lt;&gt;0, E1883/L1883, 0)</f>
        <v>49.338428571428572</v>
      </c>
      <c r="Q1883" t="str">
        <f>LEFT($N1883, FIND("/", $N1883)-1)</f>
        <v>music</v>
      </c>
      <c r="R1883" t="str">
        <f>RIGHT(N1883, LEN(N1883)-LEN(Q1883)-1)</f>
        <v>indie rock</v>
      </c>
      <c r="S1883" s="5">
        <f>$J1883/60/60/24+DATE(1970, 1, 1)</f>
        <v>42043.152650462958</v>
      </c>
      <c r="T1883" s="5">
        <f>$I1883/60/60/24+DATE(1970, 1, 1)</f>
        <v>42073.110983796301</v>
      </c>
      <c r="U1883" t="b">
        <f>T1883&gt;S1883</f>
        <v>1</v>
      </c>
    </row>
    <row r="1884" spans="1:21" ht="58" x14ac:dyDescent="0.35">
      <c r="A1884">
        <v>1882</v>
      </c>
      <c r="B1884" s="3" t="s">
        <v>1883</v>
      </c>
      <c r="C1884" s="3" t="s">
        <v>5992</v>
      </c>
      <c r="D1884" s="11">
        <v>3350</v>
      </c>
      <c r="E1884" s="11">
        <v>3380</v>
      </c>
      <c r="F1884" t="s">
        <v>8219</v>
      </c>
      <c r="G1884" t="s">
        <v>8224</v>
      </c>
      <c r="H1884" t="s">
        <v>8246</v>
      </c>
      <c r="I1884">
        <v>1341964080</v>
      </c>
      <c r="J1884">
        <v>1339109212</v>
      </c>
      <c r="K1884" t="b">
        <v>0</v>
      </c>
      <c r="L1884">
        <v>81</v>
      </c>
      <c r="M1884" t="b">
        <v>1</v>
      </c>
      <c r="N1884" t="s">
        <v>8279</v>
      </c>
      <c r="O1884" s="13">
        <f>E1884/D1884</f>
        <v>1.008955223880597</v>
      </c>
      <c r="P1884" s="14">
        <f>IF($L1884&lt;&gt;0, E1884/L1884, 0)</f>
        <v>41.728395061728392</v>
      </c>
      <c r="Q1884" t="str">
        <f>LEFT($N1884, FIND("/", $N1884)-1)</f>
        <v>music</v>
      </c>
      <c r="R1884" t="str">
        <f>RIGHT(N1884, LEN(N1884)-LEN(Q1884)-1)</f>
        <v>indie rock</v>
      </c>
      <c r="S1884" s="5">
        <f>$J1884/60/60/24+DATE(1970, 1, 1)</f>
        <v>41067.949212962965</v>
      </c>
      <c r="T1884" s="5">
        <f>$I1884/60/60/24+DATE(1970, 1, 1)</f>
        <v>41100.991666666669</v>
      </c>
      <c r="U1884" t="b">
        <f>T1884&gt;S1884</f>
        <v>1</v>
      </c>
    </row>
    <row r="1885" spans="1:21" ht="43.5" x14ac:dyDescent="0.35">
      <c r="A1885">
        <v>1883</v>
      </c>
      <c r="B1885" s="3" t="s">
        <v>1884</v>
      </c>
      <c r="C1885" s="3" t="s">
        <v>5993</v>
      </c>
      <c r="D1885" s="11">
        <v>999</v>
      </c>
      <c r="E1885" s="11">
        <v>1047</v>
      </c>
      <c r="F1885" t="s">
        <v>8219</v>
      </c>
      <c r="G1885" t="s">
        <v>8224</v>
      </c>
      <c r="H1885" t="s">
        <v>8246</v>
      </c>
      <c r="I1885">
        <v>1333921508</v>
      </c>
      <c r="J1885">
        <v>1331333108</v>
      </c>
      <c r="K1885" t="b">
        <v>0</v>
      </c>
      <c r="L1885">
        <v>32</v>
      </c>
      <c r="M1885" t="b">
        <v>1</v>
      </c>
      <c r="N1885" t="s">
        <v>8279</v>
      </c>
      <c r="O1885" s="13">
        <f>E1885/D1885</f>
        <v>1.0480480480480481</v>
      </c>
      <c r="P1885" s="14">
        <f>IF($L1885&lt;&gt;0, E1885/L1885, 0)</f>
        <v>32.71875</v>
      </c>
      <c r="Q1885" t="str">
        <f>LEFT($N1885, FIND("/", $N1885)-1)</f>
        <v>music</v>
      </c>
      <c r="R1885" t="str">
        <f>RIGHT(N1885, LEN(N1885)-LEN(Q1885)-1)</f>
        <v>indie rock</v>
      </c>
      <c r="S1885" s="5">
        <f>$J1885/60/60/24+DATE(1970, 1, 1)</f>
        <v>40977.948009259257</v>
      </c>
      <c r="T1885" s="5">
        <f>$I1885/60/60/24+DATE(1970, 1, 1)</f>
        <v>41007.906342592592</v>
      </c>
      <c r="U1885" t="b">
        <f>T1885&gt;S1885</f>
        <v>1</v>
      </c>
    </row>
    <row r="1886" spans="1:21" ht="43.5" x14ac:dyDescent="0.35">
      <c r="A1886">
        <v>1884</v>
      </c>
      <c r="B1886" s="3" t="s">
        <v>1885</v>
      </c>
      <c r="C1886" s="3" t="s">
        <v>5994</v>
      </c>
      <c r="D1886" s="11">
        <v>1000</v>
      </c>
      <c r="E1886" s="11">
        <v>1351</v>
      </c>
      <c r="F1886" t="s">
        <v>8219</v>
      </c>
      <c r="G1886" t="s">
        <v>8224</v>
      </c>
      <c r="H1886" t="s">
        <v>8246</v>
      </c>
      <c r="I1886">
        <v>1354017600</v>
      </c>
      <c r="J1886">
        <v>1350967535</v>
      </c>
      <c r="K1886" t="b">
        <v>0</v>
      </c>
      <c r="L1886">
        <v>26</v>
      </c>
      <c r="M1886" t="b">
        <v>1</v>
      </c>
      <c r="N1886" t="s">
        <v>8279</v>
      </c>
      <c r="O1886" s="13">
        <f>E1886/D1886</f>
        <v>1.351</v>
      </c>
      <c r="P1886" s="14">
        <f>IF($L1886&lt;&gt;0, E1886/L1886, 0)</f>
        <v>51.96153846153846</v>
      </c>
      <c r="Q1886" t="str">
        <f>LEFT($N1886, FIND("/", $N1886)-1)</f>
        <v>music</v>
      </c>
      <c r="R1886" t="str">
        <f>RIGHT(N1886, LEN(N1886)-LEN(Q1886)-1)</f>
        <v>indie rock</v>
      </c>
      <c r="S1886" s="5">
        <f>$J1886/60/60/24+DATE(1970, 1, 1)</f>
        <v>41205.198321759257</v>
      </c>
      <c r="T1886" s="5">
        <f>$I1886/60/60/24+DATE(1970, 1, 1)</f>
        <v>41240.5</v>
      </c>
      <c r="U1886" t="b">
        <f>T1886&gt;S1886</f>
        <v>1</v>
      </c>
    </row>
    <row r="1887" spans="1:21" ht="43.5" x14ac:dyDescent="0.35">
      <c r="A1887">
        <v>1885</v>
      </c>
      <c r="B1887" s="3" t="s">
        <v>1886</v>
      </c>
      <c r="C1887" s="3" t="s">
        <v>5995</v>
      </c>
      <c r="D1887" s="11">
        <v>4575</v>
      </c>
      <c r="E1887" s="11">
        <v>5322</v>
      </c>
      <c r="F1887" t="s">
        <v>8219</v>
      </c>
      <c r="G1887" t="s">
        <v>8224</v>
      </c>
      <c r="H1887" t="s">
        <v>8246</v>
      </c>
      <c r="I1887">
        <v>1344636000</v>
      </c>
      <c r="J1887">
        <v>1341800110</v>
      </c>
      <c r="K1887" t="b">
        <v>0</v>
      </c>
      <c r="L1887">
        <v>105</v>
      </c>
      <c r="M1887" t="b">
        <v>1</v>
      </c>
      <c r="N1887" t="s">
        <v>8279</v>
      </c>
      <c r="O1887" s="13">
        <f>E1887/D1887</f>
        <v>1.1632786885245903</v>
      </c>
      <c r="P1887" s="14">
        <f>IF($L1887&lt;&gt;0, E1887/L1887, 0)</f>
        <v>50.685714285714283</v>
      </c>
      <c r="Q1887" t="str">
        <f>LEFT($N1887, FIND("/", $N1887)-1)</f>
        <v>music</v>
      </c>
      <c r="R1887" t="str">
        <f>RIGHT(N1887, LEN(N1887)-LEN(Q1887)-1)</f>
        <v>indie rock</v>
      </c>
      <c r="S1887" s="5">
        <f>$J1887/60/60/24+DATE(1970, 1, 1)</f>
        <v>41099.093865740739</v>
      </c>
      <c r="T1887" s="5">
        <f>$I1887/60/60/24+DATE(1970, 1, 1)</f>
        <v>41131.916666666664</v>
      </c>
      <c r="U1887" t="b">
        <f>T1887&gt;S1887</f>
        <v>1</v>
      </c>
    </row>
    <row r="1888" spans="1:21" ht="43.5" x14ac:dyDescent="0.35">
      <c r="A1888">
        <v>1886</v>
      </c>
      <c r="B1888" s="3" t="s">
        <v>1887</v>
      </c>
      <c r="C1888" s="3" t="s">
        <v>5996</v>
      </c>
      <c r="D1888" s="11">
        <v>1200</v>
      </c>
      <c r="E1888" s="11">
        <v>1225</v>
      </c>
      <c r="F1888" t="s">
        <v>8219</v>
      </c>
      <c r="G1888" t="s">
        <v>8224</v>
      </c>
      <c r="H1888" t="s">
        <v>8246</v>
      </c>
      <c r="I1888">
        <v>1415832338</v>
      </c>
      <c r="J1888">
        <v>1413236738</v>
      </c>
      <c r="K1888" t="b">
        <v>0</v>
      </c>
      <c r="L1888">
        <v>29</v>
      </c>
      <c r="M1888" t="b">
        <v>1</v>
      </c>
      <c r="N1888" t="s">
        <v>8279</v>
      </c>
      <c r="O1888" s="13">
        <f>E1888/D1888</f>
        <v>1.0208333333333333</v>
      </c>
      <c r="P1888" s="14">
        <f>IF($L1888&lt;&gt;0, E1888/L1888, 0)</f>
        <v>42.241379310344826</v>
      </c>
      <c r="Q1888" t="str">
        <f>LEFT($N1888, FIND("/", $N1888)-1)</f>
        <v>music</v>
      </c>
      <c r="R1888" t="str">
        <f>RIGHT(N1888, LEN(N1888)-LEN(Q1888)-1)</f>
        <v>indie rock</v>
      </c>
      <c r="S1888" s="5">
        <f>$J1888/60/60/24+DATE(1970, 1, 1)</f>
        <v>41925.906689814816</v>
      </c>
      <c r="T1888" s="5">
        <f>$I1888/60/60/24+DATE(1970, 1, 1)</f>
        <v>41955.94835648148</v>
      </c>
      <c r="U1888" t="b">
        <f>T1888&gt;S1888</f>
        <v>1</v>
      </c>
    </row>
    <row r="1889" spans="1:21" ht="43.5" x14ac:dyDescent="0.35">
      <c r="A1889">
        <v>1887</v>
      </c>
      <c r="B1889" s="3" t="s">
        <v>1888</v>
      </c>
      <c r="C1889" s="3" t="s">
        <v>5997</v>
      </c>
      <c r="D1889" s="11">
        <v>3000</v>
      </c>
      <c r="E1889" s="11">
        <v>3335</v>
      </c>
      <c r="F1889" t="s">
        <v>8219</v>
      </c>
      <c r="G1889" t="s">
        <v>8227</v>
      </c>
      <c r="H1889" t="s">
        <v>8249</v>
      </c>
      <c r="I1889">
        <v>1449178200</v>
      </c>
      <c r="J1889">
        <v>1447614732</v>
      </c>
      <c r="K1889" t="b">
        <v>0</v>
      </c>
      <c r="L1889">
        <v>8</v>
      </c>
      <c r="M1889" t="b">
        <v>1</v>
      </c>
      <c r="N1889" t="s">
        <v>8279</v>
      </c>
      <c r="O1889" s="13">
        <f>E1889/D1889</f>
        <v>1.1116666666666666</v>
      </c>
      <c r="P1889" s="14">
        <f>IF($L1889&lt;&gt;0, E1889/L1889, 0)</f>
        <v>416.875</v>
      </c>
      <c r="Q1889" t="str">
        <f>LEFT($N1889, FIND("/", $N1889)-1)</f>
        <v>music</v>
      </c>
      <c r="R1889" t="str">
        <f>RIGHT(N1889, LEN(N1889)-LEN(Q1889)-1)</f>
        <v>indie rock</v>
      </c>
      <c r="S1889" s="5">
        <f>$J1889/60/60/24+DATE(1970, 1, 1)</f>
        <v>42323.800138888888</v>
      </c>
      <c r="T1889" s="5">
        <f>$I1889/60/60/24+DATE(1970, 1, 1)</f>
        <v>42341.895833333328</v>
      </c>
      <c r="U1889" t="b">
        <f>T1889&gt;S1889</f>
        <v>1</v>
      </c>
    </row>
    <row r="1890" spans="1:21" ht="58" x14ac:dyDescent="0.35">
      <c r="A1890">
        <v>1888</v>
      </c>
      <c r="B1890" s="3" t="s">
        <v>1889</v>
      </c>
      <c r="C1890" s="3" t="s">
        <v>5998</v>
      </c>
      <c r="D1890" s="11">
        <v>2500</v>
      </c>
      <c r="E1890" s="11">
        <v>4152</v>
      </c>
      <c r="F1890" t="s">
        <v>8219</v>
      </c>
      <c r="G1890" t="s">
        <v>8224</v>
      </c>
      <c r="H1890" t="s">
        <v>8246</v>
      </c>
      <c r="I1890">
        <v>1275368340</v>
      </c>
      <c r="J1890">
        <v>1272692732</v>
      </c>
      <c r="K1890" t="b">
        <v>0</v>
      </c>
      <c r="L1890">
        <v>89</v>
      </c>
      <c r="M1890" t="b">
        <v>1</v>
      </c>
      <c r="N1890" t="s">
        <v>8279</v>
      </c>
      <c r="O1890" s="13">
        <f>E1890/D1890</f>
        <v>1.6608000000000001</v>
      </c>
      <c r="P1890" s="14">
        <f>IF($L1890&lt;&gt;0, E1890/L1890, 0)</f>
        <v>46.651685393258425</v>
      </c>
      <c r="Q1890" t="str">
        <f>LEFT($N1890, FIND("/", $N1890)-1)</f>
        <v>music</v>
      </c>
      <c r="R1890" t="str">
        <f>RIGHT(N1890, LEN(N1890)-LEN(Q1890)-1)</f>
        <v>indie rock</v>
      </c>
      <c r="S1890" s="5">
        <f>$J1890/60/60/24+DATE(1970, 1, 1)</f>
        <v>40299.239953703705</v>
      </c>
      <c r="T1890" s="5">
        <f>$I1890/60/60/24+DATE(1970, 1, 1)</f>
        <v>40330.207638888889</v>
      </c>
      <c r="U1890" t="b">
        <f>T1890&gt;S1890</f>
        <v>1</v>
      </c>
    </row>
    <row r="1891" spans="1:21" ht="43.5" x14ac:dyDescent="0.35">
      <c r="A1891">
        <v>1889</v>
      </c>
      <c r="B1891" s="3" t="s">
        <v>1890</v>
      </c>
      <c r="C1891" s="3" t="s">
        <v>5999</v>
      </c>
      <c r="D1891" s="11">
        <v>2000</v>
      </c>
      <c r="E1891" s="11">
        <v>2132</v>
      </c>
      <c r="F1891" t="s">
        <v>8219</v>
      </c>
      <c r="G1891" t="s">
        <v>8224</v>
      </c>
      <c r="H1891" t="s">
        <v>8246</v>
      </c>
      <c r="I1891">
        <v>1363024946</v>
      </c>
      <c r="J1891">
        <v>1359140546</v>
      </c>
      <c r="K1891" t="b">
        <v>0</v>
      </c>
      <c r="L1891">
        <v>44</v>
      </c>
      <c r="M1891" t="b">
        <v>1</v>
      </c>
      <c r="N1891" t="s">
        <v>8279</v>
      </c>
      <c r="O1891" s="13">
        <f>E1891/D1891</f>
        <v>1.0660000000000001</v>
      </c>
      <c r="P1891" s="14">
        <f>IF($L1891&lt;&gt;0, E1891/L1891, 0)</f>
        <v>48.454545454545453</v>
      </c>
      <c r="Q1891" t="str">
        <f>LEFT($N1891, FIND("/", $N1891)-1)</f>
        <v>music</v>
      </c>
      <c r="R1891" t="str">
        <f>RIGHT(N1891, LEN(N1891)-LEN(Q1891)-1)</f>
        <v>indie rock</v>
      </c>
      <c r="S1891" s="5">
        <f>$J1891/60/60/24+DATE(1970, 1, 1)</f>
        <v>41299.793356481481</v>
      </c>
      <c r="T1891" s="5">
        <f>$I1891/60/60/24+DATE(1970, 1, 1)</f>
        <v>41344.751689814817</v>
      </c>
      <c r="U1891" t="b">
        <f>T1891&gt;S1891</f>
        <v>1</v>
      </c>
    </row>
    <row r="1892" spans="1:21" ht="43.5" x14ac:dyDescent="0.35">
      <c r="A1892">
        <v>1890</v>
      </c>
      <c r="B1892" s="3" t="s">
        <v>1891</v>
      </c>
      <c r="C1892" s="3" t="s">
        <v>6000</v>
      </c>
      <c r="D1892" s="11">
        <v>12000</v>
      </c>
      <c r="E1892" s="11">
        <v>17350.13</v>
      </c>
      <c r="F1892" t="s">
        <v>8219</v>
      </c>
      <c r="G1892" t="s">
        <v>8224</v>
      </c>
      <c r="H1892" t="s">
        <v>8246</v>
      </c>
      <c r="I1892">
        <v>1355597528</v>
      </c>
      <c r="J1892">
        <v>1353005528</v>
      </c>
      <c r="K1892" t="b">
        <v>0</v>
      </c>
      <c r="L1892">
        <v>246</v>
      </c>
      <c r="M1892" t="b">
        <v>1</v>
      </c>
      <c r="N1892" t="s">
        <v>8279</v>
      </c>
      <c r="O1892" s="13">
        <f>E1892/D1892</f>
        <v>1.4458441666666668</v>
      </c>
      <c r="P1892" s="14">
        <f>IF($L1892&lt;&gt;0, E1892/L1892, 0)</f>
        <v>70.5289837398374</v>
      </c>
      <c r="Q1892" t="str">
        <f>LEFT($N1892, FIND("/", $N1892)-1)</f>
        <v>music</v>
      </c>
      <c r="R1892" t="str">
        <f>RIGHT(N1892, LEN(N1892)-LEN(Q1892)-1)</f>
        <v>indie rock</v>
      </c>
      <c r="S1892" s="5">
        <f>$J1892/60/60/24+DATE(1970, 1, 1)</f>
        <v>41228.786203703705</v>
      </c>
      <c r="T1892" s="5">
        <f>$I1892/60/60/24+DATE(1970, 1, 1)</f>
        <v>41258.786203703705</v>
      </c>
      <c r="U1892" t="b">
        <f>T1892&gt;S1892</f>
        <v>1</v>
      </c>
    </row>
    <row r="1893" spans="1:21" ht="58" x14ac:dyDescent="0.35">
      <c r="A1893">
        <v>1891</v>
      </c>
      <c r="B1893" s="3" t="s">
        <v>1892</v>
      </c>
      <c r="C1893" s="3" t="s">
        <v>6001</v>
      </c>
      <c r="D1893" s="11">
        <v>10000</v>
      </c>
      <c r="E1893" s="11">
        <v>10555</v>
      </c>
      <c r="F1893" t="s">
        <v>8219</v>
      </c>
      <c r="G1893" t="s">
        <v>8224</v>
      </c>
      <c r="H1893" t="s">
        <v>8246</v>
      </c>
      <c r="I1893">
        <v>1279778400</v>
      </c>
      <c r="J1893">
        <v>1275851354</v>
      </c>
      <c r="K1893" t="b">
        <v>0</v>
      </c>
      <c r="L1893">
        <v>120</v>
      </c>
      <c r="M1893" t="b">
        <v>1</v>
      </c>
      <c r="N1893" t="s">
        <v>8279</v>
      </c>
      <c r="O1893" s="13">
        <f>E1893/D1893</f>
        <v>1.0555000000000001</v>
      </c>
      <c r="P1893" s="14">
        <f>IF($L1893&lt;&gt;0, E1893/L1893, 0)</f>
        <v>87.958333333333329</v>
      </c>
      <c r="Q1893" t="str">
        <f>LEFT($N1893, FIND("/", $N1893)-1)</f>
        <v>music</v>
      </c>
      <c r="R1893" t="str">
        <f>RIGHT(N1893, LEN(N1893)-LEN(Q1893)-1)</f>
        <v>indie rock</v>
      </c>
      <c r="S1893" s="5">
        <f>$J1893/60/60/24+DATE(1970, 1, 1)</f>
        <v>40335.798078703701</v>
      </c>
      <c r="T1893" s="5">
        <f>$I1893/60/60/24+DATE(1970, 1, 1)</f>
        <v>40381.25</v>
      </c>
      <c r="U1893" t="b">
        <f>T1893&gt;S1893</f>
        <v>1</v>
      </c>
    </row>
    <row r="1894" spans="1:21" ht="43.5" x14ac:dyDescent="0.35">
      <c r="A1894">
        <v>1892</v>
      </c>
      <c r="B1894" s="3" t="s">
        <v>1893</v>
      </c>
      <c r="C1894" s="3" t="s">
        <v>6002</v>
      </c>
      <c r="D1894" s="11">
        <v>500</v>
      </c>
      <c r="E1894" s="11">
        <v>683</v>
      </c>
      <c r="F1894" t="s">
        <v>8219</v>
      </c>
      <c r="G1894" t="s">
        <v>8224</v>
      </c>
      <c r="H1894" t="s">
        <v>8246</v>
      </c>
      <c r="I1894">
        <v>1307459881</v>
      </c>
      <c r="J1894">
        <v>1304867881</v>
      </c>
      <c r="K1894" t="b">
        <v>0</v>
      </c>
      <c r="L1894">
        <v>26</v>
      </c>
      <c r="M1894" t="b">
        <v>1</v>
      </c>
      <c r="N1894" t="s">
        <v>8279</v>
      </c>
      <c r="O1894" s="13">
        <f>E1894/D1894</f>
        <v>1.3660000000000001</v>
      </c>
      <c r="P1894" s="14">
        <f>IF($L1894&lt;&gt;0, E1894/L1894, 0)</f>
        <v>26.26923076923077</v>
      </c>
      <c r="Q1894" t="str">
        <f>LEFT($N1894, FIND("/", $N1894)-1)</f>
        <v>music</v>
      </c>
      <c r="R1894" t="str">
        <f>RIGHT(N1894, LEN(N1894)-LEN(Q1894)-1)</f>
        <v>indie rock</v>
      </c>
      <c r="S1894" s="5">
        <f>$J1894/60/60/24+DATE(1970, 1, 1)</f>
        <v>40671.637511574074</v>
      </c>
      <c r="T1894" s="5">
        <f>$I1894/60/60/24+DATE(1970, 1, 1)</f>
        <v>40701.637511574074</v>
      </c>
      <c r="U1894" t="b">
        <f>T1894&gt;S1894</f>
        <v>1</v>
      </c>
    </row>
    <row r="1895" spans="1:21" ht="43.5" x14ac:dyDescent="0.35">
      <c r="A1895">
        <v>1893</v>
      </c>
      <c r="B1895" s="3" t="s">
        <v>1894</v>
      </c>
      <c r="C1895" s="3" t="s">
        <v>6003</v>
      </c>
      <c r="D1895" s="11">
        <v>2500</v>
      </c>
      <c r="E1895" s="11">
        <v>2600</v>
      </c>
      <c r="F1895" t="s">
        <v>8219</v>
      </c>
      <c r="G1895" t="s">
        <v>8224</v>
      </c>
      <c r="H1895" t="s">
        <v>8246</v>
      </c>
      <c r="I1895">
        <v>1302926340</v>
      </c>
      <c r="J1895">
        <v>1301524585</v>
      </c>
      <c r="K1895" t="b">
        <v>0</v>
      </c>
      <c r="L1895">
        <v>45</v>
      </c>
      <c r="M1895" t="b">
        <v>1</v>
      </c>
      <c r="N1895" t="s">
        <v>8279</v>
      </c>
      <c r="O1895" s="13">
        <f>E1895/D1895</f>
        <v>1.04</v>
      </c>
      <c r="P1895" s="14">
        <f>IF($L1895&lt;&gt;0, E1895/L1895, 0)</f>
        <v>57.777777777777779</v>
      </c>
      <c r="Q1895" t="str">
        <f>LEFT($N1895, FIND("/", $N1895)-1)</f>
        <v>music</v>
      </c>
      <c r="R1895" t="str">
        <f>RIGHT(N1895, LEN(N1895)-LEN(Q1895)-1)</f>
        <v>indie rock</v>
      </c>
      <c r="S1895" s="5">
        <f>$J1895/60/60/24+DATE(1970, 1, 1)</f>
        <v>40632.94195601852</v>
      </c>
      <c r="T1895" s="5">
        <f>$I1895/60/60/24+DATE(1970, 1, 1)</f>
        <v>40649.165972222225</v>
      </c>
      <c r="U1895" t="b">
        <f>T1895&gt;S1895</f>
        <v>1</v>
      </c>
    </row>
    <row r="1896" spans="1:21" ht="29" x14ac:dyDescent="0.35">
      <c r="A1896">
        <v>1894</v>
      </c>
      <c r="B1896" s="3" t="s">
        <v>1895</v>
      </c>
      <c r="C1896" s="3" t="s">
        <v>6004</v>
      </c>
      <c r="D1896" s="11">
        <v>1000</v>
      </c>
      <c r="E1896" s="11">
        <v>1145</v>
      </c>
      <c r="F1896" t="s">
        <v>8219</v>
      </c>
      <c r="G1896" t="s">
        <v>8224</v>
      </c>
      <c r="H1896" t="s">
        <v>8246</v>
      </c>
      <c r="I1896">
        <v>1329082983</v>
      </c>
      <c r="J1896">
        <v>1326404583</v>
      </c>
      <c r="K1896" t="b">
        <v>0</v>
      </c>
      <c r="L1896">
        <v>20</v>
      </c>
      <c r="M1896" t="b">
        <v>1</v>
      </c>
      <c r="N1896" t="s">
        <v>8279</v>
      </c>
      <c r="O1896" s="13">
        <f>E1896/D1896</f>
        <v>1.145</v>
      </c>
      <c r="P1896" s="14">
        <f>IF($L1896&lt;&gt;0, E1896/L1896, 0)</f>
        <v>57.25</v>
      </c>
      <c r="Q1896" t="str">
        <f>LEFT($N1896, FIND("/", $N1896)-1)</f>
        <v>music</v>
      </c>
      <c r="R1896" t="str">
        <f>RIGHT(N1896, LEN(N1896)-LEN(Q1896)-1)</f>
        <v>indie rock</v>
      </c>
      <c r="S1896" s="5">
        <f>$J1896/60/60/24+DATE(1970, 1, 1)</f>
        <v>40920.904895833337</v>
      </c>
      <c r="T1896" s="5">
        <f>$I1896/60/60/24+DATE(1970, 1, 1)</f>
        <v>40951.904895833337</v>
      </c>
      <c r="U1896" t="b">
        <f>T1896&gt;S1896</f>
        <v>1</v>
      </c>
    </row>
    <row r="1897" spans="1:21" ht="58" x14ac:dyDescent="0.35">
      <c r="A1897">
        <v>1895</v>
      </c>
      <c r="B1897" s="3" t="s">
        <v>1896</v>
      </c>
      <c r="C1897" s="3" t="s">
        <v>6005</v>
      </c>
      <c r="D1897" s="11">
        <v>9072</v>
      </c>
      <c r="E1897" s="11">
        <v>9228</v>
      </c>
      <c r="F1897" t="s">
        <v>8219</v>
      </c>
      <c r="G1897" t="s">
        <v>8224</v>
      </c>
      <c r="H1897" t="s">
        <v>8246</v>
      </c>
      <c r="I1897">
        <v>1445363722</v>
      </c>
      <c r="J1897">
        <v>1442771722</v>
      </c>
      <c r="K1897" t="b">
        <v>0</v>
      </c>
      <c r="L1897">
        <v>47</v>
      </c>
      <c r="M1897" t="b">
        <v>1</v>
      </c>
      <c r="N1897" t="s">
        <v>8279</v>
      </c>
      <c r="O1897" s="13">
        <f>E1897/D1897</f>
        <v>1.0171957671957672</v>
      </c>
      <c r="P1897" s="14">
        <f>IF($L1897&lt;&gt;0, E1897/L1897, 0)</f>
        <v>196.34042553191489</v>
      </c>
      <c r="Q1897" t="str">
        <f>LEFT($N1897, FIND("/", $N1897)-1)</f>
        <v>music</v>
      </c>
      <c r="R1897" t="str">
        <f>RIGHT(N1897, LEN(N1897)-LEN(Q1897)-1)</f>
        <v>indie rock</v>
      </c>
      <c r="S1897" s="5">
        <f>$J1897/60/60/24+DATE(1970, 1, 1)</f>
        <v>42267.746782407412</v>
      </c>
      <c r="T1897" s="5">
        <f>$I1897/60/60/24+DATE(1970, 1, 1)</f>
        <v>42297.746782407412</v>
      </c>
      <c r="U1897" t="b">
        <f>T1897&gt;S1897</f>
        <v>1</v>
      </c>
    </row>
    <row r="1898" spans="1:21" ht="43.5" x14ac:dyDescent="0.35">
      <c r="A1898">
        <v>1896</v>
      </c>
      <c r="B1898" s="3" t="s">
        <v>1897</v>
      </c>
      <c r="C1898" s="3" t="s">
        <v>6006</v>
      </c>
      <c r="D1898" s="11">
        <v>451</v>
      </c>
      <c r="E1898" s="11">
        <v>559</v>
      </c>
      <c r="F1898" t="s">
        <v>8219</v>
      </c>
      <c r="G1898" t="s">
        <v>8224</v>
      </c>
      <c r="H1898" t="s">
        <v>8246</v>
      </c>
      <c r="I1898">
        <v>1334250165</v>
      </c>
      <c r="J1898">
        <v>1331658165</v>
      </c>
      <c r="K1898" t="b">
        <v>0</v>
      </c>
      <c r="L1898">
        <v>13</v>
      </c>
      <c r="M1898" t="b">
        <v>1</v>
      </c>
      <c r="N1898" t="s">
        <v>8279</v>
      </c>
      <c r="O1898" s="13">
        <f>E1898/D1898</f>
        <v>1.2394678492239468</v>
      </c>
      <c r="P1898" s="14">
        <f>IF($L1898&lt;&gt;0, E1898/L1898, 0)</f>
        <v>43</v>
      </c>
      <c r="Q1898" t="str">
        <f>LEFT($N1898, FIND("/", $N1898)-1)</f>
        <v>music</v>
      </c>
      <c r="R1898" t="str">
        <f>RIGHT(N1898, LEN(N1898)-LEN(Q1898)-1)</f>
        <v>indie rock</v>
      </c>
      <c r="S1898" s="5">
        <f>$J1898/60/60/24+DATE(1970, 1, 1)</f>
        <v>40981.710243055553</v>
      </c>
      <c r="T1898" s="5">
        <f>$I1898/60/60/24+DATE(1970, 1, 1)</f>
        <v>41011.710243055553</v>
      </c>
      <c r="U1898" t="b">
        <f>T1898&gt;S1898</f>
        <v>1</v>
      </c>
    </row>
    <row r="1899" spans="1:21" ht="43.5" x14ac:dyDescent="0.35">
      <c r="A1899">
        <v>1897</v>
      </c>
      <c r="B1899" s="3" t="s">
        <v>1898</v>
      </c>
      <c r="C1899" s="3" t="s">
        <v>6007</v>
      </c>
      <c r="D1899" s="11">
        <v>6350</v>
      </c>
      <c r="E1899" s="11">
        <v>6506</v>
      </c>
      <c r="F1899" t="s">
        <v>8219</v>
      </c>
      <c r="G1899" t="s">
        <v>8224</v>
      </c>
      <c r="H1899" t="s">
        <v>8246</v>
      </c>
      <c r="I1899">
        <v>1393966800</v>
      </c>
      <c r="J1899">
        <v>1392040806</v>
      </c>
      <c r="K1899" t="b">
        <v>0</v>
      </c>
      <c r="L1899">
        <v>183</v>
      </c>
      <c r="M1899" t="b">
        <v>1</v>
      </c>
      <c r="N1899" t="s">
        <v>8279</v>
      </c>
      <c r="O1899" s="13">
        <f>E1899/D1899</f>
        <v>1.0245669291338582</v>
      </c>
      <c r="P1899" s="14">
        <f>IF($L1899&lt;&gt;0, E1899/L1899, 0)</f>
        <v>35.551912568306008</v>
      </c>
      <c r="Q1899" t="str">
        <f>LEFT($N1899, FIND("/", $N1899)-1)</f>
        <v>music</v>
      </c>
      <c r="R1899" t="str">
        <f>RIGHT(N1899, LEN(N1899)-LEN(Q1899)-1)</f>
        <v>indie rock</v>
      </c>
      <c r="S1899" s="5">
        <f>$J1899/60/60/24+DATE(1970, 1, 1)</f>
        <v>41680.583402777782</v>
      </c>
      <c r="T1899" s="5">
        <f>$I1899/60/60/24+DATE(1970, 1, 1)</f>
        <v>41702.875</v>
      </c>
      <c r="U1899" t="b">
        <f>T1899&gt;S1899</f>
        <v>1</v>
      </c>
    </row>
    <row r="1900" spans="1:21" ht="43.5" x14ac:dyDescent="0.35">
      <c r="A1900">
        <v>1898</v>
      </c>
      <c r="B1900" s="3" t="s">
        <v>1899</v>
      </c>
      <c r="C1900" s="3" t="s">
        <v>6008</v>
      </c>
      <c r="D1900" s="11">
        <v>1000</v>
      </c>
      <c r="E1900" s="11">
        <v>1445</v>
      </c>
      <c r="F1900" t="s">
        <v>8219</v>
      </c>
      <c r="G1900" t="s">
        <v>8224</v>
      </c>
      <c r="H1900" t="s">
        <v>8246</v>
      </c>
      <c r="I1900">
        <v>1454349600</v>
      </c>
      <c r="J1900">
        <v>1451277473</v>
      </c>
      <c r="K1900" t="b">
        <v>0</v>
      </c>
      <c r="L1900">
        <v>21</v>
      </c>
      <c r="M1900" t="b">
        <v>1</v>
      </c>
      <c r="N1900" t="s">
        <v>8279</v>
      </c>
      <c r="O1900" s="13">
        <f>E1900/D1900</f>
        <v>1.4450000000000001</v>
      </c>
      <c r="P1900" s="14">
        <f>IF($L1900&lt;&gt;0, E1900/L1900, 0)</f>
        <v>68.80952380952381</v>
      </c>
      <c r="Q1900" t="str">
        <f>LEFT($N1900, FIND("/", $N1900)-1)</f>
        <v>music</v>
      </c>
      <c r="R1900" t="str">
        <f>RIGHT(N1900, LEN(N1900)-LEN(Q1900)-1)</f>
        <v>indie rock</v>
      </c>
      <c r="S1900" s="5">
        <f>$J1900/60/60/24+DATE(1970, 1, 1)</f>
        <v>42366.192974537036</v>
      </c>
      <c r="T1900" s="5">
        <f>$I1900/60/60/24+DATE(1970, 1, 1)</f>
        <v>42401.75</v>
      </c>
      <c r="U1900" t="b">
        <f>T1900&gt;S1900</f>
        <v>1</v>
      </c>
    </row>
    <row r="1901" spans="1:21" ht="43.5" x14ac:dyDescent="0.35">
      <c r="A1901">
        <v>1899</v>
      </c>
      <c r="B1901" s="3" t="s">
        <v>1900</v>
      </c>
      <c r="C1901" s="3" t="s">
        <v>6009</v>
      </c>
      <c r="D1901" s="11">
        <v>900</v>
      </c>
      <c r="E1901" s="11">
        <v>1200</v>
      </c>
      <c r="F1901" t="s">
        <v>8219</v>
      </c>
      <c r="G1901" t="s">
        <v>8224</v>
      </c>
      <c r="H1901" t="s">
        <v>8246</v>
      </c>
      <c r="I1901">
        <v>1427319366</v>
      </c>
      <c r="J1901">
        <v>1424730966</v>
      </c>
      <c r="K1901" t="b">
        <v>0</v>
      </c>
      <c r="L1901">
        <v>42</v>
      </c>
      <c r="M1901" t="b">
        <v>1</v>
      </c>
      <c r="N1901" t="s">
        <v>8279</v>
      </c>
      <c r="O1901" s="13">
        <f>E1901/D1901</f>
        <v>1.3333333333333333</v>
      </c>
      <c r="P1901" s="14">
        <f>IF($L1901&lt;&gt;0, E1901/L1901, 0)</f>
        <v>28.571428571428573</v>
      </c>
      <c r="Q1901" t="str">
        <f>LEFT($N1901, FIND("/", $N1901)-1)</f>
        <v>music</v>
      </c>
      <c r="R1901" t="str">
        <f>RIGHT(N1901, LEN(N1901)-LEN(Q1901)-1)</f>
        <v>indie rock</v>
      </c>
      <c r="S1901" s="5">
        <f>$J1901/60/60/24+DATE(1970, 1, 1)</f>
        <v>42058.941736111112</v>
      </c>
      <c r="T1901" s="5">
        <f>$I1901/60/60/24+DATE(1970, 1, 1)</f>
        <v>42088.90006944444</v>
      </c>
      <c r="U1901" t="b">
        <f>T1901&gt;S1901</f>
        <v>1</v>
      </c>
    </row>
    <row r="1902" spans="1:21" ht="58" x14ac:dyDescent="0.35">
      <c r="A1902">
        <v>1900</v>
      </c>
      <c r="B1902" s="3" t="s">
        <v>1901</v>
      </c>
      <c r="C1902" s="3" t="s">
        <v>6010</v>
      </c>
      <c r="D1902" s="11">
        <v>2500</v>
      </c>
      <c r="E1902" s="11">
        <v>2734.11</v>
      </c>
      <c r="F1902" t="s">
        <v>8219</v>
      </c>
      <c r="G1902" t="s">
        <v>8224</v>
      </c>
      <c r="H1902" t="s">
        <v>8246</v>
      </c>
      <c r="I1902">
        <v>1349517540</v>
      </c>
      <c r="J1902">
        <v>1347137731</v>
      </c>
      <c r="K1902" t="b">
        <v>0</v>
      </c>
      <c r="L1902">
        <v>54</v>
      </c>
      <c r="M1902" t="b">
        <v>1</v>
      </c>
      <c r="N1902" t="s">
        <v>8279</v>
      </c>
      <c r="O1902" s="13">
        <f>E1902/D1902</f>
        <v>1.0936440000000001</v>
      </c>
      <c r="P1902" s="14">
        <f>IF($L1902&lt;&gt;0, E1902/L1902, 0)</f>
        <v>50.631666666666668</v>
      </c>
      <c r="Q1902" t="str">
        <f>LEFT($N1902, FIND("/", $N1902)-1)</f>
        <v>music</v>
      </c>
      <c r="R1902" t="str">
        <f>RIGHT(N1902, LEN(N1902)-LEN(Q1902)-1)</f>
        <v>indie rock</v>
      </c>
      <c r="S1902" s="5">
        <f>$J1902/60/60/24+DATE(1970, 1, 1)</f>
        <v>41160.871886574074</v>
      </c>
      <c r="T1902" s="5">
        <f>$I1902/60/60/24+DATE(1970, 1, 1)</f>
        <v>41188.415972222225</v>
      </c>
      <c r="U1902" t="b">
        <f>T1902&gt;S1902</f>
        <v>1</v>
      </c>
    </row>
    <row r="1903" spans="1:21" ht="43.5" x14ac:dyDescent="0.35">
      <c r="A1903">
        <v>1901</v>
      </c>
      <c r="B1903" s="3" t="s">
        <v>1902</v>
      </c>
      <c r="C1903" s="3" t="s">
        <v>6011</v>
      </c>
      <c r="D1903" s="11">
        <v>99000</v>
      </c>
      <c r="E1903" s="11">
        <v>2670</v>
      </c>
      <c r="F1903" t="s">
        <v>8221</v>
      </c>
      <c r="G1903" t="s">
        <v>8225</v>
      </c>
      <c r="H1903" t="s">
        <v>8247</v>
      </c>
      <c r="I1903">
        <v>1432299600</v>
      </c>
      <c r="J1903">
        <v>1429707729</v>
      </c>
      <c r="K1903" t="b">
        <v>0</v>
      </c>
      <c r="L1903">
        <v>25</v>
      </c>
      <c r="M1903" t="b">
        <v>0</v>
      </c>
      <c r="N1903" t="s">
        <v>8294</v>
      </c>
      <c r="O1903" s="13">
        <f>E1903/D1903</f>
        <v>2.696969696969697E-2</v>
      </c>
      <c r="P1903" s="14">
        <f>IF($L1903&lt;&gt;0, E1903/L1903, 0)</f>
        <v>106.8</v>
      </c>
      <c r="Q1903" t="str">
        <f>LEFT($N1903, FIND("/", $N1903)-1)</f>
        <v>technology</v>
      </c>
      <c r="R1903" t="str">
        <f>RIGHT(N1903, LEN(N1903)-LEN(Q1903)-1)</f>
        <v>gadgets</v>
      </c>
      <c r="S1903" s="5">
        <f>$J1903/60/60/24+DATE(1970, 1, 1)</f>
        <v>42116.54315972222</v>
      </c>
      <c r="T1903" s="5">
        <f>$I1903/60/60/24+DATE(1970, 1, 1)</f>
        <v>42146.541666666672</v>
      </c>
      <c r="U1903" t="b">
        <f>T1903&gt;S1903</f>
        <v>1</v>
      </c>
    </row>
    <row r="1904" spans="1:21" ht="58" x14ac:dyDescent="0.35">
      <c r="A1904">
        <v>1902</v>
      </c>
      <c r="B1904" s="3" t="s">
        <v>1903</v>
      </c>
      <c r="C1904" s="3" t="s">
        <v>6012</v>
      </c>
      <c r="D1904" s="11">
        <v>1000</v>
      </c>
      <c r="E1904" s="11">
        <v>12</v>
      </c>
      <c r="F1904" t="s">
        <v>8221</v>
      </c>
      <c r="G1904" t="s">
        <v>8233</v>
      </c>
      <c r="H1904" t="s">
        <v>8249</v>
      </c>
      <c r="I1904">
        <v>1425495447</v>
      </c>
      <c r="J1904">
        <v>1422903447</v>
      </c>
      <c r="K1904" t="b">
        <v>0</v>
      </c>
      <c r="L1904">
        <v>3</v>
      </c>
      <c r="M1904" t="b">
        <v>0</v>
      </c>
      <c r="N1904" t="s">
        <v>8294</v>
      </c>
      <c r="O1904" s="13">
        <f>E1904/D1904</f>
        <v>1.2E-2</v>
      </c>
      <c r="P1904" s="14">
        <f>IF($L1904&lt;&gt;0, E1904/L1904, 0)</f>
        <v>4</v>
      </c>
      <c r="Q1904" t="str">
        <f>LEFT($N1904, FIND("/", $N1904)-1)</f>
        <v>technology</v>
      </c>
      <c r="R1904" t="str">
        <f>RIGHT(N1904, LEN(N1904)-LEN(Q1904)-1)</f>
        <v>gadgets</v>
      </c>
      <c r="S1904" s="5">
        <f>$J1904/60/60/24+DATE(1970, 1, 1)</f>
        <v>42037.789895833332</v>
      </c>
      <c r="T1904" s="5">
        <f>$I1904/60/60/24+DATE(1970, 1, 1)</f>
        <v>42067.789895833332</v>
      </c>
      <c r="U1904" t="b">
        <f>T1904&gt;S1904</f>
        <v>1</v>
      </c>
    </row>
    <row r="1905" spans="1:21" ht="43.5" x14ac:dyDescent="0.35">
      <c r="A1905">
        <v>1903</v>
      </c>
      <c r="B1905" s="3" t="s">
        <v>1904</v>
      </c>
      <c r="C1905" s="3" t="s">
        <v>6013</v>
      </c>
      <c r="D1905" s="11">
        <v>3000</v>
      </c>
      <c r="E1905" s="11">
        <v>1398</v>
      </c>
      <c r="F1905" t="s">
        <v>8221</v>
      </c>
      <c r="G1905" t="s">
        <v>8224</v>
      </c>
      <c r="H1905" t="s">
        <v>8246</v>
      </c>
      <c r="I1905">
        <v>1485541791</v>
      </c>
      <c r="J1905">
        <v>1480357791</v>
      </c>
      <c r="K1905" t="b">
        <v>0</v>
      </c>
      <c r="L1905">
        <v>41</v>
      </c>
      <c r="M1905" t="b">
        <v>0</v>
      </c>
      <c r="N1905" t="s">
        <v>8294</v>
      </c>
      <c r="O1905" s="13">
        <f>E1905/D1905</f>
        <v>0.46600000000000003</v>
      </c>
      <c r="P1905" s="14">
        <f>IF($L1905&lt;&gt;0, E1905/L1905, 0)</f>
        <v>34.097560975609753</v>
      </c>
      <c r="Q1905" t="str">
        <f>LEFT($N1905, FIND("/", $N1905)-1)</f>
        <v>technology</v>
      </c>
      <c r="R1905" t="str">
        <f>RIGHT(N1905, LEN(N1905)-LEN(Q1905)-1)</f>
        <v>gadgets</v>
      </c>
      <c r="S1905" s="5">
        <f>$J1905/60/60/24+DATE(1970, 1, 1)</f>
        <v>42702.770729166667</v>
      </c>
      <c r="T1905" s="5">
        <f>$I1905/60/60/24+DATE(1970, 1, 1)</f>
        <v>42762.770729166667</v>
      </c>
      <c r="U1905" t="b">
        <f>T1905&gt;S1905</f>
        <v>1</v>
      </c>
    </row>
    <row r="1906" spans="1:21" ht="43.5" x14ac:dyDescent="0.35">
      <c r="A1906">
        <v>1904</v>
      </c>
      <c r="B1906" s="3" t="s">
        <v>1905</v>
      </c>
      <c r="C1906" s="3" t="s">
        <v>6014</v>
      </c>
      <c r="D1906" s="11">
        <v>50000</v>
      </c>
      <c r="E1906" s="11">
        <v>50</v>
      </c>
      <c r="F1906" t="s">
        <v>8221</v>
      </c>
      <c r="G1906" t="s">
        <v>8224</v>
      </c>
      <c r="H1906" t="s">
        <v>8246</v>
      </c>
      <c r="I1906">
        <v>1451752021</v>
      </c>
      <c r="J1906">
        <v>1447864021</v>
      </c>
      <c r="K1906" t="b">
        <v>0</v>
      </c>
      <c r="L1906">
        <v>2</v>
      </c>
      <c r="M1906" t="b">
        <v>0</v>
      </c>
      <c r="N1906" t="s">
        <v>8294</v>
      </c>
      <c r="O1906" s="13">
        <f>E1906/D1906</f>
        <v>1E-3</v>
      </c>
      <c r="P1906" s="14">
        <f>IF($L1906&lt;&gt;0, E1906/L1906, 0)</f>
        <v>25</v>
      </c>
      <c r="Q1906" t="str">
        <f>LEFT($N1906, FIND("/", $N1906)-1)</f>
        <v>technology</v>
      </c>
      <c r="R1906" t="str">
        <f>RIGHT(N1906, LEN(N1906)-LEN(Q1906)-1)</f>
        <v>gadgets</v>
      </c>
      <c r="S1906" s="5">
        <f>$J1906/60/60/24+DATE(1970, 1, 1)</f>
        <v>42326.685428240744</v>
      </c>
      <c r="T1906" s="5">
        <f>$I1906/60/60/24+DATE(1970, 1, 1)</f>
        <v>42371.685428240744</v>
      </c>
      <c r="U1906" t="b">
        <f>T1906&gt;S1906</f>
        <v>1</v>
      </c>
    </row>
    <row r="1907" spans="1:21" ht="58" x14ac:dyDescent="0.35">
      <c r="A1907">
        <v>1905</v>
      </c>
      <c r="B1907" s="3" t="s">
        <v>1906</v>
      </c>
      <c r="C1907" s="3" t="s">
        <v>6015</v>
      </c>
      <c r="D1907" s="11">
        <v>25000</v>
      </c>
      <c r="E1907" s="11">
        <v>42</v>
      </c>
      <c r="F1907" t="s">
        <v>8221</v>
      </c>
      <c r="G1907" t="s">
        <v>8224</v>
      </c>
      <c r="H1907" t="s">
        <v>8246</v>
      </c>
      <c r="I1907">
        <v>1410127994</v>
      </c>
      <c r="J1907">
        <v>1407535994</v>
      </c>
      <c r="K1907" t="b">
        <v>0</v>
      </c>
      <c r="L1907">
        <v>4</v>
      </c>
      <c r="M1907" t="b">
        <v>0</v>
      </c>
      <c r="N1907" t="s">
        <v>8294</v>
      </c>
      <c r="O1907" s="13">
        <f>E1907/D1907</f>
        <v>1.6800000000000001E-3</v>
      </c>
      <c r="P1907" s="14">
        <f>IF($L1907&lt;&gt;0, E1907/L1907, 0)</f>
        <v>10.5</v>
      </c>
      <c r="Q1907" t="str">
        <f>LEFT($N1907, FIND("/", $N1907)-1)</f>
        <v>technology</v>
      </c>
      <c r="R1907" t="str">
        <f>RIGHT(N1907, LEN(N1907)-LEN(Q1907)-1)</f>
        <v>gadgets</v>
      </c>
      <c r="S1907" s="5">
        <f>$J1907/60/60/24+DATE(1970, 1, 1)</f>
        <v>41859.925856481481</v>
      </c>
      <c r="T1907" s="5">
        <f>$I1907/60/60/24+DATE(1970, 1, 1)</f>
        <v>41889.925856481481</v>
      </c>
      <c r="U1907" t="b">
        <f>T1907&gt;S1907</f>
        <v>1</v>
      </c>
    </row>
    <row r="1908" spans="1:21" ht="43.5" x14ac:dyDescent="0.35">
      <c r="A1908">
        <v>1906</v>
      </c>
      <c r="B1908" s="3" t="s">
        <v>1907</v>
      </c>
      <c r="C1908" s="3" t="s">
        <v>6016</v>
      </c>
      <c r="D1908" s="11">
        <v>50000</v>
      </c>
      <c r="E1908" s="11">
        <v>21380</v>
      </c>
      <c r="F1908" t="s">
        <v>8221</v>
      </c>
      <c r="G1908" t="s">
        <v>8224</v>
      </c>
      <c r="H1908" t="s">
        <v>8246</v>
      </c>
      <c r="I1908">
        <v>1466697983</v>
      </c>
      <c r="J1908">
        <v>1464105983</v>
      </c>
      <c r="K1908" t="b">
        <v>0</v>
      </c>
      <c r="L1908">
        <v>99</v>
      </c>
      <c r="M1908" t="b">
        <v>0</v>
      </c>
      <c r="N1908" t="s">
        <v>8294</v>
      </c>
      <c r="O1908" s="13">
        <f>E1908/D1908</f>
        <v>0.42759999999999998</v>
      </c>
      <c r="P1908" s="14">
        <f>IF($L1908&lt;&gt;0, E1908/L1908, 0)</f>
        <v>215.95959595959596</v>
      </c>
      <c r="Q1908" t="str">
        <f>LEFT($N1908, FIND("/", $N1908)-1)</f>
        <v>technology</v>
      </c>
      <c r="R1908" t="str">
        <f>RIGHT(N1908, LEN(N1908)-LEN(Q1908)-1)</f>
        <v>gadgets</v>
      </c>
      <c r="S1908" s="5">
        <f>$J1908/60/60/24+DATE(1970, 1, 1)</f>
        <v>42514.671099537038</v>
      </c>
      <c r="T1908" s="5">
        <f>$I1908/60/60/24+DATE(1970, 1, 1)</f>
        <v>42544.671099537038</v>
      </c>
      <c r="U1908" t="b">
        <f>T1908&gt;S1908</f>
        <v>1</v>
      </c>
    </row>
    <row r="1909" spans="1:21" ht="43.5" x14ac:dyDescent="0.35">
      <c r="A1909">
        <v>1907</v>
      </c>
      <c r="B1909" s="3" t="s">
        <v>1908</v>
      </c>
      <c r="C1909" s="3" t="s">
        <v>6017</v>
      </c>
      <c r="D1909" s="11">
        <v>30000</v>
      </c>
      <c r="E1909" s="11">
        <v>85</v>
      </c>
      <c r="F1909" t="s">
        <v>8221</v>
      </c>
      <c r="G1909" t="s">
        <v>8224</v>
      </c>
      <c r="H1909" t="s">
        <v>8246</v>
      </c>
      <c r="I1909">
        <v>1400853925</v>
      </c>
      <c r="J1909">
        <v>1399557925</v>
      </c>
      <c r="K1909" t="b">
        <v>0</v>
      </c>
      <c r="L1909">
        <v>4</v>
      </c>
      <c r="M1909" t="b">
        <v>0</v>
      </c>
      <c r="N1909" t="s">
        <v>8294</v>
      </c>
      <c r="O1909" s="13">
        <f>E1909/D1909</f>
        <v>2.8333333333333335E-3</v>
      </c>
      <c r="P1909" s="14">
        <f>IF($L1909&lt;&gt;0, E1909/L1909, 0)</f>
        <v>21.25</v>
      </c>
      <c r="Q1909" t="str">
        <f>LEFT($N1909, FIND("/", $N1909)-1)</f>
        <v>technology</v>
      </c>
      <c r="R1909" t="str">
        <f>RIGHT(N1909, LEN(N1909)-LEN(Q1909)-1)</f>
        <v>gadgets</v>
      </c>
      <c r="S1909" s="5">
        <f>$J1909/60/60/24+DATE(1970, 1, 1)</f>
        <v>41767.587094907409</v>
      </c>
      <c r="T1909" s="5">
        <f>$I1909/60/60/24+DATE(1970, 1, 1)</f>
        <v>41782.587094907409</v>
      </c>
      <c r="U1909" t="b">
        <f>T1909&gt;S1909</f>
        <v>1</v>
      </c>
    </row>
    <row r="1910" spans="1:21" ht="58" x14ac:dyDescent="0.35">
      <c r="A1910">
        <v>1908</v>
      </c>
      <c r="B1910" s="3" t="s">
        <v>1909</v>
      </c>
      <c r="C1910" s="3" t="s">
        <v>6018</v>
      </c>
      <c r="D1910" s="11">
        <v>25000</v>
      </c>
      <c r="E1910" s="11">
        <v>433</v>
      </c>
      <c r="F1910" t="s">
        <v>8221</v>
      </c>
      <c r="G1910" t="s">
        <v>8224</v>
      </c>
      <c r="H1910" t="s">
        <v>8246</v>
      </c>
      <c r="I1910">
        <v>1483048900</v>
      </c>
      <c r="J1910">
        <v>1480456900</v>
      </c>
      <c r="K1910" t="b">
        <v>0</v>
      </c>
      <c r="L1910">
        <v>4</v>
      </c>
      <c r="M1910" t="b">
        <v>0</v>
      </c>
      <c r="N1910" t="s">
        <v>8294</v>
      </c>
      <c r="O1910" s="13">
        <f>E1910/D1910</f>
        <v>1.7319999999999999E-2</v>
      </c>
      <c r="P1910" s="14">
        <f>IF($L1910&lt;&gt;0, E1910/L1910, 0)</f>
        <v>108.25</v>
      </c>
      <c r="Q1910" t="str">
        <f>LEFT($N1910, FIND("/", $N1910)-1)</f>
        <v>technology</v>
      </c>
      <c r="R1910" t="str">
        <f>RIGHT(N1910, LEN(N1910)-LEN(Q1910)-1)</f>
        <v>gadgets</v>
      </c>
      <c r="S1910" s="5">
        <f>$J1910/60/60/24+DATE(1970, 1, 1)</f>
        <v>42703.917824074073</v>
      </c>
      <c r="T1910" s="5">
        <f>$I1910/60/60/24+DATE(1970, 1, 1)</f>
        <v>42733.917824074073</v>
      </c>
      <c r="U1910" t="b">
        <f>T1910&gt;S1910</f>
        <v>1</v>
      </c>
    </row>
    <row r="1911" spans="1:21" ht="43.5" x14ac:dyDescent="0.35">
      <c r="A1911">
        <v>1909</v>
      </c>
      <c r="B1911" s="3" t="s">
        <v>1910</v>
      </c>
      <c r="C1911" s="3" t="s">
        <v>6019</v>
      </c>
      <c r="D1911" s="11">
        <v>35000</v>
      </c>
      <c r="E1911" s="11">
        <v>4939</v>
      </c>
      <c r="F1911" t="s">
        <v>8221</v>
      </c>
      <c r="G1911" t="s">
        <v>8224</v>
      </c>
      <c r="H1911" t="s">
        <v>8246</v>
      </c>
      <c r="I1911">
        <v>1414059479</v>
      </c>
      <c r="J1911">
        <v>1411467479</v>
      </c>
      <c r="K1911" t="b">
        <v>0</v>
      </c>
      <c r="L1911">
        <v>38</v>
      </c>
      <c r="M1911" t="b">
        <v>0</v>
      </c>
      <c r="N1911" t="s">
        <v>8294</v>
      </c>
      <c r="O1911" s="13">
        <f>E1911/D1911</f>
        <v>0.14111428571428572</v>
      </c>
      <c r="P1911" s="14">
        <f>IF($L1911&lt;&gt;0, E1911/L1911, 0)</f>
        <v>129.97368421052633</v>
      </c>
      <c r="Q1911" t="str">
        <f>LEFT($N1911, FIND("/", $N1911)-1)</f>
        <v>technology</v>
      </c>
      <c r="R1911" t="str">
        <f>RIGHT(N1911, LEN(N1911)-LEN(Q1911)-1)</f>
        <v>gadgets</v>
      </c>
      <c r="S1911" s="5">
        <f>$J1911/60/60/24+DATE(1970, 1, 1)</f>
        <v>41905.429155092592</v>
      </c>
      <c r="T1911" s="5">
        <f>$I1911/60/60/24+DATE(1970, 1, 1)</f>
        <v>41935.429155092592</v>
      </c>
      <c r="U1911" t="b">
        <f>T1911&gt;S1911</f>
        <v>1</v>
      </c>
    </row>
    <row r="1912" spans="1:21" ht="43.5" x14ac:dyDescent="0.35">
      <c r="A1912">
        <v>1910</v>
      </c>
      <c r="B1912" s="3" t="s">
        <v>1911</v>
      </c>
      <c r="C1912" s="3" t="s">
        <v>6020</v>
      </c>
      <c r="D1912" s="11">
        <v>85000</v>
      </c>
      <c r="E1912" s="11">
        <v>33486</v>
      </c>
      <c r="F1912" t="s">
        <v>8221</v>
      </c>
      <c r="G1912" t="s">
        <v>8233</v>
      </c>
      <c r="H1912" t="s">
        <v>8249</v>
      </c>
      <c r="I1912">
        <v>1446331500</v>
      </c>
      <c r="J1912">
        <v>1442531217</v>
      </c>
      <c r="K1912" t="b">
        <v>0</v>
      </c>
      <c r="L1912">
        <v>285</v>
      </c>
      <c r="M1912" t="b">
        <v>0</v>
      </c>
      <c r="N1912" t="s">
        <v>8294</v>
      </c>
      <c r="O1912" s="13">
        <f>E1912/D1912</f>
        <v>0.39395294117647056</v>
      </c>
      <c r="P1912" s="14">
        <f>IF($L1912&lt;&gt;0, E1912/L1912, 0)</f>
        <v>117.49473684210527</v>
      </c>
      <c r="Q1912" t="str">
        <f>LEFT($N1912, FIND("/", $N1912)-1)</f>
        <v>technology</v>
      </c>
      <c r="R1912" t="str">
        <f>RIGHT(N1912, LEN(N1912)-LEN(Q1912)-1)</f>
        <v>gadgets</v>
      </c>
      <c r="S1912" s="5">
        <f>$J1912/60/60/24+DATE(1970, 1, 1)</f>
        <v>42264.963159722218</v>
      </c>
      <c r="T1912" s="5">
        <f>$I1912/60/60/24+DATE(1970, 1, 1)</f>
        <v>42308.947916666672</v>
      </c>
      <c r="U1912" t="b">
        <f>T1912&gt;S1912</f>
        <v>1</v>
      </c>
    </row>
    <row r="1913" spans="1:21" ht="58" x14ac:dyDescent="0.35">
      <c r="A1913">
        <v>1911</v>
      </c>
      <c r="B1913" s="3" t="s">
        <v>1912</v>
      </c>
      <c r="C1913" s="3" t="s">
        <v>6021</v>
      </c>
      <c r="D1913" s="11">
        <v>42500</v>
      </c>
      <c r="E1913" s="11">
        <v>10</v>
      </c>
      <c r="F1913" t="s">
        <v>8221</v>
      </c>
      <c r="G1913" t="s">
        <v>8228</v>
      </c>
      <c r="H1913" t="s">
        <v>8250</v>
      </c>
      <c r="I1913">
        <v>1407545334</v>
      </c>
      <c r="J1913">
        <v>1404953334</v>
      </c>
      <c r="K1913" t="b">
        <v>0</v>
      </c>
      <c r="L1913">
        <v>1</v>
      </c>
      <c r="M1913" t="b">
        <v>0</v>
      </c>
      <c r="N1913" t="s">
        <v>8294</v>
      </c>
      <c r="O1913" s="13">
        <f>E1913/D1913</f>
        <v>2.3529411764705883E-4</v>
      </c>
      <c r="P1913" s="14">
        <f>IF($L1913&lt;&gt;0, E1913/L1913, 0)</f>
        <v>10</v>
      </c>
      <c r="Q1913" t="str">
        <f>LEFT($N1913, FIND("/", $N1913)-1)</f>
        <v>technology</v>
      </c>
      <c r="R1913" t="str">
        <f>RIGHT(N1913, LEN(N1913)-LEN(Q1913)-1)</f>
        <v>gadgets</v>
      </c>
      <c r="S1913" s="5">
        <f>$J1913/60/60/24+DATE(1970, 1, 1)</f>
        <v>41830.033958333333</v>
      </c>
      <c r="T1913" s="5">
        <f>$I1913/60/60/24+DATE(1970, 1, 1)</f>
        <v>41860.033958333333</v>
      </c>
      <c r="U1913" t="b">
        <f>T1913&gt;S1913</f>
        <v>1</v>
      </c>
    </row>
    <row r="1914" spans="1:21" ht="43.5" x14ac:dyDescent="0.35">
      <c r="A1914">
        <v>1912</v>
      </c>
      <c r="B1914" s="3" t="s">
        <v>1913</v>
      </c>
      <c r="C1914" s="3" t="s">
        <v>6022</v>
      </c>
      <c r="D1914" s="11">
        <v>5000</v>
      </c>
      <c r="E1914" s="11">
        <v>2965</v>
      </c>
      <c r="F1914" t="s">
        <v>8221</v>
      </c>
      <c r="G1914" t="s">
        <v>8224</v>
      </c>
      <c r="H1914" t="s">
        <v>8246</v>
      </c>
      <c r="I1914">
        <v>1433395560</v>
      </c>
      <c r="J1914">
        <v>1430803560</v>
      </c>
      <c r="K1914" t="b">
        <v>0</v>
      </c>
      <c r="L1914">
        <v>42</v>
      </c>
      <c r="M1914" t="b">
        <v>0</v>
      </c>
      <c r="N1914" t="s">
        <v>8294</v>
      </c>
      <c r="O1914" s="13">
        <f>E1914/D1914</f>
        <v>0.59299999999999997</v>
      </c>
      <c r="P1914" s="14">
        <f>IF($L1914&lt;&gt;0, E1914/L1914, 0)</f>
        <v>70.595238095238102</v>
      </c>
      <c r="Q1914" t="str">
        <f>LEFT($N1914, FIND("/", $N1914)-1)</f>
        <v>technology</v>
      </c>
      <c r="R1914" t="str">
        <f>RIGHT(N1914, LEN(N1914)-LEN(Q1914)-1)</f>
        <v>gadgets</v>
      </c>
      <c r="S1914" s="5">
        <f>$J1914/60/60/24+DATE(1970, 1, 1)</f>
        <v>42129.226388888885</v>
      </c>
      <c r="T1914" s="5">
        <f>$I1914/60/60/24+DATE(1970, 1, 1)</f>
        <v>42159.226388888885</v>
      </c>
      <c r="U1914" t="b">
        <f>T1914&gt;S1914</f>
        <v>1</v>
      </c>
    </row>
    <row r="1915" spans="1:21" ht="29" x14ac:dyDescent="0.35">
      <c r="A1915">
        <v>1913</v>
      </c>
      <c r="B1915" s="3" t="s">
        <v>1914</v>
      </c>
      <c r="C1915" s="3" t="s">
        <v>6023</v>
      </c>
      <c r="D1915" s="11">
        <v>48000</v>
      </c>
      <c r="E1915" s="11">
        <v>637</v>
      </c>
      <c r="F1915" t="s">
        <v>8221</v>
      </c>
      <c r="G1915" t="s">
        <v>8225</v>
      </c>
      <c r="H1915" t="s">
        <v>8247</v>
      </c>
      <c r="I1915">
        <v>1412770578</v>
      </c>
      <c r="J1915">
        <v>1410178578</v>
      </c>
      <c r="K1915" t="b">
        <v>0</v>
      </c>
      <c r="L1915">
        <v>26</v>
      </c>
      <c r="M1915" t="b">
        <v>0</v>
      </c>
      <c r="N1915" t="s">
        <v>8294</v>
      </c>
      <c r="O1915" s="13">
        <f>E1915/D1915</f>
        <v>1.3270833333333334E-2</v>
      </c>
      <c r="P1915" s="14">
        <f>IF($L1915&lt;&gt;0, E1915/L1915, 0)</f>
        <v>24.5</v>
      </c>
      <c r="Q1915" t="str">
        <f>LEFT($N1915, FIND("/", $N1915)-1)</f>
        <v>technology</v>
      </c>
      <c r="R1915" t="str">
        <f>RIGHT(N1915, LEN(N1915)-LEN(Q1915)-1)</f>
        <v>gadgets</v>
      </c>
      <c r="S1915" s="5">
        <f>$J1915/60/60/24+DATE(1970, 1, 1)</f>
        <v>41890.511319444442</v>
      </c>
      <c r="T1915" s="5">
        <f>$I1915/60/60/24+DATE(1970, 1, 1)</f>
        <v>41920.511319444442</v>
      </c>
      <c r="U1915" t="b">
        <f>T1915&gt;S1915</f>
        <v>1</v>
      </c>
    </row>
    <row r="1916" spans="1:21" ht="43.5" x14ac:dyDescent="0.35">
      <c r="A1916">
        <v>1914</v>
      </c>
      <c r="B1916" s="3" t="s">
        <v>1915</v>
      </c>
      <c r="C1916" s="3" t="s">
        <v>6024</v>
      </c>
      <c r="D1916" s="11">
        <v>666</v>
      </c>
      <c r="E1916" s="11">
        <v>60</v>
      </c>
      <c r="F1916" t="s">
        <v>8221</v>
      </c>
      <c r="G1916" t="s">
        <v>8224</v>
      </c>
      <c r="H1916" t="s">
        <v>8246</v>
      </c>
      <c r="I1916">
        <v>1414814340</v>
      </c>
      <c r="J1916">
        <v>1413519073</v>
      </c>
      <c r="K1916" t="b">
        <v>0</v>
      </c>
      <c r="L1916">
        <v>2</v>
      </c>
      <c r="M1916" t="b">
        <v>0</v>
      </c>
      <c r="N1916" t="s">
        <v>8294</v>
      </c>
      <c r="O1916" s="13">
        <f>E1916/D1916</f>
        <v>9.0090090090090086E-2</v>
      </c>
      <c r="P1916" s="14">
        <f>IF($L1916&lt;&gt;0, E1916/L1916, 0)</f>
        <v>30</v>
      </c>
      <c r="Q1916" t="str">
        <f>LEFT($N1916, FIND("/", $N1916)-1)</f>
        <v>technology</v>
      </c>
      <c r="R1916" t="str">
        <f>RIGHT(N1916, LEN(N1916)-LEN(Q1916)-1)</f>
        <v>gadgets</v>
      </c>
      <c r="S1916" s="5">
        <f>$J1916/60/60/24+DATE(1970, 1, 1)</f>
        <v>41929.174456018518</v>
      </c>
      <c r="T1916" s="5">
        <f>$I1916/60/60/24+DATE(1970, 1, 1)</f>
        <v>41944.165972222225</v>
      </c>
      <c r="U1916" t="b">
        <f>T1916&gt;S1916</f>
        <v>1</v>
      </c>
    </row>
    <row r="1917" spans="1:21" ht="43.5" x14ac:dyDescent="0.35">
      <c r="A1917">
        <v>1915</v>
      </c>
      <c r="B1917" s="3" t="s">
        <v>1916</v>
      </c>
      <c r="C1917" s="3" t="s">
        <v>6025</v>
      </c>
      <c r="D1917" s="11">
        <v>500</v>
      </c>
      <c r="E1917" s="11">
        <v>8</v>
      </c>
      <c r="F1917" t="s">
        <v>8221</v>
      </c>
      <c r="G1917" t="s">
        <v>8224</v>
      </c>
      <c r="H1917" t="s">
        <v>8246</v>
      </c>
      <c r="I1917">
        <v>1409620222</v>
      </c>
      <c r="J1917">
        <v>1407892222</v>
      </c>
      <c r="K1917" t="b">
        <v>0</v>
      </c>
      <c r="L1917">
        <v>4</v>
      </c>
      <c r="M1917" t="b">
        <v>0</v>
      </c>
      <c r="N1917" t="s">
        <v>8294</v>
      </c>
      <c r="O1917" s="13">
        <f>E1917/D1917</f>
        <v>1.6E-2</v>
      </c>
      <c r="P1917" s="14">
        <f>IF($L1917&lt;&gt;0, E1917/L1917, 0)</f>
        <v>2</v>
      </c>
      <c r="Q1917" t="str">
        <f>LEFT($N1917, FIND("/", $N1917)-1)</f>
        <v>technology</v>
      </c>
      <c r="R1917" t="str">
        <f>RIGHT(N1917, LEN(N1917)-LEN(Q1917)-1)</f>
        <v>gadgets</v>
      </c>
      <c r="S1917" s="5">
        <f>$J1917/60/60/24+DATE(1970, 1, 1)</f>
        <v>41864.04886574074</v>
      </c>
      <c r="T1917" s="5">
        <f>$I1917/60/60/24+DATE(1970, 1, 1)</f>
        <v>41884.04886574074</v>
      </c>
      <c r="U1917" t="b">
        <f>T1917&gt;S1917</f>
        <v>1</v>
      </c>
    </row>
    <row r="1918" spans="1:21" ht="29" x14ac:dyDescent="0.35">
      <c r="A1918">
        <v>1916</v>
      </c>
      <c r="B1918" s="3" t="s">
        <v>1917</v>
      </c>
      <c r="C1918" s="3" t="s">
        <v>6026</v>
      </c>
      <c r="D1918" s="11">
        <v>20000</v>
      </c>
      <c r="E1918" s="11">
        <v>102</v>
      </c>
      <c r="F1918" t="s">
        <v>8221</v>
      </c>
      <c r="G1918" t="s">
        <v>8224</v>
      </c>
      <c r="H1918" t="s">
        <v>8246</v>
      </c>
      <c r="I1918">
        <v>1478542375</v>
      </c>
      <c r="J1918">
        <v>1476378775</v>
      </c>
      <c r="K1918" t="b">
        <v>0</v>
      </c>
      <c r="L1918">
        <v>6</v>
      </c>
      <c r="M1918" t="b">
        <v>0</v>
      </c>
      <c r="N1918" t="s">
        <v>8294</v>
      </c>
      <c r="O1918" s="13">
        <f>E1918/D1918</f>
        <v>5.1000000000000004E-3</v>
      </c>
      <c r="P1918" s="14">
        <f>IF($L1918&lt;&gt;0, E1918/L1918, 0)</f>
        <v>17</v>
      </c>
      <c r="Q1918" t="str">
        <f>LEFT($N1918, FIND("/", $N1918)-1)</f>
        <v>technology</v>
      </c>
      <c r="R1918" t="str">
        <f>RIGHT(N1918, LEN(N1918)-LEN(Q1918)-1)</f>
        <v>gadgets</v>
      </c>
      <c r="S1918" s="5">
        <f>$J1918/60/60/24+DATE(1970, 1, 1)</f>
        <v>42656.717303240745</v>
      </c>
      <c r="T1918" s="5">
        <f>$I1918/60/60/24+DATE(1970, 1, 1)</f>
        <v>42681.758969907409</v>
      </c>
      <c r="U1918" t="b">
        <f>T1918&gt;S1918</f>
        <v>1</v>
      </c>
    </row>
    <row r="1919" spans="1:21" ht="29" x14ac:dyDescent="0.35">
      <c r="A1919">
        <v>1917</v>
      </c>
      <c r="B1919" s="3" t="s">
        <v>1918</v>
      </c>
      <c r="C1919" s="3" t="s">
        <v>6027</v>
      </c>
      <c r="D1919" s="11">
        <v>390000</v>
      </c>
      <c r="E1919" s="11">
        <v>205025</v>
      </c>
      <c r="F1919" t="s">
        <v>8221</v>
      </c>
      <c r="G1919" t="s">
        <v>8231</v>
      </c>
      <c r="H1919" t="s">
        <v>8252</v>
      </c>
      <c r="I1919">
        <v>1486708133</v>
      </c>
      <c r="J1919">
        <v>1484116133</v>
      </c>
      <c r="K1919" t="b">
        <v>0</v>
      </c>
      <c r="L1919">
        <v>70</v>
      </c>
      <c r="M1919" t="b">
        <v>0</v>
      </c>
      <c r="N1919" t="s">
        <v>8294</v>
      </c>
      <c r="O1919" s="13">
        <f>E1919/D1919</f>
        <v>0.52570512820512816</v>
      </c>
      <c r="P1919" s="14">
        <f>IF($L1919&lt;&gt;0, E1919/L1919, 0)</f>
        <v>2928.9285714285716</v>
      </c>
      <c r="Q1919" t="str">
        <f>LEFT($N1919, FIND("/", $N1919)-1)</f>
        <v>technology</v>
      </c>
      <c r="R1919" t="str">
        <f>RIGHT(N1919, LEN(N1919)-LEN(Q1919)-1)</f>
        <v>gadgets</v>
      </c>
      <c r="S1919" s="5">
        <f>$J1919/60/60/24+DATE(1970, 1, 1)</f>
        <v>42746.270057870366</v>
      </c>
      <c r="T1919" s="5">
        <f>$I1919/60/60/24+DATE(1970, 1, 1)</f>
        <v>42776.270057870366</v>
      </c>
      <c r="U1919" t="b">
        <f>T1919&gt;S1919</f>
        <v>1</v>
      </c>
    </row>
    <row r="1920" spans="1:21" ht="43.5" x14ac:dyDescent="0.35">
      <c r="A1920">
        <v>1918</v>
      </c>
      <c r="B1920" s="3" t="s">
        <v>1919</v>
      </c>
      <c r="C1920" s="3" t="s">
        <v>6028</v>
      </c>
      <c r="D1920" s="11">
        <v>25000</v>
      </c>
      <c r="E1920" s="11">
        <v>260</v>
      </c>
      <c r="F1920" t="s">
        <v>8221</v>
      </c>
      <c r="G1920" t="s">
        <v>8224</v>
      </c>
      <c r="H1920" t="s">
        <v>8246</v>
      </c>
      <c r="I1920">
        <v>1407869851</v>
      </c>
      <c r="J1920">
        <v>1404845851</v>
      </c>
      <c r="K1920" t="b">
        <v>0</v>
      </c>
      <c r="L1920">
        <v>9</v>
      </c>
      <c r="M1920" t="b">
        <v>0</v>
      </c>
      <c r="N1920" t="s">
        <v>8294</v>
      </c>
      <c r="O1920" s="13">
        <f>E1920/D1920</f>
        <v>1.04E-2</v>
      </c>
      <c r="P1920" s="14">
        <f>IF($L1920&lt;&gt;0, E1920/L1920, 0)</f>
        <v>28.888888888888889</v>
      </c>
      <c r="Q1920" t="str">
        <f>LEFT($N1920, FIND("/", $N1920)-1)</f>
        <v>technology</v>
      </c>
      <c r="R1920" t="str">
        <f>RIGHT(N1920, LEN(N1920)-LEN(Q1920)-1)</f>
        <v>gadgets</v>
      </c>
      <c r="S1920" s="5">
        <f>$J1920/60/60/24+DATE(1970, 1, 1)</f>
        <v>41828.789942129632</v>
      </c>
      <c r="T1920" s="5">
        <f>$I1920/60/60/24+DATE(1970, 1, 1)</f>
        <v>41863.789942129632</v>
      </c>
      <c r="U1920" t="b">
        <f>T1920&gt;S1920</f>
        <v>1</v>
      </c>
    </row>
    <row r="1921" spans="1:21" ht="58" x14ac:dyDescent="0.35">
      <c r="A1921">
        <v>1919</v>
      </c>
      <c r="B1921" s="3" t="s">
        <v>1920</v>
      </c>
      <c r="C1921" s="3" t="s">
        <v>6029</v>
      </c>
      <c r="D1921" s="11">
        <v>500</v>
      </c>
      <c r="E1921" s="11">
        <v>237</v>
      </c>
      <c r="F1921" t="s">
        <v>8221</v>
      </c>
      <c r="G1921" t="s">
        <v>8224</v>
      </c>
      <c r="H1921" t="s">
        <v>8246</v>
      </c>
      <c r="I1921">
        <v>1432069249</v>
      </c>
      <c r="J1921">
        <v>1429477249</v>
      </c>
      <c r="K1921" t="b">
        <v>0</v>
      </c>
      <c r="L1921">
        <v>8</v>
      </c>
      <c r="M1921" t="b">
        <v>0</v>
      </c>
      <c r="N1921" t="s">
        <v>8294</v>
      </c>
      <c r="O1921" s="13">
        <f>E1921/D1921</f>
        <v>0.47399999999999998</v>
      </c>
      <c r="P1921" s="14">
        <f>IF($L1921&lt;&gt;0, E1921/L1921, 0)</f>
        <v>29.625</v>
      </c>
      <c r="Q1921" t="str">
        <f>LEFT($N1921, FIND("/", $N1921)-1)</f>
        <v>technology</v>
      </c>
      <c r="R1921" t="str">
        <f>RIGHT(N1921, LEN(N1921)-LEN(Q1921)-1)</f>
        <v>gadgets</v>
      </c>
      <c r="S1921" s="5">
        <f>$J1921/60/60/24+DATE(1970, 1, 1)</f>
        <v>42113.875567129624</v>
      </c>
      <c r="T1921" s="5">
        <f>$I1921/60/60/24+DATE(1970, 1, 1)</f>
        <v>42143.875567129624</v>
      </c>
      <c r="U1921" t="b">
        <f>T1921&gt;S1921</f>
        <v>1</v>
      </c>
    </row>
    <row r="1922" spans="1:21" ht="43.5" x14ac:dyDescent="0.35">
      <c r="A1922">
        <v>1920</v>
      </c>
      <c r="B1922" s="3" t="s">
        <v>1921</v>
      </c>
      <c r="C1922" s="3" t="s">
        <v>6030</v>
      </c>
      <c r="D1922" s="11">
        <v>10000</v>
      </c>
      <c r="E1922" s="11">
        <v>4303</v>
      </c>
      <c r="F1922" t="s">
        <v>8221</v>
      </c>
      <c r="G1922" t="s">
        <v>8225</v>
      </c>
      <c r="H1922" t="s">
        <v>8247</v>
      </c>
      <c r="I1922">
        <v>1445468400</v>
      </c>
      <c r="J1922">
        <v>1443042061</v>
      </c>
      <c r="K1922" t="b">
        <v>0</v>
      </c>
      <c r="L1922">
        <v>105</v>
      </c>
      <c r="M1922" t="b">
        <v>0</v>
      </c>
      <c r="N1922" t="s">
        <v>8294</v>
      </c>
      <c r="O1922" s="13">
        <f>E1922/D1922</f>
        <v>0.43030000000000002</v>
      </c>
      <c r="P1922" s="14">
        <f>IF($L1922&lt;&gt;0, E1922/L1922, 0)</f>
        <v>40.980952380952381</v>
      </c>
      <c r="Q1922" t="str">
        <f>LEFT($N1922, FIND("/", $N1922)-1)</f>
        <v>technology</v>
      </c>
      <c r="R1922" t="str">
        <f>RIGHT(N1922, LEN(N1922)-LEN(Q1922)-1)</f>
        <v>gadgets</v>
      </c>
      <c r="S1922" s="5">
        <f>$J1922/60/60/24+DATE(1970, 1, 1)</f>
        <v>42270.875706018516</v>
      </c>
      <c r="T1922" s="5">
        <f>$I1922/60/60/24+DATE(1970, 1, 1)</f>
        <v>42298.958333333328</v>
      </c>
      <c r="U1922" t="b">
        <f>T1922&gt;S1922</f>
        <v>1</v>
      </c>
    </row>
    <row r="1923" spans="1:21" ht="29" x14ac:dyDescent="0.35">
      <c r="A1923">
        <v>1921</v>
      </c>
      <c r="B1923" s="3" t="s">
        <v>1922</v>
      </c>
      <c r="C1923" s="3" t="s">
        <v>6031</v>
      </c>
      <c r="D1923" s="11">
        <v>1500</v>
      </c>
      <c r="E1923" s="11">
        <v>2052</v>
      </c>
      <c r="F1923" t="s">
        <v>8219</v>
      </c>
      <c r="G1923" t="s">
        <v>8224</v>
      </c>
      <c r="H1923" t="s">
        <v>8246</v>
      </c>
      <c r="I1923">
        <v>1342243143</v>
      </c>
      <c r="J1923">
        <v>1339651143</v>
      </c>
      <c r="K1923" t="b">
        <v>0</v>
      </c>
      <c r="L1923">
        <v>38</v>
      </c>
      <c r="M1923" t="b">
        <v>1</v>
      </c>
      <c r="N1923" t="s">
        <v>8279</v>
      </c>
      <c r="O1923" s="13">
        <f>E1923/D1923</f>
        <v>1.3680000000000001</v>
      </c>
      <c r="P1923" s="14">
        <f>IF($L1923&lt;&gt;0, E1923/L1923, 0)</f>
        <v>54</v>
      </c>
      <c r="Q1923" t="str">
        <f>LEFT($N1923, FIND("/", $N1923)-1)</f>
        <v>music</v>
      </c>
      <c r="R1923" t="str">
        <f>RIGHT(N1923, LEN(N1923)-LEN(Q1923)-1)</f>
        <v>indie rock</v>
      </c>
      <c r="S1923" s="5">
        <f>$J1923/60/60/24+DATE(1970, 1, 1)</f>
        <v>41074.221562500003</v>
      </c>
      <c r="T1923" s="5">
        <f>$I1923/60/60/24+DATE(1970, 1, 1)</f>
        <v>41104.221562500003</v>
      </c>
      <c r="U1923" t="b">
        <f>T1923&gt;S1923</f>
        <v>1</v>
      </c>
    </row>
    <row r="1924" spans="1:21" ht="43.5" x14ac:dyDescent="0.35">
      <c r="A1924">
        <v>1922</v>
      </c>
      <c r="B1924" s="3" t="s">
        <v>1923</v>
      </c>
      <c r="C1924" s="3" t="s">
        <v>6032</v>
      </c>
      <c r="D1924" s="11">
        <v>2000</v>
      </c>
      <c r="E1924" s="11">
        <v>2311</v>
      </c>
      <c r="F1924" t="s">
        <v>8219</v>
      </c>
      <c r="G1924" t="s">
        <v>8224</v>
      </c>
      <c r="H1924" t="s">
        <v>8246</v>
      </c>
      <c r="I1924">
        <v>1386828507</v>
      </c>
      <c r="J1924">
        <v>1384236507</v>
      </c>
      <c r="K1924" t="b">
        <v>0</v>
      </c>
      <c r="L1924">
        <v>64</v>
      </c>
      <c r="M1924" t="b">
        <v>1</v>
      </c>
      <c r="N1924" t="s">
        <v>8279</v>
      </c>
      <c r="O1924" s="13">
        <f>E1924/D1924</f>
        <v>1.1555</v>
      </c>
      <c r="P1924" s="14">
        <f>IF($L1924&lt;&gt;0, E1924/L1924, 0)</f>
        <v>36.109375</v>
      </c>
      <c r="Q1924" t="str">
        <f>LEFT($N1924, FIND("/", $N1924)-1)</f>
        <v>music</v>
      </c>
      <c r="R1924" t="str">
        <f>RIGHT(N1924, LEN(N1924)-LEN(Q1924)-1)</f>
        <v>indie rock</v>
      </c>
      <c r="S1924" s="5">
        <f>$J1924/60/60/24+DATE(1970, 1, 1)</f>
        <v>41590.255868055552</v>
      </c>
      <c r="T1924" s="5">
        <f>$I1924/60/60/24+DATE(1970, 1, 1)</f>
        <v>41620.255868055552</v>
      </c>
      <c r="U1924" t="b">
        <f>T1924&gt;S1924</f>
        <v>1</v>
      </c>
    </row>
    <row r="1925" spans="1:21" ht="43.5" x14ac:dyDescent="0.35">
      <c r="A1925">
        <v>1923</v>
      </c>
      <c r="B1925" s="3" t="s">
        <v>1924</v>
      </c>
      <c r="C1925" s="3" t="s">
        <v>6033</v>
      </c>
      <c r="D1925" s="11">
        <v>125</v>
      </c>
      <c r="E1925" s="11">
        <v>301</v>
      </c>
      <c r="F1925" t="s">
        <v>8219</v>
      </c>
      <c r="G1925" t="s">
        <v>8224</v>
      </c>
      <c r="H1925" t="s">
        <v>8246</v>
      </c>
      <c r="I1925">
        <v>1317099540</v>
      </c>
      <c r="J1925">
        <v>1313612532</v>
      </c>
      <c r="K1925" t="b">
        <v>0</v>
      </c>
      <c r="L1925">
        <v>13</v>
      </c>
      <c r="M1925" t="b">
        <v>1</v>
      </c>
      <c r="N1925" t="s">
        <v>8279</v>
      </c>
      <c r="O1925" s="13">
        <f>E1925/D1925</f>
        <v>2.4079999999999999</v>
      </c>
      <c r="P1925" s="14">
        <f>IF($L1925&lt;&gt;0, E1925/L1925, 0)</f>
        <v>23.153846153846153</v>
      </c>
      <c r="Q1925" t="str">
        <f>LEFT($N1925, FIND("/", $N1925)-1)</f>
        <v>music</v>
      </c>
      <c r="R1925" t="str">
        <f>RIGHT(N1925, LEN(N1925)-LEN(Q1925)-1)</f>
        <v>indie rock</v>
      </c>
      <c r="S1925" s="5">
        <f>$J1925/60/60/24+DATE(1970, 1, 1)</f>
        <v>40772.848749999997</v>
      </c>
      <c r="T1925" s="5">
        <f>$I1925/60/60/24+DATE(1970, 1, 1)</f>
        <v>40813.207638888889</v>
      </c>
      <c r="U1925" t="b">
        <f>T1925&gt;S1925</f>
        <v>1</v>
      </c>
    </row>
    <row r="1926" spans="1:21" ht="58" x14ac:dyDescent="0.35">
      <c r="A1926">
        <v>1924</v>
      </c>
      <c r="B1926" s="3" t="s">
        <v>1925</v>
      </c>
      <c r="C1926" s="3" t="s">
        <v>6034</v>
      </c>
      <c r="D1926" s="11">
        <v>3000</v>
      </c>
      <c r="E1926" s="11">
        <v>3432</v>
      </c>
      <c r="F1926" t="s">
        <v>8219</v>
      </c>
      <c r="G1926" t="s">
        <v>8224</v>
      </c>
      <c r="H1926" t="s">
        <v>8246</v>
      </c>
      <c r="I1926">
        <v>1389814380</v>
      </c>
      <c r="J1926">
        <v>1387390555</v>
      </c>
      <c r="K1926" t="b">
        <v>0</v>
      </c>
      <c r="L1926">
        <v>33</v>
      </c>
      <c r="M1926" t="b">
        <v>1</v>
      </c>
      <c r="N1926" t="s">
        <v>8279</v>
      </c>
      <c r="O1926" s="13">
        <f>E1926/D1926</f>
        <v>1.1439999999999999</v>
      </c>
      <c r="P1926" s="14">
        <f>IF($L1926&lt;&gt;0, E1926/L1926, 0)</f>
        <v>104</v>
      </c>
      <c r="Q1926" t="str">
        <f>LEFT($N1926, FIND("/", $N1926)-1)</f>
        <v>music</v>
      </c>
      <c r="R1926" t="str">
        <f>RIGHT(N1926, LEN(N1926)-LEN(Q1926)-1)</f>
        <v>indie rock</v>
      </c>
      <c r="S1926" s="5">
        <f>$J1926/60/60/24+DATE(1970, 1, 1)</f>
        <v>41626.761053240742</v>
      </c>
      <c r="T1926" s="5">
        <f>$I1926/60/60/24+DATE(1970, 1, 1)</f>
        <v>41654.814583333333</v>
      </c>
      <c r="U1926" t="b">
        <f>T1926&gt;S1926</f>
        <v>1</v>
      </c>
    </row>
    <row r="1927" spans="1:21" ht="43.5" x14ac:dyDescent="0.35">
      <c r="A1927">
        <v>1925</v>
      </c>
      <c r="B1927" s="3" t="s">
        <v>1926</v>
      </c>
      <c r="C1927" s="3" t="s">
        <v>6035</v>
      </c>
      <c r="D1927" s="11">
        <v>1500</v>
      </c>
      <c r="E1927" s="11">
        <v>1655</v>
      </c>
      <c r="F1927" t="s">
        <v>8219</v>
      </c>
      <c r="G1927" t="s">
        <v>8224</v>
      </c>
      <c r="H1927" t="s">
        <v>8246</v>
      </c>
      <c r="I1927">
        <v>1381449600</v>
      </c>
      <c r="J1927">
        <v>1379540288</v>
      </c>
      <c r="K1927" t="b">
        <v>0</v>
      </c>
      <c r="L1927">
        <v>52</v>
      </c>
      <c r="M1927" t="b">
        <v>1</v>
      </c>
      <c r="N1927" t="s">
        <v>8279</v>
      </c>
      <c r="O1927" s="13">
        <f>E1927/D1927</f>
        <v>1.1033333333333333</v>
      </c>
      <c r="P1927" s="14">
        <f>IF($L1927&lt;&gt;0, E1927/L1927, 0)</f>
        <v>31.826923076923077</v>
      </c>
      <c r="Q1927" t="str">
        <f>LEFT($N1927, FIND("/", $N1927)-1)</f>
        <v>music</v>
      </c>
      <c r="R1927" t="str">
        <f>RIGHT(N1927, LEN(N1927)-LEN(Q1927)-1)</f>
        <v>indie rock</v>
      </c>
      <c r="S1927" s="5">
        <f>$J1927/60/60/24+DATE(1970, 1, 1)</f>
        <v>41535.90148148148</v>
      </c>
      <c r="T1927" s="5">
        <f>$I1927/60/60/24+DATE(1970, 1, 1)</f>
        <v>41558</v>
      </c>
      <c r="U1927" t="b">
        <f>T1927&gt;S1927</f>
        <v>1</v>
      </c>
    </row>
    <row r="1928" spans="1:21" ht="58" x14ac:dyDescent="0.35">
      <c r="A1928">
        <v>1926</v>
      </c>
      <c r="B1928" s="3" t="s">
        <v>1927</v>
      </c>
      <c r="C1928" s="3" t="s">
        <v>6036</v>
      </c>
      <c r="D1928" s="11">
        <v>1500</v>
      </c>
      <c r="E1928" s="11">
        <v>2930.69</v>
      </c>
      <c r="F1928" t="s">
        <v>8219</v>
      </c>
      <c r="G1928" t="s">
        <v>8224</v>
      </c>
      <c r="H1928" t="s">
        <v>8246</v>
      </c>
      <c r="I1928">
        <v>1288657560</v>
      </c>
      <c r="J1928">
        <v>1286319256</v>
      </c>
      <c r="K1928" t="b">
        <v>0</v>
      </c>
      <c r="L1928">
        <v>107</v>
      </c>
      <c r="M1928" t="b">
        <v>1</v>
      </c>
      <c r="N1928" t="s">
        <v>8279</v>
      </c>
      <c r="O1928" s="13">
        <f>E1928/D1928</f>
        <v>1.9537933333333333</v>
      </c>
      <c r="P1928" s="14">
        <f>IF($L1928&lt;&gt;0, E1928/L1928, 0)</f>
        <v>27.3896261682243</v>
      </c>
      <c r="Q1928" t="str">
        <f>LEFT($N1928, FIND("/", $N1928)-1)</f>
        <v>music</v>
      </c>
      <c r="R1928" t="str">
        <f>RIGHT(N1928, LEN(N1928)-LEN(Q1928)-1)</f>
        <v>indie rock</v>
      </c>
      <c r="S1928" s="5">
        <f>$J1928/60/60/24+DATE(1970, 1, 1)</f>
        <v>40456.954351851848</v>
      </c>
      <c r="T1928" s="5">
        <f>$I1928/60/60/24+DATE(1970, 1, 1)</f>
        <v>40484.018055555556</v>
      </c>
      <c r="U1928" t="b">
        <f>T1928&gt;S1928</f>
        <v>1</v>
      </c>
    </row>
    <row r="1929" spans="1:21" x14ac:dyDescent="0.35">
      <c r="A1929">
        <v>1927</v>
      </c>
      <c r="B1929" s="3" t="s">
        <v>1928</v>
      </c>
      <c r="C1929" s="3" t="s">
        <v>6037</v>
      </c>
      <c r="D1929" s="11">
        <v>600</v>
      </c>
      <c r="E1929" s="11">
        <v>620</v>
      </c>
      <c r="F1929" t="s">
        <v>8219</v>
      </c>
      <c r="G1929" t="s">
        <v>8224</v>
      </c>
      <c r="H1929" t="s">
        <v>8246</v>
      </c>
      <c r="I1929">
        <v>1331182740</v>
      </c>
      <c r="J1929">
        <v>1329856839</v>
      </c>
      <c r="K1929" t="b">
        <v>0</v>
      </c>
      <c r="L1929">
        <v>11</v>
      </c>
      <c r="M1929" t="b">
        <v>1</v>
      </c>
      <c r="N1929" t="s">
        <v>8279</v>
      </c>
      <c r="O1929" s="13">
        <f>E1929/D1929</f>
        <v>1.0333333333333334</v>
      </c>
      <c r="P1929" s="14">
        <f>IF($L1929&lt;&gt;0, E1929/L1929, 0)</f>
        <v>56.363636363636367</v>
      </c>
      <c r="Q1929" t="str">
        <f>LEFT($N1929, FIND("/", $N1929)-1)</f>
        <v>music</v>
      </c>
      <c r="R1929" t="str">
        <f>RIGHT(N1929, LEN(N1929)-LEN(Q1929)-1)</f>
        <v>indie rock</v>
      </c>
      <c r="S1929" s="5">
        <f>$J1929/60/60/24+DATE(1970, 1, 1)</f>
        <v>40960.861562500002</v>
      </c>
      <c r="T1929" s="5">
        <f>$I1929/60/60/24+DATE(1970, 1, 1)</f>
        <v>40976.207638888889</v>
      </c>
      <c r="U1929" t="b">
        <f>T1929&gt;S1929</f>
        <v>1</v>
      </c>
    </row>
    <row r="1930" spans="1:21" ht="29" x14ac:dyDescent="0.35">
      <c r="A1930">
        <v>1928</v>
      </c>
      <c r="B1930" s="3" t="s">
        <v>1929</v>
      </c>
      <c r="C1930" s="3" t="s">
        <v>6038</v>
      </c>
      <c r="D1930" s="11">
        <v>2550</v>
      </c>
      <c r="E1930" s="11">
        <v>2630</v>
      </c>
      <c r="F1930" t="s">
        <v>8219</v>
      </c>
      <c r="G1930" t="s">
        <v>8224</v>
      </c>
      <c r="H1930" t="s">
        <v>8246</v>
      </c>
      <c r="I1930">
        <v>1367940794</v>
      </c>
      <c r="J1930">
        <v>1365348794</v>
      </c>
      <c r="K1930" t="b">
        <v>0</v>
      </c>
      <c r="L1930">
        <v>34</v>
      </c>
      <c r="M1930" t="b">
        <v>1</v>
      </c>
      <c r="N1930" t="s">
        <v>8279</v>
      </c>
      <c r="O1930" s="13">
        <f>E1930/D1930</f>
        <v>1.031372549019608</v>
      </c>
      <c r="P1930" s="14">
        <f>IF($L1930&lt;&gt;0, E1930/L1930, 0)</f>
        <v>77.352941176470594</v>
      </c>
      <c r="Q1930" t="str">
        <f>LEFT($N1930, FIND("/", $N1930)-1)</f>
        <v>music</v>
      </c>
      <c r="R1930" t="str">
        <f>RIGHT(N1930, LEN(N1930)-LEN(Q1930)-1)</f>
        <v>indie rock</v>
      </c>
      <c r="S1930" s="5">
        <f>$J1930/60/60/24+DATE(1970, 1, 1)</f>
        <v>41371.648078703707</v>
      </c>
      <c r="T1930" s="5">
        <f>$I1930/60/60/24+DATE(1970, 1, 1)</f>
        <v>41401.648078703707</v>
      </c>
      <c r="U1930" t="b">
        <f>T1930&gt;S1930</f>
        <v>1</v>
      </c>
    </row>
    <row r="1931" spans="1:21" ht="43.5" x14ac:dyDescent="0.35">
      <c r="A1931">
        <v>1929</v>
      </c>
      <c r="B1931" s="3" t="s">
        <v>1930</v>
      </c>
      <c r="C1931" s="3" t="s">
        <v>6039</v>
      </c>
      <c r="D1931" s="11">
        <v>3200</v>
      </c>
      <c r="E1931" s="11">
        <v>3210</v>
      </c>
      <c r="F1931" t="s">
        <v>8219</v>
      </c>
      <c r="G1931" t="s">
        <v>8224</v>
      </c>
      <c r="H1931" t="s">
        <v>8246</v>
      </c>
      <c r="I1931">
        <v>1309825866</v>
      </c>
      <c r="J1931">
        <v>1306197066</v>
      </c>
      <c r="K1931" t="b">
        <v>0</v>
      </c>
      <c r="L1931">
        <v>75</v>
      </c>
      <c r="M1931" t="b">
        <v>1</v>
      </c>
      <c r="N1931" t="s">
        <v>8279</v>
      </c>
      <c r="O1931" s="13">
        <f>E1931/D1931</f>
        <v>1.003125</v>
      </c>
      <c r="P1931" s="14">
        <f>IF($L1931&lt;&gt;0, E1931/L1931, 0)</f>
        <v>42.8</v>
      </c>
      <c r="Q1931" t="str">
        <f>LEFT($N1931, FIND("/", $N1931)-1)</f>
        <v>music</v>
      </c>
      <c r="R1931" t="str">
        <f>RIGHT(N1931, LEN(N1931)-LEN(Q1931)-1)</f>
        <v>indie rock</v>
      </c>
      <c r="S1931" s="5">
        <f>$J1931/60/60/24+DATE(1970, 1, 1)</f>
        <v>40687.021597222221</v>
      </c>
      <c r="T1931" s="5">
        <f>$I1931/60/60/24+DATE(1970, 1, 1)</f>
        <v>40729.021597222221</v>
      </c>
      <c r="U1931" t="b">
        <f>T1931&gt;S1931</f>
        <v>1</v>
      </c>
    </row>
    <row r="1932" spans="1:21" ht="29" x14ac:dyDescent="0.35">
      <c r="A1932">
        <v>1930</v>
      </c>
      <c r="B1932" s="3" t="s">
        <v>1931</v>
      </c>
      <c r="C1932" s="3" t="s">
        <v>6040</v>
      </c>
      <c r="D1932" s="11">
        <v>1000</v>
      </c>
      <c r="E1932" s="11">
        <v>1270</v>
      </c>
      <c r="F1932" t="s">
        <v>8219</v>
      </c>
      <c r="G1932" t="s">
        <v>8224</v>
      </c>
      <c r="H1932" t="s">
        <v>8246</v>
      </c>
      <c r="I1932">
        <v>1373203482</v>
      </c>
      <c r="J1932">
        <v>1368019482</v>
      </c>
      <c r="K1932" t="b">
        <v>0</v>
      </c>
      <c r="L1932">
        <v>26</v>
      </c>
      <c r="M1932" t="b">
        <v>1</v>
      </c>
      <c r="N1932" t="s">
        <v>8279</v>
      </c>
      <c r="O1932" s="13">
        <f>E1932/D1932</f>
        <v>1.27</v>
      </c>
      <c r="P1932" s="14">
        <f>IF($L1932&lt;&gt;0, E1932/L1932, 0)</f>
        <v>48.846153846153847</v>
      </c>
      <c r="Q1932" t="str">
        <f>LEFT($N1932, FIND("/", $N1932)-1)</f>
        <v>music</v>
      </c>
      <c r="R1932" t="str">
        <f>RIGHT(N1932, LEN(N1932)-LEN(Q1932)-1)</f>
        <v>indie rock</v>
      </c>
      <c r="S1932" s="5">
        <f>$J1932/60/60/24+DATE(1970, 1, 1)</f>
        <v>41402.558819444443</v>
      </c>
      <c r="T1932" s="5">
        <f>$I1932/60/60/24+DATE(1970, 1, 1)</f>
        <v>41462.558819444443</v>
      </c>
      <c r="U1932" t="b">
        <f>T1932&gt;S1932</f>
        <v>1</v>
      </c>
    </row>
    <row r="1933" spans="1:21" ht="43.5" x14ac:dyDescent="0.35">
      <c r="A1933">
        <v>1931</v>
      </c>
      <c r="B1933" s="3" t="s">
        <v>1932</v>
      </c>
      <c r="C1933" s="3" t="s">
        <v>6041</v>
      </c>
      <c r="D1933" s="11">
        <v>2000</v>
      </c>
      <c r="E1933" s="11">
        <v>2412.02</v>
      </c>
      <c r="F1933" t="s">
        <v>8219</v>
      </c>
      <c r="G1933" t="s">
        <v>8224</v>
      </c>
      <c r="H1933" t="s">
        <v>8246</v>
      </c>
      <c r="I1933">
        <v>1337657400</v>
      </c>
      <c r="J1933">
        <v>1336512309</v>
      </c>
      <c r="K1933" t="b">
        <v>0</v>
      </c>
      <c r="L1933">
        <v>50</v>
      </c>
      <c r="M1933" t="b">
        <v>1</v>
      </c>
      <c r="N1933" t="s">
        <v>8279</v>
      </c>
      <c r="O1933" s="13">
        <f>E1933/D1933</f>
        <v>1.20601</v>
      </c>
      <c r="P1933" s="14">
        <f>IF($L1933&lt;&gt;0, E1933/L1933, 0)</f>
        <v>48.240400000000001</v>
      </c>
      <c r="Q1933" t="str">
        <f>LEFT($N1933, FIND("/", $N1933)-1)</f>
        <v>music</v>
      </c>
      <c r="R1933" t="str">
        <f>RIGHT(N1933, LEN(N1933)-LEN(Q1933)-1)</f>
        <v>indie rock</v>
      </c>
      <c r="S1933" s="5">
        <f>$J1933/60/60/24+DATE(1970, 1, 1)</f>
        <v>41037.892465277779</v>
      </c>
      <c r="T1933" s="5">
        <f>$I1933/60/60/24+DATE(1970, 1, 1)</f>
        <v>41051.145833333336</v>
      </c>
      <c r="U1933" t="b">
        <f>T1933&gt;S1933</f>
        <v>1</v>
      </c>
    </row>
    <row r="1934" spans="1:21" ht="58" x14ac:dyDescent="0.35">
      <c r="A1934">
        <v>1932</v>
      </c>
      <c r="B1934" s="3" t="s">
        <v>1933</v>
      </c>
      <c r="C1934" s="3" t="s">
        <v>6042</v>
      </c>
      <c r="D1934" s="11">
        <v>5250</v>
      </c>
      <c r="E1934" s="11">
        <v>5617</v>
      </c>
      <c r="F1934" t="s">
        <v>8219</v>
      </c>
      <c r="G1934" t="s">
        <v>8224</v>
      </c>
      <c r="H1934" t="s">
        <v>8246</v>
      </c>
      <c r="I1934">
        <v>1327433173</v>
      </c>
      <c r="J1934">
        <v>1325618773</v>
      </c>
      <c r="K1934" t="b">
        <v>0</v>
      </c>
      <c r="L1934">
        <v>80</v>
      </c>
      <c r="M1934" t="b">
        <v>1</v>
      </c>
      <c r="N1934" t="s">
        <v>8279</v>
      </c>
      <c r="O1934" s="13">
        <f>E1934/D1934</f>
        <v>1.0699047619047619</v>
      </c>
      <c r="P1934" s="14">
        <f>IF($L1934&lt;&gt;0, E1934/L1934, 0)</f>
        <v>70.212500000000006</v>
      </c>
      <c r="Q1934" t="str">
        <f>LEFT($N1934, FIND("/", $N1934)-1)</f>
        <v>music</v>
      </c>
      <c r="R1934" t="str">
        <f>RIGHT(N1934, LEN(N1934)-LEN(Q1934)-1)</f>
        <v>indie rock</v>
      </c>
      <c r="S1934" s="5">
        <f>$J1934/60/60/24+DATE(1970, 1, 1)</f>
        <v>40911.809872685182</v>
      </c>
      <c r="T1934" s="5">
        <f>$I1934/60/60/24+DATE(1970, 1, 1)</f>
        <v>40932.809872685182</v>
      </c>
      <c r="U1934" t="b">
        <f>T1934&gt;S1934</f>
        <v>1</v>
      </c>
    </row>
    <row r="1935" spans="1:21" ht="43.5" x14ac:dyDescent="0.35">
      <c r="A1935">
        <v>1933</v>
      </c>
      <c r="B1935" s="3" t="s">
        <v>1934</v>
      </c>
      <c r="C1935" s="3" t="s">
        <v>6043</v>
      </c>
      <c r="D1935" s="11">
        <v>6000</v>
      </c>
      <c r="E1935" s="11">
        <v>10346</v>
      </c>
      <c r="F1935" t="s">
        <v>8219</v>
      </c>
      <c r="G1935" t="s">
        <v>8224</v>
      </c>
      <c r="H1935" t="s">
        <v>8246</v>
      </c>
      <c r="I1935">
        <v>1411787307</v>
      </c>
      <c r="J1935">
        <v>1409195307</v>
      </c>
      <c r="K1935" t="b">
        <v>0</v>
      </c>
      <c r="L1935">
        <v>110</v>
      </c>
      <c r="M1935" t="b">
        <v>1</v>
      </c>
      <c r="N1935" t="s">
        <v>8279</v>
      </c>
      <c r="O1935" s="13">
        <f>E1935/D1935</f>
        <v>1.7243333333333333</v>
      </c>
      <c r="P1935" s="14">
        <f>IF($L1935&lt;&gt;0, E1935/L1935, 0)</f>
        <v>94.054545454545448</v>
      </c>
      <c r="Q1935" t="str">
        <f>LEFT($N1935, FIND("/", $N1935)-1)</f>
        <v>music</v>
      </c>
      <c r="R1935" t="str">
        <f>RIGHT(N1935, LEN(N1935)-LEN(Q1935)-1)</f>
        <v>indie rock</v>
      </c>
      <c r="S1935" s="5">
        <f>$J1935/60/60/24+DATE(1970, 1, 1)</f>
        <v>41879.130868055552</v>
      </c>
      <c r="T1935" s="5">
        <f>$I1935/60/60/24+DATE(1970, 1, 1)</f>
        <v>41909.130868055552</v>
      </c>
      <c r="U1935" t="b">
        <f>T1935&gt;S1935</f>
        <v>1</v>
      </c>
    </row>
    <row r="1936" spans="1:21" ht="43.5" x14ac:dyDescent="0.35">
      <c r="A1936">
        <v>1934</v>
      </c>
      <c r="B1936" s="3" t="s">
        <v>1935</v>
      </c>
      <c r="C1936" s="3" t="s">
        <v>6044</v>
      </c>
      <c r="D1936" s="11">
        <v>5000</v>
      </c>
      <c r="E1936" s="11">
        <v>6181</v>
      </c>
      <c r="F1936" t="s">
        <v>8219</v>
      </c>
      <c r="G1936" t="s">
        <v>8224</v>
      </c>
      <c r="H1936" t="s">
        <v>8246</v>
      </c>
      <c r="I1936">
        <v>1324789200</v>
      </c>
      <c r="J1936">
        <v>1321649321</v>
      </c>
      <c r="K1936" t="b">
        <v>0</v>
      </c>
      <c r="L1936">
        <v>77</v>
      </c>
      <c r="M1936" t="b">
        <v>1</v>
      </c>
      <c r="N1936" t="s">
        <v>8279</v>
      </c>
      <c r="O1936" s="13">
        <f>E1936/D1936</f>
        <v>1.2362</v>
      </c>
      <c r="P1936" s="14">
        <f>IF($L1936&lt;&gt;0, E1936/L1936, 0)</f>
        <v>80.272727272727266</v>
      </c>
      <c r="Q1936" t="str">
        <f>LEFT($N1936, FIND("/", $N1936)-1)</f>
        <v>music</v>
      </c>
      <c r="R1936" t="str">
        <f>RIGHT(N1936, LEN(N1936)-LEN(Q1936)-1)</f>
        <v>indie rock</v>
      </c>
      <c r="S1936" s="5">
        <f>$J1936/60/60/24+DATE(1970, 1, 1)</f>
        <v>40865.867141203707</v>
      </c>
      <c r="T1936" s="5">
        <f>$I1936/60/60/24+DATE(1970, 1, 1)</f>
        <v>40902.208333333336</v>
      </c>
      <c r="U1936" t="b">
        <f>T1936&gt;S1936</f>
        <v>1</v>
      </c>
    </row>
    <row r="1937" spans="1:21" ht="58" x14ac:dyDescent="0.35">
      <c r="A1937">
        <v>1935</v>
      </c>
      <c r="B1937" s="3" t="s">
        <v>1936</v>
      </c>
      <c r="C1937" s="3" t="s">
        <v>6045</v>
      </c>
      <c r="D1937" s="11">
        <v>2500</v>
      </c>
      <c r="E1937" s="11">
        <v>2710</v>
      </c>
      <c r="F1937" t="s">
        <v>8219</v>
      </c>
      <c r="G1937" t="s">
        <v>8224</v>
      </c>
      <c r="H1937" t="s">
        <v>8246</v>
      </c>
      <c r="I1937">
        <v>1403326740</v>
      </c>
      <c r="J1937">
        <v>1400106171</v>
      </c>
      <c r="K1937" t="b">
        <v>0</v>
      </c>
      <c r="L1937">
        <v>50</v>
      </c>
      <c r="M1937" t="b">
        <v>1</v>
      </c>
      <c r="N1937" t="s">
        <v>8279</v>
      </c>
      <c r="O1937" s="13">
        <f>E1937/D1937</f>
        <v>1.0840000000000001</v>
      </c>
      <c r="P1937" s="14">
        <f>IF($L1937&lt;&gt;0, E1937/L1937, 0)</f>
        <v>54.2</v>
      </c>
      <c r="Q1937" t="str">
        <f>LEFT($N1937, FIND("/", $N1937)-1)</f>
        <v>music</v>
      </c>
      <c r="R1937" t="str">
        <f>RIGHT(N1937, LEN(N1937)-LEN(Q1937)-1)</f>
        <v>indie rock</v>
      </c>
      <c r="S1937" s="5">
        <f>$J1937/60/60/24+DATE(1970, 1, 1)</f>
        <v>41773.932534722226</v>
      </c>
      <c r="T1937" s="5">
        <f>$I1937/60/60/24+DATE(1970, 1, 1)</f>
        <v>41811.207638888889</v>
      </c>
      <c r="U1937" t="b">
        <f>T1937&gt;S1937</f>
        <v>1</v>
      </c>
    </row>
    <row r="1938" spans="1:21" ht="43.5" x14ac:dyDescent="0.35">
      <c r="A1938">
        <v>1936</v>
      </c>
      <c r="B1938" s="3" t="s">
        <v>1937</v>
      </c>
      <c r="C1938" s="3" t="s">
        <v>6046</v>
      </c>
      <c r="D1938" s="11">
        <v>7500</v>
      </c>
      <c r="E1938" s="11">
        <v>8739.01</v>
      </c>
      <c r="F1938" t="s">
        <v>8219</v>
      </c>
      <c r="G1938" t="s">
        <v>8224</v>
      </c>
      <c r="H1938" t="s">
        <v>8246</v>
      </c>
      <c r="I1938">
        <v>1323151140</v>
      </c>
      <c r="J1938">
        <v>1320528070</v>
      </c>
      <c r="K1938" t="b">
        <v>0</v>
      </c>
      <c r="L1938">
        <v>145</v>
      </c>
      <c r="M1938" t="b">
        <v>1</v>
      </c>
      <c r="N1938" t="s">
        <v>8279</v>
      </c>
      <c r="O1938" s="13">
        <f>E1938/D1938</f>
        <v>1.1652013333333333</v>
      </c>
      <c r="P1938" s="14">
        <f>IF($L1938&lt;&gt;0, E1938/L1938, 0)</f>
        <v>60.26903448275862</v>
      </c>
      <c r="Q1938" t="str">
        <f>LEFT($N1938, FIND("/", $N1938)-1)</f>
        <v>music</v>
      </c>
      <c r="R1938" t="str">
        <f>RIGHT(N1938, LEN(N1938)-LEN(Q1938)-1)</f>
        <v>indie rock</v>
      </c>
      <c r="S1938" s="5">
        <f>$J1938/60/60/24+DATE(1970, 1, 1)</f>
        <v>40852.889699074076</v>
      </c>
      <c r="T1938" s="5">
        <f>$I1938/60/60/24+DATE(1970, 1, 1)</f>
        <v>40883.249305555553</v>
      </c>
      <c r="U1938" t="b">
        <f>T1938&gt;S1938</f>
        <v>1</v>
      </c>
    </row>
    <row r="1939" spans="1:21" ht="43.5" x14ac:dyDescent="0.35">
      <c r="A1939">
        <v>1937</v>
      </c>
      <c r="B1939" s="3" t="s">
        <v>1938</v>
      </c>
      <c r="C1939" s="3" t="s">
        <v>6047</v>
      </c>
      <c r="D1939" s="11">
        <v>600</v>
      </c>
      <c r="E1939" s="11">
        <v>1123.47</v>
      </c>
      <c r="F1939" t="s">
        <v>8219</v>
      </c>
      <c r="G1939" t="s">
        <v>8224</v>
      </c>
      <c r="H1939" t="s">
        <v>8246</v>
      </c>
      <c r="I1939">
        <v>1339732740</v>
      </c>
      <c r="J1939">
        <v>1338346281</v>
      </c>
      <c r="K1939" t="b">
        <v>0</v>
      </c>
      <c r="L1939">
        <v>29</v>
      </c>
      <c r="M1939" t="b">
        <v>1</v>
      </c>
      <c r="N1939" t="s">
        <v>8279</v>
      </c>
      <c r="O1939" s="13">
        <f>E1939/D1939</f>
        <v>1.8724499999999999</v>
      </c>
      <c r="P1939" s="14">
        <f>IF($L1939&lt;&gt;0, E1939/L1939, 0)</f>
        <v>38.740344827586206</v>
      </c>
      <c r="Q1939" t="str">
        <f>LEFT($N1939, FIND("/", $N1939)-1)</f>
        <v>music</v>
      </c>
      <c r="R1939" t="str">
        <f>RIGHT(N1939, LEN(N1939)-LEN(Q1939)-1)</f>
        <v>indie rock</v>
      </c>
      <c r="S1939" s="5">
        <f>$J1939/60/60/24+DATE(1970, 1, 1)</f>
        <v>41059.118993055556</v>
      </c>
      <c r="T1939" s="5">
        <f>$I1939/60/60/24+DATE(1970, 1, 1)</f>
        <v>41075.165972222225</v>
      </c>
      <c r="U1939" t="b">
        <f>T1939&gt;S1939</f>
        <v>1</v>
      </c>
    </row>
    <row r="1940" spans="1:21" ht="43.5" x14ac:dyDescent="0.35">
      <c r="A1940">
        <v>1938</v>
      </c>
      <c r="B1940" s="3" t="s">
        <v>1939</v>
      </c>
      <c r="C1940" s="3" t="s">
        <v>6048</v>
      </c>
      <c r="D1940" s="11">
        <v>15000</v>
      </c>
      <c r="E1940" s="11">
        <v>17390</v>
      </c>
      <c r="F1940" t="s">
        <v>8219</v>
      </c>
      <c r="G1940" t="s">
        <v>8224</v>
      </c>
      <c r="H1940" t="s">
        <v>8246</v>
      </c>
      <c r="I1940">
        <v>1372741200</v>
      </c>
      <c r="J1940">
        <v>1370067231</v>
      </c>
      <c r="K1940" t="b">
        <v>0</v>
      </c>
      <c r="L1940">
        <v>114</v>
      </c>
      <c r="M1940" t="b">
        <v>1</v>
      </c>
      <c r="N1940" t="s">
        <v>8279</v>
      </c>
      <c r="O1940" s="13">
        <f>E1940/D1940</f>
        <v>1.1593333333333333</v>
      </c>
      <c r="P1940" s="14">
        <f>IF($L1940&lt;&gt;0, E1940/L1940, 0)</f>
        <v>152.54385964912279</v>
      </c>
      <c r="Q1940" t="str">
        <f>LEFT($N1940, FIND("/", $N1940)-1)</f>
        <v>music</v>
      </c>
      <c r="R1940" t="str">
        <f>RIGHT(N1940, LEN(N1940)-LEN(Q1940)-1)</f>
        <v>indie rock</v>
      </c>
      <c r="S1940" s="5">
        <f>$J1940/60/60/24+DATE(1970, 1, 1)</f>
        <v>41426.259618055556</v>
      </c>
      <c r="T1940" s="5">
        <f>$I1940/60/60/24+DATE(1970, 1, 1)</f>
        <v>41457.208333333336</v>
      </c>
      <c r="U1940" t="b">
        <f>T1940&gt;S1940</f>
        <v>1</v>
      </c>
    </row>
    <row r="1941" spans="1:21" ht="58" x14ac:dyDescent="0.35">
      <c r="A1941">
        <v>1939</v>
      </c>
      <c r="B1941" s="3" t="s">
        <v>1940</v>
      </c>
      <c r="C1941" s="3" t="s">
        <v>6049</v>
      </c>
      <c r="D1941" s="11">
        <v>10000</v>
      </c>
      <c r="E1941" s="11">
        <v>11070</v>
      </c>
      <c r="F1941" t="s">
        <v>8219</v>
      </c>
      <c r="G1941" t="s">
        <v>8224</v>
      </c>
      <c r="H1941" t="s">
        <v>8246</v>
      </c>
      <c r="I1941">
        <v>1362955108</v>
      </c>
      <c r="J1941">
        <v>1360366708</v>
      </c>
      <c r="K1941" t="b">
        <v>0</v>
      </c>
      <c r="L1941">
        <v>96</v>
      </c>
      <c r="M1941" t="b">
        <v>1</v>
      </c>
      <c r="N1941" t="s">
        <v>8279</v>
      </c>
      <c r="O1941" s="13">
        <f>E1941/D1941</f>
        <v>1.107</v>
      </c>
      <c r="P1941" s="14">
        <f>IF($L1941&lt;&gt;0, E1941/L1941, 0)</f>
        <v>115.3125</v>
      </c>
      <c r="Q1941" t="str">
        <f>LEFT($N1941, FIND("/", $N1941)-1)</f>
        <v>music</v>
      </c>
      <c r="R1941" t="str">
        <f>RIGHT(N1941, LEN(N1941)-LEN(Q1941)-1)</f>
        <v>indie rock</v>
      </c>
      <c r="S1941" s="5">
        <f>$J1941/60/60/24+DATE(1970, 1, 1)</f>
        <v>41313.985046296293</v>
      </c>
      <c r="T1941" s="5">
        <f>$I1941/60/60/24+DATE(1970, 1, 1)</f>
        <v>41343.943379629629</v>
      </c>
      <c r="U1941" t="b">
        <f>T1941&gt;S1941</f>
        <v>1</v>
      </c>
    </row>
    <row r="1942" spans="1:21" ht="43.5" x14ac:dyDescent="0.35">
      <c r="A1942">
        <v>1940</v>
      </c>
      <c r="B1942" s="3" t="s">
        <v>1941</v>
      </c>
      <c r="C1942" s="3" t="s">
        <v>6050</v>
      </c>
      <c r="D1942" s="11">
        <v>650</v>
      </c>
      <c r="E1942" s="11">
        <v>1111</v>
      </c>
      <c r="F1942" t="s">
        <v>8219</v>
      </c>
      <c r="G1942" t="s">
        <v>8224</v>
      </c>
      <c r="H1942" t="s">
        <v>8246</v>
      </c>
      <c r="I1942">
        <v>1308110340</v>
      </c>
      <c r="J1942">
        <v>1304770233</v>
      </c>
      <c r="K1942" t="b">
        <v>0</v>
      </c>
      <c r="L1942">
        <v>31</v>
      </c>
      <c r="M1942" t="b">
        <v>1</v>
      </c>
      <c r="N1942" t="s">
        <v>8279</v>
      </c>
      <c r="O1942" s="13">
        <f>E1942/D1942</f>
        <v>1.7092307692307693</v>
      </c>
      <c r="P1942" s="14">
        <f>IF($L1942&lt;&gt;0, E1942/L1942, 0)</f>
        <v>35.838709677419352</v>
      </c>
      <c r="Q1942" t="str">
        <f>LEFT($N1942, FIND("/", $N1942)-1)</f>
        <v>music</v>
      </c>
      <c r="R1942" t="str">
        <f>RIGHT(N1942, LEN(N1942)-LEN(Q1942)-1)</f>
        <v>indie rock</v>
      </c>
      <c r="S1942" s="5">
        <f>$J1942/60/60/24+DATE(1970, 1, 1)</f>
        <v>40670.507326388892</v>
      </c>
      <c r="T1942" s="5">
        <f>$I1942/60/60/24+DATE(1970, 1, 1)</f>
        <v>40709.165972222225</v>
      </c>
      <c r="U1942" t="b">
        <f>T1942&gt;S1942</f>
        <v>1</v>
      </c>
    </row>
    <row r="1943" spans="1:21" ht="43.5" x14ac:dyDescent="0.35">
      <c r="A1943">
        <v>1941</v>
      </c>
      <c r="B1943" s="3" t="s">
        <v>1942</v>
      </c>
      <c r="C1943" s="3" t="s">
        <v>6051</v>
      </c>
      <c r="D1943" s="11">
        <v>250000</v>
      </c>
      <c r="E1943" s="11">
        <v>315295.89</v>
      </c>
      <c r="F1943" t="s">
        <v>8219</v>
      </c>
      <c r="G1943" t="s">
        <v>8224</v>
      </c>
      <c r="H1943" t="s">
        <v>8246</v>
      </c>
      <c r="I1943">
        <v>1400137131</v>
      </c>
      <c r="J1943">
        <v>1397545131</v>
      </c>
      <c r="K1943" t="b">
        <v>1</v>
      </c>
      <c r="L1943">
        <v>4883</v>
      </c>
      <c r="M1943" t="b">
        <v>1</v>
      </c>
      <c r="N1943" t="s">
        <v>8295</v>
      </c>
      <c r="O1943" s="13">
        <f>E1943/D1943</f>
        <v>1.2611835600000001</v>
      </c>
      <c r="P1943" s="14">
        <f>IF($L1943&lt;&gt;0, E1943/L1943, 0)</f>
        <v>64.570118779438872</v>
      </c>
      <c r="Q1943" t="str">
        <f>LEFT($N1943, FIND("/", $N1943)-1)</f>
        <v>technology</v>
      </c>
      <c r="R1943" t="str">
        <f>RIGHT(N1943, LEN(N1943)-LEN(Q1943)-1)</f>
        <v>hardware</v>
      </c>
      <c r="S1943" s="5">
        <f>$J1943/60/60/24+DATE(1970, 1, 1)</f>
        <v>41744.290868055556</v>
      </c>
      <c r="T1943" s="5">
        <f>$I1943/60/60/24+DATE(1970, 1, 1)</f>
        <v>41774.290868055556</v>
      </c>
      <c r="U1943" t="b">
        <f>T1943&gt;S1943</f>
        <v>1</v>
      </c>
    </row>
    <row r="1944" spans="1:21" ht="43.5" x14ac:dyDescent="0.35">
      <c r="A1944">
        <v>1942</v>
      </c>
      <c r="B1944" s="3" t="s">
        <v>1943</v>
      </c>
      <c r="C1944" s="3" t="s">
        <v>6052</v>
      </c>
      <c r="D1944" s="11">
        <v>6000</v>
      </c>
      <c r="E1944" s="11">
        <v>8306.42</v>
      </c>
      <c r="F1944" t="s">
        <v>8219</v>
      </c>
      <c r="G1944" t="s">
        <v>8224</v>
      </c>
      <c r="H1944" t="s">
        <v>8246</v>
      </c>
      <c r="I1944">
        <v>1309809140</v>
      </c>
      <c r="J1944">
        <v>1302033140</v>
      </c>
      <c r="K1944" t="b">
        <v>1</v>
      </c>
      <c r="L1944">
        <v>95</v>
      </c>
      <c r="M1944" t="b">
        <v>1</v>
      </c>
      <c r="N1944" t="s">
        <v>8295</v>
      </c>
      <c r="O1944" s="13">
        <f>E1944/D1944</f>
        <v>1.3844033333333334</v>
      </c>
      <c r="P1944" s="14">
        <f>IF($L1944&lt;&gt;0, E1944/L1944, 0)</f>
        <v>87.436000000000007</v>
      </c>
      <c r="Q1944" t="str">
        <f>LEFT($N1944, FIND("/", $N1944)-1)</f>
        <v>technology</v>
      </c>
      <c r="R1944" t="str">
        <f>RIGHT(N1944, LEN(N1944)-LEN(Q1944)-1)</f>
        <v>hardware</v>
      </c>
      <c r="S1944" s="5">
        <f>$J1944/60/60/24+DATE(1970, 1, 1)</f>
        <v>40638.828009259261</v>
      </c>
      <c r="T1944" s="5">
        <f>$I1944/60/60/24+DATE(1970, 1, 1)</f>
        <v>40728.828009259261</v>
      </c>
      <c r="U1944" t="b">
        <f>T1944&gt;S1944</f>
        <v>1</v>
      </c>
    </row>
    <row r="1945" spans="1:21" ht="43.5" x14ac:dyDescent="0.35">
      <c r="A1945">
        <v>1943</v>
      </c>
      <c r="B1945" s="3" t="s">
        <v>1944</v>
      </c>
      <c r="C1945" s="3" t="s">
        <v>6053</v>
      </c>
      <c r="D1945" s="11">
        <v>10000</v>
      </c>
      <c r="E1945" s="11">
        <v>170525</v>
      </c>
      <c r="F1945" t="s">
        <v>8219</v>
      </c>
      <c r="G1945" t="s">
        <v>8224</v>
      </c>
      <c r="H1945" t="s">
        <v>8246</v>
      </c>
      <c r="I1945">
        <v>1470896916</v>
      </c>
      <c r="J1945">
        <v>1467008916</v>
      </c>
      <c r="K1945" t="b">
        <v>1</v>
      </c>
      <c r="L1945">
        <v>2478</v>
      </c>
      <c r="M1945" t="b">
        <v>1</v>
      </c>
      <c r="N1945" t="s">
        <v>8295</v>
      </c>
      <c r="O1945" s="13">
        <f>E1945/D1945</f>
        <v>17.052499999999998</v>
      </c>
      <c r="P1945" s="14">
        <f>IF($L1945&lt;&gt;0, E1945/L1945, 0)</f>
        <v>68.815577078288939</v>
      </c>
      <c r="Q1945" t="str">
        <f>LEFT($N1945, FIND("/", $N1945)-1)</f>
        <v>technology</v>
      </c>
      <c r="R1945" t="str">
        <f>RIGHT(N1945, LEN(N1945)-LEN(Q1945)-1)</f>
        <v>hardware</v>
      </c>
      <c r="S1945" s="5">
        <f>$J1945/60/60/24+DATE(1970, 1, 1)</f>
        <v>42548.269861111112</v>
      </c>
      <c r="T1945" s="5">
        <f>$I1945/60/60/24+DATE(1970, 1, 1)</f>
        <v>42593.269861111112</v>
      </c>
      <c r="U1945" t="b">
        <f>T1945&gt;S1945</f>
        <v>1</v>
      </c>
    </row>
    <row r="1946" spans="1:21" ht="58" x14ac:dyDescent="0.35">
      <c r="A1946">
        <v>1944</v>
      </c>
      <c r="B1946" s="3" t="s">
        <v>1945</v>
      </c>
      <c r="C1946" s="3" t="s">
        <v>6054</v>
      </c>
      <c r="D1946" s="11">
        <v>40000</v>
      </c>
      <c r="E1946" s="11">
        <v>315222.2</v>
      </c>
      <c r="F1946" t="s">
        <v>8219</v>
      </c>
      <c r="G1946" t="s">
        <v>8224</v>
      </c>
      <c r="H1946" t="s">
        <v>8246</v>
      </c>
      <c r="I1946">
        <v>1398952890</v>
      </c>
      <c r="J1946">
        <v>1396360890</v>
      </c>
      <c r="K1946" t="b">
        <v>1</v>
      </c>
      <c r="L1946">
        <v>1789</v>
      </c>
      <c r="M1946" t="b">
        <v>1</v>
      </c>
      <c r="N1946" t="s">
        <v>8295</v>
      </c>
      <c r="O1946" s="13">
        <f>E1946/D1946</f>
        <v>7.8805550000000002</v>
      </c>
      <c r="P1946" s="14">
        <f>IF($L1946&lt;&gt;0, E1946/L1946, 0)</f>
        <v>176.200223588597</v>
      </c>
      <c r="Q1946" t="str">
        <f>LEFT($N1946, FIND("/", $N1946)-1)</f>
        <v>technology</v>
      </c>
      <c r="R1946" t="str">
        <f>RIGHT(N1946, LEN(N1946)-LEN(Q1946)-1)</f>
        <v>hardware</v>
      </c>
      <c r="S1946" s="5">
        <f>$J1946/60/60/24+DATE(1970, 1, 1)</f>
        <v>41730.584374999999</v>
      </c>
      <c r="T1946" s="5">
        <f>$I1946/60/60/24+DATE(1970, 1, 1)</f>
        <v>41760.584374999999</v>
      </c>
      <c r="U1946" t="b">
        <f>T1946&gt;S1946</f>
        <v>1</v>
      </c>
    </row>
    <row r="1947" spans="1:21" ht="43.5" x14ac:dyDescent="0.35">
      <c r="A1947">
        <v>1945</v>
      </c>
      <c r="B1947" s="3" t="s">
        <v>1946</v>
      </c>
      <c r="C1947" s="3" t="s">
        <v>6055</v>
      </c>
      <c r="D1947" s="11">
        <v>100000</v>
      </c>
      <c r="E1947" s="11">
        <v>348018</v>
      </c>
      <c r="F1947" t="s">
        <v>8219</v>
      </c>
      <c r="G1947" t="s">
        <v>8227</v>
      </c>
      <c r="H1947" t="s">
        <v>8249</v>
      </c>
      <c r="I1947">
        <v>1436680958</v>
      </c>
      <c r="J1947">
        <v>1433224958</v>
      </c>
      <c r="K1947" t="b">
        <v>1</v>
      </c>
      <c r="L1947">
        <v>680</v>
      </c>
      <c r="M1947" t="b">
        <v>1</v>
      </c>
      <c r="N1947" t="s">
        <v>8295</v>
      </c>
      <c r="O1947" s="13">
        <f>E1947/D1947</f>
        <v>3.4801799999999998</v>
      </c>
      <c r="P1947" s="14">
        <f>IF($L1947&lt;&gt;0, E1947/L1947, 0)</f>
        <v>511.79117647058825</v>
      </c>
      <c r="Q1947" t="str">
        <f>LEFT($N1947, FIND("/", $N1947)-1)</f>
        <v>technology</v>
      </c>
      <c r="R1947" t="str">
        <f>RIGHT(N1947, LEN(N1947)-LEN(Q1947)-1)</f>
        <v>hardware</v>
      </c>
      <c r="S1947" s="5">
        <f>$J1947/60/60/24+DATE(1970, 1, 1)</f>
        <v>42157.251828703709</v>
      </c>
      <c r="T1947" s="5">
        <f>$I1947/60/60/24+DATE(1970, 1, 1)</f>
        <v>42197.251828703709</v>
      </c>
      <c r="U1947" t="b">
        <f>T1947&gt;S1947</f>
        <v>1</v>
      </c>
    </row>
    <row r="1948" spans="1:21" ht="58" x14ac:dyDescent="0.35">
      <c r="A1948">
        <v>1946</v>
      </c>
      <c r="B1948" s="3" t="s">
        <v>1947</v>
      </c>
      <c r="C1948" s="3" t="s">
        <v>6056</v>
      </c>
      <c r="D1948" s="11">
        <v>7500</v>
      </c>
      <c r="E1948" s="11">
        <v>11231</v>
      </c>
      <c r="F1948" t="s">
        <v>8219</v>
      </c>
      <c r="G1948" t="s">
        <v>8224</v>
      </c>
      <c r="H1948" t="s">
        <v>8246</v>
      </c>
      <c r="I1948">
        <v>1397961361</v>
      </c>
      <c r="J1948">
        <v>1392780961</v>
      </c>
      <c r="K1948" t="b">
        <v>1</v>
      </c>
      <c r="L1948">
        <v>70</v>
      </c>
      <c r="M1948" t="b">
        <v>1</v>
      </c>
      <c r="N1948" t="s">
        <v>8295</v>
      </c>
      <c r="O1948" s="13">
        <f>E1948/D1948</f>
        <v>1.4974666666666667</v>
      </c>
      <c r="P1948" s="14">
        <f>IF($L1948&lt;&gt;0, E1948/L1948, 0)</f>
        <v>160.44285714285715</v>
      </c>
      <c r="Q1948" t="str">
        <f>LEFT($N1948, FIND("/", $N1948)-1)</f>
        <v>technology</v>
      </c>
      <c r="R1948" t="str">
        <f>RIGHT(N1948, LEN(N1948)-LEN(Q1948)-1)</f>
        <v>hardware</v>
      </c>
      <c r="S1948" s="5">
        <f>$J1948/60/60/24+DATE(1970, 1, 1)</f>
        <v>41689.150011574071</v>
      </c>
      <c r="T1948" s="5">
        <f>$I1948/60/60/24+DATE(1970, 1, 1)</f>
        <v>41749.108344907407</v>
      </c>
      <c r="U1948" t="b">
        <f>T1948&gt;S1948</f>
        <v>1</v>
      </c>
    </row>
    <row r="1949" spans="1:21" ht="58" x14ac:dyDescent="0.35">
      <c r="A1949">
        <v>1947</v>
      </c>
      <c r="B1949" s="3" t="s">
        <v>1948</v>
      </c>
      <c r="C1949" s="3" t="s">
        <v>6057</v>
      </c>
      <c r="D1949" s="11">
        <v>800</v>
      </c>
      <c r="E1949" s="11">
        <v>805.07</v>
      </c>
      <c r="F1949" t="s">
        <v>8219</v>
      </c>
      <c r="G1949" t="s">
        <v>8224</v>
      </c>
      <c r="H1949" t="s">
        <v>8246</v>
      </c>
      <c r="I1949">
        <v>1258955940</v>
      </c>
      <c r="J1949">
        <v>1255730520</v>
      </c>
      <c r="K1949" t="b">
        <v>1</v>
      </c>
      <c r="L1949">
        <v>23</v>
      </c>
      <c r="M1949" t="b">
        <v>1</v>
      </c>
      <c r="N1949" t="s">
        <v>8295</v>
      </c>
      <c r="O1949" s="13">
        <f>E1949/D1949</f>
        <v>1.0063375000000001</v>
      </c>
      <c r="P1949" s="14">
        <f>IF($L1949&lt;&gt;0, E1949/L1949, 0)</f>
        <v>35.003043478260871</v>
      </c>
      <c r="Q1949" t="str">
        <f>LEFT($N1949, FIND("/", $N1949)-1)</f>
        <v>technology</v>
      </c>
      <c r="R1949" t="str">
        <f>RIGHT(N1949, LEN(N1949)-LEN(Q1949)-1)</f>
        <v>hardware</v>
      </c>
      <c r="S1949" s="5">
        <f>$J1949/60/60/24+DATE(1970, 1, 1)</f>
        <v>40102.918055555558</v>
      </c>
      <c r="T1949" s="5">
        <f>$I1949/60/60/24+DATE(1970, 1, 1)</f>
        <v>40140.249305555553</v>
      </c>
      <c r="U1949" t="b">
        <f>T1949&gt;S1949</f>
        <v>1</v>
      </c>
    </row>
    <row r="1950" spans="1:21" ht="29" x14ac:dyDescent="0.35">
      <c r="A1950">
        <v>1948</v>
      </c>
      <c r="B1950" s="3" t="s">
        <v>1949</v>
      </c>
      <c r="C1950" s="3" t="s">
        <v>6058</v>
      </c>
      <c r="D1950" s="11">
        <v>100000</v>
      </c>
      <c r="E1950" s="11">
        <v>800211</v>
      </c>
      <c r="F1950" t="s">
        <v>8219</v>
      </c>
      <c r="G1950" t="s">
        <v>8224</v>
      </c>
      <c r="H1950" t="s">
        <v>8246</v>
      </c>
      <c r="I1950">
        <v>1465232520</v>
      </c>
      <c r="J1950">
        <v>1460557809</v>
      </c>
      <c r="K1950" t="b">
        <v>1</v>
      </c>
      <c r="L1950">
        <v>4245</v>
      </c>
      <c r="M1950" t="b">
        <v>1</v>
      </c>
      <c r="N1950" t="s">
        <v>8295</v>
      </c>
      <c r="O1950" s="13">
        <f>E1950/D1950</f>
        <v>8.0021100000000001</v>
      </c>
      <c r="P1950" s="14">
        <f>IF($L1950&lt;&gt;0, E1950/L1950, 0)</f>
        <v>188.50671378091872</v>
      </c>
      <c r="Q1950" t="str">
        <f>LEFT($N1950, FIND("/", $N1950)-1)</f>
        <v>technology</v>
      </c>
      <c r="R1950" t="str">
        <f>RIGHT(N1950, LEN(N1950)-LEN(Q1950)-1)</f>
        <v>hardware</v>
      </c>
      <c r="S1950" s="5">
        <f>$J1950/60/60/24+DATE(1970, 1, 1)</f>
        <v>42473.604270833333</v>
      </c>
      <c r="T1950" s="5">
        <f>$I1950/60/60/24+DATE(1970, 1, 1)</f>
        <v>42527.709722222222</v>
      </c>
      <c r="U1950" t="b">
        <f>T1950&gt;S1950</f>
        <v>1</v>
      </c>
    </row>
    <row r="1951" spans="1:21" ht="43.5" x14ac:dyDescent="0.35">
      <c r="A1951">
        <v>1949</v>
      </c>
      <c r="B1951" s="3" t="s">
        <v>1950</v>
      </c>
      <c r="C1951" s="3" t="s">
        <v>6059</v>
      </c>
      <c r="D1951" s="11">
        <v>50000</v>
      </c>
      <c r="E1951" s="11">
        <v>53001.3</v>
      </c>
      <c r="F1951" t="s">
        <v>8219</v>
      </c>
      <c r="G1951" t="s">
        <v>8225</v>
      </c>
      <c r="H1951" t="s">
        <v>8247</v>
      </c>
      <c r="I1951">
        <v>1404986951</v>
      </c>
      <c r="J1951">
        <v>1402394951</v>
      </c>
      <c r="K1951" t="b">
        <v>1</v>
      </c>
      <c r="L1951">
        <v>943</v>
      </c>
      <c r="M1951" t="b">
        <v>1</v>
      </c>
      <c r="N1951" t="s">
        <v>8295</v>
      </c>
      <c r="O1951" s="13">
        <f>E1951/D1951</f>
        <v>1.0600260000000001</v>
      </c>
      <c r="P1951" s="14">
        <f>IF($L1951&lt;&gt;0, E1951/L1951, 0)</f>
        <v>56.204984093319197</v>
      </c>
      <c r="Q1951" t="str">
        <f>LEFT($N1951, FIND("/", $N1951)-1)</f>
        <v>technology</v>
      </c>
      <c r="R1951" t="str">
        <f>RIGHT(N1951, LEN(N1951)-LEN(Q1951)-1)</f>
        <v>hardware</v>
      </c>
      <c r="S1951" s="5">
        <f>$J1951/60/60/24+DATE(1970, 1, 1)</f>
        <v>41800.423043981478</v>
      </c>
      <c r="T1951" s="5">
        <f>$I1951/60/60/24+DATE(1970, 1, 1)</f>
        <v>41830.423043981478</v>
      </c>
      <c r="U1951" t="b">
        <f>T1951&gt;S1951</f>
        <v>1</v>
      </c>
    </row>
    <row r="1952" spans="1:21" ht="43.5" x14ac:dyDescent="0.35">
      <c r="A1952">
        <v>1950</v>
      </c>
      <c r="B1952" s="3" t="s">
        <v>1951</v>
      </c>
      <c r="C1952" s="3" t="s">
        <v>6060</v>
      </c>
      <c r="D1952" s="11">
        <v>48000</v>
      </c>
      <c r="E1952" s="11">
        <v>96248.960000000006</v>
      </c>
      <c r="F1952" t="s">
        <v>8219</v>
      </c>
      <c r="G1952" t="s">
        <v>8224</v>
      </c>
      <c r="H1952" t="s">
        <v>8246</v>
      </c>
      <c r="I1952">
        <v>1303446073</v>
      </c>
      <c r="J1952">
        <v>1300767673</v>
      </c>
      <c r="K1952" t="b">
        <v>1</v>
      </c>
      <c r="L1952">
        <v>1876</v>
      </c>
      <c r="M1952" t="b">
        <v>1</v>
      </c>
      <c r="N1952" t="s">
        <v>8295</v>
      </c>
      <c r="O1952" s="13">
        <f>E1952/D1952</f>
        <v>2.0051866666666669</v>
      </c>
      <c r="P1952" s="14">
        <f>IF($L1952&lt;&gt;0, E1952/L1952, 0)</f>
        <v>51.3054157782516</v>
      </c>
      <c r="Q1952" t="str">
        <f>LEFT($N1952, FIND("/", $N1952)-1)</f>
        <v>technology</v>
      </c>
      <c r="R1952" t="str">
        <f>RIGHT(N1952, LEN(N1952)-LEN(Q1952)-1)</f>
        <v>hardware</v>
      </c>
      <c r="S1952" s="5">
        <f>$J1952/60/60/24+DATE(1970, 1, 1)</f>
        <v>40624.181400462963</v>
      </c>
      <c r="T1952" s="5">
        <f>$I1952/60/60/24+DATE(1970, 1, 1)</f>
        <v>40655.181400462963</v>
      </c>
      <c r="U1952" t="b">
        <f>T1952&gt;S1952</f>
        <v>1</v>
      </c>
    </row>
    <row r="1953" spans="1:21" ht="43.5" x14ac:dyDescent="0.35">
      <c r="A1953">
        <v>1951</v>
      </c>
      <c r="B1953" s="3" t="s">
        <v>1952</v>
      </c>
      <c r="C1953" s="3" t="s">
        <v>6061</v>
      </c>
      <c r="D1953" s="11">
        <v>50000</v>
      </c>
      <c r="E1953" s="11">
        <v>106222</v>
      </c>
      <c r="F1953" t="s">
        <v>8219</v>
      </c>
      <c r="G1953" t="s">
        <v>8224</v>
      </c>
      <c r="H1953" t="s">
        <v>8246</v>
      </c>
      <c r="I1953">
        <v>1478516737</v>
      </c>
      <c r="J1953">
        <v>1475921137</v>
      </c>
      <c r="K1953" t="b">
        <v>1</v>
      </c>
      <c r="L1953">
        <v>834</v>
      </c>
      <c r="M1953" t="b">
        <v>1</v>
      </c>
      <c r="N1953" t="s">
        <v>8295</v>
      </c>
      <c r="O1953" s="13">
        <f>E1953/D1953</f>
        <v>2.1244399999999999</v>
      </c>
      <c r="P1953" s="14">
        <f>IF($L1953&lt;&gt;0, E1953/L1953, 0)</f>
        <v>127.36450839328538</v>
      </c>
      <c r="Q1953" t="str">
        <f>LEFT($N1953, FIND("/", $N1953)-1)</f>
        <v>technology</v>
      </c>
      <c r="R1953" t="str">
        <f>RIGHT(N1953, LEN(N1953)-LEN(Q1953)-1)</f>
        <v>hardware</v>
      </c>
      <c r="S1953" s="5">
        <f>$J1953/60/60/24+DATE(1970, 1, 1)</f>
        <v>42651.420567129629</v>
      </c>
      <c r="T1953" s="5">
        <f>$I1953/60/60/24+DATE(1970, 1, 1)</f>
        <v>42681.462233796294</v>
      </c>
      <c r="U1953" t="b">
        <f>T1953&gt;S1953</f>
        <v>1</v>
      </c>
    </row>
    <row r="1954" spans="1:21" ht="43.5" x14ac:dyDescent="0.35">
      <c r="A1954">
        <v>1952</v>
      </c>
      <c r="B1954" s="3" t="s">
        <v>1953</v>
      </c>
      <c r="C1954" s="3" t="s">
        <v>6062</v>
      </c>
      <c r="D1954" s="11">
        <v>35000</v>
      </c>
      <c r="E1954" s="11">
        <v>69465.33</v>
      </c>
      <c r="F1954" t="s">
        <v>8219</v>
      </c>
      <c r="G1954" t="s">
        <v>8229</v>
      </c>
      <c r="H1954" t="s">
        <v>8251</v>
      </c>
      <c r="I1954">
        <v>1381934015</v>
      </c>
      <c r="J1954">
        <v>1378737215</v>
      </c>
      <c r="K1954" t="b">
        <v>1</v>
      </c>
      <c r="L1954">
        <v>682</v>
      </c>
      <c r="M1954" t="b">
        <v>1</v>
      </c>
      <c r="N1954" t="s">
        <v>8295</v>
      </c>
      <c r="O1954" s="13">
        <f>E1954/D1954</f>
        <v>1.9847237142857144</v>
      </c>
      <c r="P1954" s="14">
        <f>IF($L1954&lt;&gt;0, E1954/L1954, 0)</f>
        <v>101.85532258064516</v>
      </c>
      <c r="Q1954" t="str">
        <f>LEFT($N1954, FIND("/", $N1954)-1)</f>
        <v>technology</v>
      </c>
      <c r="R1954" t="str">
        <f>RIGHT(N1954, LEN(N1954)-LEN(Q1954)-1)</f>
        <v>hardware</v>
      </c>
      <c r="S1954" s="5">
        <f>$J1954/60/60/24+DATE(1970, 1, 1)</f>
        <v>41526.60665509259</v>
      </c>
      <c r="T1954" s="5">
        <f>$I1954/60/60/24+DATE(1970, 1, 1)</f>
        <v>41563.60665509259</v>
      </c>
      <c r="U1954" t="b">
        <f>T1954&gt;S1954</f>
        <v>1</v>
      </c>
    </row>
    <row r="1955" spans="1:21" ht="43.5" x14ac:dyDescent="0.35">
      <c r="A1955">
        <v>1953</v>
      </c>
      <c r="B1955" s="3" t="s">
        <v>1954</v>
      </c>
      <c r="C1955" s="3" t="s">
        <v>6063</v>
      </c>
      <c r="D1955" s="11">
        <v>15000</v>
      </c>
      <c r="E1955" s="11">
        <v>33892</v>
      </c>
      <c r="F1955" t="s">
        <v>8219</v>
      </c>
      <c r="G1955" t="s">
        <v>8224</v>
      </c>
      <c r="H1955" t="s">
        <v>8246</v>
      </c>
      <c r="I1955">
        <v>1330657200</v>
      </c>
      <c r="J1955">
        <v>1328158065</v>
      </c>
      <c r="K1955" t="b">
        <v>1</v>
      </c>
      <c r="L1955">
        <v>147</v>
      </c>
      <c r="M1955" t="b">
        <v>1</v>
      </c>
      <c r="N1955" t="s">
        <v>8295</v>
      </c>
      <c r="O1955" s="13">
        <f>E1955/D1955</f>
        <v>2.2594666666666665</v>
      </c>
      <c r="P1955" s="14">
        <f>IF($L1955&lt;&gt;0, E1955/L1955, 0)</f>
        <v>230.55782312925169</v>
      </c>
      <c r="Q1955" t="str">
        <f>LEFT($N1955, FIND("/", $N1955)-1)</f>
        <v>technology</v>
      </c>
      <c r="R1955" t="str">
        <f>RIGHT(N1955, LEN(N1955)-LEN(Q1955)-1)</f>
        <v>hardware</v>
      </c>
      <c r="S1955" s="5">
        <f>$J1955/60/60/24+DATE(1970, 1, 1)</f>
        <v>40941.199826388889</v>
      </c>
      <c r="T1955" s="5">
        <f>$I1955/60/60/24+DATE(1970, 1, 1)</f>
        <v>40970.125</v>
      </c>
      <c r="U1955" t="b">
        <f>T1955&gt;S1955</f>
        <v>1</v>
      </c>
    </row>
    <row r="1956" spans="1:21" ht="29" x14ac:dyDescent="0.35">
      <c r="A1956">
        <v>1954</v>
      </c>
      <c r="B1956" s="3" t="s">
        <v>1955</v>
      </c>
      <c r="C1956" s="3" t="s">
        <v>6064</v>
      </c>
      <c r="D1956" s="11">
        <v>50000</v>
      </c>
      <c r="E1956" s="11">
        <v>349474</v>
      </c>
      <c r="F1956" t="s">
        <v>8219</v>
      </c>
      <c r="G1956" t="s">
        <v>8224</v>
      </c>
      <c r="H1956" t="s">
        <v>8246</v>
      </c>
      <c r="I1956">
        <v>1457758800</v>
      </c>
      <c r="J1956">
        <v>1453730176</v>
      </c>
      <c r="K1956" t="b">
        <v>1</v>
      </c>
      <c r="L1956">
        <v>415</v>
      </c>
      <c r="M1956" t="b">
        <v>1</v>
      </c>
      <c r="N1956" t="s">
        <v>8295</v>
      </c>
      <c r="O1956" s="13">
        <f>E1956/D1956</f>
        <v>6.9894800000000004</v>
      </c>
      <c r="P1956" s="14">
        <f>IF($L1956&lt;&gt;0, E1956/L1956, 0)</f>
        <v>842.10602409638557</v>
      </c>
      <c r="Q1956" t="str">
        <f>LEFT($N1956, FIND("/", $N1956)-1)</f>
        <v>technology</v>
      </c>
      <c r="R1956" t="str">
        <f>RIGHT(N1956, LEN(N1956)-LEN(Q1956)-1)</f>
        <v>hardware</v>
      </c>
      <c r="S1956" s="5">
        <f>$J1956/60/60/24+DATE(1970, 1, 1)</f>
        <v>42394.580740740741</v>
      </c>
      <c r="T1956" s="5">
        <f>$I1956/60/60/24+DATE(1970, 1, 1)</f>
        <v>42441.208333333328</v>
      </c>
      <c r="U1956" t="b">
        <f>T1956&gt;S1956</f>
        <v>1</v>
      </c>
    </row>
    <row r="1957" spans="1:21" ht="58" x14ac:dyDescent="0.35">
      <c r="A1957">
        <v>1955</v>
      </c>
      <c r="B1957" s="3" t="s">
        <v>1956</v>
      </c>
      <c r="C1957" s="3" t="s">
        <v>6065</v>
      </c>
      <c r="D1957" s="11">
        <v>42000</v>
      </c>
      <c r="E1957" s="11">
        <v>167410.01999999999</v>
      </c>
      <c r="F1957" t="s">
        <v>8219</v>
      </c>
      <c r="G1957" t="s">
        <v>8224</v>
      </c>
      <c r="H1957" t="s">
        <v>8246</v>
      </c>
      <c r="I1957">
        <v>1337799600</v>
      </c>
      <c r="J1957">
        <v>1334989881</v>
      </c>
      <c r="K1957" t="b">
        <v>1</v>
      </c>
      <c r="L1957">
        <v>290</v>
      </c>
      <c r="M1957" t="b">
        <v>1</v>
      </c>
      <c r="N1957" t="s">
        <v>8295</v>
      </c>
      <c r="O1957" s="13">
        <f>E1957/D1957</f>
        <v>3.9859528571428569</v>
      </c>
      <c r="P1957" s="14">
        <f>IF($L1957&lt;&gt;0, E1957/L1957, 0)</f>
        <v>577.27593103448271</v>
      </c>
      <c r="Q1957" t="str">
        <f>LEFT($N1957, FIND("/", $N1957)-1)</f>
        <v>technology</v>
      </c>
      <c r="R1957" t="str">
        <f>RIGHT(N1957, LEN(N1957)-LEN(Q1957)-1)</f>
        <v>hardware</v>
      </c>
      <c r="S1957" s="5">
        <f>$J1957/60/60/24+DATE(1970, 1, 1)</f>
        <v>41020.271770833337</v>
      </c>
      <c r="T1957" s="5">
        <f>$I1957/60/60/24+DATE(1970, 1, 1)</f>
        <v>41052.791666666664</v>
      </c>
      <c r="U1957" t="b">
        <f>T1957&gt;S1957</f>
        <v>1</v>
      </c>
    </row>
    <row r="1958" spans="1:21" ht="43.5" x14ac:dyDescent="0.35">
      <c r="A1958">
        <v>1956</v>
      </c>
      <c r="B1958" s="3" t="s">
        <v>1957</v>
      </c>
      <c r="C1958" s="3" t="s">
        <v>6066</v>
      </c>
      <c r="D1958" s="11">
        <v>60000</v>
      </c>
      <c r="E1958" s="11">
        <v>176420</v>
      </c>
      <c r="F1958" t="s">
        <v>8219</v>
      </c>
      <c r="G1958" t="s">
        <v>8224</v>
      </c>
      <c r="H1958" t="s">
        <v>8246</v>
      </c>
      <c r="I1958">
        <v>1429391405</v>
      </c>
      <c r="J1958">
        <v>1425507005</v>
      </c>
      <c r="K1958" t="b">
        <v>1</v>
      </c>
      <c r="L1958">
        <v>365</v>
      </c>
      <c r="M1958" t="b">
        <v>1</v>
      </c>
      <c r="N1958" t="s">
        <v>8295</v>
      </c>
      <c r="O1958" s="13">
        <f>E1958/D1958</f>
        <v>2.9403333333333332</v>
      </c>
      <c r="P1958" s="14">
        <f>IF($L1958&lt;&gt;0, E1958/L1958, 0)</f>
        <v>483.34246575342468</v>
      </c>
      <c r="Q1958" t="str">
        <f>LEFT($N1958, FIND("/", $N1958)-1)</f>
        <v>technology</v>
      </c>
      <c r="R1958" t="str">
        <f>RIGHT(N1958, LEN(N1958)-LEN(Q1958)-1)</f>
        <v>hardware</v>
      </c>
      <c r="S1958" s="5">
        <f>$J1958/60/60/24+DATE(1970, 1, 1)</f>
        <v>42067.923668981486</v>
      </c>
      <c r="T1958" s="5">
        <f>$I1958/60/60/24+DATE(1970, 1, 1)</f>
        <v>42112.882002314815</v>
      </c>
      <c r="U1958" t="b">
        <f>T1958&gt;S1958</f>
        <v>1</v>
      </c>
    </row>
    <row r="1959" spans="1:21" ht="29" x14ac:dyDescent="0.35">
      <c r="A1959">
        <v>1957</v>
      </c>
      <c r="B1959" s="3" t="s">
        <v>1958</v>
      </c>
      <c r="C1959" s="3" t="s">
        <v>6067</v>
      </c>
      <c r="D1959" s="11">
        <v>30000</v>
      </c>
      <c r="E1959" s="11">
        <v>50251.41</v>
      </c>
      <c r="F1959" t="s">
        <v>8219</v>
      </c>
      <c r="G1959" t="s">
        <v>8224</v>
      </c>
      <c r="H1959" t="s">
        <v>8246</v>
      </c>
      <c r="I1959">
        <v>1351304513</v>
      </c>
      <c r="J1959">
        <v>1348712513</v>
      </c>
      <c r="K1959" t="b">
        <v>1</v>
      </c>
      <c r="L1959">
        <v>660</v>
      </c>
      <c r="M1959" t="b">
        <v>1</v>
      </c>
      <c r="N1959" t="s">
        <v>8295</v>
      </c>
      <c r="O1959" s="13">
        <f>E1959/D1959</f>
        <v>1.6750470000000002</v>
      </c>
      <c r="P1959" s="14">
        <f>IF($L1959&lt;&gt;0, E1959/L1959, 0)</f>
        <v>76.138500000000008</v>
      </c>
      <c r="Q1959" t="str">
        <f>LEFT($N1959, FIND("/", $N1959)-1)</f>
        <v>technology</v>
      </c>
      <c r="R1959" t="str">
        <f>RIGHT(N1959, LEN(N1959)-LEN(Q1959)-1)</f>
        <v>hardware</v>
      </c>
      <c r="S1959" s="5">
        <f>$J1959/60/60/24+DATE(1970, 1, 1)</f>
        <v>41179.098530092589</v>
      </c>
      <c r="T1959" s="5">
        <f>$I1959/60/60/24+DATE(1970, 1, 1)</f>
        <v>41209.098530092589</v>
      </c>
      <c r="U1959" t="b">
        <f>T1959&gt;S1959</f>
        <v>1</v>
      </c>
    </row>
    <row r="1960" spans="1:21" ht="43.5" x14ac:dyDescent="0.35">
      <c r="A1960">
        <v>1958</v>
      </c>
      <c r="B1960" s="3" t="s">
        <v>1959</v>
      </c>
      <c r="C1960" s="3" t="s">
        <v>6068</v>
      </c>
      <c r="D1960" s="11">
        <v>7000</v>
      </c>
      <c r="E1960" s="11">
        <v>100490.02</v>
      </c>
      <c r="F1960" t="s">
        <v>8219</v>
      </c>
      <c r="G1960" t="s">
        <v>8224</v>
      </c>
      <c r="H1960" t="s">
        <v>8246</v>
      </c>
      <c r="I1960">
        <v>1364078561</v>
      </c>
      <c r="J1960">
        <v>1361490161</v>
      </c>
      <c r="K1960" t="b">
        <v>1</v>
      </c>
      <c r="L1960">
        <v>1356</v>
      </c>
      <c r="M1960" t="b">
        <v>1</v>
      </c>
      <c r="N1960" t="s">
        <v>8295</v>
      </c>
      <c r="O1960" s="13">
        <f>E1960/D1960</f>
        <v>14.355717142857143</v>
      </c>
      <c r="P1960" s="14">
        <f>IF($L1960&lt;&gt;0, E1960/L1960, 0)</f>
        <v>74.107684365781708</v>
      </c>
      <c r="Q1960" t="str">
        <f>LEFT($N1960, FIND("/", $N1960)-1)</f>
        <v>technology</v>
      </c>
      <c r="R1960" t="str">
        <f>RIGHT(N1960, LEN(N1960)-LEN(Q1960)-1)</f>
        <v>hardware</v>
      </c>
      <c r="S1960" s="5">
        <f>$J1960/60/60/24+DATE(1970, 1, 1)</f>
        <v>41326.987974537034</v>
      </c>
      <c r="T1960" s="5">
        <f>$I1960/60/60/24+DATE(1970, 1, 1)</f>
        <v>41356.94630787037</v>
      </c>
      <c r="U1960" t="b">
        <f>T1960&gt;S1960</f>
        <v>1</v>
      </c>
    </row>
    <row r="1961" spans="1:21" ht="58" x14ac:dyDescent="0.35">
      <c r="A1961">
        <v>1959</v>
      </c>
      <c r="B1961" s="3" t="s">
        <v>1960</v>
      </c>
      <c r="C1961" s="3" t="s">
        <v>6069</v>
      </c>
      <c r="D1961" s="11">
        <v>10000</v>
      </c>
      <c r="E1961" s="11">
        <v>15673.44</v>
      </c>
      <c r="F1961" t="s">
        <v>8219</v>
      </c>
      <c r="G1961" t="s">
        <v>8224</v>
      </c>
      <c r="H1961" t="s">
        <v>8246</v>
      </c>
      <c r="I1961">
        <v>1412121600</v>
      </c>
      <c r="J1961">
        <v>1408565860</v>
      </c>
      <c r="K1961" t="b">
        <v>1</v>
      </c>
      <c r="L1961">
        <v>424</v>
      </c>
      <c r="M1961" t="b">
        <v>1</v>
      </c>
      <c r="N1961" t="s">
        <v>8295</v>
      </c>
      <c r="O1961" s="13">
        <f>E1961/D1961</f>
        <v>1.5673440000000001</v>
      </c>
      <c r="P1961" s="14">
        <f>IF($L1961&lt;&gt;0, E1961/L1961, 0)</f>
        <v>36.965660377358489</v>
      </c>
      <c r="Q1961" t="str">
        <f>LEFT($N1961, FIND("/", $N1961)-1)</f>
        <v>technology</v>
      </c>
      <c r="R1961" t="str">
        <f>RIGHT(N1961, LEN(N1961)-LEN(Q1961)-1)</f>
        <v>hardware</v>
      </c>
      <c r="S1961" s="5">
        <f>$J1961/60/60/24+DATE(1970, 1, 1)</f>
        <v>41871.845601851855</v>
      </c>
      <c r="T1961" s="5">
        <f>$I1961/60/60/24+DATE(1970, 1, 1)</f>
        <v>41913</v>
      </c>
      <c r="U1961" t="b">
        <f>T1961&gt;S1961</f>
        <v>1</v>
      </c>
    </row>
    <row r="1962" spans="1:21" ht="43.5" x14ac:dyDescent="0.35">
      <c r="A1962">
        <v>1960</v>
      </c>
      <c r="B1962" s="3" t="s">
        <v>1961</v>
      </c>
      <c r="C1962" s="3" t="s">
        <v>6070</v>
      </c>
      <c r="D1962" s="11">
        <v>70000</v>
      </c>
      <c r="E1962" s="11">
        <v>82532</v>
      </c>
      <c r="F1962" t="s">
        <v>8219</v>
      </c>
      <c r="G1962" t="s">
        <v>8235</v>
      </c>
      <c r="H1962" t="s">
        <v>8255</v>
      </c>
      <c r="I1962">
        <v>1419151341</v>
      </c>
      <c r="J1962">
        <v>1416559341</v>
      </c>
      <c r="K1962" t="b">
        <v>1</v>
      </c>
      <c r="L1962">
        <v>33</v>
      </c>
      <c r="M1962" t="b">
        <v>1</v>
      </c>
      <c r="N1962" t="s">
        <v>8295</v>
      </c>
      <c r="O1962" s="13">
        <f>E1962/D1962</f>
        <v>1.1790285714285715</v>
      </c>
      <c r="P1962" s="14">
        <f>IF($L1962&lt;&gt;0, E1962/L1962, 0)</f>
        <v>2500.969696969697</v>
      </c>
      <c r="Q1962" t="str">
        <f>LEFT($N1962, FIND("/", $N1962)-1)</f>
        <v>technology</v>
      </c>
      <c r="R1962" t="str">
        <f>RIGHT(N1962, LEN(N1962)-LEN(Q1962)-1)</f>
        <v>hardware</v>
      </c>
      <c r="S1962" s="5">
        <f>$J1962/60/60/24+DATE(1970, 1, 1)</f>
        <v>41964.362743055557</v>
      </c>
      <c r="T1962" s="5">
        <f>$I1962/60/60/24+DATE(1970, 1, 1)</f>
        <v>41994.362743055557</v>
      </c>
      <c r="U1962" t="b">
        <f>T1962&gt;S1962</f>
        <v>1</v>
      </c>
    </row>
    <row r="1963" spans="1:21" ht="43.5" x14ac:dyDescent="0.35">
      <c r="A1963">
        <v>1961</v>
      </c>
      <c r="B1963" s="3" t="s">
        <v>1962</v>
      </c>
      <c r="C1963" s="3" t="s">
        <v>6071</v>
      </c>
      <c r="D1963" s="11">
        <v>10000</v>
      </c>
      <c r="E1963" s="11">
        <v>110538.12</v>
      </c>
      <c r="F1963" t="s">
        <v>8219</v>
      </c>
      <c r="G1963" t="s">
        <v>8224</v>
      </c>
      <c r="H1963" t="s">
        <v>8246</v>
      </c>
      <c r="I1963">
        <v>1349495940</v>
      </c>
      <c r="J1963">
        <v>1346042417</v>
      </c>
      <c r="K1963" t="b">
        <v>1</v>
      </c>
      <c r="L1963">
        <v>1633</v>
      </c>
      <c r="M1963" t="b">
        <v>1</v>
      </c>
      <c r="N1963" t="s">
        <v>8295</v>
      </c>
      <c r="O1963" s="13">
        <f>E1963/D1963</f>
        <v>11.053811999999999</v>
      </c>
      <c r="P1963" s="14">
        <f>IF($L1963&lt;&gt;0, E1963/L1963, 0)</f>
        <v>67.690214329454989</v>
      </c>
      <c r="Q1963" t="str">
        <f>LEFT($N1963, FIND("/", $N1963)-1)</f>
        <v>technology</v>
      </c>
      <c r="R1963" t="str">
        <f>RIGHT(N1963, LEN(N1963)-LEN(Q1963)-1)</f>
        <v>hardware</v>
      </c>
      <c r="S1963" s="5">
        <f>$J1963/60/60/24+DATE(1970, 1, 1)</f>
        <v>41148.194641203707</v>
      </c>
      <c r="T1963" s="5">
        <f>$I1963/60/60/24+DATE(1970, 1, 1)</f>
        <v>41188.165972222225</v>
      </c>
      <c r="U1963" t="b">
        <f>T1963&gt;S1963</f>
        <v>1</v>
      </c>
    </row>
    <row r="1964" spans="1:21" ht="43.5" x14ac:dyDescent="0.35">
      <c r="A1964">
        <v>1962</v>
      </c>
      <c r="B1964" s="3" t="s">
        <v>1963</v>
      </c>
      <c r="C1964" s="3" t="s">
        <v>6072</v>
      </c>
      <c r="D1964" s="11">
        <v>10000</v>
      </c>
      <c r="E1964" s="11">
        <v>19292.5</v>
      </c>
      <c r="F1964" t="s">
        <v>8219</v>
      </c>
      <c r="G1964" t="s">
        <v>8224</v>
      </c>
      <c r="H1964" t="s">
        <v>8246</v>
      </c>
      <c r="I1964">
        <v>1400006636</v>
      </c>
      <c r="J1964">
        <v>1397414636</v>
      </c>
      <c r="K1964" t="b">
        <v>1</v>
      </c>
      <c r="L1964">
        <v>306</v>
      </c>
      <c r="M1964" t="b">
        <v>1</v>
      </c>
      <c r="N1964" t="s">
        <v>8295</v>
      </c>
      <c r="O1964" s="13">
        <f>E1964/D1964</f>
        <v>1.9292499999999999</v>
      </c>
      <c r="P1964" s="14">
        <f>IF($L1964&lt;&gt;0, E1964/L1964, 0)</f>
        <v>63.04738562091503</v>
      </c>
      <c r="Q1964" t="str">
        <f>LEFT($N1964, FIND("/", $N1964)-1)</f>
        <v>technology</v>
      </c>
      <c r="R1964" t="str">
        <f>RIGHT(N1964, LEN(N1964)-LEN(Q1964)-1)</f>
        <v>hardware</v>
      </c>
      <c r="S1964" s="5">
        <f>$J1964/60/60/24+DATE(1970, 1, 1)</f>
        <v>41742.780509259261</v>
      </c>
      <c r="T1964" s="5">
        <f>$I1964/60/60/24+DATE(1970, 1, 1)</f>
        <v>41772.780509259261</v>
      </c>
      <c r="U1964" t="b">
        <f>T1964&gt;S1964</f>
        <v>1</v>
      </c>
    </row>
    <row r="1965" spans="1:21" ht="58" x14ac:dyDescent="0.35">
      <c r="A1965">
        <v>1963</v>
      </c>
      <c r="B1965" s="3" t="s">
        <v>1964</v>
      </c>
      <c r="C1965" s="3" t="s">
        <v>6073</v>
      </c>
      <c r="D1965" s="11">
        <v>19000</v>
      </c>
      <c r="E1965" s="11">
        <v>24108</v>
      </c>
      <c r="F1965" t="s">
        <v>8219</v>
      </c>
      <c r="G1965" t="s">
        <v>8225</v>
      </c>
      <c r="H1965" t="s">
        <v>8247</v>
      </c>
      <c r="I1965">
        <v>1410862734</v>
      </c>
      <c r="J1965">
        <v>1407838734</v>
      </c>
      <c r="K1965" t="b">
        <v>1</v>
      </c>
      <c r="L1965">
        <v>205</v>
      </c>
      <c r="M1965" t="b">
        <v>1</v>
      </c>
      <c r="N1965" t="s">
        <v>8295</v>
      </c>
      <c r="O1965" s="13">
        <f>E1965/D1965</f>
        <v>1.268842105263158</v>
      </c>
      <c r="P1965" s="14">
        <f>IF($L1965&lt;&gt;0, E1965/L1965, 0)</f>
        <v>117.6</v>
      </c>
      <c r="Q1965" t="str">
        <f>LEFT($N1965, FIND("/", $N1965)-1)</f>
        <v>technology</v>
      </c>
      <c r="R1965" t="str">
        <f>RIGHT(N1965, LEN(N1965)-LEN(Q1965)-1)</f>
        <v>hardware</v>
      </c>
      <c r="S1965" s="5">
        <f>$J1965/60/60/24+DATE(1970, 1, 1)</f>
        <v>41863.429791666669</v>
      </c>
      <c r="T1965" s="5">
        <f>$I1965/60/60/24+DATE(1970, 1, 1)</f>
        <v>41898.429791666669</v>
      </c>
      <c r="U1965" t="b">
        <f>T1965&gt;S1965</f>
        <v>1</v>
      </c>
    </row>
    <row r="1966" spans="1:21" ht="43.5" x14ac:dyDescent="0.35">
      <c r="A1966">
        <v>1964</v>
      </c>
      <c r="B1966" s="3" t="s">
        <v>1965</v>
      </c>
      <c r="C1966" s="3" t="s">
        <v>6074</v>
      </c>
      <c r="D1966" s="11">
        <v>89200</v>
      </c>
      <c r="E1966" s="11">
        <v>231543.12</v>
      </c>
      <c r="F1966" t="s">
        <v>8219</v>
      </c>
      <c r="G1966" t="s">
        <v>8237</v>
      </c>
      <c r="H1966" t="s">
        <v>8249</v>
      </c>
      <c r="I1966">
        <v>1461306772</v>
      </c>
      <c r="J1966">
        <v>1458714772</v>
      </c>
      <c r="K1966" t="b">
        <v>1</v>
      </c>
      <c r="L1966">
        <v>1281</v>
      </c>
      <c r="M1966" t="b">
        <v>1</v>
      </c>
      <c r="N1966" t="s">
        <v>8295</v>
      </c>
      <c r="O1966" s="13">
        <f>E1966/D1966</f>
        <v>2.5957748878923765</v>
      </c>
      <c r="P1966" s="14">
        <f>IF($L1966&lt;&gt;0, E1966/L1966, 0)</f>
        <v>180.75185011709601</v>
      </c>
      <c r="Q1966" t="str">
        <f>LEFT($N1966, FIND("/", $N1966)-1)</f>
        <v>technology</v>
      </c>
      <c r="R1966" t="str">
        <f>RIGHT(N1966, LEN(N1966)-LEN(Q1966)-1)</f>
        <v>hardware</v>
      </c>
      <c r="S1966" s="5">
        <f>$J1966/60/60/24+DATE(1970, 1, 1)</f>
        <v>42452.272824074069</v>
      </c>
      <c r="T1966" s="5">
        <f>$I1966/60/60/24+DATE(1970, 1, 1)</f>
        <v>42482.272824074069</v>
      </c>
      <c r="U1966" t="b">
        <f>T1966&gt;S1966</f>
        <v>1</v>
      </c>
    </row>
    <row r="1967" spans="1:21" ht="43.5" x14ac:dyDescent="0.35">
      <c r="A1967">
        <v>1965</v>
      </c>
      <c r="B1967" s="3" t="s">
        <v>1966</v>
      </c>
      <c r="C1967" s="3" t="s">
        <v>6075</v>
      </c>
      <c r="D1967" s="11">
        <v>5000</v>
      </c>
      <c r="E1967" s="11">
        <v>13114</v>
      </c>
      <c r="F1967" t="s">
        <v>8219</v>
      </c>
      <c r="G1967" t="s">
        <v>8224</v>
      </c>
      <c r="H1967" t="s">
        <v>8246</v>
      </c>
      <c r="I1967">
        <v>1326330000</v>
      </c>
      <c r="J1967">
        <v>1324433310</v>
      </c>
      <c r="K1967" t="b">
        <v>1</v>
      </c>
      <c r="L1967">
        <v>103</v>
      </c>
      <c r="M1967" t="b">
        <v>1</v>
      </c>
      <c r="N1967" t="s">
        <v>8295</v>
      </c>
      <c r="O1967" s="13">
        <f>E1967/D1967</f>
        <v>2.6227999999999998</v>
      </c>
      <c r="P1967" s="14">
        <f>IF($L1967&lt;&gt;0, E1967/L1967, 0)</f>
        <v>127.32038834951456</v>
      </c>
      <c r="Q1967" t="str">
        <f>LEFT($N1967, FIND("/", $N1967)-1)</f>
        <v>technology</v>
      </c>
      <c r="R1967" t="str">
        <f>RIGHT(N1967, LEN(N1967)-LEN(Q1967)-1)</f>
        <v>hardware</v>
      </c>
      <c r="S1967" s="5">
        <f>$J1967/60/60/24+DATE(1970, 1, 1)</f>
        <v>40898.089236111111</v>
      </c>
      <c r="T1967" s="5">
        <f>$I1967/60/60/24+DATE(1970, 1, 1)</f>
        <v>40920.041666666664</v>
      </c>
      <c r="U1967" t="b">
        <f>T1967&gt;S1967</f>
        <v>1</v>
      </c>
    </row>
    <row r="1968" spans="1:21" ht="58" x14ac:dyDescent="0.35">
      <c r="A1968">
        <v>1966</v>
      </c>
      <c r="B1968" s="3" t="s">
        <v>1967</v>
      </c>
      <c r="C1968" s="3" t="s">
        <v>6076</v>
      </c>
      <c r="D1968" s="11">
        <v>100000</v>
      </c>
      <c r="E1968" s="11">
        <v>206743.09</v>
      </c>
      <c r="F1968" t="s">
        <v>8219</v>
      </c>
      <c r="G1968" t="s">
        <v>8224</v>
      </c>
      <c r="H1968" t="s">
        <v>8246</v>
      </c>
      <c r="I1968">
        <v>1408021098</v>
      </c>
      <c r="J1968">
        <v>1405429098</v>
      </c>
      <c r="K1968" t="b">
        <v>1</v>
      </c>
      <c r="L1968">
        <v>1513</v>
      </c>
      <c r="M1968" t="b">
        <v>1</v>
      </c>
      <c r="N1968" t="s">
        <v>8295</v>
      </c>
      <c r="O1968" s="13">
        <f>E1968/D1968</f>
        <v>2.0674309000000002</v>
      </c>
      <c r="P1968" s="14">
        <f>IF($L1968&lt;&gt;0, E1968/L1968, 0)</f>
        <v>136.6444745538665</v>
      </c>
      <c r="Q1968" t="str">
        <f>LEFT($N1968, FIND("/", $N1968)-1)</f>
        <v>technology</v>
      </c>
      <c r="R1968" t="str">
        <f>RIGHT(N1968, LEN(N1968)-LEN(Q1968)-1)</f>
        <v>hardware</v>
      </c>
      <c r="S1968" s="5">
        <f>$J1968/60/60/24+DATE(1970, 1, 1)</f>
        <v>41835.540486111109</v>
      </c>
      <c r="T1968" s="5">
        <f>$I1968/60/60/24+DATE(1970, 1, 1)</f>
        <v>41865.540486111109</v>
      </c>
      <c r="U1968" t="b">
        <f>T1968&gt;S1968</f>
        <v>1</v>
      </c>
    </row>
    <row r="1969" spans="1:21" ht="43.5" x14ac:dyDescent="0.35">
      <c r="A1969">
        <v>1967</v>
      </c>
      <c r="B1969" s="3" t="s">
        <v>1968</v>
      </c>
      <c r="C1969" s="3" t="s">
        <v>6077</v>
      </c>
      <c r="D1969" s="11">
        <v>20000</v>
      </c>
      <c r="E1969" s="11">
        <v>74026</v>
      </c>
      <c r="F1969" t="s">
        <v>8219</v>
      </c>
      <c r="G1969" t="s">
        <v>8224</v>
      </c>
      <c r="H1969" t="s">
        <v>8246</v>
      </c>
      <c r="I1969">
        <v>1398959729</v>
      </c>
      <c r="J1969">
        <v>1396367729</v>
      </c>
      <c r="K1969" t="b">
        <v>1</v>
      </c>
      <c r="L1969">
        <v>405</v>
      </c>
      <c r="M1969" t="b">
        <v>1</v>
      </c>
      <c r="N1969" t="s">
        <v>8295</v>
      </c>
      <c r="O1969" s="13">
        <f>E1969/D1969</f>
        <v>3.7012999999999998</v>
      </c>
      <c r="P1969" s="14">
        <f>IF($L1969&lt;&gt;0, E1969/L1969, 0)</f>
        <v>182.78024691358024</v>
      </c>
      <c r="Q1969" t="str">
        <f>LEFT($N1969, FIND("/", $N1969)-1)</f>
        <v>technology</v>
      </c>
      <c r="R1969" t="str">
        <f>RIGHT(N1969, LEN(N1969)-LEN(Q1969)-1)</f>
        <v>hardware</v>
      </c>
      <c r="S1969" s="5">
        <f>$J1969/60/60/24+DATE(1970, 1, 1)</f>
        <v>41730.663530092592</v>
      </c>
      <c r="T1969" s="5">
        <f>$I1969/60/60/24+DATE(1970, 1, 1)</f>
        <v>41760.663530092592</v>
      </c>
      <c r="U1969" t="b">
        <f>T1969&gt;S1969</f>
        <v>1</v>
      </c>
    </row>
    <row r="1970" spans="1:21" ht="29" x14ac:dyDescent="0.35">
      <c r="A1970">
        <v>1968</v>
      </c>
      <c r="B1970" s="3" t="s">
        <v>1969</v>
      </c>
      <c r="C1970" s="3" t="s">
        <v>6078</v>
      </c>
      <c r="D1970" s="11">
        <v>50000</v>
      </c>
      <c r="E1970" s="11">
        <v>142483</v>
      </c>
      <c r="F1970" t="s">
        <v>8219</v>
      </c>
      <c r="G1970" t="s">
        <v>8224</v>
      </c>
      <c r="H1970" t="s">
        <v>8246</v>
      </c>
      <c r="I1970">
        <v>1480777515</v>
      </c>
      <c r="J1970">
        <v>1478095515</v>
      </c>
      <c r="K1970" t="b">
        <v>1</v>
      </c>
      <c r="L1970">
        <v>510</v>
      </c>
      <c r="M1970" t="b">
        <v>1</v>
      </c>
      <c r="N1970" t="s">
        <v>8295</v>
      </c>
      <c r="O1970" s="13">
        <f>E1970/D1970</f>
        <v>2.8496600000000001</v>
      </c>
      <c r="P1970" s="14">
        <f>IF($L1970&lt;&gt;0, E1970/L1970, 0)</f>
        <v>279.37843137254902</v>
      </c>
      <c r="Q1970" t="str">
        <f>LEFT($N1970, FIND("/", $N1970)-1)</f>
        <v>technology</v>
      </c>
      <c r="R1970" t="str">
        <f>RIGHT(N1970, LEN(N1970)-LEN(Q1970)-1)</f>
        <v>hardware</v>
      </c>
      <c r="S1970" s="5">
        <f>$J1970/60/60/24+DATE(1970, 1, 1)</f>
        <v>42676.586979166663</v>
      </c>
      <c r="T1970" s="5">
        <f>$I1970/60/60/24+DATE(1970, 1, 1)</f>
        <v>42707.628645833334</v>
      </c>
      <c r="U1970" t="b">
        <f>T1970&gt;S1970</f>
        <v>1</v>
      </c>
    </row>
    <row r="1971" spans="1:21" ht="43.5" x14ac:dyDescent="0.35">
      <c r="A1971">
        <v>1969</v>
      </c>
      <c r="B1971" s="3" t="s">
        <v>1970</v>
      </c>
      <c r="C1971" s="3" t="s">
        <v>6079</v>
      </c>
      <c r="D1971" s="11">
        <v>20000</v>
      </c>
      <c r="E1971" s="11">
        <v>115816</v>
      </c>
      <c r="F1971" t="s">
        <v>8219</v>
      </c>
      <c r="G1971" t="s">
        <v>8225</v>
      </c>
      <c r="H1971" t="s">
        <v>8247</v>
      </c>
      <c r="I1971">
        <v>1470423668</v>
      </c>
      <c r="J1971">
        <v>1467831668</v>
      </c>
      <c r="K1971" t="b">
        <v>1</v>
      </c>
      <c r="L1971">
        <v>1887</v>
      </c>
      <c r="M1971" t="b">
        <v>1</v>
      </c>
      <c r="N1971" t="s">
        <v>8295</v>
      </c>
      <c r="O1971" s="13">
        <f>E1971/D1971</f>
        <v>5.7907999999999999</v>
      </c>
      <c r="P1971" s="14">
        <f>IF($L1971&lt;&gt;0, E1971/L1971, 0)</f>
        <v>61.375728669846318</v>
      </c>
      <c r="Q1971" t="str">
        <f>LEFT($N1971, FIND("/", $N1971)-1)</f>
        <v>technology</v>
      </c>
      <c r="R1971" t="str">
        <f>RIGHT(N1971, LEN(N1971)-LEN(Q1971)-1)</f>
        <v>hardware</v>
      </c>
      <c r="S1971" s="5">
        <f>$J1971/60/60/24+DATE(1970, 1, 1)</f>
        <v>42557.792453703703</v>
      </c>
      <c r="T1971" s="5">
        <f>$I1971/60/60/24+DATE(1970, 1, 1)</f>
        <v>42587.792453703703</v>
      </c>
      <c r="U1971" t="b">
        <f>T1971&gt;S1971</f>
        <v>1</v>
      </c>
    </row>
    <row r="1972" spans="1:21" ht="43.5" x14ac:dyDescent="0.35">
      <c r="A1972">
        <v>1970</v>
      </c>
      <c r="B1972" s="3" t="s">
        <v>1971</v>
      </c>
      <c r="C1972" s="3" t="s">
        <v>6080</v>
      </c>
      <c r="D1972" s="11">
        <v>5000</v>
      </c>
      <c r="E1972" s="11">
        <v>56590</v>
      </c>
      <c r="F1972" t="s">
        <v>8219</v>
      </c>
      <c r="G1972" t="s">
        <v>8224</v>
      </c>
      <c r="H1972" t="s">
        <v>8246</v>
      </c>
      <c r="I1972">
        <v>1366429101</v>
      </c>
      <c r="J1972">
        <v>1361248701</v>
      </c>
      <c r="K1972" t="b">
        <v>1</v>
      </c>
      <c r="L1972">
        <v>701</v>
      </c>
      <c r="M1972" t="b">
        <v>1</v>
      </c>
      <c r="N1972" t="s">
        <v>8295</v>
      </c>
      <c r="O1972" s="13">
        <f>E1972/D1972</f>
        <v>11.318</v>
      </c>
      <c r="P1972" s="14">
        <f>IF($L1972&lt;&gt;0, E1972/L1972, 0)</f>
        <v>80.727532097004286</v>
      </c>
      <c r="Q1972" t="str">
        <f>LEFT($N1972, FIND("/", $N1972)-1)</f>
        <v>technology</v>
      </c>
      <c r="R1972" t="str">
        <f>RIGHT(N1972, LEN(N1972)-LEN(Q1972)-1)</f>
        <v>hardware</v>
      </c>
      <c r="S1972" s="5">
        <f>$J1972/60/60/24+DATE(1970, 1, 1)</f>
        <v>41324.193298611113</v>
      </c>
      <c r="T1972" s="5">
        <f>$I1972/60/60/24+DATE(1970, 1, 1)</f>
        <v>41384.151631944449</v>
      </c>
      <c r="U1972" t="b">
        <f>T1972&gt;S1972</f>
        <v>1</v>
      </c>
    </row>
    <row r="1973" spans="1:21" ht="43.5" x14ac:dyDescent="0.35">
      <c r="A1973">
        <v>1971</v>
      </c>
      <c r="B1973" s="3" t="s">
        <v>1972</v>
      </c>
      <c r="C1973" s="3" t="s">
        <v>6081</v>
      </c>
      <c r="D1973" s="11">
        <v>400000</v>
      </c>
      <c r="E1973" s="11">
        <v>1052110.8700000001</v>
      </c>
      <c r="F1973" t="s">
        <v>8219</v>
      </c>
      <c r="G1973" t="s">
        <v>8224</v>
      </c>
      <c r="H1973" t="s">
        <v>8246</v>
      </c>
      <c r="I1973">
        <v>1384488000</v>
      </c>
      <c r="J1973">
        <v>1381752061</v>
      </c>
      <c r="K1973" t="b">
        <v>1</v>
      </c>
      <c r="L1973">
        <v>3863</v>
      </c>
      <c r="M1973" t="b">
        <v>1</v>
      </c>
      <c r="N1973" t="s">
        <v>8295</v>
      </c>
      <c r="O1973" s="13">
        <f>E1973/D1973</f>
        <v>2.6302771750000002</v>
      </c>
      <c r="P1973" s="14">
        <f>IF($L1973&lt;&gt;0, E1973/L1973, 0)</f>
        <v>272.35590732591254</v>
      </c>
      <c r="Q1973" t="str">
        <f>LEFT($N1973, FIND("/", $N1973)-1)</f>
        <v>technology</v>
      </c>
      <c r="R1973" t="str">
        <f>RIGHT(N1973, LEN(N1973)-LEN(Q1973)-1)</f>
        <v>hardware</v>
      </c>
      <c r="S1973" s="5">
        <f>$J1973/60/60/24+DATE(1970, 1, 1)</f>
        <v>41561.500706018516</v>
      </c>
      <c r="T1973" s="5">
        <f>$I1973/60/60/24+DATE(1970, 1, 1)</f>
        <v>41593.166666666664</v>
      </c>
      <c r="U1973" t="b">
        <f>T1973&gt;S1973</f>
        <v>1</v>
      </c>
    </row>
    <row r="1974" spans="1:21" ht="43.5" x14ac:dyDescent="0.35">
      <c r="A1974">
        <v>1972</v>
      </c>
      <c r="B1974" s="3" t="s">
        <v>1973</v>
      </c>
      <c r="C1974" s="3" t="s">
        <v>6082</v>
      </c>
      <c r="D1974" s="11">
        <v>2500</v>
      </c>
      <c r="E1974" s="11">
        <v>16862</v>
      </c>
      <c r="F1974" t="s">
        <v>8219</v>
      </c>
      <c r="G1974" t="s">
        <v>8224</v>
      </c>
      <c r="H1974" t="s">
        <v>8246</v>
      </c>
      <c r="I1974">
        <v>1353201444</v>
      </c>
      <c r="J1974">
        <v>1350605844</v>
      </c>
      <c r="K1974" t="b">
        <v>1</v>
      </c>
      <c r="L1974">
        <v>238</v>
      </c>
      <c r="M1974" t="b">
        <v>1</v>
      </c>
      <c r="N1974" t="s">
        <v>8295</v>
      </c>
      <c r="O1974" s="13">
        <f>E1974/D1974</f>
        <v>6.7447999999999997</v>
      </c>
      <c r="P1974" s="14">
        <f>IF($L1974&lt;&gt;0, E1974/L1974, 0)</f>
        <v>70.848739495798313</v>
      </c>
      <c r="Q1974" t="str">
        <f>LEFT($N1974, FIND("/", $N1974)-1)</f>
        <v>technology</v>
      </c>
      <c r="R1974" t="str">
        <f>RIGHT(N1974, LEN(N1974)-LEN(Q1974)-1)</f>
        <v>hardware</v>
      </c>
      <c r="S1974" s="5">
        <f>$J1974/60/60/24+DATE(1970, 1, 1)</f>
        <v>41201.012083333335</v>
      </c>
      <c r="T1974" s="5">
        <f>$I1974/60/60/24+DATE(1970, 1, 1)</f>
        <v>41231.053749999999</v>
      </c>
      <c r="U1974" t="b">
        <f>T1974&gt;S1974</f>
        <v>1</v>
      </c>
    </row>
    <row r="1975" spans="1:21" ht="43.5" x14ac:dyDescent="0.35">
      <c r="A1975">
        <v>1973</v>
      </c>
      <c r="B1975" s="3" t="s">
        <v>1974</v>
      </c>
      <c r="C1975" s="3" t="s">
        <v>6083</v>
      </c>
      <c r="D1975" s="11">
        <v>198000</v>
      </c>
      <c r="E1975" s="11">
        <v>508525.01</v>
      </c>
      <c r="F1975" t="s">
        <v>8219</v>
      </c>
      <c r="G1975" t="s">
        <v>8224</v>
      </c>
      <c r="H1975" t="s">
        <v>8246</v>
      </c>
      <c r="I1975">
        <v>1470466800</v>
      </c>
      <c r="J1975">
        <v>1467134464</v>
      </c>
      <c r="K1975" t="b">
        <v>1</v>
      </c>
      <c r="L1975">
        <v>2051</v>
      </c>
      <c r="M1975" t="b">
        <v>1</v>
      </c>
      <c r="N1975" t="s">
        <v>8295</v>
      </c>
      <c r="O1975" s="13">
        <f>E1975/D1975</f>
        <v>2.5683081313131315</v>
      </c>
      <c r="P1975" s="14">
        <f>IF($L1975&lt;&gt;0, E1975/L1975, 0)</f>
        <v>247.94003412969283</v>
      </c>
      <c r="Q1975" t="str">
        <f>LEFT($N1975, FIND("/", $N1975)-1)</f>
        <v>technology</v>
      </c>
      <c r="R1975" t="str">
        <f>RIGHT(N1975, LEN(N1975)-LEN(Q1975)-1)</f>
        <v>hardware</v>
      </c>
      <c r="S1975" s="5">
        <f>$J1975/60/60/24+DATE(1970, 1, 1)</f>
        <v>42549.722962962958</v>
      </c>
      <c r="T1975" s="5">
        <f>$I1975/60/60/24+DATE(1970, 1, 1)</f>
        <v>42588.291666666672</v>
      </c>
      <c r="U1975" t="b">
        <f>T1975&gt;S1975</f>
        <v>1</v>
      </c>
    </row>
    <row r="1976" spans="1:21" ht="43.5" x14ac:dyDescent="0.35">
      <c r="A1976">
        <v>1974</v>
      </c>
      <c r="B1976" s="3" t="s">
        <v>1975</v>
      </c>
      <c r="C1976" s="3" t="s">
        <v>6084</v>
      </c>
      <c r="D1976" s="11">
        <v>20000</v>
      </c>
      <c r="E1976" s="11">
        <v>75099.199999999997</v>
      </c>
      <c r="F1976" t="s">
        <v>8219</v>
      </c>
      <c r="G1976" t="s">
        <v>8225</v>
      </c>
      <c r="H1976" t="s">
        <v>8247</v>
      </c>
      <c r="I1976">
        <v>1376899269</v>
      </c>
      <c r="J1976">
        <v>1371715269</v>
      </c>
      <c r="K1976" t="b">
        <v>1</v>
      </c>
      <c r="L1976">
        <v>402</v>
      </c>
      <c r="M1976" t="b">
        <v>1</v>
      </c>
      <c r="N1976" t="s">
        <v>8295</v>
      </c>
      <c r="O1976" s="13">
        <f>E1976/D1976</f>
        <v>3.7549600000000001</v>
      </c>
      <c r="P1976" s="14">
        <f>IF($L1976&lt;&gt;0, E1976/L1976, 0)</f>
        <v>186.81393034825871</v>
      </c>
      <c r="Q1976" t="str">
        <f>LEFT($N1976, FIND("/", $N1976)-1)</f>
        <v>technology</v>
      </c>
      <c r="R1976" t="str">
        <f>RIGHT(N1976, LEN(N1976)-LEN(Q1976)-1)</f>
        <v>hardware</v>
      </c>
      <c r="S1976" s="5">
        <f>$J1976/60/60/24+DATE(1970, 1, 1)</f>
        <v>41445.334131944444</v>
      </c>
      <c r="T1976" s="5">
        <f>$I1976/60/60/24+DATE(1970, 1, 1)</f>
        <v>41505.334131944444</v>
      </c>
      <c r="U1976" t="b">
        <f>T1976&gt;S1976</f>
        <v>1</v>
      </c>
    </row>
    <row r="1977" spans="1:21" ht="29" x14ac:dyDescent="0.35">
      <c r="A1977">
        <v>1975</v>
      </c>
      <c r="B1977" s="3" t="s">
        <v>1976</v>
      </c>
      <c r="C1977" s="3" t="s">
        <v>6085</v>
      </c>
      <c r="D1977" s="11">
        <v>16000</v>
      </c>
      <c r="E1977" s="11">
        <v>33393.339999999997</v>
      </c>
      <c r="F1977" t="s">
        <v>8219</v>
      </c>
      <c r="G1977" t="s">
        <v>8224</v>
      </c>
      <c r="H1977" t="s">
        <v>8246</v>
      </c>
      <c r="I1977">
        <v>1362938851</v>
      </c>
      <c r="J1977">
        <v>1360346851</v>
      </c>
      <c r="K1977" t="b">
        <v>1</v>
      </c>
      <c r="L1977">
        <v>253</v>
      </c>
      <c r="M1977" t="b">
        <v>1</v>
      </c>
      <c r="N1977" t="s">
        <v>8295</v>
      </c>
      <c r="O1977" s="13">
        <f>E1977/D1977</f>
        <v>2.0870837499999997</v>
      </c>
      <c r="P1977" s="14">
        <f>IF($L1977&lt;&gt;0, E1977/L1977, 0)</f>
        <v>131.98948616600788</v>
      </c>
      <c r="Q1977" t="str">
        <f>LEFT($N1977, FIND("/", $N1977)-1)</f>
        <v>technology</v>
      </c>
      <c r="R1977" t="str">
        <f>RIGHT(N1977, LEN(N1977)-LEN(Q1977)-1)</f>
        <v>hardware</v>
      </c>
      <c r="S1977" s="5">
        <f>$J1977/60/60/24+DATE(1970, 1, 1)</f>
        <v>41313.755219907405</v>
      </c>
      <c r="T1977" s="5">
        <f>$I1977/60/60/24+DATE(1970, 1, 1)</f>
        <v>41343.755219907405</v>
      </c>
      <c r="U1977" t="b">
        <f>T1977&gt;S1977</f>
        <v>1</v>
      </c>
    </row>
    <row r="1978" spans="1:21" ht="29" x14ac:dyDescent="0.35">
      <c r="A1978">
        <v>1976</v>
      </c>
      <c r="B1978" s="3" t="s">
        <v>1977</v>
      </c>
      <c r="C1978" s="3" t="s">
        <v>6086</v>
      </c>
      <c r="D1978" s="11">
        <v>4000</v>
      </c>
      <c r="E1978" s="11">
        <v>13864</v>
      </c>
      <c r="F1978" t="s">
        <v>8219</v>
      </c>
      <c r="G1978" t="s">
        <v>8225</v>
      </c>
      <c r="H1978" t="s">
        <v>8247</v>
      </c>
      <c r="I1978">
        <v>1373751325</v>
      </c>
      <c r="J1978">
        <v>1371159325</v>
      </c>
      <c r="K1978" t="b">
        <v>1</v>
      </c>
      <c r="L1978">
        <v>473</v>
      </c>
      <c r="M1978" t="b">
        <v>1</v>
      </c>
      <c r="N1978" t="s">
        <v>8295</v>
      </c>
      <c r="O1978" s="13">
        <f>E1978/D1978</f>
        <v>3.4660000000000002</v>
      </c>
      <c r="P1978" s="14">
        <f>IF($L1978&lt;&gt;0, E1978/L1978, 0)</f>
        <v>29.310782241014799</v>
      </c>
      <c r="Q1978" t="str">
        <f>LEFT($N1978, FIND("/", $N1978)-1)</f>
        <v>technology</v>
      </c>
      <c r="R1978" t="str">
        <f>RIGHT(N1978, LEN(N1978)-LEN(Q1978)-1)</f>
        <v>hardware</v>
      </c>
      <c r="S1978" s="5">
        <f>$J1978/60/60/24+DATE(1970, 1, 1)</f>
        <v>41438.899594907409</v>
      </c>
      <c r="T1978" s="5">
        <f>$I1978/60/60/24+DATE(1970, 1, 1)</f>
        <v>41468.899594907409</v>
      </c>
      <c r="U1978" t="b">
        <f>T1978&gt;S1978</f>
        <v>1</v>
      </c>
    </row>
    <row r="1979" spans="1:21" ht="43.5" x14ac:dyDescent="0.35">
      <c r="A1979">
        <v>1977</v>
      </c>
      <c r="B1979" s="3" t="s">
        <v>1978</v>
      </c>
      <c r="C1979" s="3" t="s">
        <v>6087</v>
      </c>
      <c r="D1979" s="11">
        <v>50000</v>
      </c>
      <c r="E1979" s="11">
        <v>201165</v>
      </c>
      <c r="F1979" t="s">
        <v>8219</v>
      </c>
      <c r="G1979" t="s">
        <v>8224</v>
      </c>
      <c r="H1979" t="s">
        <v>8246</v>
      </c>
      <c r="I1979">
        <v>1450511940</v>
      </c>
      <c r="J1979">
        <v>1446527540</v>
      </c>
      <c r="K1979" t="b">
        <v>1</v>
      </c>
      <c r="L1979">
        <v>821</v>
      </c>
      <c r="M1979" t="b">
        <v>1</v>
      </c>
      <c r="N1979" t="s">
        <v>8295</v>
      </c>
      <c r="O1979" s="13">
        <f>E1979/D1979</f>
        <v>4.0232999999999999</v>
      </c>
      <c r="P1979" s="14">
        <f>IF($L1979&lt;&gt;0, E1979/L1979, 0)</f>
        <v>245.02436053593178</v>
      </c>
      <c r="Q1979" t="str">
        <f>LEFT($N1979, FIND("/", $N1979)-1)</f>
        <v>technology</v>
      </c>
      <c r="R1979" t="str">
        <f>RIGHT(N1979, LEN(N1979)-LEN(Q1979)-1)</f>
        <v>hardware</v>
      </c>
      <c r="S1979" s="5">
        <f>$J1979/60/60/24+DATE(1970, 1, 1)</f>
        <v>42311.216898148152</v>
      </c>
      <c r="T1979" s="5">
        <f>$I1979/60/60/24+DATE(1970, 1, 1)</f>
        <v>42357.332638888889</v>
      </c>
      <c r="U1979" t="b">
        <f>T1979&gt;S1979</f>
        <v>1</v>
      </c>
    </row>
    <row r="1980" spans="1:21" ht="43.5" x14ac:dyDescent="0.35">
      <c r="A1980">
        <v>1978</v>
      </c>
      <c r="B1980" s="3" t="s">
        <v>1979</v>
      </c>
      <c r="C1980" s="3" t="s">
        <v>6088</v>
      </c>
      <c r="D1980" s="11">
        <v>50000</v>
      </c>
      <c r="E1980" s="11">
        <v>513422.57</v>
      </c>
      <c r="F1980" t="s">
        <v>8219</v>
      </c>
      <c r="G1980" t="s">
        <v>8224</v>
      </c>
      <c r="H1980" t="s">
        <v>8246</v>
      </c>
      <c r="I1980">
        <v>1339484400</v>
      </c>
      <c r="J1980">
        <v>1336627492</v>
      </c>
      <c r="K1980" t="b">
        <v>1</v>
      </c>
      <c r="L1980">
        <v>388</v>
      </c>
      <c r="M1980" t="b">
        <v>1</v>
      </c>
      <c r="N1980" t="s">
        <v>8295</v>
      </c>
      <c r="O1980" s="13">
        <f>E1980/D1980</f>
        <v>10.2684514</v>
      </c>
      <c r="P1980" s="14">
        <f>IF($L1980&lt;&gt;0, E1980/L1980, 0)</f>
        <v>1323.2540463917526</v>
      </c>
      <c r="Q1980" t="str">
        <f>LEFT($N1980, FIND("/", $N1980)-1)</f>
        <v>technology</v>
      </c>
      <c r="R1980" t="str">
        <f>RIGHT(N1980, LEN(N1980)-LEN(Q1980)-1)</f>
        <v>hardware</v>
      </c>
      <c r="S1980" s="5">
        <f>$J1980/60/60/24+DATE(1970, 1, 1)</f>
        <v>41039.225601851853</v>
      </c>
      <c r="T1980" s="5">
        <f>$I1980/60/60/24+DATE(1970, 1, 1)</f>
        <v>41072.291666666664</v>
      </c>
      <c r="U1980" t="b">
        <f>T1980&gt;S1980</f>
        <v>1</v>
      </c>
    </row>
    <row r="1981" spans="1:21" ht="43.5" x14ac:dyDescent="0.35">
      <c r="A1981">
        <v>1979</v>
      </c>
      <c r="B1981" s="3" t="s">
        <v>1980</v>
      </c>
      <c r="C1981" s="3" t="s">
        <v>6089</v>
      </c>
      <c r="D1981" s="11">
        <v>200000</v>
      </c>
      <c r="E1981" s="11">
        <v>229802.31</v>
      </c>
      <c r="F1981" t="s">
        <v>8219</v>
      </c>
      <c r="G1981" t="s">
        <v>8224</v>
      </c>
      <c r="H1981" t="s">
        <v>8246</v>
      </c>
      <c r="I1981">
        <v>1447909140</v>
      </c>
      <c r="J1981">
        <v>1444734146</v>
      </c>
      <c r="K1981" t="b">
        <v>1</v>
      </c>
      <c r="L1981">
        <v>813</v>
      </c>
      <c r="M1981" t="b">
        <v>1</v>
      </c>
      <c r="N1981" t="s">
        <v>8295</v>
      </c>
      <c r="O1981" s="13">
        <f>E1981/D1981</f>
        <v>1.14901155</v>
      </c>
      <c r="P1981" s="14">
        <f>IF($L1981&lt;&gt;0, E1981/L1981, 0)</f>
        <v>282.65966789667897</v>
      </c>
      <c r="Q1981" t="str">
        <f>LEFT($N1981, FIND("/", $N1981)-1)</f>
        <v>technology</v>
      </c>
      <c r="R1981" t="str">
        <f>RIGHT(N1981, LEN(N1981)-LEN(Q1981)-1)</f>
        <v>hardware</v>
      </c>
      <c r="S1981" s="5">
        <f>$J1981/60/60/24+DATE(1970, 1, 1)</f>
        <v>42290.460023148145</v>
      </c>
      <c r="T1981" s="5">
        <f>$I1981/60/60/24+DATE(1970, 1, 1)</f>
        <v>42327.207638888889</v>
      </c>
      <c r="U1981" t="b">
        <f>T1981&gt;S1981</f>
        <v>1</v>
      </c>
    </row>
    <row r="1982" spans="1:21" ht="29" x14ac:dyDescent="0.35">
      <c r="A1982">
        <v>1980</v>
      </c>
      <c r="B1982" s="3" t="s">
        <v>1981</v>
      </c>
      <c r="C1982" s="3" t="s">
        <v>6090</v>
      </c>
      <c r="D1982" s="11">
        <v>50000</v>
      </c>
      <c r="E1982" s="11">
        <v>177412.01</v>
      </c>
      <c r="F1982" t="s">
        <v>8219</v>
      </c>
      <c r="G1982" t="s">
        <v>8236</v>
      </c>
      <c r="H1982" t="s">
        <v>8249</v>
      </c>
      <c r="I1982">
        <v>1459684862</v>
      </c>
      <c r="J1982">
        <v>1456232462</v>
      </c>
      <c r="K1982" t="b">
        <v>1</v>
      </c>
      <c r="L1982">
        <v>1945</v>
      </c>
      <c r="M1982" t="b">
        <v>1</v>
      </c>
      <c r="N1982" t="s">
        <v>8295</v>
      </c>
      <c r="O1982" s="13">
        <f>E1982/D1982</f>
        <v>3.5482402000000004</v>
      </c>
      <c r="P1982" s="14">
        <f>IF($L1982&lt;&gt;0, E1982/L1982, 0)</f>
        <v>91.214401028277635</v>
      </c>
      <c r="Q1982" t="str">
        <f>LEFT($N1982, FIND("/", $N1982)-1)</f>
        <v>technology</v>
      </c>
      <c r="R1982" t="str">
        <f>RIGHT(N1982, LEN(N1982)-LEN(Q1982)-1)</f>
        <v>hardware</v>
      </c>
      <c r="S1982" s="5">
        <f>$J1982/60/60/24+DATE(1970, 1, 1)</f>
        <v>42423.542384259257</v>
      </c>
      <c r="T1982" s="5">
        <f>$I1982/60/60/24+DATE(1970, 1, 1)</f>
        <v>42463.500717592593</v>
      </c>
      <c r="U1982" t="b">
        <f>T1982&gt;S1982</f>
        <v>1</v>
      </c>
    </row>
    <row r="1983" spans="1:21" ht="43.5" x14ac:dyDescent="0.35">
      <c r="A1983">
        <v>1981</v>
      </c>
      <c r="B1983" s="3" t="s">
        <v>1982</v>
      </c>
      <c r="C1983" s="3" t="s">
        <v>6091</v>
      </c>
      <c r="D1983" s="11">
        <v>7500</v>
      </c>
      <c r="E1983" s="11">
        <v>381</v>
      </c>
      <c r="F1983" t="s">
        <v>8221</v>
      </c>
      <c r="G1983" t="s">
        <v>8229</v>
      </c>
      <c r="H1983" t="s">
        <v>8251</v>
      </c>
      <c r="I1983">
        <v>1404926665</v>
      </c>
      <c r="J1983">
        <v>1402334665</v>
      </c>
      <c r="K1983" t="b">
        <v>0</v>
      </c>
      <c r="L1983">
        <v>12</v>
      </c>
      <c r="M1983" t="b">
        <v>0</v>
      </c>
      <c r="N1983" t="s">
        <v>8296</v>
      </c>
      <c r="O1983" s="13">
        <f>E1983/D1983</f>
        <v>5.0799999999999998E-2</v>
      </c>
      <c r="P1983" s="14">
        <f>IF($L1983&lt;&gt;0, E1983/L1983, 0)</f>
        <v>31.75</v>
      </c>
      <c r="Q1983" t="str">
        <f>LEFT($N1983, FIND("/", $N1983)-1)</f>
        <v>photography</v>
      </c>
      <c r="R1983" t="str">
        <f>RIGHT(N1983, LEN(N1983)-LEN(Q1983)-1)</f>
        <v>people</v>
      </c>
      <c r="S1983" s="5">
        <f>$J1983/60/60/24+DATE(1970, 1, 1)</f>
        <v>41799.725289351853</v>
      </c>
      <c r="T1983" s="5">
        <f>$I1983/60/60/24+DATE(1970, 1, 1)</f>
        <v>41829.725289351853</v>
      </c>
      <c r="U1983" t="b">
        <f>T1983&gt;S1983</f>
        <v>1</v>
      </c>
    </row>
    <row r="1984" spans="1:21" ht="43.5" x14ac:dyDescent="0.35">
      <c r="A1984">
        <v>1982</v>
      </c>
      <c r="B1984" s="3" t="s">
        <v>1983</v>
      </c>
      <c r="C1984" s="3" t="s">
        <v>6092</v>
      </c>
      <c r="D1984" s="11">
        <v>180000</v>
      </c>
      <c r="E1984" s="11">
        <v>0</v>
      </c>
      <c r="F1984" t="s">
        <v>8221</v>
      </c>
      <c r="G1984" t="s">
        <v>8231</v>
      </c>
      <c r="H1984" t="s">
        <v>8252</v>
      </c>
      <c r="I1984">
        <v>1480863887</v>
      </c>
      <c r="J1984">
        <v>1478268287</v>
      </c>
      <c r="K1984" t="b">
        <v>0</v>
      </c>
      <c r="L1984">
        <v>0</v>
      </c>
      <c r="M1984" t="b">
        <v>0</v>
      </c>
      <c r="N1984" t="s">
        <v>8296</v>
      </c>
      <c r="O1984" s="13">
        <f>E1984/D1984</f>
        <v>0</v>
      </c>
      <c r="P1984" s="14">
        <f>IF($L1984&lt;&gt;0, E1984/L1984, 0)</f>
        <v>0</v>
      </c>
      <c r="Q1984" t="str">
        <f>LEFT($N1984, FIND("/", $N1984)-1)</f>
        <v>photography</v>
      </c>
      <c r="R1984" t="str">
        <f>RIGHT(N1984, LEN(N1984)-LEN(Q1984)-1)</f>
        <v>people</v>
      </c>
      <c r="S1984" s="5">
        <f>$J1984/60/60/24+DATE(1970, 1, 1)</f>
        <v>42678.586655092593</v>
      </c>
      <c r="T1984" s="5">
        <f>$I1984/60/60/24+DATE(1970, 1, 1)</f>
        <v>42708.628321759257</v>
      </c>
      <c r="U1984" t="b">
        <f>T1984&gt;S1984</f>
        <v>1</v>
      </c>
    </row>
    <row r="1985" spans="1:21" ht="43.5" x14ac:dyDescent="0.35">
      <c r="A1985">
        <v>1983</v>
      </c>
      <c r="B1985" s="3" t="s">
        <v>1984</v>
      </c>
      <c r="C1985" s="3" t="s">
        <v>6093</v>
      </c>
      <c r="D1985" s="11">
        <v>33000</v>
      </c>
      <c r="E1985" s="11">
        <v>1419</v>
      </c>
      <c r="F1985" t="s">
        <v>8221</v>
      </c>
      <c r="G1985" t="s">
        <v>8224</v>
      </c>
      <c r="H1985" t="s">
        <v>8246</v>
      </c>
      <c r="I1985">
        <v>1472799600</v>
      </c>
      <c r="J1985">
        <v>1470874618</v>
      </c>
      <c r="K1985" t="b">
        <v>0</v>
      </c>
      <c r="L1985">
        <v>16</v>
      </c>
      <c r="M1985" t="b">
        <v>0</v>
      </c>
      <c r="N1985" t="s">
        <v>8296</v>
      </c>
      <c r="O1985" s="13">
        <f>E1985/D1985</f>
        <v>4.2999999999999997E-2</v>
      </c>
      <c r="P1985" s="14">
        <f>IF($L1985&lt;&gt;0, E1985/L1985, 0)</f>
        <v>88.6875</v>
      </c>
      <c r="Q1985" t="str">
        <f>LEFT($N1985, FIND("/", $N1985)-1)</f>
        <v>photography</v>
      </c>
      <c r="R1985" t="str">
        <f>RIGHT(N1985, LEN(N1985)-LEN(Q1985)-1)</f>
        <v>people</v>
      </c>
      <c r="S1985" s="5">
        <f>$J1985/60/60/24+DATE(1970, 1, 1)</f>
        <v>42593.011782407411</v>
      </c>
      <c r="T1985" s="5">
        <f>$I1985/60/60/24+DATE(1970, 1, 1)</f>
        <v>42615.291666666672</v>
      </c>
      <c r="U1985" t="b">
        <f>T1985&gt;S1985</f>
        <v>1</v>
      </c>
    </row>
    <row r="1986" spans="1:21" ht="58" x14ac:dyDescent="0.35">
      <c r="A1986">
        <v>1984</v>
      </c>
      <c r="B1986" s="3" t="s">
        <v>1985</v>
      </c>
      <c r="C1986" s="3" t="s">
        <v>6094</v>
      </c>
      <c r="D1986" s="11">
        <v>15000</v>
      </c>
      <c r="E1986" s="11">
        <v>3172</v>
      </c>
      <c r="F1986" t="s">
        <v>8221</v>
      </c>
      <c r="G1986" t="s">
        <v>8224</v>
      </c>
      <c r="H1986" t="s">
        <v>8246</v>
      </c>
      <c r="I1986">
        <v>1417377481</v>
      </c>
      <c r="J1986">
        <v>1412189881</v>
      </c>
      <c r="K1986" t="b">
        <v>0</v>
      </c>
      <c r="L1986">
        <v>7</v>
      </c>
      <c r="M1986" t="b">
        <v>0</v>
      </c>
      <c r="N1986" t="s">
        <v>8296</v>
      </c>
      <c r="O1986" s="13">
        <f>E1986/D1986</f>
        <v>0.21146666666666666</v>
      </c>
      <c r="P1986" s="14">
        <f>IF($L1986&lt;&gt;0, E1986/L1986, 0)</f>
        <v>453.14285714285717</v>
      </c>
      <c r="Q1986" t="str">
        <f>LEFT($N1986, FIND("/", $N1986)-1)</f>
        <v>photography</v>
      </c>
      <c r="R1986" t="str">
        <f>RIGHT(N1986, LEN(N1986)-LEN(Q1986)-1)</f>
        <v>people</v>
      </c>
      <c r="S1986" s="5">
        <f>$J1986/60/60/24+DATE(1970, 1, 1)</f>
        <v>41913.790289351848</v>
      </c>
      <c r="T1986" s="5">
        <f>$I1986/60/60/24+DATE(1970, 1, 1)</f>
        <v>41973.831956018519</v>
      </c>
      <c r="U1986" t="b">
        <f>T1986&gt;S1986</f>
        <v>1</v>
      </c>
    </row>
    <row r="1987" spans="1:21" ht="43.5" x14ac:dyDescent="0.35">
      <c r="A1987">
        <v>1985</v>
      </c>
      <c r="B1987" s="3" t="s">
        <v>1986</v>
      </c>
      <c r="C1987" s="3" t="s">
        <v>6095</v>
      </c>
      <c r="D1987" s="11">
        <v>1600</v>
      </c>
      <c r="E1987" s="11">
        <v>51</v>
      </c>
      <c r="F1987" t="s">
        <v>8221</v>
      </c>
      <c r="G1987" t="s">
        <v>8225</v>
      </c>
      <c r="H1987" t="s">
        <v>8247</v>
      </c>
      <c r="I1987">
        <v>1470178800</v>
      </c>
      <c r="J1987">
        <v>1467650771</v>
      </c>
      <c r="K1987" t="b">
        <v>0</v>
      </c>
      <c r="L1987">
        <v>4</v>
      </c>
      <c r="M1987" t="b">
        <v>0</v>
      </c>
      <c r="N1987" t="s">
        <v>8296</v>
      </c>
      <c r="O1987" s="13">
        <f>E1987/D1987</f>
        <v>3.1875000000000001E-2</v>
      </c>
      <c r="P1987" s="14">
        <f>IF($L1987&lt;&gt;0, E1987/L1987, 0)</f>
        <v>12.75</v>
      </c>
      <c r="Q1987" t="str">
        <f>LEFT($N1987, FIND("/", $N1987)-1)</f>
        <v>photography</v>
      </c>
      <c r="R1987" t="str">
        <f>RIGHT(N1987, LEN(N1987)-LEN(Q1987)-1)</f>
        <v>people</v>
      </c>
      <c r="S1987" s="5">
        <f>$J1987/60/60/24+DATE(1970, 1, 1)</f>
        <v>42555.698738425926</v>
      </c>
      <c r="T1987" s="5">
        <f>$I1987/60/60/24+DATE(1970, 1, 1)</f>
        <v>42584.958333333328</v>
      </c>
      <c r="U1987" t="b">
        <f>T1987&gt;S1987</f>
        <v>1</v>
      </c>
    </row>
    <row r="1988" spans="1:21" ht="43.5" x14ac:dyDescent="0.35">
      <c r="A1988">
        <v>1986</v>
      </c>
      <c r="B1988" s="3" t="s">
        <v>1987</v>
      </c>
      <c r="C1988" s="3" t="s">
        <v>6096</v>
      </c>
      <c r="D1988" s="11">
        <v>2000</v>
      </c>
      <c r="E1988" s="11">
        <v>1</v>
      </c>
      <c r="F1988" t="s">
        <v>8221</v>
      </c>
      <c r="G1988" t="s">
        <v>8225</v>
      </c>
      <c r="H1988" t="s">
        <v>8247</v>
      </c>
      <c r="I1988">
        <v>1457947483</v>
      </c>
      <c r="J1988">
        <v>1455359083</v>
      </c>
      <c r="K1988" t="b">
        <v>0</v>
      </c>
      <c r="L1988">
        <v>1</v>
      </c>
      <c r="M1988" t="b">
        <v>0</v>
      </c>
      <c r="N1988" t="s">
        <v>8296</v>
      </c>
      <c r="O1988" s="13">
        <f>E1988/D1988</f>
        <v>5.0000000000000001E-4</v>
      </c>
      <c r="P1988" s="14">
        <f>IF($L1988&lt;&gt;0, E1988/L1988, 0)</f>
        <v>1</v>
      </c>
      <c r="Q1988" t="str">
        <f>LEFT($N1988, FIND("/", $N1988)-1)</f>
        <v>photography</v>
      </c>
      <c r="R1988" t="str">
        <f>RIGHT(N1988, LEN(N1988)-LEN(Q1988)-1)</f>
        <v>people</v>
      </c>
      <c r="S1988" s="5">
        <f>$J1988/60/60/24+DATE(1970, 1, 1)</f>
        <v>42413.433831018512</v>
      </c>
      <c r="T1988" s="5">
        <f>$I1988/60/60/24+DATE(1970, 1, 1)</f>
        <v>42443.392164351855</v>
      </c>
      <c r="U1988" t="b">
        <f>T1988&gt;S1988</f>
        <v>1</v>
      </c>
    </row>
    <row r="1989" spans="1:21" ht="29" x14ac:dyDescent="0.35">
      <c r="A1989">
        <v>1987</v>
      </c>
      <c r="B1989" s="3" t="s">
        <v>1988</v>
      </c>
      <c r="C1989" s="3" t="s">
        <v>6097</v>
      </c>
      <c r="D1989" s="11">
        <v>5500</v>
      </c>
      <c r="E1989" s="11">
        <v>2336</v>
      </c>
      <c r="F1989" t="s">
        <v>8221</v>
      </c>
      <c r="G1989" t="s">
        <v>8225</v>
      </c>
      <c r="H1989" t="s">
        <v>8247</v>
      </c>
      <c r="I1989">
        <v>1425223276</v>
      </c>
      <c r="J1989">
        <v>1422631276</v>
      </c>
      <c r="K1989" t="b">
        <v>0</v>
      </c>
      <c r="L1989">
        <v>28</v>
      </c>
      <c r="M1989" t="b">
        <v>0</v>
      </c>
      <c r="N1989" t="s">
        <v>8296</v>
      </c>
      <c r="O1989" s="13">
        <f>E1989/D1989</f>
        <v>0.42472727272727273</v>
      </c>
      <c r="P1989" s="14">
        <f>IF($L1989&lt;&gt;0, E1989/L1989, 0)</f>
        <v>83.428571428571431</v>
      </c>
      <c r="Q1989" t="str">
        <f>LEFT($N1989, FIND("/", $N1989)-1)</f>
        <v>photography</v>
      </c>
      <c r="R1989" t="str">
        <f>RIGHT(N1989, LEN(N1989)-LEN(Q1989)-1)</f>
        <v>people</v>
      </c>
      <c r="S1989" s="5">
        <f>$J1989/60/60/24+DATE(1970, 1, 1)</f>
        <v>42034.639768518522</v>
      </c>
      <c r="T1989" s="5">
        <f>$I1989/60/60/24+DATE(1970, 1, 1)</f>
        <v>42064.639768518522</v>
      </c>
      <c r="U1989" t="b">
        <f>T1989&gt;S1989</f>
        <v>1</v>
      </c>
    </row>
    <row r="1990" spans="1:21" x14ac:dyDescent="0.35">
      <c r="A1990">
        <v>1988</v>
      </c>
      <c r="B1990" s="3" t="s">
        <v>1989</v>
      </c>
      <c r="C1990" s="3" t="s">
        <v>6098</v>
      </c>
      <c r="D1990" s="11">
        <v>6000</v>
      </c>
      <c r="E1990" s="11">
        <v>25</v>
      </c>
      <c r="F1990" t="s">
        <v>8221</v>
      </c>
      <c r="G1990" t="s">
        <v>8224</v>
      </c>
      <c r="H1990" t="s">
        <v>8246</v>
      </c>
      <c r="I1990">
        <v>1440094742</v>
      </c>
      <c r="J1990">
        <v>1437502742</v>
      </c>
      <c r="K1990" t="b">
        <v>0</v>
      </c>
      <c r="L1990">
        <v>1</v>
      </c>
      <c r="M1990" t="b">
        <v>0</v>
      </c>
      <c r="N1990" t="s">
        <v>8296</v>
      </c>
      <c r="O1990" s="13">
        <f>E1990/D1990</f>
        <v>4.1666666666666666E-3</v>
      </c>
      <c r="P1990" s="14">
        <f>IF($L1990&lt;&gt;0, E1990/L1990, 0)</f>
        <v>25</v>
      </c>
      <c r="Q1990" t="str">
        <f>LEFT($N1990, FIND("/", $N1990)-1)</f>
        <v>photography</v>
      </c>
      <c r="R1990" t="str">
        <f>RIGHT(N1990, LEN(N1990)-LEN(Q1990)-1)</f>
        <v>people</v>
      </c>
      <c r="S1990" s="5">
        <f>$J1990/60/60/24+DATE(1970, 1, 1)</f>
        <v>42206.763217592597</v>
      </c>
      <c r="T1990" s="5">
        <f>$I1990/60/60/24+DATE(1970, 1, 1)</f>
        <v>42236.763217592597</v>
      </c>
      <c r="U1990" t="b">
        <f>T1990&gt;S1990</f>
        <v>1</v>
      </c>
    </row>
    <row r="1991" spans="1:21" ht="43.5" x14ac:dyDescent="0.35">
      <c r="A1991">
        <v>1989</v>
      </c>
      <c r="B1991" s="3" t="s">
        <v>1990</v>
      </c>
      <c r="C1991" s="3" t="s">
        <v>6099</v>
      </c>
      <c r="D1991" s="11">
        <v>5000</v>
      </c>
      <c r="E1991" s="11">
        <v>50</v>
      </c>
      <c r="F1991" t="s">
        <v>8221</v>
      </c>
      <c r="G1991" t="s">
        <v>8224</v>
      </c>
      <c r="H1991" t="s">
        <v>8246</v>
      </c>
      <c r="I1991">
        <v>1481473208</v>
      </c>
      <c r="J1991">
        <v>1478881208</v>
      </c>
      <c r="K1991" t="b">
        <v>0</v>
      </c>
      <c r="L1991">
        <v>1</v>
      </c>
      <c r="M1991" t="b">
        <v>0</v>
      </c>
      <c r="N1991" t="s">
        <v>8296</v>
      </c>
      <c r="O1991" s="13">
        <f>E1991/D1991</f>
        <v>0.01</v>
      </c>
      <c r="P1991" s="14">
        <f>IF($L1991&lt;&gt;0, E1991/L1991, 0)</f>
        <v>50</v>
      </c>
      <c r="Q1991" t="str">
        <f>LEFT($N1991, FIND("/", $N1991)-1)</f>
        <v>photography</v>
      </c>
      <c r="R1991" t="str">
        <f>RIGHT(N1991, LEN(N1991)-LEN(Q1991)-1)</f>
        <v>people</v>
      </c>
      <c r="S1991" s="5">
        <f>$J1991/60/60/24+DATE(1970, 1, 1)</f>
        <v>42685.680648148147</v>
      </c>
      <c r="T1991" s="5">
        <f>$I1991/60/60/24+DATE(1970, 1, 1)</f>
        <v>42715.680648148147</v>
      </c>
      <c r="U1991" t="b">
        <f>T1991&gt;S1991</f>
        <v>1</v>
      </c>
    </row>
    <row r="1992" spans="1:21" ht="43.5" x14ac:dyDescent="0.35">
      <c r="A1992">
        <v>1990</v>
      </c>
      <c r="B1992" s="3" t="s">
        <v>1991</v>
      </c>
      <c r="C1992" s="3" t="s">
        <v>6100</v>
      </c>
      <c r="D1992" s="11">
        <v>3000</v>
      </c>
      <c r="E1992" s="11">
        <v>509</v>
      </c>
      <c r="F1992" t="s">
        <v>8221</v>
      </c>
      <c r="G1992" t="s">
        <v>8224</v>
      </c>
      <c r="H1992" t="s">
        <v>8246</v>
      </c>
      <c r="I1992">
        <v>1455338532</v>
      </c>
      <c r="J1992">
        <v>1454042532</v>
      </c>
      <c r="K1992" t="b">
        <v>0</v>
      </c>
      <c r="L1992">
        <v>5</v>
      </c>
      <c r="M1992" t="b">
        <v>0</v>
      </c>
      <c r="N1992" t="s">
        <v>8296</v>
      </c>
      <c r="O1992" s="13">
        <f>E1992/D1992</f>
        <v>0.16966666666666666</v>
      </c>
      <c r="P1992" s="14">
        <f>IF($L1992&lt;&gt;0, E1992/L1992, 0)</f>
        <v>101.8</v>
      </c>
      <c r="Q1992" t="str">
        <f>LEFT($N1992, FIND("/", $N1992)-1)</f>
        <v>photography</v>
      </c>
      <c r="R1992" t="str">
        <f>RIGHT(N1992, LEN(N1992)-LEN(Q1992)-1)</f>
        <v>people</v>
      </c>
      <c r="S1992" s="5">
        <f>$J1992/60/60/24+DATE(1970, 1, 1)</f>
        <v>42398.195972222224</v>
      </c>
      <c r="T1992" s="5">
        <f>$I1992/60/60/24+DATE(1970, 1, 1)</f>
        <v>42413.195972222224</v>
      </c>
      <c r="U1992" t="b">
        <f>T1992&gt;S1992</f>
        <v>1</v>
      </c>
    </row>
    <row r="1993" spans="1:21" ht="29" x14ac:dyDescent="0.35">
      <c r="A1993">
        <v>1991</v>
      </c>
      <c r="B1993" s="3" t="s">
        <v>1992</v>
      </c>
      <c r="C1993" s="3" t="s">
        <v>6101</v>
      </c>
      <c r="D1993" s="11">
        <v>2000</v>
      </c>
      <c r="E1993" s="11">
        <v>140</v>
      </c>
      <c r="F1993" t="s">
        <v>8221</v>
      </c>
      <c r="G1993" t="s">
        <v>8224</v>
      </c>
      <c r="H1993" t="s">
        <v>8246</v>
      </c>
      <c r="I1993">
        <v>1435958786</v>
      </c>
      <c r="J1993">
        <v>1434144386</v>
      </c>
      <c r="K1993" t="b">
        <v>0</v>
      </c>
      <c r="L1993">
        <v>3</v>
      </c>
      <c r="M1993" t="b">
        <v>0</v>
      </c>
      <c r="N1993" t="s">
        <v>8296</v>
      </c>
      <c r="O1993" s="13">
        <f>E1993/D1993</f>
        <v>7.0000000000000007E-2</v>
      </c>
      <c r="P1993" s="14">
        <f>IF($L1993&lt;&gt;0, E1993/L1993, 0)</f>
        <v>46.666666666666664</v>
      </c>
      <c r="Q1993" t="str">
        <f>LEFT($N1993, FIND("/", $N1993)-1)</f>
        <v>photography</v>
      </c>
      <c r="R1993" t="str">
        <f>RIGHT(N1993, LEN(N1993)-LEN(Q1993)-1)</f>
        <v>people</v>
      </c>
      <c r="S1993" s="5">
        <f>$J1993/60/60/24+DATE(1970, 1, 1)</f>
        <v>42167.89335648148</v>
      </c>
      <c r="T1993" s="5">
        <f>$I1993/60/60/24+DATE(1970, 1, 1)</f>
        <v>42188.89335648148</v>
      </c>
      <c r="U1993" t="b">
        <f>T1993&gt;S1993</f>
        <v>1</v>
      </c>
    </row>
    <row r="1994" spans="1:21" ht="29" x14ac:dyDescent="0.35">
      <c r="A1994">
        <v>1992</v>
      </c>
      <c r="B1994" s="3" t="s">
        <v>1993</v>
      </c>
      <c r="C1994" s="3" t="s">
        <v>6102</v>
      </c>
      <c r="D1994" s="11">
        <v>1500</v>
      </c>
      <c r="E1994" s="11">
        <v>2</v>
      </c>
      <c r="F1994" t="s">
        <v>8221</v>
      </c>
      <c r="G1994" t="s">
        <v>8224</v>
      </c>
      <c r="H1994" t="s">
        <v>8246</v>
      </c>
      <c r="I1994">
        <v>1424229991</v>
      </c>
      <c r="J1994">
        <v>1421637991</v>
      </c>
      <c r="K1994" t="b">
        <v>0</v>
      </c>
      <c r="L1994">
        <v>2</v>
      </c>
      <c r="M1994" t="b">
        <v>0</v>
      </c>
      <c r="N1994" t="s">
        <v>8296</v>
      </c>
      <c r="O1994" s="13">
        <f>E1994/D1994</f>
        <v>1.3333333333333333E-3</v>
      </c>
      <c r="P1994" s="14">
        <f>IF($L1994&lt;&gt;0, E1994/L1994, 0)</f>
        <v>1</v>
      </c>
      <c r="Q1994" t="str">
        <f>LEFT($N1994, FIND("/", $N1994)-1)</f>
        <v>photography</v>
      </c>
      <c r="R1994" t="str">
        <f>RIGHT(N1994, LEN(N1994)-LEN(Q1994)-1)</f>
        <v>people</v>
      </c>
      <c r="S1994" s="5">
        <f>$J1994/60/60/24+DATE(1970, 1, 1)</f>
        <v>42023.143414351856</v>
      </c>
      <c r="T1994" s="5">
        <f>$I1994/60/60/24+DATE(1970, 1, 1)</f>
        <v>42053.143414351856</v>
      </c>
      <c r="U1994" t="b">
        <f>T1994&gt;S1994</f>
        <v>1</v>
      </c>
    </row>
    <row r="1995" spans="1:21" ht="43.5" x14ac:dyDescent="0.35">
      <c r="A1995">
        <v>1993</v>
      </c>
      <c r="B1995" s="3" t="s">
        <v>1994</v>
      </c>
      <c r="C1995" s="3" t="s">
        <v>6103</v>
      </c>
      <c r="D1995" s="11">
        <v>2000</v>
      </c>
      <c r="E1995" s="11">
        <v>0</v>
      </c>
      <c r="F1995" t="s">
        <v>8221</v>
      </c>
      <c r="G1995" t="s">
        <v>8225</v>
      </c>
      <c r="H1995" t="s">
        <v>8247</v>
      </c>
      <c r="I1995">
        <v>1450706837</v>
      </c>
      <c r="J1995">
        <v>1448114837</v>
      </c>
      <c r="K1995" t="b">
        <v>0</v>
      </c>
      <c r="L1995">
        <v>0</v>
      </c>
      <c r="M1995" t="b">
        <v>0</v>
      </c>
      <c r="N1995" t="s">
        <v>8296</v>
      </c>
      <c r="O1995" s="13">
        <f>E1995/D1995</f>
        <v>0</v>
      </c>
      <c r="P1995" s="14">
        <f>IF($L1995&lt;&gt;0, E1995/L1995, 0)</f>
        <v>0</v>
      </c>
      <c r="Q1995" t="str">
        <f>LEFT($N1995, FIND("/", $N1995)-1)</f>
        <v>photography</v>
      </c>
      <c r="R1995" t="str">
        <f>RIGHT(N1995, LEN(N1995)-LEN(Q1995)-1)</f>
        <v>people</v>
      </c>
      <c r="S1995" s="5">
        <f>$J1995/60/60/24+DATE(1970, 1, 1)</f>
        <v>42329.58839120371</v>
      </c>
      <c r="T1995" s="5">
        <f>$I1995/60/60/24+DATE(1970, 1, 1)</f>
        <v>42359.58839120371</v>
      </c>
      <c r="U1995" t="b">
        <f>T1995&gt;S1995</f>
        <v>1</v>
      </c>
    </row>
    <row r="1996" spans="1:21" ht="58" x14ac:dyDescent="0.35">
      <c r="A1996">
        <v>1994</v>
      </c>
      <c r="B1996" s="3" t="s">
        <v>1995</v>
      </c>
      <c r="C1996" s="3" t="s">
        <v>6104</v>
      </c>
      <c r="D1996" s="11">
        <v>3200</v>
      </c>
      <c r="E1996" s="11">
        <v>0</v>
      </c>
      <c r="F1996" t="s">
        <v>8221</v>
      </c>
      <c r="G1996" t="s">
        <v>8224</v>
      </c>
      <c r="H1996" t="s">
        <v>8246</v>
      </c>
      <c r="I1996">
        <v>1481072942</v>
      </c>
      <c r="J1996">
        <v>1475885342</v>
      </c>
      <c r="K1996" t="b">
        <v>0</v>
      </c>
      <c r="L1996">
        <v>0</v>
      </c>
      <c r="M1996" t="b">
        <v>0</v>
      </c>
      <c r="N1996" t="s">
        <v>8296</v>
      </c>
      <c r="O1996" s="13">
        <f>E1996/D1996</f>
        <v>0</v>
      </c>
      <c r="P1996" s="14">
        <f>IF($L1996&lt;&gt;0, E1996/L1996, 0)</f>
        <v>0</v>
      </c>
      <c r="Q1996" t="str">
        <f>LEFT($N1996, FIND("/", $N1996)-1)</f>
        <v>photography</v>
      </c>
      <c r="R1996" t="str">
        <f>RIGHT(N1996, LEN(N1996)-LEN(Q1996)-1)</f>
        <v>people</v>
      </c>
      <c r="S1996" s="5">
        <f>$J1996/60/60/24+DATE(1970, 1, 1)</f>
        <v>42651.006273148145</v>
      </c>
      <c r="T1996" s="5">
        <f>$I1996/60/60/24+DATE(1970, 1, 1)</f>
        <v>42711.047939814816</v>
      </c>
      <c r="U1996" t="b">
        <f>T1996&gt;S1996</f>
        <v>1</v>
      </c>
    </row>
    <row r="1997" spans="1:21" ht="43.5" x14ac:dyDescent="0.35">
      <c r="A1997">
        <v>1995</v>
      </c>
      <c r="B1997" s="3" t="s">
        <v>1996</v>
      </c>
      <c r="C1997" s="3" t="s">
        <v>6105</v>
      </c>
      <c r="D1997" s="11">
        <v>1000</v>
      </c>
      <c r="E1997" s="11">
        <v>78</v>
      </c>
      <c r="F1997" t="s">
        <v>8221</v>
      </c>
      <c r="G1997" t="s">
        <v>8229</v>
      </c>
      <c r="H1997" t="s">
        <v>8251</v>
      </c>
      <c r="I1997">
        <v>1437082736</v>
      </c>
      <c r="J1997">
        <v>1435354736</v>
      </c>
      <c r="K1997" t="b">
        <v>0</v>
      </c>
      <c r="L1997">
        <v>3</v>
      </c>
      <c r="M1997" t="b">
        <v>0</v>
      </c>
      <c r="N1997" t="s">
        <v>8296</v>
      </c>
      <c r="O1997" s="13">
        <f>E1997/D1997</f>
        <v>7.8E-2</v>
      </c>
      <c r="P1997" s="14">
        <f>IF($L1997&lt;&gt;0, E1997/L1997, 0)</f>
        <v>26</v>
      </c>
      <c r="Q1997" t="str">
        <f>LEFT($N1997, FIND("/", $N1997)-1)</f>
        <v>photography</v>
      </c>
      <c r="R1997" t="str">
        <f>RIGHT(N1997, LEN(N1997)-LEN(Q1997)-1)</f>
        <v>people</v>
      </c>
      <c r="S1997" s="5">
        <f>$J1997/60/60/24+DATE(1970, 1, 1)</f>
        <v>42181.902037037042</v>
      </c>
      <c r="T1997" s="5">
        <f>$I1997/60/60/24+DATE(1970, 1, 1)</f>
        <v>42201.902037037042</v>
      </c>
      <c r="U1997" t="b">
        <f>T1997&gt;S1997</f>
        <v>1</v>
      </c>
    </row>
    <row r="1998" spans="1:21" ht="58" x14ac:dyDescent="0.35">
      <c r="A1998">
        <v>1996</v>
      </c>
      <c r="B1998" s="3" t="s">
        <v>1997</v>
      </c>
      <c r="C1998" s="3" t="s">
        <v>6106</v>
      </c>
      <c r="D1998" s="11">
        <v>133800</v>
      </c>
      <c r="E1998" s="11">
        <v>0</v>
      </c>
      <c r="F1998" t="s">
        <v>8221</v>
      </c>
      <c r="G1998" t="s">
        <v>8224</v>
      </c>
      <c r="H1998" t="s">
        <v>8246</v>
      </c>
      <c r="I1998">
        <v>1405021211</v>
      </c>
      <c r="J1998">
        <v>1402429211</v>
      </c>
      <c r="K1998" t="b">
        <v>0</v>
      </c>
      <c r="L1998">
        <v>0</v>
      </c>
      <c r="M1998" t="b">
        <v>0</v>
      </c>
      <c r="N1998" t="s">
        <v>8296</v>
      </c>
      <c r="O1998" s="13">
        <f>E1998/D1998</f>
        <v>0</v>
      </c>
      <c r="P1998" s="14">
        <f>IF($L1998&lt;&gt;0, E1998/L1998, 0)</f>
        <v>0</v>
      </c>
      <c r="Q1998" t="str">
        <f>LEFT($N1998, FIND("/", $N1998)-1)</f>
        <v>photography</v>
      </c>
      <c r="R1998" t="str">
        <f>RIGHT(N1998, LEN(N1998)-LEN(Q1998)-1)</f>
        <v>people</v>
      </c>
      <c r="S1998" s="5">
        <f>$J1998/60/60/24+DATE(1970, 1, 1)</f>
        <v>41800.819571759261</v>
      </c>
      <c r="T1998" s="5">
        <f>$I1998/60/60/24+DATE(1970, 1, 1)</f>
        <v>41830.819571759261</v>
      </c>
      <c r="U1998" t="b">
        <f>T1998&gt;S1998</f>
        <v>1</v>
      </c>
    </row>
    <row r="1999" spans="1:21" ht="43.5" x14ac:dyDescent="0.35">
      <c r="A1999">
        <v>1997</v>
      </c>
      <c r="B1999" s="3" t="s">
        <v>1998</v>
      </c>
      <c r="C1999" s="3" t="s">
        <v>6107</v>
      </c>
      <c r="D1999" s="11">
        <v>6500</v>
      </c>
      <c r="E1999" s="11">
        <v>0</v>
      </c>
      <c r="F1999" t="s">
        <v>8221</v>
      </c>
      <c r="G1999" t="s">
        <v>8224</v>
      </c>
      <c r="H1999" t="s">
        <v>8246</v>
      </c>
      <c r="I1999">
        <v>1409091612</v>
      </c>
      <c r="J1999">
        <v>1406499612</v>
      </c>
      <c r="K1999" t="b">
        <v>0</v>
      </c>
      <c r="L1999">
        <v>0</v>
      </c>
      <c r="M1999" t="b">
        <v>0</v>
      </c>
      <c r="N1999" t="s">
        <v>8296</v>
      </c>
      <c r="O1999" s="13">
        <f>E1999/D1999</f>
        <v>0</v>
      </c>
      <c r="P1999" s="14">
        <f>IF($L1999&lt;&gt;0, E1999/L1999, 0)</f>
        <v>0</v>
      </c>
      <c r="Q1999" t="str">
        <f>LEFT($N1999, FIND("/", $N1999)-1)</f>
        <v>photography</v>
      </c>
      <c r="R1999" t="str">
        <f>RIGHT(N1999, LEN(N1999)-LEN(Q1999)-1)</f>
        <v>people</v>
      </c>
      <c r="S1999" s="5">
        <f>$J1999/60/60/24+DATE(1970, 1, 1)</f>
        <v>41847.930694444447</v>
      </c>
      <c r="T1999" s="5">
        <f>$I1999/60/60/24+DATE(1970, 1, 1)</f>
        <v>41877.930694444447</v>
      </c>
      <c r="U1999" t="b">
        <f>T1999&gt;S1999</f>
        <v>1</v>
      </c>
    </row>
    <row r="2000" spans="1:21" ht="58" x14ac:dyDescent="0.35">
      <c r="A2000">
        <v>1998</v>
      </c>
      <c r="B2000" s="3" t="s">
        <v>1999</v>
      </c>
      <c r="C2000" s="3" t="s">
        <v>6108</v>
      </c>
      <c r="D2000" s="11">
        <v>2500</v>
      </c>
      <c r="E2000" s="11">
        <v>655</v>
      </c>
      <c r="F2000" t="s">
        <v>8221</v>
      </c>
      <c r="G2000" t="s">
        <v>8224</v>
      </c>
      <c r="H2000" t="s">
        <v>8246</v>
      </c>
      <c r="I2000">
        <v>1406861438</v>
      </c>
      <c r="J2000">
        <v>1402973438</v>
      </c>
      <c r="K2000" t="b">
        <v>0</v>
      </c>
      <c r="L2000">
        <v>3</v>
      </c>
      <c r="M2000" t="b">
        <v>0</v>
      </c>
      <c r="N2000" t="s">
        <v>8296</v>
      </c>
      <c r="O2000" s="13">
        <f>E2000/D2000</f>
        <v>0.26200000000000001</v>
      </c>
      <c r="P2000" s="14">
        <f>IF($L2000&lt;&gt;0, E2000/L2000, 0)</f>
        <v>218.33333333333334</v>
      </c>
      <c r="Q2000" t="str">
        <f>LEFT($N2000, FIND("/", $N2000)-1)</f>
        <v>photography</v>
      </c>
      <c r="R2000" t="str">
        <f>RIGHT(N2000, LEN(N2000)-LEN(Q2000)-1)</f>
        <v>people</v>
      </c>
      <c r="S2000" s="5">
        <f>$J2000/60/60/24+DATE(1970, 1, 1)</f>
        <v>41807.118495370371</v>
      </c>
      <c r="T2000" s="5">
        <f>$I2000/60/60/24+DATE(1970, 1, 1)</f>
        <v>41852.118495370371</v>
      </c>
      <c r="U2000" t="b">
        <f>T2000&gt;S2000</f>
        <v>1</v>
      </c>
    </row>
    <row r="2001" spans="1:21" ht="43.5" x14ac:dyDescent="0.35">
      <c r="A2001">
        <v>1999</v>
      </c>
      <c r="B2001" s="3" t="s">
        <v>2000</v>
      </c>
      <c r="C2001" s="3" t="s">
        <v>6109</v>
      </c>
      <c r="D2001" s="11">
        <v>31000</v>
      </c>
      <c r="E2001" s="11">
        <v>236</v>
      </c>
      <c r="F2001" t="s">
        <v>8221</v>
      </c>
      <c r="G2001" t="s">
        <v>8225</v>
      </c>
      <c r="H2001" t="s">
        <v>8247</v>
      </c>
      <c r="I2001">
        <v>1415882108</v>
      </c>
      <c r="J2001">
        <v>1413286508</v>
      </c>
      <c r="K2001" t="b">
        <v>0</v>
      </c>
      <c r="L2001">
        <v>7</v>
      </c>
      <c r="M2001" t="b">
        <v>0</v>
      </c>
      <c r="N2001" t="s">
        <v>8296</v>
      </c>
      <c r="O2001" s="13">
        <f>E2001/D2001</f>
        <v>7.6129032258064515E-3</v>
      </c>
      <c r="P2001" s="14">
        <f>IF($L2001&lt;&gt;0, E2001/L2001, 0)</f>
        <v>33.714285714285715</v>
      </c>
      <c r="Q2001" t="str">
        <f>LEFT($N2001, FIND("/", $N2001)-1)</f>
        <v>photography</v>
      </c>
      <c r="R2001" t="str">
        <f>RIGHT(N2001, LEN(N2001)-LEN(Q2001)-1)</f>
        <v>people</v>
      </c>
      <c r="S2001" s="5">
        <f>$J2001/60/60/24+DATE(1970, 1, 1)</f>
        <v>41926.482731481483</v>
      </c>
      <c r="T2001" s="5">
        <f>$I2001/60/60/24+DATE(1970, 1, 1)</f>
        <v>41956.524398148147</v>
      </c>
      <c r="U2001" t="b">
        <f>T2001&gt;S2001</f>
        <v>1</v>
      </c>
    </row>
    <row r="2002" spans="1:21" ht="43.5" x14ac:dyDescent="0.35">
      <c r="A2002">
        <v>2000</v>
      </c>
      <c r="B2002" s="3" t="s">
        <v>2001</v>
      </c>
      <c r="C2002" s="3" t="s">
        <v>6110</v>
      </c>
      <c r="D2002" s="11">
        <v>5000</v>
      </c>
      <c r="E2002" s="11">
        <v>625</v>
      </c>
      <c r="F2002" t="s">
        <v>8221</v>
      </c>
      <c r="G2002" t="s">
        <v>8229</v>
      </c>
      <c r="H2002" t="s">
        <v>8251</v>
      </c>
      <c r="I2002">
        <v>1452120613</v>
      </c>
      <c r="J2002">
        <v>1449528613</v>
      </c>
      <c r="K2002" t="b">
        <v>0</v>
      </c>
      <c r="L2002">
        <v>25</v>
      </c>
      <c r="M2002" t="b">
        <v>0</v>
      </c>
      <c r="N2002" t="s">
        <v>8296</v>
      </c>
      <c r="O2002" s="13">
        <f>E2002/D2002</f>
        <v>0.125</v>
      </c>
      <c r="P2002" s="14">
        <f>IF($L2002&lt;&gt;0, E2002/L2002, 0)</f>
        <v>25</v>
      </c>
      <c r="Q2002" t="str">
        <f>LEFT($N2002, FIND("/", $N2002)-1)</f>
        <v>photography</v>
      </c>
      <c r="R2002" t="str">
        <f>RIGHT(N2002, LEN(N2002)-LEN(Q2002)-1)</f>
        <v>people</v>
      </c>
      <c r="S2002" s="5">
        <f>$J2002/60/60/24+DATE(1970, 1, 1)</f>
        <v>42345.951539351852</v>
      </c>
      <c r="T2002" s="5">
        <f>$I2002/60/60/24+DATE(1970, 1, 1)</f>
        <v>42375.951539351852</v>
      </c>
      <c r="U2002" t="b">
        <f>T2002&gt;S2002</f>
        <v>1</v>
      </c>
    </row>
    <row r="2003" spans="1:21" ht="43.5" x14ac:dyDescent="0.35">
      <c r="A2003">
        <v>2001</v>
      </c>
      <c r="B2003" s="3" t="s">
        <v>2002</v>
      </c>
      <c r="C2003" s="3" t="s">
        <v>6111</v>
      </c>
      <c r="D2003" s="11">
        <v>55000</v>
      </c>
      <c r="E2003" s="11">
        <v>210171</v>
      </c>
      <c r="F2003" t="s">
        <v>8219</v>
      </c>
      <c r="G2003" t="s">
        <v>8236</v>
      </c>
      <c r="H2003" t="s">
        <v>8249</v>
      </c>
      <c r="I2003">
        <v>1434139200</v>
      </c>
      <c r="J2003">
        <v>1431406916</v>
      </c>
      <c r="K2003" t="b">
        <v>1</v>
      </c>
      <c r="L2003">
        <v>1637</v>
      </c>
      <c r="M2003" t="b">
        <v>1</v>
      </c>
      <c r="N2003" t="s">
        <v>8295</v>
      </c>
      <c r="O2003" s="13">
        <f>E2003/D2003</f>
        <v>3.8212909090909091</v>
      </c>
      <c r="P2003" s="14">
        <f>IF($L2003&lt;&gt;0, E2003/L2003, 0)</f>
        <v>128.38790470372632</v>
      </c>
      <c r="Q2003" t="str">
        <f>LEFT($N2003, FIND("/", $N2003)-1)</f>
        <v>technology</v>
      </c>
      <c r="R2003" t="str">
        <f>RIGHT(N2003, LEN(N2003)-LEN(Q2003)-1)</f>
        <v>hardware</v>
      </c>
      <c r="S2003" s="5">
        <f>$J2003/60/60/24+DATE(1970, 1, 1)</f>
        <v>42136.209675925929</v>
      </c>
      <c r="T2003" s="5">
        <f>$I2003/60/60/24+DATE(1970, 1, 1)</f>
        <v>42167.833333333328</v>
      </c>
      <c r="U2003" t="b">
        <f>T2003&gt;S2003</f>
        <v>1</v>
      </c>
    </row>
    <row r="2004" spans="1:21" ht="43.5" x14ac:dyDescent="0.35">
      <c r="A2004">
        <v>2002</v>
      </c>
      <c r="B2004" s="3" t="s">
        <v>2003</v>
      </c>
      <c r="C2004" s="3" t="s">
        <v>6112</v>
      </c>
      <c r="D2004" s="11">
        <v>50000</v>
      </c>
      <c r="E2004" s="11">
        <v>108397.11</v>
      </c>
      <c r="F2004" t="s">
        <v>8219</v>
      </c>
      <c r="G2004" t="s">
        <v>8224</v>
      </c>
      <c r="H2004" t="s">
        <v>8246</v>
      </c>
      <c r="I2004">
        <v>1485191143</v>
      </c>
      <c r="J2004">
        <v>1482599143</v>
      </c>
      <c r="K2004" t="b">
        <v>1</v>
      </c>
      <c r="L2004">
        <v>1375</v>
      </c>
      <c r="M2004" t="b">
        <v>1</v>
      </c>
      <c r="N2004" t="s">
        <v>8295</v>
      </c>
      <c r="O2004" s="13">
        <f>E2004/D2004</f>
        <v>2.1679422000000002</v>
      </c>
      <c r="P2004" s="14">
        <f>IF($L2004&lt;&gt;0, E2004/L2004, 0)</f>
        <v>78.834261818181815</v>
      </c>
      <c r="Q2004" t="str">
        <f>LEFT($N2004, FIND("/", $N2004)-1)</f>
        <v>technology</v>
      </c>
      <c r="R2004" t="str">
        <f>RIGHT(N2004, LEN(N2004)-LEN(Q2004)-1)</f>
        <v>hardware</v>
      </c>
      <c r="S2004" s="5">
        <f>$J2004/60/60/24+DATE(1970, 1, 1)</f>
        <v>42728.71230324074</v>
      </c>
      <c r="T2004" s="5">
        <f>$I2004/60/60/24+DATE(1970, 1, 1)</f>
        <v>42758.71230324074</v>
      </c>
      <c r="U2004" t="b">
        <f>T2004&gt;S2004</f>
        <v>1</v>
      </c>
    </row>
    <row r="2005" spans="1:21" ht="58" x14ac:dyDescent="0.35">
      <c r="A2005">
        <v>2003</v>
      </c>
      <c r="B2005" s="3" t="s">
        <v>2004</v>
      </c>
      <c r="C2005" s="3" t="s">
        <v>6113</v>
      </c>
      <c r="D2005" s="11">
        <v>500</v>
      </c>
      <c r="E2005" s="11">
        <v>1560</v>
      </c>
      <c r="F2005" t="s">
        <v>8219</v>
      </c>
      <c r="G2005" t="s">
        <v>8224</v>
      </c>
      <c r="H2005" t="s">
        <v>8246</v>
      </c>
      <c r="I2005">
        <v>1278111600</v>
      </c>
      <c r="J2005">
        <v>1276830052</v>
      </c>
      <c r="K2005" t="b">
        <v>1</v>
      </c>
      <c r="L2005">
        <v>17</v>
      </c>
      <c r="M2005" t="b">
        <v>1</v>
      </c>
      <c r="N2005" t="s">
        <v>8295</v>
      </c>
      <c r="O2005" s="13">
        <f>E2005/D2005</f>
        <v>3.12</v>
      </c>
      <c r="P2005" s="14">
        <f>IF($L2005&lt;&gt;0, E2005/L2005, 0)</f>
        <v>91.764705882352942</v>
      </c>
      <c r="Q2005" t="str">
        <f>LEFT($N2005, FIND("/", $N2005)-1)</f>
        <v>technology</v>
      </c>
      <c r="R2005" t="str">
        <f>RIGHT(N2005, LEN(N2005)-LEN(Q2005)-1)</f>
        <v>hardware</v>
      </c>
      <c r="S2005" s="5">
        <f>$J2005/60/60/24+DATE(1970, 1, 1)</f>
        <v>40347.125601851854</v>
      </c>
      <c r="T2005" s="5">
        <f>$I2005/60/60/24+DATE(1970, 1, 1)</f>
        <v>40361.958333333336</v>
      </c>
      <c r="U2005" t="b">
        <f>T2005&gt;S2005</f>
        <v>1</v>
      </c>
    </row>
    <row r="2006" spans="1:21" ht="43.5" x14ac:dyDescent="0.35">
      <c r="A2006">
        <v>2004</v>
      </c>
      <c r="B2006" s="3" t="s">
        <v>2005</v>
      </c>
      <c r="C2006" s="3" t="s">
        <v>6114</v>
      </c>
      <c r="D2006" s="11">
        <v>50000</v>
      </c>
      <c r="E2006" s="11">
        <v>117210.24000000001</v>
      </c>
      <c r="F2006" t="s">
        <v>8219</v>
      </c>
      <c r="G2006" t="s">
        <v>8224</v>
      </c>
      <c r="H2006" t="s">
        <v>8246</v>
      </c>
      <c r="I2006">
        <v>1405002663</v>
      </c>
      <c r="J2006">
        <v>1402410663</v>
      </c>
      <c r="K2006" t="b">
        <v>1</v>
      </c>
      <c r="L2006">
        <v>354</v>
      </c>
      <c r="M2006" t="b">
        <v>1</v>
      </c>
      <c r="N2006" t="s">
        <v>8295</v>
      </c>
      <c r="O2006" s="13">
        <f>E2006/D2006</f>
        <v>2.3442048</v>
      </c>
      <c r="P2006" s="14">
        <f>IF($L2006&lt;&gt;0, E2006/L2006, 0)</f>
        <v>331.10237288135596</v>
      </c>
      <c r="Q2006" t="str">
        <f>LEFT($N2006, FIND("/", $N2006)-1)</f>
        <v>technology</v>
      </c>
      <c r="R2006" t="str">
        <f>RIGHT(N2006, LEN(N2006)-LEN(Q2006)-1)</f>
        <v>hardware</v>
      </c>
      <c r="S2006" s="5">
        <f>$J2006/60/60/24+DATE(1970, 1, 1)</f>
        <v>41800.604895833334</v>
      </c>
      <c r="T2006" s="5">
        <f>$I2006/60/60/24+DATE(1970, 1, 1)</f>
        <v>41830.604895833334</v>
      </c>
      <c r="U2006" t="b">
        <f>T2006&gt;S2006</f>
        <v>1</v>
      </c>
    </row>
    <row r="2007" spans="1:21" ht="43.5" x14ac:dyDescent="0.35">
      <c r="A2007">
        <v>2005</v>
      </c>
      <c r="B2007" s="3" t="s">
        <v>2006</v>
      </c>
      <c r="C2007" s="3" t="s">
        <v>6115</v>
      </c>
      <c r="D2007" s="11">
        <v>30000</v>
      </c>
      <c r="E2007" s="11">
        <v>37104.03</v>
      </c>
      <c r="F2007" t="s">
        <v>8219</v>
      </c>
      <c r="G2007" t="s">
        <v>8224</v>
      </c>
      <c r="H2007" t="s">
        <v>8246</v>
      </c>
      <c r="I2007">
        <v>1381895940</v>
      </c>
      <c r="J2007">
        <v>1379532618</v>
      </c>
      <c r="K2007" t="b">
        <v>1</v>
      </c>
      <c r="L2007">
        <v>191</v>
      </c>
      <c r="M2007" t="b">
        <v>1</v>
      </c>
      <c r="N2007" t="s">
        <v>8295</v>
      </c>
      <c r="O2007" s="13">
        <f>E2007/D2007</f>
        <v>1.236801</v>
      </c>
      <c r="P2007" s="14">
        <f>IF($L2007&lt;&gt;0, E2007/L2007, 0)</f>
        <v>194.26193717277485</v>
      </c>
      <c r="Q2007" t="str">
        <f>LEFT($N2007, FIND("/", $N2007)-1)</f>
        <v>technology</v>
      </c>
      <c r="R2007" t="str">
        <f>RIGHT(N2007, LEN(N2007)-LEN(Q2007)-1)</f>
        <v>hardware</v>
      </c>
      <c r="S2007" s="5">
        <f>$J2007/60/60/24+DATE(1970, 1, 1)</f>
        <v>41535.812708333331</v>
      </c>
      <c r="T2007" s="5">
        <f>$I2007/60/60/24+DATE(1970, 1, 1)</f>
        <v>41563.165972222225</v>
      </c>
      <c r="U2007" t="b">
        <f>T2007&gt;S2007</f>
        <v>1</v>
      </c>
    </row>
    <row r="2008" spans="1:21" ht="58" x14ac:dyDescent="0.35">
      <c r="A2008">
        <v>2006</v>
      </c>
      <c r="B2008" s="3" t="s">
        <v>2007</v>
      </c>
      <c r="C2008" s="3" t="s">
        <v>6116</v>
      </c>
      <c r="D2008" s="11">
        <v>50000</v>
      </c>
      <c r="E2008" s="11">
        <v>123920</v>
      </c>
      <c r="F2008" t="s">
        <v>8219</v>
      </c>
      <c r="G2008" t="s">
        <v>8224</v>
      </c>
      <c r="H2008" t="s">
        <v>8246</v>
      </c>
      <c r="I2008">
        <v>1417611645</v>
      </c>
      <c r="J2008">
        <v>1414584045</v>
      </c>
      <c r="K2008" t="b">
        <v>1</v>
      </c>
      <c r="L2008">
        <v>303</v>
      </c>
      <c r="M2008" t="b">
        <v>1</v>
      </c>
      <c r="N2008" t="s">
        <v>8295</v>
      </c>
      <c r="O2008" s="13">
        <f>E2008/D2008</f>
        <v>2.4784000000000002</v>
      </c>
      <c r="P2008" s="14">
        <f>IF($L2008&lt;&gt;0, E2008/L2008, 0)</f>
        <v>408.97689768976898</v>
      </c>
      <c r="Q2008" t="str">
        <f>LEFT($N2008, FIND("/", $N2008)-1)</f>
        <v>technology</v>
      </c>
      <c r="R2008" t="str">
        <f>RIGHT(N2008, LEN(N2008)-LEN(Q2008)-1)</f>
        <v>hardware</v>
      </c>
      <c r="S2008" s="5">
        <f>$J2008/60/60/24+DATE(1970, 1, 1)</f>
        <v>41941.500520833331</v>
      </c>
      <c r="T2008" s="5">
        <f>$I2008/60/60/24+DATE(1970, 1, 1)</f>
        <v>41976.542187500003</v>
      </c>
      <c r="U2008" t="b">
        <f>T2008&gt;S2008</f>
        <v>1</v>
      </c>
    </row>
    <row r="2009" spans="1:21" ht="58" x14ac:dyDescent="0.35">
      <c r="A2009">
        <v>2007</v>
      </c>
      <c r="B2009" s="3" t="s">
        <v>2008</v>
      </c>
      <c r="C2009" s="3" t="s">
        <v>6117</v>
      </c>
      <c r="D2009" s="11">
        <v>10000</v>
      </c>
      <c r="E2009" s="11">
        <v>11570.92</v>
      </c>
      <c r="F2009" t="s">
        <v>8219</v>
      </c>
      <c r="G2009" t="s">
        <v>8224</v>
      </c>
      <c r="H2009" t="s">
        <v>8246</v>
      </c>
      <c r="I2009">
        <v>1282622400</v>
      </c>
      <c r="J2009">
        <v>1276891586</v>
      </c>
      <c r="K2009" t="b">
        <v>1</v>
      </c>
      <c r="L2009">
        <v>137</v>
      </c>
      <c r="M2009" t="b">
        <v>1</v>
      </c>
      <c r="N2009" t="s">
        <v>8295</v>
      </c>
      <c r="O2009" s="13">
        <f>E2009/D2009</f>
        <v>1.157092</v>
      </c>
      <c r="P2009" s="14">
        <f>IF($L2009&lt;&gt;0, E2009/L2009, 0)</f>
        <v>84.459270072992695</v>
      </c>
      <c r="Q2009" t="str">
        <f>LEFT($N2009, FIND("/", $N2009)-1)</f>
        <v>technology</v>
      </c>
      <c r="R2009" t="str">
        <f>RIGHT(N2009, LEN(N2009)-LEN(Q2009)-1)</f>
        <v>hardware</v>
      </c>
      <c r="S2009" s="5">
        <f>$J2009/60/60/24+DATE(1970, 1, 1)</f>
        <v>40347.837800925925</v>
      </c>
      <c r="T2009" s="5">
        <f>$I2009/60/60/24+DATE(1970, 1, 1)</f>
        <v>40414.166666666664</v>
      </c>
      <c r="U2009" t="b">
        <f>T2009&gt;S2009</f>
        <v>1</v>
      </c>
    </row>
    <row r="2010" spans="1:21" ht="58" x14ac:dyDescent="0.35">
      <c r="A2010">
        <v>2008</v>
      </c>
      <c r="B2010" s="3" t="s">
        <v>2009</v>
      </c>
      <c r="C2010" s="3" t="s">
        <v>6118</v>
      </c>
      <c r="D2010" s="11">
        <v>1570.79</v>
      </c>
      <c r="E2010" s="11">
        <v>1839</v>
      </c>
      <c r="F2010" t="s">
        <v>8219</v>
      </c>
      <c r="G2010" t="s">
        <v>8224</v>
      </c>
      <c r="H2010" t="s">
        <v>8246</v>
      </c>
      <c r="I2010">
        <v>1316442622</v>
      </c>
      <c r="J2010">
        <v>1312641022</v>
      </c>
      <c r="K2010" t="b">
        <v>1</v>
      </c>
      <c r="L2010">
        <v>41</v>
      </c>
      <c r="M2010" t="b">
        <v>1</v>
      </c>
      <c r="N2010" t="s">
        <v>8295</v>
      </c>
      <c r="O2010" s="13">
        <f>E2010/D2010</f>
        <v>1.1707484768810599</v>
      </c>
      <c r="P2010" s="14">
        <f>IF($L2010&lt;&gt;0, E2010/L2010, 0)</f>
        <v>44.853658536585364</v>
      </c>
      <c r="Q2010" t="str">
        <f>LEFT($N2010, FIND("/", $N2010)-1)</f>
        <v>technology</v>
      </c>
      <c r="R2010" t="str">
        <f>RIGHT(N2010, LEN(N2010)-LEN(Q2010)-1)</f>
        <v>hardware</v>
      </c>
      <c r="S2010" s="5">
        <f>$J2010/60/60/24+DATE(1970, 1, 1)</f>
        <v>40761.604421296295</v>
      </c>
      <c r="T2010" s="5">
        <f>$I2010/60/60/24+DATE(1970, 1, 1)</f>
        <v>40805.604421296295</v>
      </c>
      <c r="U2010" t="b">
        <f>T2010&gt;S2010</f>
        <v>1</v>
      </c>
    </row>
    <row r="2011" spans="1:21" ht="43.5" x14ac:dyDescent="0.35">
      <c r="A2011">
        <v>2009</v>
      </c>
      <c r="B2011" s="3" t="s">
        <v>2010</v>
      </c>
      <c r="C2011" s="3" t="s">
        <v>6119</v>
      </c>
      <c r="D2011" s="11">
        <v>50000</v>
      </c>
      <c r="E2011" s="11">
        <v>152579</v>
      </c>
      <c r="F2011" t="s">
        <v>8219</v>
      </c>
      <c r="G2011" t="s">
        <v>8236</v>
      </c>
      <c r="H2011" t="s">
        <v>8249</v>
      </c>
      <c r="I2011">
        <v>1479890743</v>
      </c>
      <c r="J2011">
        <v>1476776743</v>
      </c>
      <c r="K2011" t="b">
        <v>1</v>
      </c>
      <c r="L2011">
        <v>398</v>
      </c>
      <c r="M2011" t="b">
        <v>1</v>
      </c>
      <c r="N2011" t="s">
        <v>8295</v>
      </c>
      <c r="O2011" s="13">
        <f>E2011/D2011</f>
        <v>3.05158</v>
      </c>
      <c r="P2011" s="14">
        <f>IF($L2011&lt;&gt;0, E2011/L2011, 0)</f>
        <v>383.3643216080402</v>
      </c>
      <c r="Q2011" t="str">
        <f>LEFT($N2011, FIND("/", $N2011)-1)</f>
        <v>technology</v>
      </c>
      <c r="R2011" t="str">
        <f>RIGHT(N2011, LEN(N2011)-LEN(Q2011)-1)</f>
        <v>hardware</v>
      </c>
      <c r="S2011" s="5">
        <f>$J2011/60/60/24+DATE(1970, 1, 1)</f>
        <v>42661.323414351849</v>
      </c>
      <c r="T2011" s="5">
        <f>$I2011/60/60/24+DATE(1970, 1, 1)</f>
        <v>42697.365081018521</v>
      </c>
      <c r="U2011" t="b">
        <f>T2011&gt;S2011</f>
        <v>1</v>
      </c>
    </row>
    <row r="2012" spans="1:21" ht="29" x14ac:dyDescent="0.35">
      <c r="A2012">
        <v>2010</v>
      </c>
      <c r="B2012" s="3" t="s">
        <v>2011</v>
      </c>
      <c r="C2012" s="3" t="s">
        <v>6120</v>
      </c>
      <c r="D2012" s="11">
        <v>30000</v>
      </c>
      <c r="E2012" s="11">
        <v>96015.9</v>
      </c>
      <c r="F2012" t="s">
        <v>8219</v>
      </c>
      <c r="G2012" t="s">
        <v>8224</v>
      </c>
      <c r="H2012" t="s">
        <v>8246</v>
      </c>
      <c r="I2012">
        <v>1471564491</v>
      </c>
      <c r="J2012">
        <v>1468972491</v>
      </c>
      <c r="K2012" t="b">
        <v>1</v>
      </c>
      <c r="L2012">
        <v>1737</v>
      </c>
      <c r="M2012" t="b">
        <v>1</v>
      </c>
      <c r="N2012" t="s">
        <v>8295</v>
      </c>
      <c r="O2012" s="13">
        <f>E2012/D2012</f>
        <v>3.2005299999999997</v>
      </c>
      <c r="P2012" s="14">
        <f>IF($L2012&lt;&gt;0, E2012/L2012, 0)</f>
        <v>55.276856649395505</v>
      </c>
      <c r="Q2012" t="str">
        <f>LEFT($N2012, FIND("/", $N2012)-1)</f>
        <v>technology</v>
      </c>
      <c r="R2012" t="str">
        <f>RIGHT(N2012, LEN(N2012)-LEN(Q2012)-1)</f>
        <v>hardware</v>
      </c>
      <c r="S2012" s="5">
        <f>$J2012/60/60/24+DATE(1970, 1, 1)</f>
        <v>42570.996423611112</v>
      </c>
      <c r="T2012" s="5">
        <f>$I2012/60/60/24+DATE(1970, 1, 1)</f>
        <v>42600.996423611112</v>
      </c>
      <c r="U2012" t="b">
        <f>T2012&gt;S2012</f>
        <v>1</v>
      </c>
    </row>
    <row r="2013" spans="1:21" ht="43.5" x14ac:dyDescent="0.35">
      <c r="A2013">
        <v>2011</v>
      </c>
      <c r="B2013" s="3" t="s">
        <v>2012</v>
      </c>
      <c r="C2013" s="3" t="s">
        <v>6121</v>
      </c>
      <c r="D2013" s="11">
        <v>50000</v>
      </c>
      <c r="E2013" s="11">
        <v>409782</v>
      </c>
      <c r="F2013" t="s">
        <v>8219</v>
      </c>
      <c r="G2013" t="s">
        <v>8239</v>
      </c>
      <c r="H2013" t="s">
        <v>8249</v>
      </c>
      <c r="I2013">
        <v>1452553200</v>
      </c>
      <c r="J2013">
        <v>1449650173</v>
      </c>
      <c r="K2013" t="b">
        <v>1</v>
      </c>
      <c r="L2013">
        <v>971</v>
      </c>
      <c r="M2013" t="b">
        <v>1</v>
      </c>
      <c r="N2013" t="s">
        <v>8295</v>
      </c>
      <c r="O2013" s="13">
        <f>E2013/D2013</f>
        <v>8.1956399999999991</v>
      </c>
      <c r="P2013" s="14">
        <f>IF($L2013&lt;&gt;0, E2013/L2013, 0)</f>
        <v>422.02059732234807</v>
      </c>
      <c r="Q2013" t="str">
        <f>LEFT($N2013, FIND("/", $N2013)-1)</f>
        <v>technology</v>
      </c>
      <c r="R2013" t="str">
        <f>RIGHT(N2013, LEN(N2013)-LEN(Q2013)-1)</f>
        <v>hardware</v>
      </c>
      <c r="S2013" s="5">
        <f>$J2013/60/60/24+DATE(1970, 1, 1)</f>
        <v>42347.358483796299</v>
      </c>
      <c r="T2013" s="5">
        <f>$I2013/60/60/24+DATE(1970, 1, 1)</f>
        <v>42380.958333333328</v>
      </c>
      <c r="U2013" t="b">
        <f>T2013&gt;S2013</f>
        <v>1</v>
      </c>
    </row>
    <row r="2014" spans="1:21" ht="43.5" x14ac:dyDescent="0.35">
      <c r="A2014">
        <v>2012</v>
      </c>
      <c r="B2014" s="3" t="s">
        <v>2013</v>
      </c>
      <c r="C2014" s="3" t="s">
        <v>6122</v>
      </c>
      <c r="D2014" s="11">
        <v>5000</v>
      </c>
      <c r="E2014" s="11">
        <v>11745</v>
      </c>
      <c r="F2014" t="s">
        <v>8219</v>
      </c>
      <c r="G2014" t="s">
        <v>8224</v>
      </c>
      <c r="H2014" t="s">
        <v>8246</v>
      </c>
      <c r="I2014">
        <v>1423165441</v>
      </c>
      <c r="J2014">
        <v>1420573441</v>
      </c>
      <c r="K2014" t="b">
        <v>1</v>
      </c>
      <c r="L2014">
        <v>183</v>
      </c>
      <c r="M2014" t="b">
        <v>1</v>
      </c>
      <c r="N2014" t="s">
        <v>8295</v>
      </c>
      <c r="O2014" s="13">
        <f>E2014/D2014</f>
        <v>2.3490000000000002</v>
      </c>
      <c r="P2014" s="14">
        <f>IF($L2014&lt;&gt;0, E2014/L2014, 0)</f>
        <v>64.180327868852459</v>
      </c>
      <c r="Q2014" t="str">
        <f>LEFT($N2014, FIND("/", $N2014)-1)</f>
        <v>technology</v>
      </c>
      <c r="R2014" t="str">
        <f>RIGHT(N2014, LEN(N2014)-LEN(Q2014)-1)</f>
        <v>hardware</v>
      </c>
      <c r="S2014" s="5">
        <f>$J2014/60/60/24+DATE(1970, 1, 1)</f>
        <v>42010.822233796294</v>
      </c>
      <c r="T2014" s="5">
        <f>$I2014/60/60/24+DATE(1970, 1, 1)</f>
        <v>42040.822233796294</v>
      </c>
      <c r="U2014" t="b">
        <f>T2014&gt;S2014</f>
        <v>1</v>
      </c>
    </row>
    <row r="2015" spans="1:21" ht="58" x14ac:dyDescent="0.35">
      <c r="A2015">
        <v>2013</v>
      </c>
      <c r="B2015" s="3" t="s">
        <v>2014</v>
      </c>
      <c r="C2015" s="3" t="s">
        <v>6123</v>
      </c>
      <c r="D2015" s="11">
        <v>160000</v>
      </c>
      <c r="E2015" s="11">
        <v>791862</v>
      </c>
      <c r="F2015" t="s">
        <v>8219</v>
      </c>
      <c r="G2015" t="s">
        <v>8224</v>
      </c>
      <c r="H2015" t="s">
        <v>8246</v>
      </c>
      <c r="I2015">
        <v>1468019014</v>
      </c>
      <c r="J2015">
        <v>1462835014</v>
      </c>
      <c r="K2015" t="b">
        <v>1</v>
      </c>
      <c r="L2015">
        <v>4562</v>
      </c>
      <c r="M2015" t="b">
        <v>1</v>
      </c>
      <c r="N2015" t="s">
        <v>8295</v>
      </c>
      <c r="O2015" s="13">
        <f>E2015/D2015</f>
        <v>4.9491375</v>
      </c>
      <c r="P2015" s="14">
        <f>IF($L2015&lt;&gt;0, E2015/L2015, 0)</f>
        <v>173.57781674704077</v>
      </c>
      <c r="Q2015" t="str">
        <f>LEFT($N2015, FIND("/", $N2015)-1)</f>
        <v>technology</v>
      </c>
      <c r="R2015" t="str">
        <f>RIGHT(N2015, LEN(N2015)-LEN(Q2015)-1)</f>
        <v>hardware</v>
      </c>
      <c r="S2015" s="5">
        <f>$J2015/60/60/24+DATE(1970, 1, 1)</f>
        <v>42499.960810185185</v>
      </c>
      <c r="T2015" s="5">
        <f>$I2015/60/60/24+DATE(1970, 1, 1)</f>
        <v>42559.960810185185</v>
      </c>
      <c r="U2015" t="b">
        <f>T2015&gt;S2015</f>
        <v>1</v>
      </c>
    </row>
    <row r="2016" spans="1:21" ht="43.5" x14ac:dyDescent="0.35">
      <c r="A2016">
        <v>2014</v>
      </c>
      <c r="B2016" s="3" t="s">
        <v>2015</v>
      </c>
      <c r="C2016" s="3" t="s">
        <v>6124</v>
      </c>
      <c r="D2016" s="11">
        <v>30000</v>
      </c>
      <c r="E2016" s="11">
        <v>2344134.67</v>
      </c>
      <c r="F2016" t="s">
        <v>8219</v>
      </c>
      <c r="G2016" t="s">
        <v>8224</v>
      </c>
      <c r="H2016" t="s">
        <v>8246</v>
      </c>
      <c r="I2016">
        <v>1364184539</v>
      </c>
      <c r="J2016">
        <v>1361250539</v>
      </c>
      <c r="K2016" t="b">
        <v>1</v>
      </c>
      <c r="L2016">
        <v>26457</v>
      </c>
      <c r="M2016" t="b">
        <v>1</v>
      </c>
      <c r="N2016" t="s">
        <v>8295</v>
      </c>
      <c r="O2016" s="13">
        <f>E2016/D2016</f>
        <v>78.137822333333332</v>
      </c>
      <c r="P2016" s="14">
        <f>IF($L2016&lt;&gt;0, E2016/L2016, 0)</f>
        <v>88.601680840609291</v>
      </c>
      <c r="Q2016" t="str">
        <f>LEFT($N2016, FIND("/", $N2016)-1)</f>
        <v>technology</v>
      </c>
      <c r="R2016" t="str">
        <f>RIGHT(N2016, LEN(N2016)-LEN(Q2016)-1)</f>
        <v>hardware</v>
      </c>
      <c r="S2016" s="5">
        <f>$J2016/60/60/24+DATE(1970, 1, 1)</f>
        <v>41324.214571759258</v>
      </c>
      <c r="T2016" s="5">
        <f>$I2016/60/60/24+DATE(1970, 1, 1)</f>
        <v>41358.172905092593</v>
      </c>
      <c r="U2016" t="b">
        <f>T2016&gt;S2016</f>
        <v>1</v>
      </c>
    </row>
    <row r="2017" spans="1:21" ht="43.5" x14ac:dyDescent="0.35">
      <c r="A2017">
        <v>2015</v>
      </c>
      <c r="B2017" s="3" t="s">
        <v>2016</v>
      </c>
      <c r="C2017" s="3" t="s">
        <v>6125</v>
      </c>
      <c r="D2017" s="11">
        <v>7200</v>
      </c>
      <c r="E2017" s="11">
        <v>8136.01</v>
      </c>
      <c r="F2017" t="s">
        <v>8219</v>
      </c>
      <c r="G2017" t="s">
        <v>8224</v>
      </c>
      <c r="H2017" t="s">
        <v>8246</v>
      </c>
      <c r="I2017">
        <v>1315602163</v>
      </c>
      <c r="J2017">
        <v>1313010163</v>
      </c>
      <c r="K2017" t="b">
        <v>1</v>
      </c>
      <c r="L2017">
        <v>162</v>
      </c>
      <c r="M2017" t="b">
        <v>1</v>
      </c>
      <c r="N2017" t="s">
        <v>8295</v>
      </c>
      <c r="O2017" s="13">
        <f>E2017/D2017</f>
        <v>1.1300013888888889</v>
      </c>
      <c r="P2017" s="14">
        <f>IF($L2017&lt;&gt;0, E2017/L2017, 0)</f>
        <v>50.222283950617282</v>
      </c>
      <c r="Q2017" t="str">
        <f>LEFT($N2017, FIND("/", $N2017)-1)</f>
        <v>technology</v>
      </c>
      <c r="R2017" t="str">
        <f>RIGHT(N2017, LEN(N2017)-LEN(Q2017)-1)</f>
        <v>hardware</v>
      </c>
      <c r="S2017" s="5">
        <f>$J2017/60/60/24+DATE(1970, 1, 1)</f>
        <v>40765.876886574071</v>
      </c>
      <c r="T2017" s="5">
        <f>$I2017/60/60/24+DATE(1970, 1, 1)</f>
        <v>40795.876886574071</v>
      </c>
      <c r="U2017" t="b">
        <f>T2017&gt;S2017</f>
        <v>1</v>
      </c>
    </row>
    <row r="2018" spans="1:21" ht="29" x14ac:dyDescent="0.35">
      <c r="A2018">
        <v>2016</v>
      </c>
      <c r="B2018" s="3" t="s">
        <v>2017</v>
      </c>
      <c r="C2018" s="3" t="s">
        <v>6126</v>
      </c>
      <c r="D2018" s="11">
        <v>10000</v>
      </c>
      <c r="E2018" s="11">
        <v>92154.22</v>
      </c>
      <c r="F2018" t="s">
        <v>8219</v>
      </c>
      <c r="G2018" t="s">
        <v>8224</v>
      </c>
      <c r="H2018" t="s">
        <v>8246</v>
      </c>
      <c r="I2018">
        <v>1362863299</v>
      </c>
      <c r="J2018">
        <v>1360271299</v>
      </c>
      <c r="K2018" t="b">
        <v>1</v>
      </c>
      <c r="L2018">
        <v>479</v>
      </c>
      <c r="M2018" t="b">
        <v>1</v>
      </c>
      <c r="N2018" t="s">
        <v>8295</v>
      </c>
      <c r="O2018" s="13">
        <f>E2018/D2018</f>
        <v>9.2154220000000002</v>
      </c>
      <c r="P2018" s="14">
        <f>IF($L2018&lt;&gt;0, E2018/L2018, 0)</f>
        <v>192.38876826722338</v>
      </c>
      <c r="Q2018" t="str">
        <f>LEFT($N2018, FIND("/", $N2018)-1)</f>
        <v>technology</v>
      </c>
      <c r="R2018" t="str">
        <f>RIGHT(N2018, LEN(N2018)-LEN(Q2018)-1)</f>
        <v>hardware</v>
      </c>
      <c r="S2018" s="5">
        <f>$J2018/60/60/24+DATE(1970, 1, 1)</f>
        <v>41312.88077546296</v>
      </c>
      <c r="T2018" s="5">
        <f>$I2018/60/60/24+DATE(1970, 1, 1)</f>
        <v>41342.88077546296</v>
      </c>
      <c r="U2018" t="b">
        <f>T2018&gt;S2018</f>
        <v>1</v>
      </c>
    </row>
    <row r="2019" spans="1:21" ht="43.5" x14ac:dyDescent="0.35">
      <c r="A2019">
        <v>2017</v>
      </c>
      <c r="B2019" s="3" t="s">
        <v>2018</v>
      </c>
      <c r="C2019" s="3" t="s">
        <v>6127</v>
      </c>
      <c r="D2019" s="11">
        <v>25000</v>
      </c>
      <c r="E2019" s="11">
        <v>31275.599999999999</v>
      </c>
      <c r="F2019" t="s">
        <v>8219</v>
      </c>
      <c r="G2019" t="s">
        <v>8224</v>
      </c>
      <c r="H2019" t="s">
        <v>8246</v>
      </c>
      <c r="I2019">
        <v>1332561600</v>
      </c>
      <c r="J2019">
        <v>1329873755</v>
      </c>
      <c r="K2019" t="b">
        <v>1</v>
      </c>
      <c r="L2019">
        <v>426</v>
      </c>
      <c r="M2019" t="b">
        <v>1</v>
      </c>
      <c r="N2019" t="s">
        <v>8295</v>
      </c>
      <c r="O2019" s="13">
        <f>E2019/D2019</f>
        <v>1.2510239999999999</v>
      </c>
      <c r="P2019" s="14">
        <f>IF($L2019&lt;&gt;0, E2019/L2019, 0)</f>
        <v>73.416901408450698</v>
      </c>
      <c r="Q2019" t="str">
        <f>LEFT($N2019, FIND("/", $N2019)-1)</f>
        <v>technology</v>
      </c>
      <c r="R2019" t="str">
        <f>RIGHT(N2019, LEN(N2019)-LEN(Q2019)-1)</f>
        <v>hardware</v>
      </c>
      <c r="S2019" s="5">
        <f>$J2019/60/60/24+DATE(1970, 1, 1)</f>
        <v>40961.057349537034</v>
      </c>
      <c r="T2019" s="5">
        <f>$I2019/60/60/24+DATE(1970, 1, 1)</f>
        <v>40992.166666666664</v>
      </c>
      <c r="U2019" t="b">
        <f>T2019&gt;S2019</f>
        <v>1</v>
      </c>
    </row>
    <row r="2020" spans="1:21" ht="43.5" x14ac:dyDescent="0.35">
      <c r="A2020">
        <v>2018</v>
      </c>
      <c r="B2020" s="3" t="s">
        <v>2019</v>
      </c>
      <c r="C2020" s="3" t="s">
        <v>6128</v>
      </c>
      <c r="D2020" s="11">
        <v>65000</v>
      </c>
      <c r="E2020" s="11">
        <v>66458.23</v>
      </c>
      <c r="F2020" t="s">
        <v>8219</v>
      </c>
      <c r="G2020" t="s">
        <v>8241</v>
      </c>
      <c r="H2020" t="s">
        <v>8249</v>
      </c>
      <c r="I2020">
        <v>1439455609</v>
      </c>
      <c r="J2020">
        <v>1436863609</v>
      </c>
      <c r="K2020" t="b">
        <v>1</v>
      </c>
      <c r="L2020">
        <v>450</v>
      </c>
      <c r="M2020" t="b">
        <v>1</v>
      </c>
      <c r="N2020" t="s">
        <v>8295</v>
      </c>
      <c r="O2020" s="13">
        <f>E2020/D2020</f>
        <v>1.0224343076923077</v>
      </c>
      <c r="P2020" s="14">
        <f>IF($L2020&lt;&gt;0, E2020/L2020, 0)</f>
        <v>147.68495555555555</v>
      </c>
      <c r="Q2020" t="str">
        <f>LEFT($N2020, FIND("/", $N2020)-1)</f>
        <v>technology</v>
      </c>
      <c r="R2020" t="str">
        <f>RIGHT(N2020, LEN(N2020)-LEN(Q2020)-1)</f>
        <v>hardware</v>
      </c>
      <c r="S2020" s="5">
        <f>$J2020/60/60/24+DATE(1970, 1, 1)</f>
        <v>42199.365844907406</v>
      </c>
      <c r="T2020" s="5">
        <f>$I2020/60/60/24+DATE(1970, 1, 1)</f>
        <v>42229.365844907406</v>
      </c>
      <c r="U2020" t="b">
        <f>T2020&gt;S2020</f>
        <v>1</v>
      </c>
    </row>
    <row r="2021" spans="1:21" ht="58" x14ac:dyDescent="0.35">
      <c r="A2021">
        <v>2019</v>
      </c>
      <c r="B2021" s="3" t="s">
        <v>2020</v>
      </c>
      <c r="C2021" s="3" t="s">
        <v>6129</v>
      </c>
      <c r="D2021" s="11">
        <v>40000</v>
      </c>
      <c r="E2021" s="11">
        <v>193963.9</v>
      </c>
      <c r="F2021" t="s">
        <v>8219</v>
      </c>
      <c r="G2021" t="s">
        <v>8224</v>
      </c>
      <c r="H2021" t="s">
        <v>8246</v>
      </c>
      <c r="I2021">
        <v>1474563621</v>
      </c>
      <c r="J2021">
        <v>1471971621</v>
      </c>
      <c r="K2021" t="b">
        <v>1</v>
      </c>
      <c r="L2021">
        <v>1780</v>
      </c>
      <c r="M2021" t="b">
        <v>1</v>
      </c>
      <c r="N2021" t="s">
        <v>8295</v>
      </c>
      <c r="O2021" s="13">
        <f>E2021/D2021</f>
        <v>4.8490975000000001</v>
      </c>
      <c r="P2021" s="14">
        <f>IF($L2021&lt;&gt;0, E2021/L2021, 0)</f>
        <v>108.96848314606741</v>
      </c>
      <c r="Q2021" t="str">
        <f>LEFT($N2021, FIND("/", $N2021)-1)</f>
        <v>technology</v>
      </c>
      <c r="R2021" t="str">
        <f>RIGHT(N2021, LEN(N2021)-LEN(Q2021)-1)</f>
        <v>hardware</v>
      </c>
      <c r="S2021" s="5">
        <f>$J2021/60/60/24+DATE(1970, 1, 1)</f>
        <v>42605.70857638889</v>
      </c>
      <c r="T2021" s="5">
        <f>$I2021/60/60/24+DATE(1970, 1, 1)</f>
        <v>42635.70857638889</v>
      </c>
      <c r="U2021" t="b">
        <f>T2021&gt;S2021</f>
        <v>1</v>
      </c>
    </row>
    <row r="2022" spans="1:21" ht="43.5" x14ac:dyDescent="0.35">
      <c r="A2022">
        <v>2020</v>
      </c>
      <c r="B2022" s="3" t="s">
        <v>2021</v>
      </c>
      <c r="C2022" s="3" t="s">
        <v>6130</v>
      </c>
      <c r="D2022" s="11">
        <v>1500</v>
      </c>
      <c r="E2022" s="11">
        <v>2885</v>
      </c>
      <c r="F2022" t="s">
        <v>8219</v>
      </c>
      <c r="G2022" t="s">
        <v>8224</v>
      </c>
      <c r="H2022" t="s">
        <v>8246</v>
      </c>
      <c r="I2022">
        <v>1400108640</v>
      </c>
      <c r="J2022">
        <v>1396923624</v>
      </c>
      <c r="K2022" t="b">
        <v>1</v>
      </c>
      <c r="L2022">
        <v>122</v>
      </c>
      <c r="M2022" t="b">
        <v>1</v>
      </c>
      <c r="N2022" t="s">
        <v>8295</v>
      </c>
      <c r="O2022" s="13">
        <f>E2022/D2022</f>
        <v>1.9233333333333333</v>
      </c>
      <c r="P2022" s="14">
        <f>IF($L2022&lt;&gt;0, E2022/L2022, 0)</f>
        <v>23.647540983606557</v>
      </c>
      <c r="Q2022" t="str">
        <f>LEFT($N2022, FIND("/", $N2022)-1)</f>
        <v>technology</v>
      </c>
      <c r="R2022" t="str">
        <f>RIGHT(N2022, LEN(N2022)-LEN(Q2022)-1)</f>
        <v>hardware</v>
      </c>
      <c r="S2022" s="5">
        <f>$J2022/60/60/24+DATE(1970, 1, 1)</f>
        <v>41737.097499999996</v>
      </c>
      <c r="T2022" s="5">
        <f>$I2022/60/60/24+DATE(1970, 1, 1)</f>
        <v>41773.961111111108</v>
      </c>
      <c r="U2022" t="b">
        <f>T2022&gt;S2022</f>
        <v>1</v>
      </c>
    </row>
    <row r="2023" spans="1:21" ht="43.5" x14ac:dyDescent="0.35">
      <c r="A2023">
        <v>2021</v>
      </c>
      <c r="B2023" s="3" t="s">
        <v>2022</v>
      </c>
      <c r="C2023" s="3" t="s">
        <v>6131</v>
      </c>
      <c r="D2023" s="11">
        <v>5000</v>
      </c>
      <c r="E2023" s="11">
        <v>14055</v>
      </c>
      <c r="F2023" t="s">
        <v>8219</v>
      </c>
      <c r="G2023" t="s">
        <v>8224</v>
      </c>
      <c r="H2023" t="s">
        <v>8246</v>
      </c>
      <c r="I2023">
        <v>1411522897</v>
      </c>
      <c r="J2023">
        <v>1407634897</v>
      </c>
      <c r="K2023" t="b">
        <v>1</v>
      </c>
      <c r="L2023">
        <v>95</v>
      </c>
      <c r="M2023" t="b">
        <v>1</v>
      </c>
      <c r="N2023" t="s">
        <v>8295</v>
      </c>
      <c r="O2023" s="13">
        <f>E2023/D2023</f>
        <v>2.8109999999999999</v>
      </c>
      <c r="P2023" s="14">
        <f>IF($L2023&lt;&gt;0, E2023/L2023, 0)</f>
        <v>147.94736842105263</v>
      </c>
      <c r="Q2023" t="str">
        <f>LEFT($N2023, FIND("/", $N2023)-1)</f>
        <v>technology</v>
      </c>
      <c r="R2023" t="str">
        <f>RIGHT(N2023, LEN(N2023)-LEN(Q2023)-1)</f>
        <v>hardware</v>
      </c>
      <c r="S2023" s="5">
        <f>$J2023/60/60/24+DATE(1970, 1, 1)</f>
        <v>41861.070567129631</v>
      </c>
      <c r="T2023" s="5">
        <f>$I2023/60/60/24+DATE(1970, 1, 1)</f>
        <v>41906.070567129631</v>
      </c>
      <c r="U2023" t="b">
        <f>T2023&gt;S2023</f>
        <v>1</v>
      </c>
    </row>
    <row r="2024" spans="1:21" ht="43.5" x14ac:dyDescent="0.35">
      <c r="A2024">
        <v>2022</v>
      </c>
      <c r="B2024" s="3" t="s">
        <v>2023</v>
      </c>
      <c r="C2024" s="3" t="s">
        <v>6132</v>
      </c>
      <c r="D2024" s="11">
        <v>100000</v>
      </c>
      <c r="E2024" s="11">
        <v>125137</v>
      </c>
      <c r="F2024" t="s">
        <v>8219</v>
      </c>
      <c r="G2024" t="s">
        <v>8224</v>
      </c>
      <c r="H2024" t="s">
        <v>8246</v>
      </c>
      <c r="I2024">
        <v>1465652372</v>
      </c>
      <c r="J2024">
        <v>1463060372</v>
      </c>
      <c r="K2024" t="b">
        <v>1</v>
      </c>
      <c r="L2024">
        <v>325</v>
      </c>
      <c r="M2024" t="b">
        <v>1</v>
      </c>
      <c r="N2024" t="s">
        <v>8295</v>
      </c>
      <c r="O2024" s="13">
        <f>E2024/D2024</f>
        <v>1.2513700000000001</v>
      </c>
      <c r="P2024" s="14">
        <f>IF($L2024&lt;&gt;0, E2024/L2024, 0)</f>
        <v>385.03692307692307</v>
      </c>
      <c r="Q2024" t="str">
        <f>LEFT($N2024, FIND("/", $N2024)-1)</f>
        <v>technology</v>
      </c>
      <c r="R2024" t="str">
        <f>RIGHT(N2024, LEN(N2024)-LEN(Q2024)-1)</f>
        <v>hardware</v>
      </c>
      <c r="S2024" s="5">
        <f>$J2024/60/60/24+DATE(1970, 1, 1)</f>
        <v>42502.569120370375</v>
      </c>
      <c r="T2024" s="5">
        <f>$I2024/60/60/24+DATE(1970, 1, 1)</f>
        <v>42532.569120370375</v>
      </c>
      <c r="U2024" t="b">
        <f>T2024&gt;S2024</f>
        <v>1</v>
      </c>
    </row>
    <row r="2025" spans="1:21" ht="58" x14ac:dyDescent="0.35">
      <c r="A2025">
        <v>2023</v>
      </c>
      <c r="B2025" s="3" t="s">
        <v>2024</v>
      </c>
      <c r="C2025" s="3" t="s">
        <v>6133</v>
      </c>
      <c r="D2025" s="11">
        <v>100000</v>
      </c>
      <c r="E2025" s="11">
        <v>161459</v>
      </c>
      <c r="F2025" t="s">
        <v>8219</v>
      </c>
      <c r="G2025" t="s">
        <v>8224</v>
      </c>
      <c r="H2025" t="s">
        <v>8246</v>
      </c>
      <c r="I2025">
        <v>1434017153</v>
      </c>
      <c r="J2025">
        <v>1431425153</v>
      </c>
      <c r="K2025" t="b">
        <v>1</v>
      </c>
      <c r="L2025">
        <v>353</v>
      </c>
      <c r="M2025" t="b">
        <v>1</v>
      </c>
      <c r="N2025" t="s">
        <v>8295</v>
      </c>
      <c r="O2025" s="13">
        <f>E2025/D2025</f>
        <v>1.61459</v>
      </c>
      <c r="P2025" s="14">
        <f>IF($L2025&lt;&gt;0, E2025/L2025, 0)</f>
        <v>457.39093484419266</v>
      </c>
      <c r="Q2025" t="str">
        <f>LEFT($N2025, FIND("/", $N2025)-1)</f>
        <v>technology</v>
      </c>
      <c r="R2025" t="str">
        <f>RIGHT(N2025, LEN(N2025)-LEN(Q2025)-1)</f>
        <v>hardware</v>
      </c>
      <c r="S2025" s="5">
        <f>$J2025/60/60/24+DATE(1970, 1, 1)</f>
        <v>42136.420752314814</v>
      </c>
      <c r="T2025" s="5">
        <f>$I2025/60/60/24+DATE(1970, 1, 1)</f>
        <v>42166.420752314814</v>
      </c>
      <c r="U2025" t="b">
        <f>T2025&gt;S2025</f>
        <v>1</v>
      </c>
    </row>
    <row r="2026" spans="1:21" ht="43.5" x14ac:dyDescent="0.35">
      <c r="A2026">
        <v>2024</v>
      </c>
      <c r="B2026" s="3" t="s">
        <v>2025</v>
      </c>
      <c r="C2026" s="3" t="s">
        <v>6134</v>
      </c>
      <c r="D2026" s="11">
        <v>4000</v>
      </c>
      <c r="E2026" s="11">
        <v>23414</v>
      </c>
      <c r="F2026" t="s">
        <v>8219</v>
      </c>
      <c r="G2026" t="s">
        <v>8224</v>
      </c>
      <c r="H2026" t="s">
        <v>8246</v>
      </c>
      <c r="I2026">
        <v>1344826800</v>
      </c>
      <c r="J2026">
        <v>1341875544</v>
      </c>
      <c r="K2026" t="b">
        <v>1</v>
      </c>
      <c r="L2026">
        <v>105</v>
      </c>
      <c r="M2026" t="b">
        <v>1</v>
      </c>
      <c r="N2026" t="s">
        <v>8295</v>
      </c>
      <c r="O2026" s="13">
        <f>E2026/D2026</f>
        <v>5.8535000000000004</v>
      </c>
      <c r="P2026" s="14">
        <f>IF($L2026&lt;&gt;0, E2026/L2026, 0)</f>
        <v>222.99047619047619</v>
      </c>
      <c r="Q2026" t="str">
        <f>LEFT($N2026, FIND("/", $N2026)-1)</f>
        <v>technology</v>
      </c>
      <c r="R2026" t="str">
        <f>RIGHT(N2026, LEN(N2026)-LEN(Q2026)-1)</f>
        <v>hardware</v>
      </c>
      <c r="S2026" s="5">
        <f>$J2026/60/60/24+DATE(1970, 1, 1)</f>
        <v>41099.966944444444</v>
      </c>
      <c r="T2026" s="5">
        <f>$I2026/60/60/24+DATE(1970, 1, 1)</f>
        <v>41134.125</v>
      </c>
      <c r="U2026" t="b">
        <f>T2026&gt;S2026</f>
        <v>1</v>
      </c>
    </row>
    <row r="2027" spans="1:21" ht="43.5" x14ac:dyDescent="0.35">
      <c r="A2027">
        <v>2025</v>
      </c>
      <c r="B2027" s="3" t="s">
        <v>2026</v>
      </c>
      <c r="C2027" s="3" t="s">
        <v>6135</v>
      </c>
      <c r="D2027" s="11">
        <v>80000</v>
      </c>
      <c r="E2027" s="11">
        <v>160920</v>
      </c>
      <c r="F2027" t="s">
        <v>8219</v>
      </c>
      <c r="G2027" t="s">
        <v>8236</v>
      </c>
      <c r="H2027" t="s">
        <v>8249</v>
      </c>
      <c r="I2027">
        <v>1433996746</v>
      </c>
      <c r="J2027">
        <v>1431404746</v>
      </c>
      <c r="K2027" t="b">
        <v>1</v>
      </c>
      <c r="L2027">
        <v>729</v>
      </c>
      <c r="M2027" t="b">
        <v>1</v>
      </c>
      <c r="N2027" t="s">
        <v>8295</v>
      </c>
      <c r="O2027" s="13">
        <f>E2027/D2027</f>
        <v>2.0114999999999998</v>
      </c>
      <c r="P2027" s="14">
        <f>IF($L2027&lt;&gt;0, E2027/L2027, 0)</f>
        <v>220.74074074074073</v>
      </c>
      <c r="Q2027" t="str">
        <f>LEFT($N2027, FIND("/", $N2027)-1)</f>
        <v>technology</v>
      </c>
      <c r="R2027" t="str">
        <f>RIGHT(N2027, LEN(N2027)-LEN(Q2027)-1)</f>
        <v>hardware</v>
      </c>
      <c r="S2027" s="5">
        <f>$J2027/60/60/24+DATE(1970, 1, 1)</f>
        <v>42136.184560185182</v>
      </c>
      <c r="T2027" s="5">
        <f>$I2027/60/60/24+DATE(1970, 1, 1)</f>
        <v>42166.184560185182</v>
      </c>
      <c r="U2027" t="b">
        <f>T2027&gt;S2027</f>
        <v>1</v>
      </c>
    </row>
    <row r="2028" spans="1:21" ht="29" x14ac:dyDescent="0.35">
      <c r="A2028">
        <v>2026</v>
      </c>
      <c r="B2028" s="3" t="s">
        <v>2027</v>
      </c>
      <c r="C2028" s="3" t="s">
        <v>6136</v>
      </c>
      <c r="D2028" s="11">
        <v>25000</v>
      </c>
      <c r="E2028" s="11">
        <v>33370.769999999997</v>
      </c>
      <c r="F2028" t="s">
        <v>8219</v>
      </c>
      <c r="G2028" t="s">
        <v>8224</v>
      </c>
      <c r="H2028" t="s">
        <v>8246</v>
      </c>
      <c r="I2028">
        <v>1398052740</v>
      </c>
      <c r="J2028">
        <v>1394127585</v>
      </c>
      <c r="K2028" t="b">
        <v>1</v>
      </c>
      <c r="L2028">
        <v>454</v>
      </c>
      <c r="M2028" t="b">
        <v>1</v>
      </c>
      <c r="N2028" t="s">
        <v>8295</v>
      </c>
      <c r="O2028" s="13">
        <f>E2028/D2028</f>
        <v>1.3348307999999998</v>
      </c>
      <c r="P2028" s="14">
        <f>IF($L2028&lt;&gt;0, E2028/L2028, 0)</f>
        <v>73.503898678414089</v>
      </c>
      <c r="Q2028" t="str">
        <f>LEFT($N2028, FIND("/", $N2028)-1)</f>
        <v>technology</v>
      </c>
      <c r="R2028" t="str">
        <f>RIGHT(N2028, LEN(N2028)-LEN(Q2028)-1)</f>
        <v>hardware</v>
      </c>
      <c r="S2028" s="5">
        <f>$J2028/60/60/24+DATE(1970, 1, 1)</f>
        <v>41704.735937500001</v>
      </c>
      <c r="T2028" s="5">
        <f>$I2028/60/60/24+DATE(1970, 1, 1)</f>
        <v>41750.165972222225</v>
      </c>
      <c r="U2028" t="b">
        <f>T2028&gt;S2028</f>
        <v>1</v>
      </c>
    </row>
    <row r="2029" spans="1:21" ht="43.5" x14ac:dyDescent="0.35">
      <c r="A2029">
        <v>2027</v>
      </c>
      <c r="B2029" s="3" t="s">
        <v>2028</v>
      </c>
      <c r="C2029" s="3" t="s">
        <v>6137</v>
      </c>
      <c r="D2029" s="11">
        <v>100000</v>
      </c>
      <c r="E2029" s="11">
        <v>120249</v>
      </c>
      <c r="F2029" t="s">
        <v>8219</v>
      </c>
      <c r="G2029" t="s">
        <v>8224</v>
      </c>
      <c r="H2029" t="s">
        <v>8246</v>
      </c>
      <c r="I2029">
        <v>1427740319</v>
      </c>
      <c r="J2029">
        <v>1423855919</v>
      </c>
      <c r="K2029" t="b">
        <v>1</v>
      </c>
      <c r="L2029">
        <v>539</v>
      </c>
      <c r="M2029" t="b">
        <v>1</v>
      </c>
      <c r="N2029" t="s">
        <v>8295</v>
      </c>
      <c r="O2029" s="13">
        <f>E2029/D2029</f>
        <v>1.2024900000000001</v>
      </c>
      <c r="P2029" s="14">
        <f>IF($L2029&lt;&gt;0, E2029/L2029, 0)</f>
        <v>223.09647495361781</v>
      </c>
      <c r="Q2029" t="str">
        <f>LEFT($N2029, FIND("/", $N2029)-1)</f>
        <v>technology</v>
      </c>
      <c r="R2029" t="str">
        <f>RIGHT(N2029, LEN(N2029)-LEN(Q2029)-1)</f>
        <v>hardware</v>
      </c>
      <c r="S2029" s="5">
        <f>$J2029/60/60/24+DATE(1970, 1, 1)</f>
        <v>42048.813877314817</v>
      </c>
      <c r="T2029" s="5">
        <f>$I2029/60/60/24+DATE(1970, 1, 1)</f>
        <v>42093.772210648152</v>
      </c>
      <c r="U2029" t="b">
        <f>T2029&gt;S2029</f>
        <v>1</v>
      </c>
    </row>
    <row r="2030" spans="1:21" ht="29" x14ac:dyDescent="0.35">
      <c r="A2030">
        <v>2028</v>
      </c>
      <c r="B2030" s="3" t="s">
        <v>2029</v>
      </c>
      <c r="C2030" s="3" t="s">
        <v>6138</v>
      </c>
      <c r="D2030" s="11">
        <v>3000</v>
      </c>
      <c r="E2030" s="11">
        <v>3785</v>
      </c>
      <c r="F2030" t="s">
        <v>8219</v>
      </c>
      <c r="G2030" t="s">
        <v>8224</v>
      </c>
      <c r="H2030" t="s">
        <v>8246</v>
      </c>
      <c r="I2030">
        <v>1268690100</v>
      </c>
      <c r="J2030">
        <v>1265493806</v>
      </c>
      <c r="K2030" t="b">
        <v>1</v>
      </c>
      <c r="L2030">
        <v>79</v>
      </c>
      <c r="M2030" t="b">
        <v>1</v>
      </c>
      <c r="N2030" t="s">
        <v>8295</v>
      </c>
      <c r="O2030" s="13">
        <f>E2030/D2030</f>
        <v>1.2616666666666667</v>
      </c>
      <c r="P2030" s="14">
        <f>IF($L2030&lt;&gt;0, E2030/L2030, 0)</f>
        <v>47.911392405063289</v>
      </c>
      <c r="Q2030" t="str">
        <f>LEFT($N2030, FIND("/", $N2030)-1)</f>
        <v>technology</v>
      </c>
      <c r="R2030" t="str">
        <f>RIGHT(N2030, LEN(N2030)-LEN(Q2030)-1)</f>
        <v>hardware</v>
      </c>
      <c r="S2030" s="5">
        <f>$J2030/60/60/24+DATE(1970, 1, 1)</f>
        <v>40215.919050925928</v>
      </c>
      <c r="T2030" s="5">
        <f>$I2030/60/60/24+DATE(1970, 1, 1)</f>
        <v>40252.913194444445</v>
      </c>
      <c r="U2030" t="b">
        <f>T2030&gt;S2030</f>
        <v>1</v>
      </c>
    </row>
    <row r="2031" spans="1:21" ht="43.5" x14ac:dyDescent="0.35">
      <c r="A2031">
        <v>2029</v>
      </c>
      <c r="B2031" s="3" t="s">
        <v>2030</v>
      </c>
      <c r="C2031" s="3" t="s">
        <v>6139</v>
      </c>
      <c r="D2031" s="11">
        <v>2500</v>
      </c>
      <c r="E2031" s="11">
        <v>9030</v>
      </c>
      <c r="F2031" t="s">
        <v>8219</v>
      </c>
      <c r="G2031" t="s">
        <v>8224</v>
      </c>
      <c r="H2031" t="s">
        <v>8246</v>
      </c>
      <c r="I2031">
        <v>1409099481</v>
      </c>
      <c r="J2031">
        <v>1406507481</v>
      </c>
      <c r="K2031" t="b">
        <v>1</v>
      </c>
      <c r="L2031">
        <v>94</v>
      </c>
      <c r="M2031" t="b">
        <v>1</v>
      </c>
      <c r="N2031" t="s">
        <v>8295</v>
      </c>
      <c r="O2031" s="13">
        <f>E2031/D2031</f>
        <v>3.6120000000000001</v>
      </c>
      <c r="P2031" s="14">
        <f>IF($L2031&lt;&gt;0, E2031/L2031, 0)</f>
        <v>96.063829787234042</v>
      </c>
      <c r="Q2031" t="str">
        <f>LEFT($N2031, FIND("/", $N2031)-1)</f>
        <v>technology</v>
      </c>
      <c r="R2031" t="str">
        <f>RIGHT(N2031, LEN(N2031)-LEN(Q2031)-1)</f>
        <v>hardware</v>
      </c>
      <c r="S2031" s="5">
        <f>$J2031/60/60/24+DATE(1970, 1, 1)</f>
        <v>41848.021770833337</v>
      </c>
      <c r="T2031" s="5">
        <f>$I2031/60/60/24+DATE(1970, 1, 1)</f>
        <v>41878.021770833337</v>
      </c>
      <c r="U2031" t="b">
        <f>T2031&gt;S2031</f>
        <v>1</v>
      </c>
    </row>
    <row r="2032" spans="1:21" ht="43.5" x14ac:dyDescent="0.35">
      <c r="A2032">
        <v>2030</v>
      </c>
      <c r="B2032" s="3" t="s">
        <v>2031</v>
      </c>
      <c r="C2032" s="3" t="s">
        <v>6140</v>
      </c>
      <c r="D2032" s="11">
        <v>32768</v>
      </c>
      <c r="E2032" s="11">
        <v>74134</v>
      </c>
      <c r="F2032" t="s">
        <v>8219</v>
      </c>
      <c r="G2032" t="s">
        <v>8225</v>
      </c>
      <c r="H2032" t="s">
        <v>8247</v>
      </c>
      <c r="I2032">
        <v>1354233296</v>
      </c>
      <c r="J2032">
        <v>1351641296</v>
      </c>
      <c r="K2032" t="b">
        <v>1</v>
      </c>
      <c r="L2032">
        <v>625</v>
      </c>
      <c r="M2032" t="b">
        <v>1</v>
      </c>
      <c r="N2032" t="s">
        <v>8295</v>
      </c>
      <c r="O2032" s="13">
        <f>E2032/D2032</f>
        <v>2.26239013671875</v>
      </c>
      <c r="P2032" s="14">
        <f>IF($L2032&lt;&gt;0, E2032/L2032, 0)</f>
        <v>118.6144</v>
      </c>
      <c r="Q2032" t="str">
        <f>LEFT($N2032, FIND("/", $N2032)-1)</f>
        <v>technology</v>
      </c>
      <c r="R2032" t="str">
        <f>RIGHT(N2032, LEN(N2032)-LEN(Q2032)-1)</f>
        <v>hardware</v>
      </c>
      <c r="S2032" s="5">
        <f>$J2032/60/60/24+DATE(1970, 1, 1)</f>
        <v>41212.996481481481</v>
      </c>
      <c r="T2032" s="5">
        <f>$I2032/60/60/24+DATE(1970, 1, 1)</f>
        <v>41242.996481481481</v>
      </c>
      <c r="U2032" t="b">
        <f>T2032&gt;S2032</f>
        <v>1</v>
      </c>
    </row>
    <row r="2033" spans="1:21" ht="43.5" x14ac:dyDescent="0.35">
      <c r="A2033">
        <v>2031</v>
      </c>
      <c r="B2033" s="3" t="s">
        <v>2032</v>
      </c>
      <c r="C2033" s="3" t="s">
        <v>6141</v>
      </c>
      <c r="D2033" s="11">
        <v>50000</v>
      </c>
      <c r="E2033" s="11">
        <v>60175</v>
      </c>
      <c r="F2033" t="s">
        <v>8219</v>
      </c>
      <c r="G2033" t="s">
        <v>8233</v>
      </c>
      <c r="H2033" t="s">
        <v>8249</v>
      </c>
      <c r="I2033">
        <v>1420765200</v>
      </c>
      <c r="J2033">
        <v>1417506853</v>
      </c>
      <c r="K2033" t="b">
        <v>1</v>
      </c>
      <c r="L2033">
        <v>508</v>
      </c>
      <c r="M2033" t="b">
        <v>1</v>
      </c>
      <c r="N2033" t="s">
        <v>8295</v>
      </c>
      <c r="O2033" s="13">
        <f>E2033/D2033</f>
        <v>1.2035</v>
      </c>
      <c r="P2033" s="14">
        <f>IF($L2033&lt;&gt;0, E2033/L2033, 0)</f>
        <v>118.45472440944881</v>
      </c>
      <c r="Q2033" t="str">
        <f>LEFT($N2033, FIND("/", $N2033)-1)</f>
        <v>technology</v>
      </c>
      <c r="R2033" t="str">
        <f>RIGHT(N2033, LEN(N2033)-LEN(Q2033)-1)</f>
        <v>hardware</v>
      </c>
      <c r="S2033" s="5">
        <f>$J2033/60/60/24+DATE(1970, 1, 1)</f>
        <v>41975.329317129625</v>
      </c>
      <c r="T2033" s="5">
        <f>$I2033/60/60/24+DATE(1970, 1, 1)</f>
        <v>42013.041666666672</v>
      </c>
      <c r="U2033" t="b">
        <f>T2033&gt;S2033</f>
        <v>1</v>
      </c>
    </row>
    <row r="2034" spans="1:21" ht="43.5" x14ac:dyDescent="0.35">
      <c r="A2034">
        <v>2032</v>
      </c>
      <c r="B2034" s="3" t="s">
        <v>2033</v>
      </c>
      <c r="C2034" s="3" t="s">
        <v>6142</v>
      </c>
      <c r="D2034" s="11">
        <v>25000</v>
      </c>
      <c r="E2034" s="11">
        <v>76047</v>
      </c>
      <c r="F2034" t="s">
        <v>8219</v>
      </c>
      <c r="G2034" t="s">
        <v>8224</v>
      </c>
      <c r="H2034" t="s">
        <v>8246</v>
      </c>
      <c r="I2034">
        <v>1481778000</v>
      </c>
      <c r="J2034">
        <v>1479216874</v>
      </c>
      <c r="K2034" t="b">
        <v>1</v>
      </c>
      <c r="L2034">
        <v>531</v>
      </c>
      <c r="M2034" t="b">
        <v>1</v>
      </c>
      <c r="N2034" t="s">
        <v>8295</v>
      </c>
      <c r="O2034" s="13">
        <f>E2034/D2034</f>
        <v>3.0418799999999999</v>
      </c>
      <c r="P2034" s="14">
        <f>IF($L2034&lt;&gt;0, E2034/L2034, 0)</f>
        <v>143.21468926553672</v>
      </c>
      <c r="Q2034" t="str">
        <f>LEFT($N2034, FIND("/", $N2034)-1)</f>
        <v>technology</v>
      </c>
      <c r="R2034" t="str">
        <f>RIGHT(N2034, LEN(N2034)-LEN(Q2034)-1)</f>
        <v>hardware</v>
      </c>
      <c r="S2034" s="5">
        <f>$J2034/60/60/24+DATE(1970, 1, 1)</f>
        <v>42689.565671296295</v>
      </c>
      <c r="T2034" s="5">
        <f>$I2034/60/60/24+DATE(1970, 1, 1)</f>
        <v>42719.208333333328</v>
      </c>
      <c r="U2034" t="b">
        <f>T2034&gt;S2034</f>
        <v>1</v>
      </c>
    </row>
    <row r="2035" spans="1:21" ht="58" x14ac:dyDescent="0.35">
      <c r="A2035">
        <v>2033</v>
      </c>
      <c r="B2035" s="3" t="s">
        <v>2034</v>
      </c>
      <c r="C2035" s="3" t="s">
        <v>6143</v>
      </c>
      <c r="D2035" s="11">
        <v>25000</v>
      </c>
      <c r="E2035" s="11">
        <v>44669</v>
      </c>
      <c r="F2035" t="s">
        <v>8219</v>
      </c>
      <c r="G2035" t="s">
        <v>8224</v>
      </c>
      <c r="H2035" t="s">
        <v>8246</v>
      </c>
      <c r="I2035">
        <v>1398477518</v>
      </c>
      <c r="J2035">
        <v>1395885518</v>
      </c>
      <c r="K2035" t="b">
        <v>1</v>
      </c>
      <c r="L2035">
        <v>158</v>
      </c>
      <c r="M2035" t="b">
        <v>1</v>
      </c>
      <c r="N2035" t="s">
        <v>8295</v>
      </c>
      <c r="O2035" s="13">
        <f>E2035/D2035</f>
        <v>1.7867599999999999</v>
      </c>
      <c r="P2035" s="14">
        <f>IF($L2035&lt;&gt;0, E2035/L2035, 0)</f>
        <v>282.71518987341773</v>
      </c>
      <c r="Q2035" t="str">
        <f>LEFT($N2035, FIND("/", $N2035)-1)</f>
        <v>technology</v>
      </c>
      <c r="R2035" t="str">
        <f>RIGHT(N2035, LEN(N2035)-LEN(Q2035)-1)</f>
        <v>hardware</v>
      </c>
      <c r="S2035" s="5">
        <f>$J2035/60/60/24+DATE(1970, 1, 1)</f>
        <v>41725.082384259258</v>
      </c>
      <c r="T2035" s="5">
        <f>$I2035/60/60/24+DATE(1970, 1, 1)</f>
        <v>41755.082384259258</v>
      </c>
      <c r="U2035" t="b">
        <f>T2035&gt;S2035</f>
        <v>1</v>
      </c>
    </row>
    <row r="2036" spans="1:21" ht="58" x14ac:dyDescent="0.35">
      <c r="A2036">
        <v>2034</v>
      </c>
      <c r="B2036" s="3" t="s">
        <v>2035</v>
      </c>
      <c r="C2036" s="3" t="s">
        <v>6144</v>
      </c>
      <c r="D2036" s="11">
        <v>78000</v>
      </c>
      <c r="E2036" s="11">
        <v>301719.59000000003</v>
      </c>
      <c r="F2036" t="s">
        <v>8219</v>
      </c>
      <c r="G2036" t="s">
        <v>8224</v>
      </c>
      <c r="H2036" t="s">
        <v>8246</v>
      </c>
      <c r="I2036">
        <v>1430981880</v>
      </c>
      <c r="J2036">
        <v>1426216033</v>
      </c>
      <c r="K2036" t="b">
        <v>1</v>
      </c>
      <c r="L2036">
        <v>508</v>
      </c>
      <c r="M2036" t="b">
        <v>1</v>
      </c>
      <c r="N2036" t="s">
        <v>8295</v>
      </c>
      <c r="O2036" s="13">
        <f>E2036/D2036</f>
        <v>3.868199871794872</v>
      </c>
      <c r="P2036" s="14">
        <f>IF($L2036&lt;&gt;0, E2036/L2036, 0)</f>
        <v>593.93620078740162</v>
      </c>
      <c r="Q2036" t="str">
        <f>LEFT($N2036, FIND("/", $N2036)-1)</f>
        <v>technology</v>
      </c>
      <c r="R2036" t="str">
        <f>RIGHT(N2036, LEN(N2036)-LEN(Q2036)-1)</f>
        <v>hardware</v>
      </c>
      <c r="S2036" s="5">
        <f>$J2036/60/60/24+DATE(1970, 1, 1)</f>
        <v>42076.130011574074</v>
      </c>
      <c r="T2036" s="5">
        <f>$I2036/60/60/24+DATE(1970, 1, 1)</f>
        <v>42131.290277777778</v>
      </c>
      <c r="U2036" t="b">
        <f>T2036&gt;S2036</f>
        <v>1</v>
      </c>
    </row>
    <row r="2037" spans="1:21" ht="58" x14ac:dyDescent="0.35">
      <c r="A2037">
        <v>2035</v>
      </c>
      <c r="B2037" s="3" t="s">
        <v>2036</v>
      </c>
      <c r="C2037" s="3" t="s">
        <v>6145</v>
      </c>
      <c r="D2037" s="11">
        <v>80000</v>
      </c>
      <c r="E2037" s="11">
        <v>168829.14</v>
      </c>
      <c r="F2037" t="s">
        <v>8219</v>
      </c>
      <c r="G2037" t="s">
        <v>8224</v>
      </c>
      <c r="H2037" t="s">
        <v>8246</v>
      </c>
      <c r="I2037">
        <v>1450486800</v>
      </c>
      <c r="J2037">
        <v>1446562807</v>
      </c>
      <c r="K2037" t="b">
        <v>1</v>
      </c>
      <c r="L2037">
        <v>644</v>
      </c>
      <c r="M2037" t="b">
        <v>1</v>
      </c>
      <c r="N2037" t="s">
        <v>8295</v>
      </c>
      <c r="O2037" s="13">
        <f>E2037/D2037</f>
        <v>2.1103642500000004</v>
      </c>
      <c r="P2037" s="14">
        <f>IF($L2037&lt;&gt;0, E2037/L2037, 0)</f>
        <v>262.15704968944101</v>
      </c>
      <c r="Q2037" t="str">
        <f>LEFT($N2037, FIND("/", $N2037)-1)</f>
        <v>technology</v>
      </c>
      <c r="R2037" t="str">
        <f>RIGHT(N2037, LEN(N2037)-LEN(Q2037)-1)</f>
        <v>hardware</v>
      </c>
      <c r="S2037" s="5">
        <f>$J2037/60/60/24+DATE(1970, 1, 1)</f>
        <v>42311.625081018516</v>
      </c>
      <c r="T2037" s="5">
        <f>$I2037/60/60/24+DATE(1970, 1, 1)</f>
        <v>42357.041666666672</v>
      </c>
      <c r="U2037" t="b">
        <f>T2037&gt;S2037</f>
        <v>1</v>
      </c>
    </row>
    <row r="2038" spans="1:21" ht="43.5" x14ac:dyDescent="0.35">
      <c r="A2038">
        <v>2036</v>
      </c>
      <c r="B2038" s="3" t="s">
        <v>2037</v>
      </c>
      <c r="C2038" s="3" t="s">
        <v>6146</v>
      </c>
      <c r="D2038" s="11">
        <v>30000</v>
      </c>
      <c r="E2038" s="11">
        <v>39500.5</v>
      </c>
      <c r="F2038" t="s">
        <v>8219</v>
      </c>
      <c r="G2038" t="s">
        <v>8224</v>
      </c>
      <c r="H2038" t="s">
        <v>8246</v>
      </c>
      <c r="I2038">
        <v>1399668319</v>
      </c>
      <c r="J2038">
        <v>1397076319</v>
      </c>
      <c r="K2038" t="b">
        <v>1</v>
      </c>
      <c r="L2038">
        <v>848</v>
      </c>
      <c r="M2038" t="b">
        <v>1</v>
      </c>
      <c r="N2038" t="s">
        <v>8295</v>
      </c>
      <c r="O2038" s="13">
        <f>E2038/D2038</f>
        <v>1.3166833333333334</v>
      </c>
      <c r="P2038" s="14">
        <f>IF($L2038&lt;&gt;0, E2038/L2038, 0)</f>
        <v>46.580778301886795</v>
      </c>
      <c r="Q2038" t="str">
        <f>LEFT($N2038, FIND("/", $N2038)-1)</f>
        <v>technology</v>
      </c>
      <c r="R2038" t="str">
        <f>RIGHT(N2038, LEN(N2038)-LEN(Q2038)-1)</f>
        <v>hardware</v>
      </c>
      <c r="S2038" s="5">
        <f>$J2038/60/60/24+DATE(1970, 1, 1)</f>
        <v>41738.864803240744</v>
      </c>
      <c r="T2038" s="5">
        <f>$I2038/60/60/24+DATE(1970, 1, 1)</f>
        <v>41768.864803240744</v>
      </c>
      <c r="U2038" t="b">
        <f>T2038&gt;S2038</f>
        <v>1</v>
      </c>
    </row>
    <row r="2039" spans="1:21" ht="43.5" x14ac:dyDescent="0.35">
      <c r="A2039">
        <v>2037</v>
      </c>
      <c r="B2039" s="3" t="s">
        <v>2038</v>
      </c>
      <c r="C2039" s="3" t="s">
        <v>6147</v>
      </c>
      <c r="D2039" s="11">
        <v>10000</v>
      </c>
      <c r="E2039" s="11">
        <v>30047.64</v>
      </c>
      <c r="F2039" t="s">
        <v>8219</v>
      </c>
      <c r="G2039" t="s">
        <v>8224</v>
      </c>
      <c r="H2039" t="s">
        <v>8246</v>
      </c>
      <c r="I2039">
        <v>1388383353</v>
      </c>
      <c r="J2039">
        <v>1383195753</v>
      </c>
      <c r="K2039" t="b">
        <v>1</v>
      </c>
      <c r="L2039">
        <v>429</v>
      </c>
      <c r="M2039" t="b">
        <v>1</v>
      </c>
      <c r="N2039" t="s">
        <v>8295</v>
      </c>
      <c r="O2039" s="13">
        <f>E2039/D2039</f>
        <v>3.0047639999999998</v>
      </c>
      <c r="P2039" s="14">
        <f>IF($L2039&lt;&gt;0, E2039/L2039, 0)</f>
        <v>70.041118881118877</v>
      </c>
      <c r="Q2039" t="str">
        <f>LEFT($N2039, FIND("/", $N2039)-1)</f>
        <v>technology</v>
      </c>
      <c r="R2039" t="str">
        <f>RIGHT(N2039, LEN(N2039)-LEN(Q2039)-1)</f>
        <v>hardware</v>
      </c>
      <c r="S2039" s="5">
        <f>$J2039/60/60/24+DATE(1970, 1, 1)</f>
        <v>41578.210104166668</v>
      </c>
      <c r="T2039" s="5">
        <f>$I2039/60/60/24+DATE(1970, 1, 1)</f>
        <v>41638.251770833333</v>
      </c>
      <c r="U2039" t="b">
        <f>T2039&gt;S2039</f>
        <v>1</v>
      </c>
    </row>
    <row r="2040" spans="1:21" ht="43.5" x14ac:dyDescent="0.35">
      <c r="A2040">
        <v>2038</v>
      </c>
      <c r="B2040" s="3" t="s">
        <v>2039</v>
      </c>
      <c r="C2040" s="3" t="s">
        <v>6148</v>
      </c>
      <c r="D2040" s="11">
        <v>8000</v>
      </c>
      <c r="E2040" s="11">
        <v>33641</v>
      </c>
      <c r="F2040" t="s">
        <v>8219</v>
      </c>
      <c r="G2040" t="s">
        <v>8225</v>
      </c>
      <c r="H2040" t="s">
        <v>8247</v>
      </c>
      <c r="I2040">
        <v>1372701600</v>
      </c>
      <c r="J2040">
        <v>1369895421</v>
      </c>
      <c r="K2040" t="b">
        <v>1</v>
      </c>
      <c r="L2040">
        <v>204</v>
      </c>
      <c r="M2040" t="b">
        <v>1</v>
      </c>
      <c r="N2040" t="s">
        <v>8295</v>
      </c>
      <c r="O2040" s="13">
        <f>E2040/D2040</f>
        <v>4.2051249999999998</v>
      </c>
      <c r="P2040" s="14">
        <f>IF($L2040&lt;&gt;0, E2040/L2040, 0)</f>
        <v>164.90686274509804</v>
      </c>
      <c r="Q2040" t="str">
        <f>LEFT($N2040, FIND("/", $N2040)-1)</f>
        <v>technology</v>
      </c>
      <c r="R2040" t="str">
        <f>RIGHT(N2040, LEN(N2040)-LEN(Q2040)-1)</f>
        <v>hardware</v>
      </c>
      <c r="S2040" s="5">
        <f>$J2040/60/60/24+DATE(1970, 1, 1)</f>
        <v>41424.27107638889</v>
      </c>
      <c r="T2040" s="5">
        <f>$I2040/60/60/24+DATE(1970, 1, 1)</f>
        <v>41456.75</v>
      </c>
      <c r="U2040" t="b">
        <f>T2040&gt;S2040</f>
        <v>1</v>
      </c>
    </row>
    <row r="2041" spans="1:21" ht="43.5" x14ac:dyDescent="0.35">
      <c r="A2041">
        <v>2039</v>
      </c>
      <c r="B2041" s="3" t="s">
        <v>2040</v>
      </c>
      <c r="C2041" s="3" t="s">
        <v>6149</v>
      </c>
      <c r="D2041" s="11">
        <v>125000</v>
      </c>
      <c r="E2041" s="11">
        <v>170271</v>
      </c>
      <c r="F2041" t="s">
        <v>8219</v>
      </c>
      <c r="G2041" t="s">
        <v>8224</v>
      </c>
      <c r="H2041" t="s">
        <v>8246</v>
      </c>
      <c r="I2041">
        <v>1480568340</v>
      </c>
      <c r="J2041">
        <v>1477996325</v>
      </c>
      <c r="K2041" t="b">
        <v>1</v>
      </c>
      <c r="L2041">
        <v>379</v>
      </c>
      <c r="M2041" t="b">
        <v>1</v>
      </c>
      <c r="N2041" t="s">
        <v>8295</v>
      </c>
      <c r="O2041" s="13">
        <f>E2041/D2041</f>
        <v>1.362168</v>
      </c>
      <c r="P2041" s="14">
        <f>IF($L2041&lt;&gt;0, E2041/L2041, 0)</f>
        <v>449.26385224274406</v>
      </c>
      <c r="Q2041" t="str">
        <f>LEFT($N2041, FIND("/", $N2041)-1)</f>
        <v>technology</v>
      </c>
      <c r="R2041" t="str">
        <f>RIGHT(N2041, LEN(N2041)-LEN(Q2041)-1)</f>
        <v>hardware</v>
      </c>
      <c r="S2041" s="5">
        <f>$J2041/60/60/24+DATE(1970, 1, 1)</f>
        <v>42675.438946759255</v>
      </c>
      <c r="T2041" s="5">
        <f>$I2041/60/60/24+DATE(1970, 1, 1)</f>
        <v>42705.207638888889</v>
      </c>
      <c r="U2041" t="b">
        <f>T2041&gt;S2041</f>
        <v>1</v>
      </c>
    </row>
    <row r="2042" spans="1:21" ht="29" x14ac:dyDescent="0.35">
      <c r="A2042">
        <v>2040</v>
      </c>
      <c r="B2042" s="3" t="s">
        <v>2041</v>
      </c>
      <c r="C2042" s="3" t="s">
        <v>6150</v>
      </c>
      <c r="D2042" s="11">
        <v>3000</v>
      </c>
      <c r="E2042" s="11">
        <v>7445.14</v>
      </c>
      <c r="F2042" t="s">
        <v>8219</v>
      </c>
      <c r="G2042" t="s">
        <v>8224</v>
      </c>
      <c r="H2042" t="s">
        <v>8246</v>
      </c>
      <c r="I2042">
        <v>1384557303</v>
      </c>
      <c r="J2042">
        <v>1383257703</v>
      </c>
      <c r="K2042" t="b">
        <v>1</v>
      </c>
      <c r="L2042">
        <v>271</v>
      </c>
      <c r="M2042" t="b">
        <v>1</v>
      </c>
      <c r="N2042" t="s">
        <v>8295</v>
      </c>
      <c r="O2042" s="13">
        <f>E2042/D2042</f>
        <v>2.4817133333333334</v>
      </c>
      <c r="P2042" s="14">
        <f>IF($L2042&lt;&gt;0, E2042/L2042, 0)</f>
        <v>27.472841328413285</v>
      </c>
      <c r="Q2042" t="str">
        <f>LEFT($N2042, FIND("/", $N2042)-1)</f>
        <v>technology</v>
      </c>
      <c r="R2042" t="str">
        <f>RIGHT(N2042, LEN(N2042)-LEN(Q2042)-1)</f>
        <v>hardware</v>
      </c>
      <c r="S2042" s="5">
        <f>$J2042/60/60/24+DATE(1970, 1, 1)</f>
        <v>41578.927118055559</v>
      </c>
      <c r="T2042" s="5">
        <f>$I2042/60/60/24+DATE(1970, 1, 1)</f>
        <v>41593.968784722223</v>
      </c>
      <c r="U2042" t="b">
        <f>T2042&gt;S2042</f>
        <v>1</v>
      </c>
    </row>
    <row r="2043" spans="1:21" ht="43.5" x14ac:dyDescent="0.35">
      <c r="A2043">
        <v>2041</v>
      </c>
      <c r="B2043" s="3" t="s">
        <v>2042</v>
      </c>
      <c r="C2043" s="3" t="s">
        <v>6151</v>
      </c>
      <c r="D2043" s="11">
        <v>9500</v>
      </c>
      <c r="E2043" s="11">
        <v>17277</v>
      </c>
      <c r="F2043" t="s">
        <v>8219</v>
      </c>
      <c r="G2043" t="s">
        <v>8224</v>
      </c>
      <c r="H2043" t="s">
        <v>8246</v>
      </c>
      <c r="I2043">
        <v>1478785027</v>
      </c>
      <c r="J2043">
        <v>1476189427</v>
      </c>
      <c r="K2043" t="b">
        <v>0</v>
      </c>
      <c r="L2043">
        <v>120</v>
      </c>
      <c r="M2043" t="b">
        <v>1</v>
      </c>
      <c r="N2043" t="s">
        <v>8295</v>
      </c>
      <c r="O2043" s="13">
        <f>E2043/D2043</f>
        <v>1.8186315789473684</v>
      </c>
      <c r="P2043" s="14">
        <f>IF($L2043&lt;&gt;0, E2043/L2043, 0)</f>
        <v>143.97499999999999</v>
      </c>
      <c r="Q2043" t="str">
        <f>LEFT($N2043, FIND("/", $N2043)-1)</f>
        <v>technology</v>
      </c>
      <c r="R2043" t="str">
        <f>RIGHT(N2043, LEN(N2043)-LEN(Q2043)-1)</f>
        <v>hardware</v>
      </c>
      <c r="S2043" s="5">
        <f>$J2043/60/60/24+DATE(1970, 1, 1)</f>
        <v>42654.525775462964</v>
      </c>
      <c r="T2043" s="5">
        <f>$I2043/60/60/24+DATE(1970, 1, 1)</f>
        <v>42684.567442129628</v>
      </c>
      <c r="U2043" t="b">
        <f>T2043&gt;S2043</f>
        <v>1</v>
      </c>
    </row>
    <row r="2044" spans="1:21" ht="43.5" x14ac:dyDescent="0.35">
      <c r="A2044">
        <v>2042</v>
      </c>
      <c r="B2044" s="3" t="s">
        <v>2043</v>
      </c>
      <c r="C2044" s="3" t="s">
        <v>6152</v>
      </c>
      <c r="D2044" s="11">
        <v>10000</v>
      </c>
      <c r="E2044" s="11">
        <v>12353</v>
      </c>
      <c r="F2044" t="s">
        <v>8219</v>
      </c>
      <c r="G2044" t="s">
        <v>8224</v>
      </c>
      <c r="H2044" t="s">
        <v>8246</v>
      </c>
      <c r="I2044">
        <v>1453481974</v>
      </c>
      <c r="J2044">
        <v>1448297974</v>
      </c>
      <c r="K2044" t="b">
        <v>0</v>
      </c>
      <c r="L2044">
        <v>140</v>
      </c>
      <c r="M2044" t="b">
        <v>1</v>
      </c>
      <c r="N2044" t="s">
        <v>8295</v>
      </c>
      <c r="O2044" s="13">
        <f>E2044/D2044</f>
        <v>1.2353000000000001</v>
      </c>
      <c r="P2044" s="14">
        <f>IF($L2044&lt;&gt;0, E2044/L2044, 0)</f>
        <v>88.23571428571428</v>
      </c>
      <c r="Q2044" t="str">
        <f>LEFT($N2044, FIND("/", $N2044)-1)</f>
        <v>technology</v>
      </c>
      <c r="R2044" t="str">
        <f>RIGHT(N2044, LEN(N2044)-LEN(Q2044)-1)</f>
        <v>hardware</v>
      </c>
      <c r="S2044" s="5">
        <f>$J2044/60/60/24+DATE(1970, 1, 1)</f>
        <v>42331.708032407405</v>
      </c>
      <c r="T2044" s="5">
        <f>$I2044/60/60/24+DATE(1970, 1, 1)</f>
        <v>42391.708032407405</v>
      </c>
      <c r="U2044" t="b">
        <f>T2044&gt;S2044</f>
        <v>1</v>
      </c>
    </row>
    <row r="2045" spans="1:21" ht="58" x14ac:dyDescent="0.35">
      <c r="A2045">
        <v>2043</v>
      </c>
      <c r="B2045" s="3" t="s">
        <v>2044</v>
      </c>
      <c r="C2045" s="3" t="s">
        <v>6153</v>
      </c>
      <c r="D2045" s="11">
        <v>1385</v>
      </c>
      <c r="E2045" s="11">
        <v>7011</v>
      </c>
      <c r="F2045" t="s">
        <v>8219</v>
      </c>
      <c r="G2045" t="s">
        <v>8224</v>
      </c>
      <c r="H2045" t="s">
        <v>8246</v>
      </c>
      <c r="I2045">
        <v>1481432340</v>
      </c>
      <c r="J2045">
        <v>1476764077</v>
      </c>
      <c r="K2045" t="b">
        <v>0</v>
      </c>
      <c r="L2045">
        <v>193</v>
      </c>
      <c r="M2045" t="b">
        <v>1</v>
      </c>
      <c r="N2045" t="s">
        <v>8295</v>
      </c>
      <c r="O2045" s="13">
        <f>E2045/D2045</f>
        <v>5.0620938628158845</v>
      </c>
      <c r="P2045" s="14">
        <f>IF($L2045&lt;&gt;0, E2045/L2045, 0)</f>
        <v>36.326424870466319</v>
      </c>
      <c r="Q2045" t="str">
        <f>LEFT($N2045, FIND("/", $N2045)-1)</f>
        <v>technology</v>
      </c>
      <c r="R2045" t="str">
        <f>RIGHT(N2045, LEN(N2045)-LEN(Q2045)-1)</f>
        <v>hardware</v>
      </c>
      <c r="S2045" s="5">
        <f>$J2045/60/60/24+DATE(1970, 1, 1)</f>
        <v>42661.176817129628</v>
      </c>
      <c r="T2045" s="5">
        <f>$I2045/60/60/24+DATE(1970, 1, 1)</f>
        <v>42715.207638888889</v>
      </c>
      <c r="U2045" t="b">
        <f>T2045&gt;S2045</f>
        <v>1</v>
      </c>
    </row>
    <row r="2046" spans="1:21" ht="43.5" x14ac:dyDescent="0.35">
      <c r="A2046">
        <v>2044</v>
      </c>
      <c r="B2046" s="3" t="s">
        <v>2045</v>
      </c>
      <c r="C2046" s="3" t="s">
        <v>6154</v>
      </c>
      <c r="D2046" s="11">
        <v>15000</v>
      </c>
      <c r="E2046" s="11">
        <v>16232</v>
      </c>
      <c r="F2046" t="s">
        <v>8219</v>
      </c>
      <c r="G2046" t="s">
        <v>8224</v>
      </c>
      <c r="H2046" t="s">
        <v>8246</v>
      </c>
      <c r="I2046">
        <v>1434212714</v>
      </c>
      <c r="J2046">
        <v>1431620714</v>
      </c>
      <c r="K2046" t="b">
        <v>0</v>
      </c>
      <c r="L2046">
        <v>180</v>
      </c>
      <c r="M2046" t="b">
        <v>1</v>
      </c>
      <c r="N2046" t="s">
        <v>8295</v>
      </c>
      <c r="O2046" s="13">
        <f>E2046/D2046</f>
        <v>1.0821333333333334</v>
      </c>
      <c r="P2046" s="14">
        <f>IF($L2046&lt;&gt;0, E2046/L2046, 0)</f>
        <v>90.177777777777777</v>
      </c>
      <c r="Q2046" t="str">
        <f>LEFT($N2046, FIND("/", $N2046)-1)</f>
        <v>technology</v>
      </c>
      <c r="R2046" t="str">
        <f>RIGHT(N2046, LEN(N2046)-LEN(Q2046)-1)</f>
        <v>hardware</v>
      </c>
      <c r="S2046" s="5">
        <f>$J2046/60/60/24+DATE(1970, 1, 1)</f>
        <v>42138.684189814812</v>
      </c>
      <c r="T2046" s="5">
        <f>$I2046/60/60/24+DATE(1970, 1, 1)</f>
        <v>42168.684189814812</v>
      </c>
      <c r="U2046" t="b">
        <f>T2046&gt;S2046</f>
        <v>1</v>
      </c>
    </row>
    <row r="2047" spans="1:21" ht="58" x14ac:dyDescent="0.35">
      <c r="A2047">
        <v>2045</v>
      </c>
      <c r="B2047" s="3" t="s">
        <v>2046</v>
      </c>
      <c r="C2047" s="3" t="s">
        <v>6155</v>
      </c>
      <c r="D2047" s="11">
        <v>4900</v>
      </c>
      <c r="E2047" s="11">
        <v>40140.01</v>
      </c>
      <c r="F2047" t="s">
        <v>8219</v>
      </c>
      <c r="G2047" t="s">
        <v>8224</v>
      </c>
      <c r="H2047" t="s">
        <v>8246</v>
      </c>
      <c r="I2047">
        <v>1341799647</v>
      </c>
      <c r="J2047">
        <v>1339207647</v>
      </c>
      <c r="K2047" t="b">
        <v>0</v>
      </c>
      <c r="L2047">
        <v>263</v>
      </c>
      <c r="M2047" t="b">
        <v>1</v>
      </c>
      <c r="N2047" t="s">
        <v>8295</v>
      </c>
      <c r="O2047" s="13">
        <f>E2047/D2047</f>
        <v>8.1918387755102042</v>
      </c>
      <c r="P2047" s="14">
        <f>IF($L2047&lt;&gt;0, E2047/L2047, 0)</f>
        <v>152.62361216730039</v>
      </c>
      <c r="Q2047" t="str">
        <f>LEFT($N2047, FIND("/", $N2047)-1)</f>
        <v>technology</v>
      </c>
      <c r="R2047" t="str">
        <f>RIGHT(N2047, LEN(N2047)-LEN(Q2047)-1)</f>
        <v>hardware</v>
      </c>
      <c r="S2047" s="5">
        <f>$J2047/60/60/24+DATE(1970, 1, 1)</f>
        <v>41069.088506944441</v>
      </c>
      <c r="T2047" s="5">
        <f>$I2047/60/60/24+DATE(1970, 1, 1)</f>
        <v>41099.088506944441</v>
      </c>
      <c r="U2047" t="b">
        <f>T2047&gt;S2047</f>
        <v>1</v>
      </c>
    </row>
    <row r="2048" spans="1:21" ht="43.5" x14ac:dyDescent="0.35">
      <c r="A2048">
        <v>2046</v>
      </c>
      <c r="B2048" s="3" t="s">
        <v>2047</v>
      </c>
      <c r="C2048" s="3" t="s">
        <v>6156</v>
      </c>
      <c r="D2048" s="11">
        <v>10000</v>
      </c>
      <c r="E2048" s="11">
        <v>12110</v>
      </c>
      <c r="F2048" t="s">
        <v>8219</v>
      </c>
      <c r="G2048" t="s">
        <v>8224</v>
      </c>
      <c r="H2048" t="s">
        <v>8246</v>
      </c>
      <c r="I2048">
        <v>1369282044</v>
      </c>
      <c r="J2048">
        <v>1366690044</v>
      </c>
      <c r="K2048" t="b">
        <v>0</v>
      </c>
      <c r="L2048">
        <v>217</v>
      </c>
      <c r="M2048" t="b">
        <v>1</v>
      </c>
      <c r="N2048" t="s">
        <v>8295</v>
      </c>
      <c r="O2048" s="13">
        <f>E2048/D2048</f>
        <v>1.2110000000000001</v>
      </c>
      <c r="P2048" s="14">
        <f>IF($L2048&lt;&gt;0, E2048/L2048, 0)</f>
        <v>55.806451612903224</v>
      </c>
      <c r="Q2048" t="str">
        <f>LEFT($N2048, FIND("/", $N2048)-1)</f>
        <v>technology</v>
      </c>
      <c r="R2048" t="str">
        <f>RIGHT(N2048, LEN(N2048)-LEN(Q2048)-1)</f>
        <v>hardware</v>
      </c>
      <c r="S2048" s="5">
        <f>$J2048/60/60/24+DATE(1970, 1, 1)</f>
        <v>41387.171805555554</v>
      </c>
      <c r="T2048" s="5">
        <f>$I2048/60/60/24+DATE(1970, 1, 1)</f>
        <v>41417.171805555554</v>
      </c>
      <c r="U2048" t="b">
        <f>T2048&gt;S2048</f>
        <v>1</v>
      </c>
    </row>
    <row r="2049" spans="1:21" ht="43.5" x14ac:dyDescent="0.35">
      <c r="A2049">
        <v>2047</v>
      </c>
      <c r="B2049" s="3" t="s">
        <v>2048</v>
      </c>
      <c r="C2049" s="3" t="s">
        <v>6157</v>
      </c>
      <c r="D2049" s="11">
        <v>98000</v>
      </c>
      <c r="E2049" s="11">
        <v>100939</v>
      </c>
      <c r="F2049" t="s">
        <v>8219</v>
      </c>
      <c r="G2049" t="s">
        <v>8226</v>
      </c>
      <c r="H2049" t="s">
        <v>8248</v>
      </c>
      <c r="I2049">
        <v>1429228800</v>
      </c>
      <c r="J2049">
        <v>1426714870</v>
      </c>
      <c r="K2049" t="b">
        <v>0</v>
      </c>
      <c r="L2049">
        <v>443</v>
      </c>
      <c r="M2049" t="b">
        <v>1</v>
      </c>
      <c r="N2049" t="s">
        <v>8295</v>
      </c>
      <c r="O2049" s="13">
        <f>E2049/D2049</f>
        <v>1.0299897959183673</v>
      </c>
      <c r="P2049" s="14">
        <f>IF($L2049&lt;&gt;0, E2049/L2049, 0)</f>
        <v>227.85327313769753</v>
      </c>
      <c r="Q2049" t="str">
        <f>LEFT($N2049, FIND("/", $N2049)-1)</f>
        <v>technology</v>
      </c>
      <c r="R2049" t="str">
        <f>RIGHT(N2049, LEN(N2049)-LEN(Q2049)-1)</f>
        <v>hardware</v>
      </c>
      <c r="S2049" s="5">
        <f>$J2049/60/60/24+DATE(1970, 1, 1)</f>
        <v>42081.903587962966</v>
      </c>
      <c r="T2049" s="5">
        <f>$I2049/60/60/24+DATE(1970, 1, 1)</f>
        <v>42111</v>
      </c>
      <c r="U2049" t="b">
        <f>T2049&gt;S2049</f>
        <v>1</v>
      </c>
    </row>
    <row r="2050" spans="1:21" ht="43.5" x14ac:dyDescent="0.35">
      <c r="A2050">
        <v>2048</v>
      </c>
      <c r="B2050" s="3" t="s">
        <v>2049</v>
      </c>
      <c r="C2050" s="3" t="s">
        <v>6158</v>
      </c>
      <c r="D2050" s="11">
        <v>85000</v>
      </c>
      <c r="E2050" s="11">
        <v>126082.45</v>
      </c>
      <c r="F2050" t="s">
        <v>8219</v>
      </c>
      <c r="G2050" t="s">
        <v>8224</v>
      </c>
      <c r="H2050" t="s">
        <v>8246</v>
      </c>
      <c r="I2050">
        <v>1369323491</v>
      </c>
      <c r="J2050">
        <v>1366731491</v>
      </c>
      <c r="K2050" t="b">
        <v>0</v>
      </c>
      <c r="L2050">
        <v>1373</v>
      </c>
      <c r="M2050" t="b">
        <v>1</v>
      </c>
      <c r="N2050" t="s">
        <v>8295</v>
      </c>
      <c r="O2050" s="13">
        <f>E2050/D2050</f>
        <v>1.4833229411764706</v>
      </c>
      <c r="P2050" s="14">
        <f>IF($L2050&lt;&gt;0, E2050/L2050, 0)</f>
        <v>91.82989803350327</v>
      </c>
      <c r="Q2050" t="str">
        <f>LEFT($N2050, FIND("/", $N2050)-1)</f>
        <v>technology</v>
      </c>
      <c r="R2050" t="str">
        <f>RIGHT(N2050, LEN(N2050)-LEN(Q2050)-1)</f>
        <v>hardware</v>
      </c>
      <c r="S2050" s="5">
        <f>$J2050/60/60/24+DATE(1970, 1, 1)</f>
        <v>41387.651516203703</v>
      </c>
      <c r="T2050" s="5">
        <f>$I2050/60/60/24+DATE(1970, 1, 1)</f>
        <v>41417.651516203703</v>
      </c>
      <c r="U2050" t="b">
        <f>T2050&gt;S2050</f>
        <v>1</v>
      </c>
    </row>
    <row r="2051" spans="1:21" x14ac:dyDescent="0.35">
      <c r="A2051">
        <v>2049</v>
      </c>
      <c r="B2051" s="3" t="s">
        <v>2050</v>
      </c>
      <c r="C2051" s="3" t="s">
        <v>6159</v>
      </c>
      <c r="D2051" s="11">
        <v>50000</v>
      </c>
      <c r="E2051" s="11">
        <v>60095.35</v>
      </c>
      <c r="F2051" t="s">
        <v>8219</v>
      </c>
      <c r="G2051" t="s">
        <v>8225</v>
      </c>
      <c r="H2051" t="s">
        <v>8247</v>
      </c>
      <c r="I2051">
        <v>1386025140</v>
      </c>
      <c r="J2051">
        <v>1382963963</v>
      </c>
      <c r="K2051" t="b">
        <v>0</v>
      </c>
      <c r="L2051">
        <v>742</v>
      </c>
      <c r="M2051" t="b">
        <v>1</v>
      </c>
      <c r="N2051" t="s">
        <v>8295</v>
      </c>
      <c r="O2051" s="13">
        <f>E2051/D2051</f>
        <v>1.2019070000000001</v>
      </c>
      <c r="P2051" s="14">
        <f>IF($L2051&lt;&gt;0, E2051/L2051, 0)</f>
        <v>80.991037735849048</v>
      </c>
      <c r="Q2051" t="str">
        <f>LEFT($N2051, FIND("/", $N2051)-1)</f>
        <v>technology</v>
      </c>
      <c r="R2051" t="str">
        <f>RIGHT(N2051, LEN(N2051)-LEN(Q2051)-1)</f>
        <v>hardware</v>
      </c>
      <c r="S2051" s="5">
        <f>$J2051/60/60/24+DATE(1970, 1, 1)</f>
        <v>41575.527349537035</v>
      </c>
      <c r="T2051" s="5">
        <f>$I2051/60/60/24+DATE(1970, 1, 1)</f>
        <v>41610.957638888889</v>
      </c>
      <c r="U2051" t="b">
        <f>T2051&gt;S2051</f>
        <v>1</v>
      </c>
    </row>
    <row r="2052" spans="1:21" ht="43.5" x14ac:dyDescent="0.35">
      <c r="A2052">
        <v>2050</v>
      </c>
      <c r="B2052" s="3" t="s">
        <v>2051</v>
      </c>
      <c r="C2052" s="3" t="s">
        <v>6160</v>
      </c>
      <c r="D2052" s="11">
        <v>10000</v>
      </c>
      <c r="E2052" s="11">
        <v>47327</v>
      </c>
      <c r="F2052" t="s">
        <v>8219</v>
      </c>
      <c r="G2052" t="s">
        <v>8224</v>
      </c>
      <c r="H2052" t="s">
        <v>8246</v>
      </c>
      <c r="I2052">
        <v>1433036578</v>
      </c>
      <c r="J2052">
        <v>1429580578</v>
      </c>
      <c r="K2052" t="b">
        <v>0</v>
      </c>
      <c r="L2052">
        <v>170</v>
      </c>
      <c r="M2052" t="b">
        <v>1</v>
      </c>
      <c r="N2052" t="s">
        <v>8295</v>
      </c>
      <c r="O2052" s="13">
        <f>E2052/D2052</f>
        <v>4.7327000000000004</v>
      </c>
      <c r="P2052" s="14">
        <f>IF($L2052&lt;&gt;0, E2052/L2052, 0)</f>
        <v>278.39411764705881</v>
      </c>
      <c r="Q2052" t="str">
        <f>LEFT($N2052, FIND("/", $N2052)-1)</f>
        <v>technology</v>
      </c>
      <c r="R2052" t="str">
        <f>RIGHT(N2052, LEN(N2052)-LEN(Q2052)-1)</f>
        <v>hardware</v>
      </c>
      <c r="S2052" s="5">
        <f>$J2052/60/60/24+DATE(1970, 1, 1)</f>
        <v>42115.071504629625</v>
      </c>
      <c r="T2052" s="5">
        <f>$I2052/60/60/24+DATE(1970, 1, 1)</f>
        <v>42155.071504629625</v>
      </c>
      <c r="U2052" t="b">
        <f>T2052&gt;S2052</f>
        <v>1</v>
      </c>
    </row>
    <row r="2053" spans="1:21" ht="58" x14ac:dyDescent="0.35">
      <c r="A2053">
        <v>2051</v>
      </c>
      <c r="B2053" s="3" t="s">
        <v>2052</v>
      </c>
      <c r="C2053" s="3" t="s">
        <v>6161</v>
      </c>
      <c r="D2053" s="11">
        <v>8000</v>
      </c>
      <c r="E2053" s="11">
        <v>10429</v>
      </c>
      <c r="F2053" t="s">
        <v>8219</v>
      </c>
      <c r="G2053" t="s">
        <v>8224</v>
      </c>
      <c r="H2053" t="s">
        <v>8246</v>
      </c>
      <c r="I2053">
        <v>1388017937</v>
      </c>
      <c r="J2053">
        <v>1385425937</v>
      </c>
      <c r="K2053" t="b">
        <v>0</v>
      </c>
      <c r="L2053">
        <v>242</v>
      </c>
      <c r="M2053" t="b">
        <v>1</v>
      </c>
      <c r="N2053" t="s">
        <v>8295</v>
      </c>
      <c r="O2053" s="13">
        <f>E2053/D2053</f>
        <v>1.303625</v>
      </c>
      <c r="P2053" s="14">
        <f>IF($L2053&lt;&gt;0, E2053/L2053, 0)</f>
        <v>43.095041322314053</v>
      </c>
      <c r="Q2053" t="str">
        <f>LEFT($N2053, FIND("/", $N2053)-1)</f>
        <v>technology</v>
      </c>
      <c r="R2053" t="str">
        <f>RIGHT(N2053, LEN(N2053)-LEN(Q2053)-1)</f>
        <v>hardware</v>
      </c>
      <c r="S2053" s="5">
        <f>$J2053/60/60/24+DATE(1970, 1, 1)</f>
        <v>41604.022418981483</v>
      </c>
      <c r="T2053" s="5">
        <f>$I2053/60/60/24+DATE(1970, 1, 1)</f>
        <v>41634.022418981483</v>
      </c>
      <c r="U2053" t="b">
        <f>T2053&gt;S2053</f>
        <v>1</v>
      </c>
    </row>
    <row r="2054" spans="1:21" ht="43.5" x14ac:dyDescent="0.35">
      <c r="A2054">
        <v>2052</v>
      </c>
      <c r="B2054" s="3" t="s">
        <v>2053</v>
      </c>
      <c r="C2054" s="3" t="s">
        <v>6162</v>
      </c>
      <c r="D2054" s="11">
        <v>50000</v>
      </c>
      <c r="E2054" s="11">
        <v>176524</v>
      </c>
      <c r="F2054" t="s">
        <v>8219</v>
      </c>
      <c r="G2054" t="s">
        <v>8224</v>
      </c>
      <c r="H2054" t="s">
        <v>8246</v>
      </c>
      <c r="I2054">
        <v>1455933653</v>
      </c>
      <c r="J2054">
        <v>1452045653</v>
      </c>
      <c r="K2054" t="b">
        <v>0</v>
      </c>
      <c r="L2054">
        <v>541</v>
      </c>
      <c r="M2054" t="b">
        <v>1</v>
      </c>
      <c r="N2054" t="s">
        <v>8295</v>
      </c>
      <c r="O2054" s="13">
        <f>E2054/D2054</f>
        <v>3.5304799999999998</v>
      </c>
      <c r="P2054" s="14">
        <f>IF($L2054&lt;&gt;0, E2054/L2054, 0)</f>
        <v>326.29205175600737</v>
      </c>
      <c r="Q2054" t="str">
        <f>LEFT($N2054, FIND("/", $N2054)-1)</f>
        <v>technology</v>
      </c>
      <c r="R2054" t="str">
        <f>RIGHT(N2054, LEN(N2054)-LEN(Q2054)-1)</f>
        <v>hardware</v>
      </c>
      <c r="S2054" s="5">
        <f>$J2054/60/60/24+DATE(1970, 1, 1)</f>
        <v>42375.08394675926</v>
      </c>
      <c r="T2054" s="5">
        <f>$I2054/60/60/24+DATE(1970, 1, 1)</f>
        <v>42420.08394675926</v>
      </c>
      <c r="U2054" t="b">
        <f>T2054&gt;S2054</f>
        <v>1</v>
      </c>
    </row>
    <row r="2055" spans="1:21" ht="43.5" x14ac:dyDescent="0.35">
      <c r="A2055">
        <v>2053</v>
      </c>
      <c r="B2055" s="3" t="s">
        <v>2054</v>
      </c>
      <c r="C2055" s="3" t="s">
        <v>6163</v>
      </c>
      <c r="D2055" s="11">
        <v>5000</v>
      </c>
      <c r="E2055" s="11">
        <v>5051</v>
      </c>
      <c r="F2055" t="s">
        <v>8219</v>
      </c>
      <c r="G2055" t="s">
        <v>8224</v>
      </c>
      <c r="H2055" t="s">
        <v>8246</v>
      </c>
      <c r="I2055">
        <v>1448466551</v>
      </c>
      <c r="J2055">
        <v>1445870951</v>
      </c>
      <c r="K2055" t="b">
        <v>0</v>
      </c>
      <c r="L2055">
        <v>121</v>
      </c>
      <c r="M2055" t="b">
        <v>1</v>
      </c>
      <c r="N2055" t="s">
        <v>8295</v>
      </c>
      <c r="O2055" s="13">
        <f>E2055/D2055</f>
        <v>1.0102</v>
      </c>
      <c r="P2055" s="14">
        <f>IF($L2055&lt;&gt;0, E2055/L2055, 0)</f>
        <v>41.743801652892564</v>
      </c>
      <c r="Q2055" t="str">
        <f>LEFT($N2055, FIND("/", $N2055)-1)</f>
        <v>technology</v>
      </c>
      <c r="R2055" t="str">
        <f>RIGHT(N2055, LEN(N2055)-LEN(Q2055)-1)</f>
        <v>hardware</v>
      </c>
      <c r="S2055" s="5">
        <f>$J2055/60/60/24+DATE(1970, 1, 1)</f>
        <v>42303.617488425924</v>
      </c>
      <c r="T2055" s="5">
        <f>$I2055/60/60/24+DATE(1970, 1, 1)</f>
        <v>42333.659155092595</v>
      </c>
      <c r="U2055" t="b">
        <f>T2055&gt;S2055</f>
        <v>1</v>
      </c>
    </row>
    <row r="2056" spans="1:21" ht="43.5" x14ac:dyDescent="0.35">
      <c r="A2056">
        <v>2054</v>
      </c>
      <c r="B2056" s="3" t="s">
        <v>2055</v>
      </c>
      <c r="C2056" s="3" t="s">
        <v>6164</v>
      </c>
      <c r="D2056" s="11">
        <v>35000</v>
      </c>
      <c r="E2056" s="11">
        <v>39757</v>
      </c>
      <c r="F2056" t="s">
        <v>8219</v>
      </c>
      <c r="G2056" t="s">
        <v>8225</v>
      </c>
      <c r="H2056" t="s">
        <v>8247</v>
      </c>
      <c r="I2056">
        <v>1399033810</v>
      </c>
      <c r="J2056">
        <v>1396441810</v>
      </c>
      <c r="K2056" t="b">
        <v>0</v>
      </c>
      <c r="L2056">
        <v>621</v>
      </c>
      <c r="M2056" t="b">
        <v>1</v>
      </c>
      <c r="N2056" t="s">
        <v>8295</v>
      </c>
      <c r="O2056" s="13">
        <f>E2056/D2056</f>
        <v>1.1359142857142857</v>
      </c>
      <c r="P2056" s="14">
        <f>IF($L2056&lt;&gt;0, E2056/L2056, 0)</f>
        <v>64.020933977455712</v>
      </c>
      <c r="Q2056" t="str">
        <f>LEFT($N2056, FIND("/", $N2056)-1)</f>
        <v>technology</v>
      </c>
      <c r="R2056" t="str">
        <f>RIGHT(N2056, LEN(N2056)-LEN(Q2056)-1)</f>
        <v>hardware</v>
      </c>
      <c r="S2056" s="5">
        <f>$J2056/60/60/24+DATE(1970, 1, 1)</f>
        <v>41731.520949074074</v>
      </c>
      <c r="T2056" s="5">
        <f>$I2056/60/60/24+DATE(1970, 1, 1)</f>
        <v>41761.520949074074</v>
      </c>
      <c r="U2056" t="b">
        <f>T2056&gt;S2056</f>
        <v>1</v>
      </c>
    </row>
    <row r="2057" spans="1:21" ht="43.5" x14ac:dyDescent="0.35">
      <c r="A2057">
        <v>2055</v>
      </c>
      <c r="B2057" s="3" t="s">
        <v>2056</v>
      </c>
      <c r="C2057" s="3" t="s">
        <v>6165</v>
      </c>
      <c r="D2057" s="11">
        <v>6000</v>
      </c>
      <c r="E2057" s="11">
        <v>10045</v>
      </c>
      <c r="F2057" t="s">
        <v>8219</v>
      </c>
      <c r="G2057" t="s">
        <v>8224</v>
      </c>
      <c r="H2057" t="s">
        <v>8246</v>
      </c>
      <c r="I2057">
        <v>1417579200</v>
      </c>
      <c r="J2057">
        <v>1415031043</v>
      </c>
      <c r="K2057" t="b">
        <v>0</v>
      </c>
      <c r="L2057">
        <v>101</v>
      </c>
      <c r="M2057" t="b">
        <v>1</v>
      </c>
      <c r="N2057" t="s">
        <v>8295</v>
      </c>
      <c r="O2057" s="13">
        <f>E2057/D2057</f>
        <v>1.6741666666666666</v>
      </c>
      <c r="P2057" s="14">
        <f>IF($L2057&lt;&gt;0, E2057/L2057, 0)</f>
        <v>99.455445544554451</v>
      </c>
      <c r="Q2057" t="str">
        <f>LEFT($N2057, FIND("/", $N2057)-1)</f>
        <v>technology</v>
      </c>
      <c r="R2057" t="str">
        <f>RIGHT(N2057, LEN(N2057)-LEN(Q2057)-1)</f>
        <v>hardware</v>
      </c>
      <c r="S2057" s="5">
        <f>$J2057/60/60/24+DATE(1970, 1, 1)</f>
        <v>41946.674108796295</v>
      </c>
      <c r="T2057" s="5">
        <f>$I2057/60/60/24+DATE(1970, 1, 1)</f>
        <v>41976.166666666672</v>
      </c>
      <c r="U2057" t="b">
        <f>T2057&gt;S2057</f>
        <v>1</v>
      </c>
    </row>
    <row r="2058" spans="1:21" ht="43.5" x14ac:dyDescent="0.35">
      <c r="A2058">
        <v>2056</v>
      </c>
      <c r="B2058" s="3" t="s">
        <v>2057</v>
      </c>
      <c r="C2058" s="3" t="s">
        <v>6166</v>
      </c>
      <c r="D2058" s="11">
        <v>50000</v>
      </c>
      <c r="E2058" s="11">
        <v>76726</v>
      </c>
      <c r="F2058" t="s">
        <v>8219</v>
      </c>
      <c r="G2058" t="s">
        <v>8224</v>
      </c>
      <c r="H2058" t="s">
        <v>8246</v>
      </c>
      <c r="I2058">
        <v>1366222542</v>
      </c>
      <c r="J2058">
        <v>1363630542</v>
      </c>
      <c r="K2058" t="b">
        <v>0</v>
      </c>
      <c r="L2058">
        <v>554</v>
      </c>
      <c r="M2058" t="b">
        <v>1</v>
      </c>
      <c r="N2058" t="s">
        <v>8295</v>
      </c>
      <c r="O2058" s="13">
        <f>E2058/D2058</f>
        <v>1.5345200000000001</v>
      </c>
      <c r="P2058" s="14">
        <f>IF($L2058&lt;&gt;0, E2058/L2058, 0)</f>
        <v>138.49458483754512</v>
      </c>
      <c r="Q2058" t="str">
        <f>LEFT($N2058, FIND("/", $N2058)-1)</f>
        <v>technology</v>
      </c>
      <c r="R2058" t="str">
        <f>RIGHT(N2058, LEN(N2058)-LEN(Q2058)-1)</f>
        <v>hardware</v>
      </c>
      <c r="S2058" s="5">
        <f>$J2058/60/60/24+DATE(1970, 1, 1)</f>
        <v>41351.76090277778</v>
      </c>
      <c r="T2058" s="5">
        <f>$I2058/60/60/24+DATE(1970, 1, 1)</f>
        <v>41381.76090277778</v>
      </c>
      <c r="U2058" t="b">
        <f>T2058&gt;S2058</f>
        <v>1</v>
      </c>
    </row>
    <row r="2059" spans="1:21" ht="58" x14ac:dyDescent="0.35">
      <c r="A2059">
        <v>2057</v>
      </c>
      <c r="B2059" s="3" t="s">
        <v>2058</v>
      </c>
      <c r="C2059" s="3" t="s">
        <v>6167</v>
      </c>
      <c r="D2059" s="11">
        <v>15000</v>
      </c>
      <c r="E2059" s="11">
        <v>30334.83</v>
      </c>
      <c r="F2059" t="s">
        <v>8219</v>
      </c>
      <c r="G2059" t="s">
        <v>8225</v>
      </c>
      <c r="H2059" t="s">
        <v>8247</v>
      </c>
      <c r="I2059">
        <v>1456487532</v>
      </c>
      <c r="J2059">
        <v>1453895532</v>
      </c>
      <c r="K2059" t="b">
        <v>0</v>
      </c>
      <c r="L2059">
        <v>666</v>
      </c>
      <c r="M2059" t="b">
        <v>1</v>
      </c>
      <c r="N2059" t="s">
        <v>8295</v>
      </c>
      <c r="O2059" s="13">
        <f>E2059/D2059</f>
        <v>2.022322</v>
      </c>
      <c r="P2059" s="14">
        <f>IF($L2059&lt;&gt;0, E2059/L2059, 0)</f>
        <v>45.547792792792798</v>
      </c>
      <c r="Q2059" t="str">
        <f>LEFT($N2059, FIND("/", $N2059)-1)</f>
        <v>technology</v>
      </c>
      <c r="R2059" t="str">
        <f>RIGHT(N2059, LEN(N2059)-LEN(Q2059)-1)</f>
        <v>hardware</v>
      </c>
      <c r="S2059" s="5">
        <f>$J2059/60/60/24+DATE(1970, 1, 1)</f>
        <v>42396.494583333333</v>
      </c>
      <c r="T2059" s="5">
        <f>$I2059/60/60/24+DATE(1970, 1, 1)</f>
        <v>42426.494583333333</v>
      </c>
      <c r="U2059" t="b">
        <f>T2059&gt;S2059</f>
        <v>1</v>
      </c>
    </row>
    <row r="2060" spans="1:21" ht="29" x14ac:dyDescent="0.35">
      <c r="A2060">
        <v>2058</v>
      </c>
      <c r="B2060" s="3" t="s">
        <v>2059</v>
      </c>
      <c r="C2060" s="3" t="s">
        <v>6168</v>
      </c>
      <c r="D2060" s="11">
        <v>2560</v>
      </c>
      <c r="E2060" s="11">
        <v>4308</v>
      </c>
      <c r="F2060" t="s">
        <v>8219</v>
      </c>
      <c r="G2060" t="s">
        <v>8225</v>
      </c>
      <c r="H2060" t="s">
        <v>8247</v>
      </c>
      <c r="I2060">
        <v>1425326400</v>
      </c>
      <c r="J2060">
        <v>1421916830</v>
      </c>
      <c r="K2060" t="b">
        <v>0</v>
      </c>
      <c r="L2060">
        <v>410</v>
      </c>
      <c r="M2060" t="b">
        <v>1</v>
      </c>
      <c r="N2060" t="s">
        <v>8295</v>
      </c>
      <c r="O2060" s="13">
        <f>E2060/D2060</f>
        <v>1.6828125</v>
      </c>
      <c r="P2060" s="14">
        <f>IF($L2060&lt;&gt;0, E2060/L2060, 0)</f>
        <v>10.507317073170732</v>
      </c>
      <c r="Q2060" t="str">
        <f>LEFT($N2060, FIND("/", $N2060)-1)</f>
        <v>technology</v>
      </c>
      <c r="R2060" t="str">
        <f>RIGHT(N2060, LEN(N2060)-LEN(Q2060)-1)</f>
        <v>hardware</v>
      </c>
      <c r="S2060" s="5">
        <f>$J2060/60/60/24+DATE(1970, 1, 1)</f>
        <v>42026.370717592596</v>
      </c>
      <c r="T2060" s="5">
        <f>$I2060/60/60/24+DATE(1970, 1, 1)</f>
        <v>42065.833333333328</v>
      </c>
      <c r="U2060" t="b">
        <f>T2060&gt;S2060</f>
        <v>1</v>
      </c>
    </row>
    <row r="2061" spans="1:21" ht="43.5" x14ac:dyDescent="0.35">
      <c r="A2061">
        <v>2059</v>
      </c>
      <c r="B2061" s="3" t="s">
        <v>2060</v>
      </c>
      <c r="C2061" s="3" t="s">
        <v>6169</v>
      </c>
      <c r="D2061" s="11">
        <v>30000</v>
      </c>
      <c r="E2061" s="11">
        <v>43037</v>
      </c>
      <c r="F2061" t="s">
        <v>8219</v>
      </c>
      <c r="G2061" t="s">
        <v>8224</v>
      </c>
      <c r="H2061" t="s">
        <v>8246</v>
      </c>
      <c r="I2061">
        <v>1454277540</v>
      </c>
      <c r="J2061">
        <v>1450880854</v>
      </c>
      <c r="K2061" t="b">
        <v>0</v>
      </c>
      <c r="L2061">
        <v>375</v>
      </c>
      <c r="M2061" t="b">
        <v>1</v>
      </c>
      <c r="N2061" t="s">
        <v>8295</v>
      </c>
      <c r="O2061" s="13">
        <f>E2061/D2061</f>
        <v>1.4345666666666668</v>
      </c>
      <c r="P2061" s="14">
        <f>IF($L2061&lt;&gt;0, E2061/L2061, 0)</f>
        <v>114.76533333333333</v>
      </c>
      <c r="Q2061" t="str">
        <f>LEFT($N2061, FIND("/", $N2061)-1)</f>
        <v>technology</v>
      </c>
      <c r="R2061" t="str">
        <f>RIGHT(N2061, LEN(N2061)-LEN(Q2061)-1)</f>
        <v>hardware</v>
      </c>
      <c r="S2061" s="5">
        <f>$J2061/60/60/24+DATE(1970, 1, 1)</f>
        <v>42361.602476851855</v>
      </c>
      <c r="T2061" s="5">
        <f>$I2061/60/60/24+DATE(1970, 1, 1)</f>
        <v>42400.915972222225</v>
      </c>
      <c r="U2061" t="b">
        <f>T2061&gt;S2061</f>
        <v>1</v>
      </c>
    </row>
    <row r="2062" spans="1:21" ht="43.5" x14ac:dyDescent="0.35">
      <c r="A2062">
        <v>2060</v>
      </c>
      <c r="B2062" s="3" t="s">
        <v>2061</v>
      </c>
      <c r="C2062" s="3" t="s">
        <v>6170</v>
      </c>
      <c r="D2062" s="11">
        <v>25000</v>
      </c>
      <c r="E2062" s="11">
        <v>49100</v>
      </c>
      <c r="F2062" t="s">
        <v>8219</v>
      </c>
      <c r="G2062" t="s">
        <v>8224</v>
      </c>
      <c r="H2062" t="s">
        <v>8246</v>
      </c>
      <c r="I2062">
        <v>1406129150</v>
      </c>
      <c r="J2062">
        <v>1400945150</v>
      </c>
      <c r="K2062" t="b">
        <v>0</v>
      </c>
      <c r="L2062">
        <v>1364</v>
      </c>
      <c r="M2062" t="b">
        <v>1</v>
      </c>
      <c r="N2062" t="s">
        <v>8295</v>
      </c>
      <c r="O2062" s="13">
        <f>E2062/D2062</f>
        <v>1.964</v>
      </c>
      <c r="P2062" s="14">
        <f>IF($L2062&lt;&gt;0, E2062/L2062, 0)</f>
        <v>35.997067448680355</v>
      </c>
      <c r="Q2062" t="str">
        <f>LEFT($N2062, FIND("/", $N2062)-1)</f>
        <v>technology</v>
      </c>
      <c r="R2062" t="str">
        <f>RIGHT(N2062, LEN(N2062)-LEN(Q2062)-1)</f>
        <v>hardware</v>
      </c>
      <c r="S2062" s="5">
        <f>$J2062/60/60/24+DATE(1970, 1, 1)</f>
        <v>41783.642939814818</v>
      </c>
      <c r="T2062" s="5">
        <f>$I2062/60/60/24+DATE(1970, 1, 1)</f>
        <v>41843.642939814818</v>
      </c>
      <c r="U2062" t="b">
        <f>T2062&gt;S2062</f>
        <v>1</v>
      </c>
    </row>
    <row r="2063" spans="1:21" ht="43.5" x14ac:dyDescent="0.35">
      <c r="A2063">
        <v>2061</v>
      </c>
      <c r="B2063" s="3" t="s">
        <v>2062</v>
      </c>
      <c r="C2063" s="3" t="s">
        <v>6171</v>
      </c>
      <c r="D2063" s="11">
        <v>5000</v>
      </c>
      <c r="E2063" s="11">
        <v>5396</v>
      </c>
      <c r="F2063" t="s">
        <v>8219</v>
      </c>
      <c r="G2063" t="s">
        <v>8224</v>
      </c>
      <c r="H2063" t="s">
        <v>8246</v>
      </c>
      <c r="I2063">
        <v>1483208454</v>
      </c>
      <c r="J2063">
        <v>1480616454</v>
      </c>
      <c r="K2063" t="b">
        <v>0</v>
      </c>
      <c r="L2063">
        <v>35</v>
      </c>
      <c r="M2063" t="b">
        <v>1</v>
      </c>
      <c r="N2063" t="s">
        <v>8295</v>
      </c>
      <c r="O2063" s="13">
        <f>E2063/D2063</f>
        <v>1.0791999999999999</v>
      </c>
      <c r="P2063" s="14">
        <f>IF($L2063&lt;&gt;0, E2063/L2063, 0)</f>
        <v>154.17142857142858</v>
      </c>
      <c r="Q2063" t="str">
        <f>LEFT($N2063, FIND("/", $N2063)-1)</f>
        <v>technology</v>
      </c>
      <c r="R2063" t="str">
        <f>RIGHT(N2063, LEN(N2063)-LEN(Q2063)-1)</f>
        <v>hardware</v>
      </c>
      <c r="S2063" s="5">
        <f>$J2063/60/60/24+DATE(1970, 1, 1)</f>
        <v>42705.764513888891</v>
      </c>
      <c r="T2063" s="5">
        <f>$I2063/60/60/24+DATE(1970, 1, 1)</f>
        <v>42735.764513888891</v>
      </c>
      <c r="U2063" t="b">
        <f>T2063&gt;S2063</f>
        <v>1</v>
      </c>
    </row>
    <row r="2064" spans="1:21" ht="58" x14ac:dyDescent="0.35">
      <c r="A2064">
        <v>2062</v>
      </c>
      <c r="B2064" s="3" t="s">
        <v>2063</v>
      </c>
      <c r="C2064" s="3" t="s">
        <v>6172</v>
      </c>
      <c r="D2064" s="11">
        <v>100000</v>
      </c>
      <c r="E2064" s="11">
        <v>114977</v>
      </c>
      <c r="F2064" t="s">
        <v>8219</v>
      </c>
      <c r="G2064" t="s">
        <v>8232</v>
      </c>
      <c r="H2064" t="s">
        <v>8253</v>
      </c>
      <c r="I2064">
        <v>1458807098</v>
      </c>
      <c r="J2064">
        <v>1456218698</v>
      </c>
      <c r="K2064" t="b">
        <v>0</v>
      </c>
      <c r="L2064">
        <v>203</v>
      </c>
      <c r="M2064" t="b">
        <v>1</v>
      </c>
      <c r="N2064" t="s">
        <v>8295</v>
      </c>
      <c r="O2064" s="13">
        <f>E2064/D2064</f>
        <v>1.14977</v>
      </c>
      <c r="P2064" s="14">
        <f>IF($L2064&lt;&gt;0, E2064/L2064, 0)</f>
        <v>566.38916256157631</v>
      </c>
      <c r="Q2064" t="str">
        <f>LEFT($N2064, FIND("/", $N2064)-1)</f>
        <v>technology</v>
      </c>
      <c r="R2064" t="str">
        <f>RIGHT(N2064, LEN(N2064)-LEN(Q2064)-1)</f>
        <v>hardware</v>
      </c>
      <c r="S2064" s="5">
        <f>$J2064/60/60/24+DATE(1970, 1, 1)</f>
        <v>42423.3830787037</v>
      </c>
      <c r="T2064" s="5">
        <f>$I2064/60/60/24+DATE(1970, 1, 1)</f>
        <v>42453.341412037036</v>
      </c>
      <c r="U2064" t="b">
        <f>T2064&gt;S2064</f>
        <v>1</v>
      </c>
    </row>
    <row r="2065" spans="1:21" ht="29" x14ac:dyDescent="0.35">
      <c r="A2065">
        <v>2063</v>
      </c>
      <c r="B2065" s="3" t="s">
        <v>2064</v>
      </c>
      <c r="C2065" s="3" t="s">
        <v>6173</v>
      </c>
      <c r="D2065" s="11">
        <v>4000</v>
      </c>
      <c r="E2065" s="11">
        <v>5922</v>
      </c>
      <c r="F2065" t="s">
        <v>8219</v>
      </c>
      <c r="G2065" t="s">
        <v>8236</v>
      </c>
      <c r="H2065" t="s">
        <v>8249</v>
      </c>
      <c r="I2065">
        <v>1463333701</v>
      </c>
      <c r="J2065">
        <v>1460482501</v>
      </c>
      <c r="K2065" t="b">
        <v>0</v>
      </c>
      <c r="L2065">
        <v>49</v>
      </c>
      <c r="M2065" t="b">
        <v>1</v>
      </c>
      <c r="N2065" t="s">
        <v>8295</v>
      </c>
      <c r="O2065" s="13">
        <f>E2065/D2065</f>
        <v>1.4804999999999999</v>
      </c>
      <c r="P2065" s="14">
        <f>IF($L2065&lt;&gt;0, E2065/L2065, 0)</f>
        <v>120.85714285714286</v>
      </c>
      <c r="Q2065" t="str">
        <f>LEFT($N2065, FIND("/", $N2065)-1)</f>
        <v>technology</v>
      </c>
      <c r="R2065" t="str">
        <f>RIGHT(N2065, LEN(N2065)-LEN(Q2065)-1)</f>
        <v>hardware</v>
      </c>
      <c r="S2065" s="5">
        <f>$J2065/60/60/24+DATE(1970, 1, 1)</f>
        <v>42472.73265046296</v>
      </c>
      <c r="T2065" s="5">
        <f>$I2065/60/60/24+DATE(1970, 1, 1)</f>
        <v>42505.73265046296</v>
      </c>
      <c r="U2065" t="b">
        <f>T2065&gt;S2065</f>
        <v>1</v>
      </c>
    </row>
    <row r="2066" spans="1:21" ht="43.5" x14ac:dyDescent="0.35">
      <c r="A2066">
        <v>2064</v>
      </c>
      <c r="B2066" s="3" t="s">
        <v>2065</v>
      </c>
      <c r="C2066" s="3" t="s">
        <v>6174</v>
      </c>
      <c r="D2066" s="11">
        <v>261962</v>
      </c>
      <c r="E2066" s="11">
        <v>500784.27</v>
      </c>
      <c r="F2066" t="s">
        <v>8219</v>
      </c>
      <c r="G2066" t="s">
        <v>8224</v>
      </c>
      <c r="H2066" t="s">
        <v>8246</v>
      </c>
      <c r="I2066">
        <v>1370001600</v>
      </c>
      <c r="J2066">
        <v>1366879523</v>
      </c>
      <c r="K2066" t="b">
        <v>0</v>
      </c>
      <c r="L2066">
        <v>5812</v>
      </c>
      <c r="M2066" t="b">
        <v>1</v>
      </c>
      <c r="N2066" t="s">
        <v>8295</v>
      </c>
      <c r="O2066" s="13">
        <f>E2066/D2066</f>
        <v>1.9116676082790633</v>
      </c>
      <c r="P2066" s="14">
        <f>IF($L2066&lt;&gt;0, E2066/L2066, 0)</f>
        <v>86.163845492085343</v>
      </c>
      <c r="Q2066" t="str">
        <f>LEFT($N2066, FIND("/", $N2066)-1)</f>
        <v>technology</v>
      </c>
      <c r="R2066" t="str">
        <f>RIGHT(N2066, LEN(N2066)-LEN(Q2066)-1)</f>
        <v>hardware</v>
      </c>
      <c r="S2066" s="5">
        <f>$J2066/60/60/24+DATE(1970, 1, 1)</f>
        <v>41389.364849537036</v>
      </c>
      <c r="T2066" s="5">
        <f>$I2066/60/60/24+DATE(1970, 1, 1)</f>
        <v>41425.5</v>
      </c>
      <c r="U2066" t="b">
        <f>T2066&gt;S2066</f>
        <v>1</v>
      </c>
    </row>
    <row r="2067" spans="1:21" ht="43.5" x14ac:dyDescent="0.35">
      <c r="A2067">
        <v>2065</v>
      </c>
      <c r="B2067" s="3" t="s">
        <v>2066</v>
      </c>
      <c r="C2067" s="3" t="s">
        <v>6175</v>
      </c>
      <c r="D2067" s="11">
        <v>40000</v>
      </c>
      <c r="E2067" s="11">
        <v>79686.05</v>
      </c>
      <c r="F2067" t="s">
        <v>8219</v>
      </c>
      <c r="G2067" t="s">
        <v>8225</v>
      </c>
      <c r="H2067" t="s">
        <v>8247</v>
      </c>
      <c r="I2067">
        <v>1387958429</v>
      </c>
      <c r="J2067">
        <v>1385366429</v>
      </c>
      <c r="K2067" t="b">
        <v>0</v>
      </c>
      <c r="L2067">
        <v>1556</v>
      </c>
      <c r="M2067" t="b">
        <v>1</v>
      </c>
      <c r="N2067" t="s">
        <v>8295</v>
      </c>
      <c r="O2067" s="13">
        <f>E2067/D2067</f>
        <v>1.99215125</v>
      </c>
      <c r="P2067" s="14">
        <f>IF($L2067&lt;&gt;0, E2067/L2067, 0)</f>
        <v>51.212114395886893</v>
      </c>
      <c r="Q2067" t="str">
        <f>LEFT($N2067, FIND("/", $N2067)-1)</f>
        <v>technology</v>
      </c>
      <c r="R2067" t="str">
        <f>RIGHT(N2067, LEN(N2067)-LEN(Q2067)-1)</f>
        <v>hardware</v>
      </c>
      <c r="S2067" s="5">
        <f>$J2067/60/60/24+DATE(1970, 1, 1)</f>
        <v>41603.333668981482</v>
      </c>
      <c r="T2067" s="5">
        <f>$I2067/60/60/24+DATE(1970, 1, 1)</f>
        <v>41633.333668981482</v>
      </c>
      <c r="U2067" t="b">
        <f>T2067&gt;S2067</f>
        <v>1</v>
      </c>
    </row>
    <row r="2068" spans="1:21" ht="43.5" x14ac:dyDescent="0.35">
      <c r="A2068">
        <v>2066</v>
      </c>
      <c r="B2068" s="3" t="s">
        <v>2067</v>
      </c>
      <c r="C2068" s="3" t="s">
        <v>6176</v>
      </c>
      <c r="D2068" s="11">
        <v>2000</v>
      </c>
      <c r="E2068" s="11">
        <v>4372</v>
      </c>
      <c r="F2068" t="s">
        <v>8219</v>
      </c>
      <c r="G2068" t="s">
        <v>8224</v>
      </c>
      <c r="H2068" t="s">
        <v>8246</v>
      </c>
      <c r="I2068">
        <v>1408818683</v>
      </c>
      <c r="J2068">
        <v>1406226683</v>
      </c>
      <c r="K2068" t="b">
        <v>0</v>
      </c>
      <c r="L2068">
        <v>65</v>
      </c>
      <c r="M2068" t="b">
        <v>1</v>
      </c>
      <c r="N2068" t="s">
        <v>8295</v>
      </c>
      <c r="O2068" s="13">
        <f>E2068/D2068</f>
        <v>2.1859999999999999</v>
      </c>
      <c r="P2068" s="14">
        <f>IF($L2068&lt;&gt;0, E2068/L2068, 0)</f>
        <v>67.261538461538464</v>
      </c>
      <c r="Q2068" t="str">
        <f>LEFT($N2068, FIND("/", $N2068)-1)</f>
        <v>technology</v>
      </c>
      <c r="R2068" t="str">
        <f>RIGHT(N2068, LEN(N2068)-LEN(Q2068)-1)</f>
        <v>hardware</v>
      </c>
      <c r="S2068" s="5">
        <f>$J2068/60/60/24+DATE(1970, 1, 1)</f>
        <v>41844.771793981483</v>
      </c>
      <c r="T2068" s="5">
        <f>$I2068/60/60/24+DATE(1970, 1, 1)</f>
        <v>41874.771793981483</v>
      </c>
      <c r="U2068" t="b">
        <f>T2068&gt;S2068</f>
        <v>1</v>
      </c>
    </row>
    <row r="2069" spans="1:21" ht="43.5" x14ac:dyDescent="0.35">
      <c r="A2069">
        <v>2067</v>
      </c>
      <c r="B2069" s="3" t="s">
        <v>2068</v>
      </c>
      <c r="C2069" s="3" t="s">
        <v>6177</v>
      </c>
      <c r="D2069" s="11">
        <v>495</v>
      </c>
      <c r="E2069" s="11">
        <v>628</v>
      </c>
      <c r="F2069" t="s">
        <v>8219</v>
      </c>
      <c r="G2069" t="s">
        <v>8225</v>
      </c>
      <c r="H2069" t="s">
        <v>8247</v>
      </c>
      <c r="I2069">
        <v>1432499376</v>
      </c>
      <c r="J2069">
        <v>1429648176</v>
      </c>
      <c r="K2069" t="b">
        <v>0</v>
      </c>
      <c r="L2069">
        <v>10</v>
      </c>
      <c r="M2069" t="b">
        <v>1</v>
      </c>
      <c r="N2069" t="s">
        <v>8295</v>
      </c>
      <c r="O2069" s="13">
        <f>E2069/D2069</f>
        <v>1.2686868686868686</v>
      </c>
      <c r="P2069" s="14">
        <f>IF($L2069&lt;&gt;0, E2069/L2069, 0)</f>
        <v>62.8</v>
      </c>
      <c r="Q2069" t="str">
        <f>LEFT($N2069, FIND("/", $N2069)-1)</f>
        <v>technology</v>
      </c>
      <c r="R2069" t="str">
        <f>RIGHT(N2069, LEN(N2069)-LEN(Q2069)-1)</f>
        <v>hardware</v>
      </c>
      <c r="S2069" s="5">
        <f>$J2069/60/60/24+DATE(1970, 1, 1)</f>
        <v>42115.853888888887</v>
      </c>
      <c r="T2069" s="5">
        <f>$I2069/60/60/24+DATE(1970, 1, 1)</f>
        <v>42148.853888888887</v>
      </c>
      <c r="U2069" t="b">
        <f>T2069&gt;S2069</f>
        <v>1</v>
      </c>
    </row>
    <row r="2070" spans="1:21" ht="43.5" x14ac:dyDescent="0.35">
      <c r="A2070">
        <v>2068</v>
      </c>
      <c r="B2070" s="3" t="s">
        <v>2069</v>
      </c>
      <c r="C2070" s="3" t="s">
        <v>6178</v>
      </c>
      <c r="D2070" s="11">
        <v>25000</v>
      </c>
      <c r="E2070" s="11">
        <v>26305.97</v>
      </c>
      <c r="F2070" t="s">
        <v>8219</v>
      </c>
      <c r="G2070" t="s">
        <v>8224</v>
      </c>
      <c r="H2070" t="s">
        <v>8246</v>
      </c>
      <c r="I2070">
        <v>1476994315</v>
      </c>
      <c r="J2070">
        <v>1474402315</v>
      </c>
      <c r="K2070" t="b">
        <v>0</v>
      </c>
      <c r="L2070">
        <v>76</v>
      </c>
      <c r="M2070" t="b">
        <v>1</v>
      </c>
      <c r="N2070" t="s">
        <v>8295</v>
      </c>
      <c r="O2070" s="13">
        <f>E2070/D2070</f>
        <v>1.0522388</v>
      </c>
      <c r="P2070" s="14">
        <f>IF($L2070&lt;&gt;0, E2070/L2070, 0)</f>
        <v>346.13118421052633</v>
      </c>
      <c r="Q2070" t="str">
        <f>LEFT($N2070, FIND("/", $N2070)-1)</f>
        <v>technology</v>
      </c>
      <c r="R2070" t="str">
        <f>RIGHT(N2070, LEN(N2070)-LEN(Q2070)-1)</f>
        <v>hardware</v>
      </c>
      <c r="S2070" s="5">
        <f>$J2070/60/60/24+DATE(1970, 1, 1)</f>
        <v>42633.841608796298</v>
      </c>
      <c r="T2070" s="5">
        <f>$I2070/60/60/24+DATE(1970, 1, 1)</f>
        <v>42663.841608796298</v>
      </c>
      <c r="U2070" t="b">
        <f>T2070&gt;S2070</f>
        <v>1</v>
      </c>
    </row>
    <row r="2071" spans="1:21" ht="58" x14ac:dyDescent="0.35">
      <c r="A2071">
        <v>2069</v>
      </c>
      <c r="B2071" s="3" t="s">
        <v>2070</v>
      </c>
      <c r="C2071" s="3" t="s">
        <v>6179</v>
      </c>
      <c r="D2071" s="11">
        <v>50000</v>
      </c>
      <c r="E2071" s="11">
        <v>64203.33</v>
      </c>
      <c r="F2071" t="s">
        <v>8219</v>
      </c>
      <c r="G2071" t="s">
        <v>8224</v>
      </c>
      <c r="H2071" t="s">
        <v>8246</v>
      </c>
      <c r="I2071">
        <v>1451776791</v>
      </c>
      <c r="J2071">
        <v>1449098391</v>
      </c>
      <c r="K2071" t="b">
        <v>0</v>
      </c>
      <c r="L2071">
        <v>263</v>
      </c>
      <c r="M2071" t="b">
        <v>1</v>
      </c>
      <c r="N2071" t="s">
        <v>8295</v>
      </c>
      <c r="O2071" s="13">
        <f>E2071/D2071</f>
        <v>1.2840666000000001</v>
      </c>
      <c r="P2071" s="14">
        <f>IF($L2071&lt;&gt;0, E2071/L2071, 0)</f>
        <v>244.11912547528519</v>
      </c>
      <c r="Q2071" t="str">
        <f>LEFT($N2071, FIND("/", $N2071)-1)</f>
        <v>technology</v>
      </c>
      <c r="R2071" t="str">
        <f>RIGHT(N2071, LEN(N2071)-LEN(Q2071)-1)</f>
        <v>hardware</v>
      </c>
      <c r="S2071" s="5">
        <f>$J2071/60/60/24+DATE(1970, 1, 1)</f>
        <v>42340.972118055557</v>
      </c>
      <c r="T2071" s="5">
        <f>$I2071/60/60/24+DATE(1970, 1, 1)</f>
        <v>42371.972118055557</v>
      </c>
      <c r="U2071" t="b">
        <f>T2071&gt;S2071</f>
        <v>1</v>
      </c>
    </row>
    <row r="2072" spans="1:21" ht="43.5" x14ac:dyDescent="0.35">
      <c r="A2072">
        <v>2070</v>
      </c>
      <c r="B2072" s="3" t="s">
        <v>2071</v>
      </c>
      <c r="C2072" s="3" t="s">
        <v>6180</v>
      </c>
      <c r="D2072" s="11">
        <v>125000</v>
      </c>
      <c r="E2072" s="11">
        <v>396659</v>
      </c>
      <c r="F2072" t="s">
        <v>8219</v>
      </c>
      <c r="G2072" t="s">
        <v>8236</v>
      </c>
      <c r="H2072" t="s">
        <v>8249</v>
      </c>
      <c r="I2072">
        <v>1467128723</v>
      </c>
      <c r="J2072">
        <v>1464536723</v>
      </c>
      <c r="K2072" t="b">
        <v>0</v>
      </c>
      <c r="L2072">
        <v>1530</v>
      </c>
      <c r="M2072" t="b">
        <v>1</v>
      </c>
      <c r="N2072" t="s">
        <v>8295</v>
      </c>
      <c r="O2072" s="13">
        <f>E2072/D2072</f>
        <v>3.1732719999999999</v>
      </c>
      <c r="P2072" s="14">
        <f>IF($L2072&lt;&gt;0, E2072/L2072, 0)</f>
        <v>259.25424836601309</v>
      </c>
      <c r="Q2072" t="str">
        <f>LEFT($N2072, FIND("/", $N2072)-1)</f>
        <v>technology</v>
      </c>
      <c r="R2072" t="str">
        <f>RIGHT(N2072, LEN(N2072)-LEN(Q2072)-1)</f>
        <v>hardware</v>
      </c>
      <c r="S2072" s="5">
        <f>$J2072/60/60/24+DATE(1970, 1, 1)</f>
        <v>42519.6565162037</v>
      </c>
      <c r="T2072" s="5">
        <f>$I2072/60/60/24+DATE(1970, 1, 1)</f>
        <v>42549.6565162037</v>
      </c>
      <c r="U2072" t="b">
        <f>T2072&gt;S2072</f>
        <v>1</v>
      </c>
    </row>
    <row r="2073" spans="1:21" ht="43.5" x14ac:dyDescent="0.35">
      <c r="A2073">
        <v>2071</v>
      </c>
      <c r="B2073" s="3" t="s">
        <v>2072</v>
      </c>
      <c r="C2073" s="3" t="s">
        <v>6181</v>
      </c>
      <c r="D2073" s="11">
        <v>20000</v>
      </c>
      <c r="E2073" s="11">
        <v>56146</v>
      </c>
      <c r="F2073" t="s">
        <v>8219</v>
      </c>
      <c r="G2073" t="s">
        <v>8224</v>
      </c>
      <c r="H2073" t="s">
        <v>8246</v>
      </c>
      <c r="I2073">
        <v>1475390484</v>
      </c>
      <c r="J2073">
        <v>1471502484</v>
      </c>
      <c r="K2073" t="b">
        <v>0</v>
      </c>
      <c r="L2073">
        <v>278</v>
      </c>
      <c r="M2073" t="b">
        <v>1</v>
      </c>
      <c r="N2073" t="s">
        <v>8295</v>
      </c>
      <c r="O2073" s="13">
        <f>E2073/D2073</f>
        <v>2.8073000000000001</v>
      </c>
      <c r="P2073" s="14">
        <f>IF($L2073&lt;&gt;0, E2073/L2073, 0)</f>
        <v>201.96402877697841</v>
      </c>
      <c r="Q2073" t="str">
        <f>LEFT($N2073, FIND("/", $N2073)-1)</f>
        <v>technology</v>
      </c>
      <c r="R2073" t="str">
        <f>RIGHT(N2073, LEN(N2073)-LEN(Q2073)-1)</f>
        <v>hardware</v>
      </c>
      <c r="S2073" s="5">
        <f>$J2073/60/60/24+DATE(1970, 1, 1)</f>
        <v>42600.278749999998</v>
      </c>
      <c r="T2073" s="5">
        <f>$I2073/60/60/24+DATE(1970, 1, 1)</f>
        <v>42645.278749999998</v>
      </c>
      <c r="U2073" t="b">
        <f>T2073&gt;S2073</f>
        <v>1</v>
      </c>
    </row>
    <row r="2074" spans="1:21" ht="58" x14ac:dyDescent="0.35">
      <c r="A2074">
        <v>2072</v>
      </c>
      <c r="B2074" s="3" t="s">
        <v>2073</v>
      </c>
      <c r="C2074" s="3" t="s">
        <v>6182</v>
      </c>
      <c r="D2074" s="11">
        <v>71500</v>
      </c>
      <c r="E2074" s="11">
        <v>79173</v>
      </c>
      <c r="F2074" t="s">
        <v>8219</v>
      </c>
      <c r="G2074" t="s">
        <v>8224</v>
      </c>
      <c r="H2074" t="s">
        <v>8246</v>
      </c>
      <c r="I2074">
        <v>1462629432</v>
      </c>
      <c r="J2074">
        <v>1460037432</v>
      </c>
      <c r="K2074" t="b">
        <v>0</v>
      </c>
      <c r="L2074">
        <v>350</v>
      </c>
      <c r="M2074" t="b">
        <v>1</v>
      </c>
      <c r="N2074" t="s">
        <v>8295</v>
      </c>
      <c r="O2074" s="13">
        <f>E2074/D2074</f>
        <v>1.1073146853146854</v>
      </c>
      <c r="P2074" s="14">
        <f>IF($L2074&lt;&gt;0, E2074/L2074, 0)</f>
        <v>226.20857142857142</v>
      </c>
      <c r="Q2074" t="str">
        <f>LEFT($N2074, FIND("/", $N2074)-1)</f>
        <v>technology</v>
      </c>
      <c r="R2074" t="str">
        <f>RIGHT(N2074, LEN(N2074)-LEN(Q2074)-1)</f>
        <v>hardware</v>
      </c>
      <c r="S2074" s="5">
        <f>$J2074/60/60/24+DATE(1970, 1, 1)</f>
        <v>42467.581388888888</v>
      </c>
      <c r="T2074" s="5">
        <f>$I2074/60/60/24+DATE(1970, 1, 1)</f>
        <v>42497.581388888888</v>
      </c>
      <c r="U2074" t="b">
        <f>T2074&gt;S2074</f>
        <v>1</v>
      </c>
    </row>
    <row r="2075" spans="1:21" ht="43.5" x14ac:dyDescent="0.35">
      <c r="A2075">
        <v>2073</v>
      </c>
      <c r="B2075" s="3" t="s">
        <v>2074</v>
      </c>
      <c r="C2075" s="3" t="s">
        <v>6183</v>
      </c>
      <c r="D2075" s="11">
        <v>100000</v>
      </c>
      <c r="E2075" s="11">
        <v>152604.29999999999</v>
      </c>
      <c r="F2075" t="s">
        <v>8219</v>
      </c>
      <c r="G2075" t="s">
        <v>8224</v>
      </c>
      <c r="H2075" t="s">
        <v>8246</v>
      </c>
      <c r="I2075">
        <v>1431100918</v>
      </c>
      <c r="J2075">
        <v>1427212918</v>
      </c>
      <c r="K2075" t="b">
        <v>0</v>
      </c>
      <c r="L2075">
        <v>470</v>
      </c>
      <c r="M2075" t="b">
        <v>1</v>
      </c>
      <c r="N2075" t="s">
        <v>8295</v>
      </c>
      <c r="O2075" s="13">
        <f>E2075/D2075</f>
        <v>1.5260429999999998</v>
      </c>
      <c r="P2075" s="14">
        <f>IF($L2075&lt;&gt;0, E2075/L2075, 0)</f>
        <v>324.69</v>
      </c>
      <c r="Q2075" t="str">
        <f>LEFT($N2075, FIND("/", $N2075)-1)</f>
        <v>technology</v>
      </c>
      <c r="R2075" t="str">
        <f>RIGHT(N2075, LEN(N2075)-LEN(Q2075)-1)</f>
        <v>hardware</v>
      </c>
      <c r="S2075" s="5">
        <f>$J2075/60/60/24+DATE(1970, 1, 1)</f>
        <v>42087.668032407411</v>
      </c>
      <c r="T2075" s="5">
        <f>$I2075/60/60/24+DATE(1970, 1, 1)</f>
        <v>42132.668032407411</v>
      </c>
      <c r="U2075" t="b">
        <f>T2075&gt;S2075</f>
        <v>1</v>
      </c>
    </row>
    <row r="2076" spans="1:21" ht="29" x14ac:dyDescent="0.35">
      <c r="A2076">
        <v>2074</v>
      </c>
      <c r="B2076" s="3" t="s">
        <v>2075</v>
      </c>
      <c r="C2076" s="3" t="s">
        <v>6184</v>
      </c>
      <c r="D2076" s="11">
        <v>600</v>
      </c>
      <c r="E2076" s="11">
        <v>615</v>
      </c>
      <c r="F2076" t="s">
        <v>8219</v>
      </c>
      <c r="G2076" t="s">
        <v>8224</v>
      </c>
      <c r="H2076" t="s">
        <v>8246</v>
      </c>
      <c r="I2076">
        <v>1462564182</v>
      </c>
      <c r="J2076">
        <v>1459972182</v>
      </c>
      <c r="K2076" t="b">
        <v>0</v>
      </c>
      <c r="L2076">
        <v>3</v>
      </c>
      <c r="M2076" t="b">
        <v>1</v>
      </c>
      <c r="N2076" t="s">
        <v>8295</v>
      </c>
      <c r="O2076" s="13">
        <f>E2076/D2076</f>
        <v>1.0249999999999999</v>
      </c>
      <c r="P2076" s="14">
        <f>IF($L2076&lt;&gt;0, E2076/L2076, 0)</f>
        <v>205</v>
      </c>
      <c r="Q2076" t="str">
        <f>LEFT($N2076, FIND("/", $N2076)-1)</f>
        <v>technology</v>
      </c>
      <c r="R2076" t="str">
        <f>RIGHT(N2076, LEN(N2076)-LEN(Q2076)-1)</f>
        <v>hardware</v>
      </c>
      <c r="S2076" s="5">
        <f>$J2076/60/60/24+DATE(1970, 1, 1)</f>
        <v>42466.826180555552</v>
      </c>
      <c r="T2076" s="5">
        <f>$I2076/60/60/24+DATE(1970, 1, 1)</f>
        <v>42496.826180555552</v>
      </c>
      <c r="U2076" t="b">
        <f>T2076&gt;S2076</f>
        <v>1</v>
      </c>
    </row>
    <row r="2077" spans="1:21" ht="43.5" x14ac:dyDescent="0.35">
      <c r="A2077">
        <v>2075</v>
      </c>
      <c r="B2077" s="3" t="s">
        <v>2076</v>
      </c>
      <c r="C2077" s="3" t="s">
        <v>6185</v>
      </c>
      <c r="D2077" s="11">
        <v>9999</v>
      </c>
      <c r="E2077" s="11">
        <v>167820.6</v>
      </c>
      <c r="F2077" t="s">
        <v>8219</v>
      </c>
      <c r="G2077" t="s">
        <v>8224</v>
      </c>
      <c r="H2077" t="s">
        <v>8246</v>
      </c>
      <c r="I2077">
        <v>1374769288</v>
      </c>
      <c r="J2077">
        <v>1372177288</v>
      </c>
      <c r="K2077" t="b">
        <v>0</v>
      </c>
      <c r="L2077">
        <v>8200</v>
      </c>
      <c r="M2077" t="b">
        <v>1</v>
      </c>
      <c r="N2077" t="s">
        <v>8295</v>
      </c>
      <c r="O2077" s="13">
        <f>E2077/D2077</f>
        <v>16.783738373837384</v>
      </c>
      <c r="P2077" s="14">
        <f>IF($L2077&lt;&gt;0, E2077/L2077, 0)</f>
        <v>20.465926829268295</v>
      </c>
      <c r="Q2077" t="str">
        <f>LEFT($N2077, FIND("/", $N2077)-1)</f>
        <v>technology</v>
      </c>
      <c r="R2077" t="str">
        <f>RIGHT(N2077, LEN(N2077)-LEN(Q2077)-1)</f>
        <v>hardware</v>
      </c>
      <c r="S2077" s="5">
        <f>$J2077/60/60/24+DATE(1970, 1, 1)</f>
        <v>41450.681574074071</v>
      </c>
      <c r="T2077" s="5">
        <f>$I2077/60/60/24+DATE(1970, 1, 1)</f>
        <v>41480.681574074071</v>
      </c>
      <c r="U2077" t="b">
        <f>T2077&gt;S2077</f>
        <v>1</v>
      </c>
    </row>
    <row r="2078" spans="1:21" ht="29" x14ac:dyDescent="0.35">
      <c r="A2078">
        <v>2076</v>
      </c>
      <c r="B2078" s="3" t="s">
        <v>2077</v>
      </c>
      <c r="C2078" s="3" t="s">
        <v>6186</v>
      </c>
      <c r="D2078" s="11">
        <v>179000</v>
      </c>
      <c r="E2078" s="11">
        <v>972594.99</v>
      </c>
      <c r="F2078" t="s">
        <v>8219</v>
      </c>
      <c r="G2078" t="s">
        <v>8225</v>
      </c>
      <c r="H2078" t="s">
        <v>8247</v>
      </c>
      <c r="I2078">
        <v>1406149689</v>
      </c>
      <c r="J2078">
        <v>1402693689</v>
      </c>
      <c r="K2078" t="b">
        <v>0</v>
      </c>
      <c r="L2078">
        <v>8359</v>
      </c>
      <c r="M2078" t="b">
        <v>1</v>
      </c>
      <c r="N2078" t="s">
        <v>8295</v>
      </c>
      <c r="O2078" s="13">
        <f>E2078/D2078</f>
        <v>5.4334915642458101</v>
      </c>
      <c r="P2078" s="14">
        <f>IF($L2078&lt;&gt;0, E2078/L2078, 0)</f>
        <v>116.35303146309367</v>
      </c>
      <c r="Q2078" t="str">
        <f>LEFT($N2078, FIND("/", $N2078)-1)</f>
        <v>technology</v>
      </c>
      <c r="R2078" t="str">
        <f>RIGHT(N2078, LEN(N2078)-LEN(Q2078)-1)</f>
        <v>hardware</v>
      </c>
      <c r="S2078" s="5">
        <f>$J2078/60/60/24+DATE(1970, 1, 1)</f>
        <v>41803.880659722221</v>
      </c>
      <c r="T2078" s="5">
        <f>$I2078/60/60/24+DATE(1970, 1, 1)</f>
        <v>41843.880659722221</v>
      </c>
      <c r="U2078" t="b">
        <f>T2078&gt;S2078</f>
        <v>1</v>
      </c>
    </row>
    <row r="2079" spans="1:21" ht="43.5" x14ac:dyDescent="0.35">
      <c r="A2079">
        <v>2077</v>
      </c>
      <c r="B2079" s="3" t="s">
        <v>2078</v>
      </c>
      <c r="C2079" s="3" t="s">
        <v>6187</v>
      </c>
      <c r="D2079" s="11">
        <v>50000</v>
      </c>
      <c r="E2079" s="11">
        <v>57754</v>
      </c>
      <c r="F2079" t="s">
        <v>8219</v>
      </c>
      <c r="G2079" t="s">
        <v>8224</v>
      </c>
      <c r="H2079" t="s">
        <v>8246</v>
      </c>
      <c r="I2079">
        <v>1433538000</v>
      </c>
      <c r="J2079">
        <v>1428541276</v>
      </c>
      <c r="K2079" t="b">
        <v>0</v>
      </c>
      <c r="L2079">
        <v>188</v>
      </c>
      <c r="M2079" t="b">
        <v>1</v>
      </c>
      <c r="N2079" t="s">
        <v>8295</v>
      </c>
      <c r="O2079" s="13">
        <f>E2079/D2079</f>
        <v>1.1550800000000001</v>
      </c>
      <c r="P2079" s="14">
        <f>IF($L2079&lt;&gt;0, E2079/L2079, 0)</f>
        <v>307.20212765957444</v>
      </c>
      <c r="Q2079" t="str">
        <f>LEFT($N2079, FIND("/", $N2079)-1)</f>
        <v>technology</v>
      </c>
      <c r="R2079" t="str">
        <f>RIGHT(N2079, LEN(N2079)-LEN(Q2079)-1)</f>
        <v>hardware</v>
      </c>
      <c r="S2079" s="5">
        <f>$J2079/60/60/24+DATE(1970, 1, 1)</f>
        <v>42103.042546296296</v>
      </c>
      <c r="T2079" s="5">
        <f>$I2079/60/60/24+DATE(1970, 1, 1)</f>
        <v>42160.875</v>
      </c>
      <c r="U2079" t="b">
        <f>T2079&gt;S2079</f>
        <v>1</v>
      </c>
    </row>
    <row r="2080" spans="1:21" ht="43.5" x14ac:dyDescent="0.35">
      <c r="A2080">
        <v>2078</v>
      </c>
      <c r="B2080" s="3" t="s">
        <v>2079</v>
      </c>
      <c r="C2080" s="3" t="s">
        <v>6188</v>
      </c>
      <c r="D2080" s="11">
        <v>20000</v>
      </c>
      <c r="E2080" s="11">
        <v>26241</v>
      </c>
      <c r="F2080" t="s">
        <v>8219</v>
      </c>
      <c r="G2080" t="s">
        <v>8227</v>
      </c>
      <c r="H2080" t="s">
        <v>8249</v>
      </c>
      <c r="I2080">
        <v>1482085857</v>
      </c>
      <c r="J2080">
        <v>1479493857</v>
      </c>
      <c r="K2080" t="b">
        <v>0</v>
      </c>
      <c r="L2080">
        <v>48</v>
      </c>
      <c r="M2080" t="b">
        <v>1</v>
      </c>
      <c r="N2080" t="s">
        <v>8295</v>
      </c>
      <c r="O2080" s="13">
        <f>E2080/D2080</f>
        <v>1.3120499999999999</v>
      </c>
      <c r="P2080" s="14">
        <f>IF($L2080&lt;&gt;0, E2080/L2080, 0)</f>
        <v>546.6875</v>
      </c>
      <c r="Q2080" t="str">
        <f>LEFT($N2080, FIND("/", $N2080)-1)</f>
        <v>technology</v>
      </c>
      <c r="R2080" t="str">
        <f>RIGHT(N2080, LEN(N2080)-LEN(Q2080)-1)</f>
        <v>hardware</v>
      </c>
      <c r="S2080" s="5">
        <f>$J2080/60/60/24+DATE(1970, 1, 1)</f>
        <v>42692.771493055552</v>
      </c>
      <c r="T2080" s="5">
        <f>$I2080/60/60/24+DATE(1970, 1, 1)</f>
        <v>42722.771493055552</v>
      </c>
      <c r="U2080" t="b">
        <f>T2080&gt;S2080</f>
        <v>1</v>
      </c>
    </row>
    <row r="2081" spans="1:21" ht="58" x14ac:dyDescent="0.35">
      <c r="A2081">
        <v>2079</v>
      </c>
      <c r="B2081" s="3" t="s">
        <v>2080</v>
      </c>
      <c r="C2081" s="3" t="s">
        <v>6189</v>
      </c>
      <c r="D2081" s="11">
        <v>10000</v>
      </c>
      <c r="E2081" s="11">
        <v>28817</v>
      </c>
      <c r="F2081" t="s">
        <v>8219</v>
      </c>
      <c r="G2081" t="s">
        <v>8225</v>
      </c>
      <c r="H2081" t="s">
        <v>8247</v>
      </c>
      <c r="I2081">
        <v>1435258800</v>
      </c>
      <c r="J2081">
        <v>1432659793</v>
      </c>
      <c r="K2081" t="b">
        <v>0</v>
      </c>
      <c r="L2081">
        <v>607</v>
      </c>
      <c r="M2081" t="b">
        <v>1</v>
      </c>
      <c r="N2081" t="s">
        <v>8295</v>
      </c>
      <c r="O2081" s="13">
        <f>E2081/D2081</f>
        <v>2.8816999999999999</v>
      </c>
      <c r="P2081" s="14">
        <f>IF($L2081&lt;&gt;0, E2081/L2081, 0)</f>
        <v>47.474464579901152</v>
      </c>
      <c r="Q2081" t="str">
        <f>LEFT($N2081, FIND("/", $N2081)-1)</f>
        <v>technology</v>
      </c>
      <c r="R2081" t="str">
        <f>RIGHT(N2081, LEN(N2081)-LEN(Q2081)-1)</f>
        <v>hardware</v>
      </c>
      <c r="S2081" s="5">
        <f>$J2081/60/60/24+DATE(1970, 1, 1)</f>
        <v>42150.71056712963</v>
      </c>
      <c r="T2081" s="5">
        <f>$I2081/60/60/24+DATE(1970, 1, 1)</f>
        <v>42180.791666666672</v>
      </c>
      <c r="U2081" t="b">
        <f>T2081&gt;S2081</f>
        <v>1</v>
      </c>
    </row>
    <row r="2082" spans="1:21" ht="43.5" x14ac:dyDescent="0.35">
      <c r="A2082">
        <v>2080</v>
      </c>
      <c r="B2082" s="3" t="s">
        <v>2081</v>
      </c>
      <c r="C2082" s="3" t="s">
        <v>6190</v>
      </c>
      <c r="D2082" s="11">
        <v>1000</v>
      </c>
      <c r="E2082" s="11">
        <v>5078</v>
      </c>
      <c r="F2082" t="s">
        <v>8219</v>
      </c>
      <c r="G2082" t="s">
        <v>8224</v>
      </c>
      <c r="H2082" t="s">
        <v>8246</v>
      </c>
      <c r="I2082">
        <v>1447286300</v>
      </c>
      <c r="J2082">
        <v>1444690700</v>
      </c>
      <c r="K2082" t="b">
        <v>0</v>
      </c>
      <c r="L2082">
        <v>50</v>
      </c>
      <c r="M2082" t="b">
        <v>1</v>
      </c>
      <c r="N2082" t="s">
        <v>8295</v>
      </c>
      <c r="O2082" s="13">
        <f>E2082/D2082</f>
        <v>5.0780000000000003</v>
      </c>
      <c r="P2082" s="14">
        <f>IF($L2082&lt;&gt;0, E2082/L2082, 0)</f>
        <v>101.56</v>
      </c>
      <c r="Q2082" t="str">
        <f>LEFT($N2082, FIND("/", $N2082)-1)</f>
        <v>technology</v>
      </c>
      <c r="R2082" t="str">
        <f>RIGHT(N2082, LEN(N2082)-LEN(Q2082)-1)</f>
        <v>hardware</v>
      </c>
      <c r="S2082" s="5">
        <f>$J2082/60/60/24+DATE(1970, 1, 1)</f>
        <v>42289.957175925927</v>
      </c>
      <c r="T2082" s="5">
        <f>$I2082/60/60/24+DATE(1970, 1, 1)</f>
        <v>42319.998842592591</v>
      </c>
      <c r="U2082" t="b">
        <f>T2082&gt;S2082</f>
        <v>1</v>
      </c>
    </row>
    <row r="2083" spans="1:21" ht="43.5" x14ac:dyDescent="0.35">
      <c r="A2083">
        <v>2081</v>
      </c>
      <c r="B2083" s="3" t="s">
        <v>2082</v>
      </c>
      <c r="C2083" s="3" t="s">
        <v>6191</v>
      </c>
      <c r="D2083" s="11">
        <v>3500</v>
      </c>
      <c r="E2083" s="11">
        <v>4010</v>
      </c>
      <c r="F2083" t="s">
        <v>8219</v>
      </c>
      <c r="G2083" t="s">
        <v>8224</v>
      </c>
      <c r="H2083" t="s">
        <v>8246</v>
      </c>
      <c r="I2083">
        <v>1337144340</v>
      </c>
      <c r="J2083">
        <v>1333597555</v>
      </c>
      <c r="K2083" t="b">
        <v>0</v>
      </c>
      <c r="L2083">
        <v>55</v>
      </c>
      <c r="M2083" t="b">
        <v>1</v>
      </c>
      <c r="N2083" t="s">
        <v>8279</v>
      </c>
      <c r="O2083" s="13">
        <f>E2083/D2083</f>
        <v>1.1457142857142857</v>
      </c>
      <c r="P2083" s="14">
        <f>IF($L2083&lt;&gt;0, E2083/L2083, 0)</f>
        <v>72.909090909090907</v>
      </c>
      <c r="Q2083" t="str">
        <f>LEFT($N2083, FIND("/", $N2083)-1)</f>
        <v>music</v>
      </c>
      <c r="R2083" t="str">
        <f>RIGHT(N2083, LEN(N2083)-LEN(Q2083)-1)</f>
        <v>indie rock</v>
      </c>
      <c r="S2083" s="5">
        <f>$J2083/60/60/24+DATE(1970, 1, 1)</f>
        <v>41004.156886574077</v>
      </c>
      <c r="T2083" s="5">
        <f>$I2083/60/60/24+DATE(1970, 1, 1)</f>
        <v>41045.207638888889</v>
      </c>
      <c r="U2083" t="b">
        <f>T2083&gt;S2083</f>
        <v>1</v>
      </c>
    </row>
    <row r="2084" spans="1:21" ht="58" x14ac:dyDescent="0.35">
      <c r="A2084">
        <v>2082</v>
      </c>
      <c r="B2084" s="3" t="s">
        <v>2083</v>
      </c>
      <c r="C2084" s="3" t="s">
        <v>6192</v>
      </c>
      <c r="D2084" s="11">
        <v>1500</v>
      </c>
      <c r="E2084" s="11">
        <v>1661</v>
      </c>
      <c r="F2084" t="s">
        <v>8219</v>
      </c>
      <c r="G2084" t="s">
        <v>8224</v>
      </c>
      <c r="H2084" t="s">
        <v>8246</v>
      </c>
      <c r="I2084">
        <v>1322106796</v>
      </c>
      <c r="J2084">
        <v>1316919196</v>
      </c>
      <c r="K2084" t="b">
        <v>0</v>
      </c>
      <c r="L2084">
        <v>38</v>
      </c>
      <c r="M2084" t="b">
        <v>1</v>
      </c>
      <c r="N2084" t="s">
        <v>8279</v>
      </c>
      <c r="O2084" s="13">
        <f>E2084/D2084</f>
        <v>1.1073333333333333</v>
      </c>
      <c r="P2084" s="14">
        <f>IF($L2084&lt;&gt;0, E2084/L2084, 0)</f>
        <v>43.710526315789473</v>
      </c>
      <c r="Q2084" t="str">
        <f>LEFT($N2084, FIND("/", $N2084)-1)</f>
        <v>music</v>
      </c>
      <c r="R2084" t="str">
        <f>RIGHT(N2084, LEN(N2084)-LEN(Q2084)-1)</f>
        <v>indie rock</v>
      </c>
      <c r="S2084" s="5">
        <f>$J2084/60/60/24+DATE(1970, 1, 1)</f>
        <v>40811.120324074072</v>
      </c>
      <c r="T2084" s="5">
        <f>$I2084/60/60/24+DATE(1970, 1, 1)</f>
        <v>40871.161990740737</v>
      </c>
      <c r="U2084" t="b">
        <f>T2084&gt;S2084</f>
        <v>1</v>
      </c>
    </row>
    <row r="2085" spans="1:21" ht="43.5" x14ac:dyDescent="0.35">
      <c r="A2085">
        <v>2083</v>
      </c>
      <c r="B2085" s="3" t="s">
        <v>2084</v>
      </c>
      <c r="C2085" s="3" t="s">
        <v>6193</v>
      </c>
      <c r="D2085" s="11">
        <v>750</v>
      </c>
      <c r="E2085" s="11">
        <v>850</v>
      </c>
      <c r="F2085" t="s">
        <v>8219</v>
      </c>
      <c r="G2085" t="s">
        <v>8224</v>
      </c>
      <c r="H2085" t="s">
        <v>8246</v>
      </c>
      <c r="I2085">
        <v>1338830395</v>
      </c>
      <c r="J2085">
        <v>1336238395</v>
      </c>
      <c r="K2085" t="b">
        <v>0</v>
      </c>
      <c r="L2085">
        <v>25</v>
      </c>
      <c r="M2085" t="b">
        <v>1</v>
      </c>
      <c r="N2085" t="s">
        <v>8279</v>
      </c>
      <c r="O2085" s="13">
        <f>E2085/D2085</f>
        <v>1.1333333333333333</v>
      </c>
      <c r="P2085" s="14">
        <f>IF($L2085&lt;&gt;0, E2085/L2085, 0)</f>
        <v>34</v>
      </c>
      <c r="Q2085" t="str">
        <f>LEFT($N2085, FIND("/", $N2085)-1)</f>
        <v>music</v>
      </c>
      <c r="R2085" t="str">
        <f>RIGHT(N2085, LEN(N2085)-LEN(Q2085)-1)</f>
        <v>indie rock</v>
      </c>
      <c r="S2085" s="5">
        <f>$J2085/60/60/24+DATE(1970, 1, 1)</f>
        <v>41034.72216435185</v>
      </c>
      <c r="T2085" s="5">
        <f>$I2085/60/60/24+DATE(1970, 1, 1)</f>
        <v>41064.72216435185</v>
      </c>
      <c r="U2085" t="b">
        <f>T2085&gt;S2085</f>
        <v>1</v>
      </c>
    </row>
    <row r="2086" spans="1:21" ht="43.5" x14ac:dyDescent="0.35">
      <c r="A2086">
        <v>2084</v>
      </c>
      <c r="B2086" s="3" t="s">
        <v>2085</v>
      </c>
      <c r="C2086" s="3" t="s">
        <v>6194</v>
      </c>
      <c r="D2086" s="11">
        <v>3000</v>
      </c>
      <c r="E2086" s="11">
        <v>3250</v>
      </c>
      <c r="F2086" t="s">
        <v>8219</v>
      </c>
      <c r="G2086" t="s">
        <v>8224</v>
      </c>
      <c r="H2086" t="s">
        <v>8246</v>
      </c>
      <c r="I2086">
        <v>1399186740</v>
      </c>
      <c r="J2086">
        <v>1396468782</v>
      </c>
      <c r="K2086" t="b">
        <v>0</v>
      </c>
      <c r="L2086">
        <v>46</v>
      </c>
      <c r="M2086" t="b">
        <v>1</v>
      </c>
      <c r="N2086" t="s">
        <v>8279</v>
      </c>
      <c r="O2086" s="13">
        <f>E2086/D2086</f>
        <v>1.0833333333333333</v>
      </c>
      <c r="P2086" s="14">
        <f>IF($L2086&lt;&gt;0, E2086/L2086, 0)</f>
        <v>70.652173913043484</v>
      </c>
      <c r="Q2086" t="str">
        <f>LEFT($N2086, FIND("/", $N2086)-1)</f>
        <v>music</v>
      </c>
      <c r="R2086" t="str">
        <f>RIGHT(N2086, LEN(N2086)-LEN(Q2086)-1)</f>
        <v>indie rock</v>
      </c>
      <c r="S2086" s="5">
        <f>$J2086/60/60/24+DATE(1970, 1, 1)</f>
        <v>41731.833124999997</v>
      </c>
      <c r="T2086" s="5">
        <f>$I2086/60/60/24+DATE(1970, 1, 1)</f>
        <v>41763.290972222225</v>
      </c>
      <c r="U2086" t="b">
        <f>T2086&gt;S2086</f>
        <v>1</v>
      </c>
    </row>
    <row r="2087" spans="1:21" ht="58" x14ac:dyDescent="0.35">
      <c r="A2087">
        <v>2085</v>
      </c>
      <c r="B2087" s="3" t="s">
        <v>2086</v>
      </c>
      <c r="C2087" s="3" t="s">
        <v>6195</v>
      </c>
      <c r="D2087" s="11">
        <v>6000</v>
      </c>
      <c r="E2087" s="11">
        <v>7412</v>
      </c>
      <c r="F2087" t="s">
        <v>8219</v>
      </c>
      <c r="G2087" t="s">
        <v>8224</v>
      </c>
      <c r="H2087" t="s">
        <v>8246</v>
      </c>
      <c r="I2087">
        <v>1342382587</v>
      </c>
      <c r="J2087">
        <v>1339790587</v>
      </c>
      <c r="K2087" t="b">
        <v>0</v>
      </c>
      <c r="L2087">
        <v>83</v>
      </c>
      <c r="M2087" t="b">
        <v>1</v>
      </c>
      <c r="N2087" t="s">
        <v>8279</v>
      </c>
      <c r="O2087" s="13">
        <f>E2087/D2087</f>
        <v>1.2353333333333334</v>
      </c>
      <c r="P2087" s="14">
        <f>IF($L2087&lt;&gt;0, E2087/L2087, 0)</f>
        <v>89.301204819277103</v>
      </c>
      <c r="Q2087" t="str">
        <f>LEFT($N2087, FIND("/", $N2087)-1)</f>
        <v>music</v>
      </c>
      <c r="R2087" t="str">
        <f>RIGHT(N2087, LEN(N2087)-LEN(Q2087)-1)</f>
        <v>indie rock</v>
      </c>
      <c r="S2087" s="5">
        <f>$J2087/60/60/24+DATE(1970, 1, 1)</f>
        <v>41075.835497685184</v>
      </c>
      <c r="T2087" s="5">
        <f>$I2087/60/60/24+DATE(1970, 1, 1)</f>
        <v>41105.835497685184</v>
      </c>
      <c r="U2087" t="b">
        <f>T2087&gt;S2087</f>
        <v>1</v>
      </c>
    </row>
    <row r="2088" spans="1:21" ht="43.5" x14ac:dyDescent="0.35">
      <c r="A2088">
        <v>2086</v>
      </c>
      <c r="B2088" s="3" t="s">
        <v>2087</v>
      </c>
      <c r="C2088" s="3" t="s">
        <v>6196</v>
      </c>
      <c r="D2088" s="11">
        <v>4000</v>
      </c>
      <c r="E2088" s="11">
        <v>4028</v>
      </c>
      <c r="F2088" t="s">
        <v>8219</v>
      </c>
      <c r="G2088" t="s">
        <v>8224</v>
      </c>
      <c r="H2088" t="s">
        <v>8246</v>
      </c>
      <c r="I2088">
        <v>1323838740</v>
      </c>
      <c r="J2088">
        <v>1321200332</v>
      </c>
      <c r="K2088" t="b">
        <v>0</v>
      </c>
      <c r="L2088">
        <v>35</v>
      </c>
      <c r="M2088" t="b">
        <v>1</v>
      </c>
      <c r="N2088" t="s">
        <v>8279</v>
      </c>
      <c r="O2088" s="13">
        <f>E2088/D2088</f>
        <v>1.0069999999999999</v>
      </c>
      <c r="P2088" s="14">
        <f>IF($L2088&lt;&gt;0, E2088/L2088, 0)</f>
        <v>115.08571428571429</v>
      </c>
      <c r="Q2088" t="str">
        <f>LEFT($N2088, FIND("/", $N2088)-1)</f>
        <v>music</v>
      </c>
      <c r="R2088" t="str">
        <f>RIGHT(N2088, LEN(N2088)-LEN(Q2088)-1)</f>
        <v>indie rock</v>
      </c>
      <c r="S2088" s="5">
        <f>$J2088/60/60/24+DATE(1970, 1, 1)</f>
        <v>40860.67050925926</v>
      </c>
      <c r="T2088" s="5">
        <f>$I2088/60/60/24+DATE(1970, 1, 1)</f>
        <v>40891.207638888889</v>
      </c>
      <c r="U2088" t="b">
        <f>T2088&gt;S2088</f>
        <v>1</v>
      </c>
    </row>
    <row r="2089" spans="1:21" ht="58" x14ac:dyDescent="0.35">
      <c r="A2089">
        <v>2087</v>
      </c>
      <c r="B2089" s="3" t="s">
        <v>2088</v>
      </c>
      <c r="C2089" s="3" t="s">
        <v>6197</v>
      </c>
      <c r="D2089" s="11">
        <v>1500</v>
      </c>
      <c r="E2089" s="11">
        <v>1553</v>
      </c>
      <c r="F2089" t="s">
        <v>8219</v>
      </c>
      <c r="G2089" t="s">
        <v>8224</v>
      </c>
      <c r="H2089" t="s">
        <v>8246</v>
      </c>
      <c r="I2089">
        <v>1315457658</v>
      </c>
      <c r="J2089">
        <v>1312865658</v>
      </c>
      <c r="K2089" t="b">
        <v>0</v>
      </c>
      <c r="L2089">
        <v>25</v>
      </c>
      <c r="M2089" t="b">
        <v>1</v>
      </c>
      <c r="N2089" t="s">
        <v>8279</v>
      </c>
      <c r="O2089" s="13">
        <f>E2089/D2089</f>
        <v>1.0353333333333334</v>
      </c>
      <c r="P2089" s="14">
        <f>IF($L2089&lt;&gt;0, E2089/L2089, 0)</f>
        <v>62.12</v>
      </c>
      <c r="Q2089" t="str">
        <f>LEFT($N2089, FIND("/", $N2089)-1)</f>
        <v>music</v>
      </c>
      <c r="R2089" t="str">
        <f>RIGHT(N2089, LEN(N2089)-LEN(Q2089)-1)</f>
        <v>indie rock</v>
      </c>
      <c r="S2089" s="5">
        <f>$J2089/60/60/24+DATE(1970, 1, 1)</f>
        <v>40764.204375000001</v>
      </c>
      <c r="T2089" s="5">
        <f>$I2089/60/60/24+DATE(1970, 1, 1)</f>
        <v>40794.204375000001</v>
      </c>
      <c r="U2089" t="b">
        <f>T2089&gt;S2089</f>
        <v>1</v>
      </c>
    </row>
    <row r="2090" spans="1:21" ht="43.5" x14ac:dyDescent="0.35">
      <c r="A2090">
        <v>2088</v>
      </c>
      <c r="B2090" s="3" t="s">
        <v>2089</v>
      </c>
      <c r="C2090" s="3" t="s">
        <v>6198</v>
      </c>
      <c r="D2090" s="11">
        <v>3000</v>
      </c>
      <c r="E2090" s="11">
        <v>3465.32</v>
      </c>
      <c r="F2090" t="s">
        <v>8219</v>
      </c>
      <c r="G2090" t="s">
        <v>8224</v>
      </c>
      <c r="H2090" t="s">
        <v>8246</v>
      </c>
      <c r="I2090">
        <v>1284177540</v>
      </c>
      <c r="J2090">
        <v>1281028152</v>
      </c>
      <c r="K2090" t="b">
        <v>0</v>
      </c>
      <c r="L2090">
        <v>75</v>
      </c>
      <c r="M2090" t="b">
        <v>1</v>
      </c>
      <c r="N2090" t="s">
        <v>8279</v>
      </c>
      <c r="O2090" s="13">
        <f>E2090/D2090</f>
        <v>1.1551066666666667</v>
      </c>
      <c r="P2090" s="14">
        <f>IF($L2090&lt;&gt;0, E2090/L2090, 0)</f>
        <v>46.204266666666669</v>
      </c>
      <c r="Q2090" t="str">
        <f>LEFT($N2090, FIND("/", $N2090)-1)</f>
        <v>music</v>
      </c>
      <c r="R2090" t="str">
        <f>RIGHT(N2090, LEN(N2090)-LEN(Q2090)-1)</f>
        <v>indie rock</v>
      </c>
      <c r="S2090" s="5">
        <f>$J2090/60/60/24+DATE(1970, 1, 1)</f>
        <v>40395.714722222219</v>
      </c>
      <c r="T2090" s="5">
        <f>$I2090/60/60/24+DATE(1970, 1, 1)</f>
        <v>40432.165972222225</v>
      </c>
      <c r="U2090" t="b">
        <f>T2090&gt;S2090</f>
        <v>1</v>
      </c>
    </row>
    <row r="2091" spans="1:21" ht="29" x14ac:dyDescent="0.35">
      <c r="A2091">
        <v>2089</v>
      </c>
      <c r="B2091" s="3" t="s">
        <v>2090</v>
      </c>
      <c r="C2091" s="3" t="s">
        <v>6199</v>
      </c>
      <c r="D2091" s="11">
        <v>2500</v>
      </c>
      <c r="E2091" s="11">
        <v>3010.01</v>
      </c>
      <c r="F2091" t="s">
        <v>8219</v>
      </c>
      <c r="G2091" t="s">
        <v>8224</v>
      </c>
      <c r="H2091" t="s">
        <v>8246</v>
      </c>
      <c r="I2091">
        <v>1375408194</v>
      </c>
      <c r="J2091">
        <v>1372384194</v>
      </c>
      <c r="K2091" t="b">
        <v>0</v>
      </c>
      <c r="L2091">
        <v>62</v>
      </c>
      <c r="M2091" t="b">
        <v>1</v>
      </c>
      <c r="N2091" t="s">
        <v>8279</v>
      </c>
      <c r="O2091" s="13">
        <f>E2091/D2091</f>
        <v>1.2040040000000001</v>
      </c>
      <c r="P2091" s="14">
        <f>IF($L2091&lt;&gt;0, E2091/L2091, 0)</f>
        <v>48.54854838709678</v>
      </c>
      <c r="Q2091" t="str">
        <f>LEFT($N2091, FIND("/", $N2091)-1)</f>
        <v>music</v>
      </c>
      <c r="R2091" t="str">
        <f>RIGHT(N2091, LEN(N2091)-LEN(Q2091)-1)</f>
        <v>indie rock</v>
      </c>
      <c r="S2091" s="5">
        <f>$J2091/60/60/24+DATE(1970, 1, 1)</f>
        <v>41453.076319444444</v>
      </c>
      <c r="T2091" s="5">
        <f>$I2091/60/60/24+DATE(1970, 1, 1)</f>
        <v>41488.076319444444</v>
      </c>
      <c r="U2091" t="b">
        <f>T2091&gt;S2091</f>
        <v>1</v>
      </c>
    </row>
    <row r="2092" spans="1:21" ht="43.5" x14ac:dyDescent="0.35">
      <c r="A2092">
        <v>2090</v>
      </c>
      <c r="B2092" s="3" t="s">
        <v>2091</v>
      </c>
      <c r="C2092" s="3" t="s">
        <v>6200</v>
      </c>
      <c r="D2092" s="11">
        <v>8000</v>
      </c>
      <c r="E2092" s="11">
        <v>9203.23</v>
      </c>
      <c r="F2092" t="s">
        <v>8219</v>
      </c>
      <c r="G2092" t="s">
        <v>8224</v>
      </c>
      <c r="H2092" t="s">
        <v>8246</v>
      </c>
      <c r="I2092">
        <v>1361696955</v>
      </c>
      <c r="J2092">
        <v>1359104955</v>
      </c>
      <c r="K2092" t="b">
        <v>0</v>
      </c>
      <c r="L2092">
        <v>160</v>
      </c>
      <c r="M2092" t="b">
        <v>1</v>
      </c>
      <c r="N2092" t="s">
        <v>8279</v>
      </c>
      <c r="O2092" s="13">
        <f>E2092/D2092</f>
        <v>1.1504037499999999</v>
      </c>
      <c r="P2092" s="14">
        <f>IF($L2092&lt;&gt;0, E2092/L2092, 0)</f>
        <v>57.520187499999999</v>
      </c>
      <c r="Q2092" t="str">
        <f>LEFT($N2092, FIND("/", $N2092)-1)</f>
        <v>music</v>
      </c>
      <c r="R2092" t="str">
        <f>RIGHT(N2092, LEN(N2092)-LEN(Q2092)-1)</f>
        <v>indie rock</v>
      </c>
      <c r="S2092" s="5">
        <f>$J2092/60/60/24+DATE(1970, 1, 1)</f>
        <v>41299.381423611114</v>
      </c>
      <c r="T2092" s="5">
        <f>$I2092/60/60/24+DATE(1970, 1, 1)</f>
        <v>41329.381423611114</v>
      </c>
      <c r="U2092" t="b">
        <f>T2092&gt;S2092</f>
        <v>1</v>
      </c>
    </row>
    <row r="2093" spans="1:21" ht="58" x14ac:dyDescent="0.35">
      <c r="A2093">
        <v>2091</v>
      </c>
      <c r="B2093" s="3" t="s">
        <v>2092</v>
      </c>
      <c r="C2093" s="3" t="s">
        <v>6201</v>
      </c>
      <c r="D2093" s="11">
        <v>18000</v>
      </c>
      <c r="E2093" s="11">
        <v>21684.2</v>
      </c>
      <c r="F2093" t="s">
        <v>8219</v>
      </c>
      <c r="G2093" t="s">
        <v>8224</v>
      </c>
      <c r="H2093" t="s">
        <v>8246</v>
      </c>
      <c r="I2093">
        <v>1299009600</v>
      </c>
      <c r="J2093">
        <v>1294818278</v>
      </c>
      <c r="K2093" t="b">
        <v>0</v>
      </c>
      <c r="L2093">
        <v>246</v>
      </c>
      <c r="M2093" t="b">
        <v>1</v>
      </c>
      <c r="N2093" t="s">
        <v>8279</v>
      </c>
      <c r="O2093" s="13">
        <f>E2093/D2093</f>
        <v>1.2046777777777777</v>
      </c>
      <c r="P2093" s="14">
        <f>IF($L2093&lt;&gt;0, E2093/L2093, 0)</f>
        <v>88.147154471544724</v>
      </c>
      <c r="Q2093" t="str">
        <f>LEFT($N2093, FIND("/", $N2093)-1)</f>
        <v>music</v>
      </c>
      <c r="R2093" t="str">
        <f>RIGHT(N2093, LEN(N2093)-LEN(Q2093)-1)</f>
        <v>indie rock</v>
      </c>
      <c r="S2093" s="5">
        <f>$J2093/60/60/24+DATE(1970, 1, 1)</f>
        <v>40555.322662037033</v>
      </c>
      <c r="T2093" s="5">
        <f>$I2093/60/60/24+DATE(1970, 1, 1)</f>
        <v>40603.833333333336</v>
      </c>
      <c r="U2093" t="b">
        <f>T2093&gt;S2093</f>
        <v>1</v>
      </c>
    </row>
    <row r="2094" spans="1:21" ht="43.5" x14ac:dyDescent="0.35">
      <c r="A2094">
        <v>2092</v>
      </c>
      <c r="B2094" s="3" t="s">
        <v>2093</v>
      </c>
      <c r="C2094" s="3" t="s">
        <v>6202</v>
      </c>
      <c r="D2094" s="11">
        <v>6000</v>
      </c>
      <c r="E2094" s="11">
        <v>6077</v>
      </c>
      <c r="F2094" t="s">
        <v>8219</v>
      </c>
      <c r="G2094" t="s">
        <v>8224</v>
      </c>
      <c r="H2094" t="s">
        <v>8246</v>
      </c>
      <c r="I2094">
        <v>1318006732</v>
      </c>
      <c r="J2094">
        <v>1312822732</v>
      </c>
      <c r="K2094" t="b">
        <v>0</v>
      </c>
      <c r="L2094">
        <v>55</v>
      </c>
      <c r="M2094" t="b">
        <v>1</v>
      </c>
      <c r="N2094" t="s">
        <v>8279</v>
      </c>
      <c r="O2094" s="13">
        <f>E2094/D2094</f>
        <v>1.0128333333333333</v>
      </c>
      <c r="P2094" s="14">
        <f>IF($L2094&lt;&gt;0, E2094/L2094, 0)</f>
        <v>110.49090909090908</v>
      </c>
      <c r="Q2094" t="str">
        <f>LEFT($N2094, FIND("/", $N2094)-1)</f>
        <v>music</v>
      </c>
      <c r="R2094" t="str">
        <f>RIGHT(N2094, LEN(N2094)-LEN(Q2094)-1)</f>
        <v>indie rock</v>
      </c>
      <c r="S2094" s="5">
        <f>$J2094/60/60/24+DATE(1970, 1, 1)</f>
        <v>40763.707546296297</v>
      </c>
      <c r="T2094" s="5">
        <f>$I2094/60/60/24+DATE(1970, 1, 1)</f>
        <v>40823.707546296297</v>
      </c>
      <c r="U2094" t="b">
        <f>T2094&gt;S2094</f>
        <v>1</v>
      </c>
    </row>
    <row r="2095" spans="1:21" ht="43.5" x14ac:dyDescent="0.35">
      <c r="A2095">
        <v>2093</v>
      </c>
      <c r="B2095" s="3" t="s">
        <v>2094</v>
      </c>
      <c r="C2095" s="3" t="s">
        <v>6203</v>
      </c>
      <c r="D2095" s="11">
        <v>1500</v>
      </c>
      <c r="E2095" s="11">
        <v>1537</v>
      </c>
      <c r="F2095" t="s">
        <v>8219</v>
      </c>
      <c r="G2095" t="s">
        <v>8224</v>
      </c>
      <c r="H2095" t="s">
        <v>8246</v>
      </c>
      <c r="I2095">
        <v>1356211832</v>
      </c>
      <c r="J2095">
        <v>1351024232</v>
      </c>
      <c r="K2095" t="b">
        <v>0</v>
      </c>
      <c r="L2095">
        <v>23</v>
      </c>
      <c r="M2095" t="b">
        <v>1</v>
      </c>
      <c r="N2095" t="s">
        <v>8279</v>
      </c>
      <c r="O2095" s="13">
        <f>E2095/D2095</f>
        <v>1.0246666666666666</v>
      </c>
      <c r="P2095" s="14">
        <f>IF($L2095&lt;&gt;0, E2095/L2095, 0)</f>
        <v>66.826086956521735</v>
      </c>
      <c r="Q2095" t="str">
        <f>LEFT($N2095, FIND("/", $N2095)-1)</f>
        <v>music</v>
      </c>
      <c r="R2095" t="str">
        <f>RIGHT(N2095, LEN(N2095)-LEN(Q2095)-1)</f>
        <v>indie rock</v>
      </c>
      <c r="S2095" s="5">
        <f>$J2095/60/60/24+DATE(1970, 1, 1)</f>
        <v>41205.854537037041</v>
      </c>
      <c r="T2095" s="5">
        <f>$I2095/60/60/24+DATE(1970, 1, 1)</f>
        <v>41265.896203703705</v>
      </c>
      <c r="U2095" t="b">
        <f>T2095&gt;S2095</f>
        <v>1</v>
      </c>
    </row>
    <row r="2096" spans="1:21" ht="58" x14ac:dyDescent="0.35">
      <c r="A2096">
        <v>2094</v>
      </c>
      <c r="B2096" s="3" t="s">
        <v>2095</v>
      </c>
      <c r="C2096" s="3" t="s">
        <v>6204</v>
      </c>
      <c r="D2096" s="11">
        <v>3500</v>
      </c>
      <c r="E2096" s="11">
        <v>4219</v>
      </c>
      <c r="F2096" t="s">
        <v>8219</v>
      </c>
      <c r="G2096" t="s">
        <v>8224</v>
      </c>
      <c r="H2096" t="s">
        <v>8246</v>
      </c>
      <c r="I2096">
        <v>1330916400</v>
      </c>
      <c r="J2096">
        <v>1327969730</v>
      </c>
      <c r="K2096" t="b">
        <v>0</v>
      </c>
      <c r="L2096">
        <v>72</v>
      </c>
      <c r="M2096" t="b">
        <v>1</v>
      </c>
      <c r="N2096" t="s">
        <v>8279</v>
      </c>
      <c r="O2096" s="13">
        <f>E2096/D2096</f>
        <v>1.2054285714285715</v>
      </c>
      <c r="P2096" s="14">
        <f>IF($L2096&lt;&gt;0, E2096/L2096, 0)</f>
        <v>58.597222222222221</v>
      </c>
      <c r="Q2096" t="str">
        <f>LEFT($N2096, FIND("/", $N2096)-1)</f>
        <v>music</v>
      </c>
      <c r="R2096" t="str">
        <f>RIGHT(N2096, LEN(N2096)-LEN(Q2096)-1)</f>
        <v>indie rock</v>
      </c>
      <c r="S2096" s="5">
        <f>$J2096/60/60/24+DATE(1970, 1, 1)</f>
        <v>40939.02002314815</v>
      </c>
      <c r="T2096" s="5">
        <f>$I2096/60/60/24+DATE(1970, 1, 1)</f>
        <v>40973.125</v>
      </c>
      <c r="U2096" t="b">
        <f>T2096&gt;S2096</f>
        <v>1</v>
      </c>
    </row>
    <row r="2097" spans="1:21" ht="43.5" x14ac:dyDescent="0.35">
      <c r="A2097">
        <v>2095</v>
      </c>
      <c r="B2097" s="3" t="s">
        <v>2096</v>
      </c>
      <c r="C2097" s="3" t="s">
        <v>6205</v>
      </c>
      <c r="D2097" s="11">
        <v>2500</v>
      </c>
      <c r="E2097" s="11">
        <v>2500</v>
      </c>
      <c r="F2097" t="s">
        <v>8219</v>
      </c>
      <c r="G2097" t="s">
        <v>8224</v>
      </c>
      <c r="H2097" t="s">
        <v>8246</v>
      </c>
      <c r="I2097">
        <v>1317576973</v>
      </c>
      <c r="J2097">
        <v>1312392973</v>
      </c>
      <c r="K2097" t="b">
        <v>0</v>
      </c>
      <c r="L2097">
        <v>22</v>
      </c>
      <c r="M2097" t="b">
        <v>1</v>
      </c>
      <c r="N2097" t="s">
        <v>8279</v>
      </c>
      <c r="O2097" s="13">
        <f>E2097/D2097</f>
        <v>1</v>
      </c>
      <c r="P2097" s="14">
        <f>IF($L2097&lt;&gt;0, E2097/L2097, 0)</f>
        <v>113.63636363636364</v>
      </c>
      <c r="Q2097" t="str">
        <f>LEFT($N2097, FIND("/", $N2097)-1)</f>
        <v>music</v>
      </c>
      <c r="R2097" t="str">
        <f>RIGHT(N2097, LEN(N2097)-LEN(Q2097)-1)</f>
        <v>indie rock</v>
      </c>
      <c r="S2097" s="5">
        <f>$J2097/60/60/24+DATE(1970, 1, 1)</f>
        <v>40758.733483796292</v>
      </c>
      <c r="T2097" s="5">
        <f>$I2097/60/60/24+DATE(1970, 1, 1)</f>
        <v>40818.733483796292</v>
      </c>
      <c r="U2097" t="b">
        <f>T2097&gt;S2097</f>
        <v>1</v>
      </c>
    </row>
    <row r="2098" spans="1:21" ht="43.5" x14ac:dyDescent="0.35">
      <c r="A2098">
        <v>2096</v>
      </c>
      <c r="B2098" s="3" t="s">
        <v>2097</v>
      </c>
      <c r="C2098" s="3" t="s">
        <v>6206</v>
      </c>
      <c r="D2098" s="11">
        <v>600</v>
      </c>
      <c r="E2098" s="11">
        <v>610</v>
      </c>
      <c r="F2098" t="s">
        <v>8219</v>
      </c>
      <c r="G2098" t="s">
        <v>8224</v>
      </c>
      <c r="H2098" t="s">
        <v>8246</v>
      </c>
      <c r="I2098">
        <v>1351223940</v>
      </c>
      <c r="J2098">
        <v>1349892735</v>
      </c>
      <c r="K2098" t="b">
        <v>0</v>
      </c>
      <c r="L2098">
        <v>14</v>
      </c>
      <c r="M2098" t="b">
        <v>1</v>
      </c>
      <c r="N2098" t="s">
        <v>8279</v>
      </c>
      <c r="O2098" s="13">
        <f>E2098/D2098</f>
        <v>1.0166666666666666</v>
      </c>
      <c r="P2098" s="14">
        <f>IF($L2098&lt;&gt;0, E2098/L2098, 0)</f>
        <v>43.571428571428569</v>
      </c>
      <c r="Q2098" t="str">
        <f>LEFT($N2098, FIND("/", $N2098)-1)</f>
        <v>music</v>
      </c>
      <c r="R2098" t="str">
        <f>RIGHT(N2098, LEN(N2098)-LEN(Q2098)-1)</f>
        <v>indie rock</v>
      </c>
      <c r="S2098" s="5">
        <f>$J2098/60/60/24+DATE(1970, 1, 1)</f>
        <v>41192.758506944447</v>
      </c>
      <c r="T2098" s="5">
        <f>$I2098/60/60/24+DATE(1970, 1, 1)</f>
        <v>41208.165972222225</v>
      </c>
      <c r="U2098" t="b">
        <f>T2098&gt;S2098</f>
        <v>1</v>
      </c>
    </row>
    <row r="2099" spans="1:21" ht="43.5" x14ac:dyDescent="0.35">
      <c r="A2099">
        <v>2097</v>
      </c>
      <c r="B2099" s="3" t="s">
        <v>2098</v>
      </c>
      <c r="C2099" s="3" t="s">
        <v>6207</v>
      </c>
      <c r="D2099" s="11">
        <v>3000</v>
      </c>
      <c r="E2099" s="11">
        <v>3000</v>
      </c>
      <c r="F2099" t="s">
        <v>8219</v>
      </c>
      <c r="G2099" t="s">
        <v>8224</v>
      </c>
      <c r="H2099" t="s">
        <v>8246</v>
      </c>
      <c r="I2099">
        <v>1322751735</v>
      </c>
      <c r="J2099">
        <v>1317564135</v>
      </c>
      <c r="K2099" t="b">
        <v>0</v>
      </c>
      <c r="L2099">
        <v>38</v>
      </c>
      <c r="M2099" t="b">
        <v>1</v>
      </c>
      <c r="N2099" t="s">
        <v>8279</v>
      </c>
      <c r="O2099" s="13">
        <f>E2099/D2099</f>
        <v>1</v>
      </c>
      <c r="P2099" s="14">
        <f>IF($L2099&lt;&gt;0, E2099/L2099, 0)</f>
        <v>78.94736842105263</v>
      </c>
      <c r="Q2099" t="str">
        <f>LEFT($N2099, FIND("/", $N2099)-1)</f>
        <v>music</v>
      </c>
      <c r="R2099" t="str">
        <f>RIGHT(N2099, LEN(N2099)-LEN(Q2099)-1)</f>
        <v>indie rock</v>
      </c>
      <c r="S2099" s="5">
        <f>$J2099/60/60/24+DATE(1970, 1, 1)</f>
        <v>40818.58489583333</v>
      </c>
      <c r="T2099" s="5">
        <f>$I2099/60/60/24+DATE(1970, 1, 1)</f>
        <v>40878.626562500001</v>
      </c>
      <c r="U2099" t="b">
        <f>T2099&gt;S2099</f>
        <v>1</v>
      </c>
    </row>
    <row r="2100" spans="1:21" ht="43.5" x14ac:dyDescent="0.35">
      <c r="A2100">
        <v>2098</v>
      </c>
      <c r="B2100" s="3" t="s">
        <v>2099</v>
      </c>
      <c r="C2100" s="3" t="s">
        <v>6208</v>
      </c>
      <c r="D2100" s="11">
        <v>6000</v>
      </c>
      <c r="E2100" s="11">
        <v>6020</v>
      </c>
      <c r="F2100" t="s">
        <v>8219</v>
      </c>
      <c r="G2100" t="s">
        <v>8224</v>
      </c>
      <c r="H2100" t="s">
        <v>8246</v>
      </c>
      <c r="I2100">
        <v>1331174635</v>
      </c>
      <c r="J2100">
        <v>1328582635</v>
      </c>
      <c r="K2100" t="b">
        <v>0</v>
      </c>
      <c r="L2100">
        <v>32</v>
      </c>
      <c r="M2100" t="b">
        <v>1</v>
      </c>
      <c r="N2100" t="s">
        <v>8279</v>
      </c>
      <c r="O2100" s="13">
        <f>E2100/D2100</f>
        <v>1.0033333333333334</v>
      </c>
      <c r="P2100" s="14">
        <f>IF($L2100&lt;&gt;0, E2100/L2100, 0)</f>
        <v>188.125</v>
      </c>
      <c r="Q2100" t="str">
        <f>LEFT($N2100, FIND("/", $N2100)-1)</f>
        <v>music</v>
      </c>
      <c r="R2100" t="str">
        <f>RIGHT(N2100, LEN(N2100)-LEN(Q2100)-1)</f>
        <v>indie rock</v>
      </c>
      <c r="S2100" s="5">
        <f>$J2100/60/60/24+DATE(1970, 1, 1)</f>
        <v>40946.11383101852</v>
      </c>
      <c r="T2100" s="5">
        <f>$I2100/60/60/24+DATE(1970, 1, 1)</f>
        <v>40976.11383101852</v>
      </c>
      <c r="U2100" t="b">
        <f>T2100&gt;S2100</f>
        <v>1</v>
      </c>
    </row>
    <row r="2101" spans="1:21" x14ac:dyDescent="0.35">
      <c r="A2101">
        <v>2099</v>
      </c>
      <c r="B2101" s="3" t="s">
        <v>2100</v>
      </c>
      <c r="C2101" s="3" t="s">
        <v>6209</v>
      </c>
      <c r="D2101" s="11">
        <v>3000</v>
      </c>
      <c r="E2101" s="11">
        <v>3971</v>
      </c>
      <c r="F2101" t="s">
        <v>8219</v>
      </c>
      <c r="G2101" t="s">
        <v>8224</v>
      </c>
      <c r="H2101" t="s">
        <v>8246</v>
      </c>
      <c r="I2101">
        <v>1435808400</v>
      </c>
      <c r="J2101">
        <v>1434650084</v>
      </c>
      <c r="K2101" t="b">
        <v>0</v>
      </c>
      <c r="L2101">
        <v>63</v>
      </c>
      <c r="M2101" t="b">
        <v>1</v>
      </c>
      <c r="N2101" t="s">
        <v>8279</v>
      </c>
      <c r="O2101" s="13">
        <f>E2101/D2101</f>
        <v>1.3236666666666668</v>
      </c>
      <c r="P2101" s="14">
        <f>IF($L2101&lt;&gt;0, E2101/L2101, 0)</f>
        <v>63.031746031746032</v>
      </c>
      <c r="Q2101" t="str">
        <f>LEFT($N2101, FIND("/", $N2101)-1)</f>
        <v>music</v>
      </c>
      <c r="R2101" t="str">
        <f>RIGHT(N2101, LEN(N2101)-LEN(Q2101)-1)</f>
        <v>indie rock</v>
      </c>
      <c r="S2101" s="5">
        <f>$J2101/60/60/24+DATE(1970, 1, 1)</f>
        <v>42173.746342592596</v>
      </c>
      <c r="T2101" s="5">
        <f>$I2101/60/60/24+DATE(1970, 1, 1)</f>
        <v>42187.152777777781</v>
      </c>
      <c r="U2101" t="b">
        <f>T2101&gt;S2101</f>
        <v>1</v>
      </c>
    </row>
    <row r="2102" spans="1:21" ht="58" x14ac:dyDescent="0.35">
      <c r="A2102">
        <v>2100</v>
      </c>
      <c r="B2102" s="3" t="s">
        <v>2101</v>
      </c>
      <c r="C2102" s="3" t="s">
        <v>6210</v>
      </c>
      <c r="D2102" s="11">
        <v>600</v>
      </c>
      <c r="E2102" s="11">
        <v>820</v>
      </c>
      <c r="F2102" t="s">
        <v>8219</v>
      </c>
      <c r="G2102" t="s">
        <v>8224</v>
      </c>
      <c r="H2102" t="s">
        <v>8246</v>
      </c>
      <c r="I2102">
        <v>1341028740</v>
      </c>
      <c r="J2102">
        <v>1339704141</v>
      </c>
      <c r="K2102" t="b">
        <v>0</v>
      </c>
      <c r="L2102">
        <v>27</v>
      </c>
      <c r="M2102" t="b">
        <v>1</v>
      </c>
      <c r="N2102" t="s">
        <v>8279</v>
      </c>
      <c r="O2102" s="13">
        <f>E2102/D2102</f>
        <v>1.3666666666666667</v>
      </c>
      <c r="P2102" s="14">
        <f>IF($L2102&lt;&gt;0, E2102/L2102, 0)</f>
        <v>30.37037037037037</v>
      </c>
      <c r="Q2102" t="str">
        <f>LEFT($N2102, FIND("/", $N2102)-1)</f>
        <v>music</v>
      </c>
      <c r="R2102" t="str">
        <f>RIGHT(N2102, LEN(N2102)-LEN(Q2102)-1)</f>
        <v>indie rock</v>
      </c>
      <c r="S2102" s="5">
        <f>$J2102/60/60/24+DATE(1970, 1, 1)</f>
        <v>41074.834965277776</v>
      </c>
      <c r="T2102" s="5">
        <f>$I2102/60/60/24+DATE(1970, 1, 1)</f>
        <v>41090.165972222225</v>
      </c>
      <c r="U2102" t="b">
        <f>T2102&gt;S2102</f>
        <v>1</v>
      </c>
    </row>
    <row r="2103" spans="1:21" ht="43.5" x14ac:dyDescent="0.35">
      <c r="A2103">
        <v>2101</v>
      </c>
      <c r="B2103" s="3" t="s">
        <v>2102</v>
      </c>
      <c r="C2103" s="3" t="s">
        <v>6211</v>
      </c>
      <c r="D2103" s="11">
        <v>2000</v>
      </c>
      <c r="E2103" s="11">
        <v>2265</v>
      </c>
      <c r="F2103" t="s">
        <v>8219</v>
      </c>
      <c r="G2103" t="s">
        <v>8224</v>
      </c>
      <c r="H2103" t="s">
        <v>8246</v>
      </c>
      <c r="I2103">
        <v>1329104114</v>
      </c>
      <c r="J2103">
        <v>1323920114</v>
      </c>
      <c r="K2103" t="b">
        <v>0</v>
      </c>
      <c r="L2103">
        <v>44</v>
      </c>
      <c r="M2103" t="b">
        <v>1</v>
      </c>
      <c r="N2103" t="s">
        <v>8279</v>
      </c>
      <c r="O2103" s="13">
        <f>E2103/D2103</f>
        <v>1.1325000000000001</v>
      </c>
      <c r="P2103" s="14">
        <f>IF($L2103&lt;&gt;0, E2103/L2103, 0)</f>
        <v>51.477272727272727</v>
      </c>
      <c r="Q2103" t="str">
        <f>LEFT($N2103, FIND("/", $N2103)-1)</f>
        <v>music</v>
      </c>
      <c r="R2103" t="str">
        <f>RIGHT(N2103, LEN(N2103)-LEN(Q2103)-1)</f>
        <v>indie rock</v>
      </c>
      <c r="S2103" s="5">
        <f>$J2103/60/60/24+DATE(1970, 1, 1)</f>
        <v>40892.149467592593</v>
      </c>
      <c r="T2103" s="5">
        <f>$I2103/60/60/24+DATE(1970, 1, 1)</f>
        <v>40952.149467592593</v>
      </c>
      <c r="U2103" t="b">
        <f>T2103&gt;S2103</f>
        <v>1</v>
      </c>
    </row>
    <row r="2104" spans="1:21" ht="43.5" x14ac:dyDescent="0.35">
      <c r="A2104">
        <v>2102</v>
      </c>
      <c r="B2104" s="3" t="s">
        <v>2103</v>
      </c>
      <c r="C2104" s="3" t="s">
        <v>6212</v>
      </c>
      <c r="D2104" s="11">
        <v>1000</v>
      </c>
      <c r="E2104" s="11">
        <v>1360</v>
      </c>
      <c r="F2104" t="s">
        <v>8219</v>
      </c>
      <c r="G2104" t="s">
        <v>8224</v>
      </c>
      <c r="H2104" t="s">
        <v>8246</v>
      </c>
      <c r="I2104">
        <v>1304628648</v>
      </c>
      <c r="J2104">
        <v>1302036648</v>
      </c>
      <c r="K2104" t="b">
        <v>0</v>
      </c>
      <c r="L2104">
        <v>38</v>
      </c>
      <c r="M2104" t="b">
        <v>1</v>
      </c>
      <c r="N2104" t="s">
        <v>8279</v>
      </c>
      <c r="O2104" s="13">
        <f>E2104/D2104</f>
        <v>1.36</v>
      </c>
      <c r="P2104" s="14">
        <f>IF($L2104&lt;&gt;0, E2104/L2104, 0)</f>
        <v>35.789473684210527</v>
      </c>
      <c r="Q2104" t="str">
        <f>LEFT($N2104, FIND("/", $N2104)-1)</f>
        <v>music</v>
      </c>
      <c r="R2104" t="str">
        <f>RIGHT(N2104, LEN(N2104)-LEN(Q2104)-1)</f>
        <v>indie rock</v>
      </c>
      <c r="S2104" s="5">
        <f>$J2104/60/60/24+DATE(1970, 1, 1)</f>
        <v>40638.868611111109</v>
      </c>
      <c r="T2104" s="5">
        <f>$I2104/60/60/24+DATE(1970, 1, 1)</f>
        <v>40668.868611111109</v>
      </c>
      <c r="U2104" t="b">
        <f>T2104&gt;S2104</f>
        <v>1</v>
      </c>
    </row>
    <row r="2105" spans="1:21" ht="29" x14ac:dyDescent="0.35">
      <c r="A2105">
        <v>2103</v>
      </c>
      <c r="B2105" s="3" t="s">
        <v>2104</v>
      </c>
      <c r="C2105" s="3" t="s">
        <v>6213</v>
      </c>
      <c r="D2105" s="11">
        <v>7777</v>
      </c>
      <c r="E2105" s="11">
        <v>11364</v>
      </c>
      <c r="F2105" t="s">
        <v>8219</v>
      </c>
      <c r="G2105" t="s">
        <v>8224</v>
      </c>
      <c r="H2105" t="s">
        <v>8246</v>
      </c>
      <c r="I2105">
        <v>1352488027</v>
      </c>
      <c r="J2105">
        <v>1349892427</v>
      </c>
      <c r="K2105" t="b">
        <v>0</v>
      </c>
      <c r="L2105">
        <v>115</v>
      </c>
      <c r="M2105" t="b">
        <v>1</v>
      </c>
      <c r="N2105" t="s">
        <v>8279</v>
      </c>
      <c r="O2105" s="13">
        <f>E2105/D2105</f>
        <v>1.4612318374694613</v>
      </c>
      <c r="P2105" s="14">
        <f>IF($L2105&lt;&gt;0, E2105/L2105, 0)</f>
        <v>98.817391304347822</v>
      </c>
      <c r="Q2105" t="str">
        <f>LEFT($N2105, FIND("/", $N2105)-1)</f>
        <v>music</v>
      </c>
      <c r="R2105" t="str">
        <f>RIGHT(N2105, LEN(N2105)-LEN(Q2105)-1)</f>
        <v>indie rock</v>
      </c>
      <c r="S2105" s="5">
        <f>$J2105/60/60/24+DATE(1970, 1, 1)</f>
        <v>41192.754942129628</v>
      </c>
      <c r="T2105" s="5">
        <f>$I2105/60/60/24+DATE(1970, 1, 1)</f>
        <v>41222.7966087963</v>
      </c>
      <c r="U2105" t="b">
        <f>T2105&gt;S2105</f>
        <v>1</v>
      </c>
    </row>
    <row r="2106" spans="1:21" ht="43.5" x14ac:dyDescent="0.35">
      <c r="A2106">
        <v>2104</v>
      </c>
      <c r="B2106" s="3" t="s">
        <v>2105</v>
      </c>
      <c r="C2106" s="3" t="s">
        <v>6214</v>
      </c>
      <c r="D2106" s="11">
        <v>800</v>
      </c>
      <c r="E2106" s="11">
        <v>1036</v>
      </c>
      <c r="F2106" t="s">
        <v>8219</v>
      </c>
      <c r="G2106" t="s">
        <v>8224</v>
      </c>
      <c r="H2106" t="s">
        <v>8246</v>
      </c>
      <c r="I2106">
        <v>1369958400</v>
      </c>
      <c r="J2106">
        <v>1367286434</v>
      </c>
      <c r="K2106" t="b">
        <v>0</v>
      </c>
      <c r="L2106">
        <v>37</v>
      </c>
      <c r="M2106" t="b">
        <v>1</v>
      </c>
      <c r="N2106" t="s">
        <v>8279</v>
      </c>
      <c r="O2106" s="13">
        <f>E2106/D2106</f>
        <v>1.2949999999999999</v>
      </c>
      <c r="P2106" s="14">
        <f>IF($L2106&lt;&gt;0, E2106/L2106, 0)</f>
        <v>28</v>
      </c>
      <c r="Q2106" t="str">
        <f>LEFT($N2106, FIND("/", $N2106)-1)</f>
        <v>music</v>
      </c>
      <c r="R2106" t="str">
        <f>RIGHT(N2106, LEN(N2106)-LEN(Q2106)-1)</f>
        <v>indie rock</v>
      </c>
      <c r="S2106" s="5">
        <f>$J2106/60/60/24+DATE(1970, 1, 1)</f>
        <v>41394.074467592596</v>
      </c>
      <c r="T2106" s="5">
        <f>$I2106/60/60/24+DATE(1970, 1, 1)</f>
        <v>41425</v>
      </c>
      <c r="U2106" t="b">
        <f>T2106&gt;S2106</f>
        <v>1</v>
      </c>
    </row>
    <row r="2107" spans="1:21" ht="43.5" x14ac:dyDescent="0.35">
      <c r="A2107">
        <v>2105</v>
      </c>
      <c r="B2107" s="3" t="s">
        <v>2106</v>
      </c>
      <c r="C2107" s="3" t="s">
        <v>6215</v>
      </c>
      <c r="D2107" s="11">
        <v>2000</v>
      </c>
      <c r="E2107" s="11">
        <v>5080</v>
      </c>
      <c r="F2107" t="s">
        <v>8219</v>
      </c>
      <c r="G2107" t="s">
        <v>8224</v>
      </c>
      <c r="H2107" t="s">
        <v>8246</v>
      </c>
      <c r="I2107">
        <v>1416542400</v>
      </c>
      <c r="J2107">
        <v>1415472953</v>
      </c>
      <c r="K2107" t="b">
        <v>0</v>
      </c>
      <c r="L2107">
        <v>99</v>
      </c>
      <c r="M2107" t="b">
        <v>1</v>
      </c>
      <c r="N2107" t="s">
        <v>8279</v>
      </c>
      <c r="O2107" s="13">
        <f>E2107/D2107</f>
        <v>2.54</v>
      </c>
      <c r="P2107" s="14">
        <f>IF($L2107&lt;&gt;0, E2107/L2107, 0)</f>
        <v>51.313131313131315</v>
      </c>
      <c r="Q2107" t="str">
        <f>LEFT($N2107, FIND("/", $N2107)-1)</f>
        <v>music</v>
      </c>
      <c r="R2107" t="str">
        <f>RIGHT(N2107, LEN(N2107)-LEN(Q2107)-1)</f>
        <v>indie rock</v>
      </c>
      <c r="S2107" s="5">
        <f>$J2107/60/60/24+DATE(1970, 1, 1)</f>
        <v>41951.788807870369</v>
      </c>
      <c r="T2107" s="5">
        <f>$I2107/60/60/24+DATE(1970, 1, 1)</f>
        <v>41964.166666666672</v>
      </c>
      <c r="U2107" t="b">
        <f>T2107&gt;S2107</f>
        <v>1</v>
      </c>
    </row>
    <row r="2108" spans="1:21" ht="43.5" x14ac:dyDescent="0.35">
      <c r="A2108">
        <v>2106</v>
      </c>
      <c r="B2108" s="3" t="s">
        <v>2107</v>
      </c>
      <c r="C2108" s="3" t="s">
        <v>6216</v>
      </c>
      <c r="D2108" s="11">
        <v>2200</v>
      </c>
      <c r="E2108" s="11">
        <v>2355</v>
      </c>
      <c r="F2108" t="s">
        <v>8219</v>
      </c>
      <c r="G2108" t="s">
        <v>8224</v>
      </c>
      <c r="H2108" t="s">
        <v>8246</v>
      </c>
      <c r="I2108">
        <v>1359176974</v>
      </c>
      <c r="J2108">
        <v>1356584974</v>
      </c>
      <c r="K2108" t="b">
        <v>0</v>
      </c>
      <c r="L2108">
        <v>44</v>
      </c>
      <c r="M2108" t="b">
        <v>1</v>
      </c>
      <c r="N2108" t="s">
        <v>8279</v>
      </c>
      <c r="O2108" s="13">
        <f>E2108/D2108</f>
        <v>1.0704545454545455</v>
      </c>
      <c r="P2108" s="14">
        <f>IF($L2108&lt;&gt;0, E2108/L2108, 0)</f>
        <v>53.522727272727273</v>
      </c>
      <c r="Q2108" t="str">
        <f>LEFT($N2108, FIND("/", $N2108)-1)</f>
        <v>music</v>
      </c>
      <c r="R2108" t="str">
        <f>RIGHT(N2108, LEN(N2108)-LEN(Q2108)-1)</f>
        <v>indie rock</v>
      </c>
      <c r="S2108" s="5">
        <f>$J2108/60/60/24+DATE(1970, 1, 1)</f>
        <v>41270.21497685185</v>
      </c>
      <c r="T2108" s="5">
        <f>$I2108/60/60/24+DATE(1970, 1, 1)</f>
        <v>41300.21497685185</v>
      </c>
      <c r="U2108" t="b">
        <f>T2108&gt;S2108</f>
        <v>1</v>
      </c>
    </row>
    <row r="2109" spans="1:21" ht="43.5" x14ac:dyDescent="0.35">
      <c r="A2109">
        <v>2107</v>
      </c>
      <c r="B2109" s="3" t="s">
        <v>2108</v>
      </c>
      <c r="C2109" s="3" t="s">
        <v>6217</v>
      </c>
      <c r="D2109" s="11">
        <v>2000</v>
      </c>
      <c r="E2109" s="11">
        <v>2154.66</v>
      </c>
      <c r="F2109" t="s">
        <v>8219</v>
      </c>
      <c r="G2109" t="s">
        <v>8224</v>
      </c>
      <c r="H2109" t="s">
        <v>8246</v>
      </c>
      <c r="I2109">
        <v>1415815393</v>
      </c>
      <c r="J2109">
        <v>1413997393</v>
      </c>
      <c r="K2109" t="b">
        <v>0</v>
      </c>
      <c r="L2109">
        <v>58</v>
      </c>
      <c r="M2109" t="b">
        <v>1</v>
      </c>
      <c r="N2109" t="s">
        <v>8279</v>
      </c>
      <c r="O2109" s="13">
        <f>E2109/D2109</f>
        <v>1.0773299999999999</v>
      </c>
      <c r="P2109" s="14">
        <f>IF($L2109&lt;&gt;0, E2109/L2109, 0)</f>
        <v>37.149310344827583</v>
      </c>
      <c r="Q2109" t="str">
        <f>LEFT($N2109, FIND("/", $N2109)-1)</f>
        <v>music</v>
      </c>
      <c r="R2109" t="str">
        <f>RIGHT(N2109, LEN(N2109)-LEN(Q2109)-1)</f>
        <v>indie rock</v>
      </c>
      <c r="S2109" s="5">
        <f>$J2109/60/60/24+DATE(1970, 1, 1)</f>
        <v>41934.71056712963</v>
      </c>
      <c r="T2109" s="5">
        <f>$I2109/60/60/24+DATE(1970, 1, 1)</f>
        <v>41955.752233796295</v>
      </c>
      <c r="U2109" t="b">
        <f>T2109&gt;S2109</f>
        <v>1</v>
      </c>
    </row>
    <row r="2110" spans="1:21" ht="58" x14ac:dyDescent="0.35">
      <c r="A2110">
        <v>2108</v>
      </c>
      <c r="B2110" s="3" t="s">
        <v>2109</v>
      </c>
      <c r="C2110" s="3" t="s">
        <v>6218</v>
      </c>
      <c r="D2110" s="11">
        <v>16000</v>
      </c>
      <c r="E2110" s="11">
        <v>17170</v>
      </c>
      <c r="F2110" t="s">
        <v>8219</v>
      </c>
      <c r="G2110" t="s">
        <v>8224</v>
      </c>
      <c r="H2110" t="s">
        <v>8246</v>
      </c>
      <c r="I2110">
        <v>1347249300</v>
      </c>
      <c r="J2110">
        <v>1344917580</v>
      </c>
      <c r="K2110" t="b">
        <v>0</v>
      </c>
      <c r="L2110">
        <v>191</v>
      </c>
      <c r="M2110" t="b">
        <v>1</v>
      </c>
      <c r="N2110" t="s">
        <v>8279</v>
      </c>
      <c r="O2110" s="13">
        <f>E2110/D2110</f>
        <v>1.0731250000000001</v>
      </c>
      <c r="P2110" s="14">
        <f>IF($L2110&lt;&gt;0, E2110/L2110, 0)</f>
        <v>89.895287958115176</v>
      </c>
      <c r="Q2110" t="str">
        <f>LEFT($N2110, FIND("/", $N2110)-1)</f>
        <v>music</v>
      </c>
      <c r="R2110" t="str">
        <f>RIGHT(N2110, LEN(N2110)-LEN(Q2110)-1)</f>
        <v>indie rock</v>
      </c>
      <c r="S2110" s="5">
        <f>$J2110/60/60/24+DATE(1970, 1, 1)</f>
        <v>41135.175694444442</v>
      </c>
      <c r="T2110" s="5">
        <f>$I2110/60/60/24+DATE(1970, 1, 1)</f>
        <v>41162.163194444445</v>
      </c>
      <c r="U2110" t="b">
        <f>T2110&gt;S2110</f>
        <v>1</v>
      </c>
    </row>
    <row r="2111" spans="1:21" ht="43.5" x14ac:dyDescent="0.35">
      <c r="A2111">
        <v>2109</v>
      </c>
      <c r="B2111" s="3" t="s">
        <v>2110</v>
      </c>
      <c r="C2111" s="3" t="s">
        <v>6219</v>
      </c>
      <c r="D2111" s="11">
        <v>4000</v>
      </c>
      <c r="E2111" s="11">
        <v>4261</v>
      </c>
      <c r="F2111" t="s">
        <v>8219</v>
      </c>
      <c r="G2111" t="s">
        <v>8224</v>
      </c>
      <c r="H2111" t="s">
        <v>8246</v>
      </c>
      <c r="I2111">
        <v>1436115617</v>
      </c>
      <c r="J2111">
        <v>1433523617</v>
      </c>
      <c r="K2111" t="b">
        <v>0</v>
      </c>
      <c r="L2111">
        <v>40</v>
      </c>
      <c r="M2111" t="b">
        <v>1</v>
      </c>
      <c r="N2111" t="s">
        <v>8279</v>
      </c>
      <c r="O2111" s="13">
        <f>E2111/D2111</f>
        <v>1.06525</v>
      </c>
      <c r="P2111" s="14">
        <f>IF($L2111&lt;&gt;0, E2111/L2111, 0)</f>
        <v>106.52500000000001</v>
      </c>
      <c r="Q2111" t="str">
        <f>LEFT($N2111, FIND("/", $N2111)-1)</f>
        <v>music</v>
      </c>
      <c r="R2111" t="str">
        <f>RIGHT(N2111, LEN(N2111)-LEN(Q2111)-1)</f>
        <v>indie rock</v>
      </c>
      <c r="S2111" s="5">
        <f>$J2111/60/60/24+DATE(1970, 1, 1)</f>
        <v>42160.708530092597</v>
      </c>
      <c r="T2111" s="5">
        <f>$I2111/60/60/24+DATE(1970, 1, 1)</f>
        <v>42190.708530092597</v>
      </c>
      <c r="U2111" t="b">
        <f>T2111&gt;S2111</f>
        <v>1</v>
      </c>
    </row>
    <row r="2112" spans="1:21" ht="29" x14ac:dyDescent="0.35">
      <c r="A2112">
        <v>2110</v>
      </c>
      <c r="B2112" s="3" t="s">
        <v>2111</v>
      </c>
      <c r="C2112" s="3" t="s">
        <v>6220</v>
      </c>
      <c r="D2112" s="11">
        <v>2000</v>
      </c>
      <c r="E2112" s="11">
        <v>2007</v>
      </c>
      <c r="F2112" t="s">
        <v>8219</v>
      </c>
      <c r="G2112" t="s">
        <v>8224</v>
      </c>
      <c r="H2112" t="s">
        <v>8246</v>
      </c>
      <c r="I2112">
        <v>1401253140</v>
      </c>
      <c r="J2112">
        <v>1398873969</v>
      </c>
      <c r="K2112" t="b">
        <v>0</v>
      </c>
      <c r="L2112">
        <v>38</v>
      </c>
      <c r="M2112" t="b">
        <v>1</v>
      </c>
      <c r="N2112" t="s">
        <v>8279</v>
      </c>
      <c r="O2112" s="13">
        <f>E2112/D2112</f>
        <v>1.0035000000000001</v>
      </c>
      <c r="P2112" s="14">
        <f>IF($L2112&lt;&gt;0, E2112/L2112, 0)</f>
        <v>52.815789473684212</v>
      </c>
      <c r="Q2112" t="str">
        <f>LEFT($N2112, FIND("/", $N2112)-1)</f>
        <v>music</v>
      </c>
      <c r="R2112" t="str">
        <f>RIGHT(N2112, LEN(N2112)-LEN(Q2112)-1)</f>
        <v>indie rock</v>
      </c>
      <c r="S2112" s="5">
        <f>$J2112/60/60/24+DATE(1970, 1, 1)</f>
        <v>41759.670937499999</v>
      </c>
      <c r="T2112" s="5">
        <f>$I2112/60/60/24+DATE(1970, 1, 1)</f>
        <v>41787.207638888889</v>
      </c>
      <c r="U2112" t="b">
        <f>T2112&gt;S2112</f>
        <v>1</v>
      </c>
    </row>
    <row r="2113" spans="1:21" ht="43.5" x14ac:dyDescent="0.35">
      <c r="A2113">
        <v>2111</v>
      </c>
      <c r="B2113" s="3" t="s">
        <v>2112</v>
      </c>
      <c r="C2113" s="3" t="s">
        <v>6221</v>
      </c>
      <c r="D2113" s="11">
        <v>2000</v>
      </c>
      <c r="E2113" s="11">
        <v>2130</v>
      </c>
      <c r="F2113" t="s">
        <v>8219</v>
      </c>
      <c r="G2113" t="s">
        <v>8224</v>
      </c>
      <c r="H2113" t="s">
        <v>8246</v>
      </c>
      <c r="I2113">
        <v>1313370000</v>
      </c>
      <c r="J2113">
        <v>1307594625</v>
      </c>
      <c r="K2113" t="b">
        <v>0</v>
      </c>
      <c r="L2113">
        <v>39</v>
      </c>
      <c r="M2113" t="b">
        <v>1</v>
      </c>
      <c r="N2113" t="s">
        <v>8279</v>
      </c>
      <c r="O2113" s="13">
        <f>E2113/D2113</f>
        <v>1.0649999999999999</v>
      </c>
      <c r="P2113" s="14">
        <f>IF($L2113&lt;&gt;0, E2113/L2113, 0)</f>
        <v>54.615384615384613</v>
      </c>
      <c r="Q2113" t="str">
        <f>LEFT($N2113, FIND("/", $N2113)-1)</f>
        <v>music</v>
      </c>
      <c r="R2113" t="str">
        <f>RIGHT(N2113, LEN(N2113)-LEN(Q2113)-1)</f>
        <v>indie rock</v>
      </c>
      <c r="S2113" s="5">
        <f>$J2113/60/60/24+DATE(1970, 1, 1)</f>
        <v>40703.197048611109</v>
      </c>
      <c r="T2113" s="5">
        <f>$I2113/60/60/24+DATE(1970, 1, 1)</f>
        <v>40770.041666666664</v>
      </c>
      <c r="U2113" t="b">
        <f>T2113&gt;S2113</f>
        <v>1</v>
      </c>
    </row>
    <row r="2114" spans="1:21" ht="43.5" x14ac:dyDescent="0.35">
      <c r="A2114">
        <v>2112</v>
      </c>
      <c r="B2114" s="3" t="s">
        <v>2113</v>
      </c>
      <c r="C2114" s="3" t="s">
        <v>6222</v>
      </c>
      <c r="D2114" s="11">
        <v>300</v>
      </c>
      <c r="E2114" s="11">
        <v>300</v>
      </c>
      <c r="F2114" t="s">
        <v>8219</v>
      </c>
      <c r="G2114" t="s">
        <v>8224</v>
      </c>
      <c r="H2114" t="s">
        <v>8246</v>
      </c>
      <c r="I2114">
        <v>1366064193</v>
      </c>
      <c r="J2114">
        <v>1364854593</v>
      </c>
      <c r="K2114" t="b">
        <v>0</v>
      </c>
      <c r="L2114">
        <v>11</v>
      </c>
      <c r="M2114" t="b">
        <v>1</v>
      </c>
      <c r="N2114" t="s">
        <v>8279</v>
      </c>
      <c r="O2114" s="13">
        <f>E2114/D2114</f>
        <v>1</v>
      </c>
      <c r="P2114" s="14">
        <f>IF($L2114&lt;&gt;0, E2114/L2114, 0)</f>
        <v>27.272727272727273</v>
      </c>
      <c r="Q2114" t="str">
        <f>LEFT($N2114, FIND("/", $N2114)-1)</f>
        <v>music</v>
      </c>
      <c r="R2114" t="str">
        <f>RIGHT(N2114, LEN(N2114)-LEN(Q2114)-1)</f>
        <v>indie rock</v>
      </c>
      <c r="S2114" s="5">
        <f>$J2114/60/60/24+DATE(1970, 1, 1)</f>
        <v>41365.928159722222</v>
      </c>
      <c r="T2114" s="5">
        <f>$I2114/60/60/24+DATE(1970, 1, 1)</f>
        <v>41379.928159722222</v>
      </c>
      <c r="U2114" t="b">
        <f>T2114&gt;S2114</f>
        <v>1</v>
      </c>
    </row>
    <row r="2115" spans="1:21" ht="29" x14ac:dyDescent="0.35">
      <c r="A2115">
        <v>2113</v>
      </c>
      <c r="B2115" s="3" t="s">
        <v>2114</v>
      </c>
      <c r="C2115" s="3" t="s">
        <v>6223</v>
      </c>
      <c r="D2115" s="11">
        <v>7000</v>
      </c>
      <c r="E2115" s="11">
        <v>7340</v>
      </c>
      <c r="F2115" t="s">
        <v>8219</v>
      </c>
      <c r="G2115" t="s">
        <v>8224</v>
      </c>
      <c r="H2115" t="s">
        <v>8246</v>
      </c>
      <c r="I2115">
        <v>1411505176</v>
      </c>
      <c r="J2115">
        <v>1408481176</v>
      </c>
      <c r="K2115" t="b">
        <v>0</v>
      </c>
      <c r="L2115">
        <v>107</v>
      </c>
      <c r="M2115" t="b">
        <v>1</v>
      </c>
      <c r="N2115" t="s">
        <v>8279</v>
      </c>
      <c r="O2115" s="13">
        <f>E2115/D2115</f>
        <v>1.0485714285714285</v>
      </c>
      <c r="P2115" s="14">
        <f>IF($L2115&lt;&gt;0, E2115/L2115, 0)</f>
        <v>68.598130841121488</v>
      </c>
      <c r="Q2115" t="str">
        <f>LEFT($N2115, FIND("/", $N2115)-1)</f>
        <v>music</v>
      </c>
      <c r="R2115" t="str">
        <f>RIGHT(N2115, LEN(N2115)-LEN(Q2115)-1)</f>
        <v>indie rock</v>
      </c>
      <c r="S2115" s="5">
        <f>$J2115/60/60/24+DATE(1970, 1, 1)</f>
        <v>41870.86546296296</v>
      </c>
      <c r="T2115" s="5">
        <f>$I2115/60/60/24+DATE(1970, 1, 1)</f>
        <v>41905.86546296296</v>
      </c>
      <c r="U2115" t="b">
        <f>T2115&gt;S2115</f>
        <v>1</v>
      </c>
    </row>
    <row r="2116" spans="1:21" ht="43.5" x14ac:dyDescent="0.35">
      <c r="A2116">
        <v>2114</v>
      </c>
      <c r="B2116" s="3" t="s">
        <v>2115</v>
      </c>
      <c r="C2116" s="3" t="s">
        <v>6224</v>
      </c>
      <c r="D2116" s="11">
        <v>5000</v>
      </c>
      <c r="E2116" s="11">
        <v>5235</v>
      </c>
      <c r="F2116" t="s">
        <v>8219</v>
      </c>
      <c r="G2116" t="s">
        <v>8224</v>
      </c>
      <c r="H2116" t="s">
        <v>8246</v>
      </c>
      <c r="I2116">
        <v>1291870740</v>
      </c>
      <c r="J2116">
        <v>1286480070</v>
      </c>
      <c r="K2116" t="b">
        <v>0</v>
      </c>
      <c r="L2116">
        <v>147</v>
      </c>
      <c r="M2116" t="b">
        <v>1</v>
      </c>
      <c r="N2116" t="s">
        <v>8279</v>
      </c>
      <c r="O2116" s="13">
        <f>E2116/D2116</f>
        <v>1.0469999999999999</v>
      </c>
      <c r="P2116" s="14">
        <f>IF($L2116&lt;&gt;0, E2116/L2116, 0)</f>
        <v>35.612244897959187</v>
      </c>
      <c r="Q2116" t="str">
        <f>LEFT($N2116, FIND("/", $N2116)-1)</f>
        <v>music</v>
      </c>
      <c r="R2116" t="str">
        <f>RIGHT(N2116, LEN(N2116)-LEN(Q2116)-1)</f>
        <v>indie rock</v>
      </c>
      <c r="S2116" s="5">
        <f>$J2116/60/60/24+DATE(1970, 1, 1)</f>
        <v>40458.815625000003</v>
      </c>
      <c r="T2116" s="5">
        <f>$I2116/60/60/24+DATE(1970, 1, 1)</f>
        <v>40521.207638888889</v>
      </c>
      <c r="U2116" t="b">
        <f>T2116&gt;S2116</f>
        <v>1</v>
      </c>
    </row>
    <row r="2117" spans="1:21" ht="43.5" x14ac:dyDescent="0.35">
      <c r="A2117">
        <v>2115</v>
      </c>
      <c r="B2117" s="3" t="s">
        <v>2116</v>
      </c>
      <c r="C2117" s="3" t="s">
        <v>6225</v>
      </c>
      <c r="D2117" s="11">
        <v>1500</v>
      </c>
      <c r="E2117" s="11">
        <v>3385</v>
      </c>
      <c r="F2117" t="s">
        <v>8219</v>
      </c>
      <c r="G2117" t="s">
        <v>8224</v>
      </c>
      <c r="H2117" t="s">
        <v>8246</v>
      </c>
      <c r="I2117">
        <v>1298167001</v>
      </c>
      <c r="J2117">
        <v>1295575001</v>
      </c>
      <c r="K2117" t="b">
        <v>0</v>
      </c>
      <c r="L2117">
        <v>36</v>
      </c>
      <c r="M2117" t="b">
        <v>1</v>
      </c>
      <c r="N2117" t="s">
        <v>8279</v>
      </c>
      <c r="O2117" s="13">
        <f>E2117/D2117</f>
        <v>2.2566666666666668</v>
      </c>
      <c r="P2117" s="14">
        <f>IF($L2117&lt;&gt;0, E2117/L2117, 0)</f>
        <v>94.027777777777771</v>
      </c>
      <c r="Q2117" t="str">
        <f>LEFT($N2117, FIND("/", $N2117)-1)</f>
        <v>music</v>
      </c>
      <c r="R2117" t="str">
        <f>RIGHT(N2117, LEN(N2117)-LEN(Q2117)-1)</f>
        <v>indie rock</v>
      </c>
      <c r="S2117" s="5">
        <f>$J2117/60/60/24+DATE(1970, 1, 1)</f>
        <v>40564.081030092595</v>
      </c>
      <c r="T2117" s="5">
        <f>$I2117/60/60/24+DATE(1970, 1, 1)</f>
        <v>40594.081030092595</v>
      </c>
      <c r="U2117" t="b">
        <f>T2117&gt;S2117</f>
        <v>1</v>
      </c>
    </row>
    <row r="2118" spans="1:21" ht="43.5" x14ac:dyDescent="0.35">
      <c r="A2118">
        <v>2116</v>
      </c>
      <c r="B2118" s="3" t="s">
        <v>2117</v>
      </c>
      <c r="C2118" s="3" t="s">
        <v>6226</v>
      </c>
      <c r="D2118" s="11">
        <v>48000</v>
      </c>
      <c r="E2118" s="11">
        <v>48434</v>
      </c>
      <c r="F2118" t="s">
        <v>8219</v>
      </c>
      <c r="G2118" t="s">
        <v>8224</v>
      </c>
      <c r="H2118" t="s">
        <v>8246</v>
      </c>
      <c r="I2118">
        <v>1349203203</v>
      </c>
      <c r="J2118">
        <v>1345056003</v>
      </c>
      <c r="K2118" t="b">
        <v>0</v>
      </c>
      <c r="L2118">
        <v>92</v>
      </c>
      <c r="M2118" t="b">
        <v>1</v>
      </c>
      <c r="N2118" t="s">
        <v>8279</v>
      </c>
      <c r="O2118" s="13">
        <f>E2118/D2118</f>
        <v>1.0090416666666666</v>
      </c>
      <c r="P2118" s="14">
        <f>IF($L2118&lt;&gt;0, E2118/L2118, 0)</f>
        <v>526.45652173913038</v>
      </c>
      <c r="Q2118" t="str">
        <f>LEFT($N2118, FIND("/", $N2118)-1)</f>
        <v>music</v>
      </c>
      <c r="R2118" t="str">
        <f>RIGHT(N2118, LEN(N2118)-LEN(Q2118)-1)</f>
        <v>indie rock</v>
      </c>
      <c r="S2118" s="5">
        <f>$J2118/60/60/24+DATE(1970, 1, 1)</f>
        <v>41136.777812500004</v>
      </c>
      <c r="T2118" s="5">
        <f>$I2118/60/60/24+DATE(1970, 1, 1)</f>
        <v>41184.777812500004</v>
      </c>
      <c r="U2118" t="b">
        <f>T2118&gt;S2118</f>
        <v>1</v>
      </c>
    </row>
    <row r="2119" spans="1:21" ht="58" x14ac:dyDescent="0.35">
      <c r="A2119">
        <v>2117</v>
      </c>
      <c r="B2119" s="3" t="s">
        <v>2118</v>
      </c>
      <c r="C2119" s="3" t="s">
        <v>6227</v>
      </c>
      <c r="D2119" s="11">
        <v>1200</v>
      </c>
      <c r="E2119" s="11">
        <v>1773</v>
      </c>
      <c r="F2119" t="s">
        <v>8219</v>
      </c>
      <c r="G2119" t="s">
        <v>8224</v>
      </c>
      <c r="H2119" t="s">
        <v>8246</v>
      </c>
      <c r="I2119">
        <v>1445921940</v>
      </c>
      <c r="J2119">
        <v>1444699549</v>
      </c>
      <c r="K2119" t="b">
        <v>0</v>
      </c>
      <c r="L2119">
        <v>35</v>
      </c>
      <c r="M2119" t="b">
        <v>1</v>
      </c>
      <c r="N2119" t="s">
        <v>8279</v>
      </c>
      <c r="O2119" s="13">
        <f>E2119/D2119</f>
        <v>1.4775</v>
      </c>
      <c r="P2119" s="14">
        <f>IF($L2119&lt;&gt;0, E2119/L2119, 0)</f>
        <v>50.657142857142858</v>
      </c>
      <c r="Q2119" t="str">
        <f>LEFT($N2119, FIND("/", $N2119)-1)</f>
        <v>music</v>
      </c>
      <c r="R2119" t="str">
        <f>RIGHT(N2119, LEN(N2119)-LEN(Q2119)-1)</f>
        <v>indie rock</v>
      </c>
      <c r="S2119" s="5">
        <f>$J2119/60/60/24+DATE(1970, 1, 1)</f>
        <v>42290.059594907405</v>
      </c>
      <c r="T2119" s="5">
        <f>$I2119/60/60/24+DATE(1970, 1, 1)</f>
        <v>42304.207638888889</v>
      </c>
      <c r="U2119" t="b">
        <f>T2119&gt;S2119</f>
        <v>1</v>
      </c>
    </row>
    <row r="2120" spans="1:21" ht="29" x14ac:dyDescent="0.35">
      <c r="A2120">
        <v>2118</v>
      </c>
      <c r="B2120" s="3" t="s">
        <v>2119</v>
      </c>
      <c r="C2120" s="3" t="s">
        <v>6228</v>
      </c>
      <c r="D2120" s="11">
        <v>1000</v>
      </c>
      <c r="E2120" s="11">
        <v>1346.11</v>
      </c>
      <c r="F2120" t="s">
        <v>8219</v>
      </c>
      <c r="G2120" t="s">
        <v>8224</v>
      </c>
      <c r="H2120" t="s">
        <v>8246</v>
      </c>
      <c r="I2120">
        <v>1311538136</v>
      </c>
      <c r="J2120">
        <v>1308946136</v>
      </c>
      <c r="K2120" t="b">
        <v>0</v>
      </c>
      <c r="L2120">
        <v>17</v>
      </c>
      <c r="M2120" t="b">
        <v>1</v>
      </c>
      <c r="N2120" t="s">
        <v>8279</v>
      </c>
      <c r="O2120" s="13">
        <f>E2120/D2120</f>
        <v>1.3461099999999999</v>
      </c>
      <c r="P2120" s="14">
        <f>IF($L2120&lt;&gt;0, E2120/L2120, 0)</f>
        <v>79.182941176470578</v>
      </c>
      <c r="Q2120" t="str">
        <f>LEFT($N2120, FIND("/", $N2120)-1)</f>
        <v>music</v>
      </c>
      <c r="R2120" t="str">
        <f>RIGHT(N2120, LEN(N2120)-LEN(Q2120)-1)</f>
        <v>indie rock</v>
      </c>
      <c r="S2120" s="5">
        <f>$J2120/60/60/24+DATE(1970, 1, 1)</f>
        <v>40718.839537037034</v>
      </c>
      <c r="T2120" s="5">
        <f>$I2120/60/60/24+DATE(1970, 1, 1)</f>
        <v>40748.839537037034</v>
      </c>
      <c r="U2120" t="b">
        <f>T2120&gt;S2120</f>
        <v>1</v>
      </c>
    </row>
    <row r="2121" spans="1:21" ht="43.5" x14ac:dyDescent="0.35">
      <c r="A2121">
        <v>2119</v>
      </c>
      <c r="B2121" s="3" t="s">
        <v>2120</v>
      </c>
      <c r="C2121" s="3" t="s">
        <v>6229</v>
      </c>
      <c r="D2121" s="11">
        <v>2000</v>
      </c>
      <c r="E2121" s="11">
        <v>2015</v>
      </c>
      <c r="F2121" t="s">
        <v>8219</v>
      </c>
      <c r="G2121" t="s">
        <v>8224</v>
      </c>
      <c r="H2121" t="s">
        <v>8246</v>
      </c>
      <c r="I2121">
        <v>1345086445</v>
      </c>
      <c r="J2121">
        <v>1342494445</v>
      </c>
      <c r="K2121" t="b">
        <v>0</v>
      </c>
      <c r="L2121">
        <v>22</v>
      </c>
      <c r="M2121" t="b">
        <v>1</v>
      </c>
      <c r="N2121" t="s">
        <v>8279</v>
      </c>
      <c r="O2121" s="13">
        <f>E2121/D2121</f>
        <v>1.0075000000000001</v>
      </c>
      <c r="P2121" s="14">
        <f>IF($L2121&lt;&gt;0, E2121/L2121, 0)</f>
        <v>91.590909090909093</v>
      </c>
      <c r="Q2121" t="str">
        <f>LEFT($N2121, FIND("/", $N2121)-1)</f>
        <v>music</v>
      </c>
      <c r="R2121" t="str">
        <f>RIGHT(N2121, LEN(N2121)-LEN(Q2121)-1)</f>
        <v>indie rock</v>
      </c>
      <c r="S2121" s="5">
        <f>$J2121/60/60/24+DATE(1970, 1, 1)</f>
        <v>41107.130150462966</v>
      </c>
      <c r="T2121" s="5">
        <f>$I2121/60/60/24+DATE(1970, 1, 1)</f>
        <v>41137.130150462966</v>
      </c>
      <c r="U2121" t="b">
        <f>T2121&gt;S2121</f>
        <v>1</v>
      </c>
    </row>
    <row r="2122" spans="1:21" ht="43.5" x14ac:dyDescent="0.35">
      <c r="A2122">
        <v>2120</v>
      </c>
      <c r="B2122" s="3" t="s">
        <v>2121</v>
      </c>
      <c r="C2122" s="3" t="s">
        <v>6230</v>
      </c>
      <c r="D2122" s="11">
        <v>8000</v>
      </c>
      <c r="E2122" s="11">
        <v>8070.43</v>
      </c>
      <c r="F2122" t="s">
        <v>8219</v>
      </c>
      <c r="G2122" t="s">
        <v>8224</v>
      </c>
      <c r="H2122" t="s">
        <v>8246</v>
      </c>
      <c r="I2122">
        <v>1388617736</v>
      </c>
      <c r="J2122">
        <v>1384384136</v>
      </c>
      <c r="K2122" t="b">
        <v>0</v>
      </c>
      <c r="L2122">
        <v>69</v>
      </c>
      <c r="M2122" t="b">
        <v>1</v>
      </c>
      <c r="N2122" t="s">
        <v>8279</v>
      </c>
      <c r="O2122" s="13">
        <f>E2122/D2122</f>
        <v>1.00880375</v>
      </c>
      <c r="P2122" s="14">
        <f>IF($L2122&lt;&gt;0, E2122/L2122, 0)</f>
        <v>116.96275362318841</v>
      </c>
      <c r="Q2122" t="str">
        <f>LEFT($N2122, FIND("/", $N2122)-1)</f>
        <v>music</v>
      </c>
      <c r="R2122" t="str">
        <f>RIGHT(N2122, LEN(N2122)-LEN(Q2122)-1)</f>
        <v>indie rock</v>
      </c>
      <c r="S2122" s="5">
        <f>$J2122/60/60/24+DATE(1970, 1, 1)</f>
        <v>41591.964537037034</v>
      </c>
      <c r="T2122" s="5">
        <f>$I2122/60/60/24+DATE(1970, 1, 1)</f>
        <v>41640.964537037034</v>
      </c>
      <c r="U2122" t="b">
        <f>T2122&gt;S2122</f>
        <v>1</v>
      </c>
    </row>
    <row r="2123" spans="1:21" ht="43.5" x14ac:dyDescent="0.35">
      <c r="A2123">
        <v>2121</v>
      </c>
      <c r="B2123" s="3" t="s">
        <v>2122</v>
      </c>
      <c r="C2123" s="3" t="s">
        <v>6231</v>
      </c>
      <c r="D2123" s="11">
        <v>50000</v>
      </c>
      <c r="E2123" s="11">
        <v>284</v>
      </c>
      <c r="F2123" t="s">
        <v>8221</v>
      </c>
      <c r="G2123" t="s">
        <v>8240</v>
      </c>
      <c r="H2123" t="s">
        <v>8257</v>
      </c>
      <c r="I2123">
        <v>1484156948</v>
      </c>
      <c r="J2123">
        <v>1481564948</v>
      </c>
      <c r="K2123" t="b">
        <v>0</v>
      </c>
      <c r="L2123">
        <v>10</v>
      </c>
      <c r="M2123" t="b">
        <v>0</v>
      </c>
      <c r="N2123" t="s">
        <v>8282</v>
      </c>
      <c r="O2123" s="13">
        <f>E2123/D2123</f>
        <v>5.6800000000000002E-3</v>
      </c>
      <c r="P2123" s="14">
        <f>IF($L2123&lt;&gt;0, E2123/L2123, 0)</f>
        <v>28.4</v>
      </c>
      <c r="Q2123" t="str">
        <f>LEFT($N2123, FIND("/", $N2123)-1)</f>
        <v>games</v>
      </c>
      <c r="R2123" t="str">
        <f>RIGHT(N2123, LEN(N2123)-LEN(Q2123)-1)</f>
        <v>video games</v>
      </c>
      <c r="S2123" s="5">
        <f>$J2123/60/60/24+DATE(1970, 1, 1)</f>
        <v>42716.7424537037</v>
      </c>
      <c r="T2123" s="5">
        <f>$I2123/60/60/24+DATE(1970, 1, 1)</f>
        <v>42746.7424537037</v>
      </c>
      <c r="U2123" t="b">
        <f>T2123&gt;S2123</f>
        <v>1</v>
      </c>
    </row>
    <row r="2124" spans="1:21" ht="43.5" x14ac:dyDescent="0.35">
      <c r="A2124">
        <v>2122</v>
      </c>
      <c r="B2124" s="3" t="s">
        <v>2123</v>
      </c>
      <c r="C2124" s="3" t="s">
        <v>6232</v>
      </c>
      <c r="D2124" s="11">
        <v>80000</v>
      </c>
      <c r="E2124" s="11">
        <v>310</v>
      </c>
      <c r="F2124" t="s">
        <v>8221</v>
      </c>
      <c r="G2124" t="s">
        <v>8238</v>
      </c>
      <c r="H2124" t="s">
        <v>8256</v>
      </c>
      <c r="I2124">
        <v>1483773169</v>
      </c>
      <c r="J2124">
        <v>1481181169</v>
      </c>
      <c r="K2124" t="b">
        <v>0</v>
      </c>
      <c r="L2124">
        <v>3</v>
      </c>
      <c r="M2124" t="b">
        <v>0</v>
      </c>
      <c r="N2124" t="s">
        <v>8282</v>
      </c>
      <c r="O2124" s="13">
        <f>E2124/D2124</f>
        <v>3.875E-3</v>
      </c>
      <c r="P2124" s="14">
        <f>IF($L2124&lt;&gt;0, E2124/L2124, 0)</f>
        <v>103.33333333333333</v>
      </c>
      <c r="Q2124" t="str">
        <f>LEFT($N2124, FIND("/", $N2124)-1)</f>
        <v>games</v>
      </c>
      <c r="R2124" t="str">
        <f>RIGHT(N2124, LEN(N2124)-LEN(Q2124)-1)</f>
        <v>video games</v>
      </c>
      <c r="S2124" s="5">
        <f>$J2124/60/60/24+DATE(1970, 1, 1)</f>
        <v>42712.300567129627</v>
      </c>
      <c r="T2124" s="5">
        <f>$I2124/60/60/24+DATE(1970, 1, 1)</f>
        <v>42742.300567129627</v>
      </c>
      <c r="U2124" t="b">
        <f>T2124&gt;S2124</f>
        <v>1</v>
      </c>
    </row>
    <row r="2125" spans="1:21" ht="58" x14ac:dyDescent="0.35">
      <c r="A2125">
        <v>2123</v>
      </c>
      <c r="B2125" s="3" t="s">
        <v>2124</v>
      </c>
      <c r="C2125" s="3" t="s">
        <v>6233</v>
      </c>
      <c r="D2125" s="11">
        <v>500</v>
      </c>
      <c r="E2125" s="11">
        <v>50</v>
      </c>
      <c r="F2125" t="s">
        <v>8221</v>
      </c>
      <c r="G2125" t="s">
        <v>8224</v>
      </c>
      <c r="H2125" t="s">
        <v>8246</v>
      </c>
      <c r="I2125">
        <v>1268636340</v>
      </c>
      <c r="J2125">
        <v>1263982307</v>
      </c>
      <c r="K2125" t="b">
        <v>0</v>
      </c>
      <c r="L2125">
        <v>5</v>
      </c>
      <c r="M2125" t="b">
        <v>0</v>
      </c>
      <c r="N2125" t="s">
        <v>8282</v>
      </c>
      <c r="O2125" s="13">
        <f>E2125/D2125</f>
        <v>0.1</v>
      </c>
      <c r="P2125" s="14">
        <f>IF($L2125&lt;&gt;0, E2125/L2125, 0)</f>
        <v>10</v>
      </c>
      <c r="Q2125" t="str">
        <f>LEFT($N2125, FIND("/", $N2125)-1)</f>
        <v>games</v>
      </c>
      <c r="R2125" t="str">
        <f>RIGHT(N2125, LEN(N2125)-LEN(Q2125)-1)</f>
        <v>video games</v>
      </c>
      <c r="S2125" s="5">
        <f>$J2125/60/60/24+DATE(1970, 1, 1)</f>
        <v>40198.424849537041</v>
      </c>
      <c r="T2125" s="5">
        <f>$I2125/60/60/24+DATE(1970, 1, 1)</f>
        <v>40252.290972222225</v>
      </c>
      <c r="U2125" t="b">
        <f>T2125&gt;S2125</f>
        <v>1</v>
      </c>
    </row>
    <row r="2126" spans="1:21" ht="58" x14ac:dyDescent="0.35">
      <c r="A2126">
        <v>2124</v>
      </c>
      <c r="B2126" s="3" t="s">
        <v>2125</v>
      </c>
      <c r="C2126" s="3" t="s">
        <v>6234</v>
      </c>
      <c r="D2126" s="11">
        <v>1100</v>
      </c>
      <c r="E2126" s="11">
        <v>115</v>
      </c>
      <c r="F2126" t="s">
        <v>8221</v>
      </c>
      <c r="G2126" t="s">
        <v>8224</v>
      </c>
      <c r="H2126" t="s">
        <v>8246</v>
      </c>
      <c r="I2126">
        <v>1291093200</v>
      </c>
      <c r="J2126">
        <v>1286930435</v>
      </c>
      <c r="K2126" t="b">
        <v>0</v>
      </c>
      <c r="L2126">
        <v>5</v>
      </c>
      <c r="M2126" t="b">
        <v>0</v>
      </c>
      <c r="N2126" t="s">
        <v>8282</v>
      </c>
      <c r="O2126" s="13">
        <f>E2126/D2126</f>
        <v>0.10454545454545454</v>
      </c>
      <c r="P2126" s="14">
        <f>IF($L2126&lt;&gt;0, E2126/L2126, 0)</f>
        <v>23</v>
      </c>
      <c r="Q2126" t="str">
        <f>LEFT($N2126, FIND("/", $N2126)-1)</f>
        <v>games</v>
      </c>
      <c r="R2126" t="str">
        <f>RIGHT(N2126, LEN(N2126)-LEN(Q2126)-1)</f>
        <v>video games</v>
      </c>
      <c r="S2126" s="5">
        <f>$J2126/60/60/24+DATE(1970, 1, 1)</f>
        <v>40464.028182870366</v>
      </c>
      <c r="T2126" s="5">
        <f>$I2126/60/60/24+DATE(1970, 1, 1)</f>
        <v>40512.208333333336</v>
      </c>
      <c r="U2126" t="b">
        <f>T2126&gt;S2126</f>
        <v>1</v>
      </c>
    </row>
    <row r="2127" spans="1:21" ht="43.5" x14ac:dyDescent="0.35">
      <c r="A2127">
        <v>2125</v>
      </c>
      <c r="B2127" s="3" t="s">
        <v>2126</v>
      </c>
      <c r="C2127" s="3" t="s">
        <v>6235</v>
      </c>
      <c r="D2127" s="11">
        <v>60000</v>
      </c>
      <c r="E2127" s="11">
        <v>852</v>
      </c>
      <c r="F2127" t="s">
        <v>8221</v>
      </c>
      <c r="G2127" t="s">
        <v>8224</v>
      </c>
      <c r="H2127" t="s">
        <v>8246</v>
      </c>
      <c r="I2127">
        <v>1438734833</v>
      </c>
      <c r="J2127">
        <v>1436142833</v>
      </c>
      <c r="K2127" t="b">
        <v>0</v>
      </c>
      <c r="L2127">
        <v>27</v>
      </c>
      <c r="M2127" t="b">
        <v>0</v>
      </c>
      <c r="N2127" t="s">
        <v>8282</v>
      </c>
      <c r="O2127" s="13">
        <f>E2127/D2127</f>
        <v>1.4200000000000001E-2</v>
      </c>
      <c r="P2127" s="14">
        <f>IF($L2127&lt;&gt;0, E2127/L2127, 0)</f>
        <v>31.555555555555557</v>
      </c>
      <c r="Q2127" t="str">
        <f>LEFT($N2127, FIND("/", $N2127)-1)</f>
        <v>games</v>
      </c>
      <c r="R2127" t="str">
        <f>RIGHT(N2127, LEN(N2127)-LEN(Q2127)-1)</f>
        <v>video games</v>
      </c>
      <c r="S2127" s="5">
        <f>$J2127/60/60/24+DATE(1970, 1, 1)</f>
        <v>42191.023530092592</v>
      </c>
      <c r="T2127" s="5">
        <f>$I2127/60/60/24+DATE(1970, 1, 1)</f>
        <v>42221.023530092592</v>
      </c>
      <c r="U2127" t="b">
        <f>T2127&gt;S2127</f>
        <v>1</v>
      </c>
    </row>
    <row r="2128" spans="1:21" ht="43.5" x14ac:dyDescent="0.35">
      <c r="A2128">
        <v>2126</v>
      </c>
      <c r="B2128" s="3" t="s">
        <v>2127</v>
      </c>
      <c r="C2128" s="3" t="s">
        <v>6236</v>
      </c>
      <c r="D2128" s="11">
        <v>20000</v>
      </c>
      <c r="E2128" s="11">
        <v>10</v>
      </c>
      <c r="F2128" t="s">
        <v>8221</v>
      </c>
      <c r="G2128" t="s">
        <v>8224</v>
      </c>
      <c r="H2128" t="s">
        <v>8246</v>
      </c>
      <c r="I2128">
        <v>1418080887</v>
      </c>
      <c r="J2128">
        <v>1415488887</v>
      </c>
      <c r="K2128" t="b">
        <v>0</v>
      </c>
      <c r="L2128">
        <v>2</v>
      </c>
      <c r="M2128" t="b">
        <v>0</v>
      </c>
      <c r="N2128" t="s">
        <v>8282</v>
      </c>
      <c r="O2128" s="13">
        <f>E2128/D2128</f>
        <v>5.0000000000000001E-4</v>
      </c>
      <c r="P2128" s="14">
        <f>IF($L2128&lt;&gt;0, E2128/L2128, 0)</f>
        <v>5</v>
      </c>
      <c r="Q2128" t="str">
        <f>LEFT($N2128, FIND("/", $N2128)-1)</f>
        <v>games</v>
      </c>
      <c r="R2128" t="str">
        <f>RIGHT(N2128, LEN(N2128)-LEN(Q2128)-1)</f>
        <v>video games</v>
      </c>
      <c r="S2128" s="5">
        <f>$J2128/60/60/24+DATE(1970, 1, 1)</f>
        <v>41951.973229166666</v>
      </c>
      <c r="T2128" s="5">
        <f>$I2128/60/60/24+DATE(1970, 1, 1)</f>
        <v>41981.973229166666</v>
      </c>
      <c r="U2128" t="b">
        <f>T2128&gt;S2128</f>
        <v>1</v>
      </c>
    </row>
    <row r="2129" spans="1:21" ht="29" x14ac:dyDescent="0.35">
      <c r="A2129">
        <v>2127</v>
      </c>
      <c r="B2129" s="3" t="s">
        <v>2128</v>
      </c>
      <c r="C2129" s="3" t="s">
        <v>6237</v>
      </c>
      <c r="D2129" s="11">
        <v>28000</v>
      </c>
      <c r="E2129" s="11">
        <v>8076</v>
      </c>
      <c r="F2129" t="s">
        <v>8221</v>
      </c>
      <c r="G2129" t="s">
        <v>8225</v>
      </c>
      <c r="H2129" t="s">
        <v>8247</v>
      </c>
      <c r="I2129">
        <v>1426158463</v>
      </c>
      <c r="J2129">
        <v>1423570063</v>
      </c>
      <c r="K2129" t="b">
        <v>0</v>
      </c>
      <c r="L2129">
        <v>236</v>
      </c>
      <c r="M2129" t="b">
        <v>0</v>
      </c>
      <c r="N2129" t="s">
        <v>8282</v>
      </c>
      <c r="O2129" s="13">
        <f>E2129/D2129</f>
        <v>0.28842857142857142</v>
      </c>
      <c r="P2129" s="14">
        <f>IF($L2129&lt;&gt;0, E2129/L2129, 0)</f>
        <v>34.220338983050844</v>
      </c>
      <c r="Q2129" t="str">
        <f>LEFT($N2129, FIND("/", $N2129)-1)</f>
        <v>games</v>
      </c>
      <c r="R2129" t="str">
        <f>RIGHT(N2129, LEN(N2129)-LEN(Q2129)-1)</f>
        <v>video games</v>
      </c>
      <c r="S2129" s="5">
        <f>$J2129/60/60/24+DATE(1970, 1, 1)</f>
        <v>42045.50535879629</v>
      </c>
      <c r="T2129" s="5">
        <f>$I2129/60/60/24+DATE(1970, 1, 1)</f>
        <v>42075.463692129633</v>
      </c>
      <c r="U2129" t="b">
        <f>T2129&gt;S2129</f>
        <v>1</v>
      </c>
    </row>
    <row r="2130" spans="1:21" ht="43.5" x14ac:dyDescent="0.35">
      <c r="A2130">
        <v>2128</v>
      </c>
      <c r="B2130" s="3" t="s">
        <v>2129</v>
      </c>
      <c r="C2130" s="3" t="s">
        <v>6238</v>
      </c>
      <c r="D2130" s="11">
        <v>15000</v>
      </c>
      <c r="E2130" s="11">
        <v>25</v>
      </c>
      <c r="F2130" t="s">
        <v>8221</v>
      </c>
      <c r="G2130" t="s">
        <v>8229</v>
      </c>
      <c r="H2130" t="s">
        <v>8251</v>
      </c>
      <c r="I2130">
        <v>1411324369</v>
      </c>
      <c r="J2130">
        <v>1406140369</v>
      </c>
      <c r="K2130" t="b">
        <v>0</v>
      </c>
      <c r="L2130">
        <v>1</v>
      </c>
      <c r="M2130" t="b">
        <v>0</v>
      </c>
      <c r="N2130" t="s">
        <v>8282</v>
      </c>
      <c r="O2130" s="13">
        <f>E2130/D2130</f>
        <v>1.6666666666666668E-3</v>
      </c>
      <c r="P2130" s="14">
        <f>IF($L2130&lt;&gt;0, E2130/L2130, 0)</f>
        <v>25</v>
      </c>
      <c r="Q2130" t="str">
        <f>LEFT($N2130, FIND("/", $N2130)-1)</f>
        <v>games</v>
      </c>
      <c r="R2130" t="str">
        <f>RIGHT(N2130, LEN(N2130)-LEN(Q2130)-1)</f>
        <v>video games</v>
      </c>
      <c r="S2130" s="5">
        <f>$J2130/60/60/24+DATE(1970, 1, 1)</f>
        <v>41843.772789351853</v>
      </c>
      <c r="T2130" s="5">
        <f>$I2130/60/60/24+DATE(1970, 1, 1)</f>
        <v>41903.772789351853</v>
      </c>
      <c r="U2130" t="b">
        <f>T2130&gt;S2130</f>
        <v>1</v>
      </c>
    </row>
    <row r="2131" spans="1:21" ht="43.5" x14ac:dyDescent="0.35">
      <c r="A2131">
        <v>2129</v>
      </c>
      <c r="B2131" s="3" t="s">
        <v>2130</v>
      </c>
      <c r="C2131" s="3" t="s">
        <v>6239</v>
      </c>
      <c r="D2131" s="11">
        <v>2000</v>
      </c>
      <c r="E2131" s="11">
        <v>236</v>
      </c>
      <c r="F2131" t="s">
        <v>8221</v>
      </c>
      <c r="G2131" t="s">
        <v>8224</v>
      </c>
      <c r="H2131" t="s">
        <v>8246</v>
      </c>
      <c r="I2131">
        <v>1457570100</v>
      </c>
      <c r="J2131">
        <v>1454978100</v>
      </c>
      <c r="K2131" t="b">
        <v>0</v>
      </c>
      <c r="L2131">
        <v>12</v>
      </c>
      <c r="M2131" t="b">
        <v>0</v>
      </c>
      <c r="N2131" t="s">
        <v>8282</v>
      </c>
      <c r="O2131" s="13">
        <f>E2131/D2131</f>
        <v>0.11799999999999999</v>
      </c>
      <c r="P2131" s="14">
        <f>IF($L2131&lt;&gt;0, E2131/L2131, 0)</f>
        <v>19.666666666666668</v>
      </c>
      <c r="Q2131" t="str">
        <f>LEFT($N2131, FIND("/", $N2131)-1)</f>
        <v>games</v>
      </c>
      <c r="R2131" t="str">
        <f>RIGHT(N2131, LEN(N2131)-LEN(Q2131)-1)</f>
        <v>video games</v>
      </c>
      <c r="S2131" s="5">
        <f>$J2131/60/60/24+DATE(1970, 1, 1)</f>
        <v>42409.024305555555</v>
      </c>
      <c r="T2131" s="5">
        <f>$I2131/60/60/24+DATE(1970, 1, 1)</f>
        <v>42439.024305555555</v>
      </c>
      <c r="U2131" t="b">
        <f>T2131&gt;S2131</f>
        <v>1</v>
      </c>
    </row>
    <row r="2132" spans="1:21" ht="29" x14ac:dyDescent="0.35">
      <c r="A2132">
        <v>2130</v>
      </c>
      <c r="B2132" s="3" t="s">
        <v>2131</v>
      </c>
      <c r="C2132" s="3" t="s">
        <v>6240</v>
      </c>
      <c r="D2132" s="11">
        <v>42000</v>
      </c>
      <c r="E2132" s="11">
        <v>85</v>
      </c>
      <c r="F2132" t="s">
        <v>8221</v>
      </c>
      <c r="G2132" t="s">
        <v>8224</v>
      </c>
      <c r="H2132" t="s">
        <v>8246</v>
      </c>
      <c r="I2132">
        <v>1408154663</v>
      </c>
      <c r="J2132">
        <v>1405130663</v>
      </c>
      <c r="K2132" t="b">
        <v>0</v>
      </c>
      <c r="L2132">
        <v>4</v>
      </c>
      <c r="M2132" t="b">
        <v>0</v>
      </c>
      <c r="N2132" t="s">
        <v>8282</v>
      </c>
      <c r="O2132" s="13">
        <f>E2132/D2132</f>
        <v>2.0238095238095236E-3</v>
      </c>
      <c r="P2132" s="14">
        <f>IF($L2132&lt;&gt;0, E2132/L2132, 0)</f>
        <v>21.25</v>
      </c>
      <c r="Q2132" t="str">
        <f>LEFT($N2132, FIND("/", $N2132)-1)</f>
        <v>games</v>
      </c>
      <c r="R2132" t="str">
        <f>RIGHT(N2132, LEN(N2132)-LEN(Q2132)-1)</f>
        <v>video games</v>
      </c>
      <c r="S2132" s="5">
        <f>$J2132/60/60/24+DATE(1970, 1, 1)</f>
        <v>41832.086377314816</v>
      </c>
      <c r="T2132" s="5">
        <f>$I2132/60/60/24+DATE(1970, 1, 1)</f>
        <v>41867.086377314816</v>
      </c>
      <c r="U2132" t="b">
        <f>T2132&gt;S2132</f>
        <v>1</v>
      </c>
    </row>
    <row r="2133" spans="1:21" ht="43.5" x14ac:dyDescent="0.35">
      <c r="A2133">
        <v>2131</v>
      </c>
      <c r="B2133" s="3" t="s">
        <v>2132</v>
      </c>
      <c r="C2133" s="3" t="s">
        <v>6241</v>
      </c>
      <c r="D2133" s="11">
        <v>500</v>
      </c>
      <c r="E2133" s="11">
        <v>25</v>
      </c>
      <c r="F2133" t="s">
        <v>8221</v>
      </c>
      <c r="G2133" t="s">
        <v>8224</v>
      </c>
      <c r="H2133" t="s">
        <v>8246</v>
      </c>
      <c r="I2133">
        <v>1436677091</v>
      </c>
      <c r="J2133">
        <v>1434085091</v>
      </c>
      <c r="K2133" t="b">
        <v>0</v>
      </c>
      <c r="L2133">
        <v>3</v>
      </c>
      <c r="M2133" t="b">
        <v>0</v>
      </c>
      <c r="N2133" t="s">
        <v>8282</v>
      </c>
      <c r="O2133" s="13">
        <f>E2133/D2133</f>
        <v>0.05</v>
      </c>
      <c r="P2133" s="14">
        <f>IF($L2133&lt;&gt;0, E2133/L2133, 0)</f>
        <v>8.3333333333333339</v>
      </c>
      <c r="Q2133" t="str">
        <f>LEFT($N2133, FIND("/", $N2133)-1)</f>
        <v>games</v>
      </c>
      <c r="R2133" t="str">
        <f>RIGHT(N2133, LEN(N2133)-LEN(Q2133)-1)</f>
        <v>video games</v>
      </c>
      <c r="S2133" s="5">
        <f>$J2133/60/60/24+DATE(1970, 1, 1)</f>
        <v>42167.207071759258</v>
      </c>
      <c r="T2133" s="5">
        <f>$I2133/60/60/24+DATE(1970, 1, 1)</f>
        <v>42197.207071759258</v>
      </c>
      <c r="U2133" t="b">
        <f>T2133&gt;S2133</f>
        <v>1</v>
      </c>
    </row>
    <row r="2134" spans="1:21" ht="43.5" x14ac:dyDescent="0.35">
      <c r="A2134">
        <v>2132</v>
      </c>
      <c r="B2134" s="3" t="s">
        <v>2133</v>
      </c>
      <c r="C2134" s="3" t="s">
        <v>6242</v>
      </c>
      <c r="D2134" s="11">
        <v>100000</v>
      </c>
      <c r="E2134" s="11">
        <v>2112.9899999999998</v>
      </c>
      <c r="F2134" t="s">
        <v>8221</v>
      </c>
      <c r="G2134" t="s">
        <v>8224</v>
      </c>
      <c r="H2134" t="s">
        <v>8246</v>
      </c>
      <c r="I2134">
        <v>1391427692</v>
      </c>
      <c r="J2134">
        <v>1388835692</v>
      </c>
      <c r="K2134" t="b">
        <v>0</v>
      </c>
      <c r="L2134">
        <v>99</v>
      </c>
      <c r="M2134" t="b">
        <v>0</v>
      </c>
      <c r="N2134" t="s">
        <v>8282</v>
      </c>
      <c r="O2134" s="13">
        <f>E2134/D2134</f>
        <v>2.1129899999999997E-2</v>
      </c>
      <c r="P2134" s="14">
        <f>IF($L2134&lt;&gt;0, E2134/L2134, 0)</f>
        <v>21.34333333333333</v>
      </c>
      <c r="Q2134" t="str">
        <f>LEFT($N2134, FIND("/", $N2134)-1)</f>
        <v>games</v>
      </c>
      <c r="R2134" t="str">
        <f>RIGHT(N2134, LEN(N2134)-LEN(Q2134)-1)</f>
        <v>video games</v>
      </c>
      <c r="S2134" s="5">
        <f>$J2134/60/60/24+DATE(1970, 1, 1)</f>
        <v>41643.487175925926</v>
      </c>
      <c r="T2134" s="5">
        <f>$I2134/60/60/24+DATE(1970, 1, 1)</f>
        <v>41673.487175925926</v>
      </c>
      <c r="U2134" t="b">
        <f>T2134&gt;S2134</f>
        <v>1</v>
      </c>
    </row>
    <row r="2135" spans="1:21" ht="58" x14ac:dyDescent="0.35">
      <c r="A2135">
        <v>2133</v>
      </c>
      <c r="B2135" s="3" t="s">
        <v>2134</v>
      </c>
      <c r="C2135" s="3" t="s">
        <v>6243</v>
      </c>
      <c r="D2135" s="11">
        <v>1000</v>
      </c>
      <c r="E2135" s="11">
        <v>16</v>
      </c>
      <c r="F2135" t="s">
        <v>8221</v>
      </c>
      <c r="G2135" t="s">
        <v>8224</v>
      </c>
      <c r="H2135" t="s">
        <v>8246</v>
      </c>
      <c r="I2135">
        <v>1303628340</v>
      </c>
      <c r="J2135">
        <v>1300328399</v>
      </c>
      <c r="K2135" t="b">
        <v>0</v>
      </c>
      <c r="L2135">
        <v>3</v>
      </c>
      <c r="M2135" t="b">
        <v>0</v>
      </c>
      <c r="N2135" t="s">
        <v>8282</v>
      </c>
      <c r="O2135" s="13">
        <f>E2135/D2135</f>
        <v>1.6E-2</v>
      </c>
      <c r="P2135" s="14">
        <f>IF($L2135&lt;&gt;0, E2135/L2135, 0)</f>
        <v>5.333333333333333</v>
      </c>
      <c r="Q2135" t="str">
        <f>LEFT($N2135, FIND("/", $N2135)-1)</f>
        <v>games</v>
      </c>
      <c r="R2135" t="str">
        <f>RIGHT(N2135, LEN(N2135)-LEN(Q2135)-1)</f>
        <v>video games</v>
      </c>
      <c r="S2135" s="5">
        <f>$J2135/60/60/24+DATE(1970, 1, 1)</f>
        <v>40619.097210648149</v>
      </c>
      <c r="T2135" s="5">
        <f>$I2135/60/60/24+DATE(1970, 1, 1)</f>
        <v>40657.290972222225</v>
      </c>
      <c r="U2135" t="b">
        <f>T2135&gt;S2135</f>
        <v>1</v>
      </c>
    </row>
    <row r="2136" spans="1:21" ht="43.5" x14ac:dyDescent="0.35">
      <c r="A2136">
        <v>2134</v>
      </c>
      <c r="B2136" s="3" t="s">
        <v>2135</v>
      </c>
      <c r="C2136" s="3" t="s">
        <v>6244</v>
      </c>
      <c r="D2136" s="11">
        <v>6000</v>
      </c>
      <c r="E2136" s="11">
        <v>104</v>
      </c>
      <c r="F2136" t="s">
        <v>8221</v>
      </c>
      <c r="G2136" t="s">
        <v>8224</v>
      </c>
      <c r="H2136" t="s">
        <v>8246</v>
      </c>
      <c r="I2136">
        <v>1367097391</v>
      </c>
      <c r="J2136">
        <v>1364505391</v>
      </c>
      <c r="K2136" t="b">
        <v>0</v>
      </c>
      <c r="L2136">
        <v>3</v>
      </c>
      <c r="M2136" t="b">
        <v>0</v>
      </c>
      <c r="N2136" t="s">
        <v>8282</v>
      </c>
      <c r="O2136" s="13">
        <f>E2136/D2136</f>
        <v>1.7333333333333333E-2</v>
      </c>
      <c r="P2136" s="14">
        <f>IF($L2136&lt;&gt;0, E2136/L2136, 0)</f>
        <v>34.666666666666664</v>
      </c>
      <c r="Q2136" t="str">
        <f>LEFT($N2136, FIND("/", $N2136)-1)</f>
        <v>games</v>
      </c>
      <c r="R2136" t="str">
        <f>RIGHT(N2136, LEN(N2136)-LEN(Q2136)-1)</f>
        <v>video games</v>
      </c>
      <c r="S2136" s="5">
        <f>$J2136/60/60/24+DATE(1970, 1, 1)</f>
        <v>41361.886469907404</v>
      </c>
      <c r="T2136" s="5">
        <f>$I2136/60/60/24+DATE(1970, 1, 1)</f>
        <v>41391.886469907404</v>
      </c>
      <c r="U2136" t="b">
        <f>T2136&gt;S2136</f>
        <v>1</v>
      </c>
    </row>
    <row r="2137" spans="1:21" ht="43.5" x14ac:dyDescent="0.35">
      <c r="A2137">
        <v>2135</v>
      </c>
      <c r="B2137" s="3" t="s">
        <v>2136</v>
      </c>
      <c r="C2137" s="3" t="s">
        <v>6245</v>
      </c>
      <c r="D2137" s="11">
        <v>5000</v>
      </c>
      <c r="E2137" s="11">
        <v>478</v>
      </c>
      <c r="F2137" t="s">
        <v>8221</v>
      </c>
      <c r="G2137" t="s">
        <v>8224</v>
      </c>
      <c r="H2137" t="s">
        <v>8246</v>
      </c>
      <c r="I2137">
        <v>1349392033</v>
      </c>
      <c r="J2137">
        <v>1346800033</v>
      </c>
      <c r="K2137" t="b">
        <v>0</v>
      </c>
      <c r="L2137">
        <v>22</v>
      </c>
      <c r="M2137" t="b">
        <v>0</v>
      </c>
      <c r="N2137" t="s">
        <v>8282</v>
      </c>
      <c r="O2137" s="13">
        <f>E2137/D2137</f>
        <v>9.5600000000000004E-2</v>
      </c>
      <c r="P2137" s="14">
        <f>IF($L2137&lt;&gt;0, E2137/L2137, 0)</f>
        <v>21.727272727272727</v>
      </c>
      <c r="Q2137" t="str">
        <f>LEFT($N2137, FIND("/", $N2137)-1)</f>
        <v>games</v>
      </c>
      <c r="R2137" t="str">
        <f>RIGHT(N2137, LEN(N2137)-LEN(Q2137)-1)</f>
        <v>video games</v>
      </c>
      <c r="S2137" s="5">
        <f>$J2137/60/60/24+DATE(1970, 1, 1)</f>
        <v>41156.963344907403</v>
      </c>
      <c r="T2137" s="5">
        <f>$I2137/60/60/24+DATE(1970, 1, 1)</f>
        <v>41186.963344907403</v>
      </c>
      <c r="U2137" t="b">
        <f>T2137&gt;S2137</f>
        <v>1</v>
      </c>
    </row>
    <row r="2138" spans="1:21" ht="43.5" x14ac:dyDescent="0.35">
      <c r="A2138">
        <v>2136</v>
      </c>
      <c r="B2138" s="3" t="s">
        <v>2137</v>
      </c>
      <c r="C2138" s="3" t="s">
        <v>6246</v>
      </c>
      <c r="D2138" s="11">
        <v>80000</v>
      </c>
      <c r="E2138" s="11">
        <v>47.69</v>
      </c>
      <c r="F2138" t="s">
        <v>8221</v>
      </c>
      <c r="G2138" t="s">
        <v>8224</v>
      </c>
      <c r="H2138" t="s">
        <v>8246</v>
      </c>
      <c r="I2138">
        <v>1382184786</v>
      </c>
      <c r="J2138">
        <v>1379592786</v>
      </c>
      <c r="K2138" t="b">
        <v>0</v>
      </c>
      <c r="L2138">
        <v>4</v>
      </c>
      <c r="M2138" t="b">
        <v>0</v>
      </c>
      <c r="N2138" t="s">
        <v>8282</v>
      </c>
      <c r="O2138" s="13">
        <f>E2138/D2138</f>
        <v>5.9612499999999998E-4</v>
      </c>
      <c r="P2138" s="14">
        <f>IF($L2138&lt;&gt;0, E2138/L2138, 0)</f>
        <v>11.922499999999999</v>
      </c>
      <c r="Q2138" t="str">
        <f>LEFT($N2138, FIND("/", $N2138)-1)</f>
        <v>games</v>
      </c>
      <c r="R2138" t="str">
        <f>RIGHT(N2138, LEN(N2138)-LEN(Q2138)-1)</f>
        <v>video games</v>
      </c>
      <c r="S2138" s="5">
        <f>$J2138/60/60/24+DATE(1970, 1, 1)</f>
        <v>41536.509097222224</v>
      </c>
      <c r="T2138" s="5">
        <f>$I2138/60/60/24+DATE(1970, 1, 1)</f>
        <v>41566.509097222224</v>
      </c>
      <c r="U2138" t="b">
        <f>T2138&gt;S2138</f>
        <v>1</v>
      </c>
    </row>
    <row r="2139" spans="1:21" ht="43.5" x14ac:dyDescent="0.35">
      <c r="A2139">
        <v>2137</v>
      </c>
      <c r="B2139" s="3" t="s">
        <v>2138</v>
      </c>
      <c r="C2139" s="3" t="s">
        <v>6247</v>
      </c>
      <c r="D2139" s="11">
        <v>50000</v>
      </c>
      <c r="E2139" s="11">
        <v>14203</v>
      </c>
      <c r="F2139" t="s">
        <v>8221</v>
      </c>
      <c r="G2139" t="s">
        <v>8229</v>
      </c>
      <c r="H2139" t="s">
        <v>8251</v>
      </c>
      <c r="I2139">
        <v>1417804229</v>
      </c>
      <c r="J2139">
        <v>1415212229</v>
      </c>
      <c r="K2139" t="b">
        <v>0</v>
      </c>
      <c r="L2139">
        <v>534</v>
      </c>
      <c r="M2139" t="b">
        <v>0</v>
      </c>
      <c r="N2139" t="s">
        <v>8282</v>
      </c>
      <c r="O2139" s="13">
        <f>E2139/D2139</f>
        <v>0.28405999999999998</v>
      </c>
      <c r="P2139" s="14">
        <f>IF($L2139&lt;&gt;0, E2139/L2139, 0)</f>
        <v>26.59737827715356</v>
      </c>
      <c r="Q2139" t="str">
        <f>LEFT($N2139, FIND("/", $N2139)-1)</f>
        <v>games</v>
      </c>
      <c r="R2139" t="str">
        <f>RIGHT(N2139, LEN(N2139)-LEN(Q2139)-1)</f>
        <v>video games</v>
      </c>
      <c r="S2139" s="5">
        <f>$J2139/60/60/24+DATE(1970, 1, 1)</f>
        <v>41948.771168981482</v>
      </c>
      <c r="T2139" s="5">
        <f>$I2139/60/60/24+DATE(1970, 1, 1)</f>
        <v>41978.771168981482</v>
      </c>
      <c r="U2139" t="b">
        <f>T2139&gt;S2139</f>
        <v>1</v>
      </c>
    </row>
    <row r="2140" spans="1:21" ht="29" x14ac:dyDescent="0.35">
      <c r="A2140">
        <v>2138</v>
      </c>
      <c r="B2140" s="3" t="s">
        <v>2139</v>
      </c>
      <c r="C2140" s="3" t="s">
        <v>6248</v>
      </c>
      <c r="D2140" s="11">
        <v>1000</v>
      </c>
      <c r="E2140" s="11">
        <v>128</v>
      </c>
      <c r="F2140" t="s">
        <v>8221</v>
      </c>
      <c r="G2140" t="s">
        <v>8225</v>
      </c>
      <c r="H2140" t="s">
        <v>8247</v>
      </c>
      <c r="I2140">
        <v>1383959939</v>
      </c>
      <c r="J2140">
        <v>1381364339</v>
      </c>
      <c r="K2140" t="b">
        <v>0</v>
      </c>
      <c r="L2140">
        <v>12</v>
      </c>
      <c r="M2140" t="b">
        <v>0</v>
      </c>
      <c r="N2140" t="s">
        <v>8282</v>
      </c>
      <c r="O2140" s="13">
        <f>E2140/D2140</f>
        <v>0.128</v>
      </c>
      <c r="P2140" s="14">
        <f>IF($L2140&lt;&gt;0, E2140/L2140, 0)</f>
        <v>10.666666666666666</v>
      </c>
      <c r="Q2140" t="str">
        <f>LEFT($N2140, FIND("/", $N2140)-1)</f>
        <v>games</v>
      </c>
      <c r="R2140" t="str">
        <f>RIGHT(N2140, LEN(N2140)-LEN(Q2140)-1)</f>
        <v>video games</v>
      </c>
      <c r="S2140" s="5">
        <f>$J2140/60/60/24+DATE(1970, 1, 1)</f>
        <v>41557.013182870374</v>
      </c>
      <c r="T2140" s="5">
        <f>$I2140/60/60/24+DATE(1970, 1, 1)</f>
        <v>41587.054849537039</v>
      </c>
      <c r="U2140" t="b">
        <f>T2140&gt;S2140</f>
        <v>1</v>
      </c>
    </row>
    <row r="2141" spans="1:21" ht="58" x14ac:dyDescent="0.35">
      <c r="A2141">
        <v>2139</v>
      </c>
      <c r="B2141" s="3" t="s">
        <v>2140</v>
      </c>
      <c r="C2141" s="3" t="s">
        <v>6249</v>
      </c>
      <c r="D2141" s="11">
        <v>30000</v>
      </c>
      <c r="E2141" s="11">
        <v>1626</v>
      </c>
      <c r="F2141" t="s">
        <v>8221</v>
      </c>
      <c r="G2141" t="s">
        <v>8224</v>
      </c>
      <c r="H2141" t="s">
        <v>8246</v>
      </c>
      <c r="I2141">
        <v>1478196008</v>
      </c>
      <c r="J2141">
        <v>1475604008</v>
      </c>
      <c r="K2141" t="b">
        <v>0</v>
      </c>
      <c r="L2141">
        <v>56</v>
      </c>
      <c r="M2141" t="b">
        <v>0</v>
      </c>
      <c r="N2141" t="s">
        <v>8282</v>
      </c>
      <c r="O2141" s="13">
        <f>E2141/D2141</f>
        <v>5.4199999999999998E-2</v>
      </c>
      <c r="P2141" s="14">
        <f>IF($L2141&lt;&gt;0, E2141/L2141, 0)</f>
        <v>29.035714285714285</v>
      </c>
      <c r="Q2141" t="str">
        <f>LEFT($N2141, FIND("/", $N2141)-1)</f>
        <v>games</v>
      </c>
      <c r="R2141" t="str">
        <f>RIGHT(N2141, LEN(N2141)-LEN(Q2141)-1)</f>
        <v>video games</v>
      </c>
      <c r="S2141" s="5">
        <f>$J2141/60/60/24+DATE(1970, 1, 1)</f>
        <v>42647.750092592592</v>
      </c>
      <c r="T2141" s="5">
        <f>$I2141/60/60/24+DATE(1970, 1, 1)</f>
        <v>42677.750092592592</v>
      </c>
      <c r="U2141" t="b">
        <f>T2141&gt;S2141</f>
        <v>1</v>
      </c>
    </row>
    <row r="2142" spans="1:21" ht="43.5" x14ac:dyDescent="0.35">
      <c r="A2142">
        <v>2140</v>
      </c>
      <c r="B2142" s="3" t="s">
        <v>2141</v>
      </c>
      <c r="C2142" s="3" t="s">
        <v>6250</v>
      </c>
      <c r="D2142" s="11">
        <v>500000</v>
      </c>
      <c r="E2142" s="11">
        <v>560</v>
      </c>
      <c r="F2142" t="s">
        <v>8221</v>
      </c>
      <c r="G2142" t="s">
        <v>8224</v>
      </c>
      <c r="H2142" t="s">
        <v>8246</v>
      </c>
      <c r="I2142">
        <v>1357934424</v>
      </c>
      <c r="J2142">
        <v>1355342424</v>
      </c>
      <c r="K2142" t="b">
        <v>0</v>
      </c>
      <c r="L2142">
        <v>11</v>
      </c>
      <c r="M2142" t="b">
        <v>0</v>
      </c>
      <c r="N2142" t="s">
        <v>8282</v>
      </c>
      <c r="O2142" s="13">
        <f>E2142/D2142</f>
        <v>1.1199999999999999E-3</v>
      </c>
      <c r="P2142" s="14">
        <f>IF($L2142&lt;&gt;0, E2142/L2142, 0)</f>
        <v>50.909090909090907</v>
      </c>
      <c r="Q2142" t="str">
        <f>LEFT($N2142, FIND("/", $N2142)-1)</f>
        <v>games</v>
      </c>
      <c r="R2142" t="str">
        <f>RIGHT(N2142, LEN(N2142)-LEN(Q2142)-1)</f>
        <v>video games</v>
      </c>
      <c r="S2142" s="5">
        <f>$J2142/60/60/24+DATE(1970, 1, 1)</f>
        <v>41255.833611111113</v>
      </c>
      <c r="T2142" s="5">
        <f>$I2142/60/60/24+DATE(1970, 1, 1)</f>
        <v>41285.833611111113</v>
      </c>
      <c r="U2142" t="b">
        <f>T2142&gt;S2142</f>
        <v>1</v>
      </c>
    </row>
    <row r="2143" spans="1:21" ht="58" x14ac:dyDescent="0.35">
      <c r="A2143">
        <v>2141</v>
      </c>
      <c r="B2143" s="3" t="s">
        <v>2142</v>
      </c>
      <c r="C2143" s="3" t="s">
        <v>6251</v>
      </c>
      <c r="D2143" s="11">
        <v>15000</v>
      </c>
      <c r="E2143" s="11">
        <v>0</v>
      </c>
      <c r="F2143" t="s">
        <v>8221</v>
      </c>
      <c r="G2143" t="s">
        <v>8224</v>
      </c>
      <c r="H2143" t="s">
        <v>8246</v>
      </c>
      <c r="I2143">
        <v>1415947159</v>
      </c>
      <c r="J2143">
        <v>1413351559</v>
      </c>
      <c r="K2143" t="b">
        <v>0</v>
      </c>
      <c r="L2143">
        <v>0</v>
      </c>
      <c r="M2143" t="b">
        <v>0</v>
      </c>
      <c r="N2143" t="s">
        <v>8282</v>
      </c>
      <c r="O2143" s="13">
        <f>E2143/D2143</f>
        <v>0</v>
      </c>
      <c r="P2143" s="14">
        <f>IF($L2143&lt;&gt;0, E2143/L2143, 0)</f>
        <v>0</v>
      </c>
      <c r="Q2143" t="str">
        <f>LEFT($N2143, FIND("/", $N2143)-1)</f>
        <v>games</v>
      </c>
      <c r="R2143" t="str">
        <f>RIGHT(N2143, LEN(N2143)-LEN(Q2143)-1)</f>
        <v>video games</v>
      </c>
      <c r="S2143" s="5">
        <f>$J2143/60/60/24+DATE(1970, 1, 1)</f>
        <v>41927.235636574071</v>
      </c>
      <c r="T2143" s="5">
        <f>$I2143/60/60/24+DATE(1970, 1, 1)</f>
        <v>41957.277303240742</v>
      </c>
      <c r="U2143" t="b">
        <f>T2143&gt;S2143</f>
        <v>1</v>
      </c>
    </row>
    <row r="2144" spans="1:21" ht="43.5" x14ac:dyDescent="0.35">
      <c r="A2144">
        <v>2142</v>
      </c>
      <c r="B2144" s="3" t="s">
        <v>2143</v>
      </c>
      <c r="C2144" s="3" t="s">
        <v>6252</v>
      </c>
      <c r="D2144" s="11">
        <v>10500</v>
      </c>
      <c r="E2144" s="11">
        <v>601</v>
      </c>
      <c r="F2144" t="s">
        <v>8221</v>
      </c>
      <c r="G2144" t="s">
        <v>8236</v>
      </c>
      <c r="H2144" t="s">
        <v>8249</v>
      </c>
      <c r="I2144">
        <v>1451494210</v>
      </c>
      <c r="J2144">
        <v>1449075010</v>
      </c>
      <c r="K2144" t="b">
        <v>0</v>
      </c>
      <c r="L2144">
        <v>12</v>
      </c>
      <c r="M2144" t="b">
        <v>0</v>
      </c>
      <c r="N2144" t="s">
        <v>8282</v>
      </c>
      <c r="O2144" s="13">
        <f>E2144/D2144</f>
        <v>5.7238095238095241E-2</v>
      </c>
      <c r="P2144" s="14">
        <f>IF($L2144&lt;&gt;0, E2144/L2144, 0)</f>
        <v>50.083333333333336</v>
      </c>
      <c r="Q2144" t="str">
        <f>LEFT($N2144, FIND("/", $N2144)-1)</f>
        <v>games</v>
      </c>
      <c r="R2144" t="str">
        <f>RIGHT(N2144, LEN(N2144)-LEN(Q2144)-1)</f>
        <v>video games</v>
      </c>
      <c r="S2144" s="5">
        <f>$J2144/60/60/24+DATE(1970, 1, 1)</f>
        <v>42340.701504629629</v>
      </c>
      <c r="T2144" s="5">
        <f>$I2144/60/60/24+DATE(1970, 1, 1)</f>
        <v>42368.701504629629</v>
      </c>
      <c r="U2144" t="b">
        <f>T2144&gt;S2144</f>
        <v>1</v>
      </c>
    </row>
    <row r="2145" spans="1:21" ht="43.5" x14ac:dyDescent="0.35">
      <c r="A2145">
        <v>2143</v>
      </c>
      <c r="B2145" s="3" t="s">
        <v>2144</v>
      </c>
      <c r="C2145" s="3" t="s">
        <v>6253</v>
      </c>
      <c r="D2145" s="11">
        <v>2000</v>
      </c>
      <c r="E2145" s="11">
        <v>225</v>
      </c>
      <c r="F2145" t="s">
        <v>8221</v>
      </c>
      <c r="G2145" t="s">
        <v>8224</v>
      </c>
      <c r="H2145" t="s">
        <v>8246</v>
      </c>
      <c r="I2145">
        <v>1279738800</v>
      </c>
      <c r="J2145">
        <v>1275599812</v>
      </c>
      <c r="K2145" t="b">
        <v>0</v>
      </c>
      <c r="L2145">
        <v>5</v>
      </c>
      <c r="M2145" t="b">
        <v>0</v>
      </c>
      <c r="N2145" t="s">
        <v>8282</v>
      </c>
      <c r="O2145" s="13">
        <f>E2145/D2145</f>
        <v>0.1125</v>
      </c>
      <c r="P2145" s="14">
        <f>IF($L2145&lt;&gt;0, E2145/L2145, 0)</f>
        <v>45</v>
      </c>
      <c r="Q2145" t="str">
        <f>LEFT($N2145, FIND("/", $N2145)-1)</f>
        <v>games</v>
      </c>
      <c r="R2145" t="str">
        <f>RIGHT(N2145, LEN(N2145)-LEN(Q2145)-1)</f>
        <v>video games</v>
      </c>
      <c r="S2145" s="5">
        <f>$J2145/60/60/24+DATE(1970, 1, 1)</f>
        <v>40332.886712962965</v>
      </c>
      <c r="T2145" s="5">
        <f>$I2145/60/60/24+DATE(1970, 1, 1)</f>
        <v>40380.791666666664</v>
      </c>
      <c r="U2145" t="b">
        <f>T2145&gt;S2145</f>
        <v>1</v>
      </c>
    </row>
    <row r="2146" spans="1:21" ht="43.5" x14ac:dyDescent="0.35">
      <c r="A2146">
        <v>2144</v>
      </c>
      <c r="B2146" s="3" t="s">
        <v>2145</v>
      </c>
      <c r="C2146" s="3" t="s">
        <v>6254</v>
      </c>
      <c r="D2146" s="11">
        <v>35500</v>
      </c>
      <c r="E2146" s="11">
        <v>607</v>
      </c>
      <c r="F2146" t="s">
        <v>8221</v>
      </c>
      <c r="G2146" t="s">
        <v>8224</v>
      </c>
      <c r="H2146" t="s">
        <v>8246</v>
      </c>
      <c r="I2146">
        <v>1379164040</v>
      </c>
      <c r="J2146">
        <v>1376399240</v>
      </c>
      <c r="K2146" t="b">
        <v>0</v>
      </c>
      <c r="L2146">
        <v>24</v>
      </c>
      <c r="M2146" t="b">
        <v>0</v>
      </c>
      <c r="N2146" t="s">
        <v>8282</v>
      </c>
      <c r="O2146" s="13">
        <f>E2146/D2146</f>
        <v>1.7098591549295775E-2</v>
      </c>
      <c r="P2146" s="14">
        <f>IF($L2146&lt;&gt;0, E2146/L2146, 0)</f>
        <v>25.291666666666668</v>
      </c>
      <c r="Q2146" t="str">
        <f>LEFT($N2146, FIND("/", $N2146)-1)</f>
        <v>games</v>
      </c>
      <c r="R2146" t="str">
        <f>RIGHT(N2146, LEN(N2146)-LEN(Q2146)-1)</f>
        <v>video games</v>
      </c>
      <c r="S2146" s="5">
        <f>$J2146/60/60/24+DATE(1970, 1, 1)</f>
        <v>41499.546759259261</v>
      </c>
      <c r="T2146" s="5">
        <f>$I2146/60/60/24+DATE(1970, 1, 1)</f>
        <v>41531.546759259261</v>
      </c>
      <c r="U2146" t="b">
        <f>T2146&gt;S2146</f>
        <v>1</v>
      </c>
    </row>
    <row r="2147" spans="1:21" ht="43.5" x14ac:dyDescent="0.35">
      <c r="A2147">
        <v>2145</v>
      </c>
      <c r="B2147" s="3" t="s">
        <v>2146</v>
      </c>
      <c r="C2147" s="3" t="s">
        <v>6255</v>
      </c>
      <c r="D2147" s="11">
        <v>15000</v>
      </c>
      <c r="E2147" s="11">
        <v>4565</v>
      </c>
      <c r="F2147" t="s">
        <v>8221</v>
      </c>
      <c r="G2147" t="s">
        <v>8224</v>
      </c>
      <c r="H2147" t="s">
        <v>8246</v>
      </c>
      <c r="I2147">
        <v>1385534514</v>
      </c>
      <c r="J2147">
        <v>1382938914</v>
      </c>
      <c r="K2147" t="b">
        <v>0</v>
      </c>
      <c r="L2147">
        <v>89</v>
      </c>
      <c r="M2147" t="b">
        <v>0</v>
      </c>
      <c r="N2147" t="s">
        <v>8282</v>
      </c>
      <c r="O2147" s="13">
        <f>E2147/D2147</f>
        <v>0.30433333333333334</v>
      </c>
      <c r="P2147" s="14">
        <f>IF($L2147&lt;&gt;0, E2147/L2147, 0)</f>
        <v>51.292134831460672</v>
      </c>
      <c r="Q2147" t="str">
        <f>LEFT($N2147, FIND("/", $N2147)-1)</f>
        <v>games</v>
      </c>
      <c r="R2147" t="str">
        <f>RIGHT(N2147, LEN(N2147)-LEN(Q2147)-1)</f>
        <v>video games</v>
      </c>
      <c r="S2147" s="5">
        <f>$J2147/60/60/24+DATE(1970, 1, 1)</f>
        <v>41575.237430555557</v>
      </c>
      <c r="T2147" s="5">
        <f>$I2147/60/60/24+DATE(1970, 1, 1)</f>
        <v>41605.279097222221</v>
      </c>
      <c r="U2147" t="b">
        <f>T2147&gt;S2147</f>
        <v>1</v>
      </c>
    </row>
    <row r="2148" spans="1:21" ht="58" x14ac:dyDescent="0.35">
      <c r="A2148">
        <v>2146</v>
      </c>
      <c r="B2148" s="3" t="s">
        <v>2147</v>
      </c>
      <c r="C2148" s="3" t="s">
        <v>6256</v>
      </c>
      <c r="D2148" s="11">
        <v>5000</v>
      </c>
      <c r="E2148" s="11">
        <v>1</v>
      </c>
      <c r="F2148" t="s">
        <v>8221</v>
      </c>
      <c r="G2148" t="s">
        <v>8224</v>
      </c>
      <c r="H2148" t="s">
        <v>8246</v>
      </c>
      <c r="I2148">
        <v>1455207510</v>
      </c>
      <c r="J2148">
        <v>1453997910</v>
      </c>
      <c r="K2148" t="b">
        <v>0</v>
      </c>
      <c r="L2148">
        <v>1</v>
      </c>
      <c r="M2148" t="b">
        <v>0</v>
      </c>
      <c r="N2148" t="s">
        <v>8282</v>
      </c>
      <c r="O2148" s="13">
        <f>E2148/D2148</f>
        <v>2.0000000000000001E-4</v>
      </c>
      <c r="P2148" s="14">
        <f>IF($L2148&lt;&gt;0, E2148/L2148, 0)</f>
        <v>1</v>
      </c>
      <c r="Q2148" t="str">
        <f>LEFT($N2148, FIND("/", $N2148)-1)</f>
        <v>games</v>
      </c>
      <c r="R2148" t="str">
        <f>RIGHT(N2148, LEN(N2148)-LEN(Q2148)-1)</f>
        <v>video games</v>
      </c>
      <c r="S2148" s="5">
        <f>$J2148/60/60/24+DATE(1970, 1, 1)</f>
        <v>42397.679513888885</v>
      </c>
      <c r="T2148" s="5">
        <f>$I2148/60/60/24+DATE(1970, 1, 1)</f>
        <v>42411.679513888885</v>
      </c>
      <c r="U2148" t="b">
        <f>T2148&gt;S2148</f>
        <v>1</v>
      </c>
    </row>
    <row r="2149" spans="1:21" x14ac:dyDescent="0.35">
      <c r="A2149">
        <v>2147</v>
      </c>
      <c r="B2149" s="3" t="s">
        <v>2148</v>
      </c>
      <c r="C2149" s="3" t="s">
        <v>6257</v>
      </c>
      <c r="D2149" s="11">
        <v>390000</v>
      </c>
      <c r="E2149" s="11">
        <v>2716</v>
      </c>
      <c r="F2149" t="s">
        <v>8221</v>
      </c>
      <c r="G2149" t="s">
        <v>8224</v>
      </c>
      <c r="H2149" t="s">
        <v>8246</v>
      </c>
      <c r="I2149">
        <v>1416125148</v>
      </c>
      <c r="J2149">
        <v>1413356748</v>
      </c>
      <c r="K2149" t="b">
        <v>0</v>
      </c>
      <c r="L2149">
        <v>55</v>
      </c>
      <c r="M2149" t="b">
        <v>0</v>
      </c>
      <c r="N2149" t="s">
        <v>8282</v>
      </c>
      <c r="O2149" s="13">
        <f>E2149/D2149</f>
        <v>6.9641025641025639E-3</v>
      </c>
      <c r="P2149" s="14">
        <f>IF($L2149&lt;&gt;0, E2149/L2149, 0)</f>
        <v>49.381818181818183</v>
      </c>
      <c r="Q2149" t="str">
        <f>LEFT($N2149, FIND("/", $N2149)-1)</f>
        <v>games</v>
      </c>
      <c r="R2149" t="str">
        <f>RIGHT(N2149, LEN(N2149)-LEN(Q2149)-1)</f>
        <v>video games</v>
      </c>
      <c r="S2149" s="5">
        <f>$J2149/60/60/24+DATE(1970, 1, 1)</f>
        <v>41927.295694444445</v>
      </c>
      <c r="T2149" s="5">
        <f>$I2149/60/60/24+DATE(1970, 1, 1)</f>
        <v>41959.337361111116</v>
      </c>
      <c r="U2149" t="b">
        <f>T2149&gt;S2149</f>
        <v>1</v>
      </c>
    </row>
    <row r="2150" spans="1:21" ht="43.5" x14ac:dyDescent="0.35">
      <c r="A2150">
        <v>2148</v>
      </c>
      <c r="B2150" s="3" t="s">
        <v>2149</v>
      </c>
      <c r="C2150" s="3" t="s">
        <v>6258</v>
      </c>
      <c r="D2150" s="11">
        <v>100</v>
      </c>
      <c r="E2150" s="11">
        <v>2</v>
      </c>
      <c r="F2150" t="s">
        <v>8221</v>
      </c>
      <c r="G2150" t="s">
        <v>8225</v>
      </c>
      <c r="H2150" t="s">
        <v>8247</v>
      </c>
      <c r="I2150">
        <v>1427992582</v>
      </c>
      <c r="J2150">
        <v>1425404182</v>
      </c>
      <c r="K2150" t="b">
        <v>0</v>
      </c>
      <c r="L2150">
        <v>2</v>
      </c>
      <c r="M2150" t="b">
        <v>0</v>
      </c>
      <c r="N2150" t="s">
        <v>8282</v>
      </c>
      <c r="O2150" s="13">
        <f>E2150/D2150</f>
        <v>0.02</v>
      </c>
      <c r="P2150" s="14">
        <f>IF($L2150&lt;&gt;0, E2150/L2150, 0)</f>
        <v>1</v>
      </c>
      <c r="Q2150" t="str">
        <f>LEFT($N2150, FIND("/", $N2150)-1)</f>
        <v>games</v>
      </c>
      <c r="R2150" t="str">
        <f>RIGHT(N2150, LEN(N2150)-LEN(Q2150)-1)</f>
        <v>video games</v>
      </c>
      <c r="S2150" s="5">
        <f>$J2150/60/60/24+DATE(1970, 1, 1)</f>
        <v>42066.733587962968</v>
      </c>
      <c r="T2150" s="5">
        <f>$I2150/60/60/24+DATE(1970, 1, 1)</f>
        <v>42096.691921296297</v>
      </c>
      <c r="U2150" t="b">
        <f>T2150&gt;S2150</f>
        <v>1</v>
      </c>
    </row>
    <row r="2151" spans="1:21" ht="58" x14ac:dyDescent="0.35">
      <c r="A2151">
        <v>2149</v>
      </c>
      <c r="B2151" s="3" t="s">
        <v>2150</v>
      </c>
      <c r="C2151" s="3" t="s">
        <v>6259</v>
      </c>
      <c r="D2151" s="11">
        <v>2000</v>
      </c>
      <c r="E2151" s="11">
        <v>0</v>
      </c>
      <c r="F2151" t="s">
        <v>8221</v>
      </c>
      <c r="G2151" t="s">
        <v>8224</v>
      </c>
      <c r="H2151" t="s">
        <v>8246</v>
      </c>
      <c r="I2151">
        <v>1280534400</v>
      </c>
      <c r="J2151">
        <v>1277512556</v>
      </c>
      <c r="K2151" t="b">
        <v>0</v>
      </c>
      <c r="L2151">
        <v>0</v>
      </c>
      <c r="M2151" t="b">
        <v>0</v>
      </c>
      <c r="N2151" t="s">
        <v>8282</v>
      </c>
      <c r="O2151" s="13">
        <f>E2151/D2151</f>
        <v>0</v>
      </c>
      <c r="P2151" s="14">
        <f>IF($L2151&lt;&gt;0, E2151/L2151, 0)</f>
        <v>0</v>
      </c>
      <c r="Q2151" t="str">
        <f>LEFT($N2151, FIND("/", $N2151)-1)</f>
        <v>games</v>
      </c>
      <c r="R2151" t="str">
        <f>RIGHT(N2151, LEN(N2151)-LEN(Q2151)-1)</f>
        <v>video games</v>
      </c>
      <c r="S2151" s="5">
        <f>$J2151/60/60/24+DATE(1970, 1, 1)</f>
        <v>40355.024953703702</v>
      </c>
      <c r="T2151" s="5">
        <f>$I2151/60/60/24+DATE(1970, 1, 1)</f>
        <v>40390</v>
      </c>
      <c r="U2151" t="b">
        <f>T2151&gt;S2151</f>
        <v>1</v>
      </c>
    </row>
    <row r="2152" spans="1:21" x14ac:dyDescent="0.35">
      <c r="A2152">
        <v>2150</v>
      </c>
      <c r="B2152" s="3" t="s">
        <v>2151</v>
      </c>
      <c r="C2152" s="3" t="s">
        <v>6260</v>
      </c>
      <c r="D2152" s="11">
        <v>50000</v>
      </c>
      <c r="E2152" s="11">
        <v>405</v>
      </c>
      <c r="F2152" t="s">
        <v>8221</v>
      </c>
      <c r="G2152" t="s">
        <v>8234</v>
      </c>
      <c r="H2152" t="s">
        <v>8254</v>
      </c>
      <c r="I2152">
        <v>1468392599</v>
      </c>
      <c r="J2152">
        <v>1465800599</v>
      </c>
      <c r="K2152" t="b">
        <v>0</v>
      </c>
      <c r="L2152">
        <v>4</v>
      </c>
      <c r="M2152" t="b">
        <v>0</v>
      </c>
      <c r="N2152" t="s">
        <v>8282</v>
      </c>
      <c r="O2152" s="13">
        <f>E2152/D2152</f>
        <v>8.0999999999999996E-3</v>
      </c>
      <c r="P2152" s="14">
        <f>IF($L2152&lt;&gt;0, E2152/L2152, 0)</f>
        <v>101.25</v>
      </c>
      <c r="Q2152" t="str">
        <f>LEFT($N2152, FIND("/", $N2152)-1)</f>
        <v>games</v>
      </c>
      <c r="R2152" t="str">
        <f>RIGHT(N2152, LEN(N2152)-LEN(Q2152)-1)</f>
        <v>video games</v>
      </c>
      <c r="S2152" s="5">
        <f>$J2152/60/60/24+DATE(1970, 1, 1)</f>
        <v>42534.284710648149</v>
      </c>
      <c r="T2152" s="5">
        <f>$I2152/60/60/24+DATE(1970, 1, 1)</f>
        <v>42564.284710648149</v>
      </c>
      <c r="U2152" t="b">
        <f>T2152&gt;S2152</f>
        <v>1</v>
      </c>
    </row>
    <row r="2153" spans="1:21" ht="43.5" x14ac:dyDescent="0.35">
      <c r="A2153">
        <v>2151</v>
      </c>
      <c r="B2153" s="3" t="s">
        <v>2152</v>
      </c>
      <c r="C2153" s="3" t="s">
        <v>6261</v>
      </c>
      <c r="D2153" s="11">
        <v>45000</v>
      </c>
      <c r="E2153" s="11">
        <v>118</v>
      </c>
      <c r="F2153" t="s">
        <v>8221</v>
      </c>
      <c r="G2153" t="s">
        <v>8224</v>
      </c>
      <c r="H2153" t="s">
        <v>8246</v>
      </c>
      <c r="I2153">
        <v>1467231614</v>
      </c>
      <c r="J2153">
        <v>1464639614</v>
      </c>
      <c r="K2153" t="b">
        <v>0</v>
      </c>
      <c r="L2153">
        <v>6</v>
      </c>
      <c r="M2153" t="b">
        <v>0</v>
      </c>
      <c r="N2153" t="s">
        <v>8282</v>
      </c>
      <c r="O2153" s="13">
        <f>E2153/D2153</f>
        <v>2.6222222222222224E-3</v>
      </c>
      <c r="P2153" s="14">
        <f>IF($L2153&lt;&gt;0, E2153/L2153, 0)</f>
        <v>19.666666666666668</v>
      </c>
      <c r="Q2153" t="str">
        <f>LEFT($N2153, FIND("/", $N2153)-1)</f>
        <v>games</v>
      </c>
      <c r="R2153" t="str">
        <f>RIGHT(N2153, LEN(N2153)-LEN(Q2153)-1)</f>
        <v>video games</v>
      </c>
      <c r="S2153" s="5">
        <f>$J2153/60/60/24+DATE(1970, 1, 1)</f>
        <v>42520.847384259265</v>
      </c>
      <c r="T2153" s="5">
        <f>$I2153/60/60/24+DATE(1970, 1, 1)</f>
        <v>42550.847384259265</v>
      </c>
      <c r="U2153" t="b">
        <f>T2153&gt;S2153</f>
        <v>1</v>
      </c>
    </row>
    <row r="2154" spans="1:21" ht="43.5" x14ac:dyDescent="0.35">
      <c r="A2154">
        <v>2152</v>
      </c>
      <c r="B2154" s="3" t="s">
        <v>2153</v>
      </c>
      <c r="C2154" s="3" t="s">
        <v>6262</v>
      </c>
      <c r="D2154" s="11">
        <v>30000</v>
      </c>
      <c r="E2154" s="11">
        <v>50</v>
      </c>
      <c r="F2154" t="s">
        <v>8221</v>
      </c>
      <c r="G2154" t="s">
        <v>8224</v>
      </c>
      <c r="H2154" t="s">
        <v>8246</v>
      </c>
      <c r="I2154">
        <v>1394909909</v>
      </c>
      <c r="J2154">
        <v>1392321509</v>
      </c>
      <c r="K2154" t="b">
        <v>0</v>
      </c>
      <c r="L2154">
        <v>4</v>
      </c>
      <c r="M2154" t="b">
        <v>0</v>
      </c>
      <c r="N2154" t="s">
        <v>8282</v>
      </c>
      <c r="O2154" s="13">
        <f>E2154/D2154</f>
        <v>1.6666666666666668E-3</v>
      </c>
      <c r="P2154" s="14">
        <f>IF($L2154&lt;&gt;0, E2154/L2154, 0)</f>
        <v>12.5</v>
      </c>
      <c r="Q2154" t="str">
        <f>LEFT($N2154, FIND("/", $N2154)-1)</f>
        <v>games</v>
      </c>
      <c r="R2154" t="str">
        <f>RIGHT(N2154, LEN(N2154)-LEN(Q2154)-1)</f>
        <v>video games</v>
      </c>
      <c r="S2154" s="5">
        <f>$J2154/60/60/24+DATE(1970, 1, 1)</f>
        <v>41683.832280092596</v>
      </c>
      <c r="T2154" s="5">
        <f>$I2154/60/60/24+DATE(1970, 1, 1)</f>
        <v>41713.790613425925</v>
      </c>
      <c r="U2154" t="b">
        <f>T2154&gt;S2154</f>
        <v>1</v>
      </c>
    </row>
    <row r="2155" spans="1:21" ht="43.5" x14ac:dyDescent="0.35">
      <c r="A2155">
        <v>2153</v>
      </c>
      <c r="B2155" s="3" t="s">
        <v>2154</v>
      </c>
      <c r="C2155" s="3" t="s">
        <v>6263</v>
      </c>
      <c r="D2155" s="11">
        <v>372625</v>
      </c>
      <c r="E2155" s="11">
        <v>34</v>
      </c>
      <c r="F2155" t="s">
        <v>8221</v>
      </c>
      <c r="G2155" t="s">
        <v>8224</v>
      </c>
      <c r="H2155" t="s">
        <v>8246</v>
      </c>
      <c r="I2155">
        <v>1420876740</v>
      </c>
      <c r="J2155">
        <v>1417470718</v>
      </c>
      <c r="K2155" t="b">
        <v>0</v>
      </c>
      <c r="L2155">
        <v>4</v>
      </c>
      <c r="M2155" t="b">
        <v>0</v>
      </c>
      <c r="N2155" t="s">
        <v>8282</v>
      </c>
      <c r="O2155" s="13">
        <f>E2155/D2155</f>
        <v>9.1244548809124457E-5</v>
      </c>
      <c r="P2155" s="14">
        <f>IF($L2155&lt;&gt;0, E2155/L2155, 0)</f>
        <v>8.5</v>
      </c>
      <c r="Q2155" t="str">
        <f>LEFT($N2155, FIND("/", $N2155)-1)</f>
        <v>games</v>
      </c>
      <c r="R2155" t="str">
        <f>RIGHT(N2155, LEN(N2155)-LEN(Q2155)-1)</f>
        <v>video games</v>
      </c>
      <c r="S2155" s="5">
        <f>$J2155/60/60/24+DATE(1970, 1, 1)</f>
        <v>41974.911087962959</v>
      </c>
      <c r="T2155" s="5">
        <f>$I2155/60/60/24+DATE(1970, 1, 1)</f>
        <v>42014.332638888889</v>
      </c>
      <c r="U2155" t="b">
        <f>T2155&gt;S2155</f>
        <v>1</v>
      </c>
    </row>
    <row r="2156" spans="1:21" ht="29" x14ac:dyDescent="0.35">
      <c r="A2156">
        <v>2154</v>
      </c>
      <c r="B2156" s="3" t="s">
        <v>2155</v>
      </c>
      <c r="C2156" s="3" t="s">
        <v>6264</v>
      </c>
      <c r="D2156" s="11">
        <v>250</v>
      </c>
      <c r="E2156" s="11">
        <v>2</v>
      </c>
      <c r="F2156" t="s">
        <v>8221</v>
      </c>
      <c r="G2156" t="s">
        <v>8224</v>
      </c>
      <c r="H2156" t="s">
        <v>8246</v>
      </c>
      <c r="I2156">
        <v>1390921827</v>
      </c>
      <c r="J2156">
        <v>1389193827</v>
      </c>
      <c r="K2156" t="b">
        <v>0</v>
      </c>
      <c r="L2156">
        <v>2</v>
      </c>
      <c r="M2156" t="b">
        <v>0</v>
      </c>
      <c r="N2156" t="s">
        <v>8282</v>
      </c>
      <c r="O2156" s="13">
        <f>E2156/D2156</f>
        <v>8.0000000000000002E-3</v>
      </c>
      <c r="P2156" s="14">
        <f>IF($L2156&lt;&gt;0, E2156/L2156, 0)</f>
        <v>1</v>
      </c>
      <c r="Q2156" t="str">
        <f>LEFT($N2156, FIND("/", $N2156)-1)</f>
        <v>games</v>
      </c>
      <c r="R2156" t="str">
        <f>RIGHT(N2156, LEN(N2156)-LEN(Q2156)-1)</f>
        <v>video games</v>
      </c>
      <c r="S2156" s="5">
        <f>$J2156/60/60/24+DATE(1970, 1, 1)</f>
        <v>41647.632256944446</v>
      </c>
      <c r="T2156" s="5">
        <f>$I2156/60/60/24+DATE(1970, 1, 1)</f>
        <v>41667.632256944446</v>
      </c>
      <c r="U2156" t="b">
        <f>T2156&gt;S2156</f>
        <v>1</v>
      </c>
    </row>
    <row r="2157" spans="1:21" ht="43.5" x14ac:dyDescent="0.35">
      <c r="A2157">
        <v>2155</v>
      </c>
      <c r="B2157" s="3" t="s">
        <v>2156</v>
      </c>
      <c r="C2157" s="3" t="s">
        <v>6265</v>
      </c>
      <c r="D2157" s="11">
        <v>5000</v>
      </c>
      <c r="E2157" s="11">
        <v>115</v>
      </c>
      <c r="F2157" t="s">
        <v>8221</v>
      </c>
      <c r="G2157" t="s">
        <v>8225</v>
      </c>
      <c r="H2157" t="s">
        <v>8247</v>
      </c>
      <c r="I2157">
        <v>1459443385</v>
      </c>
      <c r="J2157">
        <v>1456854985</v>
      </c>
      <c r="K2157" t="b">
        <v>0</v>
      </c>
      <c r="L2157">
        <v>5</v>
      </c>
      <c r="M2157" t="b">
        <v>0</v>
      </c>
      <c r="N2157" t="s">
        <v>8282</v>
      </c>
      <c r="O2157" s="13">
        <f>E2157/D2157</f>
        <v>2.3E-2</v>
      </c>
      <c r="P2157" s="14">
        <f>IF($L2157&lt;&gt;0, E2157/L2157, 0)</f>
        <v>23</v>
      </c>
      <c r="Q2157" t="str">
        <f>LEFT($N2157, FIND("/", $N2157)-1)</f>
        <v>games</v>
      </c>
      <c r="R2157" t="str">
        <f>RIGHT(N2157, LEN(N2157)-LEN(Q2157)-1)</f>
        <v>video games</v>
      </c>
      <c r="S2157" s="5">
        <f>$J2157/60/60/24+DATE(1970, 1, 1)</f>
        <v>42430.747511574074</v>
      </c>
      <c r="T2157" s="5">
        <f>$I2157/60/60/24+DATE(1970, 1, 1)</f>
        <v>42460.70584490741</v>
      </c>
      <c r="U2157" t="b">
        <f>T2157&gt;S2157</f>
        <v>1</v>
      </c>
    </row>
    <row r="2158" spans="1:21" ht="43.5" x14ac:dyDescent="0.35">
      <c r="A2158">
        <v>2156</v>
      </c>
      <c r="B2158" s="3" t="s">
        <v>2157</v>
      </c>
      <c r="C2158" s="3" t="s">
        <v>6266</v>
      </c>
      <c r="D2158" s="11">
        <v>56000</v>
      </c>
      <c r="E2158" s="11">
        <v>1493</v>
      </c>
      <c r="F2158" t="s">
        <v>8221</v>
      </c>
      <c r="G2158" t="s">
        <v>8224</v>
      </c>
      <c r="H2158" t="s">
        <v>8246</v>
      </c>
      <c r="I2158">
        <v>1379363406</v>
      </c>
      <c r="J2158">
        <v>1375475406</v>
      </c>
      <c r="K2158" t="b">
        <v>0</v>
      </c>
      <c r="L2158">
        <v>83</v>
      </c>
      <c r="M2158" t="b">
        <v>0</v>
      </c>
      <c r="N2158" t="s">
        <v>8282</v>
      </c>
      <c r="O2158" s="13">
        <f>E2158/D2158</f>
        <v>2.6660714285714284E-2</v>
      </c>
      <c r="P2158" s="14">
        <f>IF($L2158&lt;&gt;0, E2158/L2158, 0)</f>
        <v>17.987951807228917</v>
      </c>
      <c r="Q2158" t="str">
        <f>LEFT($N2158, FIND("/", $N2158)-1)</f>
        <v>games</v>
      </c>
      <c r="R2158" t="str">
        <f>RIGHT(N2158, LEN(N2158)-LEN(Q2158)-1)</f>
        <v>video games</v>
      </c>
      <c r="S2158" s="5">
        <f>$J2158/60/60/24+DATE(1970, 1, 1)</f>
        <v>41488.85423611111</v>
      </c>
      <c r="T2158" s="5">
        <f>$I2158/60/60/24+DATE(1970, 1, 1)</f>
        <v>41533.85423611111</v>
      </c>
      <c r="U2158" t="b">
        <f>T2158&gt;S2158</f>
        <v>1</v>
      </c>
    </row>
    <row r="2159" spans="1:21" ht="29" x14ac:dyDescent="0.35">
      <c r="A2159">
        <v>2157</v>
      </c>
      <c r="B2159" s="3" t="s">
        <v>2158</v>
      </c>
      <c r="C2159" s="3" t="s">
        <v>6267</v>
      </c>
      <c r="D2159" s="11">
        <v>75000</v>
      </c>
      <c r="E2159" s="11">
        <v>21144</v>
      </c>
      <c r="F2159" t="s">
        <v>8221</v>
      </c>
      <c r="G2159" t="s">
        <v>8224</v>
      </c>
      <c r="H2159" t="s">
        <v>8246</v>
      </c>
      <c r="I2159">
        <v>1482479940</v>
      </c>
      <c r="J2159">
        <v>1479684783</v>
      </c>
      <c r="K2159" t="b">
        <v>0</v>
      </c>
      <c r="L2159">
        <v>57</v>
      </c>
      <c r="M2159" t="b">
        <v>0</v>
      </c>
      <c r="N2159" t="s">
        <v>8282</v>
      </c>
      <c r="O2159" s="13">
        <f>E2159/D2159</f>
        <v>0.28192</v>
      </c>
      <c r="P2159" s="14">
        <f>IF($L2159&lt;&gt;0, E2159/L2159, 0)</f>
        <v>370.94736842105266</v>
      </c>
      <c r="Q2159" t="str">
        <f>LEFT($N2159, FIND("/", $N2159)-1)</f>
        <v>games</v>
      </c>
      <c r="R2159" t="str">
        <f>RIGHT(N2159, LEN(N2159)-LEN(Q2159)-1)</f>
        <v>video games</v>
      </c>
      <c r="S2159" s="5">
        <f>$J2159/60/60/24+DATE(1970, 1, 1)</f>
        <v>42694.98128472222</v>
      </c>
      <c r="T2159" s="5">
        <f>$I2159/60/60/24+DATE(1970, 1, 1)</f>
        <v>42727.332638888889</v>
      </c>
      <c r="U2159" t="b">
        <f>T2159&gt;S2159</f>
        <v>1</v>
      </c>
    </row>
    <row r="2160" spans="1:21" ht="43.5" x14ac:dyDescent="0.35">
      <c r="A2160">
        <v>2158</v>
      </c>
      <c r="B2160" s="3" t="s">
        <v>2159</v>
      </c>
      <c r="C2160" s="3" t="s">
        <v>6268</v>
      </c>
      <c r="D2160" s="11">
        <v>300000</v>
      </c>
      <c r="E2160" s="11">
        <v>19770.11</v>
      </c>
      <c r="F2160" t="s">
        <v>8221</v>
      </c>
      <c r="G2160" t="s">
        <v>8224</v>
      </c>
      <c r="H2160" t="s">
        <v>8246</v>
      </c>
      <c r="I2160">
        <v>1360009774</v>
      </c>
      <c r="J2160">
        <v>1356121774</v>
      </c>
      <c r="K2160" t="b">
        <v>0</v>
      </c>
      <c r="L2160">
        <v>311</v>
      </c>
      <c r="M2160" t="b">
        <v>0</v>
      </c>
      <c r="N2160" t="s">
        <v>8282</v>
      </c>
      <c r="O2160" s="13">
        <f>E2160/D2160</f>
        <v>6.5900366666666668E-2</v>
      </c>
      <c r="P2160" s="14">
        <f>IF($L2160&lt;&gt;0, E2160/L2160, 0)</f>
        <v>63.569485530546629</v>
      </c>
      <c r="Q2160" t="str">
        <f>LEFT($N2160, FIND("/", $N2160)-1)</f>
        <v>games</v>
      </c>
      <c r="R2160" t="str">
        <f>RIGHT(N2160, LEN(N2160)-LEN(Q2160)-1)</f>
        <v>video games</v>
      </c>
      <c r="S2160" s="5">
        <f>$J2160/60/60/24+DATE(1970, 1, 1)</f>
        <v>41264.853865740741</v>
      </c>
      <c r="T2160" s="5">
        <f>$I2160/60/60/24+DATE(1970, 1, 1)</f>
        <v>41309.853865740741</v>
      </c>
      <c r="U2160" t="b">
        <f>T2160&gt;S2160</f>
        <v>1</v>
      </c>
    </row>
    <row r="2161" spans="1:21" ht="58" x14ac:dyDescent="0.35">
      <c r="A2161">
        <v>2159</v>
      </c>
      <c r="B2161" s="3" t="s">
        <v>2160</v>
      </c>
      <c r="C2161" s="3" t="s">
        <v>6269</v>
      </c>
      <c r="D2161" s="11">
        <v>3600</v>
      </c>
      <c r="E2161" s="11">
        <v>26</v>
      </c>
      <c r="F2161" t="s">
        <v>8221</v>
      </c>
      <c r="G2161" t="s">
        <v>8224</v>
      </c>
      <c r="H2161" t="s">
        <v>8246</v>
      </c>
      <c r="I2161">
        <v>1310837574</v>
      </c>
      <c r="J2161">
        <v>1308245574</v>
      </c>
      <c r="K2161" t="b">
        <v>0</v>
      </c>
      <c r="L2161">
        <v>2</v>
      </c>
      <c r="M2161" t="b">
        <v>0</v>
      </c>
      <c r="N2161" t="s">
        <v>8282</v>
      </c>
      <c r="O2161" s="13">
        <f>E2161/D2161</f>
        <v>7.2222222222222219E-3</v>
      </c>
      <c r="P2161" s="14">
        <f>IF($L2161&lt;&gt;0, E2161/L2161, 0)</f>
        <v>13</v>
      </c>
      <c r="Q2161" t="str">
        <f>LEFT($N2161, FIND("/", $N2161)-1)</f>
        <v>games</v>
      </c>
      <c r="R2161" t="str">
        <f>RIGHT(N2161, LEN(N2161)-LEN(Q2161)-1)</f>
        <v>video games</v>
      </c>
      <c r="S2161" s="5">
        <f>$J2161/60/60/24+DATE(1970, 1, 1)</f>
        <v>40710.731180555551</v>
      </c>
      <c r="T2161" s="5">
        <f>$I2161/60/60/24+DATE(1970, 1, 1)</f>
        <v>40740.731180555551</v>
      </c>
      <c r="U2161" t="b">
        <f>T2161&gt;S2161</f>
        <v>1</v>
      </c>
    </row>
    <row r="2162" spans="1:21" ht="43.5" x14ac:dyDescent="0.35">
      <c r="A2162">
        <v>2160</v>
      </c>
      <c r="B2162" s="3" t="s">
        <v>2161</v>
      </c>
      <c r="C2162" s="3" t="s">
        <v>6270</v>
      </c>
      <c r="D2162" s="11">
        <v>10000</v>
      </c>
      <c r="E2162" s="11">
        <v>85</v>
      </c>
      <c r="F2162" t="s">
        <v>8221</v>
      </c>
      <c r="G2162" t="s">
        <v>8224</v>
      </c>
      <c r="H2162" t="s">
        <v>8246</v>
      </c>
      <c r="I2162">
        <v>1337447105</v>
      </c>
      <c r="J2162">
        <v>1334855105</v>
      </c>
      <c r="K2162" t="b">
        <v>0</v>
      </c>
      <c r="L2162">
        <v>16</v>
      </c>
      <c r="M2162" t="b">
        <v>0</v>
      </c>
      <c r="N2162" t="s">
        <v>8282</v>
      </c>
      <c r="O2162" s="13">
        <f>E2162/D2162</f>
        <v>8.5000000000000006E-3</v>
      </c>
      <c r="P2162" s="14">
        <f>IF($L2162&lt;&gt;0, E2162/L2162, 0)</f>
        <v>5.3125</v>
      </c>
      <c r="Q2162" t="str">
        <f>LEFT($N2162, FIND("/", $N2162)-1)</f>
        <v>games</v>
      </c>
      <c r="R2162" t="str">
        <f>RIGHT(N2162, LEN(N2162)-LEN(Q2162)-1)</f>
        <v>video games</v>
      </c>
      <c r="S2162" s="5">
        <f>$J2162/60/60/24+DATE(1970, 1, 1)</f>
        <v>41018.711863425924</v>
      </c>
      <c r="T2162" s="5">
        <f>$I2162/60/60/24+DATE(1970, 1, 1)</f>
        <v>41048.711863425924</v>
      </c>
      <c r="U2162" t="b">
        <f>T2162&gt;S2162</f>
        <v>1</v>
      </c>
    </row>
    <row r="2163" spans="1:21" ht="29" x14ac:dyDescent="0.35">
      <c r="A2163">
        <v>2161</v>
      </c>
      <c r="B2163" s="3" t="s">
        <v>2162</v>
      </c>
      <c r="C2163" s="3" t="s">
        <v>6271</v>
      </c>
      <c r="D2163" s="11">
        <v>400</v>
      </c>
      <c r="E2163" s="11">
        <v>463</v>
      </c>
      <c r="F2163" t="s">
        <v>8219</v>
      </c>
      <c r="G2163" t="s">
        <v>8224</v>
      </c>
      <c r="H2163" t="s">
        <v>8246</v>
      </c>
      <c r="I2163">
        <v>1443040059</v>
      </c>
      <c r="J2163">
        <v>1440448059</v>
      </c>
      <c r="K2163" t="b">
        <v>0</v>
      </c>
      <c r="L2163">
        <v>13</v>
      </c>
      <c r="M2163" t="b">
        <v>1</v>
      </c>
      <c r="N2163" t="s">
        <v>8276</v>
      </c>
      <c r="O2163" s="13">
        <f>E2163/D2163</f>
        <v>1.1575</v>
      </c>
      <c r="P2163" s="14">
        <f>IF($L2163&lt;&gt;0, E2163/L2163, 0)</f>
        <v>35.615384615384613</v>
      </c>
      <c r="Q2163" t="str">
        <f>LEFT($N2163, FIND("/", $N2163)-1)</f>
        <v>music</v>
      </c>
      <c r="R2163" t="str">
        <f>RIGHT(N2163, LEN(N2163)-LEN(Q2163)-1)</f>
        <v>rock</v>
      </c>
      <c r="S2163" s="5">
        <f>$J2163/60/60/24+DATE(1970, 1, 1)</f>
        <v>42240.852534722217</v>
      </c>
      <c r="T2163" s="5">
        <f>$I2163/60/60/24+DATE(1970, 1, 1)</f>
        <v>42270.852534722217</v>
      </c>
      <c r="U2163" t="b">
        <f>T2163&gt;S2163</f>
        <v>1</v>
      </c>
    </row>
    <row r="2164" spans="1:21" ht="43.5" x14ac:dyDescent="0.35">
      <c r="A2164">
        <v>2162</v>
      </c>
      <c r="B2164" s="3" t="s">
        <v>2163</v>
      </c>
      <c r="C2164" s="3" t="s">
        <v>6272</v>
      </c>
      <c r="D2164" s="11">
        <v>4500</v>
      </c>
      <c r="E2164" s="11">
        <v>5052</v>
      </c>
      <c r="F2164" t="s">
        <v>8219</v>
      </c>
      <c r="G2164" t="s">
        <v>8224</v>
      </c>
      <c r="H2164" t="s">
        <v>8246</v>
      </c>
      <c r="I2164">
        <v>1406226191</v>
      </c>
      <c r="J2164">
        <v>1403547791</v>
      </c>
      <c r="K2164" t="b">
        <v>0</v>
      </c>
      <c r="L2164">
        <v>58</v>
      </c>
      <c r="M2164" t="b">
        <v>1</v>
      </c>
      <c r="N2164" t="s">
        <v>8276</v>
      </c>
      <c r="O2164" s="13">
        <f>E2164/D2164</f>
        <v>1.1226666666666667</v>
      </c>
      <c r="P2164" s="14">
        <f>IF($L2164&lt;&gt;0, E2164/L2164, 0)</f>
        <v>87.103448275862064</v>
      </c>
      <c r="Q2164" t="str">
        <f>LEFT($N2164, FIND("/", $N2164)-1)</f>
        <v>music</v>
      </c>
      <c r="R2164" t="str">
        <f>RIGHT(N2164, LEN(N2164)-LEN(Q2164)-1)</f>
        <v>rock</v>
      </c>
      <c r="S2164" s="5">
        <f>$J2164/60/60/24+DATE(1970, 1, 1)</f>
        <v>41813.766099537039</v>
      </c>
      <c r="T2164" s="5">
        <f>$I2164/60/60/24+DATE(1970, 1, 1)</f>
        <v>41844.766099537039</v>
      </c>
      <c r="U2164" t="b">
        <f>T2164&gt;S2164</f>
        <v>1</v>
      </c>
    </row>
    <row r="2165" spans="1:21" ht="43.5" x14ac:dyDescent="0.35">
      <c r="A2165">
        <v>2163</v>
      </c>
      <c r="B2165" s="3" t="s">
        <v>2164</v>
      </c>
      <c r="C2165" s="3" t="s">
        <v>6273</v>
      </c>
      <c r="D2165" s="11">
        <v>2500</v>
      </c>
      <c r="E2165" s="11">
        <v>3305</v>
      </c>
      <c r="F2165" t="s">
        <v>8219</v>
      </c>
      <c r="G2165" t="s">
        <v>8224</v>
      </c>
      <c r="H2165" t="s">
        <v>8246</v>
      </c>
      <c r="I2165">
        <v>1433735400</v>
      </c>
      <c r="J2165">
        <v>1429306520</v>
      </c>
      <c r="K2165" t="b">
        <v>0</v>
      </c>
      <c r="L2165">
        <v>44</v>
      </c>
      <c r="M2165" t="b">
        <v>1</v>
      </c>
      <c r="N2165" t="s">
        <v>8276</v>
      </c>
      <c r="O2165" s="13">
        <f>E2165/D2165</f>
        <v>1.3220000000000001</v>
      </c>
      <c r="P2165" s="14">
        <f>IF($L2165&lt;&gt;0, E2165/L2165, 0)</f>
        <v>75.11363636363636</v>
      </c>
      <c r="Q2165" t="str">
        <f>LEFT($N2165, FIND("/", $N2165)-1)</f>
        <v>music</v>
      </c>
      <c r="R2165" t="str">
        <f>RIGHT(N2165, LEN(N2165)-LEN(Q2165)-1)</f>
        <v>rock</v>
      </c>
      <c r="S2165" s="5">
        <f>$J2165/60/60/24+DATE(1970, 1, 1)</f>
        <v>42111.899537037039</v>
      </c>
      <c r="T2165" s="5">
        <f>$I2165/60/60/24+DATE(1970, 1, 1)</f>
        <v>42163.159722222219</v>
      </c>
      <c r="U2165" t="b">
        <f>T2165&gt;S2165</f>
        <v>1</v>
      </c>
    </row>
    <row r="2166" spans="1:21" ht="29" x14ac:dyDescent="0.35">
      <c r="A2166">
        <v>2164</v>
      </c>
      <c r="B2166" s="3" t="s">
        <v>2165</v>
      </c>
      <c r="C2166" s="3" t="s">
        <v>6274</v>
      </c>
      <c r="D2166" s="11">
        <v>5500</v>
      </c>
      <c r="E2166" s="11">
        <v>5645</v>
      </c>
      <c r="F2166" t="s">
        <v>8219</v>
      </c>
      <c r="G2166" t="s">
        <v>8224</v>
      </c>
      <c r="H2166" t="s">
        <v>8246</v>
      </c>
      <c r="I2166">
        <v>1466827140</v>
      </c>
      <c r="J2166">
        <v>1464196414</v>
      </c>
      <c r="K2166" t="b">
        <v>0</v>
      </c>
      <c r="L2166">
        <v>83</v>
      </c>
      <c r="M2166" t="b">
        <v>1</v>
      </c>
      <c r="N2166" t="s">
        <v>8276</v>
      </c>
      <c r="O2166" s="13">
        <f>E2166/D2166</f>
        <v>1.0263636363636364</v>
      </c>
      <c r="P2166" s="14">
        <f>IF($L2166&lt;&gt;0, E2166/L2166, 0)</f>
        <v>68.01204819277109</v>
      </c>
      <c r="Q2166" t="str">
        <f>LEFT($N2166, FIND("/", $N2166)-1)</f>
        <v>music</v>
      </c>
      <c r="R2166" t="str">
        <f>RIGHT(N2166, LEN(N2166)-LEN(Q2166)-1)</f>
        <v>rock</v>
      </c>
      <c r="S2166" s="5">
        <f>$J2166/60/60/24+DATE(1970, 1, 1)</f>
        <v>42515.71775462963</v>
      </c>
      <c r="T2166" s="5">
        <f>$I2166/60/60/24+DATE(1970, 1, 1)</f>
        <v>42546.165972222225</v>
      </c>
      <c r="U2166" t="b">
        <f>T2166&gt;S2166</f>
        <v>1</v>
      </c>
    </row>
    <row r="2167" spans="1:21" ht="43.5" x14ac:dyDescent="0.35">
      <c r="A2167">
        <v>2165</v>
      </c>
      <c r="B2167" s="3" t="s">
        <v>2166</v>
      </c>
      <c r="C2167" s="3" t="s">
        <v>6275</v>
      </c>
      <c r="D2167" s="11">
        <v>2500</v>
      </c>
      <c r="E2167" s="11">
        <v>3466</v>
      </c>
      <c r="F2167" t="s">
        <v>8219</v>
      </c>
      <c r="G2167" t="s">
        <v>8230</v>
      </c>
      <c r="H2167" t="s">
        <v>8249</v>
      </c>
      <c r="I2167">
        <v>1460127635</v>
      </c>
      <c r="J2167">
        <v>1457539235</v>
      </c>
      <c r="K2167" t="b">
        <v>0</v>
      </c>
      <c r="L2167">
        <v>117</v>
      </c>
      <c r="M2167" t="b">
        <v>1</v>
      </c>
      <c r="N2167" t="s">
        <v>8276</v>
      </c>
      <c r="O2167" s="13">
        <f>E2167/D2167</f>
        <v>1.3864000000000001</v>
      </c>
      <c r="P2167" s="14">
        <f>IF($L2167&lt;&gt;0, E2167/L2167, 0)</f>
        <v>29.623931623931625</v>
      </c>
      <c r="Q2167" t="str">
        <f>LEFT($N2167, FIND("/", $N2167)-1)</f>
        <v>music</v>
      </c>
      <c r="R2167" t="str">
        <f>RIGHT(N2167, LEN(N2167)-LEN(Q2167)-1)</f>
        <v>rock</v>
      </c>
      <c r="S2167" s="5">
        <f>$J2167/60/60/24+DATE(1970, 1, 1)</f>
        <v>42438.667071759264</v>
      </c>
      <c r="T2167" s="5">
        <f>$I2167/60/60/24+DATE(1970, 1, 1)</f>
        <v>42468.625405092593</v>
      </c>
      <c r="U2167" t="b">
        <f>T2167&gt;S2167</f>
        <v>1</v>
      </c>
    </row>
    <row r="2168" spans="1:21" ht="58" x14ac:dyDescent="0.35">
      <c r="A2168">
        <v>2166</v>
      </c>
      <c r="B2168" s="3" t="s">
        <v>2167</v>
      </c>
      <c r="C2168" s="3" t="s">
        <v>6276</v>
      </c>
      <c r="D2168" s="11">
        <v>2000</v>
      </c>
      <c r="E2168" s="11">
        <v>2932</v>
      </c>
      <c r="F2168" t="s">
        <v>8219</v>
      </c>
      <c r="G2168" t="s">
        <v>8224</v>
      </c>
      <c r="H2168" t="s">
        <v>8246</v>
      </c>
      <c r="I2168">
        <v>1417813618</v>
      </c>
      <c r="J2168">
        <v>1413922018</v>
      </c>
      <c r="K2168" t="b">
        <v>0</v>
      </c>
      <c r="L2168">
        <v>32</v>
      </c>
      <c r="M2168" t="b">
        <v>1</v>
      </c>
      <c r="N2168" t="s">
        <v>8276</v>
      </c>
      <c r="O2168" s="13">
        <f>E2168/D2168</f>
        <v>1.466</v>
      </c>
      <c r="P2168" s="14">
        <f>IF($L2168&lt;&gt;0, E2168/L2168, 0)</f>
        <v>91.625</v>
      </c>
      <c r="Q2168" t="str">
        <f>LEFT($N2168, FIND("/", $N2168)-1)</f>
        <v>music</v>
      </c>
      <c r="R2168" t="str">
        <f>RIGHT(N2168, LEN(N2168)-LEN(Q2168)-1)</f>
        <v>rock</v>
      </c>
      <c r="S2168" s="5">
        <f>$J2168/60/60/24+DATE(1970, 1, 1)</f>
        <v>41933.838171296295</v>
      </c>
      <c r="T2168" s="5">
        <f>$I2168/60/60/24+DATE(1970, 1, 1)</f>
        <v>41978.879837962959</v>
      </c>
      <c r="U2168" t="b">
        <f>T2168&gt;S2168</f>
        <v>1</v>
      </c>
    </row>
    <row r="2169" spans="1:21" ht="29" x14ac:dyDescent="0.35">
      <c r="A2169">
        <v>2167</v>
      </c>
      <c r="B2169" s="3" t="s">
        <v>2168</v>
      </c>
      <c r="C2169" s="3" t="s">
        <v>6277</v>
      </c>
      <c r="D2169" s="11">
        <v>150</v>
      </c>
      <c r="E2169" s="11">
        <v>180</v>
      </c>
      <c r="F2169" t="s">
        <v>8219</v>
      </c>
      <c r="G2169" t="s">
        <v>8224</v>
      </c>
      <c r="H2169" t="s">
        <v>8246</v>
      </c>
      <c r="I2169">
        <v>1347672937</v>
      </c>
      <c r="J2169">
        <v>1346463337</v>
      </c>
      <c r="K2169" t="b">
        <v>0</v>
      </c>
      <c r="L2169">
        <v>8</v>
      </c>
      <c r="M2169" t="b">
        <v>1</v>
      </c>
      <c r="N2169" t="s">
        <v>8276</v>
      </c>
      <c r="O2169" s="13">
        <f>E2169/D2169</f>
        <v>1.2</v>
      </c>
      <c r="P2169" s="14">
        <f>IF($L2169&lt;&gt;0, E2169/L2169, 0)</f>
        <v>22.5</v>
      </c>
      <c r="Q2169" t="str">
        <f>LEFT($N2169, FIND("/", $N2169)-1)</f>
        <v>music</v>
      </c>
      <c r="R2169" t="str">
        <f>RIGHT(N2169, LEN(N2169)-LEN(Q2169)-1)</f>
        <v>rock</v>
      </c>
      <c r="S2169" s="5">
        <f>$J2169/60/60/24+DATE(1970, 1, 1)</f>
        <v>41153.066400462965</v>
      </c>
      <c r="T2169" s="5">
        <f>$I2169/60/60/24+DATE(1970, 1, 1)</f>
        <v>41167.066400462965</v>
      </c>
      <c r="U2169" t="b">
        <f>T2169&gt;S2169</f>
        <v>1</v>
      </c>
    </row>
    <row r="2170" spans="1:21" ht="43.5" x14ac:dyDescent="0.35">
      <c r="A2170">
        <v>2168</v>
      </c>
      <c r="B2170" s="3" t="s">
        <v>2169</v>
      </c>
      <c r="C2170" s="3" t="s">
        <v>6278</v>
      </c>
      <c r="D2170" s="11">
        <v>18000</v>
      </c>
      <c r="E2170" s="11">
        <v>21884.69</v>
      </c>
      <c r="F2170" t="s">
        <v>8219</v>
      </c>
      <c r="G2170" t="s">
        <v>8224</v>
      </c>
      <c r="H2170" t="s">
        <v>8246</v>
      </c>
      <c r="I2170">
        <v>1486702800</v>
      </c>
      <c r="J2170">
        <v>1484058261</v>
      </c>
      <c r="K2170" t="b">
        <v>0</v>
      </c>
      <c r="L2170">
        <v>340</v>
      </c>
      <c r="M2170" t="b">
        <v>1</v>
      </c>
      <c r="N2170" t="s">
        <v>8276</v>
      </c>
      <c r="O2170" s="13">
        <f>E2170/D2170</f>
        <v>1.215816111111111</v>
      </c>
      <c r="P2170" s="14">
        <f>IF($L2170&lt;&gt;0, E2170/L2170, 0)</f>
        <v>64.366735294117646</v>
      </c>
      <c r="Q2170" t="str">
        <f>LEFT($N2170, FIND("/", $N2170)-1)</f>
        <v>music</v>
      </c>
      <c r="R2170" t="str">
        <f>RIGHT(N2170, LEN(N2170)-LEN(Q2170)-1)</f>
        <v>rock</v>
      </c>
      <c r="S2170" s="5">
        <f>$J2170/60/60/24+DATE(1970, 1, 1)</f>
        <v>42745.600243055553</v>
      </c>
      <c r="T2170" s="5">
        <f>$I2170/60/60/24+DATE(1970, 1, 1)</f>
        <v>42776.208333333328</v>
      </c>
      <c r="U2170" t="b">
        <f>T2170&gt;S2170</f>
        <v>1</v>
      </c>
    </row>
    <row r="2171" spans="1:21" ht="58" x14ac:dyDescent="0.35">
      <c r="A2171">
        <v>2169</v>
      </c>
      <c r="B2171" s="3" t="s">
        <v>2170</v>
      </c>
      <c r="C2171" s="3" t="s">
        <v>6279</v>
      </c>
      <c r="D2171" s="11">
        <v>153</v>
      </c>
      <c r="E2171" s="11">
        <v>153</v>
      </c>
      <c r="F2171" t="s">
        <v>8219</v>
      </c>
      <c r="G2171" t="s">
        <v>8224</v>
      </c>
      <c r="H2171" t="s">
        <v>8246</v>
      </c>
      <c r="I2171">
        <v>1488473351</v>
      </c>
      <c r="J2171">
        <v>1488214151</v>
      </c>
      <c r="K2171" t="b">
        <v>0</v>
      </c>
      <c r="L2171">
        <v>7</v>
      </c>
      <c r="M2171" t="b">
        <v>1</v>
      </c>
      <c r="N2171" t="s">
        <v>8276</v>
      </c>
      <c r="O2171" s="13">
        <f>E2171/D2171</f>
        <v>1</v>
      </c>
      <c r="P2171" s="14">
        <f>IF($L2171&lt;&gt;0, E2171/L2171, 0)</f>
        <v>21.857142857142858</v>
      </c>
      <c r="Q2171" t="str">
        <f>LEFT($N2171, FIND("/", $N2171)-1)</f>
        <v>music</v>
      </c>
      <c r="R2171" t="str">
        <f>RIGHT(N2171, LEN(N2171)-LEN(Q2171)-1)</f>
        <v>rock</v>
      </c>
      <c r="S2171" s="5">
        <f>$J2171/60/60/24+DATE(1970, 1, 1)</f>
        <v>42793.700821759259</v>
      </c>
      <c r="T2171" s="5">
        <f>$I2171/60/60/24+DATE(1970, 1, 1)</f>
        <v>42796.700821759259</v>
      </c>
      <c r="U2171" t="b">
        <f>T2171&gt;S2171</f>
        <v>1</v>
      </c>
    </row>
    <row r="2172" spans="1:21" ht="43.5" x14ac:dyDescent="0.35">
      <c r="A2172">
        <v>2170</v>
      </c>
      <c r="B2172" s="3" t="s">
        <v>2171</v>
      </c>
      <c r="C2172" s="3" t="s">
        <v>6280</v>
      </c>
      <c r="D2172" s="11">
        <v>350</v>
      </c>
      <c r="E2172" s="11">
        <v>633</v>
      </c>
      <c r="F2172" t="s">
        <v>8219</v>
      </c>
      <c r="G2172" t="s">
        <v>8224</v>
      </c>
      <c r="H2172" t="s">
        <v>8246</v>
      </c>
      <c r="I2172">
        <v>1440266422</v>
      </c>
      <c r="J2172">
        <v>1436810422</v>
      </c>
      <c r="K2172" t="b">
        <v>0</v>
      </c>
      <c r="L2172">
        <v>19</v>
      </c>
      <c r="M2172" t="b">
        <v>1</v>
      </c>
      <c r="N2172" t="s">
        <v>8276</v>
      </c>
      <c r="O2172" s="13">
        <f>E2172/D2172</f>
        <v>1.8085714285714285</v>
      </c>
      <c r="P2172" s="14">
        <f>IF($L2172&lt;&gt;0, E2172/L2172, 0)</f>
        <v>33.315789473684212</v>
      </c>
      <c r="Q2172" t="str">
        <f>LEFT($N2172, FIND("/", $N2172)-1)</f>
        <v>music</v>
      </c>
      <c r="R2172" t="str">
        <f>RIGHT(N2172, LEN(N2172)-LEN(Q2172)-1)</f>
        <v>rock</v>
      </c>
      <c r="S2172" s="5">
        <f>$J2172/60/60/24+DATE(1970, 1, 1)</f>
        <v>42198.750254629631</v>
      </c>
      <c r="T2172" s="5">
        <f>$I2172/60/60/24+DATE(1970, 1, 1)</f>
        <v>42238.750254629631</v>
      </c>
      <c r="U2172" t="b">
        <f>T2172&gt;S2172</f>
        <v>1</v>
      </c>
    </row>
    <row r="2173" spans="1:21" ht="43.5" x14ac:dyDescent="0.35">
      <c r="A2173">
        <v>2171</v>
      </c>
      <c r="B2173" s="3" t="s">
        <v>2172</v>
      </c>
      <c r="C2173" s="3" t="s">
        <v>6281</v>
      </c>
      <c r="D2173" s="11">
        <v>4000</v>
      </c>
      <c r="E2173" s="11">
        <v>4243</v>
      </c>
      <c r="F2173" t="s">
        <v>8219</v>
      </c>
      <c r="G2173" t="s">
        <v>8224</v>
      </c>
      <c r="H2173" t="s">
        <v>8246</v>
      </c>
      <c r="I2173">
        <v>1434949200</v>
      </c>
      <c r="J2173">
        <v>1431903495</v>
      </c>
      <c r="K2173" t="b">
        <v>0</v>
      </c>
      <c r="L2173">
        <v>47</v>
      </c>
      <c r="M2173" t="b">
        <v>1</v>
      </c>
      <c r="N2173" t="s">
        <v>8276</v>
      </c>
      <c r="O2173" s="13">
        <f>E2173/D2173</f>
        <v>1.0607500000000001</v>
      </c>
      <c r="P2173" s="14">
        <f>IF($L2173&lt;&gt;0, E2173/L2173, 0)</f>
        <v>90.276595744680847</v>
      </c>
      <c r="Q2173" t="str">
        <f>LEFT($N2173, FIND("/", $N2173)-1)</f>
        <v>music</v>
      </c>
      <c r="R2173" t="str">
        <f>RIGHT(N2173, LEN(N2173)-LEN(Q2173)-1)</f>
        <v>rock</v>
      </c>
      <c r="S2173" s="5">
        <f>$J2173/60/60/24+DATE(1970, 1, 1)</f>
        <v>42141.95711805555</v>
      </c>
      <c r="T2173" s="5">
        <f>$I2173/60/60/24+DATE(1970, 1, 1)</f>
        <v>42177.208333333328</v>
      </c>
      <c r="U2173" t="b">
        <f>T2173&gt;S2173</f>
        <v>1</v>
      </c>
    </row>
    <row r="2174" spans="1:21" ht="43.5" x14ac:dyDescent="0.35">
      <c r="A2174">
        <v>2172</v>
      </c>
      <c r="B2174" s="3" t="s">
        <v>2173</v>
      </c>
      <c r="C2174" s="3" t="s">
        <v>6282</v>
      </c>
      <c r="D2174" s="11">
        <v>1000</v>
      </c>
      <c r="E2174" s="11">
        <v>1000</v>
      </c>
      <c r="F2174" t="s">
        <v>8219</v>
      </c>
      <c r="G2174" t="s">
        <v>8224</v>
      </c>
      <c r="H2174" t="s">
        <v>8246</v>
      </c>
      <c r="I2174">
        <v>1429365320</v>
      </c>
      <c r="J2174">
        <v>1426773320</v>
      </c>
      <c r="K2174" t="b">
        <v>0</v>
      </c>
      <c r="L2174">
        <v>13</v>
      </c>
      <c r="M2174" t="b">
        <v>1</v>
      </c>
      <c r="N2174" t="s">
        <v>8276</v>
      </c>
      <c r="O2174" s="13">
        <f>E2174/D2174</f>
        <v>1</v>
      </c>
      <c r="P2174" s="14">
        <f>IF($L2174&lt;&gt;0, E2174/L2174, 0)</f>
        <v>76.92307692307692</v>
      </c>
      <c r="Q2174" t="str">
        <f>LEFT($N2174, FIND("/", $N2174)-1)</f>
        <v>music</v>
      </c>
      <c r="R2174" t="str">
        <f>RIGHT(N2174, LEN(N2174)-LEN(Q2174)-1)</f>
        <v>rock</v>
      </c>
      <c r="S2174" s="5">
        <f>$J2174/60/60/24+DATE(1970, 1, 1)</f>
        <v>42082.580092592587</v>
      </c>
      <c r="T2174" s="5">
        <f>$I2174/60/60/24+DATE(1970, 1, 1)</f>
        <v>42112.580092592587</v>
      </c>
      <c r="U2174" t="b">
        <f>T2174&gt;S2174</f>
        <v>1</v>
      </c>
    </row>
    <row r="2175" spans="1:21" ht="43.5" x14ac:dyDescent="0.35">
      <c r="A2175">
        <v>2173</v>
      </c>
      <c r="B2175" s="3" t="s">
        <v>2174</v>
      </c>
      <c r="C2175" s="3" t="s">
        <v>6283</v>
      </c>
      <c r="D2175" s="11">
        <v>4200</v>
      </c>
      <c r="E2175" s="11">
        <v>5331</v>
      </c>
      <c r="F2175" t="s">
        <v>8219</v>
      </c>
      <c r="G2175" t="s">
        <v>8224</v>
      </c>
      <c r="H2175" t="s">
        <v>8246</v>
      </c>
      <c r="I2175">
        <v>1378785540</v>
      </c>
      <c r="J2175">
        <v>1376066243</v>
      </c>
      <c r="K2175" t="b">
        <v>0</v>
      </c>
      <c r="L2175">
        <v>90</v>
      </c>
      <c r="M2175" t="b">
        <v>1</v>
      </c>
      <c r="N2175" t="s">
        <v>8276</v>
      </c>
      <c r="O2175" s="13">
        <f>E2175/D2175</f>
        <v>1.2692857142857144</v>
      </c>
      <c r="P2175" s="14">
        <f>IF($L2175&lt;&gt;0, E2175/L2175, 0)</f>
        <v>59.233333333333334</v>
      </c>
      <c r="Q2175" t="str">
        <f>LEFT($N2175, FIND("/", $N2175)-1)</f>
        <v>music</v>
      </c>
      <c r="R2175" t="str">
        <f>RIGHT(N2175, LEN(N2175)-LEN(Q2175)-1)</f>
        <v>rock</v>
      </c>
      <c r="S2175" s="5">
        <f>$J2175/60/60/24+DATE(1970, 1, 1)</f>
        <v>41495.692627314813</v>
      </c>
      <c r="T2175" s="5">
        <f>$I2175/60/60/24+DATE(1970, 1, 1)</f>
        <v>41527.165972222225</v>
      </c>
      <c r="U2175" t="b">
        <f>T2175&gt;S2175</f>
        <v>1</v>
      </c>
    </row>
    <row r="2176" spans="1:21" ht="58" x14ac:dyDescent="0.35">
      <c r="A2176">
        <v>2174</v>
      </c>
      <c r="B2176" s="3" t="s">
        <v>2175</v>
      </c>
      <c r="C2176" s="3" t="s">
        <v>6284</v>
      </c>
      <c r="D2176" s="11">
        <v>4000</v>
      </c>
      <c r="E2176" s="11">
        <v>4119</v>
      </c>
      <c r="F2176" t="s">
        <v>8219</v>
      </c>
      <c r="G2176" t="s">
        <v>8225</v>
      </c>
      <c r="H2176" t="s">
        <v>8247</v>
      </c>
      <c r="I2176">
        <v>1462453307</v>
      </c>
      <c r="J2176">
        <v>1459861307</v>
      </c>
      <c r="K2176" t="b">
        <v>0</v>
      </c>
      <c r="L2176">
        <v>63</v>
      </c>
      <c r="M2176" t="b">
        <v>1</v>
      </c>
      <c r="N2176" t="s">
        <v>8276</v>
      </c>
      <c r="O2176" s="13">
        <f>E2176/D2176</f>
        <v>1.0297499999999999</v>
      </c>
      <c r="P2176" s="14">
        <f>IF($L2176&lt;&gt;0, E2176/L2176, 0)</f>
        <v>65.38095238095238</v>
      </c>
      <c r="Q2176" t="str">
        <f>LEFT($N2176, FIND("/", $N2176)-1)</f>
        <v>music</v>
      </c>
      <c r="R2176" t="str">
        <f>RIGHT(N2176, LEN(N2176)-LEN(Q2176)-1)</f>
        <v>rock</v>
      </c>
      <c r="S2176" s="5">
        <f>$J2176/60/60/24+DATE(1970, 1, 1)</f>
        <v>42465.542905092589</v>
      </c>
      <c r="T2176" s="5">
        <f>$I2176/60/60/24+DATE(1970, 1, 1)</f>
        <v>42495.542905092589</v>
      </c>
      <c r="U2176" t="b">
        <f>T2176&gt;S2176</f>
        <v>1</v>
      </c>
    </row>
    <row r="2177" spans="1:21" ht="43.5" x14ac:dyDescent="0.35">
      <c r="A2177">
        <v>2175</v>
      </c>
      <c r="B2177" s="3" t="s">
        <v>2176</v>
      </c>
      <c r="C2177" s="3" t="s">
        <v>6285</v>
      </c>
      <c r="D2177" s="11">
        <v>700</v>
      </c>
      <c r="E2177" s="11">
        <v>1750</v>
      </c>
      <c r="F2177" t="s">
        <v>8219</v>
      </c>
      <c r="G2177" t="s">
        <v>8224</v>
      </c>
      <c r="H2177" t="s">
        <v>8246</v>
      </c>
      <c r="I2177">
        <v>1469059986</v>
      </c>
      <c r="J2177">
        <v>1468455186</v>
      </c>
      <c r="K2177" t="b">
        <v>0</v>
      </c>
      <c r="L2177">
        <v>26</v>
      </c>
      <c r="M2177" t="b">
        <v>1</v>
      </c>
      <c r="N2177" t="s">
        <v>8276</v>
      </c>
      <c r="O2177" s="13">
        <f>E2177/D2177</f>
        <v>2.5</v>
      </c>
      <c r="P2177" s="14">
        <f>IF($L2177&lt;&gt;0, E2177/L2177, 0)</f>
        <v>67.307692307692307</v>
      </c>
      <c r="Q2177" t="str">
        <f>LEFT($N2177, FIND("/", $N2177)-1)</f>
        <v>music</v>
      </c>
      <c r="R2177" t="str">
        <f>RIGHT(N2177, LEN(N2177)-LEN(Q2177)-1)</f>
        <v>rock</v>
      </c>
      <c r="S2177" s="5">
        <f>$J2177/60/60/24+DATE(1970, 1, 1)</f>
        <v>42565.009097222224</v>
      </c>
      <c r="T2177" s="5">
        <f>$I2177/60/60/24+DATE(1970, 1, 1)</f>
        <v>42572.009097222224</v>
      </c>
      <c r="U2177" t="b">
        <f>T2177&gt;S2177</f>
        <v>1</v>
      </c>
    </row>
    <row r="2178" spans="1:21" ht="43.5" x14ac:dyDescent="0.35">
      <c r="A2178">
        <v>2176</v>
      </c>
      <c r="B2178" s="3" t="s">
        <v>2177</v>
      </c>
      <c r="C2178" s="3" t="s">
        <v>6286</v>
      </c>
      <c r="D2178" s="11">
        <v>5000</v>
      </c>
      <c r="E2178" s="11">
        <v>6301</v>
      </c>
      <c r="F2178" t="s">
        <v>8219</v>
      </c>
      <c r="G2178" t="s">
        <v>8224</v>
      </c>
      <c r="H2178" t="s">
        <v>8246</v>
      </c>
      <c r="I2178">
        <v>1430579509</v>
      </c>
      <c r="J2178">
        <v>1427987509</v>
      </c>
      <c r="K2178" t="b">
        <v>0</v>
      </c>
      <c r="L2178">
        <v>71</v>
      </c>
      <c r="M2178" t="b">
        <v>1</v>
      </c>
      <c r="N2178" t="s">
        <v>8276</v>
      </c>
      <c r="O2178" s="13">
        <f>E2178/D2178</f>
        <v>1.2602</v>
      </c>
      <c r="P2178" s="14">
        <f>IF($L2178&lt;&gt;0, E2178/L2178, 0)</f>
        <v>88.74647887323944</v>
      </c>
      <c r="Q2178" t="str">
        <f>LEFT($N2178, FIND("/", $N2178)-1)</f>
        <v>music</v>
      </c>
      <c r="R2178" t="str">
        <f>RIGHT(N2178, LEN(N2178)-LEN(Q2178)-1)</f>
        <v>rock</v>
      </c>
      <c r="S2178" s="5">
        <f>$J2178/60/60/24+DATE(1970, 1, 1)</f>
        <v>42096.633206018523</v>
      </c>
      <c r="T2178" s="5">
        <f>$I2178/60/60/24+DATE(1970, 1, 1)</f>
        <v>42126.633206018523</v>
      </c>
      <c r="U2178" t="b">
        <f>T2178&gt;S2178</f>
        <v>1</v>
      </c>
    </row>
    <row r="2179" spans="1:21" ht="72.5" x14ac:dyDescent="0.35">
      <c r="A2179">
        <v>2177</v>
      </c>
      <c r="B2179" s="3" t="s">
        <v>2178</v>
      </c>
      <c r="C2179" s="3" t="s">
        <v>6287</v>
      </c>
      <c r="D2179" s="11">
        <v>2500</v>
      </c>
      <c r="E2179" s="11">
        <v>2503</v>
      </c>
      <c r="F2179" t="s">
        <v>8219</v>
      </c>
      <c r="G2179" t="s">
        <v>8224</v>
      </c>
      <c r="H2179" t="s">
        <v>8246</v>
      </c>
      <c r="I2179">
        <v>1465192867</v>
      </c>
      <c r="J2179">
        <v>1463032867</v>
      </c>
      <c r="K2179" t="b">
        <v>0</v>
      </c>
      <c r="L2179">
        <v>38</v>
      </c>
      <c r="M2179" t="b">
        <v>1</v>
      </c>
      <c r="N2179" t="s">
        <v>8276</v>
      </c>
      <c r="O2179" s="13">
        <f>E2179/D2179</f>
        <v>1.0012000000000001</v>
      </c>
      <c r="P2179" s="14">
        <f>IF($L2179&lt;&gt;0, E2179/L2179, 0)</f>
        <v>65.868421052631575</v>
      </c>
      <c r="Q2179" t="str">
        <f>LEFT($N2179, FIND("/", $N2179)-1)</f>
        <v>music</v>
      </c>
      <c r="R2179" t="str">
        <f>RIGHT(N2179, LEN(N2179)-LEN(Q2179)-1)</f>
        <v>rock</v>
      </c>
      <c r="S2179" s="5">
        <f>$J2179/60/60/24+DATE(1970, 1, 1)</f>
        <v>42502.250775462962</v>
      </c>
      <c r="T2179" s="5">
        <f>$I2179/60/60/24+DATE(1970, 1, 1)</f>
        <v>42527.250775462962</v>
      </c>
      <c r="U2179" t="b">
        <f>T2179&gt;S2179</f>
        <v>1</v>
      </c>
    </row>
    <row r="2180" spans="1:21" ht="43.5" x14ac:dyDescent="0.35">
      <c r="A2180">
        <v>2178</v>
      </c>
      <c r="B2180" s="3" t="s">
        <v>2179</v>
      </c>
      <c r="C2180" s="3" t="s">
        <v>6288</v>
      </c>
      <c r="D2180" s="11">
        <v>25000</v>
      </c>
      <c r="E2180" s="11">
        <v>34660</v>
      </c>
      <c r="F2180" t="s">
        <v>8219</v>
      </c>
      <c r="G2180" t="s">
        <v>8224</v>
      </c>
      <c r="H2180" t="s">
        <v>8246</v>
      </c>
      <c r="I2180">
        <v>1484752597</v>
      </c>
      <c r="J2180">
        <v>1482160597</v>
      </c>
      <c r="K2180" t="b">
        <v>0</v>
      </c>
      <c r="L2180">
        <v>859</v>
      </c>
      <c r="M2180" t="b">
        <v>1</v>
      </c>
      <c r="N2180" t="s">
        <v>8276</v>
      </c>
      <c r="O2180" s="13">
        <f>E2180/D2180</f>
        <v>1.3864000000000001</v>
      </c>
      <c r="P2180" s="14">
        <f>IF($L2180&lt;&gt;0, E2180/L2180, 0)</f>
        <v>40.349243306169967</v>
      </c>
      <c r="Q2180" t="str">
        <f>LEFT($N2180, FIND("/", $N2180)-1)</f>
        <v>music</v>
      </c>
      <c r="R2180" t="str">
        <f>RIGHT(N2180, LEN(N2180)-LEN(Q2180)-1)</f>
        <v>rock</v>
      </c>
      <c r="S2180" s="5">
        <f>$J2180/60/60/24+DATE(1970, 1, 1)</f>
        <v>42723.63653935185</v>
      </c>
      <c r="T2180" s="5">
        <f>$I2180/60/60/24+DATE(1970, 1, 1)</f>
        <v>42753.63653935185</v>
      </c>
      <c r="U2180" t="b">
        <f>T2180&gt;S2180</f>
        <v>1</v>
      </c>
    </row>
    <row r="2181" spans="1:21" ht="43.5" x14ac:dyDescent="0.35">
      <c r="A2181">
        <v>2179</v>
      </c>
      <c r="B2181" s="3" t="s">
        <v>2180</v>
      </c>
      <c r="C2181" s="3" t="s">
        <v>6289</v>
      </c>
      <c r="D2181" s="11">
        <v>1000</v>
      </c>
      <c r="E2181" s="11">
        <v>1614</v>
      </c>
      <c r="F2181" t="s">
        <v>8219</v>
      </c>
      <c r="G2181" t="s">
        <v>8224</v>
      </c>
      <c r="H2181" t="s">
        <v>8246</v>
      </c>
      <c r="I2181">
        <v>1428725192</v>
      </c>
      <c r="J2181">
        <v>1426133192</v>
      </c>
      <c r="K2181" t="b">
        <v>0</v>
      </c>
      <c r="L2181">
        <v>21</v>
      </c>
      <c r="M2181" t="b">
        <v>1</v>
      </c>
      <c r="N2181" t="s">
        <v>8276</v>
      </c>
      <c r="O2181" s="13">
        <f>E2181/D2181</f>
        <v>1.6140000000000001</v>
      </c>
      <c r="P2181" s="14">
        <f>IF($L2181&lt;&gt;0, E2181/L2181, 0)</f>
        <v>76.857142857142861</v>
      </c>
      <c r="Q2181" t="str">
        <f>LEFT($N2181, FIND("/", $N2181)-1)</f>
        <v>music</v>
      </c>
      <c r="R2181" t="str">
        <f>RIGHT(N2181, LEN(N2181)-LEN(Q2181)-1)</f>
        <v>rock</v>
      </c>
      <c r="S2181" s="5">
        <f>$J2181/60/60/24+DATE(1970, 1, 1)</f>
        <v>42075.171203703707</v>
      </c>
      <c r="T2181" s="5">
        <f>$I2181/60/60/24+DATE(1970, 1, 1)</f>
        <v>42105.171203703707</v>
      </c>
      <c r="U2181" t="b">
        <f>T2181&gt;S2181</f>
        <v>1</v>
      </c>
    </row>
    <row r="2182" spans="1:21" ht="29" x14ac:dyDescent="0.35">
      <c r="A2182">
        <v>2180</v>
      </c>
      <c r="B2182" s="3" t="s">
        <v>2181</v>
      </c>
      <c r="C2182" s="3" t="s">
        <v>6290</v>
      </c>
      <c r="D2182" s="11">
        <v>5000</v>
      </c>
      <c r="E2182" s="11">
        <v>5359.21</v>
      </c>
      <c r="F2182" t="s">
        <v>8219</v>
      </c>
      <c r="G2182" t="s">
        <v>8224</v>
      </c>
      <c r="H2182" t="s">
        <v>8246</v>
      </c>
      <c r="I2182">
        <v>1447434268</v>
      </c>
      <c r="J2182">
        <v>1443801868</v>
      </c>
      <c r="K2182" t="b">
        <v>0</v>
      </c>
      <c r="L2182">
        <v>78</v>
      </c>
      <c r="M2182" t="b">
        <v>1</v>
      </c>
      <c r="N2182" t="s">
        <v>8276</v>
      </c>
      <c r="O2182" s="13">
        <f>E2182/D2182</f>
        <v>1.071842</v>
      </c>
      <c r="P2182" s="14">
        <f>IF($L2182&lt;&gt;0, E2182/L2182, 0)</f>
        <v>68.707820512820518</v>
      </c>
      <c r="Q2182" t="str">
        <f>LEFT($N2182, FIND("/", $N2182)-1)</f>
        <v>music</v>
      </c>
      <c r="R2182" t="str">
        <f>RIGHT(N2182, LEN(N2182)-LEN(Q2182)-1)</f>
        <v>rock</v>
      </c>
      <c r="S2182" s="5">
        <f>$J2182/60/60/24+DATE(1970, 1, 1)</f>
        <v>42279.669768518521</v>
      </c>
      <c r="T2182" s="5">
        <f>$I2182/60/60/24+DATE(1970, 1, 1)</f>
        <v>42321.711435185185</v>
      </c>
      <c r="U2182" t="b">
        <f>T2182&gt;S2182</f>
        <v>1</v>
      </c>
    </row>
    <row r="2183" spans="1:21" ht="58" x14ac:dyDescent="0.35">
      <c r="A2183">
        <v>2181</v>
      </c>
      <c r="B2183" s="3" t="s">
        <v>2182</v>
      </c>
      <c r="C2183" s="3" t="s">
        <v>6291</v>
      </c>
      <c r="D2183" s="11">
        <v>2000</v>
      </c>
      <c r="E2183" s="11">
        <v>3062</v>
      </c>
      <c r="F2183" t="s">
        <v>8219</v>
      </c>
      <c r="G2183" t="s">
        <v>8224</v>
      </c>
      <c r="H2183" t="s">
        <v>8246</v>
      </c>
      <c r="I2183">
        <v>1487635653</v>
      </c>
      <c r="J2183">
        <v>1486426053</v>
      </c>
      <c r="K2183" t="b">
        <v>0</v>
      </c>
      <c r="L2183">
        <v>53</v>
      </c>
      <c r="M2183" t="b">
        <v>1</v>
      </c>
      <c r="N2183" t="s">
        <v>8297</v>
      </c>
      <c r="O2183" s="13">
        <f>E2183/D2183</f>
        <v>1.5309999999999999</v>
      </c>
      <c r="P2183" s="14">
        <f>IF($L2183&lt;&gt;0, E2183/L2183, 0)</f>
        <v>57.773584905660378</v>
      </c>
      <c r="Q2183" t="str">
        <f>LEFT($N2183, FIND("/", $N2183)-1)</f>
        <v>games</v>
      </c>
      <c r="R2183" t="str">
        <f>RIGHT(N2183, LEN(N2183)-LEN(Q2183)-1)</f>
        <v>tabletop games</v>
      </c>
      <c r="S2183" s="5">
        <f>$J2183/60/60/24+DATE(1970, 1, 1)</f>
        <v>42773.005243055552</v>
      </c>
      <c r="T2183" s="5">
        <f>$I2183/60/60/24+DATE(1970, 1, 1)</f>
        <v>42787.005243055552</v>
      </c>
      <c r="U2183" t="b">
        <f>T2183&gt;S2183</f>
        <v>1</v>
      </c>
    </row>
    <row r="2184" spans="1:21" ht="43.5" x14ac:dyDescent="0.35">
      <c r="A2184">
        <v>2182</v>
      </c>
      <c r="B2184" s="3" t="s">
        <v>2183</v>
      </c>
      <c r="C2184" s="3" t="s">
        <v>6292</v>
      </c>
      <c r="D2184" s="11">
        <v>3000</v>
      </c>
      <c r="E2184" s="11">
        <v>15725</v>
      </c>
      <c r="F2184" t="s">
        <v>8219</v>
      </c>
      <c r="G2184" t="s">
        <v>8229</v>
      </c>
      <c r="H2184" t="s">
        <v>8251</v>
      </c>
      <c r="I2184">
        <v>1412285825</v>
      </c>
      <c r="J2184">
        <v>1409261825</v>
      </c>
      <c r="K2184" t="b">
        <v>0</v>
      </c>
      <c r="L2184">
        <v>356</v>
      </c>
      <c r="M2184" t="b">
        <v>1</v>
      </c>
      <c r="N2184" t="s">
        <v>8297</v>
      </c>
      <c r="O2184" s="13">
        <f>E2184/D2184</f>
        <v>5.2416666666666663</v>
      </c>
      <c r="P2184" s="14">
        <f>IF($L2184&lt;&gt;0, E2184/L2184, 0)</f>
        <v>44.171348314606739</v>
      </c>
      <c r="Q2184" t="str">
        <f>LEFT($N2184, FIND("/", $N2184)-1)</f>
        <v>games</v>
      </c>
      <c r="R2184" t="str">
        <f>RIGHT(N2184, LEN(N2184)-LEN(Q2184)-1)</f>
        <v>tabletop games</v>
      </c>
      <c r="S2184" s="5">
        <f>$J2184/60/60/24+DATE(1970, 1, 1)</f>
        <v>41879.900752314818</v>
      </c>
      <c r="T2184" s="5">
        <f>$I2184/60/60/24+DATE(1970, 1, 1)</f>
        <v>41914.900752314818</v>
      </c>
      <c r="U2184" t="b">
        <f>T2184&gt;S2184</f>
        <v>1</v>
      </c>
    </row>
    <row r="2185" spans="1:21" ht="43.5" x14ac:dyDescent="0.35">
      <c r="A2185">
        <v>2183</v>
      </c>
      <c r="B2185" s="3" t="s">
        <v>2184</v>
      </c>
      <c r="C2185" s="3" t="s">
        <v>6293</v>
      </c>
      <c r="D2185" s="11">
        <v>1800</v>
      </c>
      <c r="E2185" s="11">
        <v>8807</v>
      </c>
      <c r="F2185" t="s">
        <v>8219</v>
      </c>
      <c r="G2185" t="s">
        <v>8224</v>
      </c>
      <c r="H2185" t="s">
        <v>8246</v>
      </c>
      <c r="I2185">
        <v>1486616400</v>
      </c>
      <c r="J2185">
        <v>1484037977</v>
      </c>
      <c r="K2185" t="b">
        <v>0</v>
      </c>
      <c r="L2185">
        <v>279</v>
      </c>
      <c r="M2185" t="b">
        <v>1</v>
      </c>
      <c r="N2185" t="s">
        <v>8297</v>
      </c>
      <c r="O2185" s="13">
        <f>E2185/D2185</f>
        <v>4.8927777777777779</v>
      </c>
      <c r="P2185" s="14">
        <f>IF($L2185&lt;&gt;0, E2185/L2185, 0)</f>
        <v>31.566308243727597</v>
      </c>
      <c r="Q2185" t="str">
        <f>LEFT($N2185, FIND("/", $N2185)-1)</f>
        <v>games</v>
      </c>
      <c r="R2185" t="str">
        <f>RIGHT(N2185, LEN(N2185)-LEN(Q2185)-1)</f>
        <v>tabletop games</v>
      </c>
      <c r="S2185" s="5">
        <f>$J2185/60/60/24+DATE(1970, 1, 1)</f>
        <v>42745.365474537044</v>
      </c>
      <c r="T2185" s="5">
        <f>$I2185/60/60/24+DATE(1970, 1, 1)</f>
        <v>42775.208333333328</v>
      </c>
      <c r="U2185" t="b">
        <f>T2185&gt;S2185</f>
        <v>1</v>
      </c>
    </row>
    <row r="2186" spans="1:21" ht="58" x14ac:dyDescent="0.35">
      <c r="A2186">
        <v>2184</v>
      </c>
      <c r="B2186" s="3" t="s">
        <v>2185</v>
      </c>
      <c r="C2186" s="3" t="s">
        <v>6294</v>
      </c>
      <c r="D2186" s="11">
        <v>10000</v>
      </c>
      <c r="E2186" s="11">
        <v>28474</v>
      </c>
      <c r="F2186" t="s">
        <v>8219</v>
      </c>
      <c r="G2186" t="s">
        <v>8224</v>
      </c>
      <c r="H2186" t="s">
        <v>8246</v>
      </c>
      <c r="I2186">
        <v>1453737600</v>
      </c>
      <c r="J2186">
        <v>1452530041</v>
      </c>
      <c r="K2186" t="b">
        <v>1</v>
      </c>
      <c r="L2186">
        <v>266</v>
      </c>
      <c r="M2186" t="b">
        <v>1</v>
      </c>
      <c r="N2186" t="s">
        <v>8297</v>
      </c>
      <c r="O2186" s="13">
        <f>E2186/D2186</f>
        <v>2.8473999999999999</v>
      </c>
      <c r="P2186" s="14">
        <f>IF($L2186&lt;&gt;0, E2186/L2186, 0)</f>
        <v>107.04511278195488</v>
      </c>
      <c r="Q2186" t="str">
        <f>LEFT($N2186, FIND("/", $N2186)-1)</f>
        <v>games</v>
      </c>
      <c r="R2186" t="str">
        <f>RIGHT(N2186, LEN(N2186)-LEN(Q2186)-1)</f>
        <v>tabletop games</v>
      </c>
      <c r="S2186" s="5">
        <f>$J2186/60/60/24+DATE(1970, 1, 1)</f>
        <v>42380.690289351856</v>
      </c>
      <c r="T2186" s="5">
        <f>$I2186/60/60/24+DATE(1970, 1, 1)</f>
        <v>42394.666666666672</v>
      </c>
      <c r="U2186" t="b">
        <f>T2186&gt;S2186</f>
        <v>1</v>
      </c>
    </row>
    <row r="2187" spans="1:21" ht="43.5" x14ac:dyDescent="0.35">
      <c r="A2187">
        <v>2185</v>
      </c>
      <c r="B2187" s="3" t="s">
        <v>2186</v>
      </c>
      <c r="C2187" s="3" t="s">
        <v>6295</v>
      </c>
      <c r="D2187" s="11">
        <v>5000</v>
      </c>
      <c r="E2187" s="11">
        <v>92848.5</v>
      </c>
      <c r="F2187" t="s">
        <v>8219</v>
      </c>
      <c r="G2187" t="s">
        <v>8225</v>
      </c>
      <c r="H2187" t="s">
        <v>8247</v>
      </c>
      <c r="I2187">
        <v>1364286239</v>
      </c>
      <c r="J2187">
        <v>1360830239</v>
      </c>
      <c r="K2187" t="b">
        <v>0</v>
      </c>
      <c r="L2187">
        <v>623</v>
      </c>
      <c r="M2187" t="b">
        <v>1</v>
      </c>
      <c r="N2187" t="s">
        <v>8297</v>
      </c>
      <c r="O2187" s="13">
        <f>E2187/D2187</f>
        <v>18.569700000000001</v>
      </c>
      <c r="P2187" s="14">
        <f>IF($L2187&lt;&gt;0, E2187/L2187, 0)</f>
        <v>149.03451043338683</v>
      </c>
      <c r="Q2187" t="str">
        <f>LEFT($N2187, FIND("/", $N2187)-1)</f>
        <v>games</v>
      </c>
      <c r="R2187" t="str">
        <f>RIGHT(N2187, LEN(N2187)-LEN(Q2187)-1)</f>
        <v>tabletop games</v>
      </c>
      <c r="S2187" s="5">
        <f>$J2187/60/60/24+DATE(1970, 1, 1)</f>
        <v>41319.349988425929</v>
      </c>
      <c r="T2187" s="5">
        <f>$I2187/60/60/24+DATE(1970, 1, 1)</f>
        <v>41359.349988425929</v>
      </c>
      <c r="U2187" t="b">
        <f>T2187&gt;S2187</f>
        <v>1</v>
      </c>
    </row>
    <row r="2188" spans="1:21" ht="43.5" x14ac:dyDescent="0.35">
      <c r="A2188">
        <v>2186</v>
      </c>
      <c r="B2188" s="3" t="s">
        <v>2187</v>
      </c>
      <c r="C2188" s="3" t="s">
        <v>6296</v>
      </c>
      <c r="D2188" s="11">
        <v>20000</v>
      </c>
      <c r="E2188" s="11">
        <v>21935</v>
      </c>
      <c r="F2188" t="s">
        <v>8219</v>
      </c>
      <c r="G2188" t="s">
        <v>8224</v>
      </c>
      <c r="H2188" t="s">
        <v>8246</v>
      </c>
      <c r="I2188">
        <v>1473213600</v>
      </c>
      <c r="J2188">
        <v>1470062743</v>
      </c>
      <c r="K2188" t="b">
        <v>0</v>
      </c>
      <c r="L2188">
        <v>392</v>
      </c>
      <c r="M2188" t="b">
        <v>1</v>
      </c>
      <c r="N2188" t="s">
        <v>8297</v>
      </c>
      <c r="O2188" s="13">
        <f>E2188/D2188</f>
        <v>1.0967499999999999</v>
      </c>
      <c r="P2188" s="14">
        <f>IF($L2188&lt;&gt;0, E2188/L2188, 0)</f>
        <v>55.956632653061227</v>
      </c>
      <c r="Q2188" t="str">
        <f>LEFT($N2188, FIND("/", $N2188)-1)</f>
        <v>games</v>
      </c>
      <c r="R2188" t="str">
        <f>RIGHT(N2188, LEN(N2188)-LEN(Q2188)-1)</f>
        <v>tabletop games</v>
      </c>
      <c r="S2188" s="5">
        <f>$J2188/60/60/24+DATE(1970, 1, 1)</f>
        <v>42583.615081018521</v>
      </c>
      <c r="T2188" s="5">
        <f>$I2188/60/60/24+DATE(1970, 1, 1)</f>
        <v>42620.083333333328</v>
      </c>
      <c r="U2188" t="b">
        <f>T2188&gt;S2188</f>
        <v>1</v>
      </c>
    </row>
    <row r="2189" spans="1:21" ht="43.5" x14ac:dyDescent="0.35">
      <c r="A2189">
        <v>2187</v>
      </c>
      <c r="B2189" s="3" t="s">
        <v>2188</v>
      </c>
      <c r="C2189" s="3" t="s">
        <v>6297</v>
      </c>
      <c r="D2189" s="11">
        <v>20000</v>
      </c>
      <c r="E2189" s="11">
        <v>202928.5</v>
      </c>
      <c r="F2189" t="s">
        <v>8219</v>
      </c>
      <c r="G2189" t="s">
        <v>8224</v>
      </c>
      <c r="H2189" t="s">
        <v>8246</v>
      </c>
      <c r="I2189">
        <v>1428033540</v>
      </c>
      <c r="J2189">
        <v>1425531666</v>
      </c>
      <c r="K2189" t="b">
        <v>1</v>
      </c>
      <c r="L2189">
        <v>3562</v>
      </c>
      <c r="M2189" t="b">
        <v>1</v>
      </c>
      <c r="N2189" t="s">
        <v>8297</v>
      </c>
      <c r="O2189" s="13">
        <f>E2189/D2189</f>
        <v>10.146425000000001</v>
      </c>
      <c r="P2189" s="14">
        <f>IF($L2189&lt;&gt;0, E2189/L2189, 0)</f>
        <v>56.970381807973048</v>
      </c>
      <c r="Q2189" t="str">
        <f>LEFT($N2189, FIND("/", $N2189)-1)</f>
        <v>games</v>
      </c>
      <c r="R2189" t="str">
        <f>RIGHT(N2189, LEN(N2189)-LEN(Q2189)-1)</f>
        <v>tabletop games</v>
      </c>
      <c r="S2189" s="5">
        <f>$J2189/60/60/24+DATE(1970, 1, 1)</f>
        <v>42068.209097222221</v>
      </c>
      <c r="T2189" s="5">
        <f>$I2189/60/60/24+DATE(1970, 1, 1)</f>
        <v>42097.165972222225</v>
      </c>
      <c r="U2189" t="b">
        <f>T2189&gt;S2189</f>
        <v>1</v>
      </c>
    </row>
    <row r="2190" spans="1:21" ht="43.5" x14ac:dyDescent="0.35">
      <c r="A2190">
        <v>2188</v>
      </c>
      <c r="B2190" s="3" t="s">
        <v>2189</v>
      </c>
      <c r="C2190" s="3" t="s">
        <v>6298</v>
      </c>
      <c r="D2190" s="11">
        <v>5494</v>
      </c>
      <c r="E2190" s="11">
        <v>22645</v>
      </c>
      <c r="F2190" t="s">
        <v>8219</v>
      </c>
      <c r="G2190" t="s">
        <v>8226</v>
      </c>
      <c r="H2190" t="s">
        <v>8248</v>
      </c>
      <c r="I2190">
        <v>1477414800</v>
      </c>
      <c r="J2190">
        <v>1474380241</v>
      </c>
      <c r="K2190" t="b">
        <v>0</v>
      </c>
      <c r="L2190">
        <v>514</v>
      </c>
      <c r="M2190" t="b">
        <v>1</v>
      </c>
      <c r="N2190" t="s">
        <v>8297</v>
      </c>
      <c r="O2190" s="13">
        <f>E2190/D2190</f>
        <v>4.1217692027666546</v>
      </c>
      <c r="P2190" s="14">
        <f>IF($L2190&lt;&gt;0, E2190/L2190, 0)</f>
        <v>44.056420233463037</v>
      </c>
      <c r="Q2190" t="str">
        <f>LEFT($N2190, FIND("/", $N2190)-1)</f>
        <v>games</v>
      </c>
      <c r="R2190" t="str">
        <f>RIGHT(N2190, LEN(N2190)-LEN(Q2190)-1)</f>
        <v>tabletop games</v>
      </c>
      <c r="S2190" s="5">
        <f>$J2190/60/60/24+DATE(1970, 1, 1)</f>
        <v>42633.586122685185</v>
      </c>
      <c r="T2190" s="5">
        <f>$I2190/60/60/24+DATE(1970, 1, 1)</f>
        <v>42668.708333333328</v>
      </c>
      <c r="U2190" t="b">
        <f>T2190&gt;S2190</f>
        <v>1</v>
      </c>
    </row>
    <row r="2191" spans="1:21" ht="43.5" x14ac:dyDescent="0.35">
      <c r="A2191">
        <v>2189</v>
      </c>
      <c r="B2191" s="3" t="s">
        <v>2190</v>
      </c>
      <c r="C2191" s="3" t="s">
        <v>6299</v>
      </c>
      <c r="D2191" s="11">
        <v>1200</v>
      </c>
      <c r="E2191" s="11">
        <v>6039</v>
      </c>
      <c r="F2191" t="s">
        <v>8219</v>
      </c>
      <c r="G2191" t="s">
        <v>8225</v>
      </c>
      <c r="H2191" t="s">
        <v>8247</v>
      </c>
      <c r="I2191">
        <v>1461276000</v>
      </c>
      <c r="J2191">
        <v>1460055300</v>
      </c>
      <c r="K2191" t="b">
        <v>0</v>
      </c>
      <c r="L2191">
        <v>88</v>
      </c>
      <c r="M2191" t="b">
        <v>1</v>
      </c>
      <c r="N2191" t="s">
        <v>8297</v>
      </c>
      <c r="O2191" s="13">
        <f>E2191/D2191</f>
        <v>5.0324999999999998</v>
      </c>
      <c r="P2191" s="14">
        <f>IF($L2191&lt;&gt;0, E2191/L2191, 0)</f>
        <v>68.625</v>
      </c>
      <c r="Q2191" t="str">
        <f>LEFT($N2191, FIND("/", $N2191)-1)</f>
        <v>games</v>
      </c>
      <c r="R2191" t="str">
        <f>RIGHT(N2191, LEN(N2191)-LEN(Q2191)-1)</f>
        <v>tabletop games</v>
      </c>
      <c r="S2191" s="5">
        <f>$J2191/60/60/24+DATE(1970, 1, 1)</f>
        <v>42467.788194444445</v>
      </c>
      <c r="T2191" s="5">
        <f>$I2191/60/60/24+DATE(1970, 1, 1)</f>
        <v>42481.916666666672</v>
      </c>
      <c r="U2191" t="b">
        <f>T2191&gt;S2191</f>
        <v>1</v>
      </c>
    </row>
    <row r="2192" spans="1:21" ht="43.5" x14ac:dyDescent="0.35">
      <c r="A2192">
        <v>2190</v>
      </c>
      <c r="B2192" s="3" t="s">
        <v>2191</v>
      </c>
      <c r="C2192" s="3" t="s">
        <v>6300</v>
      </c>
      <c r="D2192" s="11">
        <v>19000</v>
      </c>
      <c r="E2192" s="11">
        <v>35076</v>
      </c>
      <c r="F2192" t="s">
        <v>8219</v>
      </c>
      <c r="G2192" t="s">
        <v>8224</v>
      </c>
      <c r="H2192" t="s">
        <v>8246</v>
      </c>
      <c r="I2192">
        <v>1458716340</v>
      </c>
      <c r="J2192">
        <v>1455721204</v>
      </c>
      <c r="K2192" t="b">
        <v>0</v>
      </c>
      <c r="L2192">
        <v>537</v>
      </c>
      <c r="M2192" t="b">
        <v>1</v>
      </c>
      <c r="N2192" t="s">
        <v>8297</v>
      </c>
      <c r="O2192" s="13">
        <f>E2192/D2192</f>
        <v>1.8461052631578947</v>
      </c>
      <c r="P2192" s="14">
        <f>IF($L2192&lt;&gt;0, E2192/L2192, 0)</f>
        <v>65.318435754189949</v>
      </c>
      <c r="Q2192" t="str">
        <f>LEFT($N2192, FIND("/", $N2192)-1)</f>
        <v>games</v>
      </c>
      <c r="R2192" t="str">
        <f>RIGHT(N2192, LEN(N2192)-LEN(Q2192)-1)</f>
        <v>tabletop games</v>
      </c>
      <c r="S2192" s="5">
        <f>$J2192/60/60/24+DATE(1970, 1, 1)</f>
        <v>42417.625046296293</v>
      </c>
      <c r="T2192" s="5">
        <f>$I2192/60/60/24+DATE(1970, 1, 1)</f>
        <v>42452.290972222225</v>
      </c>
      <c r="U2192" t="b">
        <f>T2192&gt;S2192</f>
        <v>1</v>
      </c>
    </row>
    <row r="2193" spans="1:21" ht="58" x14ac:dyDescent="0.35">
      <c r="A2193">
        <v>2191</v>
      </c>
      <c r="B2193" s="3" t="s">
        <v>2192</v>
      </c>
      <c r="C2193" s="3" t="s">
        <v>6301</v>
      </c>
      <c r="D2193" s="11">
        <v>750</v>
      </c>
      <c r="E2193" s="11">
        <v>898</v>
      </c>
      <c r="F2193" t="s">
        <v>8219</v>
      </c>
      <c r="G2193" t="s">
        <v>8225</v>
      </c>
      <c r="H2193" t="s">
        <v>8247</v>
      </c>
      <c r="I2193">
        <v>1487102427</v>
      </c>
      <c r="J2193">
        <v>1486065627</v>
      </c>
      <c r="K2193" t="b">
        <v>0</v>
      </c>
      <c r="L2193">
        <v>25</v>
      </c>
      <c r="M2193" t="b">
        <v>1</v>
      </c>
      <c r="N2193" t="s">
        <v>8297</v>
      </c>
      <c r="O2193" s="13">
        <f>E2193/D2193</f>
        <v>1.1973333333333334</v>
      </c>
      <c r="P2193" s="14">
        <f>IF($L2193&lt;&gt;0, E2193/L2193, 0)</f>
        <v>35.92</v>
      </c>
      <c r="Q2193" t="str">
        <f>LEFT($N2193, FIND("/", $N2193)-1)</f>
        <v>games</v>
      </c>
      <c r="R2193" t="str">
        <f>RIGHT(N2193, LEN(N2193)-LEN(Q2193)-1)</f>
        <v>tabletop games</v>
      </c>
      <c r="S2193" s="5">
        <f>$J2193/60/60/24+DATE(1970, 1, 1)</f>
        <v>42768.833645833336</v>
      </c>
      <c r="T2193" s="5">
        <f>$I2193/60/60/24+DATE(1970, 1, 1)</f>
        <v>42780.833645833336</v>
      </c>
      <c r="U2193" t="b">
        <f>T2193&gt;S2193</f>
        <v>1</v>
      </c>
    </row>
    <row r="2194" spans="1:21" ht="58" x14ac:dyDescent="0.35">
      <c r="A2194">
        <v>2192</v>
      </c>
      <c r="B2194" s="3" t="s">
        <v>2193</v>
      </c>
      <c r="C2194" s="3" t="s">
        <v>6302</v>
      </c>
      <c r="D2194" s="11">
        <v>12000</v>
      </c>
      <c r="E2194" s="11">
        <v>129748.82</v>
      </c>
      <c r="F2194" t="s">
        <v>8219</v>
      </c>
      <c r="G2194" t="s">
        <v>8225</v>
      </c>
      <c r="H2194" t="s">
        <v>8247</v>
      </c>
      <c r="I2194">
        <v>1481842800</v>
      </c>
      <c r="J2194">
        <v>1479414344</v>
      </c>
      <c r="K2194" t="b">
        <v>0</v>
      </c>
      <c r="L2194">
        <v>3238</v>
      </c>
      <c r="M2194" t="b">
        <v>1</v>
      </c>
      <c r="N2194" t="s">
        <v>8297</v>
      </c>
      <c r="O2194" s="13">
        <f>E2194/D2194</f>
        <v>10.812401666666668</v>
      </c>
      <c r="P2194" s="14">
        <f>IF($L2194&lt;&gt;0, E2194/L2194, 0)</f>
        <v>40.070667078443485</v>
      </c>
      <c r="Q2194" t="str">
        <f>LEFT($N2194, FIND("/", $N2194)-1)</f>
        <v>games</v>
      </c>
      <c r="R2194" t="str">
        <f>RIGHT(N2194, LEN(N2194)-LEN(Q2194)-1)</f>
        <v>tabletop games</v>
      </c>
      <c r="S2194" s="5">
        <f>$J2194/60/60/24+DATE(1970, 1, 1)</f>
        <v>42691.8512037037</v>
      </c>
      <c r="T2194" s="5">
        <f>$I2194/60/60/24+DATE(1970, 1, 1)</f>
        <v>42719.958333333328</v>
      </c>
      <c r="U2194" t="b">
        <f>T2194&gt;S2194</f>
        <v>1</v>
      </c>
    </row>
    <row r="2195" spans="1:21" ht="58" x14ac:dyDescent="0.35">
      <c r="A2195">
        <v>2193</v>
      </c>
      <c r="B2195" s="3" t="s">
        <v>2194</v>
      </c>
      <c r="C2195" s="3" t="s">
        <v>6303</v>
      </c>
      <c r="D2195" s="11">
        <v>15000</v>
      </c>
      <c r="E2195" s="11">
        <v>67856</v>
      </c>
      <c r="F2195" t="s">
        <v>8219</v>
      </c>
      <c r="G2195" t="s">
        <v>8224</v>
      </c>
      <c r="H2195" t="s">
        <v>8246</v>
      </c>
      <c r="I2195">
        <v>1479704340</v>
      </c>
      <c r="J2195">
        <v>1477043072</v>
      </c>
      <c r="K2195" t="b">
        <v>0</v>
      </c>
      <c r="L2195">
        <v>897</v>
      </c>
      <c r="M2195" t="b">
        <v>1</v>
      </c>
      <c r="N2195" t="s">
        <v>8297</v>
      </c>
      <c r="O2195" s="13">
        <f>E2195/D2195</f>
        <v>4.5237333333333334</v>
      </c>
      <c r="P2195" s="14">
        <f>IF($L2195&lt;&gt;0, E2195/L2195, 0)</f>
        <v>75.647714604236342</v>
      </c>
      <c r="Q2195" t="str">
        <f>LEFT($N2195, FIND("/", $N2195)-1)</f>
        <v>games</v>
      </c>
      <c r="R2195" t="str">
        <f>RIGHT(N2195, LEN(N2195)-LEN(Q2195)-1)</f>
        <v>tabletop games</v>
      </c>
      <c r="S2195" s="5">
        <f>$J2195/60/60/24+DATE(1970, 1, 1)</f>
        <v>42664.405925925923</v>
      </c>
      <c r="T2195" s="5">
        <f>$I2195/60/60/24+DATE(1970, 1, 1)</f>
        <v>42695.207638888889</v>
      </c>
      <c r="U2195" t="b">
        <f>T2195&gt;S2195</f>
        <v>1</v>
      </c>
    </row>
    <row r="2196" spans="1:21" ht="58" x14ac:dyDescent="0.35">
      <c r="A2196">
        <v>2194</v>
      </c>
      <c r="B2196" s="3" t="s">
        <v>2195</v>
      </c>
      <c r="C2196" s="3" t="s">
        <v>6304</v>
      </c>
      <c r="D2196" s="11">
        <v>10000</v>
      </c>
      <c r="E2196" s="11">
        <v>53737</v>
      </c>
      <c r="F2196" t="s">
        <v>8219</v>
      </c>
      <c r="G2196" t="s">
        <v>8224</v>
      </c>
      <c r="H2196" t="s">
        <v>8246</v>
      </c>
      <c r="I2196">
        <v>1459012290</v>
      </c>
      <c r="J2196">
        <v>1456423890</v>
      </c>
      <c r="K2196" t="b">
        <v>0</v>
      </c>
      <c r="L2196">
        <v>878</v>
      </c>
      <c r="M2196" t="b">
        <v>1</v>
      </c>
      <c r="N2196" t="s">
        <v>8297</v>
      </c>
      <c r="O2196" s="13">
        <f>E2196/D2196</f>
        <v>5.3737000000000004</v>
      </c>
      <c r="P2196" s="14">
        <f>IF($L2196&lt;&gt;0, E2196/L2196, 0)</f>
        <v>61.203872437357631</v>
      </c>
      <c r="Q2196" t="str">
        <f>LEFT($N2196, FIND("/", $N2196)-1)</f>
        <v>games</v>
      </c>
      <c r="R2196" t="str">
        <f>RIGHT(N2196, LEN(N2196)-LEN(Q2196)-1)</f>
        <v>tabletop games</v>
      </c>
      <c r="S2196" s="5">
        <f>$J2196/60/60/24+DATE(1970, 1, 1)</f>
        <v>42425.757986111115</v>
      </c>
      <c r="T2196" s="5">
        <f>$I2196/60/60/24+DATE(1970, 1, 1)</f>
        <v>42455.716319444444</v>
      </c>
      <c r="U2196" t="b">
        <f>T2196&gt;S2196</f>
        <v>1</v>
      </c>
    </row>
    <row r="2197" spans="1:21" ht="29" x14ac:dyDescent="0.35">
      <c r="A2197">
        <v>2195</v>
      </c>
      <c r="B2197" s="3" t="s">
        <v>2196</v>
      </c>
      <c r="C2197" s="3" t="s">
        <v>6305</v>
      </c>
      <c r="D2197" s="11">
        <v>4600</v>
      </c>
      <c r="E2197" s="11">
        <v>5535</v>
      </c>
      <c r="F2197" t="s">
        <v>8219</v>
      </c>
      <c r="G2197" t="s">
        <v>8224</v>
      </c>
      <c r="H2197" t="s">
        <v>8246</v>
      </c>
      <c r="I2197">
        <v>1439317900</v>
      </c>
      <c r="J2197">
        <v>1436725900</v>
      </c>
      <c r="K2197" t="b">
        <v>0</v>
      </c>
      <c r="L2197">
        <v>115</v>
      </c>
      <c r="M2197" t="b">
        <v>1</v>
      </c>
      <c r="N2197" t="s">
        <v>8297</v>
      </c>
      <c r="O2197" s="13">
        <f>E2197/D2197</f>
        <v>1.2032608695652174</v>
      </c>
      <c r="P2197" s="14">
        <f>IF($L2197&lt;&gt;0, E2197/L2197, 0)</f>
        <v>48.130434782608695</v>
      </c>
      <c r="Q2197" t="str">
        <f>LEFT($N2197, FIND("/", $N2197)-1)</f>
        <v>games</v>
      </c>
      <c r="R2197" t="str">
        <f>RIGHT(N2197, LEN(N2197)-LEN(Q2197)-1)</f>
        <v>tabletop games</v>
      </c>
      <c r="S2197" s="5">
        <f>$J2197/60/60/24+DATE(1970, 1, 1)</f>
        <v>42197.771990740745</v>
      </c>
      <c r="T2197" s="5">
        <f>$I2197/60/60/24+DATE(1970, 1, 1)</f>
        <v>42227.771990740745</v>
      </c>
      <c r="U2197" t="b">
        <f>T2197&gt;S2197</f>
        <v>1</v>
      </c>
    </row>
    <row r="2198" spans="1:21" ht="29" x14ac:dyDescent="0.35">
      <c r="A2198">
        <v>2196</v>
      </c>
      <c r="B2198" s="3" t="s">
        <v>2197</v>
      </c>
      <c r="C2198" s="3" t="s">
        <v>6306</v>
      </c>
      <c r="D2198" s="11">
        <v>14000</v>
      </c>
      <c r="E2198" s="11">
        <v>15937</v>
      </c>
      <c r="F2198" t="s">
        <v>8219</v>
      </c>
      <c r="G2198" t="s">
        <v>8224</v>
      </c>
      <c r="H2198" t="s">
        <v>8246</v>
      </c>
      <c r="I2198">
        <v>1480662000</v>
      </c>
      <c r="J2198">
        <v>1478000502</v>
      </c>
      <c r="K2198" t="b">
        <v>0</v>
      </c>
      <c r="L2198">
        <v>234</v>
      </c>
      <c r="M2198" t="b">
        <v>1</v>
      </c>
      <c r="N2198" t="s">
        <v>8297</v>
      </c>
      <c r="O2198" s="13">
        <f>E2198/D2198</f>
        <v>1.1383571428571428</v>
      </c>
      <c r="P2198" s="14">
        <f>IF($L2198&lt;&gt;0, E2198/L2198, 0)</f>
        <v>68.106837606837601</v>
      </c>
      <c r="Q2198" t="str">
        <f>LEFT($N2198, FIND("/", $N2198)-1)</f>
        <v>games</v>
      </c>
      <c r="R2198" t="str">
        <f>RIGHT(N2198, LEN(N2198)-LEN(Q2198)-1)</f>
        <v>tabletop games</v>
      </c>
      <c r="S2198" s="5">
        <f>$J2198/60/60/24+DATE(1970, 1, 1)</f>
        <v>42675.487291666665</v>
      </c>
      <c r="T2198" s="5">
        <f>$I2198/60/60/24+DATE(1970, 1, 1)</f>
        <v>42706.291666666672</v>
      </c>
      <c r="U2198" t="b">
        <f>T2198&gt;S2198</f>
        <v>1</v>
      </c>
    </row>
    <row r="2199" spans="1:21" ht="43.5" x14ac:dyDescent="0.35">
      <c r="A2199">
        <v>2197</v>
      </c>
      <c r="B2199" s="3" t="s">
        <v>2198</v>
      </c>
      <c r="C2199" s="3" t="s">
        <v>6307</v>
      </c>
      <c r="D2199" s="11">
        <v>30000</v>
      </c>
      <c r="E2199" s="11">
        <v>285309.33</v>
      </c>
      <c r="F2199" t="s">
        <v>8219</v>
      </c>
      <c r="G2199" t="s">
        <v>8224</v>
      </c>
      <c r="H2199" t="s">
        <v>8246</v>
      </c>
      <c r="I2199">
        <v>1425132059</v>
      </c>
      <c r="J2199">
        <v>1422540059</v>
      </c>
      <c r="K2199" t="b">
        <v>0</v>
      </c>
      <c r="L2199">
        <v>4330</v>
      </c>
      <c r="M2199" t="b">
        <v>1</v>
      </c>
      <c r="N2199" t="s">
        <v>8297</v>
      </c>
      <c r="O2199" s="13">
        <f>E2199/D2199</f>
        <v>9.5103109999999997</v>
      </c>
      <c r="P2199" s="14">
        <f>IF($L2199&lt;&gt;0, E2199/L2199, 0)</f>
        <v>65.891300230946882</v>
      </c>
      <c r="Q2199" t="str">
        <f>LEFT($N2199, FIND("/", $N2199)-1)</f>
        <v>games</v>
      </c>
      <c r="R2199" t="str">
        <f>RIGHT(N2199, LEN(N2199)-LEN(Q2199)-1)</f>
        <v>tabletop games</v>
      </c>
      <c r="S2199" s="5">
        <f>$J2199/60/60/24+DATE(1970, 1, 1)</f>
        <v>42033.584016203706</v>
      </c>
      <c r="T2199" s="5">
        <f>$I2199/60/60/24+DATE(1970, 1, 1)</f>
        <v>42063.584016203706</v>
      </c>
      <c r="U2199" t="b">
        <f>T2199&gt;S2199</f>
        <v>1</v>
      </c>
    </row>
    <row r="2200" spans="1:21" ht="43.5" x14ac:dyDescent="0.35">
      <c r="A2200">
        <v>2198</v>
      </c>
      <c r="B2200" s="3" t="s">
        <v>2199</v>
      </c>
      <c r="C2200" s="3" t="s">
        <v>6308</v>
      </c>
      <c r="D2200" s="11">
        <v>40000</v>
      </c>
      <c r="E2200" s="11">
        <v>53157</v>
      </c>
      <c r="F2200" t="s">
        <v>8219</v>
      </c>
      <c r="G2200" t="s">
        <v>8224</v>
      </c>
      <c r="H2200" t="s">
        <v>8246</v>
      </c>
      <c r="I2200">
        <v>1447507200</v>
      </c>
      <c r="J2200">
        <v>1444911600</v>
      </c>
      <c r="K2200" t="b">
        <v>0</v>
      </c>
      <c r="L2200">
        <v>651</v>
      </c>
      <c r="M2200" t="b">
        <v>1</v>
      </c>
      <c r="N2200" t="s">
        <v>8297</v>
      </c>
      <c r="O2200" s="13">
        <f>E2200/D2200</f>
        <v>1.3289249999999999</v>
      </c>
      <c r="P2200" s="14">
        <f>IF($L2200&lt;&gt;0, E2200/L2200, 0)</f>
        <v>81.654377880184327</v>
      </c>
      <c r="Q2200" t="str">
        <f>LEFT($N2200, FIND("/", $N2200)-1)</f>
        <v>games</v>
      </c>
      <c r="R2200" t="str">
        <f>RIGHT(N2200, LEN(N2200)-LEN(Q2200)-1)</f>
        <v>tabletop games</v>
      </c>
      <c r="S2200" s="5">
        <f>$J2200/60/60/24+DATE(1970, 1, 1)</f>
        <v>42292.513888888891</v>
      </c>
      <c r="T2200" s="5">
        <f>$I2200/60/60/24+DATE(1970, 1, 1)</f>
        <v>42322.555555555555</v>
      </c>
      <c r="U2200" t="b">
        <f>T2200&gt;S2200</f>
        <v>1</v>
      </c>
    </row>
    <row r="2201" spans="1:21" ht="29" x14ac:dyDescent="0.35">
      <c r="A2201">
        <v>2199</v>
      </c>
      <c r="B2201" s="3" t="s">
        <v>2200</v>
      </c>
      <c r="C2201" s="3" t="s">
        <v>6309</v>
      </c>
      <c r="D2201" s="11">
        <v>9000</v>
      </c>
      <c r="E2201" s="11">
        <v>13228</v>
      </c>
      <c r="F2201" t="s">
        <v>8219</v>
      </c>
      <c r="G2201" t="s">
        <v>8241</v>
      </c>
      <c r="H2201" t="s">
        <v>8249</v>
      </c>
      <c r="I2201">
        <v>1444903198</v>
      </c>
      <c r="J2201">
        <v>1442311198</v>
      </c>
      <c r="K2201" t="b">
        <v>1</v>
      </c>
      <c r="L2201">
        <v>251</v>
      </c>
      <c r="M2201" t="b">
        <v>1</v>
      </c>
      <c r="N2201" t="s">
        <v>8297</v>
      </c>
      <c r="O2201" s="13">
        <f>E2201/D2201</f>
        <v>1.4697777777777778</v>
      </c>
      <c r="P2201" s="14">
        <f>IF($L2201&lt;&gt;0, E2201/L2201, 0)</f>
        <v>52.701195219123505</v>
      </c>
      <c r="Q2201" t="str">
        <f>LEFT($N2201, FIND("/", $N2201)-1)</f>
        <v>games</v>
      </c>
      <c r="R2201" t="str">
        <f>RIGHT(N2201, LEN(N2201)-LEN(Q2201)-1)</f>
        <v>tabletop games</v>
      </c>
      <c r="S2201" s="5">
        <f>$J2201/60/60/24+DATE(1970, 1, 1)</f>
        <v>42262.416643518518</v>
      </c>
      <c r="T2201" s="5">
        <f>$I2201/60/60/24+DATE(1970, 1, 1)</f>
        <v>42292.416643518518</v>
      </c>
      <c r="U2201" t="b">
        <f>T2201&gt;S2201</f>
        <v>1</v>
      </c>
    </row>
    <row r="2202" spans="1:21" ht="43.5" x14ac:dyDescent="0.35">
      <c r="A2202">
        <v>2200</v>
      </c>
      <c r="B2202" s="3" t="s">
        <v>2201</v>
      </c>
      <c r="C2202" s="3" t="s">
        <v>6310</v>
      </c>
      <c r="D2202" s="11">
        <v>2000</v>
      </c>
      <c r="E2202" s="11">
        <v>10843</v>
      </c>
      <c r="F2202" t="s">
        <v>8219</v>
      </c>
      <c r="G2202" t="s">
        <v>8225</v>
      </c>
      <c r="H2202" t="s">
        <v>8247</v>
      </c>
      <c r="I2202">
        <v>1436151600</v>
      </c>
      <c r="J2202">
        <v>1433775668</v>
      </c>
      <c r="K2202" t="b">
        <v>0</v>
      </c>
      <c r="L2202">
        <v>263</v>
      </c>
      <c r="M2202" t="b">
        <v>1</v>
      </c>
      <c r="N2202" t="s">
        <v>8297</v>
      </c>
      <c r="O2202" s="13">
        <f>E2202/D2202</f>
        <v>5.4215</v>
      </c>
      <c r="P2202" s="14">
        <f>IF($L2202&lt;&gt;0, E2202/L2202, 0)</f>
        <v>41.228136882129277</v>
      </c>
      <c r="Q2202" t="str">
        <f>LEFT($N2202, FIND("/", $N2202)-1)</f>
        <v>games</v>
      </c>
      <c r="R2202" t="str">
        <f>RIGHT(N2202, LEN(N2202)-LEN(Q2202)-1)</f>
        <v>tabletop games</v>
      </c>
      <c r="S2202" s="5">
        <f>$J2202/60/60/24+DATE(1970, 1, 1)</f>
        <v>42163.625787037032</v>
      </c>
      <c r="T2202" s="5">
        <f>$I2202/60/60/24+DATE(1970, 1, 1)</f>
        <v>42191.125</v>
      </c>
      <c r="U2202" t="b">
        <f>T2202&gt;S2202</f>
        <v>1</v>
      </c>
    </row>
    <row r="2203" spans="1:21" ht="43.5" x14ac:dyDescent="0.35">
      <c r="A2203">
        <v>2201</v>
      </c>
      <c r="B2203" s="3" t="s">
        <v>2202</v>
      </c>
      <c r="C2203" s="3" t="s">
        <v>6311</v>
      </c>
      <c r="D2203" s="11">
        <v>110</v>
      </c>
      <c r="E2203" s="11">
        <v>420.99</v>
      </c>
      <c r="F2203" t="s">
        <v>8219</v>
      </c>
      <c r="G2203" t="s">
        <v>8225</v>
      </c>
      <c r="H2203" t="s">
        <v>8247</v>
      </c>
      <c r="I2203">
        <v>1358367565</v>
      </c>
      <c r="J2203">
        <v>1357157965</v>
      </c>
      <c r="K2203" t="b">
        <v>0</v>
      </c>
      <c r="L2203">
        <v>28</v>
      </c>
      <c r="M2203" t="b">
        <v>1</v>
      </c>
      <c r="N2203" t="s">
        <v>8280</v>
      </c>
      <c r="O2203" s="13">
        <f>E2203/D2203</f>
        <v>3.8271818181818182</v>
      </c>
      <c r="P2203" s="14">
        <f>IF($L2203&lt;&gt;0, E2203/L2203, 0)</f>
        <v>15.035357142857142</v>
      </c>
      <c r="Q2203" t="str">
        <f>LEFT($N2203, FIND("/", $N2203)-1)</f>
        <v>music</v>
      </c>
      <c r="R2203" t="str">
        <f>RIGHT(N2203, LEN(N2203)-LEN(Q2203)-1)</f>
        <v>electronic music</v>
      </c>
      <c r="S2203" s="5">
        <f>$J2203/60/60/24+DATE(1970, 1, 1)</f>
        <v>41276.846817129634</v>
      </c>
      <c r="T2203" s="5">
        <f>$I2203/60/60/24+DATE(1970, 1, 1)</f>
        <v>41290.846817129634</v>
      </c>
      <c r="U2203" t="b">
        <f>T2203&gt;S2203</f>
        <v>1</v>
      </c>
    </row>
    <row r="2204" spans="1:21" ht="29" x14ac:dyDescent="0.35">
      <c r="A2204">
        <v>2202</v>
      </c>
      <c r="B2204" s="3" t="s">
        <v>2203</v>
      </c>
      <c r="C2204" s="3" t="s">
        <v>6312</v>
      </c>
      <c r="D2204" s="11">
        <v>4000</v>
      </c>
      <c r="E2204" s="11">
        <v>28167.25</v>
      </c>
      <c r="F2204" t="s">
        <v>8219</v>
      </c>
      <c r="G2204" t="s">
        <v>8224</v>
      </c>
      <c r="H2204" t="s">
        <v>8246</v>
      </c>
      <c r="I2204">
        <v>1351801368</v>
      </c>
      <c r="J2204">
        <v>1349209368</v>
      </c>
      <c r="K2204" t="b">
        <v>0</v>
      </c>
      <c r="L2204">
        <v>721</v>
      </c>
      <c r="M2204" t="b">
        <v>1</v>
      </c>
      <c r="N2204" t="s">
        <v>8280</v>
      </c>
      <c r="O2204" s="13">
        <f>E2204/D2204</f>
        <v>7.0418124999999998</v>
      </c>
      <c r="P2204" s="14">
        <f>IF($L2204&lt;&gt;0, E2204/L2204, 0)</f>
        <v>39.066920943134534</v>
      </c>
      <c r="Q2204" t="str">
        <f>LEFT($N2204, FIND("/", $N2204)-1)</f>
        <v>music</v>
      </c>
      <c r="R2204" t="str">
        <f>RIGHT(N2204, LEN(N2204)-LEN(Q2204)-1)</f>
        <v>electronic music</v>
      </c>
      <c r="S2204" s="5">
        <f>$J2204/60/60/24+DATE(1970, 1, 1)</f>
        <v>41184.849166666667</v>
      </c>
      <c r="T2204" s="5">
        <f>$I2204/60/60/24+DATE(1970, 1, 1)</f>
        <v>41214.849166666667</v>
      </c>
      <c r="U2204" t="b">
        <f>T2204&gt;S2204</f>
        <v>1</v>
      </c>
    </row>
    <row r="2205" spans="1:21" ht="43.5" x14ac:dyDescent="0.35">
      <c r="A2205">
        <v>2203</v>
      </c>
      <c r="B2205" s="3" t="s">
        <v>2204</v>
      </c>
      <c r="C2205" s="3" t="s">
        <v>6313</v>
      </c>
      <c r="D2205" s="11">
        <v>2000</v>
      </c>
      <c r="E2205" s="11">
        <v>2191</v>
      </c>
      <c r="F2205" t="s">
        <v>8219</v>
      </c>
      <c r="G2205" t="s">
        <v>8229</v>
      </c>
      <c r="H2205" t="s">
        <v>8251</v>
      </c>
      <c r="I2205">
        <v>1443127082</v>
      </c>
      <c r="J2205">
        <v>1440535082</v>
      </c>
      <c r="K2205" t="b">
        <v>0</v>
      </c>
      <c r="L2205">
        <v>50</v>
      </c>
      <c r="M2205" t="b">
        <v>1</v>
      </c>
      <c r="N2205" t="s">
        <v>8280</v>
      </c>
      <c r="O2205" s="13">
        <f>E2205/D2205</f>
        <v>1.0954999999999999</v>
      </c>
      <c r="P2205" s="14">
        <f>IF($L2205&lt;&gt;0, E2205/L2205, 0)</f>
        <v>43.82</v>
      </c>
      <c r="Q2205" t="str">
        <f>LEFT($N2205, FIND("/", $N2205)-1)</f>
        <v>music</v>
      </c>
      <c r="R2205" t="str">
        <f>RIGHT(N2205, LEN(N2205)-LEN(Q2205)-1)</f>
        <v>electronic music</v>
      </c>
      <c r="S2205" s="5">
        <f>$J2205/60/60/24+DATE(1970, 1, 1)</f>
        <v>42241.85974537037</v>
      </c>
      <c r="T2205" s="5">
        <f>$I2205/60/60/24+DATE(1970, 1, 1)</f>
        <v>42271.85974537037</v>
      </c>
      <c r="U2205" t="b">
        <f>T2205&gt;S2205</f>
        <v>1</v>
      </c>
    </row>
    <row r="2206" spans="1:21" ht="43.5" x14ac:dyDescent="0.35">
      <c r="A2206">
        <v>2204</v>
      </c>
      <c r="B2206" s="3" t="s">
        <v>2205</v>
      </c>
      <c r="C2206" s="3" t="s">
        <v>6314</v>
      </c>
      <c r="D2206" s="11">
        <v>1500</v>
      </c>
      <c r="E2206" s="11">
        <v>1993</v>
      </c>
      <c r="F2206" t="s">
        <v>8219</v>
      </c>
      <c r="G2206" t="s">
        <v>8224</v>
      </c>
      <c r="H2206" t="s">
        <v>8246</v>
      </c>
      <c r="I2206">
        <v>1362814119</v>
      </c>
      <c r="J2206">
        <v>1360222119</v>
      </c>
      <c r="K2206" t="b">
        <v>0</v>
      </c>
      <c r="L2206">
        <v>73</v>
      </c>
      <c r="M2206" t="b">
        <v>1</v>
      </c>
      <c r="N2206" t="s">
        <v>8280</v>
      </c>
      <c r="O2206" s="13">
        <f>E2206/D2206</f>
        <v>1.3286666666666667</v>
      </c>
      <c r="P2206" s="14">
        <f>IF($L2206&lt;&gt;0, E2206/L2206, 0)</f>
        <v>27.301369863013697</v>
      </c>
      <c r="Q2206" t="str">
        <f>LEFT($N2206, FIND("/", $N2206)-1)</f>
        <v>music</v>
      </c>
      <c r="R2206" t="str">
        <f>RIGHT(N2206, LEN(N2206)-LEN(Q2206)-1)</f>
        <v>electronic music</v>
      </c>
      <c r="S2206" s="5">
        <f>$J2206/60/60/24+DATE(1970, 1, 1)</f>
        <v>41312.311562499999</v>
      </c>
      <c r="T2206" s="5">
        <f>$I2206/60/60/24+DATE(1970, 1, 1)</f>
        <v>41342.311562499999</v>
      </c>
      <c r="U2206" t="b">
        <f>T2206&gt;S2206</f>
        <v>1</v>
      </c>
    </row>
    <row r="2207" spans="1:21" ht="43.5" x14ac:dyDescent="0.35">
      <c r="A2207">
        <v>2205</v>
      </c>
      <c r="B2207" s="3" t="s">
        <v>2206</v>
      </c>
      <c r="C2207" s="3" t="s">
        <v>6315</v>
      </c>
      <c r="D2207" s="11">
        <v>750</v>
      </c>
      <c r="E2207" s="11">
        <v>1140</v>
      </c>
      <c r="F2207" t="s">
        <v>8219</v>
      </c>
      <c r="G2207" t="s">
        <v>8224</v>
      </c>
      <c r="H2207" t="s">
        <v>8246</v>
      </c>
      <c r="I2207">
        <v>1338579789</v>
      </c>
      <c r="J2207">
        <v>1335987789</v>
      </c>
      <c r="K2207" t="b">
        <v>0</v>
      </c>
      <c r="L2207">
        <v>27</v>
      </c>
      <c r="M2207" t="b">
        <v>1</v>
      </c>
      <c r="N2207" t="s">
        <v>8280</v>
      </c>
      <c r="O2207" s="13">
        <f>E2207/D2207</f>
        <v>1.52</v>
      </c>
      <c r="P2207" s="14">
        <f>IF($L2207&lt;&gt;0, E2207/L2207, 0)</f>
        <v>42.222222222222221</v>
      </c>
      <c r="Q2207" t="str">
        <f>LEFT($N2207, FIND("/", $N2207)-1)</f>
        <v>music</v>
      </c>
      <c r="R2207" t="str">
        <f>RIGHT(N2207, LEN(N2207)-LEN(Q2207)-1)</f>
        <v>electronic music</v>
      </c>
      <c r="S2207" s="5">
        <f>$J2207/60/60/24+DATE(1970, 1, 1)</f>
        <v>41031.82163194444</v>
      </c>
      <c r="T2207" s="5">
        <f>$I2207/60/60/24+DATE(1970, 1, 1)</f>
        <v>41061.82163194444</v>
      </c>
      <c r="U2207" t="b">
        <f>T2207&gt;S2207</f>
        <v>1</v>
      </c>
    </row>
    <row r="2208" spans="1:21" ht="43.5" x14ac:dyDescent="0.35">
      <c r="A2208">
        <v>2206</v>
      </c>
      <c r="B2208" s="3" t="s">
        <v>2207</v>
      </c>
      <c r="C2208" s="3" t="s">
        <v>6316</v>
      </c>
      <c r="D2208" s="11">
        <v>1100</v>
      </c>
      <c r="E2208" s="11">
        <v>1130</v>
      </c>
      <c r="F2208" t="s">
        <v>8219</v>
      </c>
      <c r="G2208" t="s">
        <v>8224</v>
      </c>
      <c r="H2208" t="s">
        <v>8246</v>
      </c>
      <c r="I2208">
        <v>1334556624</v>
      </c>
      <c r="J2208">
        <v>1333001424</v>
      </c>
      <c r="K2208" t="b">
        <v>0</v>
      </c>
      <c r="L2208">
        <v>34</v>
      </c>
      <c r="M2208" t="b">
        <v>1</v>
      </c>
      <c r="N2208" t="s">
        <v>8280</v>
      </c>
      <c r="O2208" s="13">
        <f>E2208/D2208</f>
        <v>1.0272727272727273</v>
      </c>
      <c r="P2208" s="14">
        <f>IF($L2208&lt;&gt;0, E2208/L2208, 0)</f>
        <v>33.235294117647058</v>
      </c>
      <c r="Q2208" t="str">
        <f>LEFT($N2208, FIND("/", $N2208)-1)</f>
        <v>music</v>
      </c>
      <c r="R2208" t="str">
        <f>RIGHT(N2208, LEN(N2208)-LEN(Q2208)-1)</f>
        <v>electronic music</v>
      </c>
      <c r="S2208" s="5">
        <f>$J2208/60/60/24+DATE(1970, 1, 1)</f>
        <v>40997.257222222222</v>
      </c>
      <c r="T2208" s="5">
        <f>$I2208/60/60/24+DATE(1970, 1, 1)</f>
        <v>41015.257222222222</v>
      </c>
      <c r="U2208" t="b">
        <f>T2208&gt;S2208</f>
        <v>1</v>
      </c>
    </row>
    <row r="2209" spans="1:21" ht="43.5" x14ac:dyDescent="0.35">
      <c r="A2209">
        <v>2207</v>
      </c>
      <c r="B2209" s="3" t="s">
        <v>2208</v>
      </c>
      <c r="C2209" s="3" t="s">
        <v>6317</v>
      </c>
      <c r="D2209" s="11">
        <v>2000</v>
      </c>
      <c r="E2209" s="11">
        <v>2000</v>
      </c>
      <c r="F2209" t="s">
        <v>8219</v>
      </c>
      <c r="G2209" t="s">
        <v>8224</v>
      </c>
      <c r="H2209" t="s">
        <v>8246</v>
      </c>
      <c r="I2209">
        <v>1384580373</v>
      </c>
      <c r="J2209">
        <v>1381984773</v>
      </c>
      <c r="K2209" t="b">
        <v>0</v>
      </c>
      <c r="L2209">
        <v>7</v>
      </c>
      <c r="M2209" t="b">
        <v>1</v>
      </c>
      <c r="N2209" t="s">
        <v>8280</v>
      </c>
      <c r="O2209" s="13">
        <f>E2209/D2209</f>
        <v>1</v>
      </c>
      <c r="P2209" s="14">
        <f>IF($L2209&lt;&gt;0, E2209/L2209, 0)</f>
        <v>285.71428571428572</v>
      </c>
      <c r="Q2209" t="str">
        <f>LEFT($N2209, FIND("/", $N2209)-1)</f>
        <v>music</v>
      </c>
      <c r="R2209" t="str">
        <f>RIGHT(N2209, LEN(N2209)-LEN(Q2209)-1)</f>
        <v>electronic music</v>
      </c>
      <c r="S2209" s="5">
        <f>$J2209/60/60/24+DATE(1970, 1, 1)</f>
        <v>41564.194131944445</v>
      </c>
      <c r="T2209" s="5">
        <f>$I2209/60/60/24+DATE(1970, 1, 1)</f>
        <v>41594.235798611109</v>
      </c>
      <c r="U2209" t="b">
        <f>T2209&gt;S2209</f>
        <v>1</v>
      </c>
    </row>
    <row r="2210" spans="1:21" ht="43.5" x14ac:dyDescent="0.35">
      <c r="A2210">
        <v>2208</v>
      </c>
      <c r="B2210" s="3" t="s">
        <v>2209</v>
      </c>
      <c r="C2210" s="3" t="s">
        <v>6318</v>
      </c>
      <c r="D2210" s="11">
        <v>1000</v>
      </c>
      <c r="E2210" s="11">
        <v>1016</v>
      </c>
      <c r="F2210" t="s">
        <v>8219</v>
      </c>
      <c r="G2210" t="s">
        <v>8224</v>
      </c>
      <c r="H2210" t="s">
        <v>8246</v>
      </c>
      <c r="I2210">
        <v>1333771200</v>
      </c>
      <c r="J2210">
        <v>1328649026</v>
      </c>
      <c r="K2210" t="b">
        <v>0</v>
      </c>
      <c r="L2210">
        <v>24</v>
      </c>
      <c r="M2210" t="b">
        <v>1</v>
      </c>
      <c r="N2210" t="s">
        <v>8280</v>
      </c>
      <c r="O2210" s="13">
        <f>E2210/D2210</f>
        <v>1.016</v>
      </c>
      <c r="P2210" s="14">
        <f>IF($L2210&lt;&gt;0, E2210/L2210, 0)</f>
        <v>42.333333333333336</v>
      </c>
      <c r="Q2210" t="str">
        <f>LEFT($N2210, FIND("/", $N2210)-1)</f>
        <v>music</v>
      </c>
      <c r="R2210" t="str">
        <f>RIGHT(N2210, LEN(N2210)-LEN(Q2210)-1)</f>
        <v>electronic music</v>
      </c>
      <c r="S2210" s="5">
        <f>$J2210/60/60/24+DATE(1970, 1, 1)</f>
        <v>40946.882245370369</v>
      </c>
      <c r="T2210" s="5">
        <f>$I2210/60/60/24+DATE(1970, 1, 1)</f>
        <v>41006.166666666664</v>
      </c>
      <c r="U2210" t="b">
        <f>T2210&gt;S2210</f>
        <v>1</v>
      </c>
    </row>
    <row r="2211" spans="1:21" ht="29" x14ac:dyDescent="0.35">
      <c r="A2211">
        <v>2209</v>
      </c>
      <c r="B2211" s="3" t="s">
        <v>2210</v>
      </c>
      <c r="C2211" s="3" t="s">
        <v>6319</v>
      </c>
      <c r="D2211" s="11">
        <v>500</v>
      </c>
      <c r="E2211" s="11">
        <v>754</v>
      </c>
      <c r="F2211" t="s">
        <v>8219</v>
      </c>
      <c r="G2211" t="s">
        <v>8225</v>
      </c>
      <c r="H2211" t="s">
        <v>8247</v>
      </c>
      <c r="I2211">
        <v>1397516400</v>
      </c>
      <c r="J2211">
        <v>1396524644</v>
      </c>
      <c r="K2211" t="b">
        <v>0</v>
      </c>
      <c r="L2211">
        <v>15</v>
      </c>
      <c r="M2211" t="b">
        <v>1</v>
      </c>
      <c r="N2211" t="s">
        <v>8280</v>
      </c>
      <c r="O2211" s="13">
        <f>E2211/D2211</f>
        <v>1.508</v>
      </c>
      <c r="P2211" s="14">
        <f>IF($L2211&lt;&gt;0, E2211/L2211, 0)</f>
        <v>50.266666666666666</v>
      </c>
      <c r="Q2211" t="str">
        <f>LEFT($N2211, FIND("/", $N2211)-1)</f>
        <v>music</v>
      </c>
      <c r="R2211" t="str">
        <f>RIGHT(N2211, LEN(N2211)-LEN(Q2211)-1)</f>
        <v>electronic music</v>
      </c>
      <c r="S2211" s="5">
        <f>$J2211/60/60/24+DATE(1970, 1, 1)</f>
        <v>41732.479675925926</v>
      </c>
      <c r="T2211" s="5">
        <f>$I2211/60/60/24+DATE(1970, 1, 1)</f>
        <v>41743.958333333336</v>
      </c>
      <c r="U2211" t="b">
        <f>T2211&gt;S2211</f>
        <v>1</v>
      </c>
    </row>
    <row r="2212" spans="1:21" ht="58" x14ac:dyDescent="0.35">
      <c r="A2212">
        <v>2210</v>
      </c>
      <c r="B2212" s="3" t="s">
        <v>2211</v>
      </c>
      <c r="C2212" s="3" t="s">
        <v>6320</v>
      </c>
      <c r="D2212" s="11">
        <v>4000</v>
      </c>
      <c r="E2212" s="11">
        <v>4457</v>
      </c>
      <c r="F2212" t="s">
        <v>8219</v>
      </c>
      <c r="G2212" t="s">
        <v>8224</v>
      </c>
      <c r="H2212" t="s">
        <v>8246</v>
      </c>
      <c r="I2212">
        <v>1334424960</v>
      </c>
      <c r="J2212">
        <v>1329442510</v>
      </c>
      <c r="K2212" t="b">
        <v>0</v>
      </c>
      <c r="L2212">
        <v>72</v>
      </c>
      <c r="M2212" t="b">
        <v>1</v>
      </c>
      <c r="N2212" t="s">
        <v>8280</v>
      </c>
      <c r="O2212" s="13">
        <f>E2212/D2212</f>
        <v>1.11425</v>
      </c>
      <c r="P2212" s="14">
        <f>IF($L2212&lt;&gt;0, E2212/L2212, 0)</f>
        <v>61.902777777777779</v>
      </c>
      <c r="Q2212" t="str">
        <f>LEFT($N2212, FIND("/", $N2212)-1)</f>
        <v>music</v>
      </c>
      <c r="R2212" t="str">
        <f>RIGHT(N2212, LEN(N2212)-LEN(Q2212)-1)</f>
        <v>electronic music</v>
      </c>
      <c r="S2212" s="5">
        <f>$J2212/60/60/24+DATE(1970, 1, 1)</f>
        <v>40956.066087962965</v>
      </c>
      <c r="T2212" s="5">
        <f>$I2212/60/60/24+DATE(1970, 1, 1)</f>
        <v>41013.73333333333</v>
      </c>
      <c r="U2212" t="b">
        <f>T2212&gt;S2212</f>
        <v>1</v>
      </c>
    </row>
    <row r="2213" spans="1:21" ht="58" x14ac:dyDescent="0.35">
      <c r="A2213">
        <v>2211</v>
      </c>
      <c r="B2213" s="3" t="s">
        <v>2212</v>
      </c>
      <c r="C2213" s="3" t="s">
        <v>6321</v>
      </c>
      <c r="D2213" s="11">
        <v>2500</v>
      </c>
      <c r="E2213" s="11">
        <v>4890</v>
      </c>
      <c r="F2213" t="s">
        <v>8219</v>
      </c>
      <c r="G2213" t="s">
        <v>8224</v>
      </c>
      <c r="H2213" t="s">
        <v>8246</v>
      </c>
      <c r="I2213">
        <v>1397113140</v>
      </c>
      <c r="J2213">
        <v>1395168625</v>
      </c>
      <c r="K2213" t="b">
        <v>0</v>
      </c>
      <c r="L2213">
        <v>120</v>
      </c>
      <c r="M2213" t="b">
        <v>1</v>
      </c>
      <c r="N2213" t="s">
        <v>8280</v>
      </c>
      <c r="O2213" s="13">
        <f>E2213/D2213</f>
        <v>1.956</v>
      </c>
      <c r="P2213" s="14">
        <f>IF($L2213&lt;&gt;0, E2213/L2213, 0)</f>
        <v>40.75</v>
      </c>
      <c r="Q2213" t="str">
        <f>LEFT($N2213, FIND("/", $N2213)-1)</f>
        <v>music</v>
      </c>
      <c r="R2213" t="str">
        <f>RIGHT(N2213, LEN(N2213)-LEN(Q2213)-1)</f>
        <v>electronic music</v>
      </c>
      <c r="S2213" s="5">
        <f>$J2213/60/60/24+DATE(1970, 1, 1)</f>
        <v>41716.785011574073</v>
      </c>
      <c r="T2213" s="5">
        <f>$I2213/60/60/24+DATE(1970, 1, 1)</f>
        <v>41739.290972222225</v>
      </c>
      <c r="U2213" t="b">
        <f>T2213&gt;S2213</f>
        <v>1</v>
      </c>
    </row>
    <row r="2214" spans="1:21" ht="58" x14ac:dyDescent="0.35">
      <c r="A2214">
        <v>2212</v>
      </c>
      <c r="B2214" s="3" t="s">
        <v>2213</v>
      </c>
      <c r="C2214" s="3" t="s">
        <v>6322</v>
      </c>
      <c r="D2214" s="11">
        <v>6000</v>
      </c>
      <c r="E2214" s="11">
        <v>6863</v>
      </c>
      <c r="F2214" t="s">
        <v>8219</v>
      </c>
      <c r="G2214" t="s">
        <v>8224</v>
      </c>
      <c r="H2214" t="s">
        <v>8246</v>
      </c>
      <c r="I2214">
        <v>1383526800</v>
      </c>
      <c r="J2214">
        <v>1380650177</v>
      </c>
      <c r="K2214" t="b">
        <v>0</v>
      </c>
      <c r="L2214">
        <v>123</v>
      </c>
      <c r="M2214" t="b">
        <v>1</v>
      </c>
      <c r="N2214" t="s">
        <v>8280</v>
      </c>
      <c r="O2214" s="13">
        <f>E2214/D2214</f>
        <v>1.1438333333333333</v>
      </c>
      <c r="P2214" s="14">
        <f>IF($L2214&lt;&gt;0, E2214/L2214, 0)</f>
        <v>55.796747967479675</v>
      </c>
      <c r="Q2214" t="str">
        <f>LEFT($N2214, FIND("/", $N2214)-1)</f>
        <v>music</v>
      </c>
      <c r="R2214" t="str">
        <f>RIGHT(N2214, LEN(N2214)-LEN(Q2214)-1)</f>
        <v>electronic music</v>
      </c>
      <c r="S2214" s="5">
        <f>$J2214/60/60/24+DATE(1970, 1, 1)</f>
        <v>41548.747418981482</v>
      </c>
      <c r="T2214" s="5">
        <f>$I2214/60/60/24+DATE(1970, 1, 1)</f>
        <v>41582.041666666664</v>
      </c>
      <c r="U2214" t="b">
        <f>T2214&gt;S2214</f>
        <v>1</v>
      </c>
    </row>
    <row r="2215" spans="1:21" ht="72.5" x14ac:dyDescent="0.35">
      <c r="A2215">
        <v>2213</v>
      </c>
      <c r="B2215" s="3" t="s">
        <v>2214</v>
      </c>
      <c r="C2215" s="3" t="s">
        <v>6323</v>
      </c>
      <c r="D2215" s="11">
        <v>5</v>
      </c>
      <c r="E2215" s="11">
        <v>10</v>
      </c>
      <c r="F2215" t="s">
        <v>8219</v>
      </c>
      <c r="G2215" t="s">
        <v>8224</v>
      </c>
      <c r="H2215" t="s">
        <v>8246</v>
      </c>
      <c r="I2215">
        <v>1431719379</v>
      </c>
      <c r="J2215">
        <v>1429127379</v>
      </c>
      <c r="K2215" t="b">
        <v>0</v>
      </c>
      <c r="L2215">
        <v>1</v>
      </c>
      <c r="M2215" t="b">
        <v>1</v>
      </c>
      <c r="N2215" t="s">
        <v>8280</v>
      </c>
      <c r="O2215" s="13">
        <f>E2215/D2215</f>
        <v>2</v>
      </c>
      <c r="P2215" s="14">
        <f>IF($L2215&lt;&gt;0, E2215/L2215, 0)</f>
        <v>10</v>
      </c>
      <c r="Q2215" t="str">
        <f>LEFT($N2215, FIND("/", $N2215)-1)</f>
        <v>music</v>
      </c>
      <c r="R2215" t="str">
        <f>RIGHT(N2215, LEN(N2215)-LEN(Q2215)-1)</f>
        <v>electronic music</v>
      </c>
      <c r="S2215" s="5">
        <f>$J2215/60/60/24+DATE(1970, 1, 1)</f>
        <v>42109.826145833329</v>
      </c>
      <c r="T2215" s="5">
        <f>$I2215/60/60/24+DATE(1970, 1, 1)</f>
        <v>42139.826145833329</v>
      </c>
      <c r="U2215" t="b">
        <f>T2215&gt;S2215</f>
        <v>1</v>
      </c>
    </row>
    <row r="2216" spans="1:21" ht="43.5" x14ac:dyDescent="0.35">
      <c r="A2216">
        <v>2214</v>
      </c>
      <c r="B2216" s="3" t="s">
        <v>2215</v>
      </c>
      <c r="C2216" s="3" t="s">
        <v>6324</v>
      </c>
      <c r="D2216" s="11">
        <v>600</v>
      </c>
      <c r="E2216" s="11">
        <v>1755.01</v>
      </c>
      <c r="F2216" t="s">
        <v>8219</v>
      </c>
      <c r="G2216" t="s">
        <v>8224</v>
      </c>
      <c r="H2216" t="s">
        <v>8246</v>
      </c>
      <c r="I2216">
        <v>1391713248</v>
      </c>
      <c r="J2216">
        <v>1389121248</v>
      </c>
      <c r="K2216" t="b">
        <v>0</v>
      </c>
      <c r="L2216">
        <v>24</v>
      </c>
      <c r="M2216" t="b">
        <v>1</v>
      </c>
      <c r="N2216" t="s">
        <v>8280</v>
      </c>
      <c r="O2216" s="13">
        <f>E2216/D2216</f>
        <v>2.9250166666666666</v>
      </c>
      <c r="P2216" s="14">
        <f>IF($L2216&lt;&gt;0, E2216/L2216, 0)</f>
        <v>73.125416666666666</v>
      </c>
      <c r="Q2216" t="str">
        <f>LEFT($N2216, FIND("/", $N2216)-1)</f>
        <v>music</v>
      </c>
      <c r="R2216" t="str">
        <f>RIGHT(N2216, LEN(N2216)-LEN(Q2216)-1)</f>
        <v>electronic music</v>
      </c>
      <c r="S2216" s="5">
        <f>$J2216/60/60/24+DATE(1970, 1, 1)</f>
        <v>41646.792222222226</v>
      </c>
      <c r="T2216" s="5">
        <f>$I2216/60/60/24+DATE(1970, 1, 1)</f>
        <v>41676.792222222226</v>
      </c>
      <c r="U2216" t="b">
        <f>T2216&gt;S2216</f>
        <v>1</v>
      </c>
    </row>
    <row r="2217" spans="1:21" ht="29" x14ac:dyDescent="0.35">
      <c r="A2217">
        <v>2215</v>
      </c>
      <c r="B2217" s="3" t="s">
        <v>2216</v>
      </c>
      <c r="C2217" s="3" t="s">
        <v>6325</v>
      </c>
      <c r="D2217" s="11">
        <v>550</v>
      </c>
      <c r="E2217" s="11">
        <v>860</v>
      </c>
      <c r="F2217" t="s">
        <v>8219</v>
      </c>
      <c r="G2217" t="s">
        <v>8224</v>
      </c>
      <c r="H2217" t="s">
        <v>8246</v>
      </c>
      <c r="I2217">
        <v>1331621940</v>
      </c>
      <c r="J2217">
        <v>1329671572</v>
      </c>
      <c r="K2217" t="b">
        <v>0</v>
      </c>
      <c r="L2217">
        <v>33</v>
      </c>
      <c r="M2217" t="b">
        <v>1</v>
      </c>
      <c r="N2217" t="s">
        <v>8280</v>
      </c>
      <c r="O2217" s="13">
        <f>E2217/D2217</f>
        <v>1.5636363636363637</v>
      </c>
      <c r="P2217" s="14">
        <f>IF($L2217&lt;&gt;0, E2217/L2217, 0)</f>
        <v>26.060606060606062</v>
      </c>
      <c r="Q2217" t="str">
        <f>LEFT($N2217, FIND("/", $N2217)-1)</f>
        <v>music</v>
      </c>
      <c r="R2217" t="str">
        <f>RIGHT(N2217, LEN(N2217)-LEN(Q2217)-1)</f>
        <v>electronic music</v>
      </c>
      <c r="S2217" s="5">
        <f>$J2217/60/60/24+DATE(1970, 1, 1)</f>
        <v>40958.717268518521</v>
      </c>
      <c r="T2217" s="5">
        <f>$I2217/60/60/24+DATE(1970, 1, 1)</f>
        <v>40981.290972222225</v>
      </c>
      <c r="U2217" t="b">
        <f>T2217&gt;S2217</f>
        <v>1</v>
      </c>
    </row>
    <row r="2218" spans="1:21" ht="43.5" x14ac:dyDescent="0.35">
      <c r="A2218">
        <v>2216</v>
      </c>
      <c r="B2218" s="3" t="s">
        <v>2217</v>
      </c>
      <c r="C2218" s="3" t="s">
        <v>6326</v>
      </c>
      <c r="D2218" s="11">
        <v>300</v>
      </c>
      <c r="E2218" s="11">
        <v>317</v>
      </c>
      <c r="F2218" t="s">
        <v>8219</v>
      </c>
      <c r="G2218" t="s">
        <v>8224</v>
      </c>
      <c r="H2218" t="s">
        <v>8246</v>
      </c>
      <c r="I2218">
        <v>1437674545</v>
      </c>
      <c r="J2218">
        <v>1436464945</v>
      </c>
      <c r="K2218" t="b">
        <v>0</v>
      </c>
      <c r="L2218">
        <v>14</v>
      </c>
      <c r="M2218" t="b">
        <v>1</v>
      </c>
      <c r="N2218" t="s">
        <v>8280</v>
      </c>
      <c r="O2218" s="13">
        <f>E2218/D2218</f>
        <v>1.0566666666666666</v>
      </c>
      <c r="P2218" s="14">
        <f>IF($L2218&lt;&gt;0, E2218/L2218, 0)</f>
        <v>22.642857142857142</v>
      </c>
      <c r="Q2218" t="str">
        <f>LEFT($N2218, FIND("/", $N2218)-1)</f>
        <v>music</v>
      </c>
      <c r="R2218" t="str">
        <f>RIGHT(N2218, LEN(N2218)-LEN(Q2218)-1)</f>
        <v>electronic music</v>
      </c>
      <c r="S2218" s="5">
        <f>$J2218/60/60/24+DATE(1970, 1, 1)</f>
        <v>42194.751678240747</v>
      </c>
      <c r="T2218" s="5">
        <f>$I2218/60/60/24+DATE(1970, 1, 1)</f>
        <v>42208.751678240747</v>
      </c>
      <c r="U2218" t="b">
        <f>T2218&gt;S2218</f>
        <v>1</v>
      </c>
    </row>
    <row r="2219" spans="1:21" ht="43.5" x14ac:dyDescent="0.35">
      <c r="A2219">
        <v>2217</v>
      </c>
      <c r="B2219" s="3" t="s">
        <v>2218</v>
      </c>
      <c r="C2219" s="3" t="s">
        <v>6327</v>
      </c>
      <c r="D2219" s="11">
        <v>420</v>
      </c>
      <c r="E2219" s="11">
        <v>425</v>
      </c>
      <c r="F2219" t="s">
        <v>8219</v>
      </c>
      <c r="G2219" t="s">
        <v>8224</v>
      </c>
      <c r="H2219" t="s">
        <v>8246</v>
      </c>
      <c r="I2219">
        <v>1446451200</v>
      </c>
      <c r="J2219">
        <v>1445539113</v>
      </c>
      <c r="K2219" t="b">
        <v>0</v>
      </c>
      <c r="L2219">
        <v>9</v>
      </c>
      <c r="M2219" t="b">
        <v>1</v>
      </c>
      <c r="N2219" t="s">
        <v>8280</v>
      </c>
      <c r="O2219" s="13">
        <f>E2219/D2219</f>
        <v>1.0119047619047619</v>
      </c>
      <c r="P2219" s="14">
        <f>IF($L2219&lt;&gt;0, E2219/L2219, 0)</f>
        <v>47.222222222222221</v>
      </c>
      <c r="Q2219" t="str">
        <f>LEFT($N2219, FIND("/", $N2219)-1)</f>
        <v>music</v>
      </c>
      <c r="R2219" t="str">
        <f>RIGHT(N2219, LEN(N2219)-LEN(Q2219)-1)</f>
        <v>electronic music</v>
      </c>
      <c r="S2219" s="5">
        <f>$J2219/60/60/24+DATE(1970, 1, 1)</f>
        <v>42299.776770833334</v>
      </c>
      <c r="T2219" s="5">
        <f>$I2219/60/60/24+DATE(1970, 1, 1)</f>
        <v>42310.333333333328</v>
      </c>
      <c r="U2219" t="b">
        <f>T2219&gt;S2219</f>
        <v>1</v>
      </c>
    </row>
    <row r="2220" spans="1:21" ht="43.5" x14ac:dyDescent="0.35">
      <c r="A2220">
        <v>2218</v>
      </c>
      <c r="B2220" s="3" t="s">
        <v>2219</v>
      </c>
      <c r="C2220" s="3" t="s">
        <v>6328</v>
      </c>
      <c r="D2220" s="11">
        <v>2000</v>
      </c>
      <c r="E2220" s="11">
        <v>2456.66</v>
      </c>
      <c r="F2220" t="s">
        <v>8219</v>
      </c>
      <c r="G2220" t="s">
        <v>8224</v>
      </c>
      <c r="H2220" t="s">
        <v>8246</v>
      </c>
      <c r="I2220">
        <v>1346198400</v>
      </c>
      <c r="J2220">
        <v>1344281383</v>
      </c>
      <c r="K2220" t="b">
        <v>0</v>
      </c>
      <c r="L2220">
        <v>76</v>
      </c>
      <c r="M2220" t="b">
        <v>1</v>
      </c>
      <c r="N2220" t="s">
        <v>8280</v>
      </c>
      <c r="O2220" s="13">
        <f>E2220/D2220</f>
        <v>1.2283299999999999</v>
      </c>
      <c r="P2220" s="14">
        <f>IF($L2220&lt;&gt;0, E2220/L2220, 0)</f>
        <v>32.324473684210524</v>
      </c>
      <c r="Q2220" t="str">
        <f>LEFT($N2220, FIND("/", $N2220)-1)</f>
        <v>music</v>
      </c>
      <c r="R2220" t="str">
        <f>RIGHT(N2220, LEN(N2220)-LEN(Q2220)-1)</f>
        <v>electronic music</v>
      </c>
      <c r="S2220" s="5">
        <f>$J2220/60/60/24+DATE(1970, 1, 1)</f>
        <v>41127.812303240738</v>
      </c>
      <c r="T2220" s="5">
        <f>$I2220/60/60/24+DATE(1970, 1, 1)</f>
        <v>41150</v>
      </c>
      <c r="U2220" t="b">
        <f>T2220&gt;S2220</f>
        <v>1</v>
      </c>
    </row>
    <row r="2221" spans="1:21" ht="43.5" x14ac:dyDescent="0.35">
      <c r="A2221">
        <v>2219</v>
      </c>
      <c r="B2221" s="3" t="s">
        <v>2220</v>
      </c>
      <c r="C2221" s="3" t="s">
        <v>6329</v>
      </c>
      <c r="D2221" s="11">
        <v>1000</v>
      </c>
      <c r="E2221" s="11">
        <v>1015</v>
      </c>
      <c r="F2221" t="s">
        <v>8219</v>
      </c>
      <c r="G2221" t="s">
        <v>8224</v>
      </c>
      <c r="H2221" t="s">
        <v>8246</v>
      </c>
      <c r="I2221">
        <v>1440004512</v>
      </c>
      <c r="J2221">
        <v>1437412512</v>
      </c>
      <c r="K2221" t="b">
        <v>0</v>
      </c>
      <c r="L2221">
        <v>19</v>
      </c>
      <c r="M2221" t="b">
        <v>1</v>
      </c>
      <c r="N2221" t="s">
        <v>8280</v>
      </c>
      <c r="O2221" s="13">
        <f>E2221/D2221</f>
        <v>1.0149999999999999</v>
      </c>
      <c r="P2221" s="14">
        <f>IF($L2221&lt;&gt;0, E2221/L2221, 0)</f>
        <v>53.421052631578945</v>
      </c>
      <c r="Q2221" t="str">
        <f>LEFT($N2221, FIND("/", $N2221)-1)</f>
        <v>music</v>
      </c>
      <c r="R2221" t="str">
        <f>RIGHT(N2221, LEN(N2221)-LEN(Q2221)-1)</f>
        <v>electronic music</v>
      </c>
      <c r="S2221" s="5">
        <f>$J2221/60/60/24+DATE(1970, 1, 1)</f>
        <v>42205.718888888892</v>
      </c>
      <c r="T2221" s="5">
        <f>$I2221/60/60/24+DATE(1970, 1, 1)</f>
        <v>42235.718888888892</v>
      </c>
      <c r="U2221" t="b">
        <f>T2221&gt;S2221</f>
        <v>1</v>
      </c>
    </row>
    <row r="2222" spans="1:21" ht="43.5" x14ac:dyDescent="0.35">
      <c r="A2222">
        <v>2220</v>
      </c>
      <c r="B2222" s="3" t="s">
        <v>2221</v>
      </c>
      <c r="C2222" s="3" t="s">
        <v>6330</v>
      </c>
      <c r="D2222" s="11">
        <v>3500</v>
      </c>
      <c r="E2222" s="11">
        <v>3540</v>
      </c>
      <c r="F2222" t="s">
        <v>8219</v>
      </c>
      <c r="G2222" t="s">
        <v>8224</v>
      </c>
      <c r="H2222" t="s">
        <v>8246</v>
      </c>
      <c r="I2222">
        <v>1374888436</v>
      </c>
      <c r="J2222">
        <v>1372296436</v>
      </c>
      <c r="K2222" t="b">
        <v>0</v>
      </c>
      <c r="L2222">
        <v>69</v>
      </c>
      <c r="M2222" t="b">
        <v>1</v>
      </c>
      <c r="N2222" t="s">
        <v>8280</v>
      </c>
      <c r="O2222" s="13">
        <f>E2222/D2222</f>
        <v>1.0114285714285713</v>
      </c>
      <c r="P2222" s="14">
        <f>IF($L2222&lt;&gt;0, E2222/L2222, 0)</f>
        <v>51.304347826086953</v>
      </c>
      <c r="Q2222" t="str">
        <f>LEFT($N2222, FIND("/", $N2222)-1)</f>
        <v>music</v>
      </c>
      <c r="R2222" t="str">
        <f>RIGHT(N2222, LEN(N2222)-LEN(Q2222)-1)</f>
        <v>electronic music</v>
      </c>
      <c r="S2222" s="5">
        <f>$J2222/60/60/24+DATE(1970, 1, 1)</f>
        <v>41452.060601851852</v>
      </c>
      <c r="T2222" s="5">
        <f>$I2222/60/60/24+DATE(1970, 1, 1)</f>
        <v>41482.060601851852</v>
      </c>
      <c r="U2222" t="b">
        <f>T2222&gt;S2222</f>
        <v>1</v>
      </c>
    </row>
    <row r="2223" spans="1:21" ht="43.5" x14ac:dyDescent="0.35">
      <c r="A2223">
        <v>2221</v>
      </c>
      <c r="B2223" s="3" t="s">
        <v>2222</v>
      </c>
      <c r="C2223" s="3" t="s">
        <v>6331</v>
      </c>
      <c r="D2223" s="11">
        <v>7500</v>
      </c>
      <c r="E2223" s="11">
        <v>8109</v>
      </c>
      <c r="F2223" t="s">
        <v>8219</v>
      </c>
      <c r="G2223" t="s">
        <v>8224</v>
      </c>
      <c r="H2223" t="s">
        <v>8246</v>
      </c>
      <c r="I2223">
        <v>1461369600</v>
      </c>
      <c r="J2223">
        <v>1458748809</v>
      </c>
      <c r="K2223" t="b">
        <v>0</v>
      </c>
      <c r="L2223">
        <v>218</v>
      </c>
      <c r="M2223" t="b">
        <v>1</v>
      </c>
      <c r="N2223" t="s">
        <v>8297</v>
      </c>
      <c r="O2223" s="13">
        <f>E2223/D2223</f>
        <v>1.0811999999999999</v>
      </c>
      <c r="P2223" s="14">
        <f>IF($L2223&lt;&gt;0, E2223/L2223, 0)</f>
        <v>37.197247706422019</v>
      </c>
      <c r="Q2223" t="str">
        <f>LEFT($N2223, FIND("/", $N2223)-1)</f>
        <v>games</v>
      </c>
      <c r="R2223" t="str">
        <f>RIGHT(N2223, LEN(N2223)-LEN(Q2223)-1)</f>
        <v>tabletop games</v>
      </c>
      <c r="S2223" s="5">
        <f>$J2223/60/60/24+DATE(1970, 1, 1)</f>
        <v>42452.666770833333</v>
      </c>
      <c r="T2223" s="5">
        <f>$I2223/60/60/24+DATE(1970, 1, 1)</f>
        <v>42483</v>
      </c>
      <c r="U2223" t="b">
        <f>T2223&gt;S2223</f>
        <v>1</v>
      </c>
    </row>
    <row r="2224" spans="1:21" ht="43.5" x14ac:dyDescent="0.35">
      <c r="A2224">
        <v>2222</v>
      </c>
      <c r="B2224" s="3" t="s">
        <v>2223</v>
      </c>
      <c r="C2224" s="3" t="s">
        <v>6332</v>
      </c>
      <c r="D2224" s="11">
        <v>500</v>
      </c>
      <c r="E2224" s="11">
        <v>813</v>
      </c>
      <c r="F2224" t="s">
        <v>8219</v>
      </c>
      <c r="G2224" t="s">
        <v>8224</v>
      </c>
      <c r="H2224" t="s">
        <v>8246</v>
      </c>
      <c r="I2224">
        <v>1327776847</v>
      </c>
      <c r="J2224">
        <v>1325184847</v>
      </c>
      <c r="K2224" t="b">
        <v>0</v>
      </c>
      <c r="L2224">
        <v>30</v>
      </c>
      <c r="M2224" t="b">
        <v>1</v>
      </c>
      <c r="N2224" t="s">
        <v>8297</v>
      </c>
      <c r="O2224" s="13">
        <f>E2224/D2224</f>
        <v>1.6259999999999999</v>
      </c>
      <c r="P2224" s="14">
        <f>IF($L2224&lt;&gt;0, E2224/L2224, 0)</f>
        <v>27.1</v>
      </c>
      <c r="Q2224" t="str">
        <f>LEFT($N2224, FIND("/", $N2224)-1)</f>
        <v>games</v>
      </c>
      <c r="R2224" t="str">
        <f>RIGHT(N2224, LEN(N2224)-LEN(Q2224)-1)</f>
        <v>tabletop games</v>
      </c>
      <c r="S2224" s="5">
        <f>$J2224/60/60/24+DATE(1970, 1, 1)</f>
        <v>40906.787581018521</v>
      </c>
      <c r="T2224" s="5">
        <f>$I2224/60/60/24+DATE(1970, 1, 1)</f>
        <v>40936.787581018521</v>
      </c>
      <c r="U2224" t="b">
        <f>T2224&gt;S2224</f>
        <v>1</v>
      </c>
    </row>
    <row r="2225" spans="1:21" ht="58" x14ac:dyDescent="0.35">
      <c r="A2225">
        <v>2223</v>
      </c>
      <c r="B2225" s="3" t="s">
        <v>2224</v>
      </c>
      <c r="C2225" s="3" t="s">
        <v>6333</v>
      </c>
      <c r="D2225" s="11">
        <v>19500</v>
      </c>
      <c r="E2225" s="11">
        <v>20631</v>
      </c>
      <c r="F2225" t="s">
        <v>8219</v>
      </c>
      <c r="G2225" t="s">
        <v>8229</v>
      </c>
      <c r="H2225" t="s">
        <v>8251</v>
      </c>
      <c r="I2225">
        <v>1435418568</v>
      </c>
      <c r="J2225">
        <v>1432826568</v>
      </c>
      <c r="K2225" t="b">
        <v>0</v>
      </c>
      <c r="L2225">
        <v>100</v>
      </c>
      <c r="M2225" t="b">
        <v>1</v>
      </c>
      <c r="N2225" t="s">
        <v>8297</v>
      </c>
      <c r="O2225" s="13">
        <f>E2225/D2225</f>
        <v>1.0580000000000001</v>
      </c>
      <c r="P2225" s="14">
        <f>IF($L2225&lt;&gt;0, E2225/L2225, 0)</f>
        <v>206.31</v>
      </c>
      <c r="Q2225" t="str">
        <f>LEFT($N2225, FIND("/", $N2225)-1)</f>
        <v>games</v>
      </c>
      <c r="R2225" t="str">
        <f>RIGHT(N2225, LEN(N2225)-LEN(Q2225)-1)</f>
        <v>tabletop games</v>
      </c>
      <c r="S2225" s="5">
        <f>$J2225/60/60/24+DATE(1970, 1, 1)</f>
        <v>42152.640833333338</v>
      </c>
      <c r="T2225" s="5">
        <f>$I2225/60/60/24+DATE(1970, 1, 1)</f>
        <v>42182.640833333338</v>
      </c>
      <c r="U2225" t="b">
        <f>T2225&gt;S2225</f>
        <v>1</v>
      </c>
    </row>
    <row r="2226" spans="1:21" ht="43.5" x14ac:dyDescent="0.35">
      <c r="A2226">
        <v>2224</v>
      </c>
      <c r="B2226" s="3" t="s">
        <v>2225</v>
      </c>
      <c r="C2226" s="3" t="s">
        <v>6334</v>
      </c>
      <c r="D2226" s="11">
        <v>10000</v>
      </c>
      <c r="E2226" s="11">
        <v>24315</v>
      </c>
      <c r="F2226" t="s">
        <v>8219</v>
      </c>
      <c r="G2226" t="s">
        <v>8224</v>
      </c>
      <c r="H2226" t="s">
        <v>8246</v>
      </c>
      <c r="I2226">
        <v>1477767600</v>
      </c>
      <c r="J2226">
        <v>1475337675</v>
      </c>
      <c r="K2226" t="b">
        <v>0</v>
      </c>
      <c r="L2226">
        <v>296</v>
      </c>
      <c r="M2226" t="b">
        <v>1</v>
      </c>
      <c r="N2226" t="s">
        <v>8297</v>
      </c>
      <c r="O2226" s="13">
        <f>E2226/D2226</f>
        <v>2.4315000000000002</v>
      </c>
      <c r="P2226" s="14">
        <f>IF($L2226&lt;&gt;0, E2226/L2226, 0)</f>
        <v>82.145270270270274</v>
      </c>
      <c r="Q2226" t="str">
        <f>LEFT($N2226, FIND("/", $N2226)-1)</f>
        <v>games</v>
      </c>
      <c r="R2226" t="str">
        <f>RIGHT(N2226, LEN(N2226)-LEN(Q2226)-1)</f>
        <v>tabletop games</v>
      </c>
      <c r="S2226" s="5">
        <f>$J2226/60/60/24+DATE(1970, 1, 1)</f>
        <v>42644.667534722219</v>
      </c>
      <c r="T2226" s="5">
        <f>$I2226/60/60/24+DATE(1970, 1, 1)</f>
        <v>42672.791666666672</v>
      </c>
      <c r="U2226" t="b">
        <f>T2226&gt;S2226</f>
        <v>1</v>
      </c>
    </row>
    <row r="2227" spans="1:21" ht="43.5" x14ac:dyDescent="0.35">
      <c r="A2227">
        <v>2225</v>
      </c>
      <c r="B2227" s="3" t="s">
        <v>2226</v>
      </c>
      <c r="C2227" s="3" t="s">
        <v>6335</v>
      </c>
      <c r="D2227" s="11">
        <v>21000</v>
      </c>
      <c r="E2227" s="11">
        <v>198415.01</v>
      </c>
      <c r="F2227" t="s">
        <v>8219</v>
      </c>
      <c r="G2227" t="s">
        <v>8225</v>
      </c>
      <c r="H2227" t="s">
        <v>8247</v>
      </c>
      <c r="I2227">
        <v>1411326015</v>
      </c>
      <c r="J2227">
        <v>1408734015</v>
      </c>
      <c r="K2227" t="b">
        <v>0</v>
      </c>
      <c r="L2227">
        <v>1204</v>
      </c>
      <c r="M2227" t="b">
        <v>1</v>
      </c>
      <c r="N2227" t="s">
        <v>8297</v>
      </c>
      <c r="O2227" s="13">
        <f>E2227/D2227</f>
        <v>9.4483338095238096</v>
      </c>
      <c r="P2227" s="14">
        <f>IF($L2227&lt;&gt;0, E2227/L2227, 0)</f>
        <v>164.79651993355483</v>
      </c>
      <c r="Q2227" t="str">
        <f>LEFT($N2227, FIND("/", $N2227)-1)</f>
        <v>games</v>
      </c>
      <c r="R2227" t="str">
        <f>RIGHT(N2227, LEN(N2227)-LEN(Q2227)-1)</f>
        <v>tabletop games</v>
      </c>
      <c r="S2227" s="5">
        <f>$J2227/60/60/24+DATE(1970, 1, 1)</f>
        <v>41873.79184027778</v>
      </c>
      <c r="T2227" s="5">
        <f>$I2227/60/60/24+DATE(1970, 1, 1)</f>
        <v>41903.79184027778</v>
      </c>
      <c r="U2227" t="b">
        <f>T2227&gt;S2227</f>
        <v>1</v>
      </c>
    </row>
    <row r="2228" spans="1:21" ht="43.5" x14ac:dyDescent="0.35">
      <c r="A2228">
        <v>2226</v>
      </c>
      <c r="B2228" s="3" t="s">
        <v>2227</v>
      </c>
      <c r="C2228" s="3" t="s">
        <v>6336</v>
      </c>
      <c r="D2228" s="11">
        <v>18000</v>
      </c>
      <c r="E2228" s="11">
        <v>19523.310000000001</v>
      </c>
      <c r="F2228" t="s">
        <v>8219</v>
      </c>
      <c r="G2228" t="s">
        <v>8224</v>
      </c>
      <c r="H2228" t="s">
        <v>8246</v>
      </c>
      <c r="I2228">
        <v>1455253140</v>
      </c>
      <c r="J2228">
        <v>1452625822</v>
      </c>
      <c r="K2228" t="b">
        <v>0</v>
      </c>
      <c r="L2228">
        <v>321</v>
      </c>
      <c r="M2228" t="b">
        <v>1</v>
      </c>
      <c r="N2228" t="s">
        <v>8297</v>
      </c>
      <c r="O2228" s="13">
        <f>E2228/D2228</f>
        <v>1.0846283333333333</v>
      </c>
      <c r="P2228" s="14">
        <f>IF($L2228&lt;&gt;0, E2228/L2228, 0)</f>
        <v>60.820280373831778</v>
      </c>
      <c r="Q2228" t="str">
        <f>LEFT($N2228, FIND("/", $N2228)-1)</f>
        <v>games</v>
      </c>
      <c r="R2228" t="str">
        <f>RIGHT(N2228, LEN(N2228)-LEN(Q2228)-1)</f>
        <v>tabletop games</v>
      </c>
      <c r="S2228" s="5">
        <f>$J2228/60/60/24+DATE(1970, 1, 1)</f>
        <v>42381.79886574074</v>
      </c>
      <c r="T2228" s="5">
        <f>$I2228/60/60/24+DATE(1970, 1, 1)</f>
        <v>42412.207638888889</v>
      </c>
      <c r="U2228" t="b">
        <f>T2228&gt;S2228</f>
        <v>1</v>
      </c>
    </row>
    <row r="2229" spans="1:21" ht="43.5" x14ac:dyDescent="0.35">
      <c r="A2229">
        <v>2227</v>
      </c>
      <c r="B2229" s="3" t="s">
        <v>2228</v>
      </c>
      <c r="C2229" s="3" t="s">
        <v>6337</v>
      </c>
      <c r="D2229" s="11">
        <v>13000</v>
      </c>
      <c r="E2229" s="11">
        <v>20459</v>
      </c>
      <c r="F2229" t="s">
        <v>8219</v>
      </c>
      <c r="G2229" t="s">
        <v>8225</v>
      </c>
      <c r="H2229" t="s">
        <v>8247</v>
      </c>
      <c r="I2229">
        <v>1384374155</v>
      </c>
      <c r="J2229">
        <v>1381778555</v>
      </c>
      <c r="K2229" t="b">
        <v>0</v>
      </c>
      <c r="L2229">
        <v>301</v>
      </c>
      <c r="M2229" t="b">
        <v>1</v>
      </c>
      <c r="N2229" t="s">
        <v>8297</v>
      </c>
      <c r="O2229" s="13">
        <f>E2229/D2229</f>
        <v>1.5737692307692308</v>
      </c>
      <c r="P2229" s="14">
        <f>IF($L2229&lt;&gt;0, E2229/L2229, 0)</f>
        <v>67.970099667774093</v>
      </c>
      <c r="Q2229" t="str">
        <f>LEFT($N2229, FIND("/", $N2229)-1)</f>
        <v>games</v>
      </c>
      <c r="R2229" t="str">
        <f>RIGHT(N2229, LEN(N2229)-LEN(Q2229)-1)</f>
        <v>tabletop games</v>
      </c>
      <c r="S2229" s="5">
        <f>$J2229/60/60/24+DATE(1970, 1, 1)</f>
        <v>41561.807349537034</v>
      </c>
      <c r="T2229" s="5">
        <f>$I2229/60/60/24+DATE(1970, 1, 1)</f>
        <v>41591.849016203705</v>
      </c>
      <c r="U2229" t="b">
        <f>T2229&gt;S2229</f>
        <v>1</v>
      </c>
    </row>
    <row r="2230" spans="1:21" ht="58" x14ac:dyDescent="0.35">
      <c r="A2230">
        <v>2228</v>
      </c>
      <c r="B2230" s="3" t="s">
        <v>2229</v>
      </c>
      <c r="C2230" s="3" t="s">
        <v>6338</v>
      </c>
      <c r="D2230" s="11">
        <v>1000</v>
      </c>
      <c r="E2230" s="11">
        <v>11744.9</v>
      </c>
      <c r="F2230" t="s">
        <v>8219</v>
      </c>
      <c r="G2230" t="s">
        <v>8236</v>
      </c>
      <c r="H2230" t="s">
        <v>8249</v>
      </c>
      <c r="I2230">
        <v>1439707236</v>
      </c>
      <c r="J2230">
        <v>1437115236</v>
      </c>
      <c r="K2230" t="b">
        <v>0</v>
      </c>
      <c r="L2230">
        <v>144</v>
      </c>
      <c r="M2230" t="b">
        <v>1</v>
      </c>
      <c r="N2230" t="s">
        <v>8297</v>
      </c>
      <c r="O2230" s="13">
        <f>E2230/D2230</f>
        <v>11.744899999999999</v>
      </c>
      <c r="P2230" s="14">
        <f>IF($L2230&lt;&gt;0, E2230/L2230, 0)</f>
        <v>81.561805555555551</v>
      </c>
      <c r="Q2230" t="str">
        <f>LEFT($N2230, FIND("/", $N2230)-1)</f>
        <v>games</v>
      </c>
      <c r="R2230" t="str">
        <f>RIGHT(N2230, LEN(N2230)-LEN(Q2230)-1)</f>
        <v>tabletop games</v>
      </c>
      <c r="S2230" s="5">
        <f>$J2230/60/60/24+DATE(1970, 1, 1)</f>
        <v>42202.278194444443</v>
      </c>
      <c r="T2230" s="5">
        <f>$I2230/60/60/24+DATE(1970, 1, 1)</f>
        <v>42232.278194444443</v>
      </c>
      <c r="U2230" t="b">
        <f>T2230&gt;S2230</f>
        <v>1</v>
      </c>
    </row>
    <row r="2231" spans="1:21" ht="58" x14ac:dyDescent="0.35">
      <c r="A2231">
        <v>2229</v>
      </c>
      <c r="B2231" s="3" t="s">
        <v>2230</v>
      </c>
      <c r="C2231" s="3" t="s">
        <v>6339</v>
      </c>
      <c r="D2231" s="11">
        <v>8012</v>
      </c>
      <c r="E2231" s="11">
        <v>13704.33</v>
      </c>
      <c r="F2231" t="s">
        <v>8219</v>
      </c>
      <c r="G2231" t="s">
        <v>8224</v>
      </c>
      <c r="H2231" t="s">
        <v>8246</v>
      </c>
      <c r="I2231">
        <v>1378180800</v>
      </c>
      <c r="J2231">
        <v>1375113391</v>
      </c>
      <c r="K2231" t="b">
        <v>0</v>
      </c>
      <c r="L2231">
        <v>539</v>
      </c>
      <c r="M2231" t="b">
        <v>1</v>
      </c>
      <c r="N2231" t="s">
        <v>8297</v>
      </c>
      <c r="O2231" s="13">
        <f>E2231/D2231</f>
        <v>1.7104755366949576</v>
      </c>
      <c r="P2231" s="14">
        <f>IF($L2231&lt;&gt;0, E2231/L2231, 0)</f>
        <v>25.42547309833024</v>
      </c>
      <c r="Q2231" t="str">
        <f>LEFT($N2231, FIND("/", $N2231)-1)</f>
        <v>games</v>
      </c>
      <c r="R2231" t="str">
        <f>RIGHT(N2231, LEN(N2231)-LEN(Q2231)-1)</f>
        <v>tabletop games</v>
      </c>
      <c r="S2231" s="5">
        <f>$J2231/60/60/24+DATE(1970, 1, 1)</f>
        <v>41484.664247685185</v>
      </c>
      <c r="T2231" s="5">
        <f>$I2231/60/60/24+DATE(1970, 1, 1)</f>
        <v>41520.166666666664</v>
      </c>
      <c r="U2231" t="b">
        <f>T2231&gt;S2231</f>
        <v>1</v>
      </c>
    </row>
    <row r="2232" spans="1:21" ht="43.5" x14ac:dyDescent="0.35">
      <c r="A2232">
        <v>2230</v>
      </c>
      <c r="B2232" s="3" t="s">
        <v>2231</v>
      </c>
      <c r="C2232" s="3" t="s">
        <v>6340</v>
      </c>
      <c r="D2232" s="11">
        <v>8500</v>
      </c>
      <c r="E2232" s="11">
        <v>10706</v>
      </c>
      <c r="F2232" t="s">
        <v>8219</v>
      </c>
      <c r="G2232" t="s">
        <v>8224</v>
      </c>
      <c r="H2232" t="s">
        <v>8246</v>
      </c>
      <c r="I2232">
        <v>1398460127</v>
      </c>
      <c r="J2232">
        <v>1395868127</v>
      </c>
      <c r="K2232" t="b">
        <v>0</v>
      </c>
      <c r="L2232">
        <v>498</v>
      </c>
      <c r="M2232" t="b">
        <v>1</v>
      </c>
      <c r="N2232" t="s">
        <v>8297</v>
      </c>
      <c r="O2232" s="13">
        <f>E2232/D2232</f>
        <v>1.2595294117647058</v>
      </c>
      <c r="P2232" s="14">
        <f>IF($L2232&lt;&gt;0, E2232/L2232, 0)</f>
        <v>21.497991967871485</v>
      </c>
      <c r="Q2232" t="str">
        <f>LEFT($N2232, FIND("/", $N2232)-1)</f>
        <v>games</v>
      </c>
      <c r="R2232" t="str">
        <f>RIGHT(N2232, LEN(N2232)-LEN(Q2232)-1)</f>
        <v>tabletop games</v>
      </c>
      <c r="S2232" s="5">
        <f>$J2232/60/60/24+DATE(1970, 1, 1)</f>
        <v>41724.881099537037</v>
      </c>
      <c r="T2232" s="5">
        <f>$I2232/60/60/24+DATE(1970, 1, 1)</f>
        <v>41754.881099537037</v>
      </c>
      <c r="U2232" t="b">
        <f>T2232&gt;S2232</f>
        <v>1</v>
      </c>
    </row>
    <row r="2233" spans="1:21" ht="43.5" x14ac:dyDescent="0.35">
      <c r="A2233">
        <v>2231</v>
      </c>
      <c r="B2233" s="3" t="s">
        <v>2232</v>
      </c>
      <c r="C2233" s="3" t="s">
        <v>6341</v>
      </c>
      <c r="D2233" s="11">
        <v>2500</v>
      </c>
      <c r="E2233" s="11">
        <v>30303.24</v>
      </c>
      <c r="F2233" t="s">
        <v>8219</v>
      </c>
      <c r="G2233" t="s">
        <v>8224</v>
      </c>
      <c r="H2233" t="s">
        <v>8246</v>
      </c>
      <c r="I2233">
        <v>1372136400</v>
      </c>
      <c r="J2233">
        <v>1369864301</v>
      </c>
      <c r="K2233" t="b">
        <v>0</v>
      </c>
      <c r="L2233">
        <v>1113</v>
      </c>
      <c r="M2233" t="b">
        <v>1</v>
      </c>
      <c r="N2233" t="s">
        <v>8297</v>
      </c>
      <c r="O2233" s="13">
        <f>E2233/D2233</f>
        <v>12.121296000000001</v>
      </c>
      <c r="P2233" s="14">
        <f>IF($L2233&lt;&gt;0, E2233/L2233, 0)</f>
        <v>27.226630727762803</v>
      </c>
      <c r="Q2233" t="str">
        <f>LEFT($N2233, FIND("/", $N2233)-1)</f>
        <v>games</v>
      </c>
      <c r="R2233" t="str">
        <f>RIGHT(N2233, LEN(N2233)-LEN(Q2233)-1)</f>
        <v>tabletop games</v>
      </c>
      <c r="S2233" s="5">
        <f>$J2233/60/60/24+DATE(1970, 1, 1)</f>
        <v>41423.910891203705</v>
      </c>
      <c r="T2233" s="5">
        <f>$I2233/60/60/24+DATE(1970, 1, 1)</f>
        <v>41450.208333333336</v>
      </c>
      <c r="U2233" t="b">
        <f>T2233&gt;S2233</f>
        <v>1</v>
      </c>
    </row>
    <row r="2234" spans="1:21" ht="43.5" x14ac:dyDescent="0.35">
      <c r="A2234">
        <v>2232</v>
      </c>
      <c r="B2234" s="3" t="s">
        <v>2233</v>
      </c>
      <c r="C2234" s="3" t="s">
        <v>6342</v>
      </c>
      <c r="D2234" s="11">
        <v>5000</v>
      </c>
      <c r="E2234" s="11">
        <v>24790</v>
      </c>
      <c r="F2234" t="s">
        <v>8219</v>
      </c>
      <c r="G2234" t="s">
        <v>8224</v>
      </c>
      <c r="H2234" t="s">
        <v>8246</v>
      </c>
      <c r="I2234">
        <v>1405738800</v>
      </c>
      <c r="J2234">
        <v>1402945408</v>
      </c>
      <c r="K2234" t="b">
        <v>0</v>
      </c>
      <c r="L2234">
        <v>988</v>
      </c>
      <c r="M2234" t="b">
        <v>1</v>
      </c>
      <c r="N2234" t="s">
        <v>8297</v>
      </c>
      <c r="O2234" s="13">
        <f>E2234/D2234</f>
        <v>4.9580000000000002</v>
      </c>
      <c r="P2234" s="14">
        <f>IF($L2234&lt;&gt;0, E2234/L2234, 0)</f>
        <v>25.091093117408906</v>
      </c>
      <c r="Q2234" t="str">
        <f>LEFT($N2234, FIND("/", $N2234)-1)</f>
        <v>games</v>
      </c>
      <c r="R2234" t="str">
        <f>RIGHT(N2234, LEN(N2234)-LEN(Q2234)-1)</f>
        <v>tabletop games</v>
      </c>
      <c r="S2234" s="5">
        <f>$J2234/60/60/24+DATE(1970, 1, 1)</f>
        <v>41806.794074074074</v>
      </c>
      <c r="T2234" s="5">
        <f>$I2234/60/60/24+DATE(1970, 1, 1)</f>
        <v>41839.125</v>
      </c>
      <c r="U2234" t="b">
        <f>T2234&gt;S2234</f>
        <v>1</v>
      </c>
    </row>
    <row r="2235" spans="1:21" ht="43.5" x14ac:dyDescent="0.35">
      <c r="A2235">
        <v>2233</v>
      </c>
      <c r="B2235" s="3" t="s">
        <v>2234</v>
      </c>
      <c r="C2235" s="3" t="s">
        <v>6343</v>
      </c>
      <c r="D2235" s="11">
        <v>2500</v>
      </c>
      <c r="E2235" s="11">
        <v>8301</v>
      </c>
      <c r="F2235" t="s">
        <v>8219</v>
      </c>
      <c r="G2235" t="s">
        <v>8225</v>
      </c>
      <c r="H2235" t="s">
        <v>8247</v>
      </c>
      <c r="I2235">
        <v>1450051200</v>
      </c>
      <c r="J2235">
        <v>1448269539</v>
      </c>
      <c r="K2235" t="b">
        <v>0</v>
      </c>
      <c r="L2235">
        <v>391</v>
      </c>
      <c r="M2235" t="b">
        <v>1</v>
      </c>
      <c r="N2235" t="s">
        <v>8297</v>
      </c>
      <c r="O2235" s="13">
        <f>E2235/D2235</f>
        <v>3.3203999999999998</v>
      </c>
      <c r="P2235" s="14">
        <f>IF($L2235&lt;&gt;0, E2235/L2235, 0)</f>
        <v>21.230179028132991</v>
      </c>
      <c r="Q2235" t="str">
        <f>LEFT($N2235, FIND("/", $N2235)-1)</f>
        <v>games</v>
      </c>
      <c r="R2235" t="str">
        <f>RIGHT(N2235, LEN(N2235)-LEN(Q2235)-1)</f>
        <v>tabletop games</v>
      </c>
      <c r="S2235" s="5">
        <f>$J2235/60/60/24+DATE(1970, 1, 1)</f>
        <v>42331.378923611104</v>
      </c>
      <c r="T2235" s="5">
        <f>$I2235/60/60/24+DATE(1970, 1, 1)</f>
        <v>42352</v>
      </c>
      <c r="U2235" t="b">
        <f>T2235&gt;S2235</f>
        <v>1</v>
      </c>
    </row>
    <row r="2236" spans="1:21" ht="43.5" x14ac:dyDescent="0.35">
      <c r="A2236">
        <v>2234</v>
      </c>
      <c r="B2236" s="3" t="s">
        <v>2235</v>
      </c>
      <c r="C2236" s="3" t="s">
        <v>6344</v>
      </c>
      <c r="D2236" s="11">
        <v>100</v>
      </c>
      <c r="E2236" s="11">
        <v>1165</v>
      </c>
      <c r="F2236" t="s">
        <v>8219</v>
      </c>
      <c r="G2236" t="s">
        <v>8224</v>
      </c>
      <c r="H2236" t="s">
        <v>8246</v>
      </c>
      <c r="I2236">
        <v>1483645647</v>
      </c>
      <c r="J2236">
        <v>1481053647</v>
      </c>
      <c r="K2236" t="b">
        <v>0</v>
      </c>
      <c r="L2236">
        <v>28</v>
      </c>
      <c r="M2236" t="b">
        <v>1</v>
      </c>
      <c r="N2236" t="s">
        <v>8297</v>
      </c>
      <c r="O2236" s="13">
        <f>E2236/D2236</f>
        <v>11.65</v>
      </c>
      <c r="P2236" s="14">
        <f>IF($L2236&lt;&gt;0, E2236/L2236, 0)</f>
        <v>41.607142857142854</v>
      </c>
      <c r="Q2236" t="str">
        <f>LEFT($N2236, FIND("/", $N2236)-1)</f>
        <v>games</v>
      </c>
      <c r="R2236" t="str">
        <f>RIGHT(N2236, LEN(N2236)-LEN(Q2236)-1)</f>
        <v>tabletop games</v>
      </c>
      <c r="S2236" s="5">
        <f>$J2236/60/60/24+DATE(1970, 1, 1)</f>
        <v>42710.824618055558</v>
      </c>
      <c r="T2236" s="5">
        <f>$I2236/60/60/24+DATE(1970, 1, 1)</f>
        <v>42740.824618055558</v>
      </c>
      <c r="U2236" t="b">
        <f>T2236&gt;S2236</f>
        <v>1</v>
      </c>
    </row>
    <row r="2237" spans="1:21" ht="29" x14ac:dyDescent="0.35">
      <c r="A2237">
        <v>2235</v>
      </c>
      <c r="B2237" s="3" t="s">
        <v>2236</v>
      </c>
      <c r="C2237" s="3" t="s">
        <v>6345</v>
      </c>
      <c r="D2237" s="11">
        <v>13000</v>
      </c>
      <c r="E2237" s="11">
        <v>19931</v>
      </c>
      <c r="F2237" t="s">
        <v>8219</v>
      </c>
      <c r="G2237" t="s">
        <v>8229</v>
      </c>
      <c r="H2237" t="s">
        <v>8251</v>
      </c>
      <c r="I2237">
        <v>1427585511</v>
      </c>
      <c r="J2237">
        <v>1424997111</v>
      </c>
      <c r="K2237" t="b">
        <v>0</v>
      </c>
      <c r="L2237">
        <v>147</v>
      </c>
      <c r="M2237" t="b">
        <v>1</v>
      </c>
      <c r="N2237" t="s">
        <v>8297</v>
      </c>
      <c r="O2237" s="13">
        <f>E2237/D2237</f>
        <v>1.5331538461538461</v>
      </c>
      <c r="P2237" s="14">
        <f>IF($L2237&lt;&gt;0, E2237/L2237, 0)</f>
        <v>135.58503401360545</v>
      </c>
      <c r="Q2237" t="str">
        <f>LEFT($N2237, FIND("/", $N2237)-1)</f>
        <v>games</v>
      </c>
      <c r="R2237" t="str">
        <f>RIGHT(N2237, LEN(N2237)-LEN(Q2237)-1)</f>
        <v>tabletop games</v>
      </c>
      <c r="S2237" s="5">
        <f>$J2237/60/60/24+DATE(1970, 1, 1)</f>
        <v>42062.022118055553</v>
      </c>
      <c r="T2237" s="5">
        <f>$I2237/60/60/24+DATE(1970, 1, 1)</f>
        <v>42091.980451388896</v>
      </c>
      <c r="U2237" t="b">
        <f>T2237&gt;S2237</f>
        <v>1</v>
      </c>
    </row>
    <row r="2238" spans="1:21" ht="43.5" x14ac:dyDescent="0.35">
      <c r="A2238">
        <v>2236</v>
      </c>
      <c r="B2238" s="3" t="s">
        <v>2237</v>
      </c>
      <c r="C2238" s="3" t="s">
        <v>6346</v>
      </c>
      <c r="D2238" s="11">
        <v>2800</v>
      </c>
      <c r="E2238" s="11">
        <v>15039</v>
      </c>
      <c r="F2238" t="s">
        <v>8219</v>
      </c>
      <c r="G2238" t="s">
        <v>8224</v>
      </c>
      <c r="H2238" t="s">
        <v>8246</v>
      </c>
      <c r="I2238">
        <v>1454338123</v>
      </c>
      <c r="J2238">
        <v>1451746123</v>
      </c>
      <c r="K2238" t="b">
        <v>0</v>
      </c>
      <c r="L2238">
        <v>680</v>
      </c>
      <c r="M2238" t="b">
        <v>1</v>
      </c>
      <c r="N2238" t="s">
        <v>8297</v>
      </c>
      <c r="O2238" s="13">
        <f>E2238/D2238</f>
        <v>5.3710714285714287</v>
      </c>
      <c r="P2238" s="14">
        <f>IF($L2238&lt;&gt;0, E2238/L2238, 0)</f>
        <v>22.116176470588236</v>
      </c>
      <c r="Q2238" t="str">
        <f>LEFT($N2238, FIND("/", $N2238)-1)</f>
        <v>games</v>
      </c>
      <c r="R2238" t="str">
        <f>RIGHT(N2238, LEN(N2238)-LEN(Q2238)-1)</f>
        <v>tabletop games</v>
      </c>
      <c r="S2238" s="5">
        <f>$J2238/60/60/24+DATE(1970, 1, 1)</f>
        <v>42371.617164351846</v>
      </c>
      <c r="T2238" s="5">
        <f>$I2238/60/60/24+DATE(1970, 1, 1)</f>
        <v>42401.617164351846</v>
      </c>
      <c r="U2238" t="b">
        <f>T2238&gt;S2238</f>
        <v>1</v>
      </c>
    </row>
    <row r="2239" spans="1:21" ht="43.5" x14ac:dyDescent="0.35">
      <c r="A2239">
        <v>2237</v>
      </c>
      <c r="B2239" s="3" t="s">
        <v>2238</v>
      </c>
      <c r="C2239" s="3" t="s">
        <v>6347</v>
      </c>
      <c r="D2239" s="11">
        <v>18000</v>
      </c>
      <c r="E2239" s="11">
        <v>63527</v>
      </c>
      <c r="F2239" t="s">
        <v>8219</v>
      </c>
      <c r="G2239" t="s">
        <v>8224</v>
      </c>
      <c r="H2239" t="s">
        <v>8246</v>
      </c>
      <c r="I2239">
        <v>1415779140</v>
      </c>
      <c r="J2239">
        <v>1412294683</v>
      </c>
      <c r="K2239" t="b">
        <v>0</v>
      </c>
      <c r="L2239">
        <v>983</v>
      </c>
      <c r="M2239" t="b">
        <v>1</v>
      </c>
      <c r="N2239" t="s">
        <v>8297</v>
      </c>
      <c r="O2239" s="13">
        <f>E2239/D2239</f>
        <v>3.5292777777777777</v>
      </c>
      <c r="P2239" s="14">
        <f>IF($L2239&lt;&gt;0, E2239/L2239, 0)</f>
        <v>64.625635808748726</v>
      </c>
      <c r="Q2239" t="str">
        <f>LEFT($N2239, FIND("/", $N2239)-1)</f>
        <v>games</v>
      </c>
      <c r="R2239" t="str">
        <f>RIGHT(N2239, LEN(N2239)-LEN(Q2239)-1)</f>
        <v>tabletop games</v>
      </c>
      <c r="S2239" s="5">
        <f>$J2239/60/60/24+DATE(1970, 1, 1)</f>
        <v>41915.003275462965</v>
      </c>
      <c r="T2239" s="5">
        <f>$I2239/60/60/24+DATE(1970, 1, 1)</f>
        <v>41955.332638888889</v>
      </c>
      <c r="U2239" t="b">
        <f>T2239&gt;S2239</f>
        <v>1</v>
      </c>
    </row>
    <row r="2240" spans="1:21" ht="29" x14ac:dyDescent="0.35">
      <c r="A2240">
        <v>2238</v>
      </c>
      <c r="B2240" s="3" t="s">
        <v>2239</v>
      </c>
      <c r="C2240" s="3" t="s">
        <v>6348</v>
      </c>
      <c r="D2240" s="11">
        <v>4000</v>
      </c>
      <c r="E2240" s="11">
        <v>5496</v>
      </c>
      <c r="F2240" t="s">
        <v>8219</v>
      </c>
      <c r="G2240" t="s">
        <v>8236</v>
      </c>
      <c r="H2240" t="s">
        <v>8249</v>
      </c>
      <c r="I2240">
        <v>1489157716</v>
      </c>
      <c r="J2240">
        <v>1486565716</v>
      </c>
      <c r="K2240" t="b">
        <v>0</v>
      </c>
      <c r="L2240">
        <v>79</v>
      </c>
      <c r="M2240" t="b">
        <v>1</v>
      </c>
      <c r="N2240" t="s">
        <v>8297</v>
      </c>
      <c r="O2240" s="13">
        <f>E2240/D2240</f>
        <v>1.3740000000000001</v>
      </c>
      <c r="P2240" s="14">
        <f>IF($L2240&lt;&gt;0, E2240/L2240, 0)</f>
        <v>69.569620253164558</v>
      </c>
      <c r="Q2240" t="str">
        <f>LEFT($N2240, FIND("/", $N2240)-1)</f>
        <v>games</v>
      </c>
      <c r="R2240" t="str">
        <f>RIGHT(N2240, LEN(N2240)-LEN(Q2240)-1)</f>
        <v>tabletop games</v>
      </c>
      <c r="S2240" s="5">
        <f>$J2240/60/60/24+DATE(1970, 1, 1)</f>
        <v>42774.621712962966</v>
      </c>
      <c r="T2240" s="5">
        <f>$I2240/60/60/24+DATE(1970, 1, 1)</f>
        <v>42804.621712962966</v>
      </c>
      <c r="U2240" t="b">
        <f>T2240&gt;S2240</f>
        <v>1</v>
      </c>
    </row>
    <row r="2241" spans="1:21" ht="29" x14ac:dyDescent="0.35">
      <c r="A2241">
        <v>2239</v>
      </c>
      <c r="B2241" s="3" t="s">
        <v>2240</v>
      </c>
      <c r="C2241" s="3" t="s">
        <v>6349</v>
      </c>
      <c r="D2241" s="11">
        <v>25000</v>
      </c>
      <c r="E2241" s="11">
        <v>32006.67</v>
      </c>
      <c r="F2241" t="s">
        <v>8219</v>
      </c>
      <c r="G2241" t="s">
        <v>8224</v>
      </c>
      <c r="H2241" t="s">
        <v>8246</v>
      </c>
      <c r="I2241">
        <v>1385870520</v>
      </c>
      <c r="J2241">
        <v>1382742014</v>
      </c>
      <c r="K2241" t="b">
        <v>0</v>
      </c>
      <c r="L2241">
        <v>426</v>
      </c>
      <c r="M2241" t="b">
        <v>1</v>
      </c>
      <c r="N2241" t="s">
        <v>8297</v>
      </c>
      <c r="O2241" s="13">
        <f>E2241/D2241</f>
        <v>1.2802667999999999</v>
      </c>
      <c r="P2241" s="14">
        <f>IF($L2241&lt;&gt;0, E2241/L2241, 0)</f>
        <v>75.133028169014082</v>
      </c>
      <c r="Q2241" t="str">
        <f>LEFT($N2241, FIND("/", $N2241)-1)</f>
        <v>games</v>
      </c>
      <c r="R2241" t="str">
        <f>RIGHT(N2241, LEN(N2241)-LEN(Q2241)-1)</f>
        <v>tabletop games</v>
      </c>
      <c r="S2241" s="5">
        <f>$J2241/60/60/24+DATE(1970, 1, 1)</f>
        <v>41572.958495370374</v>
      </c>
      <c r="T2241" s="5">
        <f>$I2241/60/60/24+DATE(1970, 1, 1)</f>
        <v>41609.168055555558</v>
      </c>
      <c r="U2241" t="b">
        <f>T2241&gt;S2241</f>
        <v>1</v>
      </c>
    </row>
    <row r="2242" spans="1:21" ht="43.5" x14ac:dyDescent="0.35">
      <c r="A2242">
        <v>2240</v>
      </c>
      <c r="B2242" s="3" t="s">
        <v>2241</v>
      </c>
      <c r="C2242" s="3" t="s">
        <v>6350</v>
      </c>
      <c r="D2242" s="11">
        <v>5000</v>
      </c>
      <c r="E2242" s="11">
        <v>13534</v>
      </c>
      <c r="F2242" t="s">
        <v>8219</v>
      </c>
      <c r="G2242" t="s">
        <v>8224</v>
      </c>
      <c r="H2242" t="s">
        <v>8246</v>
      </c>
      <c r="I2242">
        <v>1461354544</v>
      </c>
      <c r="J2242">
        <v>1458762544</v>
      </c>
      <c r="K2242" t="b">
        <v>0</v>
      </c>
      <c r="L2242">
        <v>96</v>
      </c>
      <c r="M2242" t="b">
        <v>1</v>
      </c>
      <c r="N2242" t="s">
        <v>8297</v>
      </c>
      <c r="O2242" s="13">
        <f>E2242/D2242</f>
        <v>2.7067999999999999</v>
      </c>
      <c r="P2242" s="14">
        <f>IF($L2242&lt;&gt;0, E2242/L2242, 0)</f>
        <v>140.97916666666666</v>
      </c>
      <c r="Q2242" t="str">
        <f>LEFT($N2242, FIND("/", $N2242)-1)</f>
        <v>games</v>
      </c>
      <c r="R2242" t="str">
        <f>RIGHT(N2242, LEN(N2242)-LEN(Q2242)-1)</f>
        <v>tabletop games</v>
      </c>
      <c r="S2242" s="5">
        <f>$J2242/60/60/24+DATE(1970, 1, 1)</f>
        <v>42452.825740740736</v>
      </c>
      <c r="T2242" s="5">
        <f>$I2242/60/60/24+DATE(1970, 1, 1)</f>
        <v>42482.825740740736</v>
      </c>
      <c r="U2242" t="b">
        <f>T2242&gt;S2242</f>
        <v>1</v>
      </c>
    </row>
    <row r="2243" spans="1:21" ht="43.5" x14ac:dyDescent="0.35">
      <c r="A2243">
        <v>2241</v>
      </c>
      <c r="B2243" s="3" t="s">
        <v>2242</v>
      </c>
      <c r="C2243" s="3" t="s">
        <v>6351</v>
      </c>
      <c r="D2243" s="11">
        <v>1000</v>
      </c>
      <c r="E2243" s="11">
        <v>8064</v>
      </c>
      <c r="F2243" t="s">
        <v>8219</v>
      </c>
      <c r="G2243" t="s">
        <v>8225</v>
      </c>
      <c r="H2243" t="s">
        <v>8247</v>
      </c>
      <c r="I2243">
        <v>1488484300</v>
      </c>
      <c r="J2243">
        <v>1485892300</v>
      </c>
      <c r="K2243" t="b">
        <v>0</v>
      </c>
      <c r="L2243">
        <v>163</v>
      </c>
      <c r="M2243" t="b">
        <v>1</v>
      </c>
      <c r="N2243" t="s">
        <v>8297</v>
      </c>
      <c r="O2243" s="13">
        <f>E2243/D2243</f>
        <v>8.0640000000000001</v>
      </c>
      <c r="P2243" s="14">
        <f>IF($L2243&lt;&gt;0, E2243/L2243, 0)</f>
        <v>49.472392638036808</v>
      </c>
      <c r="Q2243" t="str">
        <f>LEFT($N2243, FIND("/", $N2243)-1)</f>
        <v>games</v>
      </c>
      <c r="R2243" t="str">
        <f>RIGHT(N2243, LEN(N2243)-LEN(Q2243)-1)</f>
        <v>tabletop games</v>
      </c>
      <c r="S2243" s="5">
        <f>$J2243/60/60/24+DATE(1970, 1, 1)</f>
        <v>42766.827546296292</v>
      </c>
      <c r="T2243" s="5">
        <f>$I2243/60/60/24+DATE(1970, 1, 1)</f>
        <v>42796.827546296292</v>
      </c>
      <c r="U2243" t="b">
        <f>T2243&gt;S2243</f>
        <v>1</v>
      </c>
    </row>
    <row r="2244" spans="1:21" ht="29" x14ac:dyDescent="0.35">
      <c r="A2244">
        <v>2242</v>
      </c>
      <c r="B2244" s="3" t="s">
        <v>2243</v>
      </c>
      <c r="C2244" s="3" t="s">
        <v>6352</v>
      </c>
      <c r="D2244" s="11">
        <v>10000</v>
      </c>
      <c r="E2244" s="11">
        <v>136009.76</v>
      </c>
      <c r="F2244" t="s">
        <v>8219</v>
      </c>
      <c r="G2244" t="s">
        <v>8224</v>
      </c>
      <c r="H2244" t="s">
        <v>8246</v>
      </c>
      <c r="I2244">
        <v>1385521320</v>
      </c>
      <c r="J2244">
        <v>1382449733</v>
      </c>
      <c r="K2244" t="b">
        <v>0</v>
      </c>
      <c r="L2244">
        <v>2525</v>
      </c>
      <c r="M2244" t="b">
        <v>1</v>
      </c>
      <c r="N2244" t="s">
        <v>8297</v>
      </c>
      <c r="O2244" s="13">
        <f>E2244/D2244</f>
        <v>13.600976000000001</v>
      </c>
      <c r="P2244" s="14">
        <f>IF($L2244&lt;&gt;0, E2244/L2244, 0)</f>
        <v>53.865251485148519</v>
      </c>
      <c r="Q2244" t="str">
        <f>LEFT($N2244, FIND("/", $N2244)-1)</f>
        <v>games</v>
      </c>
      <c r="R2244" t="str">
        <f>RIGHT(N2244, LEN(N2244)-LEN(Q2244)-1)</f>
        <v>tabletop games</v>
      </c>
      <c r="S2244" s="5">
        <f>$J2244/60/60/24+DATE(1970, 1, 1)</f>
        <v>41569.575613425928</v>
      </c>
      <c r="T2244" s="5">
        <f>$I2244/60/60/24+DATE(1970, 1, 1)</f>
        <v>41605.126388888886</v>
      </c>
      <c r="U2244" t="b">
        <f>T2244&gt;S2244</f>
        <v>1</v>
      </c>
    </row>
    <row r="2245" spans="1:21" ht="43.5" x14ac:dyDescent="0.35">
      <c r="A2245">
        <v>2243</v>
      </c>
      <c r="B2245" s="3" t="s">
        <v>2244</v>
      </c>
      <c r="C2245" s="3" t="s">
        <v>6353</v>
      </c>
      <c r="D2245" s="11">
        <v>1</v>
      </c>
      <c r="E2245" s="11">
        <v>9302.5</v>
      </c>
      <c r="F2245" t="s">
        <v>8219</v>
      </c>
      <c r="G2245" t="s">
        <v>8224</v>
      </c>
      <c r="H2245" t="s">
        <v>8246</v>
      </c>
      <c r="I2245">
        <v>1489374000</v>
      </c>
      <c r="J2245">
        <v>1488823290</v>
      </c>
      <c r="K2245" t="b">
        <v>0</v>
      </c>
      <c r="L2245">
        <v>2035</v>
      </c>
      <c r="M2245" t="b">
        <v>1</v>
      </c>
      <c r="N2245" t="s">
        <v>8297</v>
      </c>
      <c r="O2245" s="13">
        <f>E2245/D2245</f>
        <v>9302.5</v>
      </c>
      <c r="P2245" s="14">
        <f>IF($L2245&lt;&gt;0, E2245/L2245, 0)</f>
        <v>4.5712530712530715</v>
      </c>
      <c r="Q2245" t="str">
        <f>LEFT($N2245, FIND("/", $N2245)-1)</f>
        <v>games</v>
      </c>
      <c r="R2245" t="str">
        <f>RIGHT(N2245, LEN(N2245)-LEN(Q2245)-1)</f>
        <v>tabletop games</v>
      </c>
      <c r="S2245" s="5">
        <f>$J2245/60/60/24+DATE(1970, 1, 1)</f>
        <v>42800.751041666663</v>
      </c>
      <c r="T2245" s="5">
        <f>$I2245/60/60/24+DATE(1970, 1, 1)</f>
        <v>42807.125</v>
      </c>
      <c r="U2245" t="b">
        <f>T2245&gt;S2245</f>
        <v>1</v>
      </c>
    </row>
    <row r="2246" spans="1:21" ht="43.5" x14ac:dyDescent="0.35">
      <c r="A2246">
        <v>2244</v>
      </c>
      <c r="B2246" s="3" t="s">
        <v>2245</v>
      </c>
      <c r="C2246" s="3" t="s">
        <v>6354</v>
      </c>
      <c r="D2246" s="11">
        <v>5000</v>
      </c>
      <c r="E2246" s="11">
        <v>18851</v>
      </c>
      <c r="F2246" t="s">
        <v>8219</v>
      </c>
      <c r="G2246" t="s">
        <v>8224</v>
      </c>
      <c r="H2246" t="s">
        <v>8246</v>
      </c>
      <c r="I2246">
        <v>1476649800</v>
      </c>
      <c r="J2246">
        <v>1475609946</v>
      </c>
      <c r="K2246" t="b">
        <v>0</v>
      </c>
      <c r="L2246">
        <v>290</v>
      </c>
      <c r="M2246" t="b">
        <v>1</v>
      </c>
      <c r="N2246" t="s">
        <v>8297</v>
      </c>
      <c r="O2246" s="13">
        <f>E2246/D2246</f>
        <v>3.7702</v>
      </c>
      <c r="P2246" s="14">
        <f>IF($L2246&lt;&gt;0, E2246/L2246, 0)</f>
        <v>65.00344827586207</v>
      </c>
      <c r="Q2246" t="str">
        <f>LEFT($N2246, FIND("/", $N2246)-1)</f>
        <v>games</v>
      </c>
      <c r="R2246" t="str">
        <f>RIGHT(N2246, LEN(N2246)-LEN(Q2246)-1)</f>
        <v>tabletop games</v>
      </c>
      <c r="S2246" s="5">
        <f>$J2246/60/60/24+DATE(1970, 1, 1)</f>
        <v>42647.818819444445</v>
      </c>
      <c r="T2246" s="5">
        <f>$I2246/60/60/24+DATE(1970, 1, 1)</f>
        <v>42659.854166666672</v>
      </c>
      <c r="U2246" t="b">
        <f>T2246&gt;S2246</f>
        <v>1</v>
      </c>
    </row>
    <row r="2247" spans="1:21" ht="43.5" x14ac:dyDescent="0.35">
      <c r="A2247">
        <v>2245</v>
      </c>
      <c r="B2247" s="3" t="s">
        <v>2246</v>
      </c>
      <c r="C2247" s="3" t="s">
        <v>6355</v>
      </c>
      <c r="D2247" s="11">
        <v>4000</v>
      </c>
      <c r="E2247" s="11">
        <v>105881</v>
      </c>
      <c r="F2247" t="s">
        <v>8219</v>
      </c>
      <c r="G2247" t="s">
        <v>8224</v>
      </c>
      <c r="H2247" t="s">
        <v>8246</v>
      </c>
      <c r="I2247">
        <v>1393005600</v>
      </c>
      <c r="J2247">
        <v>1390323617</v>
      </c>
      <c r="K2247" t="b">
        <v>0</v>
      </c>
      <c r="L2247">
        <v>1980</v>
      </c>
      <c r="M2247" t="b">
        <v>1</v>
      </c>
      <c r="N2247" t="s">
        <v>8297</v>
      </c>
      <c r="O2247" s="13">
        <f>E2247/D2247</f>
        <v>26.47025</v>
      </c>
      <c r="P2247" s="14">
        <f>IF($L2247&lt;&gt;0, E2247/L2247, 0)</f>
        <v>53.475252525252522</v>
      </c>
      <c r="Q2247" t="str">
        <f>LEFT($N2247, FIND("/", $N2247)-1)</f>
        <v>games</v>
      </c>
      <c r="R2247" t="str">
        <f>RIGHT(N2247, LEN(N2247)-LEN(Q2247)-1)</f>
        <v>tabletop games</v>
      </c>
      <c r="S2247" s="5">
        <f>$J2247/60/60/24+DATE(1970, 1, 1)</f>
        <v>41660.708530092597</v>
      </c>
      <c r="T2247" s="5">
        <f>$I2247/60/60/24+DATE(1970, 1, 1)</f>
        <v>41691.75</v>
      </c>
      <c r="U2247" t="b">
        <f>T2247&gt;S2247</f>
        <v>1</v>
      </c>
    </row>
    <row r="2248" spans="1:21" ht="43.5" x14ac:dyDescent="0.35">
      <c r="A2248">
        <v>2246</v>
      </c>
      <c r="B2248" s="3" t="s">
        <v>2247</v>
      </c>
      <c r="C2248" s="3" t="s">
        <v>6356</v>
      </c>
      <c r="D2248" s="11">
        <v>2500</v>
      </c>
      <c r="E2248" s="11">
        <v>2503</v>
      </c>
      <c r="F2248" t="s">
        <v>8219</v>
      </c>
      <c r="G2248" t="s">
        <v>8225</v>
      </c>
      <c r="H2248" t="s">
        <v>8247</v>
      </c>
      <c r="I2248">
        <v>1441393210</v>
      </c>
      <c r="J2248">
        <v>1438801210</v>
      </c>
      <c r="K2248" t="b">
        <v>0</v>
      </c>
      <c r="L2248">
        <v>57</v>
      </c>
      <c r="M2248" t="b">
        <v>1</v>
      </c>
      <c r="N2248" t="s">
        <v>8297</v>
      </c>
      <c r="O2248" s="13">
        <f>E2248/D2248</f>
        <v>1.0012000000000001</v>
      </c>
      <c r="P2248" s="14">
        <f>IF($L2248&lt;&gt;0, E2248/L2248, 0)</f>
        <v>43.912280701754383</v>
      </c>
      <c r="Q2248" t="str">
        <f>LEFT($N2248, FIND("/", $N2248)-1)</f>
        <v>games</v>
      </c>
      <c r="R2248" t="str">
        <f>RIGHT(N2248, LEN(N2248)-LEN(Q2248)-1)</f>
        <v>tabletop games</v>
      </c>
      <c r="S2248" s="5">
        <f>$J2248/60/60/24+DATE(1970, 1, 1)</f>
        <v>42221.79178240741</v>
      </c>
      <c r="T2248" s="5">
        <f>$I2248/60/60/24+DATE(1970, 1, 1)</f>
        <v>42251.79178240741</v>
      </c>
      <c r="U2248" t="b">
        <f>T2248&gt;S2248</f>
        <v>1</v>
      </c>
    </row>
    <row r="2249" spans="1:21" ht="29" x14ac:dyDescent="0.35">
      <c r="A2249">
        <v>2247</v>
      </c>
      <c r="B2249" s="3" t="s">
        <v>2248</v>
      </c>
      <c r="C2249" s="3" t="s">
        <v>6357</v>
      </c>
      <c r="D2249" s="11">
        <v>18500</v>
      </c>
      <c r="E2249" s="11">
        <v>19324</v>
      </c>
      <c r="F2249" t="s">
        <v>8219</v>
      </c>
      <c r="G2249" t="s">
        <v>8224</v>
      </c>
      <c r="H2249" t="s">
        <v>8246</v>
      </c>
      <c r="I2249">
        <v>1438185565</v>
      </c>
      <c r="J2249">
        <v>1436975965</v>
      </c>
      <c r="K2249" t="b">
        <v>0</v>
      </c>
      <c r="L2249">
        <v>380</v>
      </c>
      <c r="M2249" t="b">
        <v>1</v>
      </c>
      <c r="N2249" t="s">
        <v>8297</v>
      </c>
      <c r="O2249" s="13">
        <f>E2249/D2249</f>
        <v>1.0445405405405406</v>
      </c>
      <c r="P2249" s="14">
        <f>IF($L2249&lt;&gt;0, E2249/L2249, 0)</f>
        <v>50.852631578947367</v>
      </c>
      <c r="Q2249" t="str">
        <f>LEFT($N2249, FIND("/", $N2249)-1)</f>
        <v>games</v>
      </c>
      <c r="R2249" t="str">
        <f>RIGHT(N2249, LEN(N2249)-LEN(Q2249)-1)</f>
        <v>tabletop games</v>
      </c>
      <c r="S2249" s="5">
        <f>$J2249/60/60/24+DATE(1970, 1, 1)</f>
        <v>42200.666261574079</v>
      </c>
      <c r="T2249" s="5">
        <f>$I2249/60/60/24+DATE(1970, 1, 1)</f>
        <v>42214.666261574079</v>
      </c>
      <c r="U2249" t="b">
        <f>T2249&gt;S2249</f>
        <v>1</v>
      </c>
    </row>
    <row r="2250" spans="1:21" ht="43.5" x14ac:dyDescent="0.35">
      <c r="A2250">
        <v>2248</v>
      </c>
      <c r="B2250" s="3" t="s">
        <v>2249</v>
      </c>
      <c r="C2250" s="3" t="s">
        <v>6358</v>
      </c>
      <c r="D2250" s="11">
        <v>7000</v>
      </c>
      <c r="E2250" s="11">
        <v>7505</v>
      </c>
      <c r="F2250" t="s">
        <v>8219</v>
      </c>
      <c r="G2250" t="s">
        <v>8225</v>
      </c>
      <c r="H2250" t="s">
        <v>8247</v>
      </c>
      <c r="I2250">
        <v>1481749278</v>
      </c>
      <c r="J2250">
        <v>1479157278</v>
      </c>
      <c r="K2250" t="b">
        <v>0</v>
      </c>
      <c r="L2250">
        <v>128</v>
      </c>
      <c r="M2250" t="b">
        <v>1</v>
      </c>
      <c r="N2250" t="s">
        <v>8297</v>
      </c>
      <c r="O2250" s="13">
        <f>E2250/D2250</f>
        <v>1.0721428571428571</v>
      </c>
      <c r="P2250" s="14">
        <f>IF($L2250&lt;&gt;0, E2250/L2250, 0)</f>
        <v>58.6328125</v>
      </c>
      <c r="Q2250" t="str">
        <f>LEFT($N2250, FIND("/", $N2250)-1)</f>
        <v>games</v>
      </c>
      <c r="R2250" t="str">
        <f>RIGHT(N2250, LEN(N2250)-LEN(Q2250)-1)</f>
        <v>tabletop games</v>
      </c>
      <c r="S2250" s="5">
        <f>$J2250/60/60/24+DATE(1970, 1, 1)</f>
        <v>42688.875902777778</v>
      </c>
      <c r="T2250" s="5">
        <f>$I2250/60/60/24+DATE(1970, 1, 1)</f>
        <v>42718.875902777778</v>
      </c>
      <c r="U2250" t="b">
        <f>T2250&gt;S2250</f>
        <v>1</v>
      </c>
    </row>
    <row r="2251" spans="1:21" ht="43.5" x14ac:dyDescent="0.35">
      <c r="A2251">
        <v>2249</v>
      </c>
      <c r="B2251" s="3" t="s">
        <v>2250</v>
      </c>
      <c r="C2251" s="3" t="s">
        <v>6359</v>
      </c>
      <c r="D2251" s="11">
        <v>3500</v>
      </c>
      <c r="E2251" s="11">
        <v>5907</v>
      </c>
      <c r="F2251" t="s">
        <v>8219</v>
      </c>
      <c r="G2251" t="s">
        <v>8224</v>
      </c>
      <c r="H2251" t="s">
        <v>8246</v>
      </c>
      <c r="I2251">
        <v>1364917965</v>
      </c>
      <c r="J2251">
        <v>1362329565</v>
      </c>
      <c r="K2251" t="b">
        <v>0</v>
      </c>
      <c r="L2251">
        <v>180</v>
      </c>
      <c r="M2251" t="b">
        <v>1</v>
      </c>
      <c r="N2251" t="s">
        <v>8297</v>
      </c>
      <c r="O2251" s="13">
        <f>E2251/D2251</f>
        <v>1.6877142857142857</v>
      </c>
      <c r="P2251" s="14">
        <f>IF($L2251&lt;&gt;0, E2251/L2251, 0)</f>
        <v>32.81666666666667</v>
      </c>
      <c r="Q2251" t="str">
        <f>LEFT($N2251, FIND("/", $N2251)-1)</f>
        <v>games</v>
      </c>
      <c r="R2251" t="str">
        <f>RIGHT(N2251, LEN(N2251)-LEN(Q2251)-1)</f>
        <v>tabletop games</v>
      </c>
      <c r="S2251" s="5">
        <f>$J2251/60/60/24+DATE(1970, 1, 1)</f>
        <v>41336.703298611108</v>
      </c>
      <c r="T2251" s="5">
        <f>$I2251/60/60/24+DATE(1970, 1, 1)</f>
        <v>41366.661631944444</v>
      </c>
      <c r="U2251" t="b">
        <f>T2251&gt;S2251</f>
        <v>1</v>
      </c>
    </row>
    <row r="2252" spans="1:21" ht="43.5" x14ac:dyDescent="0.35">
      <c r="A2252">
        <v>2250</v>
      </c>
      <c r="B2252" s="3" t="s">
        <v>2251</v>
      </c>
      <c r="C2252" s="3" t="s">
        <v>6360</v>
      </c>
      <c r="D2252" s="11">
        <v>25000</v>
      </c>
      <c r="E2252" s="11">
        <v>243778</v>
      </c>
      <c r="F2252" t="s">
        <v>8219</v>
      </c>
      <c r="G2252" t="s">
        <v>8224</v>
      </c>
      <c r="H2252" t="s">
        <v>8246</v>
      </c>
      <c r="I2252">
        <v>1480727273</v>
      </c>
      <c r="J2252">
        <v>1478131673</v>
      </c>
      <c r="K2252" t="b">
        <v>0</v>
      </c>
      <c r="L2252">
        <v>571</v>
      </c>
      <c r="M2252" t="b">
        <v>1</v>
      </c>
      <c r="N2252" t="s">
        <v>8297</v>
      </c>
      <c r="O2252" s="13">
        <f>E2252/D2252</f>
        <v>9.7511200000000002</v>
      </c>
      <c r="P2252" s="14">
        <f>IF($L2252&lt;&gt;0, E2252/L2252, 0)</f>
        <v>426.93169877408059</v>
      </c>
      <c r="Q2252" t="str">
        <f>LEFT($N2252, FIND("/", $N2252)-1)</f>
        <v>games</v>
      </c>
      <c r="R2252" t="str">
        <f>RIGHT(N2252, LEN(N2252)-LEN(Q2252)-1)</f>
        <v>tabletop games</v>
      </c>
      <c r="S2252" s="5">
        <f>$J2252/60/60/24+DATE(1970, 1, 1)</f>
        <v>42677.005474537036</v>
      </c>
      <c r="T2252" s="5">
        <f>$I2252/60/60/24+DATE(1970, 1, 1)</f>
        <v>42707.0471412037</v>
      </c>
      <c r="U2252" t="b">
        <f>T2252&gt;S2252</f>
        <v>1</v>
      </c>
    </row>
    <row r="2253" spans="1:21" ht="43.5" x14ac:dyDescent="0.35">
      <c r="A2253">
        <v>2251</v>
      </c>
      <c r="B2253" s="3" t="s">
        <v>2252</v>
      </c>
      <c r="C2253" s="3" t="s">
        <v>6361</v>
      </c>
      <c r="D2253" s="11">
        <v>8500</v>
      </c>
      <c r="E2253" s="11">
        <v>11428.19</v>
      </c>
      <c r="F2253" t="s">
        <v>8219</v>
      </c>
      <c r="G2253" t="s">
        <v>8224</v>
      </c>
      <c r="H2253" t="s">
        <v>8246</v>
      </c>
      <c r="I2253">
        <v>1408177077</v>
      </c>
      <c r="J2253">
        <v>1406362677</v>
      </c>
      <c r="K2253" t="b">
        <v>0</v>
      </c>
      <c r="L2253">
        <v>480</v>
      </c>
      <c r="M2253" t="b">
        <v>1</v>
      </c>
      <c r="N2253" t="s">
        <v>8297</v>
      </c>
      <c r="O2253" s="13">
        <f>E2253/D2253</f>
        <v>1.3444929411764706</v>
      </c>
      <c r="P2253" s="14">
        <f>IF($L2253&lt;&gt;0, E2253/L2253, 0)</f>
        <v>23.808729166666669</v>
      </c>
      <c r="Q2253" t="str">
        <f>LEFT($N2253, FIND("/", $N2253)-1)</f>
        <v>games</v>
      </c>
      <c r="R2253" t="str">
        <f>RIGHT(N2253, LEN(N2253)-LEN(Q2253)-1)</f>
        <v>tabletop games</v>
      </c>
      <c r="S2253" s="5">
        <f>$J2253/60/60/24+DATE(1970, 1, 1)</f>
        <v>41846.34579861111</v>
      </c>
      <c r="T2253" s="5">
        <f>$I2253/60/60/24+DATE(1970, 1, 1)</f>
        <v>41867.34579861111</v>
      </c>
      <c r="U2253" t="b">
        <f>T2253&gt;S2253</f>
        <v>1</v>
      </c>
    </row>
    <row r="2254" spans="1:21" ht="43.5" x14ac:dyDescent="0.35">
      <c r="A2254">
        <v>2252</v>
      </c>
      <c r="B2254" s="3" t="s">
        <v>2253</v>
      </c>
      <c r="C2254" s="3" t="s">
        <v>6362</v>
      </c>
      <c r="D2254" s="11">
        <v>9000</v>
      </c>
      <c r="E2254" s="11">
        <v>24505</v>
      </c>
      <c r="F2254" t="s">
        <v>8219</v>
      </c>
      <c r="G2254" t="s">
        <v>8227</v>
      </c>
      <c r="H2254" t="s">
        <v>8249</v>
      </c>
      <c r="I2254">
        <v>1470469938</v>
      </c>
      <c r="J2254">
        <v>1469173938</v>
      </c>
      <c r="K2254" t="b">
        <v>0</v>
      </c>
      <c r="L2254">
        <v>249</v>
      </c>
      <c r="M2254" t="b">
        <v>1</v>
      </c>
      <c r="N2254" t="s">
        <v>8297</v>
      </c>
      <c r="O2254" s="13">
        <f>E2254/D2254</f>
        <v>2.722777777777778</v>
      </c>
      <c r="P2254" s="14">
        <f>IF($L2254&lt;&gt;0, E2254/L2254, 0)</f>
        <v>98.413654618473899</v>
      </c>
      <c r="Q2254" t="str">
        <f>LEFT($N2254, FIND("/", $N2254)-1)</f>
        <v>games</v>
      </c>
      <c r="R2254" t="str">
        <f>RIGHT(N2254, LEN(N2254)-LEN(Q2254)-1)</f>
        <v>tabletop games</v>
      </c>
      <c r="S2254" s="5">
        <f>$J2254/60/60/24+DATE(1970, 1, 1)</f>
        <v>42573.327986111108</v>
      </c>
      <c r="T2254" s="5">
        <f>$I2254/60/60/24+DATE(1970, 1, 1)</f>
        <v>42588.327986111108</v>
      </c>
      <c r="U2254" t="b">
        <f>T2254&gt;S2254</f>
        <v>1</v>
      </c>
    </row>
    <row r="2255" spans="1:21" ht="58" x14ac:dyDescent="0.35">
      <c r="A2255">
        <v>2253</v>
      </c>
      <c r="B2255" s="3" t="s">
        <v>2254</v>
      </c>
      <c r="C2255" s="3" t="s">
        <v>6363</v>
      </c>
      <c r="D2255" s="11">
        <v>8000</v>
      </c>
      <c r="E2255" s="11">
        <v>9015</v>
      </c>
      <c r="F2255" t="s">
        <v>8219</v>
      </c>
      <c r="G2255" t="s">
        <v>8224</v>
      </c>
      <c r="H2255" t="s">
        <v>8246</v>
      </c>
      <c r="I2255">
        <v>1447862947</v>
      </c>
      <c r="J2255">
        <v>1445267347</v>
      </c>
      <c r="K2255" t="b">
        <v>0</v>
      </c>
      <c r="L2255">
        <v>84</v>
      </c>
      <c r="M2255" t="b">
        <v>1</v>
      </c>
      <c r="N2255" t="s">
        <v>8297</v>
      </c>
      <c r="O2255" s="13">
        <f>E2255/D2255</f>
        <v>1.1268750000000001</v>
      </c>
      <c r="P2255" s="14">
        <f>IF($L2255&lt;&gt;0, E2255/L2255, 0)</f>
        <v>107.32142857142857</v>
      </c>
      <c r="Q2255" t="str">
        <f>LEFT($N2255, FIND("/", $N2255)-1)</f>
        <v>games</v>
      </c>
      <c r="R2255" t="str">
        <f>RIGHT(N2255, LEN(N2255)-LEN(Q2255)-1)</f>
        <v>tabletop games</v>
      </c>
      <c r="S2255" s="5">
        <f>$J2255/60/60/24+DATE(1970, 1, 1)</f>
        <v>42296.631331018521</v>
      </c>
      <c r="T2255" s="5">
        <f>$I2255/60/60/24+DATE(1970, 1, 1)</f>
        <v>42326.672997685186</v>
      </c>
      <c r="U2255" t="b">
        <f>T2255&gt;S2255</f>
        <v>1</v>
      </c>
    </row>
    <row r="2256" spans="1:21" ht="43.5" x14ac:dyDescent="0.35">
      <c r="A2256">
        <v>2254</v>
      </c>
      <c r="B2256" s="3" t="s">
        <v>2255</v>
      </c>
      <c r="C2256" s="3" t="s">
        <v>6364</v>
      </c>
      <c r="D2256" s="11">
        <v>500</v>
      </c>
      <c r="E2256" s="11">
        <v>2299</v>
      </c>
      <c r="F2256" t="s">
        <v>8219</v>
      </c>
      <c r="G2256" t="s">
        <v>8224</v>
      </c>
      <c r="H2256" t="s">
        <v>8246</v>
      </c>
      <c r="I2256">
        <v>1485271968</v>
      </c>
      <c r="J2256">
        <v>1484667168</v>
      </c>
      <c r="K2256" t="b">
        <v>0</v>
      </c>
      <c r="L2256">
        <v>197</v>
      </c>
      <c r="M2256" t="b">
        <v>1</v>
      </c>
      <c r="N2256" t="s">
        <v>8297</v>
      </c>
      <c r="O2256" s="13">
        <f>E2256/D2256</f>
        <v>4.5979999999999999</v>
      </c>
      <c r="P2256" s="14">
        <f>IF($L2256&lt;&gt;0, E2256/L2256, 0)</f>
        <v>11.67005076142132</v>
      </c>
      <c r="Q2256" t="str">
        <f>LEFT($N2256, FIND("/", $N2256)-1)</f>
        <v>games</v>
      </c>
      <c r="R2256" t="str">
        <f>RIGHT(N2256, LEN(N2256)-LEN(Q2256)-1)</f>
        <v>tabletop games</v>
      </c>
      <c r="S2256" s="5">
        <f>$J2256/60/60/24+DATE(1970, 1, 1)</f>
        <v>42752.647777777776</v>
      </c>
      <c r="T2256" s="5">
        <f>$I2256/60/60/24+DATE(1970, 1, 1)</f>
        <v>42759.647777777776</v>
      </c>
      <c r="U2256" t="b">
        <f>T2256&gt;S2256</f>
        <v>1</v>
      </c>
    </row>
    <row r="2257" spans="1:21" ht="29" x14ac:dyDescent="0.35">
      <c r="A2257">
        <v>2255</v>
      </c>
      <c r="B2257" s="3" t="s">
        <v>2256</v>
      </c>
      <c r="C2257" s="3" t="s">
        <v>6365</v>
      </c>
      <c r="D2257" s="11">
        <v>3950</v>
      </c>
      <c r="E2257" s="11">
        <v>11323</v>
      </c>
      <c r="F2257" t="s">
        <v>8219</v>
      </c>
      <c r="G2257" t="s">
        <v>8224</v>
      </c>
      <c r="H2257" t="s">
        <v>8246</v>
      </c>
      <c r="I2257">
        <v>1462661451</v>
      </c>
      <c r="J2257">
        <v>1460069451</v>
      </c>
      <c r="K2257" t="b">
        <v>0</v>
      </c>
      <c r="L2257">
        <v>271</v>
      </c>
      <c r="M2257" t="b">
        <v>1</v>
      </c>
      <c r="N2257" t="s">
        <v>8297</v>
      </c>
      <c r="O2257" s="13">
        <f>E2257/D2257</f>
        <v>2.8665822784810127</v>
      </c>
      <c r="P2257" s="14">
        <f>IF($L2257&lt;&gt;0, E2257/L2257, 0)</f>
        <v>41.782287822878232</v>
      </c>
      <c r="Q2257" t="str">
        <f>LEFT($N2257, FIND("/", $N2257)-1)</f>
        <v>games</v>
      </c>
      <c r="R2257" t="str">
        <f>RIGHT(N2257, LEN(N2257)-LEN(Q2257)-1)</f>
        <v>tabletop games</v>
      </c>
      <c r="S2257" s="5">
        <f>$J2257/60/60/24+DATE(1970, 1, 1)</f>
        <v>42467.951979166668</v>
      </c>
      <c r="T2257" s="5">
        <f>$I2257/60/60/24+DATE(1970, 1, 1)</f>
        <v>42497.951979166668</v>
      </c>
      <c r="U2257" t="b">
        <f>T2257&gt;S2257</f>
        <v>1</v>
      </c>
    </row>
    <row r="2258" spans="1:21" ht="43.5" x14ac:dyDescent="0.35">
      <c r="A2258">
        <v>2256</v>
      </c>
      <c r="B2258" s="3" t="s">
        <v>2257</v>
      </c>
      <c r="C2258" s="3" t="s">
        <v>6366</v>
      </c>
      <c r="D2258" s="11">
        <v>480</v>
      </c>
      <c r="E2258" s="11">
        <v>1069</v>
      </c>
      <c r="F2258" t="s">
        <v>8219</v>
      </c>
      <c r="G2258" t="s">
        <v>8225</v>
      </c>
      <c r="H2258" t="s">
        <v>8247</v>
      </c>
      <c r="I2258">
        <v>1479811846</v>
      </c>
      <c r="J2258">
        <v>1478602246</v>
      </c>
      <c r="K2258" t="b">
        <v>0</v>
      </c>
      <c r="L2258">
        <v>50</v>
      </c>
      <c r="M2258" t="b">
        <v>1</v>
      </c>
      <c r="N2258" t="s">
        <v>8297</v>
      </c>
      <c r="O2258" s="13">
        <f>E2258/D2258</f>
        <v>2.2270833333333333</v>
      </c>
      <c r="P2258" s="14">
        <f>IF($L2258&lt;&gt;0, E2258/L2258, 0)</f>
        <v>21.38</v>
      </c>
      <c r="Q2258" t="str">
        <f>LEFT($N2258, FIND("/", $N2258)-1)</f>
        <v>games</v>
      </c>
      <c r="R2258" t="str">
        <f>RIGHT(N2258, LEN(N2258)-LEN(Q2258)-1)</f>
        <v>tabletop games</v>
      </c>
      <c r="S2258" s="5">
        <f>$J2258/60/60/24+DATE(1970, 1, 1)</f>
        <v>42682.451921296291</v>
      </c>
      <c r="T2258" s="5">
        <f>$I2258/60/60/24+DATE(1970, 1, 1)</f>
        <v>42696.451921296291</v>
      </c>
      <c r="U2258" t="b">
        <f>T2258&gt;S2258</f>
        <v>1</v>
      </c>
    </row>
    <row r="2259" spans="1:21" ht="58" x14ac:dyDescent="0.35">
      <c r="A2259">
        <v>2257</v>
      </c>
      <c r="B2259" s="3" t="s">
        <v>2258</v>
      </c>
      <c r="C2259" s="3" t="s">
        <v>6367</v>
      </c>
      <c r="D2259" s="11">
        <v>2500</v>
      </c>
      <c r="E2259" s="11">
        <v>15903.5</v>
      </c>
      <c r="F2259" t="s">
        <v>8219</v>
      </c>
      <c r="G2259" t="s">
        <v>8225</v>
      </c>
      <c r="H2259" t="s">
        <v>8247</v>
      </c>
      <c r="I2259">
        <v>1466377200</v>
      </c>
      <c r="J2259">
        <v>1463351329</v>
      </c>
      <c r="K2259" t="b">
        <v>0</v>
      </c>
      <c r="L2259">
        <v>169</v>
      </c>
      <c r="M2259" t="b">
        <v>1</v>
      </c>
      <c r="N2259" t="s">
        <v>8297</v>
      </c>
      <c r="O2259" s="13">
        <f>E2259/D2259</f>
        <v>6.3613999999999997</v>
      </c>
      <c r="P2259" s="14">
        <f>IF($L2259&lt;&gt;0, E2259/L2259, 0)</f>
        <v>94.103550295857985</v>
      </c>
      <c r="Q2259" t="str">
        <f>LEFT($N2259, FIND("/", $N2259)-1)</f>
        <v>games</v>
      </c>
      <c r="R2259" t="str">
        <f>RIGHT(N2259, LEN(N2259)-LEN(Q2259)-1)</f>
        <v>tabletop games</v>
      </c>
      <c r="S2259" s="5">
        <f>$J2259/60/60/24+DATE(1970, 1, 1)</f>
        <v>42505.936678240745</v>
      </c>
      <c r="T2259" s="5">
        <f>$I2259/60/60/24+DATE(1970, 1, 1)</f>
        <v>42540.958333333328</v>
      </c>
      <c r="U2259" t="b">
        <f>T2259&gt;S2259</f>
        <v>1</v>
      </c>
    </row>
    <row r="2260" spans="1:21" ht="29" x14ac:dyDescent="0.35">
      <c r="A2260">
        <v>2258</v>
      </c>
      <c r="B2260" s="3" t="s">
        <v>2259</v>
      </c>
      <c r="C2260" s="3" t="s">
        <v>6368</v>
      </c>
      <c r="D2260" s="11">
        <v>2200</v>
      </c>
      <c r="E2260" s="11">
        <v>3223</v>
      </c>
      <c r="F2260" t="s">
        <v>8219</v>
      </c>
      <c r="G2260" t="s">
        <v>8224</v>
      </c>
      <c r="H2260" t="s">
        <v>8246</v>
      </c>
      <c r="I2260">
        <v>1434045687</v>
      </c>
      <c r="J2260">
        <v>1431453687</v>
      </c>
      <c r="K2260" t="b">
        <v>0</v>
      </c>
      <c r="L2260">
        <v>205</v>
      </c>
      <c r="M2260" t="b">
        <v>1</v>
      </c>
      <c r="N2260" t="s">
        <v>8297</v>
      </c>
      <c r="O2260" s="13">
        <f>E2260/D2260</f>
        <v>1.4650000000000001</v>
      </c>
      <c r="P2260" s="14">
        <f>IF($L2260&lt;&gt;0, E2260/L2260, 0)</f>
        <v>15.721951219512196</v>
      </c>
      <c r="Q2260" t="str">
        <f>LEFT($N2260, FIND("/", $N2260)-1)</f>
        <v>games</v>
      </c>
      <c r="R2260" t="str">
        <f>RIGHT(N2260, LEN(N2260)-LEN(Q2260)-1)</f>
        <v>tabletop games</v>
      </c>
      <c r="S2260" s="5">
        <f>$J2260/60/60/24+DATE(1970, 1, 1)</f>
        <v>42136.75100694444</v>
      </c>
      <c r="T2260" s="5">
        <f>$I2260/60/60/24+DATE(1970, 1, 1)</f>
        <v>42166.75100694444</v>
      </c>
      <c r="U2260" t="b">
        <f>T2260&gt;S2260</f>
        <v>1</v>
      </c>
    </row>
    <row r="2261" spans="1:21" ht="43.5" x14ac:dyDescent="0.35">
      <c r="A2261">
        <v>2259</v>
      </c>
      <c r="B2261" s="3" t="s">
        <v>2260</v>
      </c>
      <c r="C2261" s="3" t="s">
        <v>6369</v>
      </c>
      <c r="D2261" s="11">
        <v>1000</v>
      </c>
      <c r="E2261" s="11">
        <v>18671</v>
      </c>
      <c r="F2261" t="s">
        <v>8219</v>
      </c>
      <c r="G2261" t="s">
        <v>8225</v>
      </c>
      <c r="H2261" t="s">
        <v>8247</v>
      </c>
      <c r="I2261">
        <v>1481224736</v>
      </c>
      <c r="J2261">
        <v>1480360736</v>
      </c>
      <c r="K2261" t="b">
        <v>0</v>
      </c>
      <c r="L2261">
        <v>206</v>
      </c>
      <c r="M2261" t="b">
        <v>1</v>
      </c>
      <c r="N2261" t="s">
        <v>8297</v>
      </c>
      <c r="O2261" s="13">
        <f>E2261/D2261</f>
        <v>18.670999999999999</v>
      </c>
      <c r="P2261" s="14">
        <f>IF($L2261&lt;&gt;0, E2261/L2261, 0)</f>
        <v>90.635922330097088</v>
      </c>
      <c r="Q2261" t="str">
        <f>LEFT($N2261, FIND("/", $N2261)-1)</f>
        <v>games</v>
      </c>
      <c r="R2261" t="str">
        <f>RIGHT(N2261, LEN(N2261)-LEN(Q2261)-1)</f>
        <v>tabletop games</v>
      </c>
      <c r="S2261" s="5">
        <f>$J2261/60/60/24+DATE(1970, 1, 1)</f>
        <v>42702.804814814815</v>
      </c>
      <c r="T2261" s="5">
        <f>$I2261/60/60/24+DATE(1970, 1, 1)</f>
        <v>42712.804814814815</v>
      </c>
      <c r="U2261" t="b">
        <f>T2261&gt;S2261</f>
        <v>1</v>
      </c>
    </row>
    <row r="2262" spans="1:21" ht="43.5" x14ac:dyDescent="0.35">
      <c r="A2262">
        <v>2260</v>
      </c>
      <c r="B2262" s="3" t="s">
        <v>2261</v>
      </c>
      <c r="C2262" s="3" t="s">
        <v>6370</v>
      </c>
      <c r="D2262" s="11">
        <v>2500</v>
      </c>
      <c r="E2262" s="11">
        <v>8173</v>
      </c>
      <c r="F2262" t="s">
        <v>8219</v>
      </c>
      <c r="G2262" t="s">
        <v>8224</v>
      </c>
      <c r="H2262" t="s">
        <v>8246</v>
      </c>
      <c r="I2262">
        <v>1395876250</v>
      </c>
      <c r="J2262">
        <v>1393287850</v>
      </c>
      <c r="K2262" t="b">
        <v>0</v>
      </c>
      <c r="L2262">
        <v>84</v>
      </c>
      <c r="M2262" t="b">
        <v>1</v>
      </c>
      <c r="N2262" t="s">
        <v>8297</v>
      </c>
      <c r="O2262" s="13">
        <f>E2262/D2262</f>
        <v>3.2692000000000001</v>
      </c>
      <c r="P2262" s="14">
        <f>IF($L2262&lt;&gt;0, E2262/L2262, 0)</f>
        <v>97.297619047619051</v>
      </c>
      <c r="Q2262" t="str">
        <f>LEFT($N2262, FIND("/", $N2262)-1)</f>
        <v>games</v>
      </c>
      <c r="R2262" t="str">
        <f>RIGHT(N2262, LEN(N2262)-LEN(Q2262)-1)</f>
        <v>tabletop games</v>
      </c>
      <c r="S2262" s="5">
        <f>$J2262/60/60/24+DATE(1970, 1, 1)</f>
        <v>41695.016782407409</v>
      </c>
      <c r="T2262" s="5">
        <f>$I2262/60/60/24+DATE(1970, 1, 1)</f>
        <v>41724.975115740745</v>
      </c>
      <c r="U2262" t="b">
        <f>T2262&gt;S2262</f>
        <v>1</v>
      </c>
    </row>
    <row r="2263" spans="1:21" ht="43.5" x14ac:dyDescent="0.35">
      <c r="A2263">
        <v>2261</v>
      </c>
      <c r="B2263" s="3" t="s">
        <v>2262</v>
      </c>
      <c r="C2263" s="3" t="s">
        <v>6371</v>
      </c>
      <c r="D2263" s="11">
        <v>1000</v>
      </c>
      <c r="E2263" s="11">
        <v>7795</v>
      </c>
      <c r="F2263" t="s">
        <v>8219</v>
      </c>
      <c r="G2263" t="s">
        <v>8226</v>
      </c>
      <c r="H2263" t="s">
        <v>8248</v>
      </c>
      <c r="I2263">
        <v>1487093020</v>
      </c>
      <c r="J2263">
        <v>1485278620</v>
      </c>
      <c r="K2263" t="b">
        <v>0</v>
      </c>
      <c r="L2263">
        <v>210</v>
      </c>
      <c r="M2263" t="b">
        <v>1</v>
      </c>
      <c r="N2263" t="s">
        <v>8297</v>
      </c>
      <c r="O2263" s="13">
        <f>E2263/D2263</f>
        <v>7.7949999999999999</v>
      </c>
      <c r="P2263" s="14">
        <f>IF($L2263&lt;&gt;0, E2263/L2263, 0)</f>
        <v>37.11904761904762</v>
      </c>
      <c r="Q2263" t="str">
        <f>LEFT($N2263, FIND("/", $N2263)-1)</f>
        <v>games</v>
      </c>
      <c r="R2263" t="str">
        <f>RIGHT(N2263, LEN(N2263)-LEN(Q2263)-1)</f>
        <v>tabletop games</v>
      </c>
      <c r="S2263" s="5">
        <f>$J2263/60/60/24+DATE(1970, 1, 1)</f>
        <v>42759.724768518514</v>
      </c>
      <c r="T2263" s="5">
        <f>$I2263/60/60/24+DATE(1970, 1, 1)</f>
        <v>42780.724768518514</v>
      </c>
      <c r="U2263" t="b">
        <f>T2263&gt;S2263</f>
        <v>1</v>
      </c>
    </row>
    <row r="2264" spans="1:21" ht="43.5" x14ac:dyDescent="0.35">
      <c r="A2264">
        <v>2262</v>
      </c>
      <c r="B2264" s="3" t="s">
        <v>2263</v>
      </c>
      <c r="C2264" s="3" t="s">
        <v>6372</v>
      </c>
      <c r="D2264" s="11">
        <v>3300</v>
      </c>
      <c r="E2264" s="11">
        <v>5087</v>
      </c>
      <c r="F2264" t="s">
        <v>8219</v>
      </c>
      <c r="G2264" t="s">
        <v>8224</v>
      </c>
      <c r="H2264" t="s">
        <v>8246</v>
      </c>
      <c r="I2264">
        <v>1416268800</v>
      </c>
      <c r="J2264">
        <v>1413295358</v>
      </c>
      <c r="K2264" t="b">
        <v>0</v>
      </c>
      <c r="L2264">
        <v>181</v>
      </c>
      <c r="M2264" t="b">
        <v>1</v>
      </c>
      <c r="N2264" t="s">
        <v>8297</v>
      </c>
      <c r="O2264" s="13">
        <f>E2264/D2264</f>
        <v>1.5415151515151515</v>
      </c>
      <c r="P2264" s="14">
        <f>IF($L2264&lt;&gt;0, E2264/L2264, 0)</f>
        <v>28.104972375690608</v>
      </c>
      <c r="Q2264" t="str">
        <f>LEFT($N2264, FIND("/", $N2264)-1)</f>
        <v>games</v>
      </c>
      <c r="R2264" t="str">
        <f>RIGHT(N2264, LEN(N2264)-LEN(Q2264)-1)</f>
        <v>tabletop games</v>
      </c>
      <c r="S2264" s="5">
        <f>$J2264/60/60/24+DATE(1970, 1, 1)</f>
        <v>41926.585162037038</v>
      </c>
      <c r="T2264" s="5">
        <f>$I2264/60/60/24+DATE(1970, 1, 1)</f>
        <v>41961</v>
      </c>
      <c r="U2264" t="b">
        <f>T2264&gt;S2264</f>
        <v>1</v>
      </c>
    </row>
    <row r="2265" spans="1:21" ht="43.5" x14ac:dyDescent="0.35">
      <c r="A2265">
        <v>2263</v>
      </c>
      <c r="B2265" s="3" t="s">
        <v>2264</v>
      </c>
      <c r="C2265" s="3" t="s">
        <v>6373</v>
      </c>
      <c r="D2265" s="11">
        <v>7500</v>
      </c>
      <c r="E2265" s="11">
        <v>8666</v>
      </c>
      <c r="F2265" t="s">
        <v>8219</v>
      </c>
      <c r="G2265" t="s">
        <v>8235</v>
      </c>
      <c r="H2265" t="s">
        <v>8255</v>
      </c>
      <c r="I2265">
        <v>1422734313</v>
      </c>
      <c r="J2265">
        <v>1420919913</v>
      </c>
      <c r="K2265" t="b">
        <v>0</v>
      </c>
      <c r="L2265">
        <v>60</v>
      </c>
      <c r="M2265" t="b">
        <v>1</v>
      </c>
      <c r="N2265" t="s">
        <v>8297</v>
      </c>
      <c r="O2265" s="13">
        <f>E2265/D2265</f>
        <v>1.1554666666666666</v>
      </c>
      <c r="P2265" s="14">
        <f>IF($L2265&lt;&gt;0, E2265/L2265, 0)</f>
        <v>144.43333333333334</v>
      </c>
      <c r="Q2265" t="str">
        <f>LEFT($N2265, FIND("/", $N2265)-1)</f>
        <v>games</v>
      </c>
      <c r="R2265" t="str">
        <f>RIGHT(N2265, LEN(N2265)-LEN(Q2265)-1)</f>
        <v>tabletop games</v>
      </c>
      <c r="S2265" s="5">
        <f>$J2265/60/60/24+DATE(1970, 1, 1)</f>
        <v>42014.832326388889</v>
      </c>
      <c r="T2265" s="5">
        <f>$I2265/60/60/24+DATE(1970, 1, 1)</f>
        <v>42035.832326388889</v>
      </c>
      <c r="U2265" t="b">
        <f>T2265&gt;S2265</f>
        <v>1</v>
      </c>
    </row>
    <row r="2266" spans="1:21" ht="58" x14ac:dyDescent="0.35">
      <c r="A2266">
        <v>2264</v>
      </c>
      <c r="B2266" s="3" t="s">
        <v>2265</v>
      </c>
      <c r="C2266" s="3" t="s">
        <v>6374</v>
      </c>
      <c r="D2266" s="11">
        <v>6000</v>
      </c>
      <c r="E2266" s="11">
        <v>10802</v>
      </c>
      <c r="F2266" t="s">
        <v>8219</v>
      </c>
      <c r="G2266" t="s">
        <v>8224</v>
      </c>
      <c r="H2266" t="s">
        <v>8246</v>
      </c>
      <c r="I2266">
        <v>1463972400</v>
      </c>
      <c r="J2266">
        <v>1462543114</v>
      </c>
      <c r="K2266" t="b">
        <v>0</v>
      </c>
      <c r="L2266">
        <v>445</v>
      </c>
      <c r="M2266" t="b">
        <v>1</v>
      </c>
      <c r="N2266" t="s">
        <v>8297</v>
      </c>
      <c r="O2266" s="13">
        <f>E2266/D2266</f>
        <v>1.8003333333333333</v>
      </c>
      <c r="P2266" s="14">
        <f>IF($L2266&lt;&gt;0, E2266/L2266, 0)</f>
        <v>24.274157303370785</v>
      </c>
      <c r="Q2266" t="str">
        <f>LEFT($N2266, FIND("/", $N2266)-1)</f>
        <v>games</v>
      </c>
      <c r="R2266" t="str">
        <f>RIGHT(N2266, LEN(N2266)-LEN(Q2266)-1)</f>
        <v>tabletop games</v>
      </c>
      <c r="S2266" s="5">
        <f>$J2266/60/60/24+DATE(1970, 1, 1)</f>
        <v>42496.582337962958</v>
      </c>
      <c r="T2266" s="5">
        <f>$I2266/60/60/24+DATE(1970, 1, 1)</f>
        <v>42513.125</v>
      </c>
      <c r="U2266" t="b">
        <f>T2266&gt;S2266</f>
        <v>1</v>
      </c>
    </row>
    <row r="2267" spans="1:21" ht="43.5" x14ac:dyDescent="0.35">
      <c r="A2267">
        <v>2265</v>
      </c>
      <c r="B2267" s="3" t="s">
        <v>2266</v>
      </c>
      <c r="C2267" s="3" t="s">
        <v>6375</v>
      </c>
      <c r="D2267" s="11">
        <v>200</v>
      </c>
      <c r="E2267" s="11">
        <v>597</v>
      </c>
      <c r="F2267" t="s">
        <v>8219</v>
      </c>
      <c r="G2267" t="s">
        <v>8225</v>
      </c>
      <c r="H2267" t="s">
        <v>8247</v>
      </c>
      <c r="I2267">
        <v>1479846507</v>
      </c>
      <c r="J2267">
        <v>1479241707</v>
      </c>
      <c r="K2267" t="b">
        <v>0</v>
      </c>
      <c r="L2267">
        <v>17</v>
      </c>
      <c r="M2267" t="b">
        <v>1</v>
      </c>
      <c r="N2267" t="s">
        <v>8297</v>
      </c>
      <c r="O2267" s="13">
        <f>E2267/D2267</f>
        <v>2.9849999999999999</v>
      </c>
      <c r="P2267" s="14">
        <f>IF($L2267&lt;&gt;0, E2267/L2267, 0)</f>
        <v>35.117647058823529</v>
      </c>
      <c r="Q2267" t="str">
        <f>LEFT($N2267, FIND("/", $N2267)-1)</f>
        <v>games</v>
      </c>
      <c r="R2267" t="str">
        <f>RIGHT(N2267, LEN(N2267)-LEN(Q2267)-1)</f>
        <v>tabletop games</v>
      </c>
      <c r="S2267" s="5">
        <f>$J2267/60/60/24+DATE(1970, 1, 1)</f>
        <v>42689.853090277778</v>
      </c>
      <c r="T2267" s="5">
        <f>$I2267/60/60/24+DATE(1970, 1, 1)</f>
        <v>42696.853090277778</v>
      </c>
      <c r="U2267" t="b">
        <f>T2267&gt;S2267</f>
        <v>1</v>
      </c>
    </row>
    <row r="2268" spans="1:21" ht="43.5" x14ac:dyDescent="0.35">
      <c r="A2268">
        <v>2266</v>
      </c>
      <c r="B2268" s="3" t="s">
        <v>2267</v>
      </c>
      <c r="C2268" s="3" t="s">
        <v>6376</v>
      </c>
      <c r="D2268" s="11">
        <v>1500</v>
      </c>
      <c r="E2268" s="11">
        <v>4804</v>
      </c>
      <c r="F2268" t="s">
        <v>8219</v>
      </c>
      <c r="G2268" t="s">
        <v>8224</v>
      </c>
      <c r="H2268" t="s">
        <v>8246</v>
      </c>
      <c r="I2268">
        <v>1461722400</v>
      </c>
      <c r="J2268">
        <v>1460235592</v>
      </c>
      <c r="K2268" t="b">
        <v>0</v>
      </c>
      <c r="L2268">
        <v>194</v>
      </c>
      <c r="M2268" t="b">
        <v>1</v>
      </c>
      <c r="N2268" t="s">
        <v>8297</v>
      </c>
      <c r="O2268" s="13">
        <f>E2268/D2268</f>
        <v>3.2026666666666666</v>
      </c>
      <c r="P2268" s="14">
        <f>IF($L2268&lt;&gt;0, E2268/L2268, 0)</f>
        <v>24.762886597938145</v>
      </c>
      <c r="Q2268" t="str">
        <f>LEFT($N2268, FIND("/", $N2268)-1)</f>
        <v>games</v>
      </c>
      <c r="R2268" t="str">
        <f>RIGHT(N2268, LEN(N2268)-LEN(Q2268)-1)</f>
        <v>tabletop games</v>
      </c>
      <c r="S2268" s="5">
        <f>$J2268/60/60/24+DATE(1970, 1, 1)</f>
        <v>42469.874907407408</v>
      </c>
      <c r="T2268" s="5">
        <f>$I2268/60/60/24+DATE(1970, 1, 1)</f>
        <v>42487.083333333328</v>
      </c>
      <c r="U2268" t="b">
        <f>T2268&gt;S2268</f>
        <v>1</v>
      </c>
    </row>
    <row r="2269" spans="1:21" ht="58" x14ac:dyDescent="0.35">
      <c r="A2269">
        <v>2267</v>
      </c>
      <c r="B2269" s="3" t="s">
        <v>2268</v>
      </c>
      <c r="C2269" s="3" t="s">
        <v>6377</v>
      </c>
      <c r="D2269" s="11">
        <v>20000</v>
      </c>
      <c r="E2269" s="11">
        <v>76105</v>
      </c>
      <c r="F2269" t="s">
        <v>8219</v>
      </c>
      <c r="G2269" t="s">
        <v>8224</v>
      </c>
      <c r="H2269" t="s">
        <v>8246</v>
      </c>
      <c r="I2269">
        <v>1419123600</v>
      </c>
      <c r="J2269">
        <v>1416945297</v>
      </c>
      <c r="K2269" t="b">
        <v>0</v>
      </c>
      <c r="L2269">
        <v>404</v>
      </c>
      <c r="M2269" t="b">
        <v>1</v>
      </c>
      <c r="N2269" t="s">
        <v>8297</v>
      </c>
      <c r="O2269" s="13">
        <f>E2269/D2269</f>
        <v>3.80525</v>
      </c>
      <c r="P2269" s="14">
        <f>IF($L2269&lt;&gt;0, E2269/L2269, 0)</f>
        <v>188.37871287128712</v>
      </c>
      <c r="Q2269" t="str">
        <f>LEFT($N2269, FIND("/", $N2269)-1)</f>
        <v>games</v>
      </c>
      <c r="R2269" t="str">
        <f>RIGHT(N2269, LEN(N2269)-LEN(Q2269)-1)</f>
        <v>tabletop games</v>
      </c>
      <c r="S2269" s="5">
        <f>$J2269/60/60/24+DATE(1970, 1, 1)</f>
        <v>41968.829826388886</v>
      </c>
      <c r="T2269" s="5">
        <f>$I2269/60/60/24+DATE(1970, 1, 1)</f>
        <v>41994.041666666672</v>
      </c>
      <c r="U2269" t="b">
        <f>T2269&gt;S2269</f>
        <v>1</v>
      </c>
    </row>
    <row r="2270" spans="1:21" ht="43.5" x14ac:dyDescent="0.35">
      <c r="A2270">
        <v>2268</v>
      </c>
      <c r="B2270" s="3" t="s">
        <v>2269</v>
      </c>
      <c r="C2270" s="3" t="s">
        <v>6378</v>
      </c>
      <c r="D2270" s="11">
        <v>28000</v>
      </c>
      <c r="E2270" s="11">
        <v>28728</v>
      </c>
      <c r="F2270" t="s">
        <v>8219</v>
      </c>
      <c r="G2270" t="s">
        <v>8224</v>
      </c>
      <c r="H2270" t="s">
        <v>8246</v>
      </c>
      <c r="I2270">
        <v>1489283915</v>
      </c>
      <c r="J2270">
        <v>1486691915</v>
      </c>
      <c r="K2270" t="b">
        <v>0</v>
      </c>
      <c r="L2270">
        <v>194</v>
      </c>
      <c r="M2270" t="b">
        <v>1</v>
      </c>
      <c r="N2270" t="s">
        <v>8297</v>
      </c>
      <c r="O2270" s="13">
        <f>E2270/D2270</f>
        <v>1.026</v>
      </c>
      <c r="P2270" s="14">
        <f>IF($L2270&lt;&gt;0, E2270/L2270, 0)</f>
        <v>148.08247422680412</v>
      </c>
      <c r="Q2270" t="str">
        <f>LEFT($N2270, FIND("/", $N2270)-1)</f>
        <v>games</v>
      </c>
      <c r="R2270" t="str">
        <f>RIGHT(N2270, LEN(N2270)-LEN(Q2270)-1)</f>
        <v>tabletop games</v>
      </c>
      <c r="S2270" s="5">
        <f>$J2270/60/60/24+DATE(1970, 1, 1)</f>
        <v>42776.082349537035</v>
      </c>
      <c r="T2270" s="5">
        <f>$I2270/60/60/24+DATE(1970, 1, 1)</f>
        <v>42806.082349537035</v>
      </c>
      <c r="U2270" t="b">
        <f>T2270&gt;S2270</f>
        <v>1</v>
      </c>
    </row>
    <row r="2271" spans="1:21" ht="43.5" x14ac:dyDescent="0.35">
      <c r="A2271">
        <v>2269</v>
      </c>
      <c r="B2271" s="3" t="s">
        <v>2270</v>
      </c>
      <c r="C2271" s="3" t="s">
        <v>6379</v>
      </c>
      <c r="D2271" s="11">
        <v>2500</v>
      </c>
      <c r="E2271" s="11">
        <v>45041</v>
      </c>
      <c r="F2271" t="s">
        <v>8219</v>
      </c>
      <c r="G2271" t="s">
        <v>8224</v>
      </c>
      <c r="H2271" t="s">
        <v>8246</v>
      </c>
      <c r="I2271">
        <v>1488862800</v>
      </c>
      <c r="J2271">
        <v>1486745663</v>
      </c>
      <c r="K2271" t="b">
        <v>0</v>
      </c>
      <c r="L2271">
        <v>902</v>
      </c>
      <c r="M2271" t="b">
        <v>1</v>
      </c>
      <c r="N2271" t="s">
        <v>8297</v>
      </c>
      <c r="O2271" s="13">
        <f>E2271/D2271</f>
        <v>18.016400000000001</v>
      </c>
      <c r="P2271" s="14">
        <f>IF($L2271&lt;&gt;0, E2271/L2271, 0)</f>
        <v>49.934589800443462</v>
      </c>
      <c r="Q2271" t="str">
        <f>LEFT($N2271, FIND("/", $N2271)-1)</f>
        <v>games</v>
      </c>
      <c r="R2271" t="str">
        <f>RIGHT(N2271, LEN(N2271)-LEN(Q2271)-1)</f>
        <v>tabletop games</v>
      </c>
      <c r="S2271" s="5">
        <f>$J2271/60/60/24+DATE(1970, 1, 1)</f>
        <v>42776.704432870371</v>
      </c>
      <c r="T2271" s="5">
        <f>$I2271/60/60/24+DATE(1970, 1, 1)</f>
        <v>42801.208333333328</v>
      </c>
      <c r="U2271" t="b">
        <f>T2271&gt;S2271</f>
        <v>1</v>
      </c>
    </row>
    <row r="2272" spans="1:21" ht="43.5" x14ac:dyDescent="0.35">
      <c r="A2272">
        <v>2270</v>
      </c>
      <c r="B2272" s="3" t="s">
        <v>2271</v>
      </c>
      <c r="C2272" s="3" t="s">
        <v>6380</v>
      </c>
      <c r="D2272" s="11">
        <v>25000</v>
      </c>
      <c r="E2272" s="11">
        <v>180062</v>
      </c>
      <c r="F2272" t="s">
        <v>8219</v>
      </c>
      <c r="G2272" t="s">
        <v>8224</v>
      </c>
      <c r="H2272" t="s">
        <v>8246</v>
      </c>
      <c r="I2272">
        <v>1484085540</v>
      </c>
      <c r="J2272">
        <v>1482353513</v>
      </c>
      <c r="K2272" t="b">
        <v>0</v>
      </c>
      <c r="L2272">
        <v>1670</v>
      </c>
      <c r="M2272" t="b">
        <v>1</v>
      </c>
      <c r="N2272" t="s">
        <v>8297</v>
      </c>
      <c r="O2272" s="13">
        <f>E2272/D2272</f>
        <v>7.2024800000000004</v>
      </c>
      <c r="P2272" s="14">
        <f>IF($L2272&lt;&gt;0, E2272/L2272, 0)</f>
        <v>107.82155688622754</v>
      </c>
      <c r="Q2272" t="str">
        <f>LEFT($N2272, FIND("/", $N2272)-1)</f>
        <v>games</v>
      </c>
      <c r="R2272" t="str">
        <f>RIGHT(N2272, LEN(N2272)-LEN(Q2272)-1)</f>
        <v>tabletop games</v>
      </c>
      <c r="S2272" s="5">
        <f>$J2272/60/60/24+DATE(1970, 1, 1)</f>
        <v>42725.869363425925</v>
      </c>
      <c r="T2272" s="5">
        <f>$I2272/60/60/24+DATE(1970, 1, 1)</f>
        <v>42745.915972222225</v>
      </c>
      <c r="U2272" t="b">
        <f>T2272&gt;S2272</f>
        <v>1</v>
      </c>
    </row>
    <row r="2273" spans="1:21" ht="43.5" x14ac:dyDescent="0.35">
      <c r="A2273">
        <v>2271</v>
      </c>
      <c r="B2273" s="3" t="s">
        <v>2272</v>
      </c>
      <c r="C2273" s="3" t="s">
        <v>6381</v>
      </c>
      <c r="D2273" s="11">
        <v>20000</v>
      </c>
      <c r="E2273" s="11">
        <v>56618</v>
      </c>
      <c r="F2273" t="s">
        <v>8219</v>
      </c>
      <c r="G2273" t="s">
        <v>8224</v>
      </c>
      <c r="H2273" t="s">
        <v>8246</v>
      </c>
      <c r="I2273">
        <v>1481328004</v>
      </c>
      <c r="J2273">
        <v>1478736004</v>
      </c>
      <c r="K2273" t="b">
        <v>0</v>
      </c>
      <c r="L2273">
        <v>1328</v>
      </c>
      <c r="M2273" t="b">
        <v>1</v>
      </c>
      <c r="N2273" t="s">
        <v>8297</v>
      </c>
      <c r="O2273" s="13">
        <f>E2273/D2273</f>
        <v>2.8309000000000002</v>
      </c>
      <c r="P2273" s="14">
        <f>IF($L2273&lt;&gt;0, E2273/L2273, 0)</f>
        <v>42.63403614457831</v>
      </c>
      <c r="Q2273" t="str">
        <f>LEFT($N2273, FIND("/", $N2273)-1)</f>
        <v>games</v>
      </c>
      <c r="R2273" t="str">
        <f>RIGHT(N2273, LEN(N2273)-LEN(Q2273)-1)</f>
        <v>tabletop games</v>
      </c>
      <c r="S2273" s="5">
        <f>$J2273/60/60/24+DATE(1970, 1, 1)</f>
        <v>42684.000046296293</v>
      </c>
      <c r="T2273" s="5">
        <f>$I2273/60/60/24+DATE(1970, 1, 1)</f>
        <v>42714.000046296293</v>
      </c>
      <c r="U2273" t="b">
        <f>T2273&gt;S2273</f>
        <v>1</v>
      </c>
    </row>
    <row r="2274" spans="1:21" ht="43.5" x14ac:dyDescent="0.35">
      <c r="A2274">
        <v>2272</v>
      </c>
      <c r="B2274" s="3" t="s">
        <v>2273</v>
      </c>
      <c r="C2274" s="3" t="s">
        <v>6382</v>
      </c>
      <c r="D2274" s="11">
        <v>1000</v>
      </c>
      <c r="E2274" s="11">
        <v>13566</v>
      </c>
      <c r="F2274" t="s">
        <v>8219</v>
      </c>
      <c r="G2274" t="s">
        <v>8224</v>
      </c>
      <c r="H2274" t="s">
        <v>8246</v>
      </c>
      <c r="I2274">
        <v>1449506836</v>
      </c>
      <c r="J2274">
        <v>1446914836</v>
      </c>
      <c r="K2274" t="b">
        <v>0</v>
      </c>
      <c r="L2274">
        <v>944</v>
      </c>
      <c r="M2274" t="b">
        <v>1</v>
      </c>
      <c r="N2274" t="s">
        <v>8297</v>
      </c>
      <c r="O2274" s="13">
        <f>E2274/D2274</f>
        <v>13.566000000000001</v>
      </c>
      <c r="P2274" s="14">
        <f>IF($L2274&lt;&gt;0, E2274/L2274, 0)</f>
        <v>14.370762711864407</v>
      </c>
      <c r="Q2274" t="str">
        <f>LEFT($N2274, FIND("/", $N2274)-1)</f>
        <v>games</v>
      </c>
      <c r="R2274" t="str">
        <f>RIGHT(N2274, LEN(N2274)-LEN(Q2274)-1)</f>
        <v>tabletop games</v>
      </c>
      <c r="S2274" s="5">
        <f>$J2274/60/60/24+DATE(1970, 1, 1)</f>
        <v>42315.699490740735</v>
      </c>
      <c r="T2274" s="5">
        <f>$I2274/60/60/24+DATE(1970, 1, 1)</f>
        <v>42345.699490740735</v>
      </c>
      <c r="U2274" t="b">
        <f>T2274&gt;S2274</f>
        <v>1</v>
      </c>
    </row>
    <row r="2275" spans="1:21" ht="43.5" x14ac:dyDescent="0.35">
      <c r="A2275">
        <v>2273</v>
      </c>
      <c r="B2275" s="3" t="s">
        <v>2274</v>
      </c>
      <c r="C2275" s="3" t="s">
        <v>6383</v>
      </c>
      <c r="D2275" s="11">
        <v>2500</v>
      </c>
      <c r="E2275" s="11">
        <v>5509</v>
      </c>
      <c r="F2275" t="s">
        <v>8219</v>
      </c>
      <c r="G2275" t="s">
        <v>8229</v>
      </c>
      <c r="H2275" t="s">
        <v>8251</v>
      </c>
      <c r="I2275">
        <v>1489320642</v>
      </c>
      <c r="J2275">
        <v>1487164242</v>
      </c>
      <c r="K2275" t="b">
        <v>0</v>
      </c>
      <c r="L2275">
        <v>147</v>
      </c>
      <c r="M2275" t="b">
        <v>1</v>
      </c>
      <c r="N2275" t="s">
        <v>8297</v>
      </c>
      <c r="O2275" s="13">
        <f>E2275/D2275</f>
        <v>2.2035999999999998</v>
      </c>
      <c r="P2275" s="14">
        <f>IF($L2275&lt;&gt;0, E2275/L2275, 0)</f>
        <v>37.476190476190474</v>
      </c>
      <c r="Q2275" t="str">
        <f>LEFT($N2275, FIND("/", $N2275)-1)</f>
        <v>games</v>
      </c>
      <c r="R2275" t="str">
        <f>RIGHT(N2275, LEN(N2275)-LEN(Q2275)-1)</f>
        <v>tabletop games</v>
      </c>
      <c r="S2275" s="5">
        <f>$J2275/60/60/24+DATE(1970, 1, 1)</f>
        <v>42781.549097222218</v>
      </c>
      <c r="T2275" s="5">
        <f>$I2275/60/60/24+DATE(1970, 1, 1)</f>
        <v>42806.507430555561</v>
      </c>
      <c r="U2275" t="b">
        <f>T2275&gt;S2275</f>
        <v>1</v>
      </c>
    </row>
    <row r="2276" spans="1:21" ht="58" x14ac:dyDescent="0.35">
      <c r="A2276">
        <v>2274</v>
      </c>
      <c r="B2276" s="3" t="s">
        <v>2275</v>
      </c>
      <c r="C2276" s="3" t="s">
        <v>6384</v>
      </c>
      <c r="D2276" s="11">
        <v>2500</v>
      </c>
      <c r="E2276" s="11">
        <v>2990</v>
      </c>
      <c r="F2276" t="s">
        <v>8219</v>
      </c>
      <c r="G2276" t="s">
        <v>8224</v>
      </c>
      <c r="H2276" t="s">
        <v>8246</v>
      </c>
      <c r="I2276">
        <v>1393156857</v>
      </c>
      <c r="J2276">
        <v>1390564857</v>
      </c>
      <c r="K2276" t="b">
        <v>0</v>
      </c>
      <c r="L2276">
        <v>99</v>
      </c>
      <c r="M2276" t="b">
        <v>1</v>
      </c>
      <c r="N2276" t="s">
        <v>8297</v>
      </c>
      <c r="O2276" s="13">
        <f>E2276/D2276</f>
        <v>1.196</v>
      </c>
      <c r="P2276" s="14">
        <f>IF($L2276&lt;&gt;0, E2276/L2276, 0)</f>
        <v>30.202020202020201</v>
      </c>
      <c r="Q2276" t="str">
        <f>LEFT($N2276, FIND("/", $N2276)-1)</f>
        <v>games</v>
      </c>
      <c r="R2276" t="str">
        <f>RIGHT(N2276, LEN(N2276)-LEN(Q2276)-1)</f>
        <v>tabletop games</v>
      </c>
      <c r="S2276" s="5">
        <f>$J2276/60/60/24+DATE(1970, 1, 1)</f>
        <v>41663.500659722224</v>
      </c>
      <c r="T2276" s="5">
        <f>$I2276/60/60/24+DATE(1970, 1, 1)</f>
        <v>41693.500659722224</v>
      </c>
      <c r="U2276" t="b">
        <f>T2276&gt;S2276</f>
        <v>1</v>
      </c>
    </row>
    <row r="2277" spans="1:21" ht="43.5" x14ac:dyDescent="0.35">
      <c r="A2277">
        <v>2275</v>
      </c>
      <c r="B2277" s="3" t="s">
        <v>2276</v>
      </c>
      <c r="C2277" s="3" t="s">
        <v>6385</v>
      </c>
      <c r="D2277" s="11">
        <v>650</v>
      </c>
      <c r="E2277" s="11">
        <v>2650.5</v>
      </c>
      <c r="F2277" t="s">
        <v>8219</v>
      </c>
      <c r="G2277" t="s">
        <v>8225</v>
      </c>
      <c r="H2277" t="s">
        <v>8247</v>
      </c>
      <c r="I2277">
        <v>1419259679</v>
      </c>
      <c r="J2277">
        <v>1416667679</v>
      </c>
      <c r="K2277" t="b">
        <v>0</v>
      </c>
      <c r="L2277">
        <v>79</v>
      </c>
      <c r="M2277" t="b">
        <v>1</v>
      </c>
      <c r="N2277" t="s">
        <v>8297</v>
      </c>
      <c r="O2277" s="13">
        <f>E2277/D2277</f>
        <v>4.0776923076923079</v>
      </c>
      <c r="P2277" s="14">
        <f>IF($L2277&lt;&gt;0, E2277/L2277, 0)</f>
        <v>33.550632911392405</v>
      </c>
      <c r="Q2277" t="str">
        <f>LEFT($N2277, FIND("/", $N2277)-1)</f>
        <v>games</v>
      </c>
      <c r="R2277" t="str">
        <f>RIGHT(N2277, LEN(N2277)-LEN(Q2277)-1)</f>
        <v>tabletop games</v>
      </c>
      <c r="S2277" s="5">
        <f>$J2277/60/60/24+DATE(1970, 1, 1)</f>
        <v>41965.616655092599</v>
      </c>
      <c r="T2277" s="5">
        <f>$I2277/60/60/24+DATE(1970, 1, 1)</f>
        <v>41995.616655092599</v>
      </c>
      <c r="U2277" t="b">
        <f>T2277&gt;S2277</f>
        <v>1</v>
      </c>
    </row>
    <row r="2278" spans="1:21" ht="58" x14ac:dyDescent="0.35">
      <c r="A2278">
        <v>2276</v>
      </c>
      <c r="B2278" s="3" t="s">
        <v>2277</v>
      </c>
      <c r="C2278" s="3" t="s">
        <v>6386</v>
      </c>
      <c r="D2278" s="11">
        <v>4589</v>
      </c>
      <c r="E2278" s="11">
        <v>4856</v>
      </c>
      <c r="F2278" t="s">
        <v>8219</v>
      </c>
      <c r="G2278" t="s">
        <v>8224</v>
      </c>
      <c r="H2278" t="s">
        <v>8246</v>
      </c>
      <c r="I2278">
        <v>1388936289</v>
      </c>
      <c r="J2278">
        <v>1386344289</v>
      </c>
      <c r="K2278" t="b">
        <v>0</v>
      </c>
      <c r="L2278">
        <v>75</v>
      </c>
      <c r="M2278" t="b">
        <v>1</v>
      </c>
      <c r="N2278" t="s">
        <v>8297</v>
      </c>
      <c r="O2278" s="13">
        <f>E2278/D2278</f>
        <v>1.0581826105905425</v>
      </c>
      <c r="P2278" s="14">
        <f>IF($L2278&lt;&gt;0, E2278/L2278, 0)</f>
        <v>64.74666666666667</v>
      </c>
      <c r="Q2278" t="str">
        <f>LEFT($N2278, FIND("/", $N2278)-1)</f>
        <v>games</v>
      </c>
      <c r="R2278" t="str">
        <f>RIGHT(N2278, LEN(N2278)-LEN(Q2278)-1)</f>
        <v>tabletop games</v>
      </c>
      <c r="S2278" s="5">
        <f>$J2278/60/60/24+DATE(1970, 1, 1)</f>
        <v>41614.651493055557</v>
      </c>
      <c r="T2278" s="5">
        <f>$I2278/60/60/24+DATE(1970, 1, 1)</f>
        <v>41644.651493055557</v>
      </c>
      <c r="U2278" t="b">
        <f>T2278&gt;S2278</f>
        <v>1</v>
      </c>
    </row>
    <row r="2279" spans="1:21" ht="43.5" x14ac:dyDescent="0.35">
      <c r="A2279">
        <v>2277</v>
      </c>
      <c r="B2279" s="3" t="s">
        <v>2278</v>
      </c>
      <c r="C2279" s="3" t="s">
        <v>6387</v>
      </c>
      <c r="D2279" s="11">
        <v>8500</v>
      </c>
      <c r="E2279" s="11">
        <v>11992</v>
      </c>
      <c r="F2279" t="s">
        <v>8219</v>
      </c>
      <c r="G2279" t="s">
        <v>8224</v>
      </c>
      <c r="H2279" t="s">
        <v>8246</v>
      </c>
      <c r="I2279">
        <v>1330359423</v>
      </c>
      <c r="J2279">
        <v>1327767423</v>
      </c>
      <c r="K2279" t="b">
        <v>0</v>
      </c>
      <c r="L2279">
        <v>207</v>
      </c>
      <c r="M2279" t="b">
        <v>1</v>
      </c>
      <c r="N2279" t="s">
        <v>8297</v>
      </c>
      <c r="O2279" s="13">
        <f>E2279/D2279</f>
        <v>1.4108235294117648</v>
      </c>
      <c r="P2279" s="14">
        <f>IF($L2279&lt;&gt;0, E2279/L2279, 0)</f>
        <v>57.932367149758456</v>
      </c>
      <c r="Q2279" t="str">
        <f>LEFT($N2279, FIND("/", $N2279)-1)</f>
        <v>games</v>
      </c>
      <c r="R2279" t="str">
        <f>RIGHT(N2279, LEN(N2279)-LEN(Q2279)-1)</f>
        <v>tabletop games</v>
      </c>
      <c r="S2279" s="5">
        <f>$J2279/60/60/24+DATE(1970, 1, 1)</f>
        <v>40936.678506944445</v>
      </c>
      <c r="T2279" s="5">
        <f>$I2279/60/60/24+DATE(1970, 1, 1)</f>
        <v>40966.678506944445</v>
      </c>
      <c r="U2279" t="b">
        <f>T2279&gt;S2279</f>
        <v>1</v>
      </c>
    </row>
    <row r="2280" spans="1:21" ht="29" x14ac:dyDescent="0.35">
      <c r="A2280">
        <v>2278</v>
      </c>
      <c r="B2280" s="3" t="s">
        <v>2279</v>
      </c>
      <c r="C2280" s="3" t="s">
        <v>6388</v>
      </c>
      <c r="D2280" s="11">
        <v>2000</v>
      </c>
      <c r="E2280" s="11">
        <v>5414</v>
      </c>
      <c r="F2280" t="s">
        <v>8219</v>
      </c>
      <c r="G2280" t="s">
        <v>8237</v>
      </c>
      <c r="H2280" t="s">
        <v>8249</v>
      </c>
      <c r="I2280">
        <v>1451861940</v>
      </c>
      <c r="J2280">
        <v>1448902867</v>
      </c>
      <c r="K2280" t="b">
        <v>0</v>
      </c>
      <c r="L2280">
        <v>102</v>
      </c>
      <c r="M2280" t="b">
        <v>1</v>
      </c>
      <c r="N2280" t="s">
        <v>8297</v>
      </c>
      <c r="O2280" s="13">
        <f>E2280/D2280</f>
        <v>2.7069999999999999</v>
      </c>
      <c r="P2280" s="14">
        <f>IF($L2280&lt;&gt;0, E2280/L2280, 0)</f>
        <v>53.078431372549019</v>
      </c>
      <c r="Q2280" t="str">
        <f>LEFT($N2280, FIND("/", $N2280)-1)</f>
        <v>games</v>
      </c>
      <c r="R2280" t="str">
        <f>RIGHT(N2280, LEN(N2280)-LEN(Q2280)-1)</f>
        <v>tabletop games</v>
      </c>
      <c r="S2280" s="5">
        <f>$J2280/60/60/24+DATE(1970, 1, 1)</f>
        <v>42338.709108796291</v>
      </c>
      <c r="T2280" s="5">
        <f>$I2280/60/60/24+DATE(1970, 1, 1)</f>
        <v>42372.957638888889</v>
      </c>
      <c r="U2280" t="b">
        <f>T2280&gt;S2280</f>
        <v>1</v>
      </c>
    </row>
    <row r="2281" spans="1:21" ht="58" x14ac:dyDescent="0.35">
      <c r="A2281">
        <v>2279</v>
      </c>
      <c r="B2281" s="3" t="s">
        <v>2280</v>
      </c>
      <c r="C2281" s="3" t="s">
        <v>6389</v>
      </c>
      <c r="D2281" s="11">
        <v>1000</v>
      </c>
      <c r="E2281" s="11">
        <v>1538</v>
      </c>
      <c r="F2281" t="s">
        <v>8219</v>
      </c>
      <c r="G2281" t="s">
        <v>8224</v>
      </c>
      <c r="H2281" t="s">
        <v>8246</v>
      </c>
      <c r="I2281">
        <v>1423022400</v>
      </c>
      <c r="J2281">
        <v>1421436099</v>
      </c>
      <c r="K2281" t="b">
        <v>0</v>
      </c>
      <c r="L2281">
        <v>32</v>
      </c>
      <c r="M2281" t="b">
        <v>1</v>
      </c>
      <c r="N2281" t="s">
        <v>8297</v>
      </c>
      <c r="O2281" s="13">
        <f>E2281/D2281</f>
        <v>1.538</v>
      </c>
      <c r="P2281" s="14">
        <f>IF($L2281&lt;&gt;0, E2281/L2281, 0)</f>
        <v>48.0625</v>
      </c>
      <c r="Q2281" t="str">
        <f>LEFT($N2281, FIND("/", $N2281)-1)</f>
        <v>games</v>
      </c>
      <c r="R2281" t="str">
        <f>RIGHT(N2281, LEN(N2281)-LEN(Q2281)-1)</f>
        <v>tabletop games</v>
      </c>
      <c r="S2281" s="5">
        <f>$J2281/60/60/24+DATE(1970, 1, 1)</f>
        <v>42020.806701388887</v>
      </c>
      <c r="T2281" s="5">
        <f>$I2281/60/60/24+DATE(1970, 1, 1)</f>
        <v>42039.166666666672</v>
      </c>
      <c r="U2281" t="b">
        <f>T2281&gt;S2281</f>
        <v>1</v>
      </c>
    </row>
    <row r="2282" spans="1:21" ht="58" x14ac:dyDescent="0.35">
      <c r="A2282">
        <v>2280</v>
      </c>
      <c r="B2282" s="3" t="s">
        <v>2281</v>
      </c>
      <c r="C2282" s="3" t="s">
        <v>6390</v>
      </c>
      <c r="D2282" s="11">
        <v>9800</v>
      </c>
      <c r="E2282" s="11">
        <v>39550.5</v>
      </c>
      <c r="F2282" t="s">
        <v>8219</v>
      </c>
      <c r="G2282" t="s">
        <v>8224</v>
      </c>
      <c r="H2282" t="s">
        <v>8246</v>
      </c>
      <c r="I2282">
        <v>1442501991</v>
      </c>
      <c r="J2282">
        <v>1439909991</v>
      </c>
      <c r="K2282" t="b">
        <v>0</v>
      </c>
      <c r="L2282">
        <v>480</v>
      </c>
      <c r="M2282" t="b">
        <v>1</v>
      </c>
      <c r="N2282" t="s">
        <v>8297</v>
      </c>
      <c r="O2282" s="13">
        <f>E2282/D2282</f>
        <v>4.0357653061224488</v>
      </c>
      <c r="P2282" s="14">
        <f>IF($L2282&lt;&gt;0, E2282/L2282, 0)</f>
        <v>82.396874999999994</v>
      </c>
      <c r="Q2282" t="str">
        <f>LEFT($N2282, FIND("/", $N2282)-1)</f>
        <v>games</v>
      </c>
      <c r="R2282" t="str">
        <f>RIGHT(N2282, LEN(N2282)-LEN(Q2282)-1)</f>
        <v>tabletop games</v>
      </c>
      <c r="S2282" s="5">
        <f>$J2282/60/60/24+DATE(1970, 1, 1)</f>
        <v>42234.624895833331</v>
      </c>
      <c r="T2282" s="5">
        <f>$I2282/60/60/24+DATE(1970, 1, 1)</f>
        <v>42264.624895833331</v>
      </c>
      <c r="U2282" t="b">
        <f>T2282&gt;S2282</f>
        <v>1</v>
      </c>
    </row>
    <row r="2283" spans="1:21" ht="43.5" x14ac:dyDescent="0.35">
      <c r="A2283">
        <v>2281</v>
      </c>
      <c r="B2283" s="3" t="s">
        <v>2282</v>
      </c>
      <c r="C2283" s="3" t="s">
        <v>6391</v>
      </c>
      <c r="D2283" s="11">
        <v>300</v>
      </c>
      <c r="E2283" s="11">
        <v>555</v>
      </c>
      <c r="F2283" t="s">
        <v>8219</v>
      </c>
      <c r="G2283" t="s">
        <v>8224</v>
      </c>
      <c r="H2283" t="s">
        <v>8246</v>
      </c>
      <c r="I2283">
        <v>1311576600</v>
      </c>
      <c r="J2283">
        <v>1306219897</v>
      </c>
      <c r="K2283" t="b">
        <v>0</v>
      </c>
      <c r="L2283">
        <v>11</v>
      </c>
      <c r="M2283" t="b">
        <v>1</v>
      </c>
      <c r="N2283" t="s">
        <v>8276</v>
      </c>
      <c r="O2283" s="13">
        <f>E2283/D2283</f>
        <v>1.85</v>
      </c>
      <c r="P2283" s="14">
        <f>IF($L2283&lt;&gt;0, E2283/L2283, 0)</f>
        <v>50.454545454545453</v>
      </c>
      <c r="Q2283" t="str">
        <f>LEFT($N2283, FIND("/", $N2283)-1)</f>
        <v>music</v>
      </c>
      <c r="R2283" t="str">
        <f>RIGHT(N2283, LEN(N2283)-LEN(Q2283)-1)</f>
        <v>rock</v>
      </c>
      <c r="S2283" s="5">
        <f>$J2283/60/60/24+DATE(1970, 1, 1)</f>
        <v>40687.285844907405</v>
      </c>
      <c r="T2283" s="5">
        <f>$I2283/60/60/24+DATE(1970, 1, 1)</f>
        <v>40749.284722222219</v>
      </c>
      <c r="U2283" t="b">
        <f>T2283&gt;S2283</f>
        <v>1</v>
      </c>
    </row>
    <row r="2284" spans="1:21" ht="29" x14ac:dyDescent="0.35">
      <c r="A2284">
        <v>2282</v>
      </c>
      <c r="B2284" s="3" t="s">
        <v>2283</v>
      </c>
      <c r="C2284" s="3" t="s">
        <v>6392</v>
      </c>
      <c r="D2284" s="11">
        <v>750</v>
      </c>
      <c r="E2284" s="11">
        <v>1390</v>
      </c>
      <c r="F2284" t="s">
        <v>8219</v>
      </c>
      <c r="G2284" t="s">
        <v>8224</v>
      </c>
      <c r="H2284" t="s">
        <v>8246</v>
      </c>
      <c r="I2284">
        <v>1452744686</v>
      </c>
      <c r="J2284">
        <v>1447560686</v>
      </c>
      <c r="K2284" t="b">
        <v>0</v>
      </c>
      <c r="L2284">
        <v>12</v>
      </c>
      <c r="M2284" t="b">
        <v>1</v>
      </c>
      <c r="N2284" t="s">
        <v>8276</v>
      </c>
      <c r="O2284" s="13">
        <f>E2284/D2284</f>
        <v>1.8533333333333333</v>
      </c>
      <c r="P2284" s="14">
        <f>IF($L2284&lt;&gt;0, E2284/L2284, 0)</f>
        <v>115.83333333333333</v>
      </c>
      <c r="Q2284" t="str">
        <f>LEFT($N2284, FIND("/", $N2284)-1)</f>
        <v>music</v>
      </c>
      <c r="R2284" t="str">
        <f>RIGHT(N2284, LEN(N2284)-LEN(Q2284)-1)</f>
        <v>rock</v>
      </c>
      <c r="S2284" s="5">
        <f>$J2284/60/60/24+DATE(1970, 1, 1)</f>
        <v>42323.17460648148</v>
      </c>
      <c r="T2284" s="5">
        <f>$I2284/60/60/24+DATE(1970, 1, 1)</f>
        <v>42383.17460648148</v>
      </c>
      <c r="U2284" t="b">
        <f>T2284&gt;S2284</f>
        <v>1</v>
      </c>
    </row>
    <row r="2285" spans="1:21" ht="43.5" x14ac:dyDescent="0.35">
      <c r="A2285">
        <v>2283</v>
      </c>
      <c r="B2285" s="3" t="s">
        <v>2284</v>
      </c>
      <c r="C2285" s="3" t="s">
        <v>6393</v>
      </c>
      <c r="D2285" s="11">
        <v>3000</v>
      </c>
      <c r="E2285" s="11">
        <v>3025.66</v>
      </c>
      <c r="F2285" t="s">
        <v>8219</v>
      </c>
      <c r="G2285" t="s">
        <v>8224</v>
      </c>
      <c r="H2285" t="s">
        <v>8246</v>
      </c>
      <c r="I2285">
        <v>1336528804</v>
      </c>
      <c r="J2285">
        <v>1331348404</v>
      </c>
      <c r="K2285" t="b">
        <v>0</v>
      </c>
      <c r="L2285">
        <v>48</v>
      </c>
      <c r="M2285" t="b">
        <v>1</v>
      </c>
      <c r="N2285" t="s">
        <v>8276</v>
      </c>
      <c r="O2285" s="13">
        <f>E2285/D2285</f>
        <v>1.0085533333333332</v>
      </c>
      <c r="P2285" s="14">
        <f>IF($L2285&lt;&gt;0, E2285/L2285, 0)</f>
        <v>63.03458333333333</v>
      </c>
      <c r="Q2285" t="str">
        <f>LEFT($N2285, FIND("/", $N2285)-1)</f>
        <v>music</v>
      </c>
      <c r="R2285" t="str">
        <f>RIGHT(N2285, LEN(N2285)-LEN(Q2285)-1)</f>
        <v>rock</v>
      </c>
      <c r="S2285" s="5">
        <f>$J2285/60/60/24+DATE(1970, 1, 1)</f>
        <v>40978.125046296293</v>
      </c>
      <c r="T2285" s="5">
        <f>$I2285/60/60/24+DATE(1970, 1, 1)</f>
        <v>41038.083379629628</v>
      </c>
      <c r="U2285" t="b">
        <f>T2285&gt;S2285</f>
        <v>1</v>
      </c>
    </row>
    <row r="2286" spans="1:21" ht="29" x14ac:dyDescent="0.35">
      <c r="A2286">
        <v>2284</v>
      </c>
      <c r="B2286" s="3" t="s">
        <v>2285</v>
      </c>
      <c r="C2286" s="3" t="s">
        <v>6394</v>
      </c>
      <c r="D2286" s="11">
        <v>6000</v>
      </c>
      <c r="E2286" s="11">
        <v>6373.27</v>
      </c>
      <c r="F2286" t="s">
        <v>8219</v>
      </c>
      <c r="G2286" t="s">
        <v>8224</v>
      </c>
      <c r="H2286" t="s">
        <v>8246</v>
      </c>
      <c r="I2286">
        <v>1299902400</v>
      </c>
      <c r="J2286">
        <v>1297451245</v>
      </c>
      <c r="K2286" t="b">
        <v>0</v>
      </c>
      <c r="L2286">
        <v>59</v>
      </c>
      <c r="M2286" t="b">
        <v>1</v>
      </c>
      <c r="N2286" t="s">
        <v>8276</v>
      </c>
      <c r="O2286" s="13">
        <f>E2286/D2286</f>
        <v>1.0622116666666668</v>
      </c>
      <c r="P2286" s="14">
        <f>IF($L2286&lt;&gt;0, E2286/L2286, 0)</f>
        <v>108.02152542372882</v>
      </c>
      <c r="Q2286" t="str">
        <f>LEFT($N2286, FIND("/", $N2286)-1)</f>
        <v>music</v>
      </c>
      <c r="R2286" t="str">
        <f>RIGHT(N2286, LEN(N2286)-LEN(Q2286)-1)</f>
        <v>rock</v>
      </c>
      <c r="S2286" s="5">
        <f>$J2286/60/60/24+DATE(1970, 1, 1)</f>
        <v>40585.796817129631</v>
      </c>
      <c r="T2286" s="5">
        <f>$I2286/60/60/24+DATE(1970, 1, 1)</f>
        <v>40614.166666666664</v>
      </c>
      <c r="U2286" t="b">
        <f>T2286&gt;S2286</f>
        <v>1</v>
      </c>
    </row>
    <row r="2287" spans="1:21" ht="43.5" x14ac:dyDescent="0.35">
      <c r="A2287">
        <v>2285</v>
      </c>
      <c r="B2287" s="3" t="s">
        <v>2286</v>
      </c>
      <c r="C2287" s="3" t="s">
        <v>6395</v>
      </c>
      <c r="D2287" s="11">
        <v>3000</v>
      </c>
      <c r="E2287" s="11">
        <v>3641</v>
      </c>
      <c r="F2287" t="s">
        <v>8219</v>
      </c>
      <c r="G2287" t="s">
        <v>8224</v>
      </c>
      <c r="H2287" t="s">
        <v>8246</v>
      </c>
      <c r="I2287">
        <v>1340944043</v>
      </c>
      <c r="J2287">
        <v>1338352043</v>
      </c>
      <c r="K2287" t="b">
        <v>0</v>
      </c>
      <c r="L2287">
        <v>79</v>
      </c>
      <c r="M2287" t="b">
        <v>1</v>
      </c>
      <c r="N2287" t="s">
        <v>8276</v>
      </c>
      <c r="O2287" s="13">
        <f>E2287/D2287</f>
        <v>1.2136666666666667</v>
      </c>
      <c r="P2287" s="14">
        <f>IF($L2287&lt;&gt;0, E2287/L2287, 0)</f>
        <v>46.088607594936711</v>
      </c>
      <c r="Q2287" t="str">
        <f>LEFT($N2287, FIND("/", $N2287)-1)</f>
        <v>music</v>
      </c>
      <c r="R2287" t="str">
        <f>RIGHT(N2287, LEN(N2287)-LEN(Q2287)-1)</f>
        <v>rock</v>
      </c>
      <c r="S2287" s="5">
        <f>$J2287/60/60/24+DATE(1970, 1, 1)</f>
        <v>41059.185682870368</v>
      </c>
      <c r="T2287" s="5">
        <f>$I2287/60/60/24+DATE(1970, 1, 1)</f>
        <v>41089.185682870368</v>
      </c>
      <c r="U2287" t="b">
        <f>T2287&gt;S2287</f>
        <v>1</v>
      </c>
    </row>
    <row r="2288" spans="1:21" ht="43.5" x14ac:dyDescent="0.35">
      <c r="A2288">
        <v>2286</v>
      </c>
      <c r="B2288" s="3" t="s">
        <v>2287</v>
      </c>
      <c r="C2288" s="3" t="s">
        <v>6396</v>
      </c>
      <c r="D2288" s="11">
        <v>1500</v>
      </c>
      <c r="E2288" s="11">
        <v>1501</v>
      </c>
      <c r="F2288" t="s">
        <v>8219</v>
      </c>
      <c r="G2288" t="s">
        <v>8224</v>
      </c>
      <c r="H2288" t="s">
        <v>8246</v>
      </c>
      <c r="I2288">
        <v>1378439940</v>
      </c>
      <c r="J2288">
        <v>1376003254</v>
      </c>
      <c r="K2288" t="b">
        <v>0</v>
      </c>
      <c r="L2288">
        <v>14</v>
      </c>
      <c r="M2288" t="b">
        <v>1</v>
      </c>
      <c r="N2288" t="s">
        <v>8276</v>
      </c>
      <c r="O2288" s="13">
        <f>E2288/D2288</f>
        <v>1.0006666666666666</v>
      </c>
      <c r="P2288" s="14">
        <f>IF($L2288&lt;&gt;0, E2288/L2288, 0)</f>
        <v>107.21428571428571</v>
      </c>
      <c r="Q2288" t="str">
        <f>LEFT($N2288, FIND("/", $N2288)-1)</f>
        <v>music</v>
      </c>
      <c r="R2288" t="str">
        <f>RIGHT(N2288, LEN(N2288)-LEN(Q2288)-1)</f>
        <v>rock</v>
      </c>
      <c r="S2288" s="5">
        <f>$J2288/60/60/24+DATE(1970, 1, 1)</f>
        <v>41494.963587962964</v>
      </c>
      <c r="T2288" s="5">
        <f>$I2288/60/60/24+DATE(1970, 1, 1)</f>
        <v>41523.165972222225</v>
      </c>
      <c r="U2288" t="b">
        <f>T2288&gt;S2288</f>
        <v>1</v>
      </c>
    </row>
    <row r="2289" spans="1:21" ht="43.5" x14ac:dyDescent="0.35">
      <c r="A2289">
        <v>2287</v>
      </c>
      <c r="B2289" s="3" t="s">
        <v>2288</v>
      </c>
      <c r="C2289" s="3" t="s">
        <v>6397</v>
      </c>
      <c r="D2289" s="11">
        <v>4500</v>
      </c>
      <c r="E2289" s="11">
        <v>5398.99</v>
      </c>
      <c r="F2289" t="s">
        <v>8219</v>
      </c>
      <c r="G2289" t="s">
        <v>8224</v>
      </c>
      <c r="H2289" t="s">
        <v>8246</v>
      </c>
      <c r="I2289">
        <v>1403539260</v>
      </c>
      <c r="J2289">
        <v>1401724860</v>
      </c>
      <c r="K2289" t="b">
        <v>0</v>
      </c>
      <c r="L2289">
        <v>106</v>
      </c>
      <c r="M2289" t="b">
        <v>1</v>
      </c>
      <c r="N2289" t="s">
        <v>8276</v>
      </c>
      <c r="O2289" s="13">
        <f>E2289/D2289</f>
        <v>1.1997755555555556</v>
      </c>
      <c r="P2289" s="14">
        <f>IF($L2289&lt;&gt;0, E2289/L2289, 0)</f>
        <v>50.9338679245283</v>
      </c>
      <c r="Q2289" t="str">
        <f>LEFT($N2289, FIND("/", $N2289)-1)</f>
        <v>music</v>
      </c>
      <c r="R2289" t="str">
        <f>RIGHT(N2289, LEN(N2289)-LEN(Q2289)-1)</f>
        <v>rock</v>
      </c>
      <c r="S2289" s="5">
        <f>$J2289/60/60/24+DATE(1970, 1, 1)</f>
        <v>41792.667361111111</v>
      </c>
      <c r="T2289" s="5">
        <f>$I2289/60/60/24+DATE(1970, 1, 1)</f>
        <v>41813.667361111111</v>
      </c>
      <c r="U2289" t="b">
        <f>T2289&gt;S2289</f>
        <v>1</v>
      </c>
    </row>
    <row r="2290" spans="1:21" ht="43.5" x14ac:dyDescent="0.35">
      <c r="A2290">
        <v>2288</v>
      </c>
      <c r="B2290" s="3" t="s">
        <v>2289</v>
      </c>
      <c r="C2290" s="3" t="s">
        <v>6398</v>
      </c>
      <c r="D2290" s="11">
        <v>1000</v>
      </c>
      <c r="E2290" s="11">
        <v>1001</v>
      </c>
      <c r="F2290" t="s">
        <v>8219</v>
      </c>
      <c r="G2290" t="s">
        <v>8224</v>
      </c>
      <c r="H2290" t="s">
        <v>8246</v>
      </c>
      <c r="I2290">
        <v>1340733600</v>
      </c>
      <c r="J2290">
        <v>1339098689</v>
      </c>
      <c r="K2290" t="b">
        <v>0</v>
      </c>
      <c r="L2290">
        <v>25</v>
      </c>
      <c r="M2290" t="b">
        <v>1</v>
      </c>
      <c r="N2290" t="s">
        <v>8276</v>
      </c>
      <c r="O2290" s="13">
        <f>E2290/D2290</f>
        <v>1.0009999999999999</v>
      </c>
      <c r="P2290" s="14">
        <f>IF($L2290&lt;&gt;0, E2290/L2290, 0)</f>
        <v>40.04</v>
      </c>
      <c r="Q2290" t="str">
        <f>LEFT($N2290, FIND("/", $N2290)-1)</f>
        <v>music</v>
      </c>
      <c r="R2290" t="str">
        <f>RIGHT(N2290, LEN(N2290)-LEN(Q2290)-1)</f>
        <v>rock</v>
      </c>
      <c r="S2290" s="5">
        <f>$J2290/60/60/24+DATE(1970, 1, 1)</f>
        <v>41067.827418981484</v>
      </c>
      <c r="T2290" s="5">
        <f>$I2290/60/60/24+DATE(1970, 1, 1)</f>
        <v>41086.75</v>
      </c>
      <c r="U2290" t="b">
        <f>T2290&gt;S2290</f>
        <v>1</v>
      </c>
    </row>
    <row r="2291" spans="1:21" ht="43.5" x14ac:dyDescent="0.35">
      <c r="A2291">
        <v>2289</v>
      </c>
      <c r="B2291" s="3" t="s">
        <v>2290</v>
      </c>
      <c r="C2291" s="3" t="s">
        <v>6399</v>
      </c>
      <c r="D2291" s="11">
        <v>1500</v>
      </c>
      <c r="E2291" s="11">
        <v>1611</v>
      </c>
      <c r="F2291" t="s">
        <v>8219</v>
      </c>
      <c r="G2291" t="s">
        <v>8224</v>
      </c>
      <c r="H2291" t="s">
        <v>8246</v>
      </c>
      <c r="I2291">
        <v>1386372120</v>
      </c>
      <c r="J2291">
        <v>1382659060</v>
      </c>
      <c r="K2291" t="b">
        <v>0</v>
      </c>
      <c r="L2291">
        <v>25</v>
      </c>
      <c r="M2291" t="b">
        <v>1</v>
      </c>
      <c r="N2291" t="s">
        <v>8276</v>
      </c>
      <c r="O2291" s="13">
        <f>E2291/D2291</f>
        <v>1.0740000000000001</v>
      </c>
      <c r="P2291" s="14">
        <f>IF($L2291&lt;&gt;0, E2291/L2291, 0)</f>
        <v>64.44</v>
      </c>
      <c r="Q2291" t="str">
        <f>LEFT($N2291, FIND("/", $N2291)-1)</f>
        <v>music</v>
      </c>
      <c r="R2291" t="str">
        <f>RIGHT(N2291, LEN(N2291)-LEN(Q2291)-1)</f>
        <v>rock</v>
      </c>
      <c r="S2291" s="5">
        <f>$J2291/60/60/24+DATE(1970, 1, 1)</f>
        <v>41571.998379629629</v>
      </c>
      <c r="T2291" s="5">
        <f>$I2291/60/60/24+DATE(1970, 1, 1)</f>
        <v>41614.973611111112</v>
      </c>
      <c r="U2291" t="b">
        <f>T2291&gt;S2291</f>
        <v>1</v>
      </c>
    </row>
    <row r="2292" spans="1:21" ht="43.5" x14ac:dyDescent="0.35">
      <c r="A2292">
        <v>2290</v>
      </c>
      <c r="B2292" s="3" t="s">
        <v>2291</v>
      </c>
      <c r="C2292" s="3" t="s">
        <v>6400</v>
      </c>
      <c r="D2292" s="11">
        <v>1500</v>
      </c>
      <c r="E2292" s="11">
        <v>1561</v>
      </c>
      <c r="F2292" t="s">
        <v>8219</v>
      </c>
      <c r="G2292" t="s">
        <v>8224</v>
      </c>
      <c r="H2292" t="s">
        <v>8246</v>
      </c>
      <c r="I2292">
        <v>1259686800</v>
      </c>
      <c r="J2292">
        <v>1252908330</v>
      </c>
      <c r="K2292" t="b">
        <v>0</v>
      </c>
      <c r="L2292">
        <v>29</v>
      </c>
      <c r="M2292" t="b">
        <v>1</v>
      </c>
      <c r="N2292" t="s">
        <v>8276</v>
      </c>
      <c r="O2292" s="13">
        <f>E2292/D2292</f>
        <v>1.0406666666666666</v>
      </c>
      <c r="P2292" s="14">
        <f>IF($L2292&lt;&gt;0, E2292/L2292, 0)</f>
        <v>53.827586206896555</v>
      </c>
      <c r="Q2292" t="str">
        <f>LEFT($N2292, FIND("/", $N2292)-1)</f>
        <v>music</v>
      </c>
      <c r="R2292" t="str">
        <f>RIGHT(N2292, LEN(N2292)-LEN(Q2292)-1)</f>
        <v>rock</v>
      </c>
      <c r="S2292" s="5">
        <f>$J2292/60/60/24+DATE(1970, 1, 1)</f>
        <v>40070.253819444442</v>
      </c>
      <c r="T2292" s="5">
        <f>$I2292/60/60/24+DATE(1970, 1, 1)</f>
        <v>40148.708333333336</v>
      </c>
      <c r="U2292" t="b">
        <f>T2292&gt;S2292</f>
        <v>1</v>
      </c>
    </row>
    <row r="2293" spans="1:21" ht="43.5" x14ac:dyDescent="0.35">
      <c r="A2293">
        <v>2291</v>
      </c>
      <c r="B2293" s="3" t="s">
        <v>2292</v>
      </c>
      <c r="C2293" s="3" t="s">
        <v>6401</v>
      </c>
      <c r="D2293" s="11">
        <v>2500</v>
      </c>
      <c r="E2293" s="11">
        <v>4320</v>
      </c>
      <c r="F2293" t="s">
        <v>8219</v>
      </c>
      <c r="G2293" t="s">
        <v>8224</v>
      </c>
      <c r="H2293" t="s">
        <v>8246</v>
      </c>
      <c r="I2293">
        <v>1335153600</v>
      </c>
      <c r="J2293">
        <v>1332199618</v>
      </c>
      <c r="K2293" t="b">
        <v>0</v>
      </c>
      <c r="L2293">
        <v>43</v>
      </c>
      <c r="M2293" t="b">
        <v>1</v>
      </c>
      <c r="N2293" t="s">
        <v>8276</v>
      </c>
      <c r="O2293" s="13">
        <f>E2293/D2293</f>
        <v>1.728</v>
      </c>
      <c r="P2293" s="14">
        <f>IF($L2293&lt;&gt;0, E2293/L2293, 0)</f>
        <v>100.46511627906976</v>
      </c>
      <c r="Q2293" t="str">
        <f>LEFT($N2293, FIND("/", $N2293)-1)</f>
        <v>music</v>
      </c>
      <c r="R2293" t="str">
        <f>RIGHT(N2293, LEN(N2293)-LEN(Q2293)-1)</f>
        <v>rock</v>
      </c>
      <c r="S2293" s="5">
        <f>$J2293/60/60/24+DATE(1970, 1, 1)</f>
        <v>40987.977060185185</v>
      </c>
      <c r="T2293" s="5">
        <f>$I2293/60/60/24+DATE(1970, 1, 1)</f>
        <v>41022.166666666664</v>
      </c>
      <c r="U2293" t="b">
        <f>T2293&gt;S2293</f>
        <v>1</v>
      </c>
    </row>
    <row r="2294" spans="1:21" ht="43.5" x14ac:dyDescent="0.35">
      <c r="A2294">
        <v>2292</v>
      </c>
      <c r="B2294" s="3" t="s">
        <v>2293</v>
      </c>
      <c r="C2294" s="3" t="s">
        <v>6402</v>
      </c>
      <c r="D2294" s="11">
        <v>2000</v>
      </c>
      <c r="E2294" s="11">
        <v>2145.0100000000002</v>
      </c>
      <c r="F2294" t="s">
        <v>8219</v>
      </c>
      <c r="G2294" t="s">
        <v>8224</v>
      </c>
      <c r="H2294" t="s">
        <v>8246</v>
      </c>
      <c r="I2294">
        <v>1334767476</v>
      </c>
      <c r="J2294">
        <v>1332175476</v>
      </c>
      <c r="K2294" t="b">
        <v>0</v>
      </c>
      <c r="L2294">
        <v>46</v>
      </c>
      <c r="M2294" t="b">
        <v>1</v>
      </c>
      <c r="N2294" t="s">
        <v>8276</v>
      </c>
      <c r="O2294" s="13">
        <f>E2294/D2294</f>
        <v>1.072505</v>
      </c>
      <c r="P2294" s="14">
        <f>IF($L2294&lt;&gt;0, E2294/L2294, 0)</f>
        <v>46.630652173913049</v>
      </c>
      <c r="Q2294" t="str">
        <f>LEFT($N2294, FIND("/", $N2294)-1)</f>
        <v>music</v>
      </c>
      <c r="R2294" t="str">
        <f>RIGHT(N2294, LEN(N2294)-LEN(Q2294)-1)</f>
        <v>rock</v>
      </c>
      <c r="S2294" s="5">
        <f>$J2294/60/60/24+DATE(1970, 1, 1)</f>
        <v>40987.697638888887</v>
      </c>
      <c r="T2294" s="5">
        <f>$I2294/60/60/24+DATE(1970, 1, 1)</f>
        <v>41017.697638888887</v>
      </c>
      <c r="U2294" t="b">
        <f>T2294&gt;S2294</f>
        <v>1</v>
      </c>
    </row>
    <row r="2295" spans="1:21" ht="29" x14ac:dyDescent="0.35">
      <c r="A2295">
        <v>2293</v>
      </c>
      <c r="B2295" s="3" t="s">
        <v>2294</v>
      </c>
      <c r="C2295" s="3" t="s">
        <v>6403</v>
      </c>
      <c r="D2295" s="11">
        <v>850</v>
      </c>
      <c r="E2295" s="11">
        <v>920</v>
      </c>
      <c r="F2295" t="s">
        <v>8219</v>
      </c>
      <c r="G2295" t="s">
        <v>8224</v>
      </c>
      <c r="H2295" t="s">
        <v>8246</v>
      </c>
      <c r="I2295">
        <v>1348545540</v>
      </c>
      <c r="J2295">
        <v>1346345999</v>
      </c>
      <c r="K2295" t="b">
        <v>0</v>
      </c>
      <c r="L2295">
        <v>27</v>
      </c>
      <c r="M2295" t="b">
        <v>1</v>
      </c>
      <c r="N2295" t="s">
        <v>8276</v>
      </c>
      <c r="O2295" s="13">
        <f>E2295/D2295</f>
        <v>1.0823529411764705</v>
      </c>
      <c r="P2295" s="14">
        <f>IF($L2295&lt;&gt;0, E2295/L2295, 0)</f>
        <v>34.074074074074076</v>
      </c>
      <c r="Q2295" t="str">
        <f>LEFT($N2295, FIND("/", $N2295)-1)</f>
        <v>music</v>
      </c>
      <c r="R2295" t="str">
        <f>RIGHT(N2295, LEN(N2295)-LEN(Q2295)-1)</f>
        <v>rock</v>
      </c>
      <c r="S2295" s="5">
        <f>$J2295/60/60/24+DATE(1970, 1, 1)</f>
        <v>41151.708321759259</v>
      </c>
      <c r="T2295" s="5">
        <f>$I2295/60/60/24+DATE(1970, 1, 1)</f>
        <v>41177.165972222225</v>
      </c>
      <c r="U2295" t="b">
        <f>T2295&gt;S2295</f>
        <v>1</v>
      </c>
    </row>
    <row r="2296" spans="1:21" ht="58" x14ac:dyDescent="0.35">
      <c r="A2296">
        <v>2294</v>
      </c>
      <c r="B2296" s="3" t="s">
        <v>2295</v>
      </c>
      <c r="C2296" s="3" t="s">
        <v>6404</v>
      </c>
      <c r="D2296" s="11">
        <v>5000</v>
      </c>
      <c r="E2296" s="11">
        <v>7304.04</v>
      </c>
      <c r="F2296" t="s">
        <v>8219</v>
      </c>
      <c r="G2296" t="s">
        <v>8224</v>
      </c>
      <c r="H2296" t="s">
        <v>8246</v>
      </c>
      <c r="I2296">
        <v>1358702480</v>
      </c>
      <c r="J2296">
        <v>1356110480</v>
      </c>
      <c r="K2296" t="b">
        <v>0</v>
      </c>
      <c r="L2296">
        <v>112</v>
      </c>
      <c r="M2296" t="b">
        <v>1</v>
      </c>
      <c r="N2296" t="s">
        <v>8276</v>
      </c>
      <c r="O2296" s="13">
        <f>E2296/D2296</f>
        <v>1.4608079999999999</v>
      </c>
      <c r="P2296" s="14">
        <f>IF($L2296&lt;&gt;0, E2296/L2296, 0)</f>
        <v>65.214642857142863</v>
      </c>
      <c r="Q2296" t="str">
        <f>LEFT($N2296, FIND("/", $N2296)-1)</f>
        <v>music</v>
      </c>
      <c r="R2296" t="str">
        <f>RIGHT(N2296, LEN(N2296)-LEN(Q2296)-1)</f>
        <v>rock</v>
      </c>
      <c r="S2296" s="5">
        <f>$J2296/60/60/24+DATE(1970, 1, 1)</f>
        <v>41264.72314814815</v>
      </c>
      <c r="T2296" s="5">
        <f>$I2296/60/60/24+DATE(1970, 1, 1)</f>
        <v>41294.72314814815</v>
      </c>
      <c r="U2296" t="b">
        <f>T2296&gt;S2296</f>
        <v>1</v>
      </c>
    </row>
    <row r="2297" spans="1:21" ht="58" x14ac:dyDescent="0.35">
      <c r="A2297">
        <v>2295</v>
      </c>
      <c r="B2297" s="3" t="s">
        <v>2296</v>
      </c>
      <c r="C2297" s="3" t="s">
        <v>6405</v>
      </c>
      <c r="D2297" s="11">
        <v>1200</v>
      </c>
      <c r="E2297" s="11">
        <v>1503</v>
      </c>
      <c r="F2297" t="s">
        <v>8219</v>
      </c>
      <c r="G2297" t="s">
        <v>8224</v>
      </c>
      <c r="H2297" t="s">
        <v>8246</v>
      </c>
      <c r="I2297">
        <v>1359240856</v>
      </c>
      <c r="J2297">
        <v>1356648856</v>
      </c>
      <c r="K2297" t="b">
        <v>0</v>
      </c>
      <c r="L2297">
        <v>34</v>
      </c>
      <c r="M2297" t="b">
        <v>1</v>
      </c>
      <c r="N2297" t="s">
        <v>8276</v>
      </c>
      <c r="O2297" s="13">
        <f>E2297/D2297</f>
        <v>1.2524999999999999</v>
      </c>
      <c r="P2297" s="14">
        <f>IF($L2297&lt;&gt;0, E2297/L2297, 0)</f>
        <v>44.205882352941174</v>
      </c>
      <c r="Q2297" t="str">
        <f>LEFT($N2297, FIND("/", $N2297)-1)</f>
        <v>music</v>
      </c>
      <c r="R2297" t="str">
        <f>RIGHT(N2297, LEN(N2297)-LEN(Q2297)-1)</f>
        <v>rock</v>
      </c>
      <c r="S2297" s="5">
        <f>$J2297/60/60/24+DATE(1970, 1, 1)</f>
        <v>41270.954351851848</v>
      </c>
      <c r="T2297" s="5">
        <f>$I2297/60/60/24+DATE(1970, 1, 1)</f>
        <v>41300.954351851848</v>
      </c>
      <c r="U2297" t="b">
        <f>T2297&gt;S2297</f>
        <v>1</v>
      </c>
    </row>
    <row r="2298" spans="1:21" ht="43.5" x14ac:dyDescent="0.35">
      <c r="A2298">
        <v>2296</v>
      </c>
      <c r="B2298" s="3" t="s">
        <v>2297</v>
      </c>
      <c r="C2298" s="3" t="s">
        <v>6406</v>
      </c>
      <c r="D2298" s="11">
        <v>7000</v>
      </c>
      <c r="E2298" s="11">
        <v>10435</v>
      </c>
      <c r="F2298" t="s">
        <v>8219</v>
      </c>
      <c r="G2298" t="s">
        <v>8224</v>
      </c>
      <c r="H2298" t="s">
        <v>8246</v>
      </c>
      <c r="I2298">
        <v>1330018426</v>
      </c>
      <c r="J2298">
        <v>1326994426</v>
      </c>
      <c r="K2298" t="b">
        <v>0</v>
      </c>
      <c r="L2298">
        <v>145</v>
      </c>
      <c r="M2298" t="b">
        <v>1</v>
      </c>
      <c r="N2298" t="s">
        <v>8276</v>
      </c>
      <c r="O2298" s="13">
        <f>E2298/D2298</f>
        <v>1.4907142857142857</v>
      </c>
      <c r="P2298" s="14">
        <f>IF($L2298&lt;&gt;0, E2298/L2298, 0)</f>
        <v>71.965517241379317</v>
      </c>
      <c r="Q2298" t="str">
        <f>LEFT($N2298, FIND("/", $N2298)-1)</f>
        <v>music</v>
      </c>
      <c r="R2298" t="str">
        <f>RIGHT(N2298, LEN(N2298)-LEN(Q2298)-1)</f>
        <v>rock</v>
      </c>
      <c r="S2298" s="5">
        <f>$J2298/60/60/24+DATE(1970, 1, 1)</f>
        <v>40927.731782407405</v>
      </c>
      <c r="T2298" s="5">
        <f>$I2298/60/60/24+DATE(1970, 1, 1)</f>
        <v>40962.731782407405</v>
      </c>
      <c r="U2298" t="b">
        <f>T2298&gt;S2298</f>
        <v>1</v>
      </c>
    </row>
    <row r="2299" spans="1:21" ht="29" x14ac:dyDescent="0.35">
      <c r="A2299">
        <v>2297</v>
      </c>
      <c r="B2299" s="3" t="s">
        <v>2298</v>
      </c>
      <c r="C2299" s="3" t="s">
        <v>6407</v>
      </c>
      <c r="D2299" s="11">
        <v>1000</v>
      </c>
      <c r="E2299" s="11">
        <v>1006</v>
      </c>
      <c r="F2299" t="s">
        <v>8219</v>
      </c>
      <c r="G2299" t="s">
        <v>8224</v>
      </c>
      <c r="H2299" t="s">
        <v>8246</v>
      </c>
      <c r="I2299">
        <v>1331697540</v>
      </c>
      <c r="J2299">
        <v>1328749249</v>
      </c>
      <c r="K2299" t="b">
        <v>0</v>
      </c>
      <c r="L2299">
        <v>19</v>
      </c>
      <c r="M2299" t="b">
        <v>1</v>
      </c>
      <c r="N2299" t="s">
        <v>8276</v>
      </c>
      <c r="O2299" s="13">
        <f>E2299/D2299</f>
        <v>1.006</v>
      </c>
      <c r="P2299" s="14">
        <f>IF($L2299&lt;&gt;0, E2299/L2299, 0)</f>
        <v>52.94736842105263</v>
      </c>
      <c r="Q2299" t="str">
        <f>LEFT($N2299, FIND("/", $N2299)-1)</f>
        <v>music</v>
      </c>
      <c r="R2299" t="str">
        <f>RIGHT(N2299, LEN(N2299)-LEN(Q2299)-1)</f>
        <v>rock</v>
      </c>
      <c r="S2299" s="5">
        <f>$J2299/60/60/24+DATE(1970, 1, 1)</f>
        <v>40948.042233796295</v>
      </c>
      <c r="T2299" s="5">
        <f>$I2299/60/60/24+DATE(1970, 1, 1)</f>
        <v>40982.165972222225</v>
      </c>
      <c r="U2299" t="b">
        <f>T2299&gt;S2299</f>
        <v>1</v>
      </c>
    </row>
    <row r="2300" spans="1:21" ht="43.5" x14ac:dyDescent="0.35">
      <c r="A2300">
        <v>2298</v>
      </c>
      <c r="B2300" s="3" t="s">
        <v>2299</v>
      </c>
      <c r="C2300" s="3" t="s">
        <v>6408</v>
      </c>
      <c r="D2300" s="11">
        <v>30000</v>
      </c>
      <c r="E2300" s="11">
        <v>31522</v>
      </c>
      <c r="F2300" t="s">
        <v>8219</v>
      </c>
      <c r="G2300" t="s">
        <v>8224</v>
      </c>
      <c r="H2300" t="s">
        <v>8246</v>
      </c>
      <c r="I2300">
        <v>1395861033</v>
      </c>
      <c r="J2300">
        <v>1393272633</v>
      </c>
      <c r="K2300" t="b">
        <v>0</v>
      </c>
      <c r="L2300">
        <v>288</v>
      </c>
      <c r="M2300" t="b">
        <v>1</v>
      </c>
      <c r="N2300" t="s">
        <v>8276</v>
      </c>
      <c r="O2300" s="13">
        <f>E2300/D2300</f>
        <v>1.0507333333333333</v>
      </c>
      <c r="P2300" s="14">
        <f>IF($L2300&lt;&gt;0, E2300/L2300, 0)</f>
        <v>109.45138888888889</v>
      </c>
      <c r="Q2300" t="str">
        <f>LEFT($N2300, FIND("/", $N2300)-1)</f>
        <v>music</v>
      </c>
      <c r="R2300" t="str">
        <f>RIGHT(N2300, LEN(N2300)-LEN(Q2300)-1)</f>
        <v>rock</v>
      </c>
      <c r="S2300" s="5">
        <f>$J2300/60/60/24+DATE(1970, 1, 1)</f>
        <v>41694.84065972222</v>
      </c>
      <c r="T2300" s="5">
        <f>$I2300/60/60/24+DATE(1970, 1, 1)</f>
        <v>41724.798993055556</v>
      </c>
      <c r="U2300" t="b">
        <f>T2300&gt;S2300</f>
        <v>1</v>
      </c>
    </row>
    <row r="2301" spans="1:21" ht="43.5" x14ac:dyDescent="0.35">
      <c r="A2301">
        <v>2299</v>
      </c>
      <c r="B2301" s="3" t="s">
        <v>2300</v>
      </c>
      <c r="C2301" s="3" t="s">
        <v>6409</v>
      </c>
      <c r="D2301" s="11">
        <v>300</v>
      </c>
      <c r="E2301" s="11">
        <v>1050.5</v>
      </c>
      <c r="F2301" t="s">
        <v>8219</v>
      </c>
      <c r="G2301" t="s">
        <v>8224</v>
      </c>
      <c r="H2301" t="s">
        <v>8246</v>
      </c>
      <c r="I2301">
        <v>1296953209</v>
      </c>
      <c r="J2301">
        <v>1295657209</v>
      </c>
      <c r="K2301" t="b">
        <v>0</v>
      </c>
      <c r="L2301">
        <v>14</v>
      </c>
      <c r="M2301" t="b">
        <v>1</v>
      </c>
      <c r="N2301" t="s">
        <v>8276</v>
      </c>
      <c r="O2301" s="13">
        <f>E2301/D2301</f>
        <v>3.5016666666666665</v>
      </c>
      <c r="P2301" s="14">
        <f>IF($L2301&lt;&gt;0, E2301/L2301, 0)</f>
        <v>75.035714285714292</v>
      </c>
      <c r="Q2301" t="str">
        <f>LEFT($N2301, FIND("/", $N2301)-1)</f>
        <v>music</v>
      </c>
      <c r="R2301" t="str">
        <f>RIGHT(N2301, LEN(N2301)-LEN(Q2301)-1)</f>
        <v>rock</v>
      </c>
      <c r="S2301" s="5">
        <f>$J2301/60/60/24+DATE(1970, 1, 1)</f>
        <v>40565.032511574071</v>
      </c>
      <c r="T2301" s="5">
        <f>$I2301/60/60/24+DATE(1970, 1, 1)</f>
        <v>40580.032511574071</v>
      </c>
      <c r="U2301" t="b">
        <f>T2301&gt;S2301</f>
        <v>1</v>
      </c>
    </row>
    <row r="2302" spans="1:21" ht="43.5" x14ac:dyDescent="0.35">
      <c r="A2302">
        <v>2300</v>
      </c>
      <c r="B2302" s="3" t="s">
        <v>2301</v>
      </c>
      <c r="C2302" s="3" t="s">
        <v>6410</v>
      </c>
      <c r="D2302" s="11">
        <v>800</v>
      </c>
      <c r="E2302" s="11">
        <v>810</v>
      </c>
      <c r="F2302" t="s">
        <v>8219</v>
      </c>
      <c r="G2302" t="s">
        <v>8224</v>
      </c>
      <c r="H2302" t="s">
        <v>8246</v>
      </c>
      <c r="I2302">
        <v>1340904416</v>
      </c>
      <c r="J2302">
        <v>1339694816</v>
      </c>
      <c r="K2302" t="b">
        <v>0</v>
      </c>
      <c r="L2302">
        <v>7</v>
      </c>
      <c r="M2302" t="b">
        <v>1</v>
      </c>
      <c r="N2302" t="s">
        <v>8276</v>
      </c>
      <c r="O2302" s="13">
        <f>E2302/D2302</f>
        <v>1.0125</v>
      </c>
      <c r="P2302" s="14">
        <f>IF($L2302&lt;&gt;0, E2302/L2302, 0)</f>
        <v>115.71428571428571</v>
      </c>
      <c r="Q2302" t="str">
        <f>LEFT($N2302, FIND("/", $N2302)-1)</f>
        <v>music</v>
      </c>
      <c r="R2302" t="str">
        <f>RIGHT(N2302, LEN(N2302)-LEN(Q2302)-1)</f>
        <v>rock</v>
      </c>
      <c r="S2302" s="5">
        <f>$J2302/60/60/24+DATE(1970, 1, 1)</f>
        <v>41074.727037037039</v>
      </c>
      <c r="T2302" s="5">
        <f>$I2302/60/60/24+DATE(1970, 1, 1)</f>
        <v>41088.727037037039</v>
      </c>
      <c r="U2302" t="b">
        <f>T2302&gt;S2302</f>
        <v>1</v>
      </c>
    </row>
    <row r="2303" spans="1:21" ht="29" x14ac:dyDescent="0.35">
      <c r="A2303">
        <v>2301</v>
      </c>
      <c r="B2303" s="3" t="s">
        <v>2302</v>
      </c>
      <c r="C2303" s="3" t="s">
        <v>6411</v>
      </c>
      <c r="D2303" s="11">
        <v>5000</v>
      </c>
      <c r="E2303" s="11">
        <v>6680.22</v>
      </c>
      <c r="F2303" t="s">
        <v>8219</v>
      </c>
      <c r="G2303" t="s">
        <v>8224</v>
      </c>
      <c r="H2303" t="s">
        <v>8246</v>
      </c>
      <c r="I2303">
        <v>1371785496</v>
      </c>
      <c r="J2303">
        <v>1369193496</v>
      </c>
      <c r="K2303" t="b">
        <v>1</v>
      </c>
      <c r="L2303">
        <v>211</v>
      </c>
      <c r="M2303" t="b">
        <v>1</v>
      </c>
      <c r="N2303" t="s">
        <v>8279</v>
      </c>
      <c r="O2303" s="13">
        <f>E2303/D2303</f>
        <v>1.336044</v>
      </c>
      <c r="P2303" s="14">
        <f>IF($L2303&lt;&gt;0, E2303/L2303, 0)</f>
        <v>31.659810426540286</v>
      </c>
      <c r="Q2303" t="str">
        <f>LEFT($N2303, FIND("/", $N2303)-1)</f>
        <v>music</v>
      </c>
      <c r="R2303" t="str">
        <f>RIGHT(N2303, LEN(N2303)-LEN(Q2303)-1)</f>
        <v>indie rock</v>
      </c>
      <c r="S2303" s="5">
        <f>$J2303/60/60/24+DATE(1970, 1, 1)</f>
        <v>41416.146944444445</v>
      </c>
      <c r="T2303" s="5">
        <f>$I2303/60/60/24+DATE(1970, 1, 1)</f>
        <v>41446.146944444445</v>
      </c>
      <c r="U2303" t="b">
        <f>T2303&gt;S2303</f>
        <v>1</v>
      </c>
    </row>
    <row r="2304" spans="1:21" ht="43.5" x14ac:dyDescent="0.35">
      <c r="A2304">
        <v>2302</v>
      </c>
      <c r="B2304" s="3" t="s">
        <v>2303</v>
      </c>
      <c r="C2304" s="3" t="s">
        <v>6412</v>
      </c>
      <c r="D2304" s="11">
        <v>2300</v>
      </c>
      <c r="E2304" s="11">
        <v>3925</v>
      </c>
      <c r="F2304" t="s">
        <v>8219</v>
      </c>
      <c r="G2304" t="s">
        <v>8224</v>
      </c>
      <c r="H2304" t="s">
        <v>8246</v>
      </c>
      <c r="I2304">
        <v>1388473200</v>
      </c>
      <c r="J2304">
        <v>1385585434</v>
      </c>
      <c r="K2304" t="b">
        <v>1</v>
      </c>
      <c r="L2304">
        <v>85</v>
      </c>
      <c r="M2304" t="b">
        <v>1</v>
      </c>
      <c r="N2304" t="s">
        <v>8279</v>
      </c>
      <c r="O2304" s="13">
        <f>E2304/D2304</f>
        <v>1.7065217391304348</v>
      </c>
      <c r="P2304" s="14">
        <f>IF($L2304&lt;&gt;0, E2304/L2304, 0)</f>
        <v>46.176470588235297</v>
      </c>
      <c r="Q2304" t="str">
        <f>LEFT($N2304, FIND("/", $N2304)-1)</f>
        <v>music</v>
      </c>
      <c r="R2304" t="str">
        <f>RIGHT(N2304, LEN(N2304)-LEN(Q2304)-1)</f>
        <v>indie rock</v>
      </c>
      <c r="S2304" s="5">
        <f>$J2304/60/60/24+DATE(1970, 1, 1)</f>
        <v>41605.868449074071</v>
      </c>
      <c r="T2304" s="5">
        <f>$I2304/60/60/24+DATE(1970, 1, 1)</f>
        <v>41639.291666666664</v>
      </c>
      <c r="U2304" t="b">
        <f>T2304&gt;S2304</f>
        <v>1</v>
      </c>
    </row>
    <row r="2305" spans="1:21" ht="58" x14ac:dyDescent="0.35">
      <c r="A2305">
        <v>2303</v>
      </c>
      <c r="B2305" s="3" t="s">
        <v>2304</v>
      </c>
      <c r="C2305" s="3" t="s">
        <v>6413</v>
      </c>
      <c r="D2305" s="11">
        <v>6450</v>
      </c>
      <c r="E2305" s="11">
        <v>7053.61</v>
      </c>
      <c r="F2305" t="s">
        <v>8219</v>
      </c>
      <c r="G2305" t="s">
        <v>8224</v>
      </c>
      <c r="H2305" t="s">
        <v>8246</v>
      </c>
      <c r="I2305">
        <v>1323747596</v>
      </c>
      <c r="J2305">
        <v>1320287996</v>
      </c>
      <c r="K2305" t="b">
        <v>1</v>
      </c>
      <c r="L2305">
        <v>103</v>
      </c>
      <c r="M2305" t="b">
        <v>1</v>
      </c>
      <c r="N2305" t="s">
        <v>8279</v>
      </c>
      <c r="O2305" s="13">
        <f>E2305/D2305</f>
        <v>1.0935829457364341</v>
      </c>
      <c r="P2305" s="14">
        <f>IF($L2305&lt;&gt;0, E2305/L2305, 0)</f>
        <v>68.481650485436887</v>
      </c>
      <c r="Q2305" t="str">
        <f>LEFT($N2305, FIND("/", $N2305)-1)</f>
        <v>music</v>
      </c>
      <c r="R2305" t="str">
        <f>RIGHT(N2305, LEN(N2305)-LEN(Q2305)-1)</f>
        <v>indie rock</v>
      </c>
      <c r="S2305" s="5">
        <f>$J2305/60/60/24+DATE(1970, 1, 1)</f>
        <v>40850.111064814817</v>
      </c>
      <c r="T2305" s="5">
        <f>$I2305/60/60/24+DATE(1970, 1, 1)</f>
        <v>40890.152731481481</v>
      </c>
      <c r="U2305" t="b">
        <f>T2305&gt;S2305</f>
        <v>1</v>
      </c>
    </row>
    <row r="2306" spans="1:21" ht="43.5" x14ac:dyDescent="0.35">
      <c r="A2306">
        <v>2304</v>
      </c>
      <c r="B2306" s="3" t="s">
        <v>2305</v>
      </c>
      <c r="C2306" s="3" t="s">
        <v>6414</v>
      </c>
      <c r="D2306" s="11">
        <v>6000</v>
      </c>
      <c r="E2306" s="11">
        <v>6042.02</v>
      </c>
      <c r="F2306" t="s">
        <v>8219</v>
      </c>
      <c r="G2306" t="s">
        <v>8224</v>
      </c>
      <c r="H2306" t="s">
        <v>8246</v>
      </c>
      <c r="I2306">
        <v>1293857940</v>
      </c>
      <c r="J2306">
        <v>1290281691</v>
      </c>
      <c r="K2306" t="b">
        <v>1</v>
      </c>
      <c r="L2306">
        <v>113</v>
      </c>
      <c r="M2306" t="b">
        <v>1</v>
      </c>
      <c r="N2306" t="s">
        <v>8279</v>
      </c>
      <c r="O2306" s="13">
        <f>E2306/D2306</f>
        <v>1.0070033333333335</v>
      </c>
      <c r="P2306" s="14">
        <f>IF($L2306&lt;&gt;0, E2306/L2306, 0)</f>
        <v>53.469203539823013</v>
      </c>
      <c r="Q2306" t="str">
        <f>LEFT($N2306, FIND("/", $N2306)-1)</f>
        <v>music</v>
      </c>
      <c r="R2306" t="str">
        <f>RIGHT(N2306, LEN(N2306)-LEN(Q2306)-1)</f>
        <v>indie rock</v>
      </c>
      <c r="S2306" s="5">
        <f>$J2306/60/60/24+DATE(1970, 1, 1)</f>
        <v>40502.815868055557</v>
      </c>
      <c r="T2306" s="5">
        <f>$I2306/60/60/24+DATE(1970, 1, 1)</f>
        <v>40544.207638888889</v>
      </c>
      <c r="U2306" t="b">
        <f>T2306&gt;S2306</f>
        <v>1</v>
      </c>
    </row>
    <row r="2307" spans="1:21" ht="43.5" x14ac:dyDescent="0.35">
      <c r="A2307">
        <v>2305</v>
      </c>
      <c r="B2307" s="3" t="s">
        <v>2306</v>
      </c>
      <c r="C2307" s="3" t="s">
        <v>6415</v>
      </c>
      <c r="D2307" s="11">
        <v>18000</v>
      </c>
      <c r="E2307" s="11">
        <v>18221</v>
      </c>
      <c r="F2307" t="s">
        <v>8219</v>
      </c>
      <c r="G2307" t="s">
        <v>8224</v>
      </c>
      <c r="H2307" t="s">
        <v>8246</v>
      </c>
      <c r="I2307">
        <v>1407520800</v>
      </c>
      <c r="J2307">
        <v>1405356072</v>
      </c>
      <c r="K2307" t="b">
        <v>1</v>
      </c>
      <c r="L2307">
        <v>167</v>
      </c>
      <c r="M2307" t="b">
        <v>1</v>
      </c>
      <c r="N2307" t="s">
        <v>8279</v>
      </c>
      <c r="O2307" s="13">
        <f>E2307/D2307</f>
        <v>1.0122777777777778</v>
      </c>
      <c r="P2307" s="14">
        <f>IF($L2307&lt;&gt;0, E2307/L2307, 0)</f>
        <v>109.10778443113773</v>
      </c>
      <c r="Q2307" t="str">
        <f>LEFT($N2307, FIND("/", $N2307)-1)</f>
        <v>music</v>
      </c>
      <c r="R2307" t="str">
        <f>RIGHT(N2307, LEN(N2307)-LEN(Q2307)-1)</f>
        <v>indie rock</v>
      </c>
      <c r="S2307" s="5">
        <f>$J2307/60/60/24+DATE(1970, 1, 1)</f>
        <v>41834.695277777777</v>
      </c>
      <c r="T2307" s="5">
        <f>$I2307/60/60/24+DATE(1970, 1, 1)</f>
        <v>41859.75</v>
      </c>
      <c r="U2307" t="b">
        <f>T2307&gt;S2307</f>
        <v>1</v>
      </c>
    </row>
    <row r="2308" spans="1:21" ht="43.5" x14ac:dyDescent="0.35">
      <c r="A2308">
        <v>2306</v>
      </c>
      <c r="B2308" s="3" t="s">
        <v>2307</v>
      </c>
      <c r="C2308" s="3" t="s">
        <v>6416</v>
      </c>
      <c r="D2308" s="11">
        <v>3500</v>
      </c>
      <c r="E2308" s="11">
        <v>3736.55</v>
      </c>
      <c r="F2308" t="s">
        <v>8219</v>
      </c>
      <c r="G2308" t="s">
        <v>8224</v>
      </c>
      <c r="H2308" t="s">
        <v>8246</v>
      </c>
      <c r="I2308">
        <v>1331352129</v>
      </c>
      <c r="J2308">
        <v>1328760129</v>
      </c>
      <c r="K2308" t="b">
        <v>1</v>
      </c>
      <c r="L2308">
        <v>73</v>
      </c>
      <c r="M2308" t="b">
        <v>1</v>
      </c>
      <c r="N2308" t="s">
        <v>8279</v>
      </c>
      <c r="O2308" s="13">
        <f>E2308/D2308</f>
        <v>1.0675857142857144</v>
      </c>
      <c r="P2308" s="14">
        <f>IF($L2308&lt;&gt;0, E2308/L2308, 0)</f>
        <v>51.185616438356163</v>
      </c>
      <c r="Q2308" t="str">
        <f>LEFT($N2308, FIND("/", $N2308)-1)</f>
        <v>music</v>
      </c>
      <c r="R2308" t="str">
        <f>RIGHT(N2308, LEN(N2308)-LEN(Q2308)-1)</f>
        <v>indie rock</v>
      </c>
      <c r="S2308" s="5">
        <f>$J2308/60/60/24+DATE(1970, 1, 1)</f>
        <v>40948.16815972222</v>
      </c>
      <c r="T2308" s="5">
        <f>$I2308/60/60/24+DATE(1970, 1, 1)</f>
        <v>40978.16815972222</v>
      </c>
      <c r="U2308" t="b">
        <f>T2308&gt;S2308</f>
        <v>1</v>
      </c>
    </row>
    <row r="2309" spans="1:21" ht="43.5" x14ac:dyDescent="0.35">
      <c r="A2309">
        <v>2307</v>
      </c>
      <c r="B2309" s="3" t="s">
        <v>2308</v>
      </c>
      <c r="C2309" s="3" t="s">
        <v>6417</v>
      </c>
      <c r="D2309" s="11">
        <v>1964.47</v>
      </c>
      <c r="E2309" s="11">
        <v>2095.2600000000002</v>
      </c>
      <c r="F2309" t="s">
        <v>8219</v>
      </c>
      <c r="G2309" t="s">
        <v>8224</v>
      </c>
      <c r="H2309" t="s">
        <v>8246</v>
      </c>
      <c r="I2309">
        <v>1336245328</v>
      </c>
      <c r="J2309">
        <v>1333653333</v>
      </c>
      <c r="K2309" t="b">
        <v>1</v>
      </c>
      <c r="L2309">
        <v>75</v>
      </c>
      <c r="M2309" t="b">
        <v>1</v>
      </c>
      <c r="N2309" t="s">
        <v>8279</v>
      </c>
      <c r="O2309" s="13">
        <f>E2309/D2309</f>
        <v>1.0665777537961894</v>
      </c>
      <c r="P2309" s="14">
        <f>IF($L2309&lt;&gt;0, E2309/L2309, 0)</f>
        <v>27.936800000000002</v>
      </c>
      <c r="Q2309" t="str">
        <f>LEFT($N2309, FIND("/", $N2309)-1)</f>
        <v>music</v>
      </c>
      <c r="R2309" t="str">
        <f>RIGHT(N2309, LEN(N2309)-LEN(Q2309)-1)</f>
        <v>indie rock</v>
      </c>
      <c r="S2309" s="5">
        <f>$J2309/60/60/24+DATE(1970, 1, 1)</f>
        <v>41004.802465277775</v>
      </c>
      <c r="T2309" s="5">
        <f>$I2309/60/60/24+DATE(1970, 1, 1)</f>
        <v>41034.802407407406</v>
      </c>
      <c r="U2309" t="b">
        <f>T2309&gt;S2309</f>
        <v>1</v>
      </c>
    </row>
    <row r="2310" spans="1:21" ht="43.5" x14ac:dyDescent="0.35">
      <c r="A2310">
        <v>2308</v>
      </c>
      <c r="B2310" s="3" t="s">
        <v>2309</v>
      </c>
      <c r="C2310" s="3" t="s">
        <v>6418</v>
      </c>
      <c r="D2310" s="11">
        <v>50000</v>
      </c>
      <c r="E2310" s="11">
        <v>50653.11</v>
      </c>
      <c r="F2310" t="s">
        <v>8219</v>
      </c>
      <c r="G2310" t="s">
        <v>8224</v>
      </c>
      <c r="H2310" t="s">
        <v>8246</v>
      </c>
      <c r="I2310">
        <v>1409274000</v>
      </c>
      <c r="J2310">
        <v>1406847996</v>
      </c>
      <c r="K2310" t="b">
        <v>1</v>
      </c>
      <c r="L2310">
        <v>614</v>
      </c>
      <c r="M2310" t="b">
        <v>1</v>
      </c>
      <c r="N2310" t="s">
        <v>8279</v>
      </c>
      <c r="O2310" s="13">
        <f>E2310/D2310</f>
        <v>1.0130622</v>
      </c>
      <c r="P2310" s="14">
        <f>IF($L2310&lt;&gt;0, E2310/L2310, 0)</f>
        <v>82.496921824104234</v>
      </c>
      <c r="Q2310" t="str">
        <f>LEFT($N2310, FIND("/", $N2310)-1)</f>
        <v>music</v>
      </c>
      <c r="R2310" t="str">
        <f>RIGHT(N2310, LEN(N2310)-LEN(Q2310)-1)</f>
        <v>indie rock</v>
      </c>
      <c r="S2310" s="5">
        <f>$J2310/60/60/24+DATE(1970, 1, 1)</f>
        <v>41851.962916666671</v>
      </c>
      <c r="T2310" s="5">
        <f>$I2310/60/60/24+DATE(1970, 1, 1)</f>
        <v>41880.041666666664</v>
      </c>
      <c r="U2310" t="b">
        <f>T2310&gt;S2310</f>
        <v>1</v>
      </c>
    </row>
    <row r="2311" spans="1:21" ht="43.5" x14ac:dyDescent="0.35">
      <c r="A2311">
        <v>2309</v>
      </c>
      <c r="B2311" s="3" t="s">
        <v>2310</v>
      </c>
      <c r="C2311" s="3" t="s">
        <v>6419</v>
      </c>
      <c r="D2311" s="11">
        <v>6000</v>
      </c>
      <c r="E2311" s="11">
        <v>6400.47</v>
      </c>
      <c r="F2311" t="s">
        <v>8219</v>
      </c>
      <c r="G2311" t="s">
        <v>8224</v>
      </c>
      <c r="H2311" t="s">
        <v>8246</v>
      </c>
      <c r="I2311">
        <v>1362872537</v>
      </c>
      <c r="J2311">
        <v>1359848537</v>
      </c>
      <c r="K2311" t="b">
        <v>1</v>
      </c>
      <c r="L2311">
        <v>107</v>
      </c>
      <c r="M2311" t="b">
        <v>1</v>
      </c>
      <c r="N2311" t="s">
        <v>8279</v>
      </c>
      <c r="O2311" s="13">
        <f>E2311/D2311</f>
        <v>1.0667450000000001</v>
      </c>
      <c r="P2311" s="14">
        <f>IF($L2311&lt;&gt;0, E2311/L2311, 0)</f>
        <v>59.817476635514019</v>
      </c>
      <c r="Q2311" t="str">
        <f>LEFT($N2311, FIND("/", $N2311)-1)</f>
        <v>music</v>
      </c>
      <c r="R2311" t="str">
        <f>RIGHT(N2311, LEN(N2311)-LEN(Q2311)-1)</f>
        <v>indie rock</v>
      </c>
      <c r="S2311" s="5">
        <f>$J2311/60/60/24+DATE(1970, 1, 1)</f>
        <v>41307.987696759257</v>
      </c>
      <c r="T2311" s="5">
        <f>$I2311/60/60/24+DATE(1970, 1, 1)</f>
        <v>41342.987696759257</v>
      </c>
      <c r="U2311" t="b">
        <f>T2311&gt;S2311</f>
        <v>1</v>
      </c>
    </row>
    <row r="2312" spans="1:21" ht="58" x14ac:dyDescent="0.35">
      <c r="A2312">
        <v>2310</v>
      </c>
      <c r="B2312" s="3" t="s">
        <v>2311</v>
      </c>
      <c r="C2312" s="3" t="s">
        <v>6420</v>
      </c>
      <c r="D2312" s="11">
        <v>18500</v>
      </c>
      <c r="E2312" s="11">
        <v>79335.360000000001</v>
      </c>
      <c r="F2312" t="s">
        <v>8219</v>
      </c>
      <c r="G2312" t="s">
        <v>8224</v>
      </c>
      <c r="H2312" t="s">
        <v>8246</v>
      </c>
      <c r="I2312">
        <v>1363889015</v>
      </c>
      <c r="J2312">
        <v>1361300615</v>
      </c>
      <c r="K2312" t="b">
        <v>1</v>
      </c>
      <c r="L2312">
        <v>1224</v>
      </c>
      <c r="M2312" t="b">
        <v>1</v>
      </c>
      <c r="N2312" t="s">
        <v>8279</v>
      </c>
      <c r="O2312" s="13">
        <f>E2312/D2312</f>
        <v>4.288397837837838</v>
      </c>
      <c r="P2312" s="14">
        <f>IF($L2312&lt;&gt;0, E2312/L2312, 0)</f>
        <v>64.816470588235291</v>
      </c>
      <c r="Q2312" t="str">
        <f>LEFT($N2312, FIND("/", $N2312)-1)</f>
        <v>music</v>
      </c>
      <c r="R2312" t="str">
        <f>RIGHT(N2312, LEN(N2312)-LEN(Q2312)-1)</f>
        <v>indie rock</v>
      </c>
      <c r="S2312" s="5">
        <f>$J2312/60/60/24+DATE(1970, 1, 1)</f>
        <v>41324.79415509259</v>
      </c>
      <c r="T2312" s="5">
        <f>$I2312/60/60/24+DATE(1970, 1, 1)</f>
        <v>41354.752488425926</v>
      </c>
      <c r="U2312" t="b">
        <f>T2312&gt;S2312</f>
        <v>1</v>
      </c>
    </row>
    <row r="2313" spans="1:21" ht="43.5" x14ac:dyDescent="0.35">
      <c r="A2313">
        <v>2311</v>
      </c>
      <c r="B2313" s="3" t="s">
        <v>2312</v>
      </c>
      <c r="C2313" s="3" t="s">
        <v>6421</v>
      </c>
      <c r="D2313" s="11">
        <v>9000</v>
      </c>
      <c r="E2313" s="11">
        <v>9370</v>
      </c>
      <c r="F2313" t="s">
        <v>8219</v>
      </c>
      <c r="G2313" t="s">
        <v>8224</v>
      </c>
      <c r="H2313" t="s">
        <v>8246</v>
      </c>
      <c r="I2313">
        <v>1399421189</v>
      </c>
      <c r="J2313">
        <v>1396829189</v>
      </c>
      <c r="K2313" t="b">
        <v>1</v>
      </c>
      <c r="L2313">
        <v>104</v>
      </c>
      <c r="M2313" t="b">
        <v>1</v>
      </c>
      <c r="N2313" t="s">
        <v>8279</v>
      </c>
      <c r="O2313" s="13">
        <f>E2313/D2313</f>
        <v>1.0411111111111111</v>
      </c>
      <c r="P2313" s="14">
        <f>IF($L2313&lt;&gt;0, E2313/L2313, 0)</f>
        <v>90.09615384615384</v>
      </c>
      <c r="Q2313" t="str">
        <f>LEFT($N2313, FIND("/", $N2313)-1)</f>
        <v>music</v>
      </c>
      <c r="R2313" t="str">
        <f>RIGHT(N2313, LEN(N2313)-LEN(Q2313)-1)</f>
        <v>indie rock</v>
      </c>
      <c r="S2313" s="5">
        <f>$J2313/60/60/24+DATE(1970, 1, 1)</f>
        <v>41736.004502314812</v>
      </c>
      <c r="T2313" s="5">
        <f>$I2313/60/60/24+DATE(1970, 1, 1)</f>
        <v>41766.004502314812</v>
      </c>
      <c r="U2313" t="b">
        <f>T2313&gt;S2313</f>
        <v>1</v>
      </c>
    </row>
    <row r="2314" spans="1:21" ht="43.5" x14ac:dyDescent="0.35">
      <c r="A2314">
        <v>2312</v>
      </c>
      <c r="B2314" s="3" t="s">
        <v>2313</v>
      </c>
      <c r="C2314" s="3" t="s">
        <v>6422</v>
      </c>
      <c r="D2314" s="11">
        <v>3000</v>
      </c>
      <c r="E2314" s="11">
        <v>3236</v>
      </c>
      <c r="F2314" t="s">
        <v>8219</v>
      </c>
      <c r="G2314" t="s">
        <v>8224</v>
      </c>
      <c r="H2314" t="s">
        <v>8246</v>
      </c>
      <c r="I2314">
        <v>1397862000</v>
      </c>
      <c r="J2314">
        <v>1395155478</v>
      </c>
      <c r="K2314" t="b">
        <v>1</v>
      </c>
      <c r="L2314">
        <v>79</v>
      </c>
      <c r="M2314" t="b">
        <v>1</v>
      </c>
      <c r="N2314" t="s">
        <v>8279</v>
      </c>
      <c r="O2314" s="13">
        <f>E2314/D2314</f>
        <v>1.0786666666666667</v>
      </c>
      <c r="P2314" s="14">
        <f>IF($L2314&lt;&gt;0, E2314/L2314, 0)</f>
        <v>40.962025316455694</v>
      </c>
      <c r="Q2314" t="str">
        <f>LEFT($N2314, FIND("/", $N2314)-1)</f>
        <v>music</v>
      </c>
      <c r="R2314" t="str">
        <f>RIGHT(N2314, LEN(N2314)-LEN(Q2314)-1)</f>
        <v>indie rock</v>
      </c>
      <c r="S2314" s="5">
        <f>$J2314/60/60/24+DATE(1970, 1, 1)</f>
        <v>41716.632847222223</v>
      </c>
      <c r="T2314" s="5">
        <f>$I2314/60/60/24+DATE(1970, 1, 1)</f>
        <v>41747.958333333336</v>
      </c>
      <c r="U2314" t="b">
        <f>T2314&gt;S2314</f>
        <v>1</v>
      </c>
    </row>
    <row r="2315" spans="1:21" ht="29" x14ac:dyDescent="0.35">
      <c r="A2315">
        <v>2313</v>
      </c>
      <c r="B2315" s="3" t="s">
        <v>2314</v>
      </c>
      <c r="C2315" s="3" t="s">
        <v>6423</v>
      </c>
      <c r="D2315" s="11">
        <v>5000</v>
      </c>
      <c r="E2315" s="11">
        <v>8792.02</v>
      </c>
      <c r="F2315" t="s">
        <v>8219</v>
      </c>
      <c r="G2315" t="s">
        <v>8224</v>
      </c>
      <c r="H2315" t="s">
        <v>8246</v>
      </c>
      <c r="I2315">
        <v>1336086026</v>
      </c>
      <c r="J2315">
        <v>1333494026</v>
      </c>
      <c r="K2315" t="b">
        <v>1</v>
      </c>
      <c r="L2315">
        <v>157</v>
      </c>
      <c r="M2315" t="b">
        <v>1</v>
      </c>
      <c r="N2315" t="s">
        <v>8279</v>
      </c>
      <c r="O2315" s="13">
        <f>E2315/D2315</f>
        <v>1.7584040000000001</v>
      </c>
      <c r="P2315" s="14">
        <f>IF($L2315&lt;&gt;0, E2315/L2315, 0)</f>
        <v>56.000127388535034</v>
      </c>
      <c r="Q2315" t="str">
        <f>LEFT($N2315, FIND("/", $N2315)-1)</f>
        <v>music</v>
      </c>
      <c r="R2315" t="str">
        <f>RIGHT(N2315, LEN(N2315)-LEN(Q2315)-1)</f>
        <v>indie rock</v>
      </c>
      <c r="S2315" s="5">
        <f>$J2315/60/60/24+DATE(1970, 1, 1)</f>
        <v>41002.958634259259</v>
      </c>
      <c r="T2315" s="5">
        <f>$I2315/60/60/24+DATE(1970, 1, 1)</f>
        <v>41032.958634259259</v>
      </c>
      <c r="U2315" t="b">
        <f>T2315&gt;S2315</f>
        <v>1</v>
      </c>
    </row>
    <row r="2316" spans="1:21" ht="43.5" x14ac:dyDescent="0.35">
      <c r="A2316">
        <v>2314</v>
      </c>
      <c r="B2316" s="3" t="s">
        <v>2315</v>
      </c>
      <c r="C2316" s="3" t="s">
        <v>6424</v>
      </c>
      <c r="D2316" s="11">
        <v>1200</v>
      </c>
      <c r="E2316" s="11">
        <v>1883.64</v>
      </c>
      <c r="F2316" t="s">
        <v>8219</v>
      </c>
      <c r="G2316" t="s">
        <v>8224</v>
      </c>
      <c r="H2316" t="s">
        <v>8246</v>
      </c>
      <c r="I2316">
        <v>1339074857</v>
      </c>
      <c r="J2316">
        <v>1336482857</v>
      </c>
      <c r="K2316" t="b">
        <v>1</v>
      </c>
      <c r="L2316">
        <v>50</v>
      </c>
      <c r="M2316" t="b">
        <v>1</v>
      </c>
      <c r="N2316" t="s">
        <v>8279</v>
      </c>
      <c r="O2316" s="13">
        <f>E2316/D2316</f>
        <v>1.5697000000000001</v>
      </c>
      <c r="P2316" s="14">
        <f>IF($L2316&lt;&gt;0, E2316/L2316, 0)</f>
        <v>37.672800000000002</v>
      </c>
      <c r="Q2316" t="str">
        <f>LEFT($N2316, FIND("/", $N2316)-1)</f>
        <v>music</v>
      </c>
      <c r="R2316" t="str">
        <f>RIGHT(N2316, LEN(N2316)-LEN(Q2316)-1)</f>
        <v>indie rock</v>
      </c>
      <c r="S2316" s="5">
        <f>$J2316/60/60/24+DATE(1970, 1, 1)</f>
        <v>41037.551585648151</v>
      </c>
      <c r="T2316" s="5">
        <f>$I2316/60/60/24+DATE(1970, 1, 1)</f>
        <v>41067.551585648151</v>
      </c>
      <c r="U2316" t="b">
        <f>T2316&gt;S2316</f>
        <v>1</v>
      </c>
    </row>
    <row r="2317" spans="1:21" ht="43.5" x14ac:dyDescent="0.35">
      <c r="A2317">
        <v>2315</v>
      </c>
      <c r="B2317" s="3" t="s">
        <v>2316</v>
      </c>
      <c r="C2317" s="3" t="s">
        <v>6425</v>
      </c>
      <c r="D2317" s="11">
        <v>2500</v>
      </c>
      <c r="E2317" s="11">
        <v>2565</v>
      </c>
      <c r="F2317" t="s">
        <v>8219</v>
      </c>
      <c r="G2317" t="s">
        <v>8224</v>
      </c>
      <c r="H2317" t="s">
        <v>8246</v>
      </c>
      <c r="I2317">
        <v>1336238743</v>
      </c>
      <c r="J2317">
        <v>1333646743</v>
      </c>
      <c r="K2317" t="b">
        <v>1</v>
      </c>
      <c r="L2317">
        <v>64</v>
      </c>
      <c r="M2317" t="b">
        <v>1</v>
      </c>
      <c r="N2317" t="s">
        <v>8279</v>
      </c>
      <c r="O2317" s="13">
        <f>E2317/D2317</f>
        <v>1.026</v>
      </c>
      <c r="P2317" s="14">
        <f>IF($L2317&lt;&gt;0, E2317/L2317, 0)</f>
        <v>40.078125</v>
      </c>
      <c r="Q2317" t="str">
        <f>LEFT($N2317, FIND("/", $N2317)-1)</f>
        <v>music</v>
      </c>
      <c r="R2317" t="str">
        <f>RIGHT(N2317, LEN(N2317)-LEN(Q2317)-1)</f>
        <v>indie rock</v>
      </c>
      <c r="S2317" s="5">
        <f>$J2317/60/60/24+DATE(1970, 1, 1)</f>
        <v>41004.72619212963</v>
      </c>
      <c r="T2317" s="5">
        <f>$I2317/60/60/24+DATE(1970, 1, 1)</f>
        <v>41034.72619212963</v>
      </c>
      <c r="U2317" t="b">
        <f>T2317&gt;S2317</f>
        <v>1</v>
      </c>
    </row>
    <row r="2318" spans="1:21" ht="58" x14ac:dyDescent="0.35">
      <c r="A2318">
        <v>2316</v>
      </c>
      <c r="B2318" s="3" t="s">
        <v>2317</v>
      </c>
      <c r="C2318" s="3" t="s">
        <v>6426</v>
      </c>
      <c r="D2318" s="11">
        <v>15000</v>
      </c>
      <c r="E2318" s="11">
        <v>15606.4</v>
      </c>
      <c r="F2318" t="s">
        <v>8219</v>
      </c>
      <c r="G2318" t="s">
        <v>8224</v>
      </c>
      <c r="H2318" t="s">
        <v>8246</v>
      </c>
      <c r="I2318">
        <v>1260383040</v>
      </c>
      <c r="J2318">
        <v>1253726650</v>
      </c>
      <c r="K2318" t="b">
        <v>1</v>
      </c>
      <c r="L2318">
        <v>200</v>
      </c>
      <c r="M2318" t="b">
        <v>1</v>
      </c>
      <c r="N2318" t="s">
        <v>8279</v>
      </c>
      <c r="O2318" s="13">
        <f>E2318/D2318</f>
        <v>1.0404266666666666</v>
      </c>
      <c r="P2318" s="14">
        <f>IF($L2318&lt;&gt;0, E2318/L2318, 0)</f>
        <v>78.031999999999996</v>
      </c>
      <c r="Q2318" t="str">
        <f>LEFT($N2318, FIND("/", $N2318)-1)</f>
        <v>music</v>
      </c>
      <c r="R2318" t="str">
        <f>RIGHT(N2318, LEN(N2318)-LEN(Q2318)-1)</f>
        <v>indie rock</v>
      </c>
      <c r="S2318" s="5">
        <f>$J2318/60/60/24+DATE(1970, 1, 1)</f>
        <v>40079.725115740745</v>
      </c>
      <c r="T2318" s="5">
        <f>$I2318/60/60/24+DATE(1970, 1, 1)</f>
        <v>40156.76666666667</v>
      </c>
      <c r="U2318" t="b">
        <f>T2318&gt;S2318</f>
        <v>1</v>
      </c>
    </row>
    <row r="2319" spans="1:21" ht="43.5" x14ac:dyDescent="0.35">
      <c r="A2319">
        <v>2317</v>
      </c>
      <c r="B2319" s="3" t="s">
        <v>2318</v>
      </c>
      <c r="C2319" s="3" t="s">
        <v>6427</v>
      </c>
      <c r="D2319" s="11">
        <v>400</v>
      </c>
      <c r="E2319" s="11">
        <v>416</v>
      </c>
      <c r="F2319" t="s">
        <v>8219</v>
      </c>
      <c r="G2319" t="s">
        <v>8224</v>
      </c>
      <c r="H2319" t="s">
        <v>8246</v>
      </c>
      <c r="I2319">
        <v>1266210000</v>
      </c>
      <c r="J2319">
        <v>1263474049</v>
      </c>
      <c r="K2319" t="b">
        <v>1</v>
      </c>
      <c r="L2319">
        <v>22</v>
      </c>
      <c r="M2319" t="b">
        <v>1</v>
      </c>
      <c r="N2319" t="s">
        <v>8279</v>
      </c>
      <c r="O2319" s="13">
        <f>E2319/D2319</f>
        <v>1.04</v>
      </c>
      <c r="P2319" s="14">
        <f>IF($L2319&lt;&gt;0, E2319/L2319, 0)</f>
        <v>18.90909090909091</v>
      </c>
      <c r="Q2319" t="str">
        <f>LEFT($N2319, FIND("/", $N2319)-1)</f>
        <v>music</v>
      </c>
      <c r="R2319" t="str">
        <f>RIGHT(N2319, LEN(N2319)-LEN(Q2319)-1)</f>
        <v>indie rock</v>
      </c>
      <c r="S2319" s="5">
        <f>$J2319/60/60/24+DATE(1970, 1, 1)</f>
        <v>40192.542233796295</v>
      </c>
      <c r="T2319" s="5">
        <f>$I2319/60/60/24+DATE(1970, 1, 1)</f>
        <v>40224.208333333336</v>
      </c>
      <c r="U2319" t="b">
        <f>T2319&gt;S2319</f>
        <v>1</v>
      </c>
    </row>
    <row r="2320" spans="1:21" ht="58" x14ac:dyDescent="0.35">
      <c r="A2320">
        <v>2318</v>
      </c>
      <c r="B2320" s="3" t="s">
        <v>2319</v>
      </c>
      <c r="C2320" s="3" t="s">
        <v>6428</v>
      </c>
      <c r="D2320" s="11">
        <v>5000</v>
      </c>
      <c r="E2320" s="11">
        <v>6053</v>
      </c>
      <c r="F2320" t="s">
        <v>8219</v>
      </c>
      <c r="G2320" t="s">
        <v>8224</v>
      </c>
      <c r="H2320" t="s">
        <v>8246</v>
      </c>
      <c r="I2320">
        <v>1253937540</v>
      </c>
      <c r="J2320">
        <v>1251214014</v>
      </c>
      <c r="K2320" t="b">
        <v>1</v>
      </c>
      <c r="L2320">
        <v>163</v>
      </c>
      <c r="M2320" t="b">
        <v>1</v>
      </c>
      <c r="N2320" t="s">
        <v>8279</v>
      </c>
      <c r="O2320" s="13">
        <f>E2320/D2320</f>
        <v>1.2105999999999999</v>
      </c>
      <c r="P2320" s="14">
        <f>IF($L2320&lt;&gt;0, E2320/L2320, 0)</f>
        <v>37.134969325153371</v>
      </c>
      <c r="Q2320" t="str">
        <f>LEFT($N2320, FIND("/", $N2320)-1)</f>
        <v>music</v>
      </c>
      <c r="R2320" t="str">
        <f>RIGHT(N2320, LEN(N2320)-LEN(Q2320)-1)</f>
        <v>indie rock</v>
      </c>
      <c r="S2320" s="5">
        <f>$J2320/60/60/24+DATE(1970, 1, 1)</f>
        <v>40050.643680555557</v>
      </c>
      <c r="T2320" s="5">
        <f>$I2320/60/60/24+DATE(1970, 1, 1)</f>
        <v>40082.165972222225</v>
      </c>
      <c r="U2320" t="b">
        <f>T2320&gt;S2320</f>
        <v>1</v>
      </c>
    </row>
    <row r="2321" spans="1:21" ht="43.5" x14ac:dyDescent="0.35">
      <c r="A2321">
        <v>2319</v>
      </c>
      <c r="B2321" s="3" t="s">
        <v>2320</v>
      </c>
      <c r="C2321" s="3" t="s">
        <v>6429</v>
      </c>
      <c r="D2321" s="11">
        <v>3000</v>
      </c>
      <c r="E2321" s="11">
        <v>3231</v>
      </c>
      <c r="F2321" t="s">
        <v>8219</v>
      </c>
      <c r="G2321" t="s">
        <v>8224</v>
      </c>
      <c r="H2321" t="s">
        <v>8246</v>
      </c>
      <c r="I2321">
        <v>1387072685</v>
      </c>
      <c r="J2321">
        <v>1384480685</v>
      </c>
      <c r="K2321" t="b">
        <v>1</v>
      </c>
      <c r="L2321">
        <v>77</v>
      </c>
      <c r="M2321" t="b">
        <v>1</v>
      </c>
      <c r="N2321" t="s">
        <v>8279</v>
      </c>
      <c r="O2321" s="13">
        <f>E2321/D2321</f>
        <v>1.077</v>
      </c>
      <c r="P2321" s="14">
        <f>IF($L2321&lt;&gt;0, E2321/L2321, 0)</f>
        <v>41.961038961038959</v>
      </c>
      <c r="Q2321" t="str">
        <f>LEFT($N2321, FIND("/", $N2321)-1)</f>
        <v>music</v>
      </c>
      <c r="R2321" t="str">
        <f>RIGHT(N2321, LEN(N2321)-LEN(Q2321)-1)</f>
        <v>indie rock</v>
      </c>
      <c r="S2321" s="5">
        <f>$J2321/60/60/24+DATE(1970, 1, 1)</f>
        <v>41593.082002314812</v>
      </c>
      <c r="T2321" s="5">
        <f>$I2321/60/60/24+DATE(1970, 1, 1)</f>
        <v>41623.082002314812</v>
      </c>
      <c r="U2321" t="b">
        <f>T2321&gt;S2321</f>
        <v>1</v>
      </c>
    </row>
    <row r="2322" spans="1:21" ht="58" x14ac:dyDescent="0.35">
      <c r="A2322">
        <v>2320</v>
      </c>
      <c r="B2322" s="3" t="s">
        <v>2321</v>
      </c>
      <c r="C2322" s="3" t="s">
        <v>6430</v>
      </c>
      <c r="D2322" s="11">
        <v>5000</v>
      </c>
      <c r="E2322" s="11">
        <v>5433</v>
      </c>
      <c r="F2322" t="s">
        <v>8219</v>
      </c>
      <c r="G2322" t="s">
        <v>8224</v>
      </c>
      <c r="H2322" t="s">
        <v>8246</v>
      </c>
      <c r="I2322">
        <v>1396463800</v>
      </c>
      <c r="J2322">
        <v>1393443400</v>
      </c>
      <c r="K2322" t="b">
        <v>1</v>
      </c>
      <c r="L2322">
        <v>89</v>
      </c>
      <c r="M2322" t="b">
        <v>1</v>
      </c>
      <c r="N2322" t="s">
        <v>8279</v>
      </c>
      <c r="O2322" s="13">
        <f>E2322/D2322</f>
        <v>1.0866</v>
      </c>
      <c r="P2322" s="14">
        <f>IF($L2322&lt;&gt;0, E2322/L2322, 0)</f>
        <v>61.044943820224717</v>
      </c>
      <c r="Q2322" t="str">
        <f>LEFT($N2322, FIND("/", $N2322)-1)</f>
        <v>music</v>
      </c>
      <c r="R2322" t="str">
        <f>RIGHT(N2322, LEN(N2322)-LEN(Q2322)-1)</f>
        <v>indie rock</v>
      </c>
      <c r="S2322" s="5">
        <f>$J2322/60/60/24+DATE(1970, 1, 1)</f>
        <v>41696.817129629628</v>
      </c>
      <c r="T2322" s="5">
        <f>$I2322/60/60/24+DATE(1970, 1, 1)</f>
        <v>41731.775462962964</v>
      </c>
      <c r="U2322" t="b">
        <f>T2322&gt;S2322</f>
        <v>1</v>
      </c>
    </row>
    <row r="2323" spans="1:21" ht="43.5" x14ac:dyDescent="0.35">
      <c r="A2323">
        <v>2321</v>
      </c>
      <c r="B2323" s="3" t="s">
        <v>2322</v>
      </c>
      <c r="C2323" s="3" t="s">
        <v>6431</v>
      </c>
      <c r="D2323" s="11">
        <v>10557</v>
      </c>
      <c r="E2323" s="11">
        <v>4130</v>
      </c>
      <c r="F2323" t="s">
        <v>8222</v>
      </c>
      <c r="G2323" t="s">
        <v>8239</v>
      </c>
      <c r="H2323" t="s">
        <v>8249</v>
      </c>
      <c r="I2323">
        <v>1491282901</v>
      </c>
      <c r="J2323">
        <v>1488694501</v>
      </c>
      <c r="K2323" t="b">
        <v>0</v>
      </c>
      <c r="L2323">
        <v>64</v>
      </c>
      <c r="M2323" t="b">
        <v>0</v>
      </c>
      <c r="N2323" t="s">
        <v>8298</v>
      </c>
      <c r="O2323" s="13">
        <f>E2323/D2323</f>
        <v>0.39120962394619685</v>
      </c>
      <c r="P2323" s="14">
        <f>IF($L2323&lt;&gt;0, E2323/L2323, 0)</f>
        <v>64.53125</v>
      </c>
      <c r="Q2323" t="str">
        <f>LEFT($N2323, FIND("/", $N2323)-1)</f>
        <v>food</v>
      </c>
      <c r="R2323" t="str">
        <f>RIGHT(N2323, LEN(N2323)-LEN(Q2323)-1)</f>
        <v>small batch</v>
      </c>
      <c r="S2323" s="5">
        <f>$J2323/60/60/24+DATE(1970, 1, 1)</f>
        <v>42799.260428240741</v>
      </c>
      <c r="T2323" s="5">
        <f>$I2323/60/60/24+DATE(1970, 1, 1)</f>
        <v>42829.21876157407</v>
      </c>
      <c r="U2323" t="b">
        <f>T2323&gt;S2323</f>
        <v>1</v>
      </c>
    </row>
    <row r="2324" spans="1:21" ht="43.5" x14ac:dyDescent="0.35">
      <c r="A2324">
        <v>2322</v>
      </c>
      <c r="B2324" s="3" t="s">
        <v>2323</v>
      </c>
      <c r="C2324" s="3" t="s">
        <v>6432</v>
      </c>
      <c r="D2324" s="11">
        <v>2700</v>
      </c>
      <c r="E2324" s="11">
        <v>85</v>
      </c>
      <c r="F2324" t="s">
        <v>8222</v>
      </c>
      <c r="G2324" t="s">
        <v>8224</v>
      </c>
      <c r="H2324" t="s">
        <v>8246</v>
      </c>
      <c r="I2324">
        <v>1491769769</v>
      </c>
      <c r="J2324">
        <v>1489181369</v>
      </c>
      <c r="K2324" t="b">
        <v>0</v>
      </c>
      <c r="L2324">
        <v>4</v>
      </c>
      <c r="M2324" t="b">
        <v>0</v>
      </c>
      <c r="N2324" t="s">
        <v>8298</v>
      </c>
      <c r="O2324" s="13">
        <f>E2324/D2324</f>
        <v>3.1481481481481478E-2</v>
      </c>
      <c r="P2324" s="14">
        <f>IF($L2324&lt;&gt;0, E2324/L2324, 0)</f>
        <v>21.25</v>
      </c>
      <c r="Q2324" t="str">
        <f>LEFT($N2324, FIND("/", $N2324)-1)</f>
        <v>food</v>
      </c>
      <c r="R2324" t="str">
        <f>RIGHT(N2324, LEN(N2324)-LEN(Q2324)-1)</f>
        <v>small batch</v>
      </c>
      <c r="S2324" s="5">
        <f>$J2324/60/60/24+DATE(1970, 1, 1)</f>
        <v>42804.895474537043</v>
      </c>
      <c r="T2324" s="5">
        <f>$I2324/60/60/24+DATE(1970, 1, 1)</f>
        <v>42834.853807870371</v>
      </c>
      <c r="U2324" t="b">
        <f>T2324&gt;S2324</f>
        <v>1</v>
      </c>
    </row>
    <row r="2325" spans="1:21" ht="43.5" x14ac:dyDescent="0.35">
      <c r="A2325">
        <v>2323</v>
      </c>
      <c r="B2325" s="3" t="s">
        <v>2324</v>
      </c>
      <c r="C2325" s="3" t="s">
        <v>6433</v>
      </c>
      <c r="D2325" s="11">
        <v>250</v>
      </c>
      <c r="E2325" s="11">
        <v>120</v>
      </c>
      <c r="F2325" t="s">
        <v>8222</v>
      </c>
      <c r="G2325" t="s">
        <v>8224</v>
      </c>
      <c r="H2325" t="s">
        <v>8246</v>
      </c>
      <c r="I2325">
        <v>1490033247</v>
      </c>
      <c r="J2325">
        <v>1489428447</v>
      </c>
      <c r="K2325" t="b">
        <v>0</v>
      </c>
      <c r="L2325">
        <v>4</v>
      </c>
      <c r="M2325" t="b">
        <v>0</v>
      </c>
      <c r="N2325" t="s">
        <v>8298</v>
      </c>
      <c r="O2325" s="13">
        <f>E2325/D2325</f>
        <v>0.48</v>
      </c>
      <c r="P2325" s="14">
        <f>IF($L2325&lt;&gt;0, E2325/L2325, 0)</f>
        <v>30</v>
      </c>
      <c r="Q2325" t="str">
        <f>LEFT($N2325, FIND("/", $N2325)-1)</f>
        <v>food</v>
      </c>
      <c r="R2325" t="str">
        <f>RIGHT(N2325, LEN(N2325)-LEN(Q2325)-1)</f>
        <v>small batch</v>
      </c>
      <c r="S2325" s="5">
        <f>$J2325/60/60/24+DATE(1970, 1, 1)</f>
        <v>42807.755173611105</v>
      </c>
      <c r="T2325" s="5">
        <f>$I2325/60/60/24+DATE(1970, 1, 1)</f>
        <v>42814.755173611105</v>
      </c>
      <c r="U2325" t="b">
        <f>T2325&gt;S2325</f>
        <v>1</v>
      </c>
    </row>
    <row r="2326" spans="1:21" ht="43.5" x14ac:dyDescent="0.35">
      <c r="A2326">
        <v>2324</v>
      </c>
      <c r="B2326" s="3" t="s">
        <v>2325</v>
      </c>
      <c r="C2326" s="3" t="s">
        <v>6434</v>
      </c>
      <c r="D2326" s="11">
        <v>7500</v>
      </c>
      <c r="E2326" s="11">
        <v>1555</v>
      </c>
      <c r="F2326" t="s">
        <v>8222</v>
      </c>
      <c r="G2326" t="s">
        <v>8225</v>
      </c>
      <c r="H2326" t="s">
        <v>8247</v>
      </c>
      <c r="I2326">
        <v>1490559285</v>
      </c>
      <c r="J2326">
        <v>1487970885</v>
      </c>
      <c r="K2326" t="b">
        <v>0</v>
      </c>
      <c r="L2326">
        <v>61</v>
      </c>
      <c r="M2326" t="b">
        <v>0</v>
      </c>
      <c r="N2326" t="s">
        <v>8298</v>
      </c>
      <c r="O2326" s="13">
        <f>E2326/D2326</f>
        <v>0.20733333333333334</v>
      </c>
      <c r="P2326" s="14">
        <f>IF($L2326&lt;&gt;0, E2326/L2326, 0)</f>
        <v>25.491803278688526</v>
      </c>
      <c r="Q2326" t="str">
        <f>LEFT($N2326, FIND("/", $N2326)-1)</f>
        <v>food</v>
      </c>
      <c r="R2326" t="str">
        <f>RIGHT(N2326, LEN(N2326)-LEN(Q2326)-1)</f>
        <v>small batch</v>
      </c>
      <c r="S2326" s="5">
        <f>$J2326/60/60/24+DATE(1970, 1, 1)</f>
        <v>42790.885243055556</v>
      </c>
      <c r="T2326" s="5">
        <f>$I2326/60/60/24+DATE(1970, 1, 1)</f>
        <v>42820.843576388885</v>
      </c>
      <c r="U2326" t="b">
        <f>T2326&gt;S2326</f>
        <v>1</v>
      </c>
    </row>
    <row r="2327" spans="1:21" ht="43.5" x14ac:dyDescent="0.35">
      <c r="A2327">
        <v>2325</v>
      </c>
      <c r="B2327" s="3" t="s">
        <v>2326</v>
      </c>
      <c r="C2327" s="3" t="s">
        <v>6435</v>
      </c>
      <c r="D2327" s="11">
        <v>1000</v>
      </c>
      <c r="E2327" s="11">
        <v>80</v>
      </c>
      <c r="F2327" t="s">
        <v>8222</v>
      </c>
      <c r="G2327" t="s">
        <v>8224</v>
      </c>
      <c r="H2327" t="s">
        <v>8246</v>
      </c>
      <c r="I2327">
        <v>1490830331</v>
      </c>
      <c r="J2327">
        <v>1488241931</v>
      </c>
      <c r="K2327" t="b">
        <v>0</v>
      </c>
      <c r="L2327">
        <v>7</v>
      </c>
      <c r="M2327" t="b">
        <v>0</v>
      </c>
      <c r="N2327" t="s">
        <v>8298</v>
      </c>
      <c r="O2327" s="13">
        <f>E2327/D2327</f>
        <v>0.08</v>
      </c>
      <c r="P2327" s="14">
        <f>IF($L2327&lt;&gt;0, E2327/L2327, 0)</f>
        <v>11.428571428571429</v>
      </c>
      <c r="Q2327" t="str">
        <f>LEFT($N2327, FIND("/", $N2327)-1)</f>
        <v>food</v>
      </c>
      <c r="R2327" t="str">
        <f>RIGHT(N2327, LEN(N2327)-LEN(Q2327)-1)</f>
        <v>small batch</v>
      </c>
      <c r="S2327" s="5">
        <f>$J2327/60/60/24+DATE(1970, 1, 1)</f>
        <v>42794.022349537037</v>
      </c>
      <c r="T2327" s="5">
        <f>$I2327/60/60/24+DATE(1970, 1, 1)</f>
        <v>42823.980682870373</v>
      </c>
      <c r="U2327" t="b">
        <f>T2327&gt;S2327</f>
        <v>1</v>
      </c>
    </row>
    <row r="2328" spans="1:21" ht="43.5" x14ac:dyDescent="0.35">
      <c r="A2328">
        <v>2326</v>
      </c>
      <c r="B2328" s="3" t="s">
        <v>2327</v>
      </c>
      <c r="C2328" s="3" t="s">
        <v>6436</v>
      </c>
      <c r="D2328" s="11">
        <v>15000</v>
      </c>
      <c r="E2328" s="11">
        <v>108</v>
      </c>
      <c r="F2328" t="s">
        <v>8222</v>
      </c>
      <c r="G2328" t="s">
        <v>8224</v>
      </c>
      <c r="H2328" t="s">
        <v>8246</v>
      </c>
      <c r="I2328">
        <v>1493571600</v>
      </c>
      <c r="J2328">
        <v>1489106948</v>
      </c>
      <c r="K2328" t="b">
        <v>0</v>
      </c>
      <c r="L2328">
        <v>1</v>
      </c>
      <c r="M2328" t="b">
        <v>0</v>
      </c>
      <c r="N2328" t="s">
        <v>8298</v>
      </c>
      <c r="O2328" s="13">
        <f>E2328/D2328</f>
        <v>7.1999999999999998E-3</v>
      </c>
      <c r="P2328" s="14">
        <f>IF($L2328&lt;&gt;0, E2328/L2328, 0)</f>
        <v>108</v>
      </c>
      <c r="Q2328" t="str">
        <f>LEFT($N2328, FIND("/", $N2328)-1)</f>
        <v>food</v>
      </c>
      <c r="R2328" t="str">
        <f>RIGHT(N2328, LEN(N2328)-LEN(Q2328)-1)</f>
        <v>small batch</v>
      </c>
      <c r="S2328" s="5">
        <f>$J2328/60/60/24+DATE(1970, 1, 1)</f>
        <v>42804.034120370372</v>
      </c>
      <c r="T2328" s="5">
        <f>$I2328/60/60/24+DATE(1970, 1, 1)</f>
        <v>42855.708333333328</v>
      </c>
      <c r="U2328" t="b">
        <f>T2328&gt;S2328</f>
        <v>1</v>
      </c>
    </row>
    <row r="2329" spans="1:21" ht="29" x14ac:dyDescent="0.35">
      <c r="A2329">
        <v>2327</v>
      </c>
      <c r="B2329" s="3" t="s">
        <v>2328</v>
      </c>
      <c r="C2329" s="3" t="s">
        <v>6437</v>
      </c>
      <c r="D2329" s="11">
        <v>35000</v>
      </c>
      <c r="E2329" s="11">
        <v>184133.01</v>
      </c>
      <c r="F2329" t="s">
        <v>8219</v>
      </c>
      <c r="G2329" t="s">
        <v>8224</v>
      </c>
      <c r="H2329" t="s">
        <v>8246</v>
      </c>
      <c r="I2329">
        <v>1409090440</v>
      </c>
      <c r="J2329">
        <v>1406066440</v>
      </c>
      <c r="K2329" t="b">
        <v>1</v>
      </c>
      <c r="L2329">
        <v>3355</v>
      </c>
      <c r="M2329" t="b">
        <v>1</v>
      </c>
      <c r="N2329" t="s">
        <v>8298</v>
      </c>
      <c r="O2329" s="13">
        <f>E2329/D2329</f>
        <v>5.2609431428571432</v>
      </c>
      <c r="P2329" s="14">
        <f>IF($L2329&lt;&gt;0, E2329/L2329, 0)</f>
        <v>54.883162444113267</v>
      </c>
      <c r="Q2329" t="str">
        <f>LEFT($N2329, FIND("/", $N2329)-1)</f>
        <v>food</v>
      </c>
      <c r="R2329" t="str">
        <f>RIGHT(N2329, LEN(N2329)-LEN(Q2329)-1)</f>
        <v>small batch</v>
      </c>
      <c r="S2329" s="5">
        <f>$J2329/60/60/24+DATE(1970, 1, 1)</f>
        <v>41842.917129629634</v>
      </c>
      <c r="T2329" s="5">
        <f>$I2329/60/60/24+DATE(1970, 1, 1)</f>
        <v>41877.917129629634</v>
      </c>
      <c r="U2329" t="b">
        <f>T2329&gt;S2329</f>
        <v>1</v>
      </c>
    </row>
    <row r="2330" spans="1:21" ht="58" x14ac:dyDescent="0.35">
      <c r="A2330">
        <v>2328</v>
      </c>
      <c r="B2330" s="3" t="s">
        <v>2329</v>
      </c>
      <c r="C2330" s="3" t="s">
        <v>6438</v>
      </c>
      <c r="D2330" s="11">
        <v>10000</v>
      </c>
      <c r="E2330" s="11">
        <v>25445</v>
      </c>
      <c r="F2330" t="s">
        <v>8219</v>
      </c>
      <c r="G2330" t="s">
        <v>8224</v>
      </c>
      <c r="H2330" t="s">
        <v>8246</v>
      </c>
      <c r="I2330">
        <v>1434307537</v>
      </c>
      <c r="J2330">
        <v>1431715537</v>
      </c>
      <c r="K2330" t="b">
        <v>1</v>
      </c>
      <c r="L2330">
        <v>537</v>
      </c>
      <c r="M2330" t="b">
        <v>1</v>
      </c>
      <c r="N2330" t="s">
        <v>8298</v>
      </c>
      <c r="O2330" s="13">
        <f>E2330/D2330</f>
        <v>2.5445000000000002</v>
      </c>
      <c r="P2330" s="14">
        <f>IF($L2330&lt;&gt;0, E2330/L2330, 0)</f>
        <v>47.383612662942269</v>
      </c>
      <c r="Q2330" t="str">
        <f>LEFT($N2330, FIND("/", $N2330)-1)</f>
        <v>food</v>
      </c>
      <c r="R2330" t="str">
        <f>RIGHT(N2330, LEN(N2330)-LEN(Q2330)-1)</f>
        <v>small batch</v>
      </c>
      <c r="S2330" s="5">
        <f>$J2330/60/60/24+DATE(1970, 1, 1)</f>
        <v>42139.781678240746</v>
      </c>
      <c r="T2330" s="5">
        <f>$I2330/60/60/24+DATE(1970, 1, 1)</f>
        <v>42169.781678240746</v>
      </c>
      <c r="U2330" t="b">
        <f>T2330&gt;S2330</f>
        <v>1</v>
      </c>
    </row>
    <row r="2331" spans="1:21" ht="43.5" x14ac:dyDescent="0.35">
      <c r="A2331">
        <v>2329</v>
      </c>
      <c r="B2331" s="3" t="s">
        <v>2330</v>
      </c>
      <c r="C2331" s="3" t="s">
        <v>6439</v>
      </c>
      <c r="D2331" s="11">
        <v>25000</v>
      </c>
      <c r="E2331" s="11">
        <v>26480</v>
      </c>
      <c r="F2331" t="s">
        <v>8219</v>
      </c>
      <c r="G2331" t="s">
        <v>8224</v>
      </c>
      <c r="H2331" t="s">
        <v>8246</v>
      </c>
      <c r="I2331">
        <v>1405609146</v>
      </c>
      <c r="J2331">
        <v>1403017146</v>
      </c>
      <c r="K2331" t="b">
        <v>1</v>
      </c>
      <c r="L2331">
        <v>125</v>
      </c>
      <c r="M2331" t="b">
        <v>1</v>
      </c>
      <c r="N2331" t="s">
        <v>8298</v>
      </c>
      <c r="O2331" s="13">
        <f>E2331/D2331</f>
        <v>1.0591999999999999</v>
      </c>
      <c r="P2331" s="14">
        <f>IF($L2331&lt;&gt;0, E2331/L2331, 0)</f>
        <v>211.84</v>
      </c>
      <c r="Q2331" t="str">
        <f>LEFT($N2331, FIND("/", $N2331)-1)</f>
        <v>food</v>
      </c>
      <c r="R2331" t="str">
        <f>RIGHT(N2331, LEN(N2331)-LEN(Q2331)-1)</f>
        <v>small batch</v>
      </c>
      <c r="S2331" s="5">
        <f>$J2331/60/60/24+DATE(1970, 1, 1)</f>
        <v>41807.624374999999</v>
      </c>
      <c r="T2331" s="5">
        <f>$I2331/60/60/24+DATE(1970, 1, 1)</f>
        <v>41837.624374999999</v>
      </c>
      <c r="U2331" t="b">
        <f>T2331&gt;S2331</f>
        <v>1</v>
      </c>
    </row>
    <row r="2332" spans="1:21" ht="58" x14ac:dyDescent="0.35">
      <c r="A2332">
        <v>2330</v>
      </c>
      <c r="B2332" s="3" t="s">
        <v>2331</v>
      </c>
      <c r="C2332" s="3" t="s">
        <v>6440</v>
      </c>
      <c r="D2332" s="11">
        <v>35000</v>
      </c>
      <c r="E2332" s="11">
        <v>35848</v>
      </c>
      <c r="F2332" t="s">
        <v>8219</v>
      </c>
      <c r="G2332" t="s">
        <v>8224</v>
      </c>
      <c r="H2332" t="s">
        <v>8246</v>
      </c>
      <c r="I2332">
        <v>1451001600</v>
      </c>
      <c r="J2332">
        <v>1448400943</v>
      </c>
      <c r="K2332" t="b">
        <v>1</v>
      </c>
      <c r="L2332">
        <v>163</v>
      </c>
      <c r="M2332" t="b">
        <v>1</v>
      </c>
      <c r="N2332" t="s">
        <v>8298</v>
      </c>
      <c r="O2332" s="13">
        <f>E2332/D2332</f>
        <v>1.0242285714285715</v>
      </c>
      <c r="P2332" s="14">
        <f>IF($L2332&lt;&gt;0, E2332/L2332, 0)</f>
        <v>219.92638036809817</v>
      </c>
      <c r="Q2332" t="str">
        <f>LEFT($N2332, FIND("/", $N2332)-1)</f>
        <v>food</v>
      </c>
      <c r="R2332" t="str">
        <f>RIGHT(N2332, LEN(N2332)-LEN(Q2332)-1)</f>
        <v>small batch</v>
      </c>
      <c r="S2332" s="5">
        <f>$J2332/60/60/24+DATE(1970, 1, 1)</f>
        <v>42332.89980324074</v>
      </c>
      <c r="T2332" s="5">
        <f>$I2332/60/60/24+DATE(1970, 1, 1)</f>
        <v>42363</v>
      </c>
      <c r="U2332" t="b">
        <f>T2332&gt;S2332</f>
        <v>1</v>
      </c>
    </row>
    <row r="2333" spans="1:21" ht="43.5" x14ac:dyDescent="0.35">
      <c r="A2333">
        <v>2331</v>
      </c>
      <c r="B2333" s="3" t="s">
        <v>2332</v>
      </c>
      <c r="C2333" s="3" t="s">
        <v>6441</v>
      </c>
      <c r="D2333" s="11">
        <v>8000</v>
      </c>
      <c r="E2333" s="11">
        <v>11545.1</v>
      </c>
      <c r="F2333" t="s">
        <v>8219</v>
      </c>
      <c r="G2333" t="s">
        <v>8224</v>
      </c>
      <c r="H2333" t="s">
        <v>8246</v>
      </c>
      <c r="I2333">
        <v>1408320490</v>
      </c>
      <c r="J2333">
        <v>1405728490</v>
      </c>
      <c r="K2333" t="b">
        <v>1</v>
      </c>
      <c r="L2333">
        <v>283</v>
      </c>
      <c r="M2333" t="b">
        <v>1</v>
      </c>
      <c r="N2333" t="s">
        <v>8298</v>
      </c>
      <c r="O2333" s="13">
        <f>E2333/D2333</f>
        <v>1.4431375</v>
      </c>
      <c r="P2333" s="14">
        <f>IF($L2333&lt;&gt;0, E2333/L2333, 0)</f>
        <v>40.795406360424032</v>
      </c>
      <c r="Q2333" t="str">
        <f>LEFT($N2333, FIND("/", $N2333)-1)</f>
        <v>food</v>
      </c>
      <c r="R2333" t="str">
        <f>RIGHT(N2333, LEN(N2333)-LEN(Q2333)-1)</f>
        <v>small batch</v>
      </c>
      <c r="S2333" s="5">
        <f>$J2333/60/60/24+DATE(1970, 1, 1)</f>
        <v>41839.005671296298</v>
      </c>
      <c r="T2333" s="5">
        <f>$I2333/60/60/24+DATE(1970, 1, 1)</f>
        <v>41869.005671296298</v>
      </c>
      <c r="U2333" t="b">
        <f>T2333&gt;S2333</f>
        <v>1</v>
      </c>
    </row>
    <row r="2334" spans="1:21" ht="58" x14ac:dyDescent="0.35">
      <c r="A2334">
        <v>2332</v>
      </c>
      <c r="B2334" s="3" t="s">
        <v>2333</v>
      </c>
      <c r="C2334" s="3" t="s">
        <v>6442</v>
      </c>
      <c r="D2334" s="11">
        <v>25000</v>
      </c>
      <c r="E2334" s="11">
        <v>26577</v>
      </c>
      <c r="F2334" t="s">
        <v>8219</v>
      </c>
      <c r="G2334" t="s">
        <v>8224</v>
      </c>
      <c r="H2334" t="s">
        <v>8246</v>
      </c>
      <c r="I2334">
        <v>1423235071</v>
      </c>
      <c r="J2334">
        <v>1420643071</v>
      </c>
      <c r="K2334" t="b">
        <v>1</v>
      </c>
      <c r="L2334">
        <v>352</v>
      </c>
      <c r="M2334" t="b">
        <v>1</v>
      </c>
      <c r="N2334" t="s">
        <v>8298</v>
      </c>
      <c r="O2334" s="13">
        <f>E2334/D2334</f>
        <v>1.06308</v>
      </c>
      <c r="P2334" s="14">
        <f>IF($L2334&lt;&gt;0, E2334/L2334, 0)</f>
        <v>75.502840909090907</v>
      </c>
      <c r="Q2334" t="str">
        <f>LEFT($N2334, FIND("/", $N2334)-1)</f>
        <v>food</v>
      </c>
      <c r="R2334" t="str">
        <f>RIGHT(N2334, LEN(N2334)-LEN(Q2334)-1)</f>
        <v>small batch</v>
      </c>
      <c r="S2334" s="5">
        <f>$J2334/60/60/24+DATE(1970, 1, 1)</f>
        <v>42011.628136574072</v>
      </c>
      <c r="T2334" s="5">
        <f>$I2334/60/60/24+DATE(1970, 1, 1)</f>
        <v>42041.628136574072</v>
      </c>
      <c r="U2334" t="b">
        <f>T2334&gt;S2334</f>
        <v>1</v>
      </c>
    </row>
    <row r="2335" spans="1:21" ht="43.5" x14ac:dyDescent="0.35">
      <c r="A2335">
        <v>2333</v>
      </c>
      <c r="B2335" s="3" t="s">
        <v>2334</v>
      </c>
      <c r="C2335" s="3" t="s">
        <v>6443</v>
      </c>
      <c r="D2335" s="11">
        <v>600</v>
      </c>
      <c r="E2335" s="11">
        <v>1273</v>
      </c>
      <c r="F2335" t="s">
        <v>8219</v>
      </c>
      <c r="G2335" t="s">
        <v>8224</v>
      </c>
      <c r="H2335" t="s">
        <v>8246</v>
      </c>
      <c r="I2335">
        <v>1401385800</v>
      </c>
      <c r="J2335">
        <v>1399563390</v>
      </c>
      <c r="K2335" t="b">
        <v>1</v>
      </c>
      <c r="L2335">
        <v>94</v>
      </c>
      <c r="M2335" t="b">
        <v>1</v>
      </c>
      <c r="N2335" t="s">
        <v>8298</v>
      </c>
      <c r="O2335" s="13">
        <f>E2335/D2335</f>
        <v>2.1216666666666666</v>
      </c>
      <c r="P2335" s="14">
        <f>IF($L2335&lt;&gt;0, E2335/L2335, 0)</f>
        <v>13.542553191489361</v>
      </c>
      <c r="Q2335" t="str">
        <f>LEFT($N2335, FIND("/", $N2335)-1)</f>
        <v>food</v>
      </c>
      <c r="R2335" t="str">
        <f>RIGHT(N2335, LEN(N2335)-LEN(Q2335)-1)</f>
        <v>small batch</v>
      </c>
      <c r="S2335" s="5">
        <f>$J2335/60/60/24+DATE(1970, 1, 1)</f>
        <v>41767.650347222225</v>
      </c>
      <c r="T2335" s="5">
        <f>$I2335/60/60/24+DATE(1970, 1, 1)</f>
        <v>41788.743055555555</v>
      </c>
      <c r="U2335" t="b">
        <f>T2335&gt;S2335</f>
        <v>1</v>
      </c>
    </row>
    <row r="2336" spans="1:21" ht="43.5" x14ac:dyDescent="0.35">
      <c r="A2336">
        <v>2334</v>
      </c>
      <c r="B2336" s="3" t="s">
        <v>2335</v>
      </c>
      <c r="C2336" s="3" t="s">
        <v>6444</v>
      </c>
      <c r="D2336" s="11">
        <v>4000</v>
      </c>
      <c r="E2336" s="11">
        <v>4078</v>
      </c>
      <c r="F2336" t="s">
        <v>8219</v>
      </c>
      <c r="G2336" t="s">
        <v>8224</v>
      </c>
      <c r="H2336" t="s">
        <v>8246</v>
      </c>
      <c r="I2336">
        <v>1415208840</v>
      </c>
      <c r="J2336">
        <v>1412611498</v>
      </c>
      <c r="K2336" t="b">
        <v>1</v>
      </c>
      <c r="L2336">
        <v>67</v>
      </c>
      <c r="M2336" t="b">
        <v>1</v>
      </c>
      <c r="N2336" t="s">
        <v>8298</v>
      </c>
      <c r="O2336" s="13">
        <f>E2336/D2336</f>
        <v>1.0195000000000001</v>
      </c>
      <c r="P2336" s="14">
        <f>IF($L2336&lt;&gt;0, E2336/L2336, 0)</f>
        <v>60.865671641791046</v>
      </c>
      <c r="Q2336" t="str">
        <f>LEFT($N2336, FIND("/", $N2336)-1)</f>
        <v>food</v>
      </c>
      <c r="R2336" t="str">
        <f>RIGHT(N2336, LEN(N2336)-LEN(Q2336)-1)</f>
        <v>small batch</v>
      </c>
      <c r="S2336" s="5">
        <f>$J2336/60/60/24+DATE(1970, 1, 1)</f>
        <v>41918.670115740737</v>
      </c>
      <c r="T2336" s="5">
        <f>$I2336/60/60/24+DATE(1970, 1, 1)</f>
        <v>41948.731944444444</v>
      </c>
      <c r="U2336" t="b">
        <f>T2336&gt;S2336</f>
        <v>1</v>
      </c>
    </row>
    <row r="2337" spans="1:21" ht="43.5" x14ac:dyDescent="0.35">
      <c r="A2337">
        <v>2335</v>
      </c>
      <c r="B2337" s="3" t="s">
        <v>2336</v>
      </c>
      <c r="C2337" s="3" t="s">
        <v>6445</v>
      </c>
      <c r="D2337" s="11">
        <v>25000</v>
      </c>
      <c r="E2337" s="11">
        <v>25568</v>
      </c>
      <c r="F2337" t="s">
        <v>8219</v>
      </c>
      <c r="G2337" t="s">
        <v>8224</v>
      </c>
      <c r="H2337" t="s">
        <v>8246</v>
      </c>
      <c r="I2337">
        <v>1402494243</v>
      </c>
      <c r="J2337">
        <v>1399902243</v>
      </c>
      <c r="K2337" t="b">
        <v>1</v>
      </c>
      <c r="L2337">
        <v>221</v>
      </c>
      <c r="M2337" t="b">
        <v>1</v>
      </c>
      <c r="N2337" t="s">
        <v>8298</v>
      </c>
      <c r="O2337" s="13">
        <f>E2337/D2337</f>
        <v>1.0227200000000001</v>
      </c>
      <c r="P2337" s="14">
        <f>IF($L2337&lt;&gt;0, E2337/L2337, 0)</f>
        <v>115.69230769230769</v>
      </c>
      <c r="Q2337" t="str">
        <f>LEFT($N2337, FIND("/", $N2337)-1)</f>
        <v>food</v>
      </c>
      <c r="R2337" t="str">
        <f>RIGHT(N2337, LEN(N2337)-LEN(Q2337)-1)</f>
        <v>small batch</v>
      </c>
      <c r="S2337" s="5">
        <f>$J2337/60/60/24+DATE(1970, 1, 1)</f>
        <v>41771.572256944448</v>
      </c>
      <c r="T2337" s="5">
        <f>$I2337/60/60/24+DATE(1970, 1, 1)</f>
        <v>41801.572256944448</v>
      </c>
      <c r="U2337" t="b">
        <f>T2337&gt;S2337</f>
        <v>1</v>
      </c>
    </row>
    <row r="2338" spans="1:21" ht="43.5" x14ac:dyDescent="0.35">
      <c r="A2338">
        <v>2336</v>
      </c>
      <c r="B2338" s="3" t="s">
        <v>2337</v>
      </c>
      <c r="C2338" s="3" t="s">
        <v>6446</v>
      </c>
      <c r="D2338" s="11">
        <v>20000</v>
      </c>
      <c r="E2338" s="11">
        <v>104146.51</v>
      </c>
      <c r="F2338" t="s">
        <v>8219</v>
      </c>
      <c r="G2338" t="s">
        <v>8224</v>
      </c>
      <c r="H2338" t="s">
        <v>8246</v>
      </c>
      <c r="I2338">
        <v>1394316695</v>
      </c>
      <c r="J2338">
        <v>1390860695</v>
      </c>
      <c r="K2338" t="b">
        <v>1</v>
      </c>
      <c r="L2338">
        <v>2165</v>
      </c>
      <c r="M2338" t="b">
        <v>1</v>
      </c>
      <c r="N2338" t="s">
        <v>8298</v>
      </c>
      <c r="O2338" s="13">
        <f>E2338/D2338</f>
        <v>5.2073254999999996</v>
      </c>
      <c r="P2338" s="14">
        <f>IF($L2338&lt;&gt;0, E2338/L2338, 0)</f>
        <v>48.104623556581984</v>
      </c>
      <c r="Q2338" t="str">
        <f>LEFT($N2338, FIND("/", $N2338)-1)</f>
        <v>food</v>
      </c>
      <c r="R2338" t="str">
        <f>RIGHT(N2338, LEN(N2338)-LEN(Q2338)-1)</f>
        <v>small batch</v>
      </c>
      <c r="S2338" s="5">
        <f>$J2338/60/60/24+DATE(1970, 1, 1)</f>
        <v>41666.924710648149</v>
      </c>
      <c r="T2338" s="5">
        <f>$I2338/60/60/24+DATE(1970, 1, 1)</f>
        <v>41706.924710648149</v>
      </c>
      <c r="U2338" t="b">
        <f>T2338&gt;S2338</f>
        <v>1</v>
      </c>
    </row>
    <row r="2339" spans="1:21" ht="29" x14ac:dyDescent="0.35">
      <c r="A2339">
        <v>2337</v>
      </c>
      <c r="B2339" s="3" t="s">
        <v>2338</v>
      </c>
      <c r="C2339" s="3" t="s">
        <v>6447</v>
      </c>
      <c r="D2339" s="11">
        <v>12000</v>
      </c>
      <c r="E2339" s="11">
        <v>13279</v>
      </c>
      <c r="F2339" t="s">
        <v>8219</v>
      </c>
      <c r="G2339" t="s">
        <v>8224</v>
      </c>
      <c r="H2339" t="s">
        <v>8246</v>
      </c>
      <c r="I2339">
        <v>1403796143</v>
      </c>
      <c r="J2339">
        <v>1401204143</v>
      </c>
      <c r="K2339" t="b">
        <v>1</v>
      </c>
      <c r="L2339">
        <v>179</v>
      </c>
      <c r="M2339" t="b">
        <v>1</v>
      </c>
      <c r="N2339" t="s">
        <v>8298</v>
      </c>
      <c r="O2339" s="13">
        <f>E2339/D2339</f>
        <v>1.1065833333333333</v>
      </c>
      <c r="P2339" s="14">
        <f>IF($L2339&lt;&gt;0, E2339/L2339, 0)</f>
        <v>74.184357541899445</v>
      </c>
      <c r="Q2339" t="str">
        <f>LEFT($N2339, FIND("/", $N2339)-1)</f>
        <v>food</v>
      </c>
      <c r="R2339" t="str">
        <f>RIGHT(N2339, LEN(N2339)-LEN(Q2339)-1)</f>
        <v>small batch</v>
      </c>
      <c r="S2339" s="5">
        <f>$J2339/60/60/24+DATE(1970, 1, 1)</f>
        <v>41786.640543981484</v>
      </c>
      <c r="T2339" s="5">
        <f>$I2339/60/60/24+DATE(1970, 1, 1)</f>
        <v>41816.640543981484</v>
      </c>
      <c r="U2339" t="b">
        <f>T2339&gt;S2339</f>
        <v>1</v>
      </c>
    </row>
    <row r="2340" spans="1:21" ht="43.5" x14ac:dyDescent="0.35">
      <c r="A2340">
        <v>2338</v>
      </c>
      <c r="B2340" s="3" t="s">
        <v>2339</v>
      </c>
      <c r="C2340" s="3" t="s">
        <v>6448</v>
      </c>
      <c r="D2340" s="11">
        <v>15000</v>
      </c>
      <c r="E2340" s="11">
        <v>15171.5</v>
      </c>
      <c r="F2340" t="s">
        <v>8219</v>
      </c>
      <c r="G2340" t="s">
        <v>8224</v>
      </c>
      <c r="H2340" t="s">
        <v>8246</v>
      </c>
      <c r="I2340">
        <v>1404077484</v>
      </c>
      <c r="J2340">
        <v>1401485484</v>
      </c>
      <c r="K2340" t="b">
        <v>1</v>
      </c>
      <c r="L2340">
        <v>123</v>
      </c>
      <c r="M2340" t="b">
        <v>1</v>
      </c>
      <c r="N2340" t="s">
        <v>8298</v>
      </c>
      <c r="O2340" s="13">
        <f>E2340/D2340</f>
        <v>1.0114333333333334</v>
      </c>
      <c r="P2340" s="14">
        <f>IF($L2340&lt;&gt;0, E2340/L2340, 0)</f>
        <v>123.34552845528455</v>
      </c>
      <c r="Q2340" t="str">
        <f>LEFT($N2340, FIND("/", $N2340)-1)</f>
        <v>food</v>
      </c>
      <c r="R2340" t="str">
        <f>RIGHT(N2340, LEN(N2340)-LEN(Q2340)-1)</f>
        <v>small batch</v>
      </c>
      <c r="S2340" s="5">
        <f>$J2340/60/60/24+DATE(1970, 1, 1)</f>
        <v>41789.896805555552</v>
      </c>
      <c r="T2340" s="5">
        <f>$I2340/60/60/24+DATE(1970, 1, 1)</f>
        <v>41819.896805555552</v>
      </c>
      <c r="U2340" t="b">
        <f>T2340&gt;S2340</f>
        <v>1</v>
      </c>
    </row>
    <row r="2341" spans="1:21" ht="43.5" x14ac:dyDescent="0.35">
      <c r="A2341">
        <v>2339</v>
      </c>
      <c r="B2341" s="3" t="s">
        <v>2340</v>
      </c>
      <c r="C2341" s="3" t="s">
        <v>6449</v>
      </c>
      <c r="D2341" s="11">
        <v>25000</v>
      </c>
      <c r="E2341" s="11">
        <v>73552</v>
      </c>
      <c r="F2341" t="s">
        <v>8219</v>
      </c>
      <c r="G2341" t="s">
        <v>8224</v>
      </c>
      <c r="H2341" t="s">
        <v>8246</v>
      </c>
      <c r="I2341">
        <v>1482134340</v>
      </c>
      <c r="J2341">
        <v>1479496309</v>
      </c>
      <c r="K2341" t="b">
        <v>1</v>
      </c>
      <c r="L2341">
        <v>1104</v>
      </c>
      <c r="M2341" t="b">
        <v>1</v>
      </c>
      <c r="N2341" t="s">
        <v>8298</v>
      </c>
      <c r="O2341" s="13">
        <f>E2341/D2341</f>
        <v>2.9420799999999998</v>
      </c>
      <c r="P2341" s="14">
        <f>IF($L2341&lt;&gt;0, E2341/L2341, 0)</f>
        <v>66.623188405797094</v>
      </c>
      <c r="Q2341" t="str">
        <f>LEFT($N2341, FIND("/", $N2341)-1)</f>
        <v>food</v>
      </c>
      <c r="R2341" t="str">
        <f>RIGHT(N2341, LEN(N2341)-LEN(Q2341)-1)</f>
        <v>small batch</v>
      </c>
      <c r="S2341" s="5">
        <f>$J2341/60/60/24+DATE(1970, 1, 1)</f>
        <v>42692.79987268518</v>
      </c>
      <c r="T2341" s="5">
        <f>$I2341/60/60/24+DATE(1970, 1, 1)</f>
        <v>42723.332638888889</v>
      </c>
      <c r="U2341" t="b">
        <f>T2341&gt;S2341</f>
        <v>1</v>
      </c>
    </row>
    <row r="2342" spans="1:21" ht="43.5" x14ac:dyDescent="0.35">
      <c r="A2342">
        <v>2340</v>
      </c>
      <c r="B2342" s="3" t="s">
        <v>2341</v>
      </c>
      <c r="C2342" s="3" t="s">
        <v>6450</v>
      </c>
      <c r="D2342" s="11">
        <v>40000</v>
      </c>
      <c r="E2342" s="11">
        <v>42311</v>
      </c>
      <c r="F2342" t="s">
        <v>8219</v>
      </c>
      <c r="G2342" t="s">
        <v>8224</v>
      </c>
      <c r="H2342" t="s">
        <v>8246</v>
      </c>
      <c r="I2342">
        <v>1477841138</v>
      </c>
      <c r="J2342">
        <v>1475249138</v>
      </c>
      <c r="K2342" t="b">
        <v>1</v>
      </c>
      <c r="L2342">
        <v>403</v>
      </c>
      <c r="M2342" t="b">
        <v>1</v>
      </c>
      <c r="N2342" t="s">
        <v>8298</v>
      </c>
      <c r="O2342" s="13">
        <f>E2342/D2342</f>
        <v>1.0577749999999999</v>
      </c>
      <c r="P2342" s="14">
        <f>IF($L2342&lt;&gt;0, E2342/L2342, 0)</f>
        <v>104.99007444168734</v>
      </c>
      <c r="Q2342" t="str">
        <f>LEFT($N2342, FIND("/", $N2342)-1)</f>
        <v>food</v>
      </c>
      <c r="R2342" t="str">
        <f>RIGHT(N2342, LEN(N2342)-LEN(Q2342)-1)</f>
        <v>small batch</v>
      </c>
      <c r="S2342" s="5">
        <f>$J2342/60/60/24+DATE(1970, 1, 1)</f>
        <v>42643.642800925925</v>
      </c>
      <c r="T2342" s="5">
        <f>$I2342/60/60/24+DATE(1970, 1, 1)</f>
        <v>42673.642800925925</v>
      </c>
      <c r="U2342" t="b">
        <f>T2342&gt;S2342</f>
        <v>1</v>
      </c>
    </row>
    <row r="2343" spans="1:21" ht="43.5" x14ac:dyDescent="0.35">
      <c r="A2343">
        <v>2341</v>
      </c>
      <c r="B2343" s="3" t="s">
        <v>2342</v>
      </c>
      <c r="C2343" s="3" t="s">
        <v>6451</v>
      </c>
      <c r="D2343" s="11">
        <v>5000</v>
      </c>
      <c r="E2343" s="11">
        <v>0</v>
      </c>
      <c r="F2343" t="s">
        <v>8220</v>
      </c>
      <c r="G2343" t="s">
        <v>8224</v>
      </c>
      <c r="H2343" t="s">
        <v>8246</v>
      </c>
      <c r="I2343">
        <v>1436729504</v>
      </c>
      <c r="J2343">
        <v>1434137504</v>
      </c>
      <c r="K2343" t="b">
        <v>0</v>
      </c>
      <c r="L2343">
        <v>0</v>
      </c>
      <c r="M2343" t="b">
        <v>0</v>
      </c>
      <c r="N2343" t="s">
        <v>8272</v>
      </c>
      <c r="O2343" s="13">
        <f>E2343/D2343</f>
        <v>0</v>
      </c>
      <c r="P2343" s="14">
        <f>IF($L2343&lt;&gt;0, E2343/L2343, 0)</f>
        <v>0</v>
      </c>
      <c r="Q2343" t="str">
        <f>LEFT($N2343, FIND("/", $N2343)-1)</f>
        <v>technology</v>
      </c>
      <c r="R2343" t="str">
        <f>RIGHT(N2343, LEN(N2343)-LEN(Q2343)-1)</f>
        <v>web</v>
      </c>
      <c r="S2343" s="5">
        <f>$J2343/60/60/24+DATE(1970, 1, 1)</f>
        <v>42167.813703703709</v>
      </c>
      <c r="T2343" s="5">
        <f>$I2343/60/60/24+DATE(1970, 1, 1)</f>
        <v>42197.813703703709</v>
      </c>
      <c r="U2343" t="b">
        <f>T2343&gt;S2343</f>
        <v>1</v>
      </c>
    </row>
    <row r="2344" spans="1:21" ht="58" x14ac:dyDescent="0.35">
      <c r="A2344">
        <v>2342</v>
      </c>
      <c r="B2344" s="3" t="s">
        <v>2343</v>
      </c>
      <c r="C2344" s="3" t="s">
        <v>6452</v>
      </c>
      <c r="D2344" s="11">
        <v>5500</v>
      </c>
      <c r="E2344" s="11">
        <v>0</v>
      </c>
      <c r="F2344" t="s">
        <v>8220</v>
      </c>
      <c r="G2344" t="s">
        <v>8224</v>
      </c>
      <c r="H2344" t="s">
        <v>8246</v>
      </c>
      <c r="I2344">
        <v>1412571600</v>
      </c>
      <c r="J2344">
        <v>1410799870</v>
      </c>
      <c r="K2344" t="b">
        <v>0</v>
      </c>
      <c r="L2344">
        <v>0</v>
      </c>
      <c r="M2344" t="b">
        <v>0</v>
      </c>
      <c r="N2344" t="s">
        <v>8272</v>
      </c>
      <c r="O2344" s="13">
        <f>E2344/D2344</f>
        <v>0</v>
      </c>
      <c r="P2344" s="14">
        <f>IF($L2344&lt;&gt;0, E2344/L2344, 0)</f>
        <v>0</v>
      </c>
      <c r="Q2344" t="str">
        <f>LEFT($N2344, FIND("/", $N2344)-1)</f>
        <v>technology</v>
      </c>
      <c r="R2344" t="str">
        <f>RIGHT(N2344, LEN(N2344)-LEN(Q2344)-1)</f>
        <v>web</v>
      </c>
      <c r="S2344" s="5">
        <f>$J2344/60/60/24+DATE(1970, 1, 1)</f>
        <v>41897.702199074076</v>
      </c>
      <c r="T2344" s="5">
        <f>$I2344/60/60/24+DATE(1970, 1, 1)</f>
        <v>41918.208333333336</v>
      </c>
      <c r="U2344" t="b">
        <f>T2344&gt;S2344</f>
        <v>1</v>
      </c>
    </row>
    <row r="2345" spans="1:21" ht="58" x14ac:dyDescent="0.35">
      <c r="A2345">
        <v>2343</v>
      </c>
      <c r="B2345" s="3" t="s">
        <v>2344</v>
      </c>
      <c r="C2345" s="3" t="s">
        <v>6453</v>
      </c>
      <c r="D2345" s="11">
        <v>10000</v>
      </c>
      <c r="E2345" s="11">
        <v>300</v>
      </c>
      <c r="F2345" t="s">
        <v>8220</v>
      </c>
      <c r="G2345" t="s">
        <v>8224</v>
      </c>
      <c r="H2345" t="s">
        <v>8246</v>
      </c>
      <c r="I2345">
        <v>1452282420</v>
      </c>
      <c r="J2345">
        <v>1447962505</v>
      </c>
      <c r="K2345" t="b">
        <v>0</v>
      </c>
      <c r="L2345">
        <v>1</v>
      </c>
      <c r="M2345" t="b">
        <v>0</v>
      </c>
      <c r="N2345" t="s">
        <v>8272</v>
      </c>
      <c r="O2345" s="13">
        <f>E2345/D2345</f>
        <v>0.03</v>
      </c>
      <c r="P2345" s="14">
        <f>IF($L2345&lt;&gt;0, E2345/L2345, 0)</f>
        <v>300</v>
      </c>
      <c r="Q2345" t="str">
        <f>LEFT($N2345, FIND("/", $N2345)-1)</f>
        <v>technology</v>
      </c>
      <c r="R2345" t="str">
        <f>RIGHT(N2345, LEN(N2345)-LEN(Q2345)-1)</f>
        <v>web</v>
      </c>
      <c r="S2345" s="5">
        <f>$J2345/60/60/24+DATE(1970, 1, 1)</f>
        <v>42327.825289351851</v>
      </c>
      <c r="T2345" s="5">
        <f>$I2345/60/60/24+DATE(1970, 1, 1)</f>
        <v>42377.82430555555</v>
      </c>
      <c r="U2345" t="b">
        <f>T2345&gt;S2345</f>
        <v>1</v>
      </c>
    </row>
    <row r="2346" spans="1:21" ht="58" x14ac:dyDescent="0.35">
      <c r="A2346">
        <v>2344</v>
      </c>
      <c r="B2346" s="3" t="s">
        <v>2345</v>
      </c>
      <c r="C2346" s="3" t="s">
        <v>6454</v>
      </c>
      <c r="D2346" s="11">
        <v>1000</v>
      </c>
      <c r="E2346" s="11">
        <v>1</v>
      </c>
      <c r="F2346" t="s">
        <v>8220</v>
      </c>
      <c r="G2346" t="s">
        <v>8229</v>
      </c>
      <c r="H2346" t="s">
        <v>8251</v>
      </c>
      <c r="I2346">
        <v>1466789269</v>
      </c>
      <c r="J2346">
        <v>1464197269</v>
      </c>
      <c r="K2346" t="b">
        <v>0</v>
      </c>
      <c r="L2346">
        <v>1</v>
      </c>
      <c r="M2346" t="b">
        <v>0</v>
      </c>
      <c r="N2346" t="s">
        <v>8272</v>
      </c>
      <c r="O2346" s="13">
        <f>E2346/D2346</f>
        <v>1E-3</v>
      </c>
      <c r="P2346" s="14">
        <f>IF($L2346&lt;&gt;0, E2346/L2346, 0)</f>
        <v>1</v>
      </c>
      <c r="Q2346" t="str">
        <f>LEFT($N2346, FIND("/", $N2346)-1)</f>
        <v>technology</v>
      </c>
      <c r="R2346" t="str">
        <f>RIGHT(N2346, LEN(N2346)-LEN(Q2346)-1)</f>
        <v>web</v>
      </c>
      <c r="S2346" s="5">
        <f>$J2346/60/60/24+DATE(1970, 1, 1)</f>
        <v>42515.727650462963</v>
      </c>
      <c r="T2346" s="5">
        <f>$I2346/60/60/24+DATE(1970, 1, 1)</f>
        <v>42545.727650462963</v>
      </c>
      <c r="U2346" t="b">
        <f>T2346&gt;S2346</f>
        <v>1</v>
      </c>
    </row>
    <row r="2347" spans="1:21" ht="43.5" x14ac:dyDescent="0.35">
      <c r="A2347">
        <v>2345</v>
      </c>
      <c r="B2347" s="3" t="s">
        <v>2346</v>
      </c>
      <c r="C2347" s="3" t="s">
        <v>6455</v>
      </c>
      <c r="D2347" s="11">
        <v>3000</v>
      </c>
      <c r="E2347" s="11">
        <v>0</v>
      </c>
      <c r="F2347" t="s">
        <v>8220</v>
      </c>
      <c r="G2347" t="s">
        <v>8224</v>
      </c>
      <c r="H2347" t="s">
        <v>8246</v>
      </c>
      <c r="I2347">
        <v>1427845140</v>
      </c>
      <c r="J2347">
        <v>1424822556</v>
      </c>
      <c r="K2347" t="b">
        <v>0</v>
      </c>
      <c r="L2347">
        <v>0</v>
      </c>
      <c r="M2347" t="b">
        <v>0</v>
      </c>
      <c r="N2347" t="s">
        <v>8272</v>
      </c>
      <c r="O2347" s="13">
        <f>E2347/D2347</f>
        <v>0</v>
      </c>
      <c r="P2347" s="14">
        <f>IF($L2347&lt;&gt;0, E2347/L2347, 0)</f>
        <v>0</v>
      </c>
      <c r="Q2347" t="str">
        <f>LEFT($N2347, FIND("/", $N2347)-1)</f>
        <v>technology</v>
      </c>
      <c r="R2347" t="str">
        <f>RIGHT(N2347, LEN(N2347)-LEN(Q2347)-1)</f>
        <v>web</v>
      </c>
      <c r="S2347" s="5">
        <f>$J2347/60/60/24+DATE(1970, 1, 1)</f>
        <v>42060.001805555556</v>
      </c>
      <c r="T2347" s="5">
        <f>$I2347/60/60/24+DATE(1970, 1, 1)</f>
        <v>42094.985416666663</v>
      </c>
      <c r="U2347" t="b">
        <f>T2347&gt;S2347</f>
        <v>1</v>
      </c>
    </row>
    <row r="2348" spans="1:21" ht="43.5" x14ac:dyDescent="0.35">
      <c r="A2348">
        <v>2346</v>
      </c>
      <c r="B2348" s="3" t="s">
        <v>2347</v>
      </c>
      <c r="C2348" s="3" t="s">
        <v>6456</v>
      </c>
      <c r="D2348" s="11">
        <v>60000</v>
      </c>
      <c r="E2348" s="11">
        <v>39</v>
      </c>
      <c r="F2348" t="s">
        <v>8220</v>
      </c>
      <c r="G2348" t="s">
        <v>8224</v>
      </c>
      <c r="H2348" t="s">
        <v>8246</v>
      </c>
      <c r="I2348">
        <v>1476731431</v>
      </c>
      <c r="J2348">
        <v>1472843431</v>
      </c>
      <c r="K2348" t="b">
        <v>0</v>
      </c>
      <c r="L2348">
        <v>3</v>
      </c>
      <c r="M2348" t="b">
        <v>0</v>
      </c>
      <c r="N2348" t="s">
        <v>8272</v>
      </c>
      <c r="O2348" s="13">
        <f>E2348/D2348</f>
        <v>6.4999999999999997E-4</v>
      </c>
      <c r="P2348" s="14">
        <f>IF($L2348&lt;&gt;0, E2348/L2348, 0)</f>
        <v>13</v>
      </c>
      <c r="Q2348" t="str">
        <f>LEFT($N2348, FIND("/", $N2348)-1)</f>
        <v>technology</v>
      </c>
      <c r="R2348" t="str">
        <f>RIGHT(N2348, LEN(N2348)-LEN(Q2348)-1)</f>
        <v>web</v>
      </c>
      <c r="S2348" s="5">
        <f>$J2348/60/60/24+DATE(1970, 1, 1)</f>
        <v>42615.79896990741</v>
      </c>
      <c r="T2348" s="5">
        <f>$I2348/60/60/24+DATE(1970, 1, 1)</f>
        <v>42660.79896990741</v>
      </c>
      <c r="U2348" t="b">
        <f>T2348&gt;S2348</f>
        <v>1</v>
      </c>
    </row>
    <row r="2349" spans="1:21" ht="43.5" x14ac:dyDescent="0.35">
      <c r="A2349">
        <v>2347</v>
      </c>
      <c r="B2349" s="3" t="s">
        <v>2348</v>
      </c>
      <c r="C2349" s="3" t="s">
        <v>6457</v>
      </c>
      <c r="D2349" s="11">
        <v>1000</v>
      </c>
      <c r="E2349" s="11">
        <v>15</v>
      </c>
      <c r="F2349" t="s">
        <v>8220</v>
      </c>
      <c r="G2349" t="s">
        <v>8224</v>
      </c>
      <c r="H2349" t="s">
        <v>8246</v>
      </c>
      <c r="I2349">
        <v>1472135676</v>
      </c>
      <c r="J2349">
        <v>1469543676</v>
      </c>
      <c r="K2349" t="b">
        <v>0</v>
      </c>
      <c r="L2349">
        <v>1</v>
      </c>
      <c r="M2349" t="b">
        <v>0</v>
      </c>
      <c r="N2349" t="s">
        <v>8272</v>
      </c>
      <c r="O2349" s="13">
        <f>E2349/D2349</f>
        <v>1.4999999999999999E-2</v>
      </c>
      <c r="P2349" s="14">
        <f>IF($L2349&lt;&gt;0, E2349/L2349, 0)</f>
        <v>15</v>
      </c>
      <c r="Q2349" t="str">
        <f>LEFT($N2349, FIND("/", $N2349)-1)</f>
        <v>technology</v>
      </c>
      <c r="R2349" t="str">
        <f>RIGHT(N2349, LEN(N2349)-LEN(Q2349)-1)</f>
        <v>web</v>
      </c>
      <c r="S2349" s="5">
        <f>$J2349/60/60/24+DATE(1970, 1, 1)</f>
        <v>42577.607361111113</v>
      </c>
      <c r="T2349" s="5">
        <f>$I2349/60/60/24+DATE(1970, 1, 1)</f>
        <v>42607.607361111113</v>
      </c>
      <c r="U2349" t="b">
        <f>T2349&gt;S2349</f>
        <v>1</v>
      </c>
    </row>
    <row r="2350" spans="1:21" ht="43.5" x14ac:dyDescent="0.35">
      <c r="A2350">
        <v>2348</v>
      </c>
      <c r="B2350" s="3" t="s">
        <v>2349</v>
      </c>
      <c r="C2350" s="3" t="s">
        <v>6458</v>
      </c>
      <c r="D2350" s="11">
        <v>70000</v>
      </c>
      <c r="E2350" s="11">
        <v>270</v>
      </c>
      <c r="F2350" t="s">
        <v>8220</v>
      </c>
      <c r="G2350" t="s">
        <v>8224</v>
      </c>
      <c r="H2350" t="s">
        <v>8246</v>
      </c>
      <c r="I2350">
        <v>1456006938</v>
      </c>
      <c r="J2350">
        <v>1450822938</v>
      </c>
      <c r="K2350" t="b">
        <v>0</v>
      </c>
      <c r="L2350">
        <v>5</v>
      </c>
      <c r="M2350" t="b">
        <v>0</v>
      </c>
      <c r="N2350" t="s">
        <v>8272</v>
      </c>
      <c r="O2350" s="13">
        <f>E2350/D2350</f>
        <v>3.8571428571428572E-3</v>
      </c>
      <c r="P2350" s="14">
        <f>IF($L2350&lt;&gt;0, E2350/L2350, 0)</f>
        <v>54</v>
      </c>
      <c r="Q2350" t="str">
        <f>LEFT($N2350, FIND("/", $N2350)-1)</f>
        <v>technology</v>
      </c>
      <c r="R2350" t="str">
        <f>RIGHT(N2350, LEN(N2350)-LEN(Q2350)-1)</f>
        <v>web</v>
      </c>
      <c r="S2350" s="5">
        <f>$J2350/60/60/24+DATE(1970, 1, 1)</f>
        <v>42360.932152777779</v>
      </c>
      <c r="T2350" s="5">
        <f>$I2350/60/60/24+DATE(1970, 1, 1)</f>
        <v>42420.932152777779</v>
      </c>
      <c r="U2350" t="b">
        <f>T2350&gt;S2350</f>
        <v>1</v>
      </c>
    </row>
    <row r="2351" spans="1:21" ht="43.5" x14ac:dyDescent="0.35">
      <c r="A2351">
        <v>2349</v>
      </c>
      <c r="B2351" s="3" t="s">
        <v>2350</v>
      </c>
      <c r="C2351" s="3" t="s">
        <v>6459</v>
      </c>
      <c r="D2351" s="11">
        <v>474900</v>
      </c>
      <c r="E2351" s="11">
        <v>0</v>
      </c>
      <c r="F2351" t="s">
        <v>8220</v>
      </c>
      <c r="G2351" t="s">
        <v>8235</v>
      </c>
      <c r="H2351" t="s">
        <v>8255</v>
      </c>
      <c r="I2351">
        <v>1439318228</v>
      </c>
      <c r="J2351">
        <v>1436812628</v>
      </c>
      <c r="K2351" t="b">
        <v>0</v>
      </c>
      <c r="L2351">
        <v>0</v>
      </c>
      <c r="M2351" t="b">
        <v>0</v>
      </c>
      <c r="N2351" t="s">
        <v>8272</v>
      </c>
      <c r="O2351" s="13">
        <f>E2351/D2351</f>
        <v>0</v>
      </c>
      <c r="P2351" s="14">
        <f>IF($L2351&lt;&gt;0, E2351/L2351, 0)</f>
        <v>0</v>
      </c>
      <c r="Q2351" t="str">
        <f>LEFT($N2351, FIND("/", $N2351)-1)</f>
        <v>technology</v>
      </c>
      <c r="R2351" t="str">
        <f>RIGHT(N2351, LEN(N2351)-LEN(Q2351)-1)</f>
        <v>web</v>
      </c>
      <c r="S2351" s="5">
        <f>$J2351/60/60/24+DATE(1970, 1, 1)</f>
        <v>42198.775787037041</v>
      </c>
      <c r="T2351" s="5">
        <f>$I2351/60/60/24+DATE(1970, 1, 1)</f>
        <v>42227.775787037041</v>
      </c>
      <c r="U2351" t="b">
        <f>T2351&gt;S2351</f>
        <v>1</v>
      </c>
    </row>
    <row r="2352" spans="1:21" ht="43.5" x14ac:dyDescent="0.35">
      <c r="A2352">
        <v>2350</v>
      </c>
      <c r="B2352" s="3" t="s">
        <v>2351</v>
      </c>
      <c r="C2352" s="3" t="s">
        <v>6460</v>
      </c>
      <c r="D2352" s="11">
        <v>50000</v>
      </c>
      <c r="E2352" s="11">
        <v>0</v>
      </c>
      <c r="F2352" t="s">
        <v>8220</v>
      </c>
      <c r="G2352" t="s">
        <v>8241</v>
      </c>
      <c r="H2352" t="s">
        <v>8249</v>
      </c>
      <c r="I2352">
        <v>1483474370</v>
      </c>
      <c r="J2352">
        <v>1480882370</v>
      </c>
      <c r="K2352" t="b">
        <v>0</v>
      </c>
      <c r="L2352">
        <v>0</v>
      </c>
      <c r="M2352" t="b">
        <v>0</v>
      </c>
      <c r="N2352" t="s">
        <v>8272</v>
      </c>
      <c r="O2352" s="13">
        <f>E2352/D2352</f>
        <v>0</v>
      </c>
      <c r="P2352" s="14">
        <f>IF($L2352&lt;&gt;0, E2352/L2352, 0)</f>
        <v>0</v>
      </c>
      <c r="Q2352" t="str">
        <f>LEFT($N2352, FIND("/", $N2352)-1)</f>
        <v>technology</v>
      </c>
      <c r="R2352" t="str">
        <f>RIGHT(N2352, LEN(N2352)-LEN(Q2352)-1)</f>
        <v>web</v>
      </c>
      <c r="S2352" s="5">
        <f>$J2352/60/60/24+DATE(1970, 1, 1)</f>
        <v>42708.842245370368</v>
      </c>
      <c r="T2352" s="5">
        <f>$I2352/60/60/24+DATE(1970, 1, 1)</f>
        <v>42738.842245370368</v>
      </c>
      <c r="U2352" t="b">
        <f>T2352&gt;S2352</f>
        <v>1</v>
      </c>
    </row>
    <row r="2353" spans="1:21" ht="29" x14ac:dyDescent="0.35">
      <c r="A2353">
        <v>2351</v>
      </c>
      <c r="B2353" s="3" t="s">
        <v>2352</v>
      </c>
      <c r="C2353" s="3" t="s">
        <v>6461</v>
      </c>
      <c r="D2353" s="11">
        <v>18900</v>
      </c>
      <c r="E2353" s="11">
        <v>108</v>
      </c>
      <c r="F2353" t="s">
        <v>8220</v>
      </c>
      <c r="G2353" t="s">
        <v>8228</v>
      </c>
      <c r="H2353" t="s">
        <v>8250</v>
      </c>
      <c r="I2353">
        <v>1430360739</v>
      </c>
      <c r="J2353">
        <v>1427768739</v>
      </c>
      <c r="K2353" t="b">
        <v>0</v>
      </c>
      <c r="L2353">
        <v>7</v>
      </c>
      <c r="M2353" t="b">
        <v>0</v>
      </c>
      <c r="N2353" t="s">
        <v>8272</v>
      </c>
      <c r="O2353" s="13">
        <f>E2353/D2353</f>
        <v>5.7142857142857143E-3</v>
      </c>
      <c r="P2353" s="14">
        <f>IF($L2353&lt;&gt;0, E2353/L2353, 0)</f>
        <v>15.428571428571429</v>
      </c>
      <c r="Q2353" t="str">
        <f>LEFT($N2353, FIND("/", $N2353)-1)</f>
        <v>technology</v>
      </c>
      <c r="R2353" t="str">
        <f>RIGHT(N2353, LEN(N2353)-LEN(Q2353)-1)</f>
        <v>web</v>
      </c>
      <c r="S2353" s="5">
        <f>$J2353/60/60/24+DATE(1970, 1, 1)</f>
        <v>42094.101145833338</v>
      </c>
      <c r="T2353" s="5">
        <f>$I2353/60/60/24+DATE(1970, 1, 1)</f>
        <v>42124.101145833338</v>
      </c>
      <c r="U2353" t="b">
        <f>T2353&gt;S2353</f>
        <v>1</v>
      </c>
    </row>
    <row r="2354" spans="1:21" ht="43.5" x14ac:dyDescent="0.35">
      <c r="A2354">
        <v>2352</v>
      </c>
      <c r="B2354" s="3" t="s">
        <v>2353</v>
      </c>
      <c r="C2354" s="3" t="s">
        <v>6462</v>
      </c>
      <c r="D2354" s="11">
        <v>2000</v>
      </c>
      <c r="E2354" s="11">
        <v>0</v>
      </c>
      <c r="F2354" t="s">
        <v>8220</v>
      </c>
      <c r="G2354" t="s">
        <v>8224</v>
      </c>
      <c r="H2354" t="s">
        <v>8246</v>
      </c>
      <c r="I2354">
        <v>1433603552</v>
      </c>
      <c r="J2354">
        <v>1428419552</v>
      </c>
      <c r="K2354" t="b">
        <v>0</v>
      </c>
      <c r="L2354">
        <v>0</v>
      </c>
      <c r="M2354" t="b">
        <v>0</v>
      </c>
      <c r="N2354" t="s">
        <v>8272</v>
      </c>
      <c r="O2354" s="13">
        <f>E2354/D2354</f>
        <v>0</v>
      </c>
      <c r="P2354" s="14">
        <f>IF($L2354&lt;&gt;0, E2354/L2354, 0)</f>
        <v>0</v>
      </c>
      <c r="Q2354" t="str">
        <f>LEFT($N2354, FIND("/", $N2354)-1)</f>
        <v>technology</v>
      </c>
      <c r="R2354" t="str">
        <f>RIGHT(N2354, LEN(N2354)-LEN(Q2354)-1)</f>
        <v>web</v>
      </c>
      <c r="S2354" s="5">
        <f>$J2354/60/60/24+DATE(1970, 1, 1)</f>
        <v>42101.633703703701</v>
      </c>
      <c r="T2354" s="5">
        <f>$I2354/60/60/24+DATE(1970, 1, 1)</f>
        <v>42161.633703703701</v>
      </c>
      <c r="U2354" t="b">
        <f>T2354&gt;S2354</f>
        <v>1</v>
      </c>
    </row>
    <row r="2355" spans="1:21" ht="43.5" x14ac:dyDescent="0.35">
      <c r="A2355">
        <v>2353</v>
      </c>
      <c r="B2355" s="3" t="s">
        <v>2354</v>
      </c>
      <c r="C2355" s="3" t="s">
        <v>6463</v>
      </c>
      <c r="D2355" s="11">
        <v>1000</v>
      </c>
      <c r="E2355" s="11">
        <v>0</v>
      </c>
      <c r="F2355" t="s">
        <v>8220</v>
      </c>
      <c r="G2355" t="s">
        <v>8224</v>
      </c>
      <c r="H2355" t="s">
        <v>8246</v>
      </c>
      <c r="I2355">
        <v>1429632822</v>
      </c>
      <c r="J2355">
        <v>1428596022</v>
      </c>
      <c r="K2355" t="b">
        <v>0</v>
      </c>
      <c r="L2355">
        <v>0</v>
      </c>
      <c r="M2355" t="b">
        <v>0</v>
      </c>
      <c r="N2355" t="s">
        <v>8272</v>
      </c>
      <c r="O2355" s="13">
        <f>E2355/D2355</f>
        <v>0</v>
      </c>
      <c r="P2355" s="14">
        <f>IF($L2355&lt;&gt;0, E2355/L2355, 0)</f>
        <v>0</v>
      </c>
      <c r="Q2355" t="str">
        <f>LEFT($N2355, FIND("/", $N2355)-1)</f>
        <v>technology</v>
      </c>
      <c r="R2355" t="str">
        <f>RIGHT(N2355, LEN(N2355)-LEN(Q2355)-1)</f>
        <v>web</v>
      </c>
      <c r="S2355" s="5">
        <f>$J2355/60/60/24+DATE(1970, 1, 1)</f>
        <v>42103.676180555558</v>
      </c>
      <c r="T2355" s="5">
        <f>$I2355/60/60/24+DATE(1970, 1, 1)</f>
        <v>42115.676180555558</v>
      </c>
      <c r="U2355" t="b">
        <f>T2355&gt;S2355</f>
        <v>1</v>
      </c>
    </row>
    <row r="2356" spans="1:21" ht="43.5" x14ac:dyDescent="0.35">
      <c r="A2356">
        <v>2354</v>
      </c>
      <c r="B2356" s="3" t="s">
        <v>2355</v>
      </c>
      <c r="C2356" s="3" t="s">
        <v>6464</v>
      </c>
      <c r="D2356" s="11">
        <v>35000</v>
      </c>
      <c r="E2356" s="11">
        <v>25</v>
      </c>
      <c r="F2356" t="s">
        <v>8220</v>
      </c>
      <c r="G2356" t="s">
        <v>8224</v>
      </c>
      <c r="H2356" t="s">
        <v>8246</v>
      </c>
      <c r="I2356">
        <v>1420910460</v>
      </c>
      <c r="J2356">
        <v>1415726460</v>
      </c>
      <c r="K2356" t="b">
        <v>0</v>
      </c>
      <c r="L2356">
        <v>1</v>
      </c>
      <c r="M2356" t="b">
        <v>0</v>
      </c>
      <c r="N2356" t="s">
        <v>8272</v>
      </c>
      <c r="O2356" s="13">
        <f>E2356/D2356</f>
        <v>7.1428571428571429E-4</v>
      </c>
      <c r="P2356" s="14">
        <f>IF($L2356&lt;&gt;0, E2356/L2356, 0)</f>
        <v>25</v>
      </c>
      <c r="Q2356" t="str">
        <f>LEFT($N2356, FIND("/", $N2356)-1)</f>
        <v>technology</v>
      </c>
      <c r="R2356" t="str">
        <f>RIGHT(N2356, LEN(N2356)-LEN(Q2356)-1)</f>
        <v>web</v>
      </c>
      <c r="S2356" s="5">
        <f>$J2356/60/60/24+DATE(1970, 1, 1)</f>
        <v>41954.722916666666</v>
      </c>
      <c r="T2356" s="5">
        <f>$I2356/60/60/24+DATE(1970, 1, 1)</f>
        <v>42014.722916666666</v>
      </c>
      <c r="U2356" t="b">
        <f>T2356&gt;S2356</f>
        <v>1</v>
      </c>
    </row>
    <row r="2357" spans="1:21" ht="43.5" x14ac:dyDescent="0.35">
      <c r="A2357">
        <v>2355</v>
      </c>
      <c r="B2357" s="3" t="s">
        <v>2356</v>
      </c>
      <c r="C2357" s="3" t="s">
        <v>6465</v>
      </c>
      <c r="D2357" s="11">
        <v>8000</v>
      </c>
      <c r="E2357" s="11">
        <v>55</v>
      </c>
      <c r="F2357" t="s">
        <v>8220</v>
      </c>
      <c r="G2357" t="s">
        <v>8226</v>
      </c>
      <c r="H2357" t="s">
        <v>8248</v>
      </c>
      <c r="I2357">
        <v>1430604136</v>
      </c>
      <c r="J2357">
        <v>1428012136</v>
      </c>
      <c r="K2357" t="b">
        <v>0</v>
      </c>
      <c r="L2357">
        <v>2</v>
      </c>
      <c r="M2357" t="b">
        <v>0</v>
      </c>
      <c r="N2357" t="s">
        <v>8272</v>
      </c>
      <c r="O2357" s="13">
        <f>E2357/D2357</f>
        <v>6.875E-3</v>
      </c>
      <c r="P2357" s="14">
        <f>IF($L2357&lt;&gt;0, E2357/L2357, 0)</f>
        <v>27.5</v>
      </c>
      <c r="Q2357" t="str">
        <f>LEFT($N2357, FIND("/", $N2357)-1)</f>
        <v>technology</v>
      </c>
      <c r="R2357" t="str">
        <f>RIGHT(N2357, LEN(N2357)-LEN(Q2357)-1)</f>
        <v>web</v>
      </c>
      <c r="S2357" s="5">
        <f>$J2357/60/60/24+DATE(1970, 1, 1)</f>
        <v>42096.918240740735</v>
      </c>
      <c r="T2357" s="5">
        <f>$I2357/60/60/24+DATE(1970, 1, 1)</f>
        <v>42126.918240740735</v>
      </c>
      <c r="U2357" t="b">
        <f>T2357&gt;S2357</f>
        <v>1</v>
      </c>
    </row>
    <row r="2358" spans="1:21" ht="29" x14ac:dyDescent="0.35">
      <c r="A2358">
        <v>2356</v>
      </c>
      <c r="B2358" s="3" t="s">
        <v>2357</v>
      </c>
      <c r="C2358" s="3" t="s">
        <v>6466</v>
      </c>
      <c r="D2358" s="11">
        <v>10000</v>
      </c>
      <c r="E2358" s="11">
        <v>0</v>
      </c>
      <c r="F2358" t="s">
        <v>8220</v>
      </c>
      <c r="G2358" t="s">
        <v>8233</v>
      </c>
      <c r="H2358" t="s">
        <v>8249</v>
      </c>
      <c r="I2358">
        <v>1433530104</v>
      </c>
      <c r="J2358">
        <v>1430938104</v>
      </c>
      <c r="K2358" t="b">
        <v>0</v>
      </c>
      <c r="L2358">
        <v>0</v>
      </c>
      <c r="M2358" t="b">
        <v>0</v>
      </c>
      <c r="N2358" t="s">
        <v>8272</v>
      </c>
      <c r="O2358" s="13">
        <f>E2358/D2358</f>
        <v>0</v>
      </c>
      <c r="P2358" s="14">
        <f>IF($L2358&lt;&gt;0, E2358/L2358, 0)</f>
        <v>0</v>
      </c>
      <c r="Q2358" t="str">
        <f>LEFT($N2358, FIND("/", $N2358)-1)</f>
        <v>technology</v>
      </c>
      <c r="R2358" t="str">
        <f>RIGHT(N2358, LEN(N2358)-LEN(Q2358)-1)</f>
        <v>web</v>
      </c>
      <c r="S2358" s="5">
        <f>$J2358/60/60/24+DATE(1970, 1, 1)</f>
        <v>42130.78361111111</v>
      </c>
      <c r="T2358" s="5">
        <f>$I2358/60/60/24+DATE(1970, 1, 1)</f>
        <v>42160.78361111111</v>
      </c>
      <c r="U2358" t="b">
        <f>T2358&gt;S2358</f>
        <v>1</v>
      </c>
    </row>
    <row r="2359" spans="1:21" ht="43.5" x14ac:dyDescent="0.35">
      <c r="A2359">
        <v>2357</v>
      </c>
      <c r="B2359" s="3" t="s">
        <v>2358</v>
      </c>
      <c r="C2359" s="3" t="s">
        <v>6467</v>
      </c>
      <c r="D2359" s="11">
        <v>27000</v>
      </c>
      <c r="E2359" s="11">
        <v>0</v>
      </c>
      <c r="F2359" t="s">
        <v>8220</v>
      </c>
      <c r="G2359" t="s">
        <v>8225</v>
      </c>
      <c r="H2359" t="s">
        <v>8247</v>
      </c>
      <c r="I2359">
        <v>1445093578</v>
      </c>
      <c r="J2359">
        <v>1442501578</v>
      </c>
      <c r="K2359" t="b">
        <v>0</v>
      </c>
      <c r="L2359">
        <v>0</v>
      </c>
      <c r="M2359" t="b">
        <v>0</v>
      </c>
      <c r="N2359" t="s">
        <v>8272</v>
      </c>
      <c r="O2359" s="13">
        <f>E2359/D2359</f>
        <v>0</v>
      </c>
      <c r="P2359" s="14">
        <f>IF($L2359&lt;&gt;0, E2359/L2359, 0)</f>
        <v>0</v>
      </c>
      <c r="Q2359" t="str">
        <f>LEFT($N2359, FIND("/", $N2359)-1)</f>
        <v>technology</v>
      </c>
      <c r="R2359" t="str">
        <f>RIGHT(N2359, LEN(N2359)-LEN(Q2359)-1)</f>
        <v>web</v>
      </c>
      <c r="S2359" s="5">
        <f>$J2359/60/60/24+DATE(1970, 1, 1)</f>
        <v>42264.620115740734</v>
      </c>
      <c r="T2359" s="5">
        <f>$I2359/60/60/24+DATE(1970, 1, 1)</f>
        <v>42294.620115740734</v>
      </c>
      <c r="U2359" t="b">
        <f>T2359&gt;S2359</f>
        <v>1</v>
      </c>
    </row>
    <row r="2360" spans="1:21" ht="43.5" x14ac:dyDescent="0.35">
      <c r="A2360">
        <v>2358</v>
      </c>
      <c r="B2360" s="3" t="s">
        <v>2359</v>
      </c>
      <c r="C2360" s="3" t="s">
        <v>6468</v>
      </c>
      <c r="D2360" s="11">
        <v>1500</v>
      </c>
      <c r="E2360" s="11">
        <v>0</v>
      </c>
      <c r="F2360" t="s">
        <v>8220</v>
      </c>
      <c r="G2360" t="s">
        <v>8225</v>
      </c>
      <c r="H2360" t="s">
        <v>8247</v>
      </c>
      <c r="I2360">
        <v>1422664740</v>
      </c>
      <c r="J2360">
        <v>1417818036</v>
      </c>
      <c r="K2360" t="b">
        <v>0</v>
      </c>
      <c r="L2360">
        <v>0</v>
      </c>
      <c r="M2360" t="b">
        <v>0</v>
      </c>
      <c r="N2360" t="s">
        <v>8272</v>
      </c>
      <c r="O2360" s="13">
        <f>E2360/D2360</f>
        <v>0</v>
      </c>
      <c r="P2360" s="14">
        <f>IF($L2360&lt;&gt;0, E2360/L2360, 0)</f>
        <v>0</v>
      </c>
      <c r="Q2360" t="str">
        <f>LEFT($N2360, FIND("/", $N2360)-1)</f>
        <v>technology</v>
      </c>
      <c r="R2360" t="str">
        <f>RIGHT(N2360, LEN(N2360)-LEN(Q2360)-1)</f>
        <v>web</v>
      </c>
      <c r="S2360" s="5">
        <f>$J2360/60/60/24+DATE(1970, 1, 1)</f>
        <v>41978.930972222224</v>
      </c>
      <c r="T2360" s="5">
        <f>$I2360/60/60/24+DATE(1970, 1, 1)</f>
        <v>42035.027083333334</v>
      </c>
      <c r="U2360" t="b">
        <f>T2360&gt;S2360</f>
        <v>1</v>
      </c>
    </row>
    <row r="2361" spans="1:21" ht="43.5" x14ac:dyDescent="0.35">
      <c r="A2361">
        <v>2359</v>
      </c>
      <c r="B2361" s="3" t="s">
        <v>2360</v>
      </c>
      <c r="C2361" s="3" t="s">
        <v>6469</v>
      </c>
      <c r="D2361" s="11">
        <v>7500</v>
      </c>
      <c r="E2361" s="11">
        <v>1101</v>
      </c>
      <c r="F2361" t="s">
        <v>8220</v>
      </c>
      <c r="G2361" t="s">
        <v>8224</v>
      </c>
      <c r="H2361" t="s">
        <v>8246</v>
      </c>
      <c r="I2361">
        <v>1438616124</v>
      </c>
      <c r="J2361">
        <v>1433432124</v>
      </c>
      <c r="K2361" t="b">
        <v>0</v>
      </c>
      <c r="L2361">
        <v>3</v>
      </c>
      <c r="M2361" t="b">
        <v>0</v>
      </c>
      <c r="N2361" t="s">
        <v>8272</v>
      </c>
      <c r="O2361" s="13">
        <f>E2361/D2361</f>
        <v>0.14680000000000001</v>
      </c>
      <c r="P2361" s="14">
        <f>IF($L2361&lt;&gt;0, E2361/L2361, 0)</f>
        <v>367</v>
      </c>
      <c r="Q2361" t="str">
        <f>LEFT($N2361, FIND("/", $N2361)-1)</f>
        <v>technology</v>
      </c>
      <c r="R2361" t="str">
        <f>RIGHT(N2361, LEN(N2361)-LEN(Q2361)-1)</f>
        <v>web</v>
      </c>
      <c r="S2361" s="5">
        <f>$J2361/60/60/24+DATE(1970, 1, 1)</f>
        <v>42159.649583333332</v>
      </c>
      <c r="T2361" s="5">
        <f>$I2361/60/60/24+DATE(1970, 1, 1)</f>
        <v>42219.649583333332</v>
      </c>
      <c r="U2361" t="b">
        <f>T2361&gt;S2361</f>
        <v>1</v>
      </c>
    </row>
    <row r="2362" spans="1:21" ht="43.5" x14ac:dyDescent="0.35">
      <c r="A2362">
        <v>2360</v>
      </c>
      <c r="B2362" s="3" t="s">
        <v>2361</v>
      </c>
      <c r="C2362" s="3" t="s">
        <v>6470</v>
      </c>
      <c r="D2362" s="11">
        <v>5000</v>
      </c>
      <c r="E2362" s="11">
        <v>2</v>
      </c>
      <c r="F2362" t="s">
        <v>8220</v>
      </c>
      <c r="G2362" t="s">
        <v>8229</v>
      </c>
      <c r="H2362" t="s">
        <v>8251</v>
      </c>
      <c r="I2362">
        <v>1454864280</v>
      </c>
      <c r="J2362">
        <v>1452272280</v>
      </c>
      <c r="K2362" t="b">
        <v>0</v>
      </c>
      <c r="L2362">
        <v>1</v>
      </c>
      <c r="M2362" t="b">
        <v>0</v>
      </c>
      <c r="N2362" t="s">
        <v>8272</v>
      </c>
      <c r="O2362" s="13">
        <f>E2362/D2362</f>
        <v>4.0000000000000002E-4</v>
      </c>
      <c r="P2362" s="14">
        <f>IF($L2362&lt;&gt;0, E2362/L2362, 0)</f>
        <v>2</v>
      </c>
      <c r="Q2362" t="str">
        <f>LEFT($N2362, FIND("/", $N2362)-1)</f>
        <v>technology</v>
      </c>
      <c r="R2362" t="str">
        <f>RIGHT(N2362, LEN(N2362)-LEN(Q2362)-1)</f>
        <v>web</v>
      </c>
      <c r="S2362" s="5">
        <f>$J2362/60/60/24+DATE(1970, 1, 1)</f>
        <v>42377.70694444445</v>
      </c>
      <c r="T2362" s="5">
        <f>$I2362/60/60/24+DATE(1970, 1, 1)</f>
        <v>42407.70694444445</v>
      </c>
      <c r="U2362" t="b">
        <f>T2362&gt;S2362</f>
        <v>1</v>
      </c>
    </row>
    <row r="2363" spans="1:21" ht="58" x14ac:dyDescent="0.35">
      <c r="A2363">
        <v>2361</v>
      </c>
      <c r="B2363" s="3" t="s">
        <v>2362</v>
      </c>
      <c r="C2363" s="3" t="s">
        <v>6471</v>
      </c>
      <c r="D2363" s="11">
        <v>200</v>
      </c>
      <c r="E2363" s="11">
        <v>0</v>
      </c>
      <c r="F2363" t="s">
        <v>8220</v>
      </c>
      <c r="G2363" t="s">
        <v>8229</v>
      </c>
      <c r="H2363" t="s">
        <v>8251</v>
      </c>
      <c r="I2363">
        <v>1462053600</v>
      </c>
      <c r="J2363">
        <v>1459975008</v>
      </c>
      <c r="K2363" t="b">
        <v>0</v>
      </c>
      <c r="L2363">
        <v>0</v>
      </c>
      <c r="M2363" t="b">
        <v>0</v>
      </c>
      <c r="N2363" t="s">
        <v>8272</v>
      </c>
      <c r="O2363" s="13">
        <f>E2363/D2363</f>
        <v>0</v>
      </c>
      <c r="P2363" s="14">
        <f>IF($L2363&lt;&gt;0, E2363/L2363, 0)</f>
        <v>0</v>
      </c>
      <c r="Q2363" t="str">
        <f>LEFT($N2363, FIND("/", $N2363)-1)</f>
        <v>technology</v>
      </c>
      <c r="R2363" t="str">
        <f>RIGHT(N2363, LEN(N2363)-LEN(Q2363)-1)</f>
        <v>web</v>
      </c>
      <c r="S2363" s="5">
        <f>$J2363/60/60/24+DATE(1970, 1, 1)</f>
        <v>42466.858888888892</v>
      </c>
      <c r="T2363" s="5">
        <f>$I2363/60/60/24+DATE(1970, 1, 1)</f>
        <v>42490.916666666672</v>
      </c>
      <c r="U2363" t="b">
        <f>T2363&gt;S2363</f>
        <v>1</v>
      </c>
    </row>
    <row r="2364" spans="1:21" ht="43.5" x14ac:dyDescent="0.35">
      <c r="A2364">
        <v>2362</v>
      </c>
      <c r="B2364" s="3" t="s">
        <v>2363</v>
      </c>
      <c r="C2364" s="3" t="s">
        <v>6472</v>
      </c>
      <c r="D2364" s="11">
        <v>420</v>
      </c>
      <c r="E2364" s="11">
        <v>120</v>
      </c>
      <c r="F2364" t="s">
        <v>8220</v>
      </c>
      <c r="G2364" t="s">
        <v>8224</v>
      </c>
      <c r="H2364" t="s">
        <v>8246</v>
      </c>
      <c r="I2364">
        <v>1418315470</v>
      </c>
      <c r="J2364">
        <v>1415723470</v>
      </c>
      <c r="K2364" t="b">
        <v>0</v>
      </c>
      <c r="L2364">
        <v>2</v>
      </c>
      <c r="M2364" t="b">
        <v>0</v>
      </c>
      <c r="N2364" t="s">
        <v>8272</v>
      </c>
      <c r="O2364" s="13">
        <f>E2364/D2364</f>
        <v>0.2857142857142857</v>
      </c>
      <c r="P2364" s="14">
        <f>IF($L2364&lt;&gt;0, E2364/L2364, 0)</f>
        <v>60</v>
      </c>
      <c r="Q2364" t="str">
        <f>LEFT($N2364, FIND("/", $N2364)-1)</f>
        <v>technology</v>
      </c>
      <c r="R2364" t="str">
        <f>RIGHT(N2364, LEN(N2364)-LEN(Q2364)-1)</f>
        <v>web</v>
      </c>
      <c r="S2364" s="5">
        <f>$J2364/60/60/24+DATE(1970, 1, 1)</f>
        <v>41954.688310185185</v>
      </c>
      <c r="T2364" s="5">
        <f>$I2364/60/60/24+DATE(1970, 1, 1)</f>
        <v>41984.688310185185</v>
      </c>
      <c r="U2364" t="b">
        <f>T2364&gt;S2364</f>
        <v>1</v>
      </c>
    </row>
    <row r="2365" spans="1:21" ht="58" x14ac:dyDescent="0.35">
      <c r="A2365">
        <v>2363</v>
      </c>
      <c r="B2365" s="3" t="s">
        <v>2364</v>
      </c>
      <c r="C2365" s="3" t="s">
        <v>6473</v>
      </c>
      <c r="D2365" s="11">
        <v>175000</v>
      </c>
      <c r="E2365" s="11">
        <v>0</v>
      </c>
      <c r="F2365" t="s">
        <v>8220</v>
      </c>
      <c r="G2365" t="s">
        <v>8224</v>
      </c>
      <c r="H2365" t="s">
        <v>8246</v>
      </c>
      <c r="I2365">
        <v>1451348200</v>
      </c>
      <c r="J2365">
        <v>1447460200</v>
      </c>
      <c r="K2365" t="b">
        <v>0</v>
      </c>
      <c r="L2365">
        <v>0</v>
      </c>
      <c r="M2365" t="b">
        <v>0</v>
      </c>
      <c r="N2365" t="s">
        <v>8272</v>
      </c>
      <c r="O2365" s="13">
        <f>E2365/D2365</f>
        <v>0</v>
      </c>
      <c r="P2365" s="14">
        <f>IF($L2365&lt;&gt;0, E2365/L2365, 0)</f>
        <v>0</v>
      </c>
      <c r="Q2365" t="str">
        <f>LEFT($N2365, FIND("/", $N2365)-1)</f>
        <v>technology</v>
      </c>
      <c r="R2365" t="str">
        <f>RIGHT(N2365, LEN(N2365)-LEN(Q2365)-1)</f>
        <v>web</v>
      </c>
      <c r="S2365" s="5">
        <f>$J2365/60/60/24+DATE(1970, 1, 1)</f>
        <v>42322.011574074073</v>
      </c>
      <c r="T2365" s="5">
        <f>$I2365/60/60/24+DATE(1970, 1, 1)</f>
        <v>42367.011574074073</v>
      </c>
      <c r="U2365" t="b">
        <f>T2365&gt;S2365</f>
        <v>1</v>
      </c>
    </row>
    <row r="2366" spans="1:21" ht="29" x14ac:dyDescent="0.35">
      <c r="A2366">
        <v>2364</v>
      </c>
      <c r="B2366" s="3" t="s">
        <v>2365</v>
      </c>
      <c r="C2366" s="3" t="s">
        <v>6474</v>
      </c>
      <c r="D2366" s="11">
        <v>128</v>
      </c>
      <c r="E2366" s="11">
        <v>0</v>
      </c>
      <c r="F2366" t="s">
        <v>8220</v>
      </c>
      <c r="G2366" t="s">
        <v>8224</v>
      </c>
      <c r="H2366" t="s">
        <v>8246</v>
      </c>
      <c r="I2366">
        <v>1445898356</v>
      </c>
      <c r="J2366">
        <v>1441146356</v>
      </c>
      <c r="K2366" t="b">
        <v>0</v>
      </c>
      <c r="L2366">
        <v>0</v>
      </c>
      <c r="M2366" t="b">
        <v>0</v>
      </c>
      <c r="N2366" t="s">
        <v>8272</v>
      </c>
      <c r="O2366" s="13">
        <f>E2366/D2366</f>
        <v>0</v>
      </c>
      <c r="P2366" s="14">
        <f>IF($L2366&lt;&gt;0, E2366/L2366, 0)</f>
        <v>0</v>
      </c>
      <c r="Q2366" t="str">
        <f>LEFT($N2366, FIND("/", $N2366)-1)</f>
        <v>technology</v>
      </c>
      <c r="R2366" t="str">
        <f>RIGHT(N2366, LEN(N2366)-LEN(Q2366)-1)</f>
        <v>web</v>
      </c>
      <c r="S2366" s="5">
        <f>$J2366/60/60/24+DATE(1970, 1, 1)</f>
        <v>42248.934675925921</v>
      </c>
      <c r="T2366" s="5">
        <f>$I2366/60/60/24+DATE(1970, 1, 1)</f>
        <v>42303.934675925921</v>
      </c>
      <c r="U2366" t="b">
        <f>T2366&gt;S2366</f>
        <v>1</v>
      </c>
    </row>
    <row r="2367" spans="1:21" ht="43.5" x14ac:dyDescent="0.35">
      <c r="A2367">
        <v>2365</v>
      </c>
      <c r="B2367" s="3" t="s">
        <v>2366</v>
      </c>
      <c r="C2367" s="3" t="s">
        <v>6475</v>
      </c>
      <c r="D2367" s="11">
        <v>1000</v>
      </c>
      <c r="E2367" s="11">
        <v>0</v>
      </c>
      <c r="F2367" t="s">
        <v>8220</v>
      </c>
      <c r="G2367" t="s">
        <v>8237</v>
      </c>
      <c r="H2367" t="s">
        <v>8249</v>
      </c>
      <c r="I2367">
        <v>1453071600</v>
      </c>
      <c r="J2367">
        <v>1449596425</v>
      </c>
      <c r="K2367" t="b">
        <v>0</v>
      </c>
      <c r="L2367">
        <v>0</v>
      </c>
      <c r="M2367" t="b">
        <v>0</v>
      </c>
      <c r="N2367" t="s">
        <v>8272</v>
      </c>
      <c r="O2367" s="13">
        <f>E2367/D2367</f>
        <v>0</v>
      </c>
      <c r="P2367" s="14">
        <f>IF($L2367&lt;&gt;0, E2367/L2367, 0)</f>
        <v>0</v>
      </c>
      <c r="Q2367" t="str">
        <f>LEFT($N2367, FIND("/", $N2367)-1)</f>
        <v>technology</v>
      </c>
      <c r="R2367" t="str">
        <f>RIGHT(N2367, LEN(N2367)-LEN(Q2367)-1)</f>
        <v>web</v>
      </c>
      <c r="S2367" s="5">
        <f>$J2367/60/60/24+DATE(1970, 1, 1)</f>
        <v>42346.736400462964</v>
      </c>
      <c r="T2367" s="5">
        <f>$I2367/60/60/24+DATE(1970, 1, 1)</f>
        <v>42386.958333333328</v>
      </c>
      <c r="U2367" t="b">
        <f>T2367&gt;S2367</f>
        <v>1</v>
      </c>
    </row>
    <row r="2368" spans="1:21" ht="43.5" x14ac:dyDescent="0.35">
      <c r="A2368">
        <v>2366</v>
      </c>
      <c r="B2368" s="3" t="s">
        <v>2367</v>
      </c>
      <c r="C2368" s="3" t="s">
        <v>6476</v>
      </c>
      <c r="D2368" s="11">
        <v>25000</v>
      </c>
      <c r="E2368" s="11">
        <v>2630</v>
      </c>
      <c r="F2368" t="s">
        <v>8220</v>
      </c>
      <c r="G2368" t="s">
        <v>8225</v>
      </c>
      <c r="H2368" t="s">
        <v>8247</v>
      </c>
      <c r="I2368">
        <v>1445431533</v>
      </c>
      <c r="J2368">
        <v>1442839533</v>
      </c>
      <c r="K2368" t="b">
        <v>0</v>
      </c>
      <c r="L2368">
        <v>27</v>
      </c>
      <c r="M2368" t="b">
        <v>0</v>
      </c>
      <c r="N2368" t="s">
        <v>8272</v>
      </c>
      <c r="O2368" s="13">
        <f>E2368/D2368</f>
        <v>0.1052</v>
      </c>
      <c r="P2368" s="14">
        <f>IF($L2368&lt;&gt;0, E2368/L2368, 0)</f>
        <v>97.407407407407405</v>
      </c>
      <c r="Q2368" t="str">
        <f>LEFT($N2368, FIND("/", $N2368)-1)</f>
        <v>technology</v>
      </c>
      <c r="R2368" t="str">
        <f>RIGHT(N2368, LEN(N2368)-LEN(Q2368)-1)</f>
        <v>web</v>
      </c>
      <c r="S2368" s="5">
        <f>$J2368/60/60/24+DATE(1970, 1, 1)</f>
        <v>42268.531631944439</v>
      </c>
      <c r="T2368" s="5">
        <f>$I2368/60/60/24+DATE(1970, 1, 1)</f>
        <v>42298.531631944439</v>
      </c>
      <c r="U2368" t="b">
        <f>T2368&gt;S2368</f>
        <v>1</v>
      </c>
    </row>
    <row r="2369" spans="1:21" ht="43.5" x14ac:dyDescent="0.35">
      <c r="A2369">
        <v>2367</v>
      </c>
      <c r="B2369" s="3" t="s">
        <v>2368</v>
      </c>
      <c r="C2369" s="3" t="s">
        <v>6477</v>
      </c>
      <c r="D2369" s="11">
        <v>50000</v>
      </c>
      <c r="E2369" s="11">
        <v>670</v>
      </c>
      <c r="F2369" t="s">
        <v>8220</v>
      </c>
      <c r="G2369" t="s">
        <v>8224</v>
      </c>
      <c r="H2369" t="s">
        <v>8246</v>
      </c>
      <c r="I2369">
        <v>1461622616</v>
      </c>
      <c r="J2369">
        <v>1456442216</v>
      </c>
      <c r="K2369" t="b">
        <v>0</v>
      </c>
      <c r="L2369">
        <v>14</v>
      </c>
      <c r="M2369" t="b">
        <v>0</v>
      </c>
      <c r="N2369" t="s">
        <v>8272</v>
      </c>
      <c r="O2369" s="13">
        <f>E2369/D2369</f>
        <v>1.34E-2</v>
      </c>
      <c r="P2369" s="14">
        <f>IF($L2369&lt;&gt;0, E2369/L2369, 0)</f>
        <v>47.857142857142854</v>
      </c>
      <c r="Q2369" t="str">
        <f>LEFT($N2369, FIND("/", $N2369)-1)</f>
        <v>technology</v>
      </c>
      <c r="R2369" t="str">
        <f>RIGHT(N2369, LEN(N2369)-LEN(Q2369)-1)</f>
        <v>web</v>
      </c>
      <c r="S2369" s="5">
        <f>$J2369/60/60/24+DATE(1970, 1, 1)</f>
        <v>42425.970092592594</v>
      </c>
      <c r="T2369" s="5">
        <f>$I2369/60/60/24+DATE(1970, 1, 1)</f>
        <v>42485.928425925929</v>
      </c>
      <c r="U2369" t="b">
        <f>T2369&gt;S2369</f>
        <v>1</v>
      </c>
    </row>
    <row r="2370" spans="1:21" ht="43.5" x14ac:dyDescent="0.35">
      <c r="A2370">
        <v>2368</v>
      </c>
      <c r="B2370" s="3" t="s">
        <v>2369</v>
      </c>
      <c r="C2370" s="3" t="s">
        <v>6478</v>
      </c>
      <c r="D2370" s="11">
        <v>40000</v>
      </c>
      <c r="E2370" s="11">
        <v>100</v>
      </c>
      <c r="F2370" t="s">
        <v>8220</v>
      </c>
      <c r="G2370" t="s">
        <v>8224</v>
      </c>
      <c r="H2370" t="s">
        <v>8246</v>
      </c>
      <c r="I2370">
        <v>1429028365</v>
      </c>
      <c r="J2370">
        <v>1425143965</v>
      </c>
      <c r="K2370" t="b">
        <v>0</v>
      </c>
      <c r="L2370">
        <v>2</v>
      </c>
      <c r="M2370" t="b">
        <v>0</v>
      </c>
      <c r="N2370" t="s">
        <v>8272</v>
      </c>
      <c r="O2370" s="13">
        <f>E2370/D2370</f>
        <v>2.5000000000000001E-3</v>
      </c>
      <c r="P2370" s="14">
        <f>IF($L2370&lt;&gt;0, E2370/L2370, 0)</f>
        <v>50</v>
      </c>
      <c r="Q2370" t="str">
        <f>LEFT($N2370, FIND("/", $N2370)-1)</f>
        <v>technology</v>
      </c>
      <c r="R2370" t="str">
        <f>RIGHT(N2370, LEN(N2370)-LEN(Q2370)-1)</f>
        <v>web</v>
      </c>
      <c r="S2370" s="5">
        <f>$J2370/60/60/24+DATE(1970, 1, 1)</f>
        <v>42063.721817129626</v>
      </c>
      <c r="T2370" s="5">
        <f>$I2370/60/60/24+DATE(1970, 1, 1)</f>
        <v>42108.680150462969</v>
      </c>
      <c r="U2370" t="b">
        <f>T2370&gt;S2370</f>
        <v>1</v>
      </c>
    </row>
    <row r="2371" spans="1:21" ht="43.5" x14ac:dyDescent="0.35">
      <c r="A2371">
        <v>2369</v>
      </c>
      <c r="B2371" s="3" t="s">
        <v>2370</v>
      </c>
      <c r="C2371" s="3" t="s">
        <v>6479</v>
      </c>
      <c r="D2371" s="11">
        <v>25000</v>
      </c>
      <c r="E2371" s="11">
        <v>0</v>
      </c>
      <c r="F2371" t="s">
        <v>8220</v>
      </c>
      <c r="G2371" t="s">
        <v>8224</v>
      </c>
      <c r="H2371" t="s">
        <v>8246</v>
      </c>
      <c r="I2371">
        <v>1455132611</v>
      </c>
      <c r="J2371">
        <v>1452540611</v>
      </c>
      <c r="K2371" t="b">
        <v>0</v>
      </c>
      <c r="L2371">
        <v>0</v>
      </c>
      <c r="M2371" t="b">
        <v>0</v>
      </c>
      <c r="N2371" t="s">
        <v>8272</v>
      </c>
      <c r="O2371" s="13">
        <f>E2371/D2371</f>
        <v>0</v>
      </c>
      <c r="P2371" s="14">
        <f>IF($L2371&lt;&gt;0, E2371/L2371, 0)</f>
        <v>0</v>
      </c>
      <c r="Q2371" t="str">
        <f>LEFT($N2371, FIND("/", $N2371)-1)</f>
        <v>technology</v>
      </c>
      <c r="R2371" t="str">
        <f>RIGHT(N2371, LEN(N2371)-LEN(Q2371)-1)</f>
        <v>web</v>
      </c>
      <c r="S2371" s="5">
        <f>$J2371/60/60/24+DATE(1970, 1, 1)</f>
        <v>42380.812627314815</v>
      </c>
      <c r="T2371" s="5">
        <f>$I2371/60/60/24+DATE(1970, 1, 1)</f>
        <v>42410.812627314815</v>
      </c>
      <c r="U2371" t="b">
        <f>T2371&gt;S2371</f>
        <v>1</v>
      </c>
    </row>
    <row r="2372" spans="1:21" ht="43.5" x14ac:dyDescent="0.35">
      <c r="A2372">
        <v>2370</v>
      </c>
      <c r="B2372" s="3" t="s">
        <v>2371</v>
      </c>
      <c r="C2372" s="3" t="s">
        <v>6480</v>
      </c>
      <c r="D2372" s="11">
        <v>25000</v>
      </c>
      <c r="E2372" s="11">
        <v>82</v>
      </c>
      <c r="F2372" t="s">
        <v>8220</v>
      </c>
      <c r="G2372" t="s">
        <v>8224</v>
      </c>
      <c r="H2372" t="s">
        <v>8246</v>
      </c>
      <c r="I2372">
        <v>1418877141</v>
      </c>
      <c r="J2372">
        <v>1416285141</v>
      </c>
      <c r="K2372" t="b">
        <v>0</v>
      </c>
      <c r="L2372">
        <v>4</v>
      </c>
      <c r="M2372" t="b">
        <v>0</v>
      </c>
      <c r="N2372" t="s">
        <v>8272</v>
      </c>
      <c r="O2372" s="13">
        <f>E2372/D2372</f>
        <v>3.2799999999999999E-3</v>
      </c>
      <c r="P2372" s="14">
        <f>IF($L2372&lt;&gt;0, E2372/L2372, 0)</f>
        <v>20.5</v>
      </c>
      <c r="Q2372" t="str">
        <f>LEFT($N2372, FIND("/", $N2372)-1)</f>
        <v>technology</v>
      </c>
      <c r="R2372" t="str">
        <f>RIGHT(N2372, LEN(N2372)-LEN(Q2372)-1)</f>
        <v>web</v>
      </c>
      <c r="S2372" s="5">
        <f>$J2372/60/60/24+DATE(1970, 1, 1)</f>
        <v>41961.18913194444</v>
      </c>
      <c r="T2372" s="5">
        <f>$I2372/60/60/24+DATE(1970, 1, 1)</f>
        <v>41991.18913194444</v>
      </c>
      <c r="U2372" t="b">
        <f>T2372&gt;S2372</f>
        <v>1</v>
      </c>
    </row>
    <row r="2373" spans="1:21" ht="43.5" x14ac:dyDescent="0.35">
      <c r="A2373">
        <v>2371</v>
      </c>
      <c r="B2373" s="3" t="s">
        <v>2372</v>
      </c>
      <c r="C2373" s="3" t="s">
        <v>6481</v>
      </c>
      <c r="D2373" s="11">
        <v>2000</v>
      </c>
      <c r="E2373" s="11">
        <v>0</v>
      </c>
      <c r="F2373" t="s">
        <v>8220</v>
      </c>
      <c r="G2373" t="s">
        <v>8224</v>
      </c>
      <c r="H2373" t="s">
        <v>8246</v>
      </c>
      <c r="I2373">
        <v>1435257596</v>
      </c>
      <c r="J2373">
        <v>1432665596</v>
      </c>
      <c r="K2373" t="b">
        <v>0</v>
      </c>
      <c r="L2373">
        <v>0</v>
      </c>
      <c r="M2373" t="b">
        <v>0</v>
      </c>
      <c r="N2373" t="s">
        <v>8272</v>
      </c>
      <c r="O2373" s="13">
        <f>E2373/D2373</f>
        <v>0</v>
      </c>
      <c r="P2373" s="14">
        <f>IF($L2373&lt;&gt;0, E2373/L2373, 0)</f>
        <v>0</v>
      </c>
      <c r="Q2373" t="str">
        <f>LEFT($N2373, FIND("/", $N2373)-1)</f>
        <v>technology</v>
      </c>
      <c r="R2373" t="str">
        <f>RIGHT(N2373, LEN(N2373)-LEN(Q2373)-1)</f>
        <v>web</v>
      </c>
      <c r="S2373" s="5">
        <f>$J2373/60/60/24+DATE(1970, 1, 1)</f>
        <v>42150.777731481481</v>
      </c>
      <c r="T2373" s="5">
        <f>$I2373/60/60/24+DATE(1970, 1, 1)</f>
        <v>42180.777731481481</v>
      </c>
      <c r="U2373" t="b">
        <f>T2373&gt;S2373</f>
        <v>1</v>
      </c>
    </row>
    <row r="2374" spans="1:21" ht="43.5" x14ac:dyDescent="0.35">
      <c r="A2374">
        <v>2372</v>
      </c>
      <c r="B2374" s="3" t="s">
        <v>2373</v>
      </c>
      <c r="C2374" s="3" t="s">
        <v>6482</v>
      </c>
      <c r="D2374" s="11">
        <v>5500</v>
      </c>
      <c r="E2374" s="11">
        <v>180</v>
      </c>
      <c r="F2374" t="s">
        <v>8220</v>
      </c>
      <c r="G2374" t="s">
        <v>8226</v>
      </c>
      <c r="H2374" t="s">
        <v>8248</v>
      </c>
      <c r="I2374">
        <v>1429839571</v>
      </c>
      <c r="J2374">
        <v>1427247571</v>
      </c>
      <c r="K2374" t="b">
        <v>0</v>
      </c>
      <c r="L2374">
        <v>6</v>
      </c>
      <c r="M2374" t="b">
        <v>0</v>
      </c>
      <c r="N2374" t="s">
        <v>8272</v>
      </c>
      <c r="O2374" s="13">
        <f>E2374/D2374</f>
        <v>3.272727272727273E-2</v>
      </c>
      <c r="P2374" s="14">
        <f>IF($L2374&lt;&gt;0, E2374/L2374, 0)</f>
        <v>30</v>
      </c>
      <c r="Q2374" t="str">
        <f>LEFT($N2374, FIND("/", $N2374)-1)</f>
        <v>technology</v>
      </c>
      <c r="R2374" t="str">
        <f>RIGHT(N2374, LEN(N2374)-LEN(Q2374)-1)</f>
        <v>web</v>
      </c>
      <c r="S2374" s="5">
        <f>$J2374/60/60/24+DATE(1970, 1, 1)</f>
        <v>42088.069108796291</v>
      </c>
      <c r="T2374" s="5">
        <f>$I2374/60/60/24+DATE(1970, 1, 1)</f>
        <v>42118.069108796291</v>
      </c>
      <c r="U2374" t="b">
        <f>T2374&gt;S2374</f>
        <v>1</v>
      </c>
    </row>
    <row r="2375" spans="1:21" ht="29" x14ac:dyDescent="0.35">
      <c r="A2375">
        <v>2373</v>
      </c>
      <c r="B2375" s="3" t="s">
        <v>2374</v>
      </c>
      <c r="C2375" s="3" t="s">
        <v>6483</v>
      </c>
      <c r="D2375" s="11">
        <v>850000</v>
      </c>
      <c r="E2375" s="11">
        <v>50</v>
      </c>
      <c r="F2375" t="s">
        <v>8220</v>
      </c>
      <c r="G2375" t="s">
        <v>8235</v>
      </c>
      <c r="H2375" t="s">
        <v>8255</v>
      </c>
      <c r="I2375">
        <v>1440863624</v>
      </c>
      <c r="J2375">
        <v>1438271624</v>
      </c>
      <c r="K2375" t="b">
        <v>0</v>
      </c>
      <c r="L2375">
        <v>1</v>
      </c>
      <c r="M2375" t="b">
        <v>0</v>
      </c>
      <c r="N2375" t="s">
        <v>8272</v>
      </c>
      <c r="O2375" s="13">
        <f>E2375/D2375</f>
        <v>5.8823529411764708E-5</v>
      </c>
      <c r="P2375" s="14">
        <f>IF($L2375&lt;&gt;0, E2375/L2375, 0)</f>
        <v>50</v>
      </c>
      <c r="Q2375" t="str">
        <f>LEFT($N2375, FIND("/", $N2375)-1)</f>
        <v>technology</v>
      </c>
      <c r="R2375" t="str">
        <f>RIGHT(N2375, LEN(N2375)-LEN(Q2375)-1)</f>
        <v>web</v>
      </c>
      <c r="S2375" s="5">
        <f>$J2375/60/60/24+DATE(1970, 1, 1)</f>
        <v>42215.662314814821</v>
      </c>
      <c r="T2375" s="5">
        <f>$I2375/60/60/24+DATE(1970, 1, 1)</f>
        <v>42245.662314814821</v>
      </c>
      <c r="U2375" t="b">
        <f>T2375&gt;S2375</f>
        <v>1</v>
      </c>
    </row>
    <row r="2376" spans="1:21" ht="58" x14ac:dyDescent="0.35">
      <c r="A2376">
        <v>2374</v>
      </c>
      <c r="B2376" s="3" t="s">
        <v>2375</v>
      </c>
      <c r="C2376" s="3" t="s">
        <v>6484</v>
      </c>
      <c r="D2376" s="11">
        <v>22000</v>
      </c>
      <c r="E2376" s="11">
        <v>10</v>
      </c>
      <c r="F2376" t="s">
        <v>8220</v>
      </c>
      <c r="G2376" t="s">
        <v>8224</v>
      </c>
      <c r="H2376" t="s">
        <v>8246</v>
      </c>
      <c r="I2376">
        <v>1423772060</v>
      </c>
      <c r="J2376">
        <v>1421180060</v>
      </c>
      <c r="K2376" t="b">
        <v>0</v>
      </c>
      <c r="L2376">
        <v>1</v>
      </c>
      <c r="M2376" t="b">
        <v>0</v>
      </c>
      <c r="N2376" t="s">
        <v>8272</v>
      </c>
      <c r="O2376" s="13">
        <f>E2376/D2376</f>
        <v>4.5454545454545455E-4</v>
      </c>
      <c r="P2376" s="14">
        <f>IF($L2376&lt;&gt;0, E2376/L2376, 0)</f>
        <v>10</v>
      </c>
      <c r="Q2376" t="str">
        <f>LEFT($N2376, FIND("/", $N2376)-1)</f>
        <v>technology</v>
      </c>
      <c r="R2376" t="str">
        <f>RIGHT(N2376, LEN(N2376)-LEN(Q2376)-1)</f>
        <v>web</v>
      </c>
      <c r="S2376" s="5">
        <f>$J2376/60/60/24+DATE(1970, 1, 1)</f>
        <v>42017.843287037031</v>
      </c>
      <c r="T2376" s="5">
        <f>$I2376/60/60/24+DATE(1970, 1, 1)</f>
        <v>42047.843287037031</v>
      </c>
      <c r="U2376" t="b">
        <f>T2376&gt;S2376</f>
        <v>1</v>
      </c>
    </row>
    <row r="2377" spans="1:21" ht="43.5" x14ac:dyDescent="0.35">
      <c r="A2377">
        <v>2375</v>
      </c>
      <c r="B2377" s="3" t="s">
        <v>2376</v>
      </c>
      <c r="C2377" s="3" t="s">
        <v>6485</v>
      </c>
      <c r="D2377" s="11">
        <v>10000</v>
      </c>
      <c r="E2377" s="11">
        <v>0</v>
      </c>
      <c r="F2377" t="s">
        <v>8220</v>
      </c>
      <c r="G2377" t="s">
        <v>8224</v>
      </c>
      <c r="H2377" t="s">
        <v>8246</v>
      </c>
      <c r="I2377">
        <v>1473451437</v>
      </c>
      <c r="J2377">
        <v>1470859437</v>
      </c>
      <c r="K2377" t="b">
        <v>0</v>
      </c>
      <c r="L2377">
        <v>0</v>
      </c>
      <c r="M2377" t="b">
        <v>0</v>
      </c>
      <c r="N2377" t="s">
        <v>8272</v>
      </c>
      <c r="O2377" s="13">
        <f>E2377/D2377</f>
        <v>0</v>
      </c>
      <c r="P2377" s="14">
        <f>IF($L2377&lt;&gt;0, E2377/L2377, 0)</f>
        <v>0</v>
      </c>
      <c r="Q2377" t="str">
        <f>LEFT($N2377, FIND("/", $N2377)-1)</f>
        <v>technology</v>
      </c>
      <c r="R2377" t="str">
        <f>RIGHT(N2377, LEN(N2377)-LEN(Q2377)-1)</f>
        <v>web</v>
      </c>
      <c r="S2377" s="5">
        <f>$J2377/60/60/24+DATE(1970, 1, 1)</f>
        <v>42592.836076388892</v>
      </c>
      <c r="T2377" s="5">
        <f>$I2377/60/60/24+DATE(1970, 1, 1)</f>
        <v>42622.836076388892</v>
      </c>
      <c r="U2377" t="b">
        <f>T2377&gt;S2377</f>
        <v>1</v>
      </c>
    </row>
    <row r="2378" spans="1:21" ht="43.5" x14ac:dyDescent="0.35">
      <c r="A2378">
        <v>2376</v>
      </c>
      <c r="B2378" s="3" t="s">
        <v>2377</v>
      </c>
      <c r="C2378" s="3" t="s">
        <v>6486</v>
      </c>
      <c r="D2378" s="11">
        <v>3000</v>
      </c>
      <c r="E2378" s="11">
        <v>326.33</v>
      </c>
      <c r="F2378" t="s">
        <v>8220</v>
      </c>
      <c r="G2378" t="s">
        <v>8224</v>
      </c>
      <c r="H2378" t="s">
        <v>8246</v>
      </c>
      <c r="I2378">
        <v>1449785566</v>
      </c>
      <c r="J2378">
        <v>1447193566</v>
      </c>
      <c r="K2378" t="b">
        <v>0</v>
      </c>
      <c r="L2378">
        <v>4</v>
      </c>
      <c r="M2378" t="b">
        <v>0</v>
      </c>
      <c r="N2378" t="s">
        <v>8272</v>
      </c>
      <c r="O2378" s="13">
        <f>E2378/D2378</f>
        <v>0.10877666666666666</v>
      </c>
      <c r="P2378" s="14">
        <f>IF($L2378&lt;&gt;0, E2378/L2378, 0)</f>
        <v>81.582499999999996</v>
      </c>
      <c r="Q2378" t="str">
        <f>LEFT($N2378, FIND("/", $N2378)-1)</f>
        <v>technology</v>
      </c>
      <c r="R2378" t="str">
        <f>RIGHT(N2378, LEN(N2378)-LEN(Q2378)-1)</f>
        <v>web</v>
      </c>
      <c r="S2378" s="5">
        <f>$J2378/60/60/24+DATE(1970, 1, 1)</f>
        <v>42318.925532407404</v>
      </c>
      <c r="T2378" s="5">
        <f>$I2378/60/60/24+DATE(1970, 1, 1)</f>
        <v>42348.925532407404</v>
      </c>
      <c r="U2378" t="b">
        <f>T2378&gt;S2378</f>
        <v>1</v>
      </c>
    </row>
    <row r="2379" spans="1:21" ht="43.5" x14ac:dyDescent="0.35">
      <c r="A2379">
        <v>2377</v>
      </c>
      <c r="B2379" s="3" t="s">
        <v>2378</v>
      </c>
      <c r="C2379" s="3" t="s">
        <v>6487</v>
      </c>
      <c r="D2379" s="11">
        <v>2500</v>
      </c>
      <c r="E2379" s="11">
        <v>0</v>
      </c>
      <c r="F2379" t="s">
        <v>8220</v>
      </c>
      <c r="G2379" t="s">
        <v>8229</v>
      </c>
      <c r="H2379" t="s">
        <v>8251</v>
      </c>
      <c r="I2379">
        <v>1480110783</v>
      </c>
      <c r="J2379">
        <v>1477515183</v>
      </c>
      <c r="K2379" t="b">
        <v>0</v>
      </c>
      <c r="L2379">
        <v>0</v>
      </c>
      <c r="M2379" t="b">
        <v>0</v>
      </c>
      <c r="N2379" t="s">
        <v>8272</v>
      </c>
      <c r="O2379" s="13">
        <f>E2379/D2379</f>
        <v>0</v>
      </c>
      <c r="P2379" s="14">
        <f>IF($L2379&lt;&gt;0, E2379/L2379, 0)</f>
        <v>0</v>
      </c>
      <c r="Q2379" t="str">
        <f>LEFT($N2379, FIND("/", $N2379)-1)</f>
        <v>technology</v>
      </c>
      <c r="R2379" t="str">
        <f>RIGHT(N2379, LEN(N2379)-LEN(Q2379)-1)</f>
        <v>web</v>
      </c>
      <c r="S2379" s="5">
        <f>$J2379/60/60/24+DATE(1970, 1, 1)</f>
        <v>42669.870173611111</v>
      </c>
      <c r="T2379" s="5">
        <f>$I2379/60/60/24+DATE(1970, 1, 1)</f>
        <v>42699.911840277782</v>
      </c>
      <c r="U2379" t="b">
        <f>T2379&gt;S2379</f>
        <v>1</v>
      </c>
    </row>
    <row r="2380" spans="1:21" ht="43.5" x14ac:dyDescent="0.35">
      <c r="A2380">
        <v>2378</v>
      </c>
      <c r="B2380" s="3" t="s">
        <v>2379</v>
      </c>
      <c r="C2380" s="3" t="s">
        <v>6488</v>
      </c>
      <c r="D2380" s="11">
        <v>110000</v>
      </c>
      <c r="E2380" s="11">
        <v>0</v>
      </c>
      <c r="F2380" t="s">
        <v>8220</v>
      </c>
      <c r="G2380" t="s">
        <v>8224</v>
      </c>
      <c r="H2380" t="s">
        <v>8246</v>
      </c>
      <c r="I2380">
        <v>1440548330</v>
      </c>
      <c r="J2380">
        <v>1438042730</v>
      </c>
      <c r="K2380" t="b">
        <v>0</v>
      </c>
      <c r="L2380">
        <v>0</v>
      </c>
      <c r="M2380" t="b">
        <v>0</v>
      </c>
      <c r="N2380" t="s">
        <v>8272</v>
      </c>
      <c r="O2380" s="13">
        <f>E2380/D2380</f>
        <v>0</v>
      </c>
      <c r="P2380" s="14">
        <f>IF($L2380&lt;&gt;0, E2380/L2380, 0)</f>
        <v>0</v>
      </c>
      <c r="Q2380" t="str">
        <f>LEFT($N2380, FIND("/", $N2380)-1)</f>
        <v>technology</v>
      </c>
      <c r="R2380" t="str">
        <f>RIGHT(N2380, LEN(N2380)-LEN(Q2380)-1)</f>
        <v>web</v>
      </c>
      <c r="S2380" s="5">
        <f>$J2380/60/60/24+DATE(1970, 1, 1)</f>
        <v>42213.013078703705</v>
      </c>
      <c r="T2380" s="5">
        <f>$I2380/60/60/24+DATE(1970, 1, 1)</f>
        <v>42242.013078703705</v>
      </c>
      <c r="U2380" t="b">
        <f>T2380&gt;S2380</f>
        <v>1</v>
      </c>
    </row>
    <row r="2381" spans="1:21" ht="29" x14ac:dyDescent="0.35">
      <c r="A2381">
        <v>2379</v>
      </c>
      <c r="B2381" s="3" t="s">
        <v>2380</v>
      </c>
      <c r="C2381" s="3" t="s">
        <v>6489</v>
      </c>
      <c r="D2381" s="11">
        <v>30000</v>
      </c>
      <c r="E2381" s="11">
        <v>0</v>
      </c>
      <c r="F2381" t="s">
        <v>8220</v>
      </c>
      <c r="G2381" t="s">
        <v>8224</v>
      </c>
      <c r="H2381" t="s">
        <v>8246</v>
      </c>
      <c r="I2381">
        <v>1444004616</v>
      </c>
      <c r="J2381">
        <v>1440116616</v>
      </c>
      <c r="K2381" t="b">
        <v>0</v>
      </c>
      <c r="L2381">
        <v>0</v>
      </c>
      <c r="M2381" t="b">
        <v>0</v>
      </c>
      <c r="N2381" t="s">
        <v>8272</v>
      </c>
      <c r="O2381" s="13">
        <f>E2381/D2381</f>
        <v>0</v>
      </c>
      <c r="P2381" s="14">
        <f>IF($L2381&lt;&gt;0, E2381/L2381, 0)</f>
        <v>0</v>
      </c>
      <c r="Q2381" t="str">
        <f>LEFT($N2381, FIND("/", $N2381)-1)</f>
        <v>technology</v>
      </c>
      <c r="R2381" t="str">
        <f>RIGHT(N2381, LEN(N2381)-LEN(Q2381)-1)</f>
        <v>web</v>
      </c>
      <c r="S2381" s="5">
        <f>$J2381/60/60/24+DATE(1970, 1, 1)</f>
        <v>42237.016388888893</v>
      </c>
      <c r="T2381" s="5">
        <f>$I2381/60/60/24+DATE(1970, 1, 1)</f>
        <v>42282.016388888893</v>
      </c>
      <c r="U2381" t="b">
        <f>T2381&gt;S2381</f>
        <v>1</v>
      </c>
    </row>
    <row r="2382" spans="1:21" ht="43.5" x14ac:dyDescent="0.35">
      <c r="A2382">
        <v>2380</v>
      </c>
      <c r="B2382" s="3" t="s">
        <v>2381</v>
      </c>
      <c r="C2382" s="3" t="s">
        <v>6490</v>
      </c>
      <c r="D2382" s="11">
        <v>15000</v>
      </c>
      <c r="E2382" s="11">
        <v>55</v>
      </c>
      <c r="F2382" t="s">
        <v>8220</v>
      </c>
      <c r="G2382" t="s">
        <v>8224</v>
      </c>
      <c r="H2382" t="s">
        <v>8246</v>
      </c>
      <c r="I2382">
        <v>1443726142</v>
      </c>
      <c r="J2382">
        <v>1441134142</v>
      </c>
      <c r="K2382" t="b">
        <v>0</v>
      </c>
      <c r="L2382">
        <v>3</v>
      </c>
      <c r="M2382" t="b">
        <v>0</v>
      </c>
      <c r="N2382" t="s">
        <v>8272</v>
      </c>
      <c r="O2382" s="13">
        <f>E2382/D2382</f>
        <v>3.6666666666666666E-3</v>
      </c>
      <c r="P2382" s="14">
        <f>IF($L2382&lt;&gt;0, E2382/L2382, 0)</f>
        <v>18.333333333333332</v>
      </c>
      <c r="Q2382" t="str">
        <f>LEFT($N2382, FIND("/", $N2382)-1)</f>
        <v>technology</v>
      </c>
      <c r="R2382" t="str">
        <f>RIGHT(N2382, LEN(N2382)-LEN(Q2382)-1)</f>
        <v>web</v>
      </c>
      <c r="S2382" s="5">
        <f>$J2382/60/60/24+DATE(1970, 1, 1)</f>
        <v>42248.793310185181</v>
      </c>
      <c r="T2382" s="5">
        <f>$I2382/60/60/24+DATE(1970, 1, 1)</f>
        <v>42278.793310185181</v>
      </c>
      <c r="U2382" t="b">
        <f>T2382&gt;S2382</f>
        <v>1</v>
      </c>
    </row>
    <row r="2383" spans="1:21" ht="43.5" x14ac:dyDescent="0.35">
      <c r="A2383">
        <v>2381</v>
      </c>
      <c r="B2383" s="3" t="s">
        <v>2382</v>
      </c>
      <c r="C2383" s="3" t="s">
        <v>6491</v>
      </c>
      <c r="D2383" s="11">
        <v>86350</v>
      </c>
      <c r="E2383" s="11">
        <v>1571</v>
      </c>
      <c r="F2383" t="s">
        <v>8220</v>
      </c>
      <c r="G2383" t="s">
        <v>8224</v>
      </c>
      <c r="H2383" t="s">
        <v>8246</v>
      </c>
      <c r="I2383">
        <v>1428704848</v>
      </c>
      <c r="J2383">
        <v>1426112848</v>
      </c>
      <c r="K2383" t="b">
        <v>0</v>
      </c>
      <c r="L2383">
        <v>7</v>
      </c>
      <c r="M2383" t="b">
        <v>0</v>
      </c>
      <c r="N2383" t="s">
        <v>8272</v>
      </c>
      <c r="O2383" s="13">
        <f>E2383/D2383</f>
        <v>1.8193398957730169E-2</v>
      </c>
      <c r="P2383" s="14">
        <f>IF($L2383&lt;&gt;0, E2383/L2383, 0)</f>
        <v>224.42857142857142</v>
      </c>
      <c r="Q2383" t="str">
        <f>LEFT($N2383, FIND("/", $N2383)-1)</f>
        <v>technology</v>
      </c>
      <c r="R2383" t="str">
        <f>RIGHT(N2383, LEN(N2383)-LEN(Q2383)-1)</f>
        <v>web</v>
      </c>
      <c r="S2383" s="5">
        <f>$J2383/60/60/24+DATE(1970, 1, 1)</f>
        <v>42074.935740740737</v>
      </c>
      <c r="T2383" s="5">
        <f>$I2383/60/60/24+DATE(1970, 1, 1)</f>
        <v>42104.935740740737</v>
      </c>
      <c r="U2383" t="b">
        <f>T2383&gt;S2383</f>
        <v>1</v>
      </c>
    </row>
    <row r="2384" spans="1:21" ht="58" x14ac:dyDescent="0.35">
      <c r="A2384">
        <v>2382</v>
      </c>
      <c r="B2384" s="3" t="s">
        <v>2383</v>
      </c>
      <c r="C2384" s="3" t="s">
        <v>6492</v>
      </c>
      <c r="D2384" s="11">
        <v>3000</v>
      </c>
      <c r="E2384" s="11">
        <v>75</v>
      </c>
      <c r="F2384" t="s">
        <v>8220</v>
      </c>
      <c r="G2384" t="s">
        <v>8224</v>
      </c>
      <c r="H2384" t="s">
        <v>8246</v>
      </c>
      <c r="I2384">
        <v>1438662603</v>
      </c>
      <c r="J2384">
        <v>1436502603</v>
      </c>
      <c r="K2384" t="b">
        <v>0</v>
      </c>
      <c r="L2384">
        <v>2</v>
      </c>
      <c r="M2384" t="b">
        <v>0</v>
      </c>
      <c r="N2384" t="s">
        <v>8272</v>
      </c>
      <c r="O2384" s="13">
        <f>E2384/D2384</f>
        <v>2.5000000000000001E-2</v>
      </c>
      <c r="P2384" s="14">
        <f>IF($L2384&lt;&gt;0, E2384/L2384, 0)</f>
        <v>37.5</v>
      </c>
      <c r="Q2384" t="str">
        <f>LEFT($N2384, FIND("/", $N2384)-1)</f>
        <v>technology</v>
      </c>
      <c r="R2384" t="str">
        <f>RIGHT(N2384, LEN(N2384)-LEN(Q2384)-1)</f>
        <v>web</v>
      </c>
      <c r="S2384" s="5">
        <f>$J2384/60/60/24+DATE(1970, 1, 1)</f>
        <v>42195.187534722223</v>
      </c>
      <c r="T2384" s="5">
        <f>$I2384/60/60/24+DATE(1970, 1, 1)</f>
        <v>42220.187534722223</v>
      </c>
      <c r="U2384" t="b">
        <f>T2384&gt;S2384</f>
        <v>1</v>
      </c>
    </row>
    <row r="2385" spans="1:21" ht="43.5" x14ac:dyDescent="0.35">
      <c r="A2385">
        <v>2383</v>
      </c>
      <c r="B2385" s="3" t="s">
        <v>2384</v>
      </c>
      <c r="C2385" s="3" t="s">
        <v>6493</v>
      </c>
      <c r="D2385" s="11">
        <v>10000</v>
      </c>
      <c r="E2385" s="11">
        <v>435</v>
      </c>
      <c r="F2385" t="s">
        <v>8220</v>
      </c>
      <c r="G2385" t="s">
        <v>8228</v>
      </c>
      <c r="H2385" t="s">
        <v>8250</v>
      </c>
      <c r="I2385">
        <v>1424568107</v>
      </c>
      <c r="J2385">
        <v>1421976107</v>
      </c>
      <c r="K2385" t="b">
        <v>0</v>
      </c>
      <c r="L2385">
        <v>3</v>
      </c>
      <c r="M2385" t="b">
        <v>0</v>
      </c>
      <c r="N2385" t="s">
        <v>8272</v>
      </c>
      <c r="O2385" s="13">
        <f>E2385/D2385</f>
        <v>4.3499999999999997E-2</v>
      </c>
      <c r="P2385" s="14">
        <f>IF($L2385&lt;&gt;0, E2385/L2385, 0)</f>
        <v>145</v>
      </c>
      <c r="Q2385" t="str">
        <f>LEFT($N2385, FIND("/", $N2385)-1)</f>
        <v>technology</v>
      </c>
      <c r="R2385" t="str">
        <f>RIGHT(N2385, LEN(N2385)-LEN(Q2385)-1)</f>
        <v>web</v>
      </c>
      <c r="S2385" s="5">
        <f>$J2385/60/60/24+DATE(1970, 1, 1)</f>
        <v>42027.056793981479</v>
      </c>
      <c r="T2385" s="5">
        <f>$I2385/60/60/24+DATE(1970, 1, 1)</f>
        <v>42057.056793981479</v>
      </c>
      <c r="U2385" t="b">
        <f>T2385&gt;S2385</f>
        <v>1</v>
      </c>
    </row>
    <row r="2386" spans="1:21" ht="58" x14ac:dyDescent="0.35">
      <c r="A2386">
        <v>2384</v>
      </c>
      <c r="B2386" s="3" t="s">
        <v>2385</v>
      </c>
      <c r="C2386" s="3" t="s">
        <v>6494</v>
      </c>
      <c r="D2386" s="11">
        <v>1000</v>
      </c>
      <c r="E2386" s="11">
        <v>8</v>
      </c>
      <c r="F2386" t="s">
        <v>8220</v>
      </c>
      <c r="G2386" t="s">
        <v>8224</v>
      </c>
      <c r="H2386" t="s">
        <v>8246</v>
      </c>
      <c r="I2386">
        <v>1415932643</v>
      </c>
      <c r="J2386">
        <v>1413337043</v>
      </c>
      <c r="K2386" t="b">
        <v>0</v>
      </c>
      <c r="L2386">
        <v>8</v>
      </c>
      <c r="M2386" t="b">
        <v>0</v>
      </c>
      <c r="N2386" t="s">
        <v>8272</v>
      </c>
      <c r="O2386" s="13">
        <f>E2386/D2386</f>
        <v>8.0000000000000002E-3</v>
      </c>
      <c r="P2386" s="14">
        <f>IF($L2386&lt;&gt;0, E2386/L2386, 0)</f>
        <v>1</v>
      </c>
      <c r="Q2386" t="str">
        <f>LEFT($N2386, FIND("/", $N2386)-1)</f>
        <v>technology</v>
      </c>
      <c r="R2386" t="str">
        <f>RIGHT(N2386, LEN(N2386)-LEN(Q2386)-1)</f>
        <v>web</v>
      </c>
      <c r="S2386" s="5">
        <f>$J2386/60/60/24+DATE(1970, 1, 1)</f>
        <v>41927.067627314813</v>
      </c>
      <c r="T2386" s="5">
        <f>$I2386/60/60/24+DATE(1970, 1, 1)</f>
        <v>41957.109293981484</v>
      </c>
      <c r="U2386" t="b">
        <f>T2386&gt;S2386</f>
        <v>1</v>
      </c>
    </row>
    <row r="2387" spans="1:21" ht="43.5" x14ac:dyDescent="0.35">
      <c r="A2387">
        <v>2385</v>
      </c>
      <c r="B2387" s="3" t="s">
        <v>2386</v>
      </c>
      <c r="C2387" s="3" t="s">
        <v>6495</v>
      </c>
      <c r="D2387" s="11">
        <v>65000</v>
      </c>
      <c r="E2387" s="11">
        <v>788</v>
      </c>
      <c r="F2387" t="s">
        <v>8220</v>
      </c>
      <c r="G2387" t="s">
        <v>8224</v>
      </c>
      <c r="H2387" t="s">
        <v>8246</v>
      </c>
      <c r="I2387">
        <v>1438793432</v>
      </c>
      <c r="J2387">
        <v>1436201432</v>
      </c>
      <c r="K2387" t="b">
        <v>0</v>
      </c>
      <c r="L2387">
        <v>7</v>
      </c>
      <c r="M2387" t="b">
        <v>0</v>
      </c>
      <c r="N2387" t="s">
        <v>8272</v>
      </c>
      <c r="O2387" s="13">
        <f>E2387/D2387</f>
        <v>1.2123076923076924E-2</v>
      </c>
      <c r="P2387" s="14">
        <f>IF($L2387&lt;&gt;0, E2387/L2387, 0)</f>
        <v>112.57142857142857</v>
      </c>
      <c r="Q2387" t="str">
        <f>LEFT($N2387, FIND("/", $N2387)-1)</f>
        <v>technology</v>
      </c>
      <c r="R2387" t="str">
        <f>RIGHT(N2387, LEN(N2387)-LEN(Q2387)-1)</f>
        <v>web</v>
      </c>
      <c r="S2387" s="5">
        <f>$J2387/60/60/24+DATE(1970, 1, 1)</f>
        <v>42191.70175925926</v>
      </c>
      <c r="T2387" s="5">
        <f>$I2387/60/60/24+DATE(1970, 1, 1)</f>
        <v>42221.70175925926</v>
      </c>
      <c r="U2387" t="b">
        <f>T2387&gt;S2387</f>
        <v>1</v>
      </c>
    </row>
    <row r="2388" spans="1:21" ht="43.5" x14ac:dyDescent="0.35">
      <c r="A2388">
        <v>2386</v>
      </c>
      <c r="B2388" s="3" t="s">
        <v>2387</v>
      </c>
      <c r="C2388" s="3" t="s">
        <v>6496</v>
      </c>
      <c r="D2388" s="11">
        <v>30000</v>
      </c>
      <c r="E2388" s="11">
        <v>0</v>
      </c>
      <c r="F2388" t="s">
        <v>8220</v>
      </c>
      <c r="G2388" t="s">
        <v>8229</v>
      </c>
      <c r="H2388" t="s">
        <v>8251</v>
      </c>
      <c r="I2388">
        <v>1420920424</v>
      </c>
      <c r="J2388">
        <v>1415736424</v>
      </c>
      <c r="K2388" t="b">
        <v>0</v>
      </c>
      <c r="L2388">
        <v>0</v>
      </c>
      <c r="M2388" t="b">
        <v>0</v>
      </c>
      <c r="N2388" t="s">
        <v>8272</v>
      </c>
      <c r="O2388" s="13">
        <f>E2388/D2388</f>
        <v>0</v>
      </c>
      <c r="P2388" s="14">
        <f>IF($L2388&lt;&gt;0, E2388/L2388, 0)</f>
        <v>0</v>
      </c>
      <c r="Q2388" t="str">
        <f>LEFT($N2388, FIND("/", $N2388)-1)</f>
        <v>technology</v>
      </c>
      <c r="R2388" t="str">
        <f>RIGHT(N2388, LEN(N2388)-LEN(Q2388)-1)</f>
        <v>web</v>
      </c>
      <c r="S2388" s="5">
        <f>$J2388/60/60/24+DATE(1970, 1, 1)</f>
        <v>41954.838240740741</v>
      </c>
      <c r="T2388" s="5">
        <f>$I2388/60/60/24+DATE(1970, 1, 1)</f>
        <v>42014.838240740741</v>
      </c>
      <c r="U2388" t="b">
        <f>T2388&gt;S2388</f>
        <v>1</v>
      </c>
    </row>
    <row r="2389" spans="1:21" ht="58" x14ac:dyDescent="0.35">
      <c r="A2389">
        <v>2387</v>
      </c>
      <c r="B2389" s="3" t="s">
        <v>2388</v>
      </c>
      <c r="C2389" s="3" t="s">
        <v>6497</v>
      </c>
      <c r="D2389" s="11">
        <v>150000</v>
      </c>
      <c r="E2389" s="11">
        <v>1026</v>
      </c>
      <c r="F2389" t="s">
        <v>8220</v>
      </c>
      <c r="G2389" t="s">
        <v>8224</v>
      </c>
      <c r="H2389" t="s">
        <v>8246</v>
      </c>
      <c r="I2389">
        <v>1469199740</v>
      </c>
      <c r="J2389">
        <v>1465311740</v>
      </c>
      <c r="K2389" t="b">
        <v>0</v>
      </c>
      <c r="L2389">
        <v>3</v>
      </c>
      <c r="M2389" t="b">
        <v>0</v>
      </c>
      <c r="N2389" t="s">
        <v>8272</v>
      </c>
      <c r="O2389" s="13">
        <f>E2389/D2389</f>
        <v>6.8399999999999997E-3</v>
      </c>
      <c r="P2389" s="14">
        <f>IF($L2389&lt;&gt;0, E2389/L2389, 0)</f>
        <v>342</v>
      </c>
      <c r="Q2389" t="str">
        <f>LEFT($N2389, FIND("/", $N2389)-1)</f>
        <v>technology</v>
      </c>
      <c r="R2389" t="str">
        <f>RIGHT(N2389, LEN(N2389)-LEN(Q2389)-1)</f>
        <v>web</v>
      </c>
      <c r="S2389" s="5">
        <f>$J2389/60/60/24+DATE(1970, 1, 1)</f>
        <v>42528.626620370371</v>
      </c>
      <c r="T2389" s="5">
        <f>$I2389/60/60/24+DATE(1970, 1, 1)</f>
        <v>42573.626620370371</v>
      </c>
      <c r="U2389" t="b">
        <f>T2389&gt;S2389</f>
        <v>1</v>
      </c>
    </row>
    <row r="2390" spans="1:21" ht="43.5" x14ac:dyDescent="0.35">
      <c r="A2390">
        <v>2388</v>
      </c>
      <c r="B2390" s="3" t="s">
        <v>2389</v>
      </c>
      <c r="C2390" s="3" t="s">
        <v>6498</v>
      </c>
      <c r="D2390" s="11">
        <v>37000</v>
      </c>
      <c r="E2390" s="11">
        <v>463</v>
      </c>
      <c r="F2390" t="s">
        <v>8220</v>
      </c>
      <c r="G2390" t="s">
        <v>8224</v>
      </c>
      <c r="H2390" t="s">
        <v>8246</v>
      </c>
      <c r="I2390">
        <v>1421350140</v>
      </c>
      <c r="J2390">
        <v>1418761759</v>
      </c>
      <c r="K2390" t="b">
        <v>0</v>
      </c>
      <c r="L2390">
        <v>8</v>
      </c>
      <c r="M2390" t="b">
        <v>0</v>
      </c>
      <c r="N2390" t="s">
        <v>8272</v>
      </c>
      <c r="O2390" s="13">
        <f>E2390/D2390</f>
        <v>1.2513513513513513E-2</v>
      </c>
      <c r="P2390" s="14">
        <f>IF($L2390&lt;&gt;0, E2390/L2390, 0)</f>
        <v>57.875</v>
      </c>
      <c r="Q2390" t="str">
        <f>LEFT($N2390, FIND("/", $N2390)-1)</f>
        <v>technology</v>
      </c>
      <c r="R2390" t="str">
        <f>RIGHT(N2390, LEN(N2390)-LEN(Q2390)-1)</f>
        <v>web</v>
      </c>
      <c r="S2390" s="5">
        <f>$J2390/60/60/24+DATE(1970, 1, 1)</f>
        <v>41989.853692129633</v>
      </c>
      <c r="T2390" s="5">
        <f>$I2390/60/60/24+DATE(1970, 1, 1)</f>
        <v>42019.811805555553</v>
      </c>
      <c r="U2390" t="b">
        <f>T2390&gt;S2390</f>
        <v>1</v>
      </c>
    </row>
    <row r="2391" spans="1:21" ht="58" x14ac:dyDescent="0.35">
      <c r="A2391">
        <v>2389</v>
      </c>
      <c r="B2391" s="3" t="s">
        <v>2390</v>
      </c>
      <c r="C2391" s="3" t="s">
        <v>6499</v>
      </c>
      <c r="D2391" s="11">
        <v>16000</v>
      </c>
      <c r="E2391" s="11">
        <v>30</v>
      </c>
      <c r="F2391" t="s">
        <v>8220</v>
      </c>
      <c r="G2391" t="s">
        <v>8230</v>
      </c>
      <c r="H2391" t="s">
        <v>8249</v>
      </c>
      <c r="I2391">
        <v>1437861540</v>
      </c>
      <c r="J2391">
        <v>1435160452</v>
      </c>
      <c r="K2391" t="b">
        <v>0</v>
      </c>
      <c r="L2391">
        <v>1</v>
      </c>
      <c r="M2391" t="b">
        <v>0</v>
      </c>
      <c r="N2391" t="s">
        <v>8272</v>
      </c>
      <c r="O2391" s="13">
        <f>E2391/D2391</f>
        <v>1.8749999999999999E-3</v>
      </c>
      <c r="P2391" s="14">
        <f>IF($L2391&lt;&gt;0, E2391/L2391, 0)</f>
        <v>30</v>
      </c>
      <c r="Q2391" t="str">
        <f>LEFT($N2391, FIND("/", $N2391)-1)</f>
        <v>technology</v>
      </c>
      <c r="R2391" t="str">
        <f>RIGHT(N2391, LEN(N2391)-LEN(Q2391)-1)</f>
        <v>web</v>
      </c>
      <c r="S2391" s="5">
        <f>$J2391/60/60/24+DATE(1970, 1, 1)</f>
        <v>42179.653379629628</v>
      </c>
      <c r="T2391" s="5">
        <f>$I2391/60/60/24+DATE(1970, 1, 1)</f>
        <v>42210.915972222225</v>
      </c>
      <c r="U2391" t="b">
        <f>T2391&gt;S2391</f>
        <v>1</v>
      </c>
    </row>
    <row r="2392" spans="1:21" ht="43.5" x14ac:dyDescent="0.35">
      <c r="A2392">
        <v>2390</v>
      </c>
      <c r="B2392" s="3" t="s">
        <v>2391</v>
      </c>
      <c r="C2392" s="3" t="s">
        <v>6500</v>
      </c>
      <c r="D2392" s="11">
        <v>510000</v>
      </c>
      <c r="E2392" s="11">
        <v>0</v>
      </c>
      <c r="F2392" t="s">
        <v>8220</v>
      </c>
      <c r="G2392" t="s">
        <v>8226</v>
      </c>
      <c r="H2392" t="s">
        <v>8248</v>
      </c>
      <c r="I2392">
        <v>1420352264</v>
      </c>
      <c r="J2392">
        <v>1416896264</v>
      </c>
      <c r="K2392" t="b">
        <v>0</v>
      </c>
      <c r="L2392">
        <v>0</v>
      </c>
      <c r="M2392" t="b">
        <v>0</v>
      </c>
      <c r="N2392" t="s">
        <v>8272</v>
      </c>
      <c r="O2392" s="13">
        <f>E2392/D2392</f>
        <v>0</v>
      </c>
      <c r="P2392" s="14">
        <f>IF($L2392&lt;&gt;0, E2392/L2392, 0)</f>
        <v>0</v>
      </c>
      <c r="Q2392" t="str">
        <f>LEFT($N2392, FIND("/", $N2392)-1)</f>
        <v>technology</v>
      </c>
      <c r="R2392" t="str">
        <f>RIGHT(N2392, LEN(N2392)-LEN(Q2392)-1)</f>
        <v>web</v>
      </c>
      <c r="S2392" s="5">
        <f>$J2392/60/60/24+DATE(1970, 1, 1)</f>
        <v>41968.262314814812</v>
      </c>
      <c r="T2392" s="5">
        <f>$I2392/60/60/24+DATE(1970, 1, 1)</f>
        <v>42008.262314814812</v>
      </c>
      <c r="U2392" t="b">
        <f>T2392&gt;S2392</f>
        <v>1</v>
      </c>
    </row>
    <row r="2393" spans="1:21" ht="29" x14ac:dyDescent="0.35">
      <c r="A2393">
        <v>2391</v>
      </c>
      <c r="B2393" s="3" t="s">
        <v>2392</v>
      </c>
      <c r="C2393" s="3" t="s">
        <v>6501</v>
      </c>
      <c r="D2393" s="11">
        <v>20000</v>
      </c>
      <c r="E2393" s="11">
        <v>25</v>
      </c>
      <c r="F2393" t="s">
        <v>8220</v>
      </c>
      <c r="G2393" t="s">
        <v>8224</v>
      </c>
      <c r="H2393" t="s">
        <v>8246</v>
      </c>
      <c r="I2393">
        <v>1427825044</v>
      </c>
      <c r="J2393">
        <v>1425236644</v>
      </c>
      <c r="K2393" t="b">
        <v>0</v>
      </c>
      <c r="L2393">
        <v>1</v>
      </c>
      <c r="M2393" t="b">
        <v>0</v>
      </c>
      <c r="N2393" t="s">
        <v>8272</v>
      </c>
      <c r="O2393" s="13">
        <f>E2393/D2393</f>
        <v>1.25E-3</v>
      </c>
      <c r="P2393" s="14">
        <f>IF($L2393&lt;&gt;0, E2393/L2393, 0)</f>
        <v>25</v>
      </c>
      <c r="Q2393" t="str">
        <f>LEFT($N2393, FIND("/", $N2393)-1)</f>
        <v>technology</v>
      </c>
      <c r="R2393" t="str">
        <f>RIGHT(N2393, LEN(N2393)-LEN(Q2393)-1)</f>
        <v>web</v>
      </c>
      <c r="S2393" s="5">
        <f>$J2393/60/60/24+DATE(1970, 1, 1)</f>
        <v>42064.794490740736</v>
      </c>
      <c r="T2393" s="5">
        <f>$I2393/60/60/24+DATE(1970, 1, 1)</f>
        <v>42094.752824074079</v>
      </c>
      <c r="U2393" t="b">
        <f>T2393&gt;S2393</f>
        <v>1</v>
      </c>
    </row>
    <row r="2394" spans="1:21" ht="58" x14ac:dyDescent="0.35">
      <c r="A2394">
        <v>2392</v>
      </c>
      <c r="B2394" s="3" t="s">
        <v>2393</v>
      </c>
      <c r="C2394" s="3" t="s">
        <v>6502</v>
      </c>
      <c r="D2394" s="11">
        <v>4200</v>
      </c>
      <c r="E2394" s="11">
        <v>0</v>
      </c>
      <c r="F2394" t="s">
        <v>8220</v>
      </c>
      <c r="G2394" t="s">
        <v>8224</v>
      </c>
      <c r="H2394" t="s">
        <v>8246</v>
      </c>
      <c r="I2394">
        <v>1446087223</v>
      </c>
      <c r="J2394">
        <v>1443495223</v>
      </c>
      <c r="K2394" t="b">
        <v>0</v>
      </c>
      <c r="L2394">
        <v>0</v>
      </c>
      <c r="M2394" t="b">
        <v>0</v>
      </c>
      <c r="N2394" t="s">
        <v>8272</v>
      </c>
      <c r="O2394" s="13">
        <f>E2394/D2394</f>
        <v>0</v>
      </c>
      <c r="P2394" s="14">
        <f>IF($L2394&lt;&gt;0, E2394/L2394, 0)</f>
        <v>0</v>
      </c>
      <c r="Q2394" t="str">
        <f>LEFT($N2394, FIND("/", $N2394)-1)</f>
        <v>technology</v>
      </c>
      <c r="R2394" t="str">
        <f>RIGHT(N2394, LEN(N2394)-LEN(Q2394)-1)</f>
        <v>web</v>
      </c>
      <c r="S2394" s="5">
        <f>$J2394/60/60/24+DATE(1970, 1, 1)</f>
        <v>42276.120636574073</v>
      </c>
      <c r="T2394" s="5">
        <f>$I2394/60/60/24+DATE(1970, 1, 1)</f>
        <v>42306.120636574073</v>
      </c>
      <c r="U2394" t="b">
        <f>T2394&gt;S2394</f>
        <v>1</v>
      </c>
    </row>
    <row r="2395" spans="1:21" ht="43.5" x14ac:dyDescent="0.35">
      <c r="A2395">
        <v>2393</v>
      </c>
      <c r="B2395" s="3" t="s">
        <v>2394</v>
      </c>
      <c r="C2395" s="3" t="s">
        <v>6503</v>
      </c>
      <c r="D2395" s="11">
        <v>100000</v>
      </c>
      <c r="E2395" s="11">
        <v>50</v>
      </c>
      <c r="F2395" t="s">
        <v>8220</v>
      </c>
      <c r="G2395" t="s">
        <v>8224</v>
      </c>
      <c r="H2395" t="s">
        <v>8246</v>
      </c>
      <c r="I2395">
        <v>1439048017</v>
      </c>
      <c r="J2395">
        <v>1436456017</v>
      </c>
      <c r="K2395" t="b">
        <v>0</v>
      </c>
      <c r="L2395">
        <v>1</v>
      </c>
      <c r="M2395" t="b">
        <v>0</v>
      </c>
      <c r="N2395" t="s">
        <v>8272</v>
      </c>
      <c r="O2395" s="13">
        <f>E2395/D2395</f>
        <v>5.0000000000000001E-4</v>
      </c>
      <c r="P2395" s="14">
        <f>IF($L2395&lt;&gt;0, E2395/L2395, 0)</f>
        <v>50</v>
      </c>
      <c r="Q2395" t="str">
        <f>LEFT($N2395, FIND("/", $N2395)-1)</f>
        <v>technology</v>
      </c>
      <c r="R2395" t="str">
        <f>RIGHT(N2395, LEN(N2395)-LEN(Q2395)-1)</f>
        <v>web</v>
      </c>
      <c r="S2395" s="5">
        <f>$J2395/60/60/24+DATE(1970, 1, 1)</f>
        <v>42194.648344907408</v>
      </c>
      <c r="T2395" s="5">
        <f>$I2395/60/60/24+DATE(1970, 1, 1)</f>
        <v>42224.648344907408</v>
      </c>
      <c r="U2395" t="b">
        <f>T2395&gt;S2395</f>
        <v>1</v>
      </c>
    </row>
    <row r="2396" spans="1:21" ht="43.5" x14ac:dyDescent="0.35">
      <c r="A2396">
        <v>2394</v>
      </c>
      <c r="B2396" s="3" t="s">
        <v>2395</v>
      </c>
      <c r="C2396" s="3" t="s">
        <v>6504</v>
      </c>
      <c r="D2396" s="11">
        <v>5000</v>
      </c>
      <c r="E2396" s="11">
        <v>3</v>
      </c>
      <c r="F2396" t="s">
        <v>8220</v>
      </c>
      <c r="G2396" t="s">
        <v>8241</v>
      </c>
      <c r="H2396" t="s">
        <v>8249</v>
      </c>
      <c r="I2396">
        <v>1424940093</v>
      </c>
      <c r="J2396">
        <v>1422348093</v>
      </c>
      <c r="K2396" t="b">
        <v>0</v>
      </c>
      <c r="L2396">
        <v>2</v>
      </c>
      <c r="M2396" t="b">
        <v>0</v>
      </c>
      <c r="N2396" t="s">
        <v>8272</v>
      </c>
      <c r="O2396" s="13">
        <f>E2396/D2396</f>
        <v>5.9999999999999995E-4</v>
      </c>
      <c r="P2396" s="14">
        <f>IF($L2396&lt;&gt;0, E2396/L2396, 0)</f>
        <v>1.5</v>
      </c>
      <c r="Q2396" t="str">
        <f>LEFT($N2396, FIND("/", $N2396)-1)</f>
        <v>technology</v>
      </c>
      <c r="R2396" t="str">
        <f>RIGHT(N2396, LEN(N2396)-LEN(Q2396)-1)</f>
        <v>web</v>
      </c>
      <c r="S2396" s="5">
        <f>$J2396/60/60/24+DATE(1970, 1, 1)</f>
        <v>42031.362187499995</v>
      </c>
      <c r="T2396" s="5">
        <f>$I2396/60/60/24+DATE(1970, 1, 1)</f>
        <v>42061.362187499995</v>
      </c>
      <c r="U2396" t="b">
        <f>T2396&gt;S2396</f>
        <v>1</v>
      </c>
    </row>
    <row r="2397" spans="1:21" ht="43.5" x14ac:dyDescent="0.35">
      <c r="A2397">
        <v>2395</v>
      </c>
      <c r="B2397" s="3" t="s">
        <v>2396</v>
      </c>
      <c r="C2397" s="3" t="s">
        <v>6505</v>
      </c>
      <c r="D2397" s="11">
        <v>33000</v>
      </c>
      <c r="E2397" s="11">
        <v>0</v>
      </c>
      <c r="F2397" t="s">
        <v>8220</v>
      </c>
      <c r="G2397" t="s">
        <v>8224</v>
      </c>
      <c r="H2397" t="s">
        <v>8246</v>
      </c>
      <c r="I2397">
        <v>1484038620</v>
      </c>
      <c r="J2397">
        <v>1481597687</v>
      </c>
      <c r="K2397" t="b">
        <v>0</v>
      </c>
      <c r="L2397">
        <v>0</v>
      </c>
      <c r="M2397" t="b">
        <v>0</v>
      </c>
      <c r="N2397" t="s">
        <v>8272</v>
      </c>
      <c r="O2397" s="13">
        <f>E2397/D2397</f>
        <v>0</v>
      </c>
      <c r="P2397" s="14">
        <f>IF($L2397&lt;&gt;0, E2397/L2397, 0)</f>
        <v>0</v>
      </c>
      <c r="Q2397" t="str">
        <f>LEFT($N2397, FIND("/", $N2397)-1)</f>
        <v>technology</v>
      </c>
      <c r="R2397" t="str">
        <f>RIGHT(N2397, LEN(N2397)-LEN(Q2397)-1)</f>
        <v>web</v>
      </c>
      <c r="S2397" s="5">
        <f>$J2397/60/60/24+DATE(1970, 1, 1)</f>
        <v>42717.121377314819</v>
      </c>
      <c r="T2397" s="5">
        <f>$I2397/60/60/24+DATE(1970, 1, 1)</f>
        <v>42745.372916666667</v>
      </c>
      <c r="U2397" t="b">
        <f>T2397&gt;S2397</f>
        <v>1</v>
      </c>
    </row>
    <row r="2398" spans="1:21" ht="43.5" x14ac:dyDescent="0.35">
      <c r="A2398">
        <v>2396</v>
      </c>
      <c r="B2398" s="3" t="s">
        <v>2397</v>
      </c>
      <c r="C2398" s="3" t="s">
        <v>6506</v>
      </c>
      <c r="D2398" s="11">
        <v>5000</v>
      </c>
      <c r="E2398" s="11">
        <v>10</v>
      </c>
      <c r="F2398" t="s">
        <v>8220</v>
      </c>
      <c r="G2398" t="s">
        <v>8240</v>
      </c>
      <c r="H2398" t="s">
        <v>8257</v>
      </c>
      <c r="I2398">
        <v>1444940558</v>
      </c>
      <c r="J2398">
        <v>1442348558</v>
      </c>
      <c r="K2398" t="b">
        <v>0</v>
      </c>
      <c r="L2398">
        <v>1</v>
      </c>
      <c r="M2398" t="b">
        <v>0</v>
      </c>
      <c r="N2398" t="s">
        <v>8272</v>
      </c>
      <c r="O2398" s="13">
        <f>E2398/D2398</f>
        <v>2E-3</v>
      </c>
      <c r="P2398" s="14">
        <f>IF($L2398&lt;&gt;0, E2398/L2398, 0)</f>
        <v>10</v>
      </c>
      <c r="Q2398" t="str">
        <f>LEFT($N2398, FIND("/", $N2398)-1)</f>
        <v>technology</v>
      </c>
      <c r="R2398" t="str">
        <f>RIGHT(N2398, LEN(N2398)-LEN(Q2398)-1)</f>
        <v>web</v>
      </c>
      <c r="S2398" s="5">
        <f>$J2398/60/60/24+DATE(1970, 1, 1)</f>
        <v>42262.849050925928</v>
      </c>
      <c r="T2398" s="5">
        <f>$I2398/60/60/24+DATE(1970, 1, 1)</f>
        <v>42292.849050925928</v>
      </c>
      <c r="U2398" t="b">
        <f>T2398&gt;S2398</f>
        <v>1</v>
      </c>
    </row>
    <row r="2399" spans="1:21" ht="43.5" x14ac:dyDescent="0.35">
      <c r="A2399">
        <v>2397</v>
      </c>
      <c r="B2399" s="3" t="s">
        <v>2398</v>
      </c>
      <c r="C2399" s="3" t="s">
        <v>6507</v>
      </c>
      <c r="D2399" s="11">
        <v>124000</v>
      </c>
      <c r="E2399" s="11">
        <v>0</v>
      </c>
      <c r="F2399" t="s">
        <v>8220</v>
      </c>
      <c r="G2399" t="s">
        <v>8224</v>
      </c>
      <c r="H2399" t="s">
        <v>8246</v>
      </c>
      <c r="I2399">
        <v>1420233256</v>
      </c>
      <c r="J2399">
        <v>1417641256</v>
      </c>
      <c r="K2399" t="b">
        <v>0</v>
      </c>
      <c r="L2399">
        <v>0</v>
      </c>
      <c r="M2399" t="b">
        <v>0</v>
      </c>
      <c r="N2399" t="s">
        <v>8272</v>
      </c>
      <c r="O2399" s="13">
        <f>E2399/D2399</f>
        <v>0</v>
      </c>
      <c r="P2399" s="14">
        <f>IF($L2399&lt;&gt;0, E2399/L2399, 0)</f>
        <v>0</v>
      </c>
      <c r="Q2399" t="str">
        <f>LEFT($N2399, FIND("/", $N2399)-1)</f>
        <v>technology</v>
      </c>
      <c r="R2399" t="str">
        <f>RIGHT(N2399, LEN(N2399)-LEN(Q2399)-1)</f>
        <v>web</v>
      </c>
      <c r="S2399" s="5">
        <f>$J2399/60/60/24+DATE(1970, 1, 1)</f>
        <v>41976.88490740741</v>
      </c>
      <c r="T2399" s="5">
        <f>$I2399/60/60/24+DATE(1970, 1, 1)</f>
        <v>42006.88490740741</v>
      </c>
      <c r="U2399" t="b">
        <f>T2399&gt;S2399</f>
        <v>1</v>
      </c>
    </row>
    <row r="2400" spans="1:21" ht="43.5" x14ac:dyDescent="0.35">
      <c r="A2400">
        <v>2398</v>
      </c>
      <c r="B2400" s="3" t="s">
        <v>2399</v>
      </c>
      <c r="C2400" s="3" t="s">
        <v>6508</v>
      </c>
      <c r="D2400" s="11">
        <v>4000</v>
      </c>
      <c r="E2400" s="11">
        <v>0</v>
      </c>
      <c r="F2400" t="s">
        <v>8220</v>
      </c>
      <c r="G2400" t="s">
        <v>8224</v>
      </c>
      <c r="H2400" t="s">
        <v>8246</v>
      </c>
      <c r="I2400">
        <v>1435874384</v>
      </c>
      <c r="J2400">
        <v>1433282384</v>
      </c>
      <c r="K2400" t="b">
        <v>0</v>
      </c>
      <c r="L2400">
        <v>0</v>
      </c>
      <c r="M2400" t="b">
        <v>0</v>
      </c>
      <c r="N2400" t="s">
        <v>8272</v>
      </c>
      <c r="O2400" s="13">
        <f>E2400/D2400</f>
        <v>0</v>
      </c>
      <c r="P2400" s="14">
        <f>IF($L2400&lt;&gt;0, E2400/L2400, 0)</f>
        <v>0</v>
      </c>
      <c r="Q2400" t="str">
        <f>LEFT($N2400, FIND("/", $N2400)-1)</f>
        <v>technology</v>
      </c>
      <c r="R2400" t="str">
        <f>RIGHT(N2400, LEN(N2400)-LEN(Q2400)-1)</f>
        <v>web</v>
      </c>
      <c r="S2400" s="5">
        <f>$J2400/60/60/24+DATE(1970, 1, 1)</f>
        <v>42157.916481481487</v>
      </c>
      <c r="T2400" s="5">
        <f>$I2400/60/60/24+DATE(1970, 1, 1)</f>
        <v>42187.916481481487</v>
      </c>
      <c r="U2400" t="b">
        <f>T2400&gt;S2400</f>
        <v>1</v>
      </c>
    </row>
    <row r="2401" spans="1:21" ht="43.5" x14ac:dyDescent="0.35">
      <c r="A2401">
        <v>2399</v>
      </c>
      <c r="B2401" s="3" t="s">
        <v>2400</v>
      </c>
      <c r="C2401" s="3" t="s">
        <v>6509</v>
      </c>
      <c r="D2401" s="11">
        <v>13000</v>
      </c>
      <c r="E2401" s="11">
        <v>0</v>
      </c>
      <c r="F2401" t="s">
        <v>8220</v>
      </c>
      <c r="G2401" t="s">
        <v>8235</v>
      </c>
      <c r="H2401" t="s">
        <v>8255</v>
      </c>
      <c r="I2401">
        <v>1418934506</v>
      </c>
      <c r="J2401">
        <v>1415910506</v>
      </c>
      <c r="K2401" t="b">
        <v>0</v>
      </c>
      <c r="L2401">
        <v>0</v>
      </c>
      <c r="M2401" t="b">
        <v>0</v>
      </c>
      <c r="N2401" t="s">
        <v>8272</v>
      </c>
      <c r="O2401" s="13">
        <f>E2401/D2401</f>
        <v>0</v>
      </c>
      <c r="P2401" s="14">
        <f>IF($L2401&lt;&gt;0, E2401/L2401, 0)</f>
        <v>0</v>
      </c>
      <c r="Q2401" t="str">
        <f>LEFT($N2401, FIND("/", $N2401)-1)</f>
        <v>technology</v>
      </c>
      <c r="R2401" t="str">
        <f>RIGHT(N2401, LEN(N2401)-LEN(Q2401)-1)</f>
        <v>web</v>
      </c>
      <c r="S2401" s="5">
        <f>$J2401/60/60/24+DATE(1970, 1, 1)</f>
        <v>41956.853078703702</v>
      </c>
      <c r="T2401" s="5">
        <f>$I2401/60/60/24+DATE(1970, 1, 1)</f>
        <v>41991.853078703702</v>
      </c>
      <c r="U2401" t="b">
        <f>T2401&gt;S2401</f>
        <v>1</v>
      </c>
    </row>
    <row r="2402" spans="1:21" ht="43.5" x14ac:dyDescent="0.35">
      <c r="A2402">
        <v>2400</v>
      </c>
      <c r="B2402" s="3" t="s">
        <v>2401</v>
      </c>
      <c r="C2402" s="3" t="s">
        <v>6510</v>
      </c>
      <c r="D2402" s="11">
        <v>50000</v>
      </c>
      <c r="E2402" s="11">
        <v>0</v>
      </c>
      <c r="F2402" t="s">
        <v>8220</v>
      </c>
      <c r="G2402" t="s">
        <v>8226</v>
      </c>
      <c r="H2402" t="s">
        <v>8248</v>
      </c>
      <c r="I2402">
        <v>1460615164</v>
      </c>
      <c r="J2402">
        <v>1458023164</v>
      </c>
      <c r="K2402" t="b">
        <v>0</v>
      </c>
      <c r="L2402">
        <v>0</v>
      </c>
      <c r="M2402" t="b">
        <v>0</v>
      </c>
      <c r="N2402" t="s">
        <v>8272</v>
      </c>
      <c r="O2402" s="13">
        <f>E2402/D2402</f>
        <v>0</v>
      </c>
      <c r="P2402" s="14">
        <f>IF($L2402&lt;&gt;0, E2402/L2402, 0)</f>
        <v>0</v>
      </c>
      <c r="Q2402" t="str">
        <f>LEFT($N2402, FIND("/", $N2402)-1)</f>
        <v>technology</v>
      </c>
      <c r="R2402" t="str">
        <f>RIGHT(N2402, LEN(N2402)-LEN(Q2402)-1)</f>
        <v>web</v>
      </c>
      <c r="S2402" s="5">
        <f>$J2402/60/60/24+DATE(1970, 1, 1)</f>
        <v>42444.268101851849</v>
      </c>
      <c r="T2402" s="5">
        <f>$I2402/60/60/24+DATE(1970, 1, 1)</f>
        <v>42474.268101851849</v>
      </c>
      <c r="U2402" t="b">
        <f>T2402&gt;S2402</f>
        <v>1</v>
      </c>
    </row>
    <row r="2403" spans="1:21" ht="43.5" x14ac:dyDescent="0.35">
      <c r="A2403">
        <v>2401</v>
      </c>
      <c r="B2403" s="3" t="s">
        <v>2402</v>
      </c>
      <c r="C2403" s="3" t="s">
        <v>6511</v>
      </c>
      <c r="D2403" s="11">
        <v>28000</v>
      </c>
      <c r="E2403" s="11">
        <v>201</v>
      </c>
      <c r="F2403" t="s">
        <v>8221</v>
      </c>
      <c r="G2403" t="s">
        <v>8224</v>
      </c>
      <c r="H2403" t="s">
        <v>8246</v>
      </c>
      <c r="I2403">
        <v>1457207096</v>
      </c>
      <c r="J2403">
        <v>1452023096</v>
      </c>
      <c r="K2403" t="b">
        <v>0</v>
      </c>
      <c r="L2403">
        <v>9</v>
      </c>
      <c r="M2403" t="b">
        <v>0</v>
      </c>
      <c r="N2403" t="s">
        <v>8284</v>
      </c>
      <c r="O2403" s="13">
        <f>E2403/D2403</f>
        <v>7.1785714285714283E-3</v>
      </c>
      <c r="P2403" s="14">
        <f>IF($L2403&lt;&gt;0, E2403/L2403, 0)</f>
        <v>22.333333333333332</v>
      </c>
      <c r="Q2403" t="str">
        <f>LEFT($N2403, FIND("/", $N2403)-1)</f>
        <v>food</v>
      </c>
      <c r="R2403" t="str">
        <f>RIGHT(N2403, LEN(N2403)-LEN(Q2403)-1)</f>
        <v>food trucks</v>
      </c>
      <c r="S2403" s="5">
        <f>$J2403/60/60/24+DATE(1970, 1, 1)</f>
        <v>42374.822870370372</v>
      </c>
      <c r="T2403" s="5">
        <f>$I2403/60/60/24+DATE(1970, 1, 1)</f>
        <v>42434.822870370372</v>
      </c>
      <c r="U2403" t="b">
        <f>T2403&gt;S2403</f>
        <v>1</v>
      </c>
    </row>
    <row r="2404" spans="1:21" ht="29" x14ac:dyDescent="0.35">
      <c r="A2404">
        <v>2402</v>
      </c>
      <c r="B2404" s="3" t="s">
        <v>2403</v>
      </c>
      <c r="C2404" s="3" t="s">
        <v>6512</v>
      </c>
      <c r="D2404" s="11">
        <v>12000</v>
      </c>
      <c r="E2404" s="11">
        <v>52</v>
      </c>
      <c r="F2404" t="s">
        <v>8221</v>
      </c>
      <c r="G2404" t="s">
        <v>8224</v>
      </c>
      <c r="H2404" t="s">
        <v>8246</v>
      </c>
      <c r="I2404">
        <v>1431533931</v>
      </c>
      <c r="J2404">
        <v>1428941931</v>
      </c>
      <c r="K2404" t="b">
        <v>0</v>
      </c>
      <c r="L2404">
        <v>1</v>
      </c>
      <c r="M2404" t="b">
        <v>0</v>
      </c>
      <c r="N2404" t="s">
        <v>8284</v>
      </c>
      <c r="O2404" s="13">
        <f>E2404/D2404</f>
        <v>4.3333333333333331E-3</v>
      </c>
      <c r="P2404" s="14">
        <f>IF($L2404&lt;&gt;0, E2404/L2404, 0)</f>
        <v>52</v>
      </c>
      <c r="Q2404" t="str">
        <f>LEFT($N2404, FIND("/", $N2404)-1)</f>
        <v>food</v>
      </c>
      <c r="R2404" t="str">
        <f>RIGHT(N2404, LEN(N2404)-LEN(Q2404)-1)</f>
        <v>food trucks</v>
      </c>
      <c r="S2404" s="5">
        <f>$J2404/60/60/24+DATE(1970, 1, 1)</f>
        <v>42107.679756944446</v>
      </c>
      <c r="T2404" s="5">
        <f>$I2404/60/60/24+DATE(1970, 1, 1)</f>
        <v>42137.679756944446</v>
      </c>
      <c r="U2404" t="b">
        <f>T2404&gt;S2404</f>
        <v>1</v>
      </c>
    </row>
    <row r="2405" spans="1:21" ht="43.5" x14ac:dyDescent="0.35">
      <c r="A2405">
        <v>2403</v>
      </c>
      <c r="B2405" s="3" t="s">
        <v>2404</v>
      </c>
      <c r="C2405" s="3" t="s">
        <v>6513</v>
      </c>
      <c r="D2405" s="11">
        <v>1200</v>
      </c>
      <c r="E2405" s="11">
        <v>202</v>
      </c>
      <c r="F2405" t="s">
        <v>8221</v>
      </c>
      <c r="G2405" t="s">
        <v>8225</v>
      </c>
      <c r="H2405" t="s">
        <v>8247</v>
      </c>
      <c r="I2405">
        <v>1459368658</v>
      </c>
      <c r="J2405">
        <v>1454188258</v>
      </c>
      <c r="K2405" t="b">
        <v>0</v>
      </c>
      <c r="L2405">
        <v>12</v>
      </c>
      <c r="M2405" t="b">
        <v>0</v>
      </c>
      <c r="N2405" t="s">
        <v>8284</v>
      </c>
      <c r="O2405" s="13">
        <f>E2405/D2405</f>
        <v>0.16833333333333333</v>
      </c>
      <c r="P2405" s="14">
        <f>IF($L2405&lt;&gt;0, E2405/L2405, 0)</f>
        <v>16.833333333333332</v>
      </c>
      <c r="Q2405" t="str">
        <f>LEFT($N2405, FIND("/", $N2405)-1)</f>
        <v>food</v>
      </c>
      <c r="R2405" t="str">
        <f>RIGHT(N2405, LEN(N2405)-LEN(Q2405)-1)</f>
        <v>food trucks</v>
      </c>
      <c r="S2405" s="5">
        <f>$J2405/60/60/24+DATE(1970, 1, 1)</f>
        <v>42399.882615740738</v>
      </c>
      <c r="T2405" s="5">
        <f>$I2405/60/60/24+DATE(1970, 1, 1)</f>
        <v>42459.840949074074</v>
      </c>
      <c r="U2405" t="b">
        <f>T2405&gt;S2405</f>
        <v>1</v>
      </c>
    </row>
    <row r="2406" spans="1:21" ht="43.5" x14ac:dyDescent="0.35">
      <c r="A2406">
        <v>2404</v>
      </c>
      <c r="B2406" s="3" t="s">
        <v>2405</v>
      </c>
      <c r="C2406" s="3" t="s">
        <v>6514</v>
      </c>
      <c r="D2406" s="11">
        <v>15000</v>
      </c>
      <c r="E2406" s="11">
        <v>0</v>
      </c>
      <c r="F2406" t="s">
        <v>8221</v>
      </c>
      <c r="G2406" t="s">
        <v>8224</v>
      </c>
      <c r="H2406" t="s">
        <v>8246</v>
      </c>
      <c r="I2406">
        <v>1451782607</v>
      </c>
      <c r="J2406">
        <v>1449190607</v>
      </c>
      <c r="K2406" t="b">
        <v>0</v>
      </c>
      <c r="L2406">
        <v>0</v>
      </c>
      <c r="M2406" t="b">
        <v>0</v>
      </c>
      <c r="N2406" t="s">
        <v>8284</v>
      </c>
      <c r="O2406" s="13">
        <f>E2406/D2406</f>
        <v>0</v>
      </c>
      <c r="P2406" s="14">
        <f>IF($L2406&lt;&gt;0, E2406/L2406, 0)</f>
        <v>0</v>
      </c>
      <c r="Q2406" t="str">
        <f>LEFT($N2406, FIND("/", $N2406)-1)</f>
        <v>food</v>
      </c>
      <c r="R2406" t="str">
        <f>RIGHT(N2406, LEN(N2406)-LEN(Q2406)-1)</f>
        <v>food trucks</v>
      </c>
      <c r="S2406" s="5">
        <f>$J2406/60/60/24+DATE(1970, 1, 1)</f>
        <v>42342.03943287037</v>
      </c>
      <c r="T2406" s="5">
        <f>$I2406/60/60/24+DATE(1970, 1, 1)</f>
        <v>42372.03943287037</v>
      </c>
      <c r="U2406" t="b">
        <f>T2406&gt;S2406</f>
        <v>1</v>
      </c>
    </row>
    <row r="2407" spans="1:21" ht="43.5" x14ac:dyDescent="0.35">
      <c r="A2407">
        <v>2405</v>
      </c>
      <c r="B2407" s="3" t="s">
        <v>2406</v>
      </c>
      <c r="C2407" s="3" t="s">
        <v>6515</v>
      </c>
      <c r="D2407" s="11">
        <v>5000</v>
      </c>
      <c r="E2407" s="11">
        <v>1126</v>
      </c>
      <c r="F2407" t="s">
        <v>8221</v>
      </c>
      <c r="G2407" t="s">
        <v>8224</v>
      </c>
      <c r="H2407" t="s">
        <v>8246</v>
      </c>
      <c r="I2407">
        <v>1472911375</v>
      </c>
      <c r="J2407">
        <v>1471096975</v>
      </c>
      <c r="K2407" t="b">
        <v>0</v>
      </c>
      <c r="L2407">
        <v>20</v>
      </c>
      <c r="M2407" t="b">
        <v>0</v>
      </c>
      <c r="N2407" t="s">
        <v>8284</v>
      </c>
      <c r="O2407" s="13">
        <f>E2407/D2407</f>
        <v>0.22520000000000001</v>
      </c>
      <c r="P2407" s="14">
        <f>IF($L2407&lt;&gt;0, E2407/L2407, 0)</f>
        <v>56.3</v>
      </c>
      <c r="Q2407" t="str">
        <f>LEFT($N2407, FIND("/", $N2407)-1)</f>
        <v>food</v>
      </c>
      <c r="R2407" t="str">
        <f>RIGHT(N2407, LEN(N2407)-LEN(Q2407)-1)</f>
        <v>food trucks</v>
      </c>
      <c r="S2407" s="5">
        <f>$J2407/60/60/24+DATE(1970, 1, 1)</f>
        <v>42595.585358796292</v>
      </c>
      <c r="T2407" s="5">
        <f>$I2407/60/60/24+DATE(1970, 1, 1)</f>
        <v>42616.585358796292</v>
      </c>
      <c r="U2407" t="b">
        <f>T2407&gt;S2407</f>
        <v>1</v>
      </c>
    </row>
    <row r="2408" spans="1:21" ht="43.5" x14ac:dyDescent="0.35">
      <c r="A2408">
        <v>2406</v>
      </c>
      <c r="B2408" s="3" t="s">
        <v>2407</v>
      </c>
      <c r="C2408" s="3" t="s">
        <v>6516</v>
      </c>
      <c r="D2408" s="11">
        <v>3250</v>
      </c>
      <c r="E2408" s="11">
        <v>1345</v>
      </c>
      <c r="F2408" t="s">
        <v>8221</v>
      </c>
      <c r="G2408" t="s">
        <v>8224</v>
      </c>
      <c r="H2408" t="s">
        <v>8246</v>
      </c>
      <c r="I2408">
        <v>1421635190</v>
      </c>
      <c r="J2408">
        <v>1418179190</v>
      </c>
      <c r="K2408" t="b">
        <v>0</v>
      </c>
      <c r="L2408">
        <v>16</v>
      </c>
      <c r="M2408" t="b">
        <v>0</v>
      </c>
      <c r="N2408" t="s">
        <v>8284</v>
      </c>
      <c r="O2408" s="13">
        <f>E2408/D2408</f>
        <v>0.41384615384615386</v>
      </c>
      <c r="P2408" s="14">
        <f>IF($L2408&lt;&gt;0, E2408/L2408, 0)</f>
        <v>84.0625</v>
      </c>
      <c r="Q2408" t="str">
        <f>LEFT($N2408, FIND("/", $N2408)-1)</f>
        <v>food</v>
      </c>
      <c r="R2408" t="str">
        <f>RIGHT(N2408, LEN(N2408)-LEN(Q2408)-1)</f>
        <v>food trucks</v>
      </c>
      <c r="S2408" s="5">
        <f>$J2408/60/60/24+DATE(1970, 1, 1)</f>
        <v>41983.110995370371</v>
      </c>
      <c r="T2408" s="5">
        <f>$I2408/60/60/24+DATE(1970, 1, 1)</f>
        <v>42023.110995370371</v>
      </c>
      <c r="U2408" t="b">
        <f>T2408&gt;S2408</f>
        <v>1</v>
      </c>
    </row>
    <row r="2409" spans="1:21" ht="58" x14ac:dyDescent="0.35">
      <c r="A2409">
        <v>2407</v>
      </c>
      <c r="B2409" s="3" t="s">
        <v>2408</v>
      </c>
      <c r="C2409" s="3" t="s">
        <v>6517</v>
      </c>
      <c r="D2409" s="11">
        <v>22000</v>
      </c>
      <c r="E2409" s="11">
        <v>5557</v>
      </c>
      <c r="F2409" t="s">
        <v>8221</v>
      </c>
      <c r="G2409" t="s">
        <v>8224</v>
      </c>
      <c r="H2409" t="s">
        <v>8246</v>
      </c>
      <c r="I2409">
        <v>1428732000</v>
      </c>
      <c r="J2409">
        <v>1426772928</v>
      </c>
      <c r="K2409" t="b">
        <v>0</v>
      </c>
      <c r="L2409">
        <v>33</v>
      </c>
      <c r="M2409" t="b">
        <v>0</v>
      </c>
      <c r="N2409" t="s">
        <v>8284</v>
      </c>
      <c r="O2409" s="13">
        <f>E2409/D2409</f>
        <v>0.25259090909090909</v>
      </c>
      <c r="P2409" s="14">
        <f>IF($L2409&lt;&gt;0, E2409/L2409, 0)</f>
        <v>168.39393939393941</v>
      </c>
      <c r="Q2409" t="str">
        <f>LEFT($N2409, FIND("/", $N2409)-1)</f>
        <v>food</v>
      </c>
      <c r="R2409" t="str">
        <f>RIGHT(N2409, LEN(N2409)-LEN(Q2409)-1)</f>
        <v>food trucks</v>
      </c>
      <c r="S2409" s="5">
        <f>$J2409/60/60/24+DATE(1970, 1, 1)</f>
        <v>42082.575555555552</v>
      </c>
      <c r="T2409" s="5">
        <f>$I2409/60/60/24+DATE(1970, 1, 1)</f>
        <v>42105.25</v>
      </c>
      <c r="U2409" t="b">
        <f>T2409&gt;S2409</f>
        <v>1</v>
      </c>
    </row>
    <row r="2410" spans="1:21" ht="43.5" x14ac:dyDescent="0.35">
      <c r="A2410">
        <v>2408</v>
      </c>
      <c r="B2410" s="3" t="s">
        <v>2409</v>
      </c>
      <c r="C2410" s="3" t="s">
        <v>6518</v>
      </c>
      <c r="D2410" s="11">
        <v>15000</v>
      </c>
      <c r="E2410" s="11">
        <v>30</v>
      </c>
      <c r="F2410" t="s">
        <v>8221</v>
      </c>
      <c r="G2410" t="s">
        <v>8224</v>
      </c>
      <c r="H2410" t="s">
        <v>8246</v>
      </c>
      <c r="I2410">
        <v>1415247757</v>
      </c>
      <c r="J2410">
        <v>1412652157</v>
      </c>
      <c r="K2410" t="b">
        <v>0</v>
      </c>
      <c r="L2410">
        <v>2</v>
      </c>
      <c r="M2410" t="b">
        <v>0</v>
      </c>
      <c r="N2410" t="s">
        <v>8284</v>
      </c>
      <c r="O2410" s="13">
        <f>E2410/D2410</f>
        <v>2E-3</v>
      </c>
      <c r="P2410" s="14">
        <f>IF($L2410&lt;&gt;0, E2410/L2410, 0)</f>
        <v>15</v>
      </c>
      <c r="Q2410" t="str">
        <f>LEFT($N2410, FIND("/", $N2410)-1)</f>
        <v>food</v>
      </c>
      <c r="R2410" t="str">
        <f>RIGHT(N2410, LEN(N2410)-LEN(Q2410)-1)</f>
        <v>food trucks</v>
      </c>
      <c r="S2410" s="5">
        <f>$J2410/60/60/24+DATE(1970, 1, 1)</f>
        <v>41919.140706018516</v>
      </c>
      <c r="T2410" s="5">
        <f>$I2410/60/60/24+DATE(1970, 1, 1)</f>
        <v>41949.182372685187</v>
      </c>
      <c r="U2410" t="b">
        <f>T2410&gt;S2410</f>
        <v>1</v>
      </c>
    </row>
    <row r="2411" spans="1:21" ht="43.5" x14ac:dyDescent="0.35">
      <c r="A2411">
        <v>2409</v>
      </c>
      <c r="B2411" s="3" t="s">
        <v>2410</v>
      </c>
      <c r="C2411" s="3" t="s">
        <v>6519</v>
      </c>
      <c r="D2411" s="11">
        <v>25000</v>
      </c>
      <c r="E2411" s="11">
        <v>460</v>
      </c>
      <c r="F2411" t="s">
        <v>8221</v>
      </c>
      <c r="G2411" t="s">
        <v>8224</v>
      </c>
      <c r="H2411" t="s">
        <v>8246</v>
      </c>
      <c r="I2411">
        <v>1439931675</v>
      </c>
      <c r="J2411">
        <v>1437339675</v>
      </c>
      <c r="K2411" t="b">
        <v>0</v>
      </c>
      <c r="L2411">
        <v>6</v>
      </c>
      <c r="M2411" t="b">
        <v>0</v>
      </c>
      <c r="N2411" t="s">
        <v>8284</v>
      </c>
      <c r="O2411" s="13">
        <f>E2411/D2411</f>
        <v>1.84E-2</v>
      </c>
      <c r="P2411" s="14">
        <f>IF($L2411&lt;&gt;0, E2411/L2411, 0)</f>
        <v>76.666666666666671</v>
      </c>
      <c r="Q2411" t="str">
        <f>LEFT($N2411, FIND("/", $N2411)-1)</f>
        <v>food</v>
      </c>
      <c r="R2411" t="str">
        <f>RIGHT(N2411, LEN(N2411)-LEN(Q2411)-1)</f>
        <v>food trucks</v>
      </c>
      <c r="S2411" s="5">
        <f>$J2411/60/60/24+DATE(1970, 1, 1)</f>
        <v>42204.875868055555</v>
      </c>
      <c r="T2411" s="5">
        <f>$I2411/60/60/24+DATE(1970, 1, 1)</f>
        <v>42234.875868055555</v>
      </c>
      <c r="U2411" t="b">
        <f>T2411&gt;S2411</f>
        <v>1</v>
      </c>
    </row>
    <row r="2412" spans="1:21" ht="58" x14ac:dyDescent="0.35">
      <c r="A2412">
        <v>2410</v>
      </c>
      <c r="B2412" s="3" t="s">
        <v>2411</v>
      </c>
      <c r="C2412" s="3" t="s">
        <v>6520</v>
      </c>
      <c r="D2412" s="11">
        <v>15000</v>
      </c>
      <c r="E2412" s="11">
        <v>0</v>
      </c>
      <c r="F2412" t="s">
        <v>8221</v>
      </c>
      <c r="G2412" t="s">
        <v>8226</v>
      </c>
      <c r="H2412" t="s">
        <v>8248</v>
      </c>
      <c r="I2412">
        <v>1441619275</v>
      </c>
      <c r="J2412">
        <v>1439027275</v>
      </c>
      <c r="K2412" t="b">
        <v>0</v>
      </c>
      <c r="L2412">
        <v>0</v>
      </c>
      <c r="M2412" t="b">
        <v>0</v>
      </c>
      <c r="N2412" t="s">
        <v>8284</v>
      </c>
      <c r="O2412" s="13">
        <f>E2412/D2412</f>
        <v>0</v>
      </c>
      <c r="P2412" s="14">
        <f>IF($L2412&lt;&gt;0, E2412/L2412, 0)</f>
        <v>0</v>
      </c>
      <c r="Q2412" t="str">
        <f>LEFT($N2412, FIND("/", $N2412)-1)</f>
        <v>food</v>
      </c>
      <c r="R2412" t="str">
        <f>RIGHT(N2412, LEN(N2412)-LEN(Q2412)-1)</f>
        <v>food trucks</v>
      </c>
      <c r="S2412" s="5">
        <f>$J2412/60/60/24+DATE(1970, 1, 1)</f>
        <v>42224.408275462964</v>
      </c>
      <c r="T2412" s="5">
        <f>$I2412/60/60/24+DATE(1970, 1, 1)</f>
        <v>42254.408275462964</v>
      </c>
      <c r="U2412" t="b">
        <f>T2412&gt;S2412</f>
        <v>1</v>
      </c>
    </row>
    <row r="2413" spans="1:21" ht="58" x14ac:dyDescent="0.35">
      <c r="A2413">
        <v>2411</v>
      </c>
      <c r="B2413" s="3" t="s">
        <v>2412</v>
      </c>
      <c r="C2413" s="3" t="s">
        <v>6521</v>
      </c>
      <c r="D2413" s="11">
        <v>25000</v>
      </c>
      <c r="E2413" s="11">
        <v>151</v>
      </c>
      <c r="F2413" t="s">
        <v>8221</v>
      </c>
      <c r="G2413" t="s">
        <v>8224</v>
      </c>
      <c r="H2413" t="s">
        <v>8246</v>
      </c>
      <c r="I2413">
        <v>1440524082</v>
      </c>
      <c r="J2413">
        <v>1437932082</v>
      </c>
      <c r="K2413" t="b">
        <v>0</v>
      </c>
      <c r="L2413">
        <v>3</v>
      </c>
      <c r="M2413" t="b">
        <v>0</v>
      </c>
      <c r="N2413" t="s">
        <v>8284</v>
      </c>
      <c r="O2413" s="13">
        <f>E2413/D2413</f>
        <v>6.0400000000000002E-3</v>
      </c>
      <c r="P2413" s="14">
        <f>IF($L2413&lt;&gt;0, E2413/L2413, 0)</f>
        <v>50.333333333333336</v>
      </c>
      <c r="Q2413" t="str">
        <f>LEFT($N2413, FIND("/", $N2413)-1)</f>
        <v>food</v>
      </c>
      <c r="R2413" t="str">
        <f>RIGHT(N2413, LEN(N2413)-LEN(Q2413)-1)</f>
        <v>food trucks</v>
      </c>
      <c r="S2413" s="5">
        <f>$J2413/60/60/24+DATE(1970, 1, 1)</f>
        <v>42211.732430555552</v>
      </c>
      <c r="T2413" s="5">
        <f>$I2413/60/60/24+DATE(1970, 1, 1)</f>
        <v>42241.732430555552</v>
      </c>
      <c r="U2413" t="b">
        <f>T2413&gt;S2413</f>
        <v>1</v>
      </c>
    </row>
    <row r="2414" spans="1:21" ht="58" x14ac:dyDescent="0.35">
      <c r="A2414">
        <v>2412</v>
      </c>
      <c r="B2414" s="3" t="s">
        <v>2413</v>
      </c>
      <c r="C2414" s="3" t="s">
        <v>6522</v>
      </c>
      <c r="D2414" s="11">
        <v>8000</v>
      </c>
      <c r="E2414" s="11">
        <v>0</v>
      </c>
      <c r="F2414" t="s">
        <v>8221</v>
      </c>
      <c r="G2414" t="s">
        <v>8230</v>
      </c>
      <c r="H2414" t="s">
        <v>8249</v>
      </c>
      <c r="I2414">
        <v>1480185673</v>
      </c>
      <c r="J2414">
        <v>1476294073</v>
      </c>
      <c r="K2414" t="b">
        <v>0</v>
      </c>
      <c r="L2414">
        <v>0</v>
      </c>
      <c r="M2414" t="b">
        <v>0</v>
      </c>
      <c r="N2414" t="s">
        <v>8284</v>
      </c>
      <c r="O2414" s="13">
        <f>E2414/D2414</f>
        <v>0</v>
      </c>
      <c r="P2414" s="14">
        <f>IF($L2414&lt;&gt;0, E2414/L2414, 0)</f>
        <v>0</v>
      </c>
      <c r="Q2414" t="str">
        <f>LEFT($N2414, FIND("/", $N2414)-1)</f>
        <v>food</v>
      </c>
      <c r="R2414" t="str">
        <f>RIGHT(N2414, LEN(N2414)-LEN(Q2414)-1)</f>
        <v>food trucks</v>
      </c>
      <c r="S2414" s="5">
        <f>$J2414/60/60/24+DATE(1970, 1, 1)</f>
        <v>42655.736956018518</v>
      </c>
      <c r="T2414" s="5">
        <f>$I2414/60/60/24+DATE(1970, 1, 1)</f>
        <v>42700.778622685189</v>
      </c>
      <c r="U2414" t="b">
        <f>T2414&gt;S2414</f>
        <v>1</v>
      </c>
    </row>
    <row r="2415" spans="1:21" ht="43.5" x14ac:dyDescent="0.35">
      <c r="A2415">
        <v>2413</v>
      </c>
      <c r="B2415" s="3" t="s">
        <v>2414</v>
      </c>
      <c r="C2415" s="3" t="s">
        <v>6523</v>
      </c>
      <c r="D2415" s="11">
        <v>3000</v>
      </c>
      <c r="E2415" s="11">
        <v>25</v>
      </c>
      <c r="F2415" t="s">
        <v>8221</v>
      </c>
      <c r="G2415" t="s">
        <v>8224</v>
      </c>
      <c r="H2415" t="s">
        <v>8246</v>
      </c>
      <c r="I2415">
        <v>1401579000</v>
      </c>
      <c r="J2415">
        <v>1398911882</v>
      </c>
      <c r="K2415" t="b">
        <v>0</v>
      </c>
      <c r="L2415">
        <v>3</v>
      </c>
      <c r="M2415" t="b">
        <v>0</v>
      </c>
      <c r="N2415" t="s">
        <v>8284</v>
      </c>
      <c r="O2415" s="13">
        <f>E2415/D2415</f>
        <v>8.3333333333333332E-3</v>
      </c>
      <c r="P2415" s="14">
        <f>IF($L2415&lt;&gt;0, E2415/L2415, 0)</f>
        <v>8.3333333333333339</v>
      </c>
      <c r="Q2415" t="str">
        <f>LEFT($N2415, FIND("/", $N2415)-1)</f>
        <v>food</v>
      </c>
      <c r="R2415" t="str">
        <f>RIGHT(N2415, LEN(N2415)-LEN(Q2415)-1)</f>
        <v>food trucks</v>
      </c>
      <c r="S2415" s="5">
        <f>$J2415/60/60/24+DATE(1970, 1, 1)</f>
        <v>41760.10974537037</v>
      </c>
      <c r="T2415" s="5">
        <f>$I2415/60/60/24+DATE(1970, 1, 1)</f>
        <v>41790.979166666664</v>
      </c>
      <c r="U2415" t="b">
        <f>T2415&gt;S2415</f>
        <v>1</v>
      </c>
    </row>
    <row r="2416" spans="1:21" ht="43.5" x14ac:dyDescent="0.35">
      <c r="A2416">
        <v>2414</v>
      </c>
      <c r="B2416" s="3" t="s">
        <v>2415</v>
      </c>
      <c r="C2416" s="3" t="s">
        <v>6524</v>
      </c>
      <c r="D2416" s="11">
        <v>15000</v>
      </c>
      <c r="E2416" s="11">
        <v>460</v>
      </c>
      <c r="F2416" t="s">
        <v>8221</v>
      </c>
      <c r="G2416" t="s">
        <v>8224</v>
      </c>
      <c r="H2416" t="s">
        <v>8246</v>
      </c>
      <c r="I2416">
        <v>1440215940</v>
      </c>
      <c r="J2416">
        <v>1436805660</v>
      </c>
      <c r="K2416" t="b">
        <v>0</v>
      </c>
      <c r="L2416">
        <v>13</v>
      </c>
      <c r="M2416" t="b">
        <v>0</v>
      </c>
      <c r="N2416" t="s">
        <v>8284</v>
      </c>
      <c r="O2416" s="13">
        <f>E2416/D2416</f>
        <v>3.0666666666666665E-2</v>
      </c>
      <c r="P2416" s="14">
        <f>IF($L2416&lt;&gt;0, E2416/L2416, 0)</f>
        <v>35.384615384615387</v>
      </c>
      <c r="Q2416" t="str">
        <f>LEFT($N2416, FIND("/", $N2416)-1)</f>
        <v>food</v>
      </c>
      <c r="R2416" t="str">
        <f>RIGHT(N2416, LEN(N2416)-LEN(Q2416)-1)</f>
        <v>food trucks</v>
      </c>
      <c r="S2416" s="5">
        <f>$J2416/60/60/24+DATE(1970, 1, 1)</f>
        <v>42198.695138888885</v>
      </c>
      <c r="T2416" s="5">
        <f>$I2416/60/60/24+DATE(1970, 1, 1)</f>
        <v>42238.165972222225</v>
      </c>
      <c r="U2416" t="b">
        <f>T2416&gt;S2416</f>
        <v>1</v>
      </c>
    </row>
    <row r="2417" spans="1:21" ht="43.5" x14ac:dyDescent="0.35">
      <c r="A2417">
        <v>2415</v>
      </c>
      <c r="B2417" s="3" t="s">
        <v>2416</v>
      </c>
      <c r="C2417" s="3" t="s">
        <v>6525</v>
      </c>
      <c r="D2417" s="11">
        <v>60000</v>
      </c>
      <c r="E2417" s="11">
        <v>335</v>
      </c>
      <c r="F2417" t="s">
        <v>8221</v>
      </c>
      <c r="G2417" t="s">
        <v>8224</v>
      </c>
      <c r="H2417" t="s">
        <v>8246</v>
      </c>
      <c r="I2417">
        <v>1468615346</v>
      </c>
      <c r="J2417">
        <v>1466023346</v>
      </c>
      <c r="K2417" t="b">
        <v>0</v>
      </c>
      <c r="L2417">
        <v>6</v>
      </c>
      <c r="M2417" t="b">
        <v>0</v>
      </c>
      <c r="N2417" t="s">
        <v>8284</v>
      </c>
      <c r="O2417" s="13">
        <f>E2417/D2417</f>
        <v>5.5833333333333334E-3</v>
      </c>
      <c r="P2417" s="14">
        <f>IF($L2417&lt;&gt;0, E2417/L2417, 0)</f>
        <v>55.833333333333336</v>
      </c>
      <c r="Q2417" t="str">
        <f>LEFT($N2417, FIND("/", $N2417)-1)</f>
        <v>food</v>
      </c>
      <c r="R2417" t="str">
        <f>RIGHT(N2417, LEN(N2417)-LEN(Q2417)-1)</f>
        <v>food trucks</v>
      </c>
      <c r="S2417" s="5">
        <f>$J2417/60/60/24+DATE(1970, 1, 1)</f>
        <v>42536.862800925926</v>
      </c>
      <c r="T2417" s="5">
        <f>$I2417/60/60/24+DATE(1970, 1, 1)</f>
        <v>42566.862800925926</v>
      </c>
      <c r="U2417" t="b">
        <f>T2417&gt;S2417</f>
        <v>1</v>
      </c>
    </row>
    <row r="2418" spans="1:21" ht="43.5" x14ac:dyDescent="0.35">
      <c r="A2418">
        <v>2416</v>
      </c>
      <c r="B2418" s="3" t="s">
        <v>2417</v>
      </c>
      <c r="C2418" s="3" t="s">
        <v>6526</v>
      </c>
      <c r="D2418" s="11">
        <v>20000</v>
      </c>
      <c r="E2418" s="11">
        <v>5</v>
      </c>
      <c r="F2418" t="s">
        <v>8221</v>
      </c>
      <c r="G2418" t="s">
        <v>8224</v>
      </c>
      <c r="H2418" t="s">
        <v>8246</v>
      </c>
      <c r="I2418">
        <v>1426345200</v>
      </c>
      <c r="J2418">
        <v>1421343743</v>
      </c>
      <c r="K2418" t="b">
        <v>0</v>
      </c>
      <c r="L2418">
        <v>1</v>
      </c>
      <c r="M2418" t="b">
        <v>0</v>
      </c>
      <c r="N2418" t="s">
        <v>8284</v>
      </c>
      <c r="O2418" s="13">
        <f>E2418/D2418</f>
        <v>2.5000000000000001E-4</v>
      </c>
      <c r="P2418" s="14">
        <f>IF($L2418&lt;&gt;0, E2418/L2418, 0)</f>
        <v>5</v>
      </c>
      <c r="Q2418" t="str">
        <f>LEFT($N2418, FIND("/", $N2418)-1)</f>
        <v>food</v>
      </c>
      <c r="R2418" t="str">
        <f>RIGHT(N2418, LEN(N2418)-LEN(Q2418)-1)</f>
        <v>food trucks</v>
      </c>
      <c r="S2418" s="5">
        <f>$J2418/60/60/24+DATE(1970, 1, 1)</f>
        <v>42019.737766203703</v>
      </c>
      <c r="T2418" s="5">
        <f>$I2418/60/60/24+DATE(1970, 1, 1)</f>
        <v>42077.625</v>
      </c>
      <c r="U2418" t="b">
        <f>T2418&gt;S2418</f>
        <v>1</v>
      </c>
    </row>
    <row r="2419" spans="1:21" ht="43.5" x14ac:dyDescent="0.35">
      <c r="A2419">
        <v>2417</v>
      </c>
      <c r="B2419" s="3" t="s">
        <v>2418</v>
      </c>
      <c r="C2419" s="3" t="s">
        <v>6527</v>
      </c>
      <c r="D2419" s="11">
        <v>1000</v>
      </c>
      <c r="E2419" s="11">
        <v>0</v>
      </c>
      <c r="F2419" t="s">
        <v>8221</v>
      </c>
      <c r="G2419" t="s">
        <v>8224</v>
      </c>
      <c r="H2419" t="s">
        <v>8246</v>
      </c>
      <c r="I2419">
        <v>1407705187</v>
      </c>
      <c r="J2419">
        <v>1405113187</v>
      </c>
      <c r="K2419" t="b">
        <v>0</v>
      </c>
      <c r="L2419">
        <v>0</v>
      </c>
      <c r="M2419" t="b">
        <v>0</v>
      </c>
      <c r="N2419" t="s">
        <v>8284</v>
      </c>
      <c r="O2419" s="13">
        <f>E2419/D2419</f>
        <v>0</v>
      </c>
      <c r="P2419" s="14">
        <f>IF($L2419&lt;&gt;0, E2419/L2419, 0)</f>
        <v>0</v>
      </c>
      <c r="Q2419" t="str">
        <f>LEFT($N2419, FIND("/", $N2419)-1)</f>
        <v>food</v>
      </c>
      <c r="R2419" t="str">
        <f>RIGHT(N2419, LEN(N2419)-LEN(Q2419)-1)</f>
        <v>food trucks</v>
      </c>
      <c r="S2419" s="5">
        <f>$J2419/60/60/24+DATE(1970, 1, 1)</f>
        <v>41831.884108796294</v>
      </c>
      <c r="T2419" s="5">
        <f>$I2419/60/60/24+DATE(1970, 1, 1)</f>
        <v>41861.884108796294</v>
      </c>
      <c r="U2419" t="b">
        <f>T2419&gt;S2419</f>
        <v>1</v>
      </c>
    </row>
    <row r="2420" spans="1:21" x14ac:dyDescent="0.35">
      <c r="A2420">
        <v>2418</v>
      </c>
      <c r="B2420" s="3" t="s">
        <v>2419</v>
      </c>
      <c r="C2420" s="3" t="s">
        <v>6528</v>
      </c>
      <c r="D2420" s="11">
        <v>25000</v>
      </c>
      <c r="E2420" s="11">
        <v>5</v>
      </c>
      <c r="F2420" t="s">
        <v>8221</v>
      </c>
      <c r="G2420" t="s">
        <v>8224</v>
      </c>
      <c r="H2420" t="s">
        <v>8246</v>
      </c>
      <c r="I2420">
        <v>1427225644</v>
      </c>
      <c r="J2420">
        <v>1422045244</v>
      </c>
      <c r="K2420" t="b">
        <v>0</v>
      </c>
      <c r="L2420">
        <v>5</v>
      </c>
      <c r="M2420" t="b">
        <v>0</v>
      </c>
      <c r="N2420" t="s">
        <v>8284</v>
      </c>
      <c r="O2420" s="13">
        <f>E2420/D2420</f>
        <v>2.0000000000000001E-4</v>
      </c>
      <c r="P2420" s="14">
        <f>IF($L2420&lt;&gt;0, E2420/L2420, 0)</f>
        <v>1</v>
      </c>
      <c r="Q2420" t="str">
        <f>LEFT($N2420, FIND("/", $N2420)-1)</f>
        <v>food</v>
      </c>
      <c r="R2420" t="str">
        <f>RIGHT(N2420, LEN(N2420)-LEN(Q2420)-1)</f>
        <v>food trucks</v>
      </c>
      <c r="S2420" s="5">
        <f>$J2420/60/60/24+DATE(1970, 1, 1)</f>
        <v>42027.856990740736</v>
      </c>
      <c r="T2420" s="5">
        <f>$I2420/60/60/24+DATE(1970, 1, 1)</f>
        <v>42087.815324074079</v>
      </c>
      <c r="U2420" t="b">
        <f>T2420&gt;S2420</f>
        <v>1</v>
      </c>
    </row>
    <row r="2421" spans="1:21" ht="58" x14ac:dyDescent="0.35">
      <c r="A2421">
        <v>2419</v>
      </c>
      <c r="B2421" s="3" t="s">
        <v>2420</v>
      </c>
      <c r="C2421" s="3" t="s">
        <v>6529</v>
      </c>
      <c r="D2421" s="11">
        <v>3000</v>
      </c>
      <c r="E2421" s="11">
        <v>0</v>
      </c>
      <c r="F2421" t="s">
        <v>8221</v>
      </c>
      <c r="G2421" t="s">
        <v>8224</v>
      </c>
      <c r="H2421" t="s">
        <v>8246</v>
      </c>
      <c r="I2421">
        <v>1424281389</v>
      </c>
      <c r="J2421">
        <v>1419097389</v>
      </c>
      <c r="K2421" t="b">
        <v>0</v>
      </c>
      <c r="L2421">
        <v>0</v>
      </c>
      <c r="M2421" t="b">
        <v>0</v>
      </c>
      <c r="N2421" t="s">
        <v>8284</v>
      </c>
      <c r="O2421" s="13">
        <f>E2421/D2421</f>
        <v>0</v>
      </c>
      <c r="P2421" s="14">
        <f>IF($L2421&lt;&gt;0, E2421/L2421, 0)</f>
        <v>0</v>
      </c>
      <c r="Q2421" t="str">
        <f>LEFT($N2421, FIND("/", $N2421)-1)</f>
        <v>food</v>
      </c>
      <c r="R2421" t="str">
        <f>RIGHT(N2421, LEN(N2421)-LEN(Q2421)-1)</f>
        <v>food trucks</v>
      </c>
      <c r="S2421" s="5">
        <f>$J2421/60/60/24+DATE(1970, 1, 1)</f>
        <v>41993.738298611104</v>
      </c>
      <c r="T2421" s="5">
        <f>$I2421/60/60/24+DATE(1970, 1, 1)</f>
        <v>42053.738298611104</v>
      </c>
      <c r="U2421" t="b">
        <f>T2421&gt;S2421</f>
        <v>1</v>
      </c>
    </row>
    <row r="2422" spans="1:21" ht="43.5" x14ac:dyDescent="0.35">
      <c r="A2422">
        <v>2420</v>
      </c>
      <c r="B2422" s="3" t="s">
        <v>2421</v>
      </c>
      <c r="C2422" s="3" t="s">
        <v>6530</v>
      </c>
      <c r="D2422" s="11">
        <v>16870</v>
      </c>
      <c r="E2422" s="11">
        <v>2501</v>
      </c>
      <c r="F2422" t="s">
        <v>8221</v>
      </c>
      <c r="G2422" t="s">
        <v>8224</v>
      </c>
      <c r="H2422" t="s">
        <v>8246</v>
      </c>
      <c r="I2422">
        <v>1415583695</v>
      </c>
      <c r="J2422">
        <v>1410396095</v>
      </c>
      <c r="K2422" t="b">
        <v>0</v>
      </c>
      <c r="L2422">
        <v>36</v>
      </c>
      <c r="M2422" t="b">
        <v>0</v>
      </c>
      <c r="N2422" t="s">
        <v>8284</v>
      </c>
      <c r="O2422" s="13">
        <f>E2422/D2422</f>
        <v>0.14825133372851215</v>
      </c>
      <c r="P2422" s="14">
        <f>IF($L2422&lt;&gt;0, E2422/L2422, 0)</f>
        <v>69.472222222222229</v>
      </c>
      <c r="Q2422" t="str">
        <f>LEFT($N2422, FIND("/", $N2422)-1)</f>
        <v>food</v>
      </c>
      <c r="R2422" t="str">
        <f>RIGHT(N2422, LEN(N2422)-LEN(Q2422)-1)</f>
        <v>food trucks</v>
      </c>
      <c r="S2422" s="5">
        <f>$J2422/60/60/24+DATE(1970, 1, 1)</f>
        <v>41893.028877314813</v>
      </c>
      <c r="T2422" s="5">
        <f>$I2422/60/60/24+DATE(1970, 1, 1)</f>
        <v>41953.070543981477</v>
      </c>
      <c r="U2422" t="b">
        <f>T2422&gt;S2422</f>
        <v>1</v>
      </c>
    </row>
    <row r="2423" spans="1:21" ht="29" x14ac:dyDescent="0.35">
      <c r="A2423">
        <v>2421</v>
      </c>
      <c r="B2423" s="3" t="s">
        <v>2422</v>
      </c>
      <c r="C2423" s="3" t="s">
        <v>6531</v>
      </c>
      <c r="D2423" s="11">
        <v>6000</v>
      </c>
      <c r="E2423" s="11">
        <v>1</v>
      </c>
      <c r="F2423" t="s">
        <v>8221</v>
      </c>
      <c r="G2423" t="s">
        <v>8224</v>
      </c>
      <c r="H2423" t="s">
        <v>8246</v>
      </c>
      <c r="I2423">
        <v>1424536196</v>
      </c>
      <c r="J2423">
        <v>1421944196</v>
      </c>
      <c r="K2423" t="b">
        <v>0</v>
      </c>
      <c r="L2423">
        <v>1</v>
      </c>
      <c r="M2423" t="b">
        <v>0</v>
      </c>
      <c r="N2423" t="s">
        <v>8284</v>
      </c>
      <c r="O2423" s="13">
        <f>E2423/D2423</f>
        <v>1.6666666666666666E-4</v>
      </c>
      <c r="P2423" s="14">
        <f>IF($L2423&lt;&gt;0, E2423/L2423, 0)</f>
        <v>1</v>
      </c>
      <c r="Q2423" t="str">
        <f>LEFT($N2423, FIND("/", $N2423)-1)</f>
        <v>food</v>
      </c>
      <c r="R2423" t="str">
        <f>RIGHT(N2423, LEN(N2423)-LEN(Q2423)-1)</f>
        <v>food trucks</v>
      </c>
      <c r="S2423" s="5">
        <f>$J2423/60/60/24+DATE(1970, 1, 1)</f>
        <v>42026.687453703707</v>
      </c>
      <c r="T2423" s="5">
        <f>$I2423/60/60/24+DATE(1970, 1, 1)</f>
        <v>42056.687453703707</v>
      </c>
      <c r="U2423" t="b">
        <f>T2423&gt;S2423</f>
        <v>1</v>
      </c>
    </row>
    <row r="2424" spans="1:21" ht="29" x14ac:dyDescent="0.35">
      <c r="A2424">
        <v>2422</v>
      </c>
      <c r="B2424" s="3" t="s">
        <v>2423</v>
      </c>
      <c r="C2424" s="3" t="s">
        <v>6532</v>
      </c>
      <c r="D2424" s="11">
        <v>500</v>
      </c>
      <c r="E2424" s="11">
        <v>1</v>
      </c>
      <c r="F2424" t="s">
        <v>8221</v>
      </c>
      <c r="G2424" t="s">
        <v>8224</v>
      </c>
      <c r="H2424" t="s">
        <v>8246</v>
      </c>
      <c r="I2424">
        <v>1426091036</v>
      </c>
      <c r="J2424">
        <v>1423502636</v>
      </c>
      <c r="K2424" t="b">
        <v>0</v>
      </c>
      <c r="L2424">
        <v>1</v>
      </c>
      <c r="M2424" t="b">
        <v>0</v>
      </c>
      <c r="N2424" t="s">
        <v>8284</v>
      </c>
      <c r="O2424" s="13">
        <f>E2424/D2424</f>
        <v>2E-3</v>
      </c>
      <c r="P2424" s="14">
        <f>IF($L2424&lt;&gt;0, E2424/L2424, 0)</f>
        <v>1</v>
      </c>
      <c r="Q2424" t="str">
        <f>LEFT($N2424, FIND("/", $N2424)-1)</f>
        <v>food</v>
      </c>
      <c r="R2424" t="str">
        <f>RIGHT(N2424, LEN(N2424)-LEN(Q2424)-1)</f>
        <v>food trucks</v>
      </c>
      <c r="S2424" s="5">
        <f>$J2424/60/60/24+DATE(1970, 1, 1)</f>
        <v>42044.724953703699</v>
      </c>
      <c r="T2424" s="5">
        <f>$I2424/60/60/24+DATE(1970, 1, 1)</f>
        <v>42074.683287037042</v>
      </c>
      <c r="U2424" t="b">
        <f>T2424&gt;S2424</f>
        <v>1</v>
      </c>
    </row>
    <row r="2425" spans="1:21" ht="43.5" x14ac:dyDescent="0.35">
      <c r="A2425">
        <v>2423</v>
      </c>
      <c r="B2425" s="3" t="s">
        <v>2424</v>
      </c>
      <c r="C2425" s="3" t="s">
        <v>6533</v>
      </c>
      <c r="D2425" s="11">
        <v>60000</v>
      </c>
      <c r="E2425" s="11">
        <v>8</v>
      </c>
      <c r="F2425" t="s">
        <v>8221</v>
      </c>
      <c r="G2425" t="s">
        <v>8224</v>
      </c>
      <c r="H2425" t="s">
        <v>8246</v>
      </c>
      <c r="I2425">
        <v>1420044890</v>
      </c>
      <c r="J2425">
        <v>1417452890</v>
      </c>
      <c r="K2425" t="b">
        <v>0</v>
      </c>
      <c r="L2425">
        <v>1</v>
      </c>
      <c r="M2425" t="b">
        <v>0</v>
      </c>
      <c r="N2425" t="s">
        <v>8284</v>
      </c>
      <c r="O2425" s="13">
        <f>E2425/D2425</f>
        <v>1.3333333333333334E-4</v>
      </c>
      <c r="P2425" s="14">
        <f>IF($L2425&lt;&gt;0, E2425/L2425, 0)</f>
        <v>8</v>
      </c>
      <c r="Q2425" t="str">
        <f>LEFT($N2425, FIND("/", $N2425)-1)</f>
        <v>food</v>
      </c>
      <c r="R2425" t="str">
        <f>RIGHT(N2425, LEN(N2425)-LEN(Q2425)-1)</f>
        <v>food trucks</v>
      </c>
      <c r="S2425" s="5">
        <f>$J2425/60/60/24+DATE(1970, 1, 1)</f>
        <v>41974.704745370371</v>
      </c>
      <c r="T2425" s="5">
        <f>$I2425/60/60/24+DATE(1970, 1, 1)</f>
        <v>42004.704745370371</v>
      </c>
      <c r="U2425" t="b">
        <f>T2425&gt;S2425</f>
        <v>1</v>
      </c>
    </row>
    <row r="2426" spans="1:21" ht="29" x14ac:dyDescent="0.35">
      <c r="A2426">
        <v>2424</v>
      </c>
      <c r="B2426" s="3" t="s">
        <v>2425</v>
      </c>
      <c r="C2426" s="3" t="s">
        <v>6534</v>
      </c>
      <c r="D2426" s="11">
        <v>25000</v>
      </c>
      <c r="E2426" s="11">
        <v>310</v>
      </c>
      <c r="F2426" t="s">
        <v>8221</v>
      </c>
      <c r="G2426" t="s">
        <v>8224</v>
      </c>
      <c r="H2426" t="s">
        <v>8246</v>
      </c>
      <c r="I2426">
        <v>1414445108</v>
      </c>
      <c r="J2426">
        <v>1411853108</v>
      </c>
      <c r="K2426" t="b">
        <v>0</v>
      </c>
      <c r="L2426">
        <v>9</v>
      </c>
      <c r="M2426" t="b">
        <v>0</v>
      </c>
      <c r="N2426" t="s">
        <v>8284</v>
      </c>
      <c r="O2426" s="13">
        <f>E2426/D2426</f>
        <v>1.24E-2</v>
      </c>
      <c r="P2426" s="14">
        <f>IF($L2426&lt;&gt;0, E2426/L2426, 0)</f>
        <v>34.444444444444443</v>
      </c>
      <c r="Q2426" t="str">
        <f>LEFT($N2426, FIND("/", $N2426)-1)</f>
        <v>food</v>
      </c>
      <c r="R2426" t="str">
        <f>RIGHT(N2426, LEN(N2426)-LEN(Q2426)-1)</f>
        <v>food trucks</v>
      </c>
      <c r="S2426" s="5">
        <f>$J2426/60/60/24+DATE(1970, 1, 1)</f>
        <v>41909.892453703702</v>
      </c>
      <c r="T2426" s="5">
        <f>$I2426/60/60/24+DATE(1970, 1, 1)</f>
        <v>41939.892453703702</v>
      </c>
      <c r="U2426" t="b">
        <f>T2426&gt;S2426</f>
        <v>1</v>
      </c>
    </row>
    <row r="2427" spans="1:21" ht="58" x14ac:dyDescent="0.35">
      <c r="A2427">
        <v>2425</v>
      </c>
      <c r="B2427" s="3" t="s">
        <v>2426</v>
      </c>
      <c r="C2427" s="3" t="s">
        <v>6535</v>
      </c>
      <c r="D2427" s="11">
        <v>3500</v>
      </c>
      <c r="E2427" s="11">
        <v>1</v>
      </c>
      <c r="F2427" t="s">
        <v>8221</v>
      </c>
      <c r="G2427" t="s">
        <v>8224</v>
      </c>
      <c r="H2427" t="s">
        <v>8246</v>
      </c>
      <c r="I2427">
        <v>1464386640</v>
      </c>
      <c r="J2427">
        <v>1463090149</v>
      </c>
      <c r="K2427" t="b">
        <v>0</v>
      </c>
      <c r="L2427">
        <v>1</v>
      </c>
      <c r="M2427" t="b">
        <v>0</v>
      </c>
      <c r="N2427" t="s">
        <v>8284</v>
      </c>
      <c r="O2427" s="13">
        <f>E2427/D2427</f>
        <v>2.8571428571428574E-4</v>
      </c>
      <c r="P2427" s="14">
        <f>IF($L2427&lt;&gt;0, E2427/L2427, 0)</f>
        <v>1</v>
      </c>
      <c r="Q2427" t="str">
        <f>LEFT($N2427, FIND("/", $N2427)-1)</f>
        <v>food</v>
      </c>
      <c r="R2427" t="str">
        <f>RIGHT(N2427, LEN(N2427)-LEN(Q2427)-1)</f>
        <v>food trucks</v>
      </c>
      <c r="S2427" s="5">
        <f>$J2427/60/60/24+DATE(1970, 1, 1)</f>
        <v>42502.913761574076</v>
      </c>
      <c r="T2427" s="5">
        <f>$I2427/60/60/24+DATE(1970, 1, 1)</f>
        <v>42517.919444444444</v>
      </c>
      <c r="U2427" t="b">
        <f>T2427&gt;S2427</f>
        <v>1</v>
      </c>
    </row>
    <row r="2428" spans="1:21" ht="43.5" x14ac:dyDescent="0.35">
      <c r="A2428">
        <v>2426</v>
      </c>
      <c r="B2428" s="3" t="s">
        <v>2427</v>
      </c>
      <c r="C2428" s="3" t="s">
        <v>6536</v>
      </c>
      <c r="D2428" s="11">
        <v>20000</v>
      </c>
      <c r="E2428" s="11">
        <v>0</v>
      </c>
      <c r="F2428" t="s">
        <v>8221</v>
      </c>
      <c r="G2428" t="s">
        <v>8224</v>
      </c>
      <c r="H2428" t="s">
        <v>8246</v>
      </c>
      <c r="I2428">
        <v>1439006692</v>
      </c>
      <c r="J2428">
        <v>1433822692</v>
      </c>
      <c r="K2428" t="b">
        <v>0</v>
      </c>
      <c r="L2428">
        <v>0</v>
      </c>
      <c r="M2428" t="b">
        <v>0</v>
      </c>
      <c r="N2428" t="s">
        <v>8284</v>
      </c>
      <c r="O2428" s="13">
        <f>E2428/D2428</f>
        <v>0</v>
      </c>
      <c r="P2428" s="14">
        <f>IF($L2428&lt;&gt;0, E2428/L2428, 0)</f>
        <v>0</v>
      </c>
      <c r="Q2428" t="str">
        <f>LEFT($N2428, FIND("/", $N2428)-1)</f>
        <v>food</v>
      </c>
      <c r="R2428" t="str">
        <f>RIGHT(N2428, LEN(N2428)-LEN(Q2428)-1)</f>
        <v>food trucks</v>
      </c>
      <c r="S2428" s="5">
        <f>$J2428/60/60/24+DATE(1970, 1, 1)</f>
        <v>42164.170046296291</v>
      </c>
      <c r="T2428" s="5">
        <f>$I2428/60/60/24+DATE(1970, 1, 1)</f>
        <v>42224.170046296291</v>
      </c>
      <c r="U2428" t="b">
        <f>T2428&gt;S2428</f>
        <v>1</v>
      </c>
    </row>
    <row r="2429" spans="1:21" ht="29" x14ac:dyDescent="0.35">
      <c r="A2429">
        <v>2427</v>
      </c>
      <c r="B2429" s="3" t="s">
        <v>2428</v>
      </c>
      <c r="C2429" s="3" t="s">
        <v>6537</v>
      </c>
      <c r="D2429" s="11">
        <v>50000</v>
      </c>
      <c r="E2429" s="11">
        <v>1</v>
      </c>
      <c r="F2429" t="s">
        <v>8221</v>
      </c>
      <c r="G2429" t="s">
        <v>8224</v>
      </c>
      <c r="H2429" t="s">
        <v>8246</v>
      </c>
      <c r="I2429">
        <v>1458715133</v>
      </c>
      <c r="J2429">
        <v>1455262733</v>
      </c>
      <c r="K2429" t="b">
        <v>0</v>
      </c>
      <c r="L2429">
        <v>1</v>
      </c>
      <c r="M2429" t="b">
        <v>0</v>
      </c>
      <c r="N2429" t="s">
        <v>8284</v>
      </c>
      <c r="O2429" s="13">
        <f>E2429/D2429</f>
        <v>2.0000000000000002E-5</v>
      </c>
      <c r="P2429" s="14">
        <f>IF($L2429&lt;&gt;0, E2429/L2429, 0)</f>
        <v>1</v>
      </c>
      <c r="Q2429" t="str">
        <f>LEFT($N2429, FIND("/", $N2429)-1)</f>
        <v>food</v>
      </c>
      <c r="R2429" t="str">
        <f>RIGHT(N2429, LEN(N2429)-LEN(Q2429)-1)</f>
        <v>food trucks</v>
      </c>
      <c r="S2429" s="5">
        <f>$J2429/60/60/24+DATE(1970, 1, 1)</f>
        <v>42412.318668981476</v>
      </c>
      <c r="T2429" s="5">
        <f>$I2429/60/60/24+DATE(1970, 1, 1)</f>
        <v>42452.277002314819</v>
      </c>
      <c r="U2429" t="b">
        <f>T2429&gt;S2429</f>
        <v>1</v>
      </c>
    </row>
    <row r="2430" spans="1:21" ht="29" x14ac:dyDescent="0.35">
      <c r="A2430">
        <v>2428</v>
      </c>
      <c r="B2430" s="3" t="s">
        <v>2429</v>
      </c>
      <c r="C2430" s="3" t="s">
        <v>6538</v>
      </c>
      <c r="D2430" s="11">
        <v>35000</v>
      </c>
      <c r="E2430" s="11">
        <v>1</v>
      </c>
      <c r="F2430" t="s">
        <v>8221</v>
      </c>
      <c r="G2430" t="s">
        <v>8224</v>
      </c>
      <c r="H2430" t="s">
        <v>8246</v>
      </c>
      <c r="I2430">
        <v>1426182551</v>
      </c>
      <c r="J2430">
        <v>1423594151</v>
      </c>
      <c r="K2430" t="b">
        <v>0</v>
      </c>
      <c r="L2430">
        <v>1</v>
      </c>
      <c r="M2430" t="b">
        <v>0</v>
      </c>
      <c r="N2430" t="s">
        <v>8284</v>
      </c>
      <c r="O2430" s="13">
        <f>E2430/D2430</f>
        <v>2.8571428571428571E-5</v>
      </c>
      <c r="P2430" s="14">
        <f>IF($L2430&lt;&gt;0, E2430/L2430, 0)</f>
        <v>1</v>
      </c>
      <c r="Q2430" t="str">
        <f>LEFT($N2430, FIND("/", $N2430)-1)</f>
        <v>food</v>
      </c>
      <c r="R2430" t="str">
        <f>RIGHT(N2430, LEN(N2430)-LEN(Q2430)-1)</f>
        <v>food trucks</v>
      </c>
      <c r="S2430" s="5">
        <f>$J2430/60/60/24+DATE(1970, 1, 1)</f>
        <v>42045.784155092595</v>
      </c>
      <c r="T2430" s="5">
        <f>$I2430/60/60/24+DATE(1970, 1, 1)</f>
        <v>42075.742488425924</v>
      </c>
      <c r="U2430" t="b">
        <f>T2430&gt;S2430</f>
        <v>1</v>
      </c>
    </row>
    <row r="2431" spans="1:21" ht="43.5" x14ac:dyDescent="0.35">
      <c r="A2431">
        <v>2429</v>
      </c>
      <c r="B2431" s="3" t="s">
        <v>2430</v>
      </c>
      <c r="C2431" s="3" t="s">
        <v>6539</v>
      </c>
      <c r="D2431" s="11">
        <v>140000</v>
      </c>
      <c r="E2431" s="11">
        <v>2005</v>
      </c>
      <c r="F2431" t="s">
        <v>8221</v>
      </c>
      <c r="G2431" t="s">
        <v>8234</v>
      </c>
      <c r="H2431" t="s">
        <v>8254</v>
      </c>
      <c r="I2431">
        <v>1486313040</v>
      </c>
      <c r="J2431">
        <v>1483131966</v>
      </c>
      <c r="K2431" t="b">
        <v>0</v>
      </c>
      <c r="L2431">
        <v>4</v>
      </c>
      <c r="M2431" t="b">
        <v>0</v>
      </c>
      <c r="N2431" t="s">
        <v>8284</v>
      </c>
      <c r="O2431" s="13">
        <f>E2431/D2431</f>
        <v>1.4321428571428572E-2</v>
      </c>
      <c r="P2431" s="14">
        <f>IF($L2431&lt;&gt;0, E2431/L2431, 0)</f>
        <v>501.25</v>
      </c>
      <c r="Q2431" t="str">
        <f>LEFT($N2431, FIND("/", $N2431)-1)</f>
        <v>food</v>
      </c>
      <c r="R2431" t="str">
        <f>RIGHT(N2431, LEN(N2431)-LEN(Q2431)-1)</f>
        <v>food trucks</v>
      </c>
      <c r="S2431" s="5">
        <f>$J2431/60/60/24+DATE(1970, 1, 1)</f>
        <v>42734.879236111112</v>
      </c>
      <c r="T2431" s="5">
        <f>$I2431/60/60/24+DATE(1970, 1, 1)</f>
        <v>42771.697222222225</v>
      </c>
      <c r="U2431" t="b">
        <f>T2431&gt;S2431</f>
        <v>1</v>
      </c>
    </row>
    <row r="2432" spans="1:21" ht="58" x14ac:dyDescent="0.35">
      <c r="A2432">
        <v>2430</v>
      </c>
      <c r="B2432" s="3" t="s">
        <v>2431</v>
      </c>
      <c r="C2432" s="3" t="s">
        <v>6540</v>
      </c>
      <c r="D2432" s="11">
        <v>3000</v>
      </c>
      <c r="E2432" s="11">
        <v>21</v>
      </c>
      <c r="F2432" t="s">
        <v>8221</v>
      </c>
      <c r="G2432" t="s">
        <v>8224</v>
      </c>
      <c r="H2432" t="s">
        <v>8246</v>
      </c>
      <c r="I2432">
        <v>1455246504</v>
      </c>
      <c r="J2432">
        <v>1452654504</v>
      </c>
      <c r="K2432" t="b">
        <v>0</v>
      </c>
      <c r="L2432">
        <v>2</v>
      </c>
      <c r="M2432" t="b">
        <v>0</v>
      </c>
      <c r="N2432" t="s">
        <v>8284</v>
      </c>
      <c r="O2432" s="13">
        <f>E2432/D2432</f>
        <v>7.0000000000000001E-3</v>
      </c>
      <c r="P2432" s="14">
        <f>IF($L2432&lt;&gt;0, E2432/L2432, 0)</f>
        <v>10.5</v>
      </c>
      <c r="Q2432" t="str">
        <f>LEFT($N2432, FIND("/", $N2432)-1)</f>
        <v>food</v>
      </c>
      <c r="R2432" t="str">
        <f>RIGHT(N2432, LEN(N2432)-LEN(Q2432)-1)</f>
        <v>food trucks</v>
      </c>
      <c r="S2432" s="5">
        <f>$J2432/60/60/24+DATE(1970, 1, 1)</f>
        <v>42382.130833333329</v>
      </c>
      <c r="T2432" s="5">
        <f>$I2432/60/60/24+DATE(1970, 1, 1)</f>
        <v>42412.130833333329</v>
      </c>
      <c r="U2432" t="b">
        <f>T2432&gt;S2432</f>
        <v>1</v>
      </c>
    </row>
    <row r="2433" spans="1:21" ht="29" x14ac:dyDescent="0.35">
      <c r="A2433">
        <v>2431</v>
      </c>
      <c r="B2433" s="3" t="s">
        <v>2432</v>
      </c>
      <c r="C2433" s="3" t="s">
        <v>6541</v>
      </c>
      <c r="D2433" s="11">
        <v>100000</v>
      </c>
      <c r="E2433" s="11">
        <v>2</v>
      </c>
      <c r="F2433" t="s">
        <v>8221</v>
      </c>
      <c r="G2433" t="s">
        <v>8224</v>
      </c>
      <c r="H2433" t="s">
        <v>8246</v>
      </c>
      <c r="I2433">
        <v>1467080613</v>
      </c>
      <c r="J2433">
        <v>1461896613</v>
      </c>
      <c r="K2433" t="b">
        <v>0</v>
      </c>
      <c r="L2433">
        <v>2</v>
      </c>
      <c r="M2433" t="b">
        <v>0</v>
      </c>
      <c r="N2433" t="s">
        <v>8284</v>
      </c>
      <c r="O2433" s="13">
        <f>E2433/D2433</f>
        <v>2.0000000000000002E-5</v>
      </c>
      <c r="P2433" s="14">
        <f>IF($L2433&lt;&gt;0, E2433/L2433, 0)</f>
        <v>1</v>
      </c>
      <c r="Q2433" t="str">
        <f>LEFT($N2433, FIND("/", $N2433)-1)</f>
        <v>food</v>
      </c>
      <c r="R2433" t="str">
        <f>RIGHT(N2433, LEN(N2433)-LEN(Q2433)-1)</f>
        <v>food trucks</v>
      </c>
      <c r="S2433" s="5">
        <f>$J2433/60/60/24+DATE(1970, 1, 1)</f>
        <v>42489.099687499998</v>
      </c>
      <c r="T2433" s="5">
        <f>$I2433/60/60/24+DATE(1970, 1, 1)</f>
        <v>42549.099687499998</v>
      </c>
      <c r="U2433" t="b">
        <f>T2433&gt;S2433</f>
        <v>1</v>
      </c>
    </row>
    <row r="2434" spans="1:21" ht="43.5" x14ac:dyDescent="0.35">
      <c r="A2434">
        <v>2432</v>
      </c>
      <c r="B2434" s="3" t="s">
        <v>2433</v>
      </c>
      <c r="C2434" s="3" t="s">
        <v>6542</v>
      </c>
      <c r="D2434" s="11">
        <v>14000</v>
      </c>
      <c r="E2434" s="11">
        <v>2</v>
      </c>
      <c r="F2434" t="s">
        <v>8221</v>
      </c>
      <c r="G2434" t="s">
        <v>8224</v>
      </c>
      <c r="H2434" t="s">
        <v>8246</v>
      </c>
      <c r="I2434">
        <v>1425791697</v>
      </c>
      <c r="J2434">
        <v>1423199697</v>
      </c>
      <c r="K2434" t="b">
        <v>0</v>
      </c>
      <c r="L2434">
        <v>2</v>
      </c>
      <c r="M2434" t="b">
        <v>0</v>
      </c>
      <c r="N2434" t="s">
        <v>8284</v>
      </c>
      <c r="O2434" s="13">
        <f>E2434/D2434</f>
        <v>1.4285714285714287E-4</v>
      </c>
      <c r="P2434" s="14">
        <f>IF($L2434&lt;&gt;0, E2434/L2434, 0)</f>
        <v>1</v>
      </c>
      <c r="Q2434" t="str">
        <f>LEFT($N2434, FIND("/", $N2434)-1)</f>
        <v>food</v>
      </c>
      <c r="R2434" t="str">
        <f>RIGHT(N2434, LEN(N2434)-LEN(Q2434)-1)</f>
        <v>food trucks</v>
      </c>
      <c r="S2434" s="5">
        <f>$J2434/60/60/24+DATE(1970, 1, 1)</f>
        <v>42041.218715277777</v>
      </c>
      <c r="T2434" s="5">
        <f>$I2434/60/60/24+DATE(1970, 1, 1)</f>
        <v>42071.218715277777</v>
      </c>
      <c r="U2434" t="b">
        <f>T2434&gt;S2434</f>
        <v>1</v>
      </c>
    </row>
    <row r="2435" spans="1:21" ht="58" x14ac:dyDescent="0.35">
      <c r="A2435">
        <v>2433</v>
      </c>
      <c r="B2435" s="3" t="s">
        <v>2434</v>
      </c>
      <c r="C2435" s="3" t="s">
        <v>6543</v>
      </c>
      <c r="D2435" s="11">
        <v>10000</v>
      </c>
      <c r="E2435" s="11">
        <v>0</v>
      </c>
      <c r="F2435" t="s">
        <v>8221</v>
      </c>
      <c r="G2435" t="s">
        <v>8224</v>
      </c>
      <c r="H2435" t="s">
        <v>8246</v>
      </c>
      <c r="I2435">
        <v>1456608943</v>
      </c>
      <c r="J2435">
        <v>1454016943</v>
      </c>
      <c r="K2435" t="b">
        <v>0</v>
      </c>
      <c r="L2435">
        <v>0</v>
      </c>
      <c r="M2435" t="b">
        <v>0</v>
      </c>
      <c r="N2435" t="s">
        <v>8284</v>
      </c>
      <c r="O2435" s="13">
        <f>E2435/D2435</f>
        <v>0</v>
      </c>
      <c r="P2435" s="14">
        <f>IF($L2435&lt;&gt;0, E2435/L2435, 0)</f>
        <v>0</v>
      </c>
      <c r="Q2435" t="str">
        <f>LEFT($N2435, FIND("/", $N2435)-1)</f>
        <v>food</v>
      </c>
      <c r="R2435" t="str">
        <f>RIGHT(N2435, LEN(N2435)-LEN(Q2435)-1)</f>
        <v>food trucks</v>
      </c>
      <c r="S2435" s="5">
        <f>$J2435/60/60/24+DATE(1970, 1, 1)</f>
        <v>42397.89980324074</v>
      </c>
      <c r="T2435" s="5">
        <f>$I2435/60/60/24+DATE(1970, 1, 1)</f>
        <v>42427.89980324074</v>
      </c>
      <c r="U2435" t="b">
        <f>T2435&gt;S2435</f>
        <v>1</v>
      </c>
    </row>
    <row r="2436" spans="1:21" ht="43.5" x14ac:dyDescent="0.35">
      <c r="A2436">
        <v>2434</v>
      </c>
      <c r="B2436" s="3" t="s">
        <v>2435</v>
      </c>
      <c r="C2436" s="3" t="s">
        <v>6544</v>
      </c>
      <c r="D2436" s="11">
        <v>20000</v>
      </c>
      <c r="E2436" s="11">
        <v>26</v>
      </c>
      <c r="F2436" t="s">
        <v>8221</v>
      </c>
      <c r="G2436" t="s">
        <v>8224</v>
      </c>
      <c r="H2436" t="s">
        <v>8246</v>
      </c>
      <c r="I2436">
        <v>1438662474</v>
      </c>
      <c r="J2436">
        <v>1435206474</v>
      </c>
      <c r="K2436" t="b">
        <v>0</v>
      </c>
      <c r="L2436">
        <v>2</v>
      </c>
      <c r="M2436" t="b">
        <v>0</v>
      </c>
      <c r="N2436" t="s">
        <v>8284</v>
      </c>
      <c r="O2436" s="13">
        <f>E2436/D2436</f>
        <v>1.2999999999999999E-3</v>
      </c>
      <c r="P2436" s="14">
        <f>IF($L2436&lt;&gt;0, E2436/L2436, 0)</f>
        <v>13</v>
      </c>
      <c r="Q2436" t="str">
        <f>LEFT($N2436, FIND("/", $N2436)-1)</f>
        <v>food</v>
      </c>
      <c r="R2436" t="str">
        <f>RIGHT(N2436, LEN(N2436)-LEN(Q2436)-1)</f>
        <v>food trucks</v>
      </c>
      <c r="S2436" s="5">
        <f>$J2436/60/60/24+DATE(1970, 1, 1)</f>
        <v>42180.18604166666</v>
      </c>
      <c r="T2436" s="5">
        <f>$I2436/60/60/24+DATE(1970, 1, 1)</f>
        <v>42220.18604166666</v>
      </c>
      <c r="U2436" t="b">
        <f>T2436&gt;S2436</f>
        <v>1</v>
      </c>
    </row>
    <row r="2437" spans="1:21" ht="43.5" x14ac:dyDescent="0.35">
      <c r="A2437">
        <v>2435</v>
      </c>
      <c r="B2437" s="3" t="s">
        <v>2436</v>
      </c>
      <c r="C2437" s="3" t="s">
        <v>6545</v>
      </c>
      <c r="D2437" s="11">
        <v>250000</v>
      </c>
      <c r="E2437" s="11">
        <v>1224</v>
      </c>
      <c r="F2437" t="s">
        <v>8221</v>
      </c>
      <c r="G2437" t="s">
        <v>8235</v>
      </c>
      <c r="H2437" t="s">
        <v>8255</v>
      </c>
      <c r="I2437">
        <v>1444027186</v>
      </c>
      <c r="J2437">
        <v>1441435186</v>
      </c>
      <c r="K2437" t="b">
        <v>0</v>
      </c>
      <c r="L2437">
        <v>4</v>
      </c>
      <c r="M2437" t="b">
        <v>0</v>
      </c>
      <c r="N2437" t="s">
        <v>8284</v>
      </c>
      <c r="O2437" s="13">
        <f>E2437/D2437</f>
        <v>4.8960000000000002E-3</v>
      </c>
      <c r="P2437" s="14">
        <f>IF($L2437&lt;&gt;0, E2437/L2437, 0)</f>
        <v>306</v>
      </c>
      <c r="Q2437" t="str">
        <f>LEFT($N2437, FIND("/", $N2437)-1)</f>
        <v>food</v>
      </c>
      <c r="R2437" t="str">
        <f>RIGHT(N2437, LEN(N2437)-LEN(Q2437)-1)</f>
        <v>food trucks</v>
      </c>
      <c r="S2437" s="5">
        <f>$J2437/60/60/24+DATE(1970, 1, 1)</f>
        <v>42252.277615740735</v>
      </c>
      <c r="T2437" s="5">
        <f>$I2437/60/60/24+DATE(1970, 1, 1)</f>
        <v>42282.277615740735</v>
      </c>
      <c r="U2437" t="b">
        <f>T2437&gt;S2437</f>
        <v>1</v>
      </c>
    </row>
    <row r="2438" spans="1:21" ht="58" x14ac:dyDescent="0.35">
      <c r="A2438">
        <v>2436</v>
      </c>
      <c r="B2438" s="3" t="s">
        <v>2437</v>
      </c>
      <c r="C2438" s="3" t="s">
        <v>6546</v>
      </c>
      <c r="D2438" s="11">
        <v>117000</v>
      </c>
      <c r="E2438" s="11">
        <v>45</v>
      </c>
      <c r="F2438" t="s">
        <v>8221</v>
      </c>
      <c r="G2438" t="s">
        <v>8229</v>
      </c>
      <c r="H2438" t="s">
        <v>8251</v>
      </c>
      <c r="I2438">
        <v>1454078770</v>
      </c>
      <c r="J2438">
        <v>1448894770</v>
      </c>
      <c r="K2438" t="b">
        <v>0</v>
      </c>
      <c r="L2438">
        <v>2</v>
      </c>
      <c r="M2438" t="b">
        <v>0</v>
      </c>
      <c r="N2438" t="s">
        <v>8284</v>
      </c>
      <c r="O2438" s="13">
        <f>E2438/D2438</f>
        <v>3.8461538461538462E-4</v>
      </c>
      <c r="P2438" s="14">
        <f>IF($L2438&lt;&gt;0, E2438/L2438, 0)</f>
        <v>22.5</v>
      </c>
      <c r="Q2438" t="str">
        <f>LEFT($N2438, FIND("/", $N2438)-1)</f>
        <v>food</v>
      </c>
      <c r="R2438" t="str">
        <f>RIGHT(N2438, LEN(N2438)-LEN(Q2438)-1)</f>
        <v>food trucks</v>
      </c>
      <c r="S2438" s="5">
        <f>$J2438/60/60/24+DATE(1970, 1, 1)</f>
        <v>42338.615393518514</v>
      </c>
      <c r="T2438" s="5">
        <f>$I2438/60/60/24+DATE(1970, 1, 1)</f>
        <v>42398.615393518514</v>
      </c>
      <c r="U2438" t="b">
        <f>T2438&gt;S2438</f>
        <v>1</v>
      </c>
    </row>
    <row r="2439" spans="1:21" ht="43.5" x14ac:dyDescent="0.35">
      <c r="A2439">
        <v>2437</v>
      </c>
      <c r="B2439" s="3" t="s">
        <v>2438</v>
      </c>
      <c r="C2439" s="3" t="s">
        <v>6547</v>
      </c>
      <c r="D2439" s="11">
        <v>8000</v>
      </c>
      <c r="E2439" s="11">
        <v>0</v>
      </c>
      <c r="F2439" t="s">
        <v>8221</v>
      </c>
      <c r="G2439" t="s">
        <v>8224</v>
      </c>
      <c r="H2439" t="s">
        <v>8246</v>
      </c>
      <c r="I2439">
        <v>1426615200</v>
      </c>
      <c r="J2439">
        <v>1422400188</v>
      </c>
      <c r="K2439" t="b">
        <v>0</v>
      </c>
      <c r="L2439">
        <v>0</v>
      </c>
      <c r="M2439" t="b">
        <v>0</v>
      </c>
      <c r="N2439" t="s">
        <v>8284</v>
      </c>
      <c r="O2439" s="13">
        <f>E2439/D2439</f>
        <v>0</v>
      </c>
      <c r="P2439" s="14">
        <f>IF($L2439&lt;&gt;0, E2439/L2439, 0)</f>
        <v>0</v>
      </c>
      <c r="Q2439" t="str">
        <f>LEFT($N2439, FIND("/", $N2439)-1)</f>
        <v>food</v>
      </c>
      <c r="R2439" t="str">
        <f>RIGHT(N2439, LEN(N2439)-LEN(Q2439)-1)</f>
        <v>food trucks</v>
      </c>
      <c r="S2439" s="5">
        <f>$J2439/60/60/24+DATE(1970, 1, 1)</f>
        <v>42031.965138888889</v>
      </c>
      <c r="T2439" s="5">
        <f>$I2439/60/60/24+DATE(1970, 1, 1)</f>
        <v>42080.75</v>
      </c>
      <c r="U2439" t="b">
        <f>T2439&gt;S2439</f>
        <v>1</v>
      </c>
    </row>
    <row r="2440" spans="1:21" ht="43.5" x14ac:dyDescent="0.35">
      <c r="A2440">
        <v>2438</v>
      </c>
      <c r="B2440" s="3" t="s">
        <v>2439</v>
      </c>
      <c r="C2440" s="3" t="s">
        <v>6548</v>
      </c>
      <c r="D2440" s="11">
        <v>15000</v>
      </c>
      <c r="E2440" s="11">
        <v>50</v>
      </c>
      <c r="F2440" t="s">
        <v>8221</v>
      </c>
      <c r="G2440" t="s">
        <v>8224</v>
      </c>
      <c r="H2440" t="s">
        <v>8246</v>
      </c>
      <c r="I2440">
        <v>1449529062</v>
      </c>
      <c r="J2440">
        <v>1444341462</v>
      </c>
      <c r="K2440" t="b">
        <v>0</v>
      </c>
      <c r="L2440">
        <v>1</v>
      </c>
      <c r="M2440" t="b">
        <v>0</v>
      </c>
      <c r="N2440" t="s">
        <v>8284</v>
      </c>
      <c r="O2440" s="13">
        <f>E2440/D2440</f>
        <v>3.3333333333333335E-3</v>
      </c>
      <c r="P2440" s="14">
        <f>IF($L2440&lt;&gt;0, E2440/L2440, 0)</f>
        <v>50</v>
      </c>
      <c r="Q2440" t="str">
        <f>LEFT($N2440, FIND("/", $N2440)-1)</f>
        <v>food</v>
      </c>
      <c r="R2440" t="str">
        <f>RIGHT(N2440, LEN(N2440)-LEN(Q2440)-1)</f>
        <v>food trucks</v>
      </c>
      <c r="S2440" s="5">
        <f>$J2440/60/60/24+DATE(1970, 1, 1)</f>
        <v>42285.91506944444</v>
      </c>
      <c r="T2440" s="5">
        <f>$I2440/60/60/24+DATE(1970, 1, 1)</f>
        <v>42345.956736111111</v>
      </c>
      <c r="U2440" t="b">
        <f>T2440&gt;S2440</f>
        <v>1</v>
      </c>
    </row>
    <row r="2441" spans="1:21" ht="58" x14ac:dyDescent="0.35">
      <c r="A2441">
        <v>2439</v>
      </c>
      <c r="B2441" s="3" t="s">
        <v>2440</v>
      </c>
      <c r="C2441" s="3" t="s">
        <v>6549</v>
      </c>
      <c r="D2441" s="11">
        <v>10000</v>
      </c>
      <c r="E2441" s="11">
        <v>0</v>
      </c>
      <c r="F2441" t="s">
        <v>8221</v>
      </c>
      <c r="G2441" t="s">
        <v>8224</v>
      </c>
      <c r="H2441" t="s">
        <v>8246</v>
      </c>
      <c r="I2441">
        <v>1445197129</v>
      </c>
      <c r="J2441">
        <v>1442605129</v>
      </c>
      <c r="K2441" t="b">
        <v>0</v>
      </c>
      <c r="L2441">
        <v>0</v>
      </c>
      <c r="M2441" t="b">
        <v>0</v>
      </c>
      <c r="N2441" t="s">
        <v>8284</v>
      </c>
      <c r="O2441" s="13">
        <f>E2441/D2441</f>
        <v>0</v>
      </c>
      <c r="P2441" s="14">
        <f>IF($L2441&lt;&gt;0, E2441/L2441, 0)</f>
        <v>0</v>
      </c>
      <c r="Q2441" t="str">
        <f>LEFT($N2441, FIND("/", $N2441)-1)</f>
        <v>food</v>
      </c>
      <c r="R2441" t="str">
        <f>RIGHT(N2441, LEN(N2441)-LEN(Q2441)-1)</f>
        <v>food trucks</v>
      </c>
      <c r="S2441" s="5">
        <f>$J2441/60/60/24+DATE(1970, 1, 1)</f>
        <v>42265.818622685183</v>
      </c>
      <c r="T2441" s="5">
        <f>$I2441/60/60/24+DATE(1970, 1, 1)</f>
        <v>42295.818622685183</v>
      </c>
      <c r="U2441" t="b">
        <f>T2441&gt;S2441</f>
        <v>1</v>
      </c>
    </row>
    <row r="2442" spans="1:21" ht="29" x14ac:dyDescent="0.35">
      <c r="A2442">
        <v>2440</v>
      </c>
      <c r="B2442" s="3" t="s">
        <v>2441</v>
      </c>
      <c r="C2442" s="3" t="s">
        <v>6550</v>
      </c>
      <c r="D2442" s="11">
        <v>5000</v>
      </c>
      <c r="E2442" s="11">
        <v>10</v>
      </c>
      <c r="F2442" t="s">
        <v>8221</v>
      </c>
      <c r="G2442" t="s">
        <v>8242</v>
      </c>
      <c r="H2442" t="s">
        <v>8249</v>
      </c>
      <c r="I2442">
        <v>1455399313</v>
      </c>
      <c r="J2442">
        <v>1452807313</v>
      </c>
      <c r="K2442" t="b">
        <v>0</v>
      </c>
      <c r="L2442">
        <v>2</v>
      </c>
      <c r="M2442" t="b">
        <v>0</v>
      </c>
      <c r="N2442" t="s">
        <v>8284</v>
      </c>
      <c r="O2442" s="13">
        <f>E2442/D2442</f>
        <v>2E-3</v>
      </c>
      <c r="P2442" s="14">
        <f>IF($L2442&lt;&gt;0, E2442/L2442, 0)</f>
        <v>5</v>
      </c>
      <c r="Q2442" t="str">
        <f>LEFT($N2442, FIND("/", $N2442)-1)</f>
        <v>food</v>
      </c>
      <c r="R2442" t="str">
        <f>RIGHT(N2442, LEN(N2442)-LEN(Q2442)-1)</f>
        <v>food trucks</v>
      </c>
      <c r="S2442" s="5">
        <f>$J2442/60/60/24+DATE(1970, 1, 1)</f>
        <v>42383.899456018517</v>
      </c>
      <c r="T2442" s="5">
        <f>$I2442/60/60/24+DATE(1970, 1, 1)</f>
        <v>42413.899456018517</v>
      </c>
      <c r="U2442" t="b">
        <f>T2442&gt;S2442</f>
        <v>1</v>
      </c>
    </row>
    <row r="2443" spans="1:21" ht="29" x14ac:dyDescent="0.35">
      <c r="A2443">
        <v>2441</v>
      </c>
      <c r="B2443" s="3" t="s">
        <v>2442</v>
      </c>
      <c r="C2443" s="3" t="s">
        <v>6551</v>
      </c>
      <c r="D2443" s="11">
        <v>7500</v>
      </c>
      <c r="E2443" s="11">
        <v>8091</v>
      </c>
      <c r="F2443" t="s">
        <v>8219</v>
      </c>
      <c r="G2443" t="s">
        <v>8224</v>
      </c>
      <c r="H2443" t="s">
        <v>8246</v>
      </c>
      <c r="I2443">
        <v>1437627540</v>
      </c>
      <c r="J2443">
        <v>1435806054</v>
      </c>
      <c r="K2443" t="b">
        <v>0</v>
      </c>
      <c r="L2443">
        <v>109</v>
      </c>
      <c r="M2443" t="b">
        <v>1</v>
      </c>
      <c r="N2443" t="s">
        <v>8298</v>
      </c>
      <c r="O2443" s="13">
        <f>E2443/D2443</f>
        <v>1.0788</v>
      </c>
      <c r="P2443" s="14">
        <f>IF($L2443&lt;&gt;0, E2443/L2443, 0)</f>
        <v>74.22935779816514</v>
      </c>
      <c r="Q2443" t="str">
        <f>LEFT($N2443, FIND("/", $N2443)-1)</f>
        <v>food</v>
      </c>
      <c r="R2443" t="str">
        <f>RIGHT(N2443, LEN(N2443)-LEN(Q2443)-1)</f>
        <v>small batch</v>
      </c>
      <c r="S2443" s="5">
        <f>$J2443/60/60/24+DATE(1970, 1, 1)</f>
        <v>42187.125625000001</v>
      </c>
      <c r="T2443" s="5">
        <f>$I2443/60/60/24+DATE(1970, 1, 1)</f>
        <v>42208.207638888889</v>
      </c>
      <c r="U2443" t="b">
        <f>T2443&gt;S2443</f>
        <v>1</v>
      </c>
    </row>
    <row r="2444" spans="1:21" ht="29" x14ac:dyDescent="0.35">
      <c r="A2444">
        <v>2442</v>
      </c>
      <c r="B2444" s="3" t="s">
        <v>2443</v>
      </c>
      <c r="C2444" s="3" t="s">
        <v>6552</v>
      </c>
      <c r="D2444" s="11">
        <v>24000</v>
      </c>
      <c r="E2444" s="11">
        <v>30226</v>
      </c>
      <c r="F2444" t="s">
        <v>8219</v>
      </c>
      <c r="G2444" t="s">
        <v>8224</v>
      </c>
      <c r="H2444" t="s">
        <v>8246</v>
      </c>
      <c r="I2444">
        <v>1426777228</v>
      </c>
      <c r="J2444">
        <v>1424188828</v>
      </c>
      <c r="K2444" t="b">
        <v>0</v>
      </c>
      <c r="L2444">
        <v>372</v>
      </c>
      <c r="M2444" t="b">
        <v>1</v>
      </c>
      <c r="N2444" t="s">
        <v>8298</v>
      </c>
      <c r="O2444" s="13">
        <f>E2444/D2444</f>
        <v>1.2594166666666666</v>
      </c>
      <c r="P2444" s="14">
        <f>IF($L2444&lt;&gt;0, E2444/L2444, 0)</f>
        <v>81.252688172043008</v>
      </c>
      <c r="Q2444" t="str">
        <f>LEFT($N2444, FIND("/", $N2444)-1)</f>
        <v>food</v>
      </c>
      <c r="R2444" t="str">
        <f>RIGHT(N2444, LEN(N2444)-LEN(Q2444)-1)</f>
        <v>small batch</v>
      </c>
      <c r="S2444" s="5">
        <f>$J2444/60/60/24+DATE(1970, 1, 1)</f>
        <v>42052.666990740734</v>
      </c>
      <c r="T2444" s="5">
        <f>$I2444/60/60/24+DATE(1970, 1, 1)</f>
        <v>42082.625324074077</v>
      </c>
      <c r="U2444" t="b">
        <f>T2444&gt;S2444</f>
        <v>1</v>
      </c>
    </row>
    <row r="2445" spans="1:21" ht="58" x14ac:dyDescent="0.35">
      <c r="A2445">
        <v>2443</v>
      </c>
      <c r="B2445" s="3" t="s">
        <v>2444</v>
      </c>
      <c r="C2445" s="3" t="s">
        <v>6553</v>
      </c>
      <c r="D2445" s="11">
        <v>20000</v>
      </c>
      <c r="E2445" s="11">
        <v>40502.99</v>
      </c>
      <c r="F2445" t="s">
        <v>8219</v>
      </c>
      <c r="G2445" t="s">
        <v>8224</v>
      </c>
      <c r="H2445" t="s">
        <v>8246</v>
      </c>
      <c r="I2445">
        <v>1408114822</v>
      </c>
      <c r="J2445">
        <v>1405522822</v>
      </c>
      <c r="K2445" t="b">
        <v>0</v>
      </c>
      <c r="L2445">
        <v>311</v>
      </c>
      <c r="M2445" t="b">
        <v>1</v>
      </c>
      <c r="N2445" t="s">
        <v>8298</v>
      </c>
      <c r="O2445" s="13">
        <f>E2445/D2445</f>
        <v>2.0251494999999999</v>
      </c>
      <c r="P2445" s="14">
        <f>IF($L2445&lt;&gt;0, E2445/L2445, 0)</f>
        <v>130.23469453376205</v>
      </c>
      <c r="Q2445" t="str">
        <f>LEFT($N2445, FIND("/", $N2445)-1)</f>
        <v>food</v>
      </c>
      <c r="R2445" t="str">
        <f>RIGHT(N2445, LEN(N2445)-LEN(Q2445)-1)</f>
        <v>small batch</v>
      </c>
      <c r="S2445" s="5">
        <f>$J2445/60/60/24+DATE(1970, 1, 1)</f>
        <v>41836.625254629631</v>
      </c>
      <c r="T2445" s="5">
        <f>$I2445/60/60/24+DATE(1970, 1, 1)</f>
        <v>41866.625254629631</v>
      </c>
      <c r="U2445" t="b">
        <f>T2445&gt;S2445</f>
        <v>1</v>
      </c>
    </row>
    <row r="2446" spans="1:21" ht="43.5" x14ac:dyDescent="0.35">
      <c r="A2446">
        <v>2444</v>
      </c>
      <c r="B2446" s="3" t="s">
        <v>2445</v>
      </c>
      <c r="C2446" s="3" t="s">
        <v>6554</v>
      </c>
      <c r="D2446" s="11">
        <v>3000</v>
      </c>
      <c r="E2446" s="11">
        <v>3258</v>
      </c>
      <c r="F2446" t="s">
        <v>8219</v>
      </c>
      <c r="G2446" t="s">
        <v>8224</v>
      </c>
      <c r="H2446" t="s">
        <v>8246</v>
      </c>
      <c r="I2446">
        <v>1464199591</v>
      </c>
      <c r="J2446">
        <v>1461607591</v>
      </c>
      <c r="K2446" t="b">
        <v>0</v>
      </c>
      <c r="L2446">
        <v>61</v>
      </c>
      <c r="M2446" t="b">
        <v>1</v>
      </c>
      <c r="N2446" t="s">
        <v>8298</v>
      </c>
      <c r="O2446" s="13">
        <f>E2446/D2446</f>
        <v>1.0860000000000001</v>
      </c>
      <c r="P2446" s="14">
        <f>IF($L2446&lt;&gt;0, E2446/L2446, 0)</f>
        <v>53.409836065573771</v>
      </c>
      <c r="Q2446" t="str">
        <f>LEFT($N2446, FIND("/", $N2446)-1)</f>
        <v>food</v>
      </c>
      <c r="R2446" t="str">
        <f>RIGHT(N2446, LEN(N2446)-LEN(Q2446)-1)</f>
        <v>small batch</v>
      </c>
      <c r="S2446" s="5">
        <f>$J2446/60/60/24+DATE(1970, 1, 1)</f>
        <v>42485.754525462966</v>
      </c>
      <c r="T2446" s="5">
        <f>$I2446/60/60/24+DATE(1970, 1, 1)</f>
        <v>42515.754525462966</v>
      </c>
      <c r="U2446" t="b">
        <f>T2446&gt;S2446</f>
        <v>1</v>
      </c>
    </row>
    <row r="2447" spans="1:21" ht="58" x14ac:dyDescent="0.35">
      <c r="A2447">
        <v>2445</v>
      </c>
      <c r="B2447" s="3" t="s">
        <v>2446</v>
      </c>
      <c r="C2447" s="3" t="s">
        <v>6555</v>
      </c>
      <c r="D2447" s="11">
        <v>5000</v>
      </c>
      <c r="E2447" s="11">
        <v>8640</v>
      </c>
      <c r="F2447" t="s">
        <v>8219</v>
      </c>
      <c r="G2447" t="s">
        <v>8224</v>
      </c>
      <c r="H2447" t="s">
        <v>8246</v>
      </c>
      <c r="I2447">
        <v>1443242021</v>
      </c>
      <c r="J2447">
        <v>1440650021</v>
      </c>
      <c r="K2447" t="b">
        <v>0</v>
      </c>
      <c r="L2447">
        <v>115</v>
      </c>
      <c r="M2447" t="b">
        <v>1</v>
      </c>
      <c r="N2447" t="s">
        <v>8298</v>
      </c>
      <c r="O2447" s="13">
        <f>E2447/D2447</f>
        <v>1.728</v>
      </c>
      <c r="P2447" s="14">
        <f>IF($L2447&lt;&gt;0, E2447/L2447, 0)</f>
        <v>75.130434782608702</v>
      </c>
      <c r="Q2447" t="str">
        <f>LEFT($N2447, FIND("/", $N2447)-1)</f>
        <v>food</v>
      </c>
      <c r="R2447" t="str">
        <f>RIGHT(N2447, LEN(N2447)-LEN(Q2447)-1)</f>
        <v>small batch</v>
      </c>
      <c r="S2447" s="5">
        <f>$J2447/60/60/24+DATE(1970, 1, 1)</f>
        <v>42243.190057870372</v>
      </c>
      <c r="T2447" s="5">
        <f>$I2447/60/60/24+DATE(1970, 1, 1)</f>
        <v>42273.190057870372</v>
      </c>
      <c r="U2447" t="b">
        <f>T2447&gt;S2447</f>
        <v>1</v>
      </c>
    </row>
    <row r="2448" spans="1:21" ht="58" x14ac:dyDescent="0.35">
      <c r="A2448">
        <v>2446</v>
      </c>
      <c r="B2448" s="3" t="s">
        <v>2447</v>
      </c>
      <c r="C2448" s="3" t="s">
        <v>6556</v>
      </c>
      <c r="D2448" s="11">
        <v>5000</v>
      </c>
      <c r="E2448" s="11">
        <v>8399</v>
      </c>
      <c r="F2448" t="s">
        <v>8219</v>
      </c>
      <c r="G2448" t="s">
        <v>8224</v>
      </c>
      <c r="H2448" t="s">
        <v>8246</v>
      </c>
      <c r="I2448">
        <v>1480174071</v>
      </c>
      <c r="J2448">
        <v>1477578471</v>
      </c>
      <c r="K2448" t="b">
        <v>0</v>
      </c>
      <c r="L2448">
        <v>111</v>
      </c>
      <c r="M2448" t="b">
        <v>1</v>
      </c>
      <c r="N2448" t="s">
        <v>8298</v>
      </c>
      <c r="O2448" s="13">
        <f>E2448/D2448</f>
        <v>1.6798</v>
      </c>
      <c r="P2448" s="14">
        <f>IF($L2448&lt;&gt;0, E2448/L2448, 0)</f>
        <v>75.666666666666671</v>
      </c>
      <c r="Q2448" t="str">
        <f>LEFT($N2448, FIND("/", $N2448)-1)</f>
        <v>food</v>
      </c>
      <c r="R2448" t="str">
        <f>RIGHT(N2448, LEN(N2448)-LEN(Q2448)-1)</f>
        <v>small batch</v>
      </c>
      <c r="S2448" s="5">
        <f>$J2448/60/60/24+DATE(1970, 1, 1)</f>
        <v>42670.602673611109</v>
      </c>
      <c r="T2448" s="5">
        <f>$I2448/60/60/24+DATE(1970, 1, 1)</f>
        <v>42700.64434027778</v>
      </c>
      <c r="U2448" t="b">
        <f>T2448&gt;S2448</f>
        <v>1</v>
      </c>
    </row>
    <row r="2449" spans="1:21" ht="58" x14ac:dyDescent="0.35">
      <c r="A2449">
        <v>2447</v>
      </c>
      <c r="B2449" s="3" t="s">
        <v>2448</v>
      </c>
      <c r="C2449" s="3" t="s">
        <v>6557</v>
      </c>
      <c r="D2449" s="11">
        <v>2500</v>
      </c>
      <c r="E2449" s="11">
        <v>10680</v>
      </c>
      <c r="F2449" t="s">
        <v>8219</v>
      </c>
      <c r="G2449" t="s">
        <v>8224</v>
      </c>
      <c r="H2449" t="s">
        <v>8246</v>
      </c>
      <c r="I2449">
        <v>1478923200</v>
      </c>
      <c r="J2449">
        <v>1476184593</v>
      </c>
      <c r="K2449" t="b">
        <v>0</v>
      </c>
      <c r="L2449">
        <v>337</v>
      </c>
      <c r="M2449" t="b">
        <v>1</v>
      </c>
      <c r="N2449" t="s">
        <v>8298</v>
      </c>
      <c r="O2449" s="13">
        <f>E2449/D2449</f>
        <v>4.2720000000000002</v>
      </c>
      <c r="P2449" s="14">
        <f>IF($L2449&lt;&gt;0, E2449/L2449, 0)</f>
        <v>31.691394658753708</v>
      </c>
      <c r="Q2449" t="str">
        <f>LEFT($N2449, FIND("/", $N2449)-1)</f>
        <v>food</v>
      </c>
      <c r="R2449" t="str">
        <f>RIGHT(N2449, LEN(N2449)-LEN(Q2449)-1)</f>
        <v>small batch</v>
      </c>
      <c r="S2449" s="5">
        <f>$J2449/60/60/24+DATE(1970, 1, 1)</f>
        <v>42654.469826388886</v>
      </c>
      <c r="T2449" s="5">
        <f>$I2449/60/60/24+DATE(1970, 1, 1)</f>
        <v>42686.166666666672</v>
      </c>
      <c r="U2449" t="b">
        <f>T2449&gt;S2449</f>
        <v>1</v>
      </c>
    </row>
    <row r="2450" spans="1:21" ht="58" x14ac:dyDescent="0.35">
      <c r="A2450">
        <v>2448</v>
      </c>
      <c r="B2450" s="3" t="s">
        <v>2449</v>
      </c>
      <c r="C2450" s="3" t="s">
        <v>6558</v>
      </c>
      <c r="D2450" s="11">
        <v>400</v>
      </c>
      <c r="E2450" s="11">
        <v>430</v>
      </c>
      <c r="F2450" t="s">
        <v>8219</v>
      </c>
      <c r="G2450" t="s">
        <v>8224</v>
      </c>
      <c r="H2450" t="s">
        <v>8246</v>
      </c>
      <c r="I2450">
        <v>1472621760</v>
      </c>
      <c r="J2450">
        <v>1472110513</v>
      </c>
      <c r="K2450" t="b">
        <v>0</v>
      </c>
      <c r="L2450">
        <v>9</v>
      </c>
      <c r="M2450" t="b">
        <v>1</v>
      </c>
      <c r="N2450" t="s">
        <v>8298</v>
      </c>
      <c r="O2450" s="13">
        <f>E2450/D2450</f>
        <v>1.075</v>
      </c>
      <c r="P2450" s="14">
        <f>IF($L2450&lt;&gt;0, E2450/L2450, 0)</f>
        <v>47.777777777777779</v>
      </c>
      <c r="Q2450" t="str">
        <f>LEFT($N2450, FIND("/", $N2450)-1)</f>
        <v>food</v>
      </c>
      <c r="R2450" t="str">
        <f>RIGHT(N2450, LEN(N2450)-LEN(Q2450)-1)</f>
        <v>small batch</v>
      </c>
      <c r="S2450" s="5">
        <f>$J2450/60/60/24+DATE(1970, 1, 1)</f>
        <v>42607.316122685181</v>
      </c>
      <c r="T2450" s="5">
        <f>$I2450/60/60/24+DATE(1970, 1, 1)</f>
        <v>42613.233333333337</v>
      </c>
      <c r="U2450" t="b">
        <f>T2450&gt;S2450</f>
        <v>1</v>
      </c>
    </row>
    <row r="2451" spans="1:21" ht="43.5" x14ac:dyDescent="0.35">
      <c r="A2451">
        <v>2449</v>
      </c>
      <c r="B2451" s="3" t="s">
        <v>2450</v>
      </c>
      <c r="C2451" s="3" t="s">
        <v>6559</v>
      </c>
      <c r="D2451" s="11">
        <v>10000</v>
      </c>
      <c r="E2451" s="11">
        <v>10800</v>
      </c>
      <c r="F2451" t="s">
        <v>8219</v>
      </c>
      <c r="G2451" t="s">
        <v>8224</v>
      </c>
      <c r="H2451" t="s">
        <v>8246</v>
      </c>
      <c r="I2451">
        <v>1417321515</v>
      </c>
      <c r="J2451">
        <v>1414725915</v>
      </c>
      <c r="K2451" t="b">
        <v>0</v>
      </c>
      <c r="L2451">
        <v>120</v>
      </c>
      <c r="M2451" t="b">
        <v>1</v>
      </c>
      <c r="N2451" t="s">
        <v>8298</v>
      </c>
      <c r="O2451" s="13">
        <f>E2451/D2451</f>
        <v>1.08</v>
      </c>
      <c r="P2451" s="14">
        <f>IF($L2451&lt;&gt;0, E2451/L2451, 0)</f>
        <v>90</v>
      </c>
      <c r="Q2451" t="str">
        <f>LEFT($N2451, FIND("/", $N2451)-1)</f>
        <v>food</v>
      </c>
      <c r="R2451" t="str">
        <f>RIGHT(N2451, LEN(N2451)-LEN(Q2451)-1)</f>
        <v>small batch</v>
      </c>
      <c r="S2451" s="5">
        <f>$J2451/60/60/24+DATE(1970, 1, 1)</f>
        <v>41943.142534722225</v>
      </c>
      <c r="T2451" s="5">
        <f>$I2451/60/60/24+DATE(1970, 1, 1)</f>
        <v>41973.184201388889</v>
      </c>
      <c r="U2451" t="b">
        <f>T2451&gt;S2451</f>
        <v>1</v>
      </c>
    </row>
    <row r="2452" spans="1:21" ht="43.5" x14ac:dyDescent="0.35">
      <c r="A2452">
        <v>2450</v>
      </c>
      <c r="B2452" s="3" t="s">
        <v>2451</v>
      </c>
      <c r="C2452" s="3" t="s">
        <v>6560</v>
      </c>
      <c r="D2452" s="11">
        <v>15000</v>
      </c>
      <c r="E2452" s="11">
        <v>15230.03</v>
      </c>
      <c r="F2452" t="s">
        <v>8219</v>
      </c>
      <c r="G2452" t="s">
        <v>8224</v>
      </c>
      <c r="H2452" t="s">
        <v>8246</v>
      </c>
      <c r="I2452">
        <v>1414465860</v>
      </c>
      <c r="J2452">
        <v>1411177456</v>
      </c>
      <c r="K2452" t="b">
        <v>0</v>
      </c>
      <c r="L2452">
        <v>102</v>
      </c>
      <c r="M2452" t="b">
        <v>1</v>
      </c>
      <c r="N2452" t="s">
        <v>8298</v>
      </c>
      <c r="O2452" s="13">
        <f>E2452/D2452</f>
        <v>1.0153353333333335</v>
      </c>
      <c r="P2452" s="14">
        <f>IF($L2452&lt;&gt;0, E2452/L2452, 0)</f>
        <v>149.31401960784314</v>
      </c>
      <c r="Q2452" t="str">
        <f>LEFT($N2452, FIND("/", $N2452)-1)</f>
        <v>food</v>
      </c>
      <c r="R2452" t="str">
        <f>RIGHT(N2452, LEN(N2452)-LEN(Q2452)-1)</f>
        <v>small batch</v>
      </c>
      <c r="S2452" s="5">
        <f>$J2452/60/60/24+DATE(1970, 1, 1)</f>
        <v>41902.07240740741</v>
      </c>
      <c r="T2452" s="5">
        <f>$I2452/60/60/24+DATE(1970, 1, 1)</f>
        <v>41940.132638888892</v>
      </c>
      <c r="U2452" t="b">
        <f>T2452&gt;S2452</f>
        <v>1</v>
      </c>
    </row>
    <row r="2453" spans="1:21" ht="43.5" x14ac:dyDescent="0.35">
      <c r="A2453">
        <v>2451</v>
      </c>
      <c r="B2453" s="3" t="s">
        <v>2452</v>
      </c>
      <c r="C2453" s="3" t="s">
        <v>6561</v>
      </c>
      <c r="D2453" s="11">
        <v>10000</v>
      </c>
      <c r="E2453" s="11">
        <v>11545</v>
      </c>
      <c r="F2453" t="s">
        <v>8219</v>
      </c>
      <c r="G2453" t="s">
        <v>8224</v>
      </c>
      <c r="H2453" t="s">
        <v>8246</v>
      </c>
      <c r="I2453">
        <v>1488750490</v>
      </c>
      <c r="J2453">
        <v>1487022490</v>
      </c>
      <c r="K2453" t="b">
        <v>0</v>
      </c>
      <c r="L2453">
        <v>186</v>
      </c>
      <c r="M2453" t="b">
        <v>1</v>
      </c>
      <c r="N2453" t="s">
        <v>8298</v>
      </c>
      <c r="O2453" s="13">
        <f>E2453/D2453</f>
        <v>1.1545000000000001</v>
      </c>
      <c r="P2453" s="14">
        <f>IF($L2453&lt;&gt;0, E2453/L2453, 0)</f>
        <v>62.06989247311828</v>
      </c>
      <c r="Q2453" t="str">
        <f>LEFT($N2453, FIND("/", $N2453)-1)</f>
        <v>food</v>
      </c>
      <c r="R2453" t="str">
        <f>RIGHT(N2453, LEN(N2453)-LEN(Q2453)-1)</f>
        <v>small batch</v>
      </c>
      <c r="S2453" s="5">
        <f>$J2453/60/60/24+DATE(1970, 1, 1)</f>
        <v>42779.908449074079</v>
      </c>
      <c r="T2453" s="5">
        <f>$I2453/60/60/24+DATE(1970, 1, 1)</f>
        <v>42799.908449074079</v>
      </c>
      <c r="U2453" t="b">
        <f>T2453&gt;S2453</f>
        <v>1</v>
      </c>
    </row>
    <row r="2454" spans="1:21" ht="43.5" x14ac:dyDescent="0.35">
      <c r="A2454">
        <v>2452</v>
      </c>
      <c r="B2454" s="3" t="s">
        <v>2453</v>
      </c>
      <c r="C2454" s="3" t="s">
        <v>6562</v>
      </c>
      <c r="D2454" s="11">
        <v>600</v>
      </c>
      <c r="E2454" s="11">
        <v>801</v>
      </c>
      <c r="F2454" t="s">
        <v>8219</v>
      </c>
      <c r="G2454" t="s">
        <v>8224</v>
      </c>
      <c r="H2454" t="s">
        <v>8246</v>
      </c>
      <c r="I2454">
        <v>1451430000</v>
      </c>
      <c r="J2454">
        <v>1448914500</v>
      </c>
      <c r="K2454" t="b">
        <v>0</v>
      </c>
      <c r="L2454">
        <v>15</v>
      </c>
      <c r="M2454" t="b">
        <v>1</v>
      </c>
      <c r="N2454" t="s">
        <v>8298</v>
      </c>
      <c r="O2454" s="13">
        <f>E2454/D2454</f>
        <v>1.335</v>
      </c>
      <c r="P2454" s="14">
        <f>IF($L2454&lt;&gt;0, E2454/L2454, 0)</f>
        <v>53.4</v>
      </c>
      <c r="Q2454" t="str">
        <f>LEFT($N2454, FIND("/", $N2454)-1)</f>
        <v>food</v>
      </c>
      <c r="R2454" t="str">
        <f>RIGHT(N2454, LEN(N2454)-LEN(Q2454)-1)</f>
        <v>small batch</v>
      </c>
      <c r="S2454" s="5">
        <f>$J2454/60/60/24+DATE(1970, 1, 1)</f>
        <v>42338.84375</v>
      </c>
      <c r="T2454" s="5">
        <f>$I2454/60/60/24+DATE(1970, 1, 1)</f>
        <v>42367.958333333328</v>
      </c>
      <c r="U2454" t="b">
        <f>T2454&gt;S2454</f>
        <v>1</v>
      </c>
    </row>
    <row r="2455" spans="1:21" ht="43.5" x14ac:dyDescent="0.35">
      <c r="A2455">
        <v>2453</v>
      </c>
      <c r="B2455" s="3" t="s">
        <v>2454</v>
      </c>
      <c r="C2455" s="3" t="s">
        <v>6563</v>
      </c>
      <c r="D2455" s="11">
        <v>3000</v>
      </c>
      <c r="E2455" s="11">
        <v>4641</v>
      </c>
      <c r="F2455" t="s">
        <v>8219</v>
      </c>
      <c r="G2455" t="s">
        <v>8224</v>
      </c>
      <c r="H2455" t="s">
        <v>8246</v>
      </c>
      <c r="I2455">
        <v>1486053409</v>
      </c>
      <c r="J2455">
        <v>1483461409</v>
      </c>
      <c r="K2455" t="b">
        <v>0</v>
      </c>
      <c r="L2455">
        <v>67</v>
      </c>
      <c r="M2455" t="b">
        <v>1</v>
      </c>
      <c r="N2455" t="s">
        <v>8298</v>
      </c>
      <c r="O2455" s="13">
        <f>E2455/D2455</f>
        <v>1.5469999999999999</v>
      </c>
      <c r="P2455" s="14">
        <f>IF($L2455&lt;&gt;0, E2455/L2455, 0)</f>
        <v>69.268656716417908</v>
      </c>
      <c r="Q2455" t="str">
        <f>LEFT($N2455, FIND("/", $N2455)-1)</f>
        <v>food</v>
      </c>
      <c r="R2455" t="str">
        <f>RIGHT(N2455, LEN(N2455)-LEN(Q2455)-1)</f>
        <v>small batch</v>
      </c>
      <c r="S2455" s="5">
        <f>$J2455/60/60/24+DATE(1970, 1, 1)</f>
        <v>42738.692233796297</v>
      </c>
      <c r="T2455" s="5">
        <f>$I2455/60/60/24+DATE(1970, 1, 1)</f>
        <v>42768.692233796297</v>
      </c>
      <c r="U2455" t="b">
        <f>T2455&gt;S2455</f>
        <v>1</v>
      </c>
    </row>
    <row r="2456" spans="1:21" ht="43.5" x14ac:dyDescent="0.35">
      <c r="A2456">
        <v>2454</v>
      </c>
      <c r="B2456" s="3" t="s">
        <v>2455</v>
      </c>
      <c r="C2456" s="3" t="s">
        <v>6564</v>
      </c>
      <c r="D2456" s="11">
        <v>35000</v>
      </c>
      <c r="E2456" s="11">
        <v>35296</v>
      </c>
      <c r="F2456" t="s">
        <v>8219</v>
      </c>
      <c r="G2456" t="s">
        <v>8224</v>
      </c>
      <c r="H2456" t="s">
        <v>8246</v>
      </c>
      <c r="I2456">
        <v>1489207808</v>
      </c>
      <c r="J2456">
        <v>1486183808</v>
      </c>
      <c r="K2456" t="b">
        <v>0</v>
      </c>
      <c r="L2456">
        <v>130</v>
      </c>
      <c r="M2456" t="b">
        <v>1</v>
      </c>
      <c r="N2456" t="s">
        <v>8298</v>
      </c>
      <c r="O2456" s="13">
        <f>E2456/D2456</f>
        <v>1.0084571428571429</v>
      </c>
      <c r="P2456" s="14">
        <f>IF($L2456&lt;&gt;0, E2456/L2456, 0)</f>
        <v>271.50769230769231</v>
      </c>
      <c r="Q2456" t="str">
        <f>LEFT($N2456, FIND("/", $N2456)-1)</f>
        <v>food</v>
      </c>
      <c r="R2456" t="str">
        <f>RIGHT(N2456, LEN(N2456)-LEN(Q2456)-1)</f>
        <v>small batch</v>
      </c>
      <c r="S2456" s="5">
        <f>$J2456/60/60/24+DATE(1970, 1, 1)</f>
        <v>42770.201481481476</v>
      </c>
      <c r="T2456" s="5">
        <f>$I2456/60/60/24+DATE(1970, 1, 1)</f>
        <v>42805.201481481476</v>
      </c>
      <c r="U2456" t="b">
        <f>T2456&gt;S2456</f>
        <v>1</v>
      </c>
    </row>
    <row r="2457" spans="1:21" ht="43.5" x14ac:dyDescent="0.35">
      <c r="A2457">
        <v>2455</v>
      </c>
      <c r="B2457" s="3" t="s">
        <v>2456</v>
      </c>
      <c r="C2457" s="3" t="s">
        <v>6565</v>
      </c>
      <c r="D2457" s="11">
        <v>300</v>
      </c>
      <c r="E2457" s="11">
        <v>546</v>
      </c>
      <c r="F2457" t="s">
        <v>8219</v>
      </c>
      <c r="G2457" t="s">
        <v>8224</v>
      </c>
      <c r="H2457" t="s">
        <v>8246</v>
      </c>
      <c r="I2457">
        <v>1461177950</v>
      </c>
      <c r="J2457">
        <v>1458758750</v>
      </c>
      <c r="K2457" t="b">
        <v>0</v>
      </c>
      <c r="L2457">
        <v>16</v>
      </c>
      <c r="M2457" t="b">
        <v>1</v>
      </c>
      <c r="N2457" t="s">
        <v>8298</v>
      </c>
      <c r="O2457" s="13">
        <f>E2457/D2457</f>
        <v>1.82</v>
      </c>
      <c r="P2457" s="14">
        <f>IF($L2457&lt;&gt;0, E2457/L2457, 0)</f>
        <v>34.125</v>
      </c>
      <c r="Q2457" t="str">
        <f>LEFT($N2457, FIND("/", $N2457)-1)</f>
        <v>food</v>
      </c>
      <c r="R2457" t="str">
        <f>RIGHT(N2457, LEN(N2457)-LEN(Q2457)-1)</f>
        <v>small batch</v>
      </c>
      <c r="S2457" s="5">
        <f>$J2457/60/60/24+DATE(1970, 1, 1)</f>
        <v>42452.781828703708</v>
      </c>
      <c r="T2457" s="5">
        <f>$I2457/60/60/24+DATE(1970, 1, 1)</f>
        <v>42480.781828703708</v>
      </c>
      <c r="U2457" t="b">
        <f>T2457&gt;S2457</f>
        <v>1</v>
      </c>
    </row>
    <row r="2458" spans="1:21" ht="43.5" x14ac:dyDescent="0.35">
      <c r="A2458">
        <v>2456</v>
      </c>
      <c r="B2458" s="3" t="s">
        <v>2457</v>
      </c>
      <c r="C2458" s="3" t="s">
        <v>6566</v>
      </c>
      <c r="D2458" s="11">
        <v>1500</v>
      </c>
      <c r="E2458" s="11">
        <v>2713</v>
      </c>
      <c r="F2458" t="s">
        <v>8219</v>
      </c>
      <c r="G2458" t="s">
        <v>8224</v>
      </c>
      <c r="H2458" t="s">
        <v>8246</v>
      </c>
      <c r="I2458">
        <v>1488063839</v>
      </c>
      <c r="J2458">
        <v>1485471839</v>
      </c>
      <c r="K2458" t="b">
        <v>0</v>
      </c>
      <c r="L2458">
        <v>67</v>
      </c>
      <c r="M2458" t="b">
        <v>1</v>
      </c>
      <c r="N2458" t="s">
        <v>8298</v>
      </c>
      <c r="O2458" s="13">
        <f>E2458/D2458</f>
        <v>1.8086666666666666</v>
      </c>
      <c r="P2458" s="14">
        <f>IF($L2458&lt;&gt;0, E2458/L2458, 0)</f>
        <v>40.492537313432834</v>
      </c>
      <c r="Q2458" t="str">
        <f>LEFT($N2458, FIND("/", $N2458)-1)</f>
        <v>food</v>
      </c>
      <c r="R2458" t="str">
        <f>RIGHT(N2458, LEN(N2458)-LEN(Q2458)-1)</f>
        <v>small batch</v>
      </c>
      <c r="S2458" s="5">
        <f>$J2458/60/60/24+DATE(1970, 1, 1)</f>
        <v>42761.961099537039</v>
      </c>
      <c r="T2458" s="5">
        <f>$I2458/60/60/24+DATE(1970, 1, 1)</f>
        <v>42791.961099537039</v>
      </c>
      <c r="U2458" t="b">
        <f>T2458&gt;S2458</f>
        <v>1</v>
      </c>
    </row>
    <row r="2459" spans="1:21" ht="43.5" x14ac:dyDescent="0.35">
      <c r="A2459">
        <v>2457</v>
      </c>
      <c r="B2459" s="3" t="s">
        <v>2458</v>
      </c>
      <c r="C2459" s="3" t="s">
        <v>6567</v>
      </c>
      <c r="D2459" s="11">
        <v>23000</v>
      </c>
      <c r="E2459" s="11">
        <v>23530</v>
      </c>
      <c r="F2459" t="s">
        <v>8219</v>
      </c>
      <c r="G2459" t="s">
        <v>8224</v>
      </c>
      <c r="H2459" t="s">
        <v>8246</v>
      </c>
      <c r="I2459">
        <v>1458826056</v>
      </c>
      <c r="J2459">
        <v>1456237656</v>
      </c>
      <c r="K2459" t="b">
        <v>0</v>
      </c>
      <c r="L2459">
        <v>124</v>
      </c>
      <c r="M2459" t="b">
        <v>1</v>
      </c>
      <c r="N2459" t="s">
        <v>8298</v>
      </c>
      <c r="O2459" s="13">
        <f>E2459/D2459</f>
        <v>1.0230434782608695</v>
      </c>
      <c r="P2459" s="14">
        <f>IF($L2459&lt;&gt;0, E2459/L2459, 0)</f>
        <v>189.75806451612902</v>
      </c>
      <c r="Q2459" t="str">
        <f>LEFT($N2459, FIND("/", $N2459)-1)</f>
        <v>food</v>
      </c>
      <c r="R2459" t="str">
        <f>RIGHT(N2459, LEN(N2459)-LEN(Q2459)-1)</f>
        <v>small batch</v>
      </c>
      <c r="S2459" s="5">
        <f>$J2459/60/60/24+DATE(1970, 1, 1)</f>
        <v>42423.602500000001</v>
      </c>
      <c r="T2459" s="5">
        <f>$I2459/60/60/24+DATE(1970, 1, 1)</f>
        <v>42453.560833333337</v>
      </c>
      <c r="U2459" t="b">
        <f>T2459&gt;S2459</f>
        <v>1</v>
      </c>
    </row>
    <row r="2460" spans="1:21" ht="58" x14ac:dyDescent="0.35">
      <c r="A2460">
        <v>2458</v>
      </c>
      <c r="B2460" s="3" t="s">
        <v>2459</v>
      </c>
      <c r="C2460" s="3" t="s">
        <v>6568</v>
      </c>
      <c r="D2460" s="11">
        <v>5000</v>
      </c>
      <c r="E2460" s="11">
        <v>5509</v>
      </c>
      <c r="F2460" t="s">
        <v>8219</v>
      </c>
      <c r="G2460" t="s">
        <v>8224</v>
      </c>
      <c r="H2460" t="s">
        <v>8246</v>
      </c>
      <c r="I2460">
        <v>1465498800</v>
      </c>
      <c r="J2460">
        <v>1462481718</v>
      </c>
      <c r="K2460" t="b">
        <v>0</v>
      </c>
      <c r="L2460">
        <v>80</v>
      </c>
      <c r="M2460" t="b">
        <v>1</v>
      </c>
      <c r="N2460" t="s">
        <v>8298</v>
      </c>
      <c r="O2460" s="13">
        <f>E2460/D2460</f>
        <v>1.1017999999999999</v>
      </c>
      <c r="P2460" s="14">
        <f>IF($L2460&lt;&gt;0, E2460/L2460, 0)</f>
        <v>68.862499999999997</v>
      </c>
      <c r="Q2460" t="str">
        <f>LEFT($N2460, FIND("/", $N2460)-1)</f>
        <v>food</v>
      </c>
      <c r="R2460" t="str">
        <f>RIGHT(N2460, LEN(N2460)-LEN(Q2460)-1)</f>
        <v>small batch</v>
      </c>
      <c r="S2460" s="5">
        <f>$J2460/60/60/24+DATE(1970, 1, 1)</f>
        <v>42495.871736111112</v>
      </c>
      <c r="T2460" s="5">
        <f>$I2460/60/60/24+DATE(1970, 1, 1)</f>
        <v>42530.791666666672</v>
      </c>
      <c r="U2460" t="b">
        <f>T2460&gt;S2460</f>
        <v>1</v>
      </c>
    </row>
    <row r="2461" spans="1:21" ht="58" x14ac:dyDescent="0.35">
      <c r="A2461">
        <v>2459</v>
      </c>
      <c r="B2461" s="3" t="s">
        <v>2460</v>
      </c>
      <c r="C2461" s="3" t="s">
        <v>6569</v>
      </c>
      <c r="D2461" s="11">
        <v>30000</v>
      </c>
      <c r="E2461" s="11">
        <v>30675</v>
      </c>
      <c r="F2461" t="s">
        <v>8219</v>
      </c>
      <c r="G2461" t="s">
        <v>8224</v>
      </c>
      <c r="H2461" t="s">
        <v>8246</v>
      </c>
      <c r="I2461">
        <v>1458742685</v>
      </c>
      <c r="J2461">
        <v>1454858285</v>
      </c>
      <c r="K2461" t="b">
        <v>0</v>
      </c>
      <c r="L2461">
        <v>282</v>
      </c>
      <c r="M2461" t="b">
        <v>1</v>
      </c>
      <c r="N2461" t="s">
        <v>8298</v>
      </c>
      <c r="O2461" s="13">
        <f>E2461/D2461</f>
        <v>1.0225</v>
      </c>
      <c r="P2461" s="14">
        <f>IF($L2461&lt;&gt;0, E2461/L2461, 0)</f>
        <v>108.77659574468085</v>
      </c>
      <c r="Q2461" t="str">
        <f>LEFT($N2461, FIND("/", $N2461)-1)</f>
        <v>food</v>
      </c>
      <c r="R2461" t="str">
        <f>RIGHT(N2461, LEN(N2461)-LEN(Q2461)-1)</f>
        <v>small batch</v>
      </c>
      <c r="S2461" s="5">
        <f>$J2461/60/60/24+DATE(1970, 1, 1)</f>
        <v>42407.637557870374</v>
      </c>
      <c r="T2461" s="5">
        <f>$I2461/60/60/24+DATE(1970, 1, 1)</f>
        <v>42452.595891203702</v>
      </c>
      <c r="U2461" t="b">
        <f>T2461&gt;S2461</f>
        <v>1</v>
      </c>
    </row>
    <row r="2462" spans="1:21" ht="43.5" x14ac:dyDescent="0.35">
      <c r="A2462">
        <v>2460</v>
      </c>
      <c r="B2462" s="3" t="s">
        <v>2461</v>
      </c>
      <c r="C2462" s="3" t="s">
        <v>6570</v>
      </c>
      <c r="D2462" s="11">
        <v>8500</v>
      </c>
      <c r="E2462" s="11">
        <v>8567</v>
      </c>
      <c r="F2462" t="s">
        <v>8219</v>
      </c>
      <c r="G2462" t="s">
        <v>8224</v>
      </c>
      <c r="H2462" t="s">
        <v>8246</v>
      </c>
      <c r="I2462">
        <v>1483417020</v>
      </c>
      <c r="J2462">
        <v>1480480167</v>
      </c>
      <c r="K2462" t="b">
        <v>0</v>
      </c>
      <c r="L2462">
        <v>68</v>
      </c>
      <c r="M2462" t="b">
        <v>1</v>
      </c>
      <c r="N2462" t="s">
        <v>8298</v>
      </c>
      <c r="O2462" s="13">
        <f>E2462/D2462</f>
        <v>1.0078823529411765</v>
      </c>
      <c r="P2462" s="14">
        <f>IF($L2462&lt;&gt;0, E2462/L2462, 0)</f>
        <v>125.98529411764706</v>
      </c>
      <c r="Q2462" t="str">
        <f>LEFT($N2462, FIND("/", $N2462)-1)</f>
        <v>food</v>
      </c>
      <c r="R2462" t="str">
        <f>RIGHT(N2462, LEN(N2462)-LEN(Q2462)-1)</f>
        <v>small batch</v>
      </c>
      <c r="S2462" s="5">
        <f>$J2462/60/60/24+DATE(1970, 1, 1)</f>
        <v>42704.187118055561</v>
      </c>
      <c r="T2462" s="5">
        <f>$I2462/60/60/24+DATE(1970, 1, 1)</f>
        <v>42738.178472222222</v>
      </c>
      <c r="U2462" t="b">
        <f>T2462&gt;S2462</f>
        <v>1</v>
      </c>
    </row>
    <row r="2463" spans="1:21" ht="43.5" x14ac:dyDescent="0.35">
      <c r="A2463">
        <v>2461</v>
      </c>
      <c r="B2463" s="3" t="s">
        <v>2462</v>
      </c>
      <c r="C2463" s="3" t="s">
        <v>6571</v>
      </c>
      <c r="D2463" s="11">
        <v>7500</v>
      </c>
      <c r="E2463" s="11">
        <v>7785</v>
      </c>
      <c r="F2463" t="s">
        <v>8219</v>
      </c>
      <c r="G2463" t="s">
        <v>8224</v>
      </c>
      <c r="H2463" t="s">
        <v>8246</v>
      </c>
      <c r="I2463">
        <v>1317438000</v>
      </c>
      <c r="J2463">
        <v>1314577097</v>
      </c>
      <c r="K2463" t="b">
        <v>0</v>
      </c>
      <c r="L2463">
        <v>86</v>
      </c>
      <c r="M2463" t="b">
        <v>1</v>
      </c>
      <c r="N2463" t="s">
        <v>8279</v>
      </c>
      <c r="O2463" s="13">
        <f>E2463/D2463</f>
        <v>1.038</v>
      </c>
      <c r="P2463" s="14">
        <f>IF($L2463&lt;&gt;0, E2463/L2463, 0)</f>
        <v>90.523255813953483</v>
      </c>
      <c r="Q2463" t="str">
        <f>LEFT($N2463, FIND("/", $N2463)-1)</f>
        <v>music</v>
      </c>
      <c r="R2463" t="str">
        <f>RIGHT(N2463, LEN(N2463)-LEN(Q2463)-1)</f>
        <v>indie rock</v>
      </c>
      <c r="S2463" s="5">
        <f>$J2463/60/60/24+DATE(1970, 1, 1)</f>
        <v>40784.012696759259</v>
      </c>
      <c r="T2463" s="5">
        <f>$I2463/60/60/24+DATE(1970, 1, 1)</f>
        <v>40817.125</v>
      </c>
      <c r="U2463" t="b">
        <f>T2463&gt;S2463</f>
        <v>1</v>
      </c>
    </row>
    <row r="2464" spans="1:21" ht="43.5" x14ac:dyDescent="0.35">
      <c r="A2464">
        <v>2462</v>
      </c>
      <c r="B2464" s="3" t="s">
        <v>2463</v>
      </c>
      <c r="C2464" s="3" t="s">
        <v>6572</v>
      </c>
      <c r="D2464" s="11">
        <v>3000</v>
      </c>
      <c r="E2464" s="11">
        <v>3321.25</v>
      </c>
      <c r="F2464" t="s">
        <v>8219</v>
      </c>
      <c r="G2464" t="s">
        <v>8224</v>
      </c>
      <c r="H2464" t="s">
        <v>8246</v>
      </c>
      <c r="I2464">
        <v>1342672096</v>
      </c>
      <c r="J2464">
        <v>1340944096</v>
      </c>
      <c r="K2464" t="b">
        <v>0</v>
      </c>
      <c r="L2464">
        <v>115</v>
      </c>
      <c r="M2464" t="b">
        <v>1</v>
      </c>
      <c r="N2464" t="s">
        <v>8279</v>
      </c>
      <c r="O2464" s="13">
        <f>E2464/D2464</f>
        <v>1.1070833333333334</v>
      </c>
      <c r="P2464" s="14">
        <f>IF($L2464&lt;&gt;0, E2464/L2464, 0)</f>
        <v>28.880434782608695</v>
      </c>
      <c r="Q2464" t="str">
        <f>LEFT($N2464, FIND("/", $N2464)-1)</f>
        <v>music</v>
      </c>
      <c r="R2464" t="str">
        <f>RIGHT(N2464, LEN(N2464)-LEN(Q2464)-1)</f>
        <v>indie rock</v>
      </c>
      <c r="S2464" s="5">
        <f>$J2464/60/60/24+DATE(1970, 1, 1)</f>
        <v>41089.186296296299</v>
      </c>
      <c r="T2464" s="5">
        <f>$I2464/60/60/24+DATE(1970, 1, 1)</f>
        <v>41109.186296296299</v>
      </c>
      <c r="U2464" t="b">
        <f>T2464&gt;S2464</f>
        <v>1</v>
      </c>
    </row>
    <row r="2465" spans="1:21" x14ac:dyDescent="0.35">
      <c r="A2465">
        <v>2463</v>
      </c>
      <c r="B2465" s="3" t="s">
        <v>2464</v>
      </c>
      <c r="C2465" s="3" t="s">
        <v>6573</v>
      </c>
      <c r="D2465" s="11">
        <v>2000</v>
      </c>
      <c r="E2465" s="11">
        <v>2325</v>
      </c>
      <c r="F2465" t="s">
        <v>8219</v>
      </c>
      <c r="G2465" t="s">
        <v>8224</v>
      </c>
      <c r="H2465" t="s">
        <v>8246</v>
      </c>
      <c r="I2465">
        <v>1366138800</v>
      </c>
      <c r="J2465">
        <v>1362710425</v>
      </c>
      <c r="K2465" t="b">
        <v>0</v>
      </c>
      <c r="L2465">
        <v>75</v>
      </c>
      <c r="M2465" t="b">
        <v>1</v>
      </c>
      <c r="N2465" t="s">
        <v>8279</v>
      </c>
      <c r="O2465" s="13">
        <f>E2465/D2465</f>
        <v>1.1625000000000001</v>
      </c>
      <c r="P2465" s="14">
        <f>IF($L2465&lt;&gt;0, E2465/L2465, 0)</f>
        <v>31</v>
      </c>
      <c r="Q2465" t="str">
        <f>LEFT($N2465, FIND("/", $N2465)-1)</f>
        <v>music</v>
      </c>
      <c r="R2465" t="str">
        <f>RIGHT(N2465, LEN(N2465)-LEN(Q2465)-1)</f>
        <v>indie rock</v>
      </c>
      <c r="S2465" s="5">
        <f>$J2465/60/60/24+DATE(1970, 1, 1)</f>
        <v>41341.111400462964</v>
      </c>
      <c r="T2465" s="5">
        <f>$I2465/60/60/24+DATE(1970, 1, 1)</f>
        <v>41380.791666666664</v>
      </c>
      <c r="U2465" t="b">
        <f>T2465&gt;S2465</f>
        <v>1</v>
      </c>
    </row>
    <row r="2466" spans="1:21" ht="43.5" x14ac:dyDescent="0.35">
      <c r="A2466">
        <v>2464</v>
      </c>
      <c r="B2466" s="3" t="s">
        <v>2465</v>
      </c>
      <c r="C2466" s="3" t="s">
        <v>6574</v>
      </c>
      <c r="D2466" s="11">
        <v>2000</v>
      </c>
      <c r="E2466" s="11">
        <v>2222</v>
      </c>
      <c r="F2466" t="s">
        <v>8219</v>
      </c>
      <c r="G2466" t="s">
        <v>8229</v>
      </c>
      <c r="H2466" t="s">
        <v>8251</v>
      </c>
      <c r="I2466">
        <v>1443641340</v>
      </c>
      <c r="J2466">
        <v>1441143397</v>
      </c>
      <c r="K2466" t="b">
        <v>0</v>
      </c>
      <c r="L2466">
        <v>43</v>
      </c>
      <c r="M2466" t="b">
        <v>1</v>
      </c>
      <c r="N2466" t="s">
        <v>8279</v>
      </c>
      <c r="O2466" s="13">
        <f>E2466/D2466</f>
        <v>1.111</v>
      </c>
      <c r="P2466" s="14">
        <f>IF($L2466&lt;&gt;0, E2466/L2466, 0)</f>
        <v>51.674418604651166</v>
      </c>
      <c r="Q2466" t="str">
        <f>LEFT($N2466, FIND("/", $N2466)-1)</f>
        <v>music</v>
      </c>
      <c r="R2466" t="str">
        <f>RIGHT(N2466, LEN(N2466)-LEN(Q2466)-1)</f>
        <v>indie rock</v>
      </c>
      <c r="S2466" s="5">
        <f>$J2466/60/60/24+DATE(1970, 1, 1)</f>
        <v>42248.90042824074</v>
      </c>
      <c r="T2466" s="5">
        <f>$I2466/60/60/24+DATE(1970, 1, 1)</f>
        <v>42277.811805555553</v>
      </c>
      <c r="U2466" t="b">
        <f>T2466&gt;S2466</f>
        <v>1</v>
      </c>
    </row>
    <row r="2467" spans="1:21" ht="43.5" x14ac:dyDescent="0.35">
      <c r="A2467">
        <v>2465</v>
      </c>
      <c r="B2467" s="3" t="s">
        <v>2466</v>
      </c>
      <c r="C2467" s="3" t="s">
        <v>6575</v>
      </c>
      <c r="D2467" s="11">
        <v>700</v>
      </c>
      <c r="E2467" s="11">
        <v>1261</v>
      </c>
      <c r="F2467" t="s">
        <v>8219</v>
      </c>
      <c r="G2467" t="s">
        <v>8224</v>
      </c>
      <c r="H2467" t="s">
        <v>8246</v>
      </c>
      <c r="I2467">
        <v>1348420548</v>
      </c>
      <c r="J2467">
        <v>1345828548</v>
      </c>
      <c r="K2467" t="b">
        <v>0</v>
      </c>
      <c r="L2467">
        <v>48</v>
      </c>
      <c r="M2467" t="b">
        <v>1</v>
      </c>
      <c r="N2467" t="s">
        <v>8279</v>
      </c>
      <c r="O2467" s="13">
        <f>E2467/D2467</f>
        <v>1.8014285714285714</v>
      </c>
      <c r="P2467" s="14">
        <f>IF($L2467&lt;&gt;0, E2467/L2467, 0)</f>
        <v>26.270833333333332</v>
      </c>
      <c r="Q2467" t="str">
        <f>LEFT($N2467, FIND("/", $N2467)-1)</f>
        <v>music</v>
      </c>
      <c r="R2467" t="str">
        <f>RIGHT(N2467, LEN(N2467)-LEN(Q2467)-1)</f>
        <v>indie rock</v>
      </c>
      <c r="S2467" s="5">
        <f>$J2467/60/60/24+DATE(1970, 1, 1)</f>
        <v>41145.719305555554</v>
      </c>
      <c r="T2467" s="5">
        <f>$I2467/60/60/24+DATE(1970, 1, 1)</f>
        <v>41175.719305555554</v>
      </c>
      <c r="U2467" t="b">
        <f>T2467&gt;S2467</f>
        <v>1</v>
      </c>
    </row>
    <row r="2468" spans="1:21" ht="43.5" x14ac:dyDescent="0.35">
      <c r="A2468">
        <v>2466</v>
      </c>
      <c r="B2468" s="3" t="s">
        <v>2467</v>
      </c>
      <c r="C2468" s="3" t="s">
        <v>6576</v>
      </c>
      <c r="D2468" s="11">
        <v>2500</v>
      </c>
      <c r="E2468" s="11">
        <v>2500</v>
      </c>
      <c r="F2468" t="s">
        <v>8219</v>
      </c>
      <c r="G2468" t="s">
        <v>8224</v>
      </c>
      <c r="H2468" t="s">
        <v>8246</v>
      </c>
      <c r="I2468">
        <v>1368066453</v>
      </c>
      <c r="J2468">
        <v>1365474453</v>
      </c>
      <c r="K2468" t="b">
        <v>0</v>
      </c>
      <c r="L2468">
        <v>52</v>
      </c>
      <c r="M2468" t="b">
        <v>1</v>
      </c>
      <c r="N2468" t="s">
        <v>8279</v>
      </c>
      <c r="O2468" s="13">
        <f>E2468/D2468</f>
        <v>1</v>
      </c>
      <c r="P2468" s="14">
        <f>IF($L2468&lt;&gt;0, E2468/L2468, 0)</f>
        <v>48.07692307692308</v>
      </c>
      <c r="Q2468" t="str">
        <f>LEFT($N2468, FIND("/", $N2468)-1)</f>
        <v>music</v>
      </c>
      <c r="R2468" t="str">
        <f>RIGHT(N2468, LEN(N2468)-LEN(Q2468)-1)</f>
        <v>indie rock</v>
      </c>
      <c r="S2468" s="5">
        <f>$J2468/60/60/24+DATE(1970, 1, 1)</f>
        <v>41373.102465277778</v>
      </c>
      <c r="T2468" s="5">
        <f>$I2468/60/60/24+DATE(1970, 1, 1)</f>
        <v>41403.102465277778</v>
      </c>
      <c r="U2468" t="b">
        <f>T2468&gt;S2468</f>
        <v>1</v>
      </c>
    </row>
    <row r="2469" spans="1:21" ht="43.5" x14ac:dyDescent="0.35">
      <c r="A2469">
        <v>2467</v>
      </c>
      <c r="B2469" s="3" t="s">
        <v>2468</v>
      </c>
      <c r="C2469" s="3" t="s">
        <v>6577</v>
      </c>
      <c r="D2469" s="11">
        <v>1000</v>
      </c>
      <c r="E2469" s="11">
        <v>1185</v>
      </c>
      <c r="F2469" t="s">
        <v>8219</v>
      </c>
      <c r="G2469" t="s">
        <v>8224</v>
      </c>
      <c r="H2469" t="s">
        <v>8246</v>
      </c>
      <c r="I2469">
        <v>1336669200</v>
      </c>
      <c r="J2469">
        <v>1335473931</v>
      </c>
      <c r="K2469" t="b">
        <v>0</v>
      </c>
      <c r="L2469">
        <v>43</v>
      </c>
      <c r="M2469" t="b">
        <v>1</v>
      </c>
      <c r="N2469" t="s">
        <v>8279</v>
      </c>
      <c r="O2469" s="13">
        <f>E2469/D2469</f>
        <v>1.1850000000000001</v>
      </c>
      <c r="P2469" s="14">
        <f>IF($L2469&lt;&gt;0, E2469/L2469, 0)</f>
        <v>27.558139534883722</v>
      </c>
      <c r="Q2469" t="str">
        <f>LEFT($N2469, FIND("/", $N2469)-1)</f>
        <v>music</v>
      </c>
      <c r="R2469" t="str">
        <f>RIGHT(N2469, LEN(N2469)-LEN(Q2469)-1)</f>
        <v>indie rock</v>
      </c>
      <c r="S2469" s="5">
        <f>$J2469/60/60/24+DATE(1970, 1, 1)</f>
        <v>41025.874201388891</v>
      </c>
      <c r="T2469" s="5">
        <f>$I2469/60/60/24+DATE(1970, 1, 1)</f>
        <v>41039.708333333336</v>
      </c>
      <c r="U2469" t="b">
        <f>T2469&gt;S2469</f>
        <v>1</v>
      </c>
    </row>
    <row r="2470" spans="1:21" ht="43.5" x14ac:dyDescent="0.35">
      <c r="A2470">
        <v>2468</v>
      </c>
      <c r="B2470" s="3" t="s">
        <v>2469</v>
      </c>
      <c r="C2470" s="3" t="s">
        <v>6578</v>
      </c>
      <c r="D2470" s="11">
        <v>2000</v>
      </c>
      <c r="E2470" s="11">
        <v>2144.34</v>
      </c>
      <c r="F2470" t="s">
        <v>8219</v>
      </c>
      <c r="G2470" t="s">
        <v>8224</v>
      </c>
      <c r="H2470" t="s">
        <v>8246</v>
      </c>
      <c r="I2470">
        <v>1351400400</v>
      </c>
      <c r="J2470">
        <v>1348285321</v>
      </c>
      <c r="K2470" t="b">
        <v>0</v>
      </c>
      <c r="L2470">
        <v>58</v>
      </c>
      <c r="M2470" t="b">
        <v>1</v>
      </c>
      <c r="N2470" t="s">
        <v>8279</v>
      </c>
      <c r="O2470" s="13">
        <f>E2470/D2470</f>
        <v>1.0721700000000001</v>
      </c>
      <c r="P2470" s="14">
        <f>IF($L2470&lt;&gt;0, E2470/L2470, 0)</f>
        <v>36.97137931034483</v>
      </c>
      <c r="Q2470" t="str">
        <f>LEFT($N2470, FIND("/", $N2470)-1)</f>
        <v>music</v>
      </c>
      <c r="R2470" t="str">
        <f>RIGHT(N2470, LEN(N2470)-LEN(Q2470)-1)</f>
        <v>indie rock</v>
      </c>
      <c r="S2470" s="5">
        <f>$J2470/60/60/24+DATE(1970, 1, 1)</f>
        <v>41174.154178240737</v>
      </c>
      <c r="T2470" s="5">
        <f>$I2470/60/60/24+DATE(1970, 1, 1)</f>
        <v>41210.208333333336</v>
      </c>
      <c r="U2470" t="b">
        <f>T2470&gt;S2470</f>
        <v>1</v>
      </c>
    </row>
    <row r="2471" spans="1:21" ht="43.5" x14ac:dyDescent="0.35">
      <c r="A2471">
        <v>2469</v>
      </c>
      <c r="B2471" s="3" t="s">
        <v>2470</v>
      </c>
      <c r="C2471" s="3" t="s">
        <v>6579</v>
      </c>
      <c r="D2471" s="11">
        <v>1200</v>
      </c>
      <c r="E2471" s="11">
        <v>1364</v>
      </c>
      <c r="F2471" t="s">
        <v>8219</v>
      </c>
      <c r="G2471" t="s">
        <v>8224</v>
      </c>
      <c r="H2471" t="s">
        <v>8246</v>
      </c>
      <c r="I2471">
        <v>1297160329</v>
      </c>
      <c r="J2471">
        <v>1295000329</v>
      </c>
      <c r="K2471" t="b">
        <v>0</v>
      </c>
      <c r="L2471">
        <v>47</v>
      </c>
      <c r="M2471" t="b">
        <v>1</v>
      </c>
      <c r="N2471" t="s">
        <v>8279</v>
      </c>
      <c r="O2471" s="13">
        <f>E2471/D2471</f>
        <v>1.1366666666666667</v>
      </c>
      <c r="P2471" s="14">
        <f>IF($L2471&lt;&gt;0, E2471/L2471, 0)</f>
        <v>29.021276595744681</v>
      </c>
      <c r="Q2471" t="str">
        <f>LEFT($N2471, FIND("/", $N2471)-1)</f>
        <v>music</v>
      </c>
      <c r="R2471" t="str">
        <f>RIGHT(N2471, LEN(N2471)-LEN(Q2471)-1)</f>
        <v>indie rock</v>
      </c>
      <c r="S2471" s="5">
        <f>$J2471/60/60/24+DATE(1970, 1, 1)</f>
        <v>40557.429733796293</v>
      </c>
      <c r="T2471" s="5">
        <f>$I2471/60/60/24+DATE(1970, 1, 1)</f>
        <v>40582.429733796293</v>
      </c>
      <c r="U2471" t="b">
        <f>T2471&gt;S2471</f>
        <v>1</v>
      </c>
    </row>
    <row r="2472" spans="1:21" ht="43.5" x14ac:dyDescent="0.35">
      <c r="A2472">
        <v>2470</v>
      </c>
      <c r="B2472" s="3" t="s">
        <v>2471</v>
      </c>
      <c r="C2472" s="3" t="s">
        <v>6580</v>
      </c>
      <c r="D2472" s="11">
        <v>1000</v>
      </c>
      <c r="E2472" s="11">
        <v>1031.6400000000001</v>
      </c>
      <c r="F2472" t="s">
        <v>8219</v>
      </c>
      <c r="G2472" t="s">
        <v>8224</v>
      </c>
      <c r="H2472" t="s">
        <v>8246</v>
      </c>
      <c r="I2472">
        <v>1337824055</v>
      </c>
      <c r="J2472">
        <v>1335232055</v>
      </c>
      <c r="K2472" t="b">
        <v>0</v>
      </c>
      <c r="L2472">
        <v>36</v>
      </c>
      <c r="M2472" t="b">
        <v>1</v>
      </c>
      <c r="N2472" t="s">
        <v>8279</v>
      </c>
      <c r="O2472" s="13">
        <f>E2472/D2472</f>
        <v>1.0316400000000001</v>
      </c>
      <c r="P2472" s="14">
        <f>IF($L2472&lt;&gt;0, E2472/L2472, 0)</f>
        <v>28.65666666666667</v>
      </c>
      <c r="Q2472" t="str">
        <f>LEFT($N2472, FIND("/", $N2472)-1)</f>
        <v>music</v>
      </c>
      <c r="R2472" t="str">
        <f>RIGHT(N2472, LEN(N2472)-LEN(Q2472)-1)</f>
        <v>indie rock</v>
      </c>
      <c r="S2472" s="5">
        <f>$J2472/60/60/24+DATE(1970, 1, 1)</f>
        <v>41023.07471064815</v>
      </c>
      <c r="T2472" s="5">
        <f>$I2472/60/60/24+DATE(1970, 1, 1)</f>
        <v>41053.07471064815</v>
      </c>
      <c r="U2472" t="b">
        <f>T2472&gt;S2472</f>
        <v>1</v>
      </c>
    </row>
    <row r="2473" spans="1:21" ht="58" x14ac:dyDescent="0.35">
      <c r="A2473">
        <v>2471</v>
      </c>
      <c r="B2473" s="3" t="s">
        <v>2472</v>
      </c>
      <c r="C2473" s="3" t="s">
        <v>6581</v>
      </c>
      <c r="D2473" s="11">
        <v>500</v>
      </c>
      <c r="E2473" s="11">
        <v>640</v>
      </c>
      <c r="F2473" t="s">
        <v>8219</v>
      </c>
      <c r="G2473" t="s">
        <v>8224</v>
      </c>
      <c r="H2473" t="s">
        <v>8246</v>
      </c>
      <c r="I2473">
        <v>1327535392</v>
      </c>
      <c r="J2473">
        <v>1324079392</v>
      </c>
      <c r="K2473" t="b">
        <v>0</v>
      </c>
      <c r="L2473">
        <v>17</v>
      </c>
      <c r="M2473" t="b">
        <v>1</v>
      </c>
      <c r="N2473" t="s">
        <v>8279</v>
      </c>
      <c r="O2473" s="13">
        <f>E2473/D2473</f>
        <v>1.28</v>
      </c>
      <c r="P2473" s="14">
        <f>IF($L2473&lt;&gt;0, E2473/L2473, 0)</f>
        <v>37.647058823529413</v>
      </c>
      <c r="Q2473" t="str">
        <f>LEFT($N2473, FIND("/", $N2473)-1)</f>
        <v>music</v>
      </c>
      <c r="R2473" t="str">
        <f>RIGHT(N2473, LEN(N2473)-LEN(Q2473)-1)</f>
        <v>indie rock</v>
      </c>
      <c r="S2473" s="5">
        <f>$J2473/60/60/24+DATE(1970, 1, 1)</f>
        <v>40893.992962962962</v>
      </c>
      <c r="T2473" s="5">
        <f>$I2473/60/60/24+DATE(1970, 1, 1)</f>
        <v>40933.992962962962</v>
      </c>
      <c r="U2473" t="b">
        <f>T2473&gt;S2473</f>
        <v>1</v>
      </c>
    </row>
    <row r="2474" spans="1:21" ht="58" x14ac:dyDescent="0.35">
      <c r="A2474">
        <v>2472</v>
      </c>
      <c r="B2474" s="3" t="s">
        <v>2473</v>
      </c>
      <c r="C2474" s="3" t="s">
        <v>6582</v>
      </c>
      <c r="D2474" s="11">
        <v>7500</v>
      </c>
      <c r="E2474" s="11">
        <v>10182.02</v>
      </c>
      <c r="F2474" t="s">
        <v>8219</v>
      </c>
      <c r="G2474" t="s">
        <v>8224</v>
      </c>
      <c r="H2474" t="s">
        <v>8246</v>
      </c>
      <c r="I2474">
        <v>1283562180</v>
      </c>
      <c r="J2474">
        <v>1277433980</v>
      </c>
      <c r="K2474" t="b">
        <v>0</v>
      </c>
      <c r="L2474">
        <v>104</v>
      </c>
      <c r="M2474" t="b">
        <v>1</v>
      </c>
      <c r="N2474" t="s">
        <v>8279</v>
      </c>
      <c r="O2474" s="13">
        <f>E2474/D2474</f>
        <v>1.3576026666666667</v>
      </c>
      <c r="P2474" s="14">
        <f>IF($L2474&lt;&gt;0, E2474/L2474, 0)</f>
        <v>97.904038461538462</v>
      </c>
      <c r="Q2474" t="str">
        <f>LEFT($N2474, FIND("/", $N2474)-1)</f>
        <v>music</v>
      </c>
      <c r="R2474" t="str">
        <f>RIGHT(N2474, LEN(N2474)-LEN(Q2474)-1)</f>
        <v>indie rock</v>
      </c>
      <c r="S2474" s="5">
        <f>$J2474/60/60/24+DATE(1970, 1, 1)</f>
        <v>40354.11550925926</v>
      </c>
      <c r="T2474" s="5">
        <f>$I2474/60/60/24+DATE(1970, 1, 1)</f>
        <v>40425.043749999997</v>
      </c>
      <c r="U2474" t="b">
        <f>T2474&gt;S2474</f>
        <v>1</v>
      </c>
    </row>
    <row r="2475" spans="1:21" ht="43.5" x14ac:dyDescent="0.35">
      <c r="A2475">
        <v>2473</v>
      </c>
      <c r="B2475" s="3" t="s">
        <v>2474</v>
      </c>
      <c r="C2475" s="3" t="s">
        <v>6583</v>
      </c>
      <c r="D2475" s="11">
        <v>2000</v>
      </c>
      <c r="E2475" s="11">
        <v>2000</v>
      </c>
      <c r="F2475" t="s">
        <v>8219</v>
      </c>
      <c r="G2475" t="s">
        <v>8224</v>
      </c>
      <c r="H2475" t="s">
        <v>8246</v>
      </c>
      <c r="I2475">
        <v>1352573869</v>
      </c>
      <c r="J2475">
        <v>1349978269</v>
      </c>
      <c r="K2475" t="b">
        <v>0</v>
      </c>
      <c r="L2475">
        <v>47</v>
      </c>
      <c r="M2475" t="b">
        <v>1</v>
      </c>
      <c r="N2475" t="s">
        <v>8279</v>
      </c>
      <c r="O2475" s="13">
        <f>E2475/D2475</f>
        <v>1</v>
      </c>
      <c r="P2475" s="14">
        <f>IF($L2475&lt;&gt;0, E2475/L2475, 0)</f>
        <v>42.553191489361701</v>
      </c>
      <c r="Q2475" t="str">
        <f>LEFT($N2475, FIND("/", $N2475)-1)</f>
        <v>music</v>
      </c>
      <c r="R2475" t="str">
        <f>RIGHT(N2475, LEN(N2475)-LEN(Q2475)-1)</f>
        <v>indie rock</v>
      </c>
      <c r="S2475" s="5">
        <f>$J2475/60/60/24+DATE(1970, 1, 1)</f>
        <v>41193.748483796298</v>
      </c>
      <c r="T2475" s="5">
        <f>$I2475/60/60/24+DATE(1970, 1, 1)</f>
        <v>41223.790150462963</v>
      </c>
      <c r="U2475" t="b">
        <f>T2475&gt;S2475</f>
        <v>1</v>
      </c>
    </row>
    <row r="2476" spans="1:21" ht="58" x14ac:dyDescent="0.35">
      <c r="A2476">
        <v>2474</v>
      </c>
      <c r="B2476" s="3" t="s">
        <v>2475</v>
      </c>
      <c r="C2476" s="3" t="s">
        <v>6584</v>
      </c>
      <c r="D2476" s="11">
        <v>5000</v>
      </c>
      <c r="E2476" s="11">
        <v>5000.18</v>
      </c>
      <c r="F2476" t="s">
        <v>8219</v>
      </c>
      <c r="G2476" t="s">
        <v>8224</v>
      </c>
      <c r="H2476" t="s">
        <v>8246</v>
      </c>
      <c r="I2476">
        <v>1286756176</v>
      </c>
      <c r="J2476">
        <v>1282868176</v>
      </c>
      <c r="K2476" t="b">
        <v>0</v>
      </c>
      <c r="L2476">
        <v>38</v>
      </c>
      <c r="M2476" t="b">
        <v>1</v>
      </c>
      <c r="N2476" t="s">
        <v>8279</v>
      </c>
      <c r="O2476" s="13">
        <f>E2476/D2476</f>
        <v>1.0000360000000001</v>
      </c>
      <c r="P2476" s="14">
        <f>IF($L2476&lt;&gt;0, E2476/L2476, 0)</f>
        <v>131.58368421052631</v>
      </c>
      <c r="Q2476" t="str">
        <f>LEFT($N2476, FIND("/", $N2476)-1)</f>
        <v>music</v>
      </c>
      <c r="R2476" t="str">
        <f>RIGHT(N2476, LEN(N2476)-LEN(Q2476)-1)</f>
        <v>indie rock</v>
      </c>
      <c r="S2476" s="5">
        <f>$J2476/60/60/24+DATE(1970, 1, 1)</f>
        <v>40417.011296296296</v>
      </c>
      <c r="T2476" s="5">
        <f>$I2476/60/60/24+DATE(1970, 1, 1)</f>
        <v>40462.011296296296</v>
      </c>
      <c r="U2476" t="b">
        <f>T2476&gt;S2476</f>
        <v>1</v>
      </c>
    </row>
    <row r="2477" spans="1:21" ht="29" x14ac:dyDescent="0.35">
      <c r="A2477">
        <v>2475</v>
      </c>
      <c r="B2477" s="3" t="s">
        <v>2476</v>
      </c>
      <c r="C2477" s="3" t="s">
        <v>6585</v>
      </c>
      <c r="D2477" s="11">
        <v>2500</v>
      </c>
      <c r="E2477" s="11">
        <v>2618</v>
      </c>
      <c r="F2477" t="s">
        <v>8219</v>
      </c>
      <c r="G2477" t="s">
        <v>8224</v>
      </c>
      <c r="H2477" t="s">
        <v>8246</v>
      </c>
      <c r="I2477">
        <v>1278799200</v>
      </c>
      <c r="J2477">
        <v>1273647255</v>
      </c>
      <c r="K2477" t="b">
        <v>0</v>
      </c>
      <c r="L2477">
        <v>81</v>
      </c>
      <c r="M2477" t="b">
        <v>1</v>
      </c>
      <c r="N2477" t="s">
        <v>8279</v>
      </c>
      <c r="O2477" s="13">
        <f>E2477/D2477</f>
        <v>1.0471999999999999</v>
      </c>
      <c r="P2477" s="14">
        <f>IF($L2477&lt;&gt;0, E2477/L2477, 0)</f>
        <v>32.320987654320987</v>
      </c>
      <c r="Q2477" t="str">
        <f>LEFT($N2477, FIND("/", $N2477)-1)</f>
        <v>music</v>
      </c>
      <c r="R2477" t="str">
        <f>RIGHT(N2477, LEN(N2477)-LEN(Q2477)-1)</f>
        <v>indie rock</v>
      </c>
      <c r="S2477" s="5">
        <f>$J2477/60/60/24+DATE(1970, 1, 1)</f>
        <v>40310.287673611114</v>
      </c>
      <c r="T2477" s="5">
        <f>$I2477/60/60/24+DATE(1970, 1, 1)</f>
        <v>40369.916666666664</v>
      </c>
      <c r="U2477" t="b">
        <f>T2477&gt;S2477</f>
        <v>1</v>
      </c>
    </row>
    <row r="2478" spans="1:21" ht="43.5" x14ac:dyDescent="0.35">
      <c r="A2478">
        <v>2476</v>
      </c>
      <c r="B2478" s="3" t="s">
        <v>2477</v>
      </c>
      <c r="C2478" s="3" t="s">
        <v>6586</v>
      </c>
      <c r="D2478" s="11">
        <v>3200</v>
      </c>
      <c r="E2478" s="11">
        <v>3360.72</v>
      </c>
      <c r="F2478" t="s">
        <v>8219</v>
      </c>
      <c r="G2478" t="s">
        <v>8224</v>
      </c>
      <c r="H2478" t="s">
        <v>8246</v>
      </c>
      <c r="I2478">
        <v>1415004770</v>
      </c>
      <c r="J2478">
        <v>1412149970</v>
      </c>
      <c r="K2478" t="b">
        <v>0</v>
      </c>
      <c r="L2478">
        <v>55</v>
      </c>
      <c r="M2478" t="b">
        <v>1</v>
      </c>
      <c r="N2478" t="s">
        <v>8279</v>
      </c>
      <c r="O2478" s="13">
        <f>E2478/D2478</f>
        <v>1.050225</v>
      </c>
      <c r="P2478" s="14">
        <f>IF($L2478&lt;&gt;0, E2478/L2478, 0)</f>
        <v>61.103999999999999</v>
      </c>
      <c r="Q2478" t="str">
        <f>LEFT($N2478, FIND("/", $N2478)-1)</f>
        <v>music</v>
      </c>
      <c r="R2478" t="str">
        <f>RIGHT(N2478, LEN(N2478)-LEN(Q2478)-1)</f>
        <v>indie rock</v>
      </c>
      <c r="S2478" s="5">
        <f>$J2478/60/60/24+DATE(1970, 1, 1)</f>
        <v>41913.328356481477</v>
      </c>
      <c r="T2478" s="5">
        <f>$I2478/60/60/24+DATE(1970, 1, 1)</f>
        <v>41946.370023148149</v>
      </c>
      <c r="U2478" t="b">
        <f>T2478&gt;S2478</f>
        <v>1</v>
      </c>
    </row>
    <row r="2479" spans="1:21" ht="29" x14ac:dyDescent="0.35">
      <c r="A2479">
        <v>2477</v>
      </c>
      <c r="B2479" s="3" t="s">
        <v>824</v>
      </c>
      <c r="C2479" s="3" t="s">
        <v>6587</v>
      </c>
      <c r="D2479" s="11">
        <v>750</v>
      </c>
      <c r="E2479" s="11">
        <v>1285</v>
      </c>
      <c r="F2479" t="s">
        <v>8219</v>
      </c>
      <c r="G2479" t="s">
        <v>8224</v>
      </c>
      <c r="H2479" t="s">
        <v>8246</v>
      </c>
      <c r="I2479">
        <v>1344789345</v>
      </c>
      <c r="J2479">
        <v>1340901345</v>
      </c>
      <c r="K2479" t="b">
        <v>0</v>
      </c>
      <c r="L2479">
        <v>41</v>
      </c>
      <c r="M2479" t="b">
        <v>1</v>
      </c>
      <c r="N2479" t="s">
        <v>8279</v>
      </c>
      <c r="O2479" s="13">
        <f>E2479/D2479</f>
        <v>1.7133333333333334</v>
      </c>
      <c r="P2479" s="14">
        <f>IF($L2479&lt;&gt;0, E2479/L2479, 0)</f>
        <v>31.341463414634145</v>
      </c>
      <c r="Q2479" t="str">
        <f>LEFT($N2479, FIND("/", $N2479)-1)</f>
        <v>music</v>
      </c>
      <c r="R2479" t="str">
        <f>RIGHT(N2479, LEN(N2479)-LEN(Q2479)-1)</f>
        <v>indie rock</v>
      </c>
      <c r="S2479" s="5">
        <f>$J2479/60/60/24+DATE(1970, 1, 1)</f>
        <v>41088.691493055558</v>
      </c>
      <c r="T2479" s="5">
        <f>$I2479/60/60/24+DATE(1970, 1, 1)</f>
        <v>41133.691493055558</v>
      </c>
      <c r="U2479" t="b">
        <f>T2479&gt;S2479</f>
        <v>1</v>
      </c>
    </row>
    <row r="2480" spans="1:21" ht="43.5" x14ac:dyDescent="0.35">
      <c r="A2480">
        <v>2478</v>
      </c>
      <c r="B2480" s="3" t="s">
        <v>2478</v>
      </c>
      <c r="C2480" s="3" t="s">
        <v>6588</v>
      </c>
      <c r="D2480" s="11">
        <v>8000</v>
      </c>
      <c r="E2480" s="11">
        <v>10200</v>
      </c>
      <c r="F2480" t="s">
        <v>8219</v>
      </c>
      <c r="G2480" t="s">
        <v>8224</v>
      </c>
      <c r="H2480" t="s">
        <v>8246</v>
      </c>
      <c r="I2480">
        <v>1358117313</v>
      </c>
      <c r="J2480">
        <v>1355525313</v>
      </c>
      <c r="K2480" t="b">
        <v>0</v>
      </c>
      <c r="L2480">
        <v>79</v>
      </c>
      <c r="M2480" t="b">
        <v>1</v>
      </c>
      <c r="N2480" t="s">
        <v>8279</v>
      </c>
      <c r="O2480" s="13">
        <f>E2480/D2480</f>
        <v>1.2749999999999999</v>
      </c>
      <c r="P2480" s="14">
        <f>IF($L2480&lt;&gt;0, E2480/L2480, 0)</f>
        <v>129.1139240506329</v>
      </c>
      <c r="Q2480" t="str">
        <f>LEFT($N2480, FIND("/", $N2480)-1)</f>
        <v>music</v>
      </c>
      <c r="R2480" t="str">
        <f>RIGHT(N2480, LEN(N2480)-LEN(Q2480)-1)</f>
        <v>indie rock</v>
      </c>
      <c r="S2480" s="5">
        <f>$J2480/60/60/24+DATE(1970, 1, 1)</f>
        <v>41257.950381944444</v>
      </c>
      <c r="T2480" s="5">
        <f>$I2480/60/60/24+DATE(1970, 1, 1)</f>
        <v>41287.950381944444</v>
      </c>
      <c r="U2480" t="b">
        <f>T2480&gt;S2480</f>
        <v>1</v>
      </c>
    </row>
    <row r="2481" spans="1:21" ht="29" x14ac:dyDescent="0.35">
      <c r="A2481">
        <v>2479</v>
      </c>
      <c r="B2481" s="3" t="s">
        <v>2479</v>
      </c>
      <c r="C2481" s="3" t="s">
        <v>6589</v>
      </c>
      <c r="D2481" s="11">
        <v>300</v>
      </c>
      <c r="E2481" s="11">
        <v>400.33</v>
      </c>
      <c r="F2481" t="s">
        <v>8219</v>
      </c>
      <c r="G2481" t="s">
        <v>8224</v>
      </c>
      <c r="H2481" t="s">
        <v>8246</v>
      </c>
      <c r="I2481">
        <v>1343440800</v>
      </c>
      <c r="J2481">
        <v>1342545994</v>
      </c>
      <c r="K2481" t="b">
        <v>0</v>
      </c>
      <c r="L2481">
        <v>16</v>
      </c>
      <c r="M2481" t="b">
        <v>1</v>
      </c>
      <c r="N2481" t="s">
        <v>8279</v>
      </c>
      <c r="O2481" s="13">
        <f>E2481/D2481</f>
        <v>1.3344333333333334</v>
      </c>
      <c r="P2481" s="14">
        <f>IF($L2481&lt;&gt;0, E2481/L2481, 0)</f>
        <v>25.020624999999999</v>
      </c>
      <c r="Q2481" t="str">
        <f>LEFT($N2481, FIND("/", $N2481)-1)</f>
        <v>music</v>
      </c>
      <c r="R2481" t="str">
        <f>RIGHT(N2481, LEN(N2481)-LEN(Q2481)-1)</f>
        <v>indie rock</v>
      </c>
      <c r="S2481" s="5">
        <f>$J2481/60/60/24+DATE(1970, 1, 1)</f>
        <v>41107.726782407408</v>
      </c>
      <c r="T2481" s="5">
        <f>$I2481/60/60/24+DATE(1970, 1, 1)</f>
        <v>41118.083333333336</v>
      </c>
      <c r="U2481" t="b">
        <f>T2481&gt;S2481</f>
        <v>1</v>
      </c>
    </row>
    <row r="2482" spans="1:21" ht="43.5" x14ac:dyDescent="0.35">
      <c r="A2482">
        <v>2480</v>
      </c>
      <c r="B2482" s="3" t="s">
        <v>2480</v>
      </c>
      <c r="C2482" s="3" t="s">
        <v>6590</v>
      </c>
      <c r="D2482" s="11">
        <v>2000</v>
      </c>
      <c r="E2482" s="11">
        <v>2000</v>
      </c>
      <c r="F2482" t="s">
        <v>8219</v>
      </c>
      <c r="G2482" t="s">
        <v>8224</v>
      </c>
      <c r="H2482" t="s">
        <v>8246</v>
      </c>
      <c r="I2482">
        <v>1444516084</v>
      </c>
      <c r="J2482">
        <v>1439332084</v>
      </c>
      <c r="K2482" t="b">
        <v>0</v>
      </c>
      <c r="L2482">
        <v>8</v>
      </c>
      <c r="M2482" t="b">
        <v>1</v>
      </c>
      <c r="N2482" t="s">
        <v>8279</v>
      </c>
      <c r="O2482" s="13">
        <f>E2482/D2482</f>
        <v>1</v>
      </c>
      <c r="P2482" s="14">
        <f>IF($L2482&lt;&gt;0, E2482/L2482, 0)</f>
        <v>250</v>
      </c>
      <c r="Q2482" t="str">
        <f>LEFT($N2482, FIND("/", $N2482)-1)</f>
        <v>music</v>
      </c>
      <c r="R2482" t="str">
        <f>RIGHT(N2482, LEN(N2482)-LEN(Q2482)-1)</f>
        <v>indie rock</v>
      </c>
      <c r="S2482" s="5">
        <f>$J2482/60/60/24+DATE(1970, 1, 1)</f>
        <v>42227.936157407406</v>
      </c>
      <c r="T2482" s="5">
        <f>$I2482/60/60/24+DATE(1970, 1, 1)</f>
        <v>42287.936157407406</v>
      </c>
      <c r="U2482" t="b">
        <f>T2482&gt;S2482</f>
        <v>1</v>
      </c>
    </row>
    <row r="2483" spans="1:21" ht="43.5" x14ac:dyDescent="0.35">
      <c r="A2483">
        <v>2481</v>
      </c>
      <c r="B2483" s="3" t="s">
        <v>2481</v>
      </c>
      <c r="C2483" s="3" t="s">
        <v>6591</v>
      </c>
      <c r="D2483" s="11">
        <v>4000</v>
      </c>
      <c r="E2483" s="11">
        <v>4516.4399999999996</v>
      </c>
      <c r="F2483" t="s">
        <v>8219</v>
      </c>
      <c r="G2483" t="s">
        <v>8224</v>
      </c>
      <c r="H2483" t="s">
        <v>8246</v>
      </c>
      <c r="I2483">
        <v>1335799808</v>
      </c>
      <c r="J2483">
        <v>1333207808</v>
      </c>
      <c r="K2483" t="b">
        <v>0</v>
      </c>
      <c r="L2483">
        <v>95</v>
      </c>
      <c r="M2483" t="b">
        <v>1</v>
      </c>
      <c r="N2483" t="s">
        <v>8279</v>
      </c>
      <c r="O2483" s="13">
        <f>E2483/D2483</f>
        <v>1.1291099999999998</v>
      </c>
      <c r="P2483" s="14">
        <f>IF($L2483&lt;&gt;0, E2483/L2483, 0)</f>
        <v>47.541473684210523</v>
      </c>
      <c r="Q2483" t="str">
        <f>LEFT($N2483, FIND("/", $N2483)-1)</f>
        <v>music</v>
      </c>
      <c r="R2483" t="str">
        <f>RIGHT(N2483, LEN(N2483)-LEN(Q2483)-1)</f>
        <v>indie rock</v>
      </c>
      <c r="S2483" s="5">
        <f>$J2483/60/60/24+DATE(1970, 1, 1)</f>
        <v>40999.645925925928</v>
      </c>
      <c r="T2483" s="5">
        <f>$I2483/60/60/24+DATE(1970, 1, 1)</f>
        <v>41029.645925925928</v>
      </c>
      <c r="U2483" t="b">
        <f>T2483&gt;S2483</f>
        <v>1</v>
      </c>
    </row>
    <row r="2484" spans="1:21" ht="58" x14ac:dyDescent="0.35">
      <c r="A2484">
        <v>2482</v>
      </c>
      <c r="B2484" s="3" t="s">
        <v>2482</v>
      </c>
      <c r="C2484" s="3" t="s">
        <v>6592</v>
      </c>
      <c r="D2484" s="11">
        <v>1000</v>
      </c>
      <c r="E2484" s="11">
        <v>1001</v>
      </c>
      <c r="F2484" t="s">
        <v>8219</v>
      </c>
      <c r="G2484" t="s">
        <v>8224</v>
      </c>
      <c r="H2484" t="s">
        <v>8246</v>
      </c>
      <c r="I2484">
        <v>1312224383</v>
      </c>
      <c r="J2484">
        <v>1308336383</v>
      </c>
      <c r="K2484" t="b">
        <v>0</v>
      </c>
      <c r="L2484">
        <v>25</v>
      </c>
      <c r="M2484" t="b">
        <v>1</v>
      </c>
      <c r="N2484" t="s">
        <v>8279</v>
      </c>
      <c r="O2484" s="13">
        <f>E2484/D2484</f>
        <v>1.0009999999999999</v>
      </c>
      <c r="P2484" s="14">
        <f>IF($L2484&lt;&gt;0, E2484/L2484, 0)</f>
        <v>40.04</v>
      </c>
      <c r="Q2484" t="str">
        <f>LEFT($N2484, FIND("/", $N2484)-1)</f>
        <v>music</v>
      </c>
      <c r="R2484" t="str">
        <f>RIGHT(N2484, LEN(N2484)-LEN(Q2484)-1)</f>
        <v>indie rock</v>
      </c>
      <c r="S2484" s="5">
        <f>$J2484/60/60/24+DATE(1970, 1, 1)</f>
        <v>40711.782210648147</v>
      </c>
      <c r="T2484" s="5">
        <f>$I2484/60/60/24+DATE(1970, 1, 1)</f>
        <v>40756.782210648147</v>
      </c>
      <c r="U2484" t="b">
        <f>T2484&gt;S2484</f>
        <v>1</v>
      </c>
    </row>
    <row r="2485" spans="1:21" ht="43.5" x14ac:dyDescent="0.35">
      <c r="A2485">
        <v>2483</v>
      </c>
      <c r="B2485" s="3" t="s">
        <v>2483</v>
      </c>
      <c r="C2485" s="3" t="s">
        <v>6593</v>
      </c>
      <c r="D2485" s="11">
        <v>1100</v>
      </c>
      <c r="E2485" s="11">
        <v>1251</v>
      </c>
      <c r="F2485" t="s">
        <v>8219</v>
      </c>
      <c r="G2485" t="s">
        <v>8224</v>
      </c>
      <c r="H2485" t="s">
        <v>8246</v>
      </c>
      <c r="I2485">
        <v>1335891603</v>
      </c>
      <c r="J2485">
        <v>1330711203</v>
      </c>
      <c r="K2485" t="b">
        <v>0</v>
      </c>
      <c r="L2485">
        <v>19</v>
      </c>
      <c r="M2485" t="b">
        <v>1</v>
      </c>
      <c r="N2485" t="s">
        <v>8279</v>
      </c>
      <c r="O2485" s="13">
        <f>E2485/D2485</f>
        <v>1.1372727272727272</v>
      </c>
      <c r="P2485" s="14">
        <f>IF($L2485&lt;&gt;0, E2485/L2485, 0)</f>
        <v>65.84210526315789</v>
      </c>
      <c r="Q2485" t="str">
        <f>LEFT($N2485, FIND("/", $N2485)-1)</f>
        <v>music</v>
      </c>
      <c r="R2485" t="str">
        <f>RIGHT(N2485, LEN(N2485)-LEN(Q2485)-1)</f>
        <v>indie rock</v>
      </c>
      <c r="S2485" s="5">
        <f>$J2485/60/60/24+DATE(1970, 1, 1)</f>
        <v>40970.750034722223</v>
      </c>
      <c r="T2485" s="5">
        <f>$I2485/60/60/24+DATE(1970, 1, 1)</f>
        <v>41030.708368055559</v>
      </c>
      <c r="U2485" t="b">
        <f>T2485&gt;S2485</f>
        <v>1</v>
      </c>
    </row>
    <row r="2486" spans="1:21" ht="58" x14ac:dyDescent="0.35">
      <c r="A2486">
        <v>2484</v>
      </c>
      <c r="B2486" s="3" t="s">
        <v>2484</v>
      </c>
      <c r="C2486" s="3" t="s">
        <v>6594</v>
      </c>
      <c r="D2486" s="11">
        <v>3500</v>
      </c>
      <c r="E2486" s="11">
        <v>4176.1099999999997</v>
      </c>
      <c r="F2486" t="s">
        <v>8219</v>
      </c>
      <c r="G2486" t="s">
        <v>8224</v>
      </c>
      <c r="H2486" t="s">
        <v>8246</v>
      </c>
      <c r="I2486">
        <v>1316124003</v>
      </c>
      <c r="J2486">
        <v>1313532003</v>
      </c>
      <c r="K2486" t="b">
        <v>0</v>
      </c>
      <c r="L2486">
        <v>90</v>
      </c>
      <c r="M2486" t="b">
        <v>1</v>
      </c>
      <c r="N2486" t="s">
        <v>8279</v>
      </c>
      <c r="O2486" s="13">
        <f>E2486/D2486</f>
        <v>1.1931742857142855</v>
      </c>
      <c r="P2486" s="14">
        <f>IF($L2486&lt;&gt;0, E2486/L2486, 0)</f>
        <v>46.401222222222216</v>
      </c>
      <c r="Q2486" t="str">
        <f>LEFT($N2486, FIND("/", $N2486)-1)</f>
        <v>music</v>
      </c>
      <c r="R2486" t="str">
        <f>RIGHT(N2486, LEN(N2486)-LEN(Q2486)-1)</f>
        <v>indie rock</v>
      </c>
      <c r="S2486" s="5">
        <f>$J2486/60/60/24+DATE(1970, 1, 1)</f>
        <v>40771.916701388887</v>
      </c>
      <c r="T2486" s="5">
        <f>$I2486/60/60/24+DATE(1970, 1, 1)</f>
        <v>40801.916701388887</v>
      </c>
      <c r="U2486" t="b">
        <f>T2486&gt;S2486</f>
        <v>1</v>
      </c>
    </row>
    <row r="2487" spans="1:21" ht="58" x14ac:dyDescent="0.35">
      <c r="A2487">
        <v>2485</v>
      </c>
      <c r="B2487" s="3" t="s">
        <v>2485</v>
      </c>
      <c r="C2487" s="3" t="s">
        <v>6595</v>
      </c>
      <c r="D2487" s="11">
        <v>2000</v>
      </c>
      <c r="E2487" s="11">
        <v>2065</v>
      </c>
      <c r="F2487" t="s">
        <v>8219</v>
      </c>
      <c r="G2487" t="s">
        <v>8224</v>
      </c>
      <c r="H2487" t="s">
        <v>8246</v>
      </c>
      <c r="I2487">
        <v>1318463879</v>
      </c>
      <c r="J2487">
        <v>1315439879</v>
      </c>
      <c r="K2487" t="b">
        <v>0</v>
      </c>
      <c r="L2487">
        <v>41</v>
      </c>
      <c r="M2487" t="b">
        <v>1</v>
      </c>
      <c r="N2487" t="s">
        <v>8279</v>
      </c>
      <c r="O2487" s="13">
        <f>E2487/D2487</f>
        <v>1.0325</v>
      </c>
      <c r="P2487" s="14">
        <f>IF($L2487&lt;&gt;0, E2487/L2487, 0)</f>
        <v>50.365853658536587</v>
      </c>
      <c r="Q2487" t="str">
        <f>LEFT($N2487, FIND("/", $N2487)-1)</f>
        <v>music</v>
      </c>
      <c r="R2487" t="str">
        <f>RIGHT(N2487, LEN(N2487)-LEN(Q2487)-1)</f>
        <v>indie rock</v>
      </c>
      <c r="S2487" s="5">
        <f>$J2487/60/60/24+DATE(1970, 1, 1)</f>
        <v>40793.998599537037</v>
      </c>
      <c r="T2487" s="5">
        <f>$I2487/60/60/24+DATE(1970, 1, 1)</f>
        <v>40828.998599537037</v>
      </c>
      <c r="U2487" t="b">
        <f>T2487&gt;S2487</f>
        <v>1</v>
      </c>
    </row>
    <row r="2488" spans="1:21" ht="43.5" x14ac:dyDescent="0.35">
      <c r="A2488">
        <v>2486</v>
      </c>
      <c r="B2488" s="3" t="s">
        <v>2486</v>
      </c>
      <c r="C2488" s="3" t="s">
        <v>6596</v>
      </c>
      <c r="D2488" s="11">
        <v>300</v>
      </c>
      <c r="E2488" s="11">
        <v>797</v>
      </c>
      <c r="F2488" t="s">
        <v>8219</v>
      </c>
      <c r="G2488" t="s">
        <v>8224</v>
      </c>
      <c r="H2488" t="s">
        <v>8246</v>
      </c>
      <c r="I2488">
        <v>1335113976</v>
      </c>
      <c r="J2488">
        <v>1332521976</v>
      </c>
      <c r="K2488" t="b">
        <v>0</v>
      </c>
      <c r="L2488">
        <v>30</v>
      </c>
      <c r="M2488" t="b">
        <v>1</v>
      </c>
      <c r="N2488" t="s">
        <v>8279</v>
      </c>
      <c r="O2488" s="13">
        <f>E2488/D2488</f>
        <v>2.6566666666666667</v>
      </c>
      <c r="P2488" s="14">
        <f>IF($L2488&lt;&gt;0, E2488/L2488, 0)</f>
        <v>26.566666666666666</v>
      </c>
      <c r="Q2488" t="str">
        <f>LEFT($N2488, FIND("/", $N2488)-1)</f>
        <v>music</v>
      </c>
      <c r="R2488" t="str">
        <f>RIGHT(N2488, LEN(N2488)-LEN(Q2488)-1)</f>
        <v>indie rock</v>
      </c>
      <c r="S2488" s="5">
        <f>$J2488/60/60/24+DATE(1970, 1, 1)</f>
        <v>40991.708055555559</v>
      </c>
      <c r="T2488" s="5">
        <f>$I2488/60/60/24+DATE(1970, 1, 1)</f>
        <v>41021.708055555559</v>
      </c>
      <c r="U2488" t="b">
        <f>T2488&gt;S2488</f>
        <v>1</v>
      </c>
    </row>
    <row r="2489" spans="1:21" ht="43.5" x14ac:dyDescent="0.35">
      <c r="A2489">
        <v>2487</v>
      </c>
      <c r="B2489" s="3" t="s">
        <v>2487</v>
      </c>
      <c r="C2489" s="3" t="s">
        <v>6597</v>
      </c>
      <c r="D2489" s="11">
        <v>1500</v>
      </c>
      <c r="E2489" s="11">
        <v>1500.76</v>
      </c>
      <c r="F2489" t="s">
        <v>8219</v>
      </c>
      <c r="G2489" t="s">
        <v>8224</v>
      </c>
      <c r="H2489" t="s">
        <v>8246</v>
      </c>
      <c r="I2489">
        <v>1338083997</v>
      </c>
      <c r="J2489">
        <v>1335491997</v>
      </c>
      <c r="K2489" t="b">
        <v>0</v>
      </c>
      <c r="L2489">
        <v>38</v>
      </c>
      <c r="M2489" t="b">
        <v>1</v>
      </c>
      <c r="N2489" t="s">
        <v>8279</v>
      </c>
      <c r="O2489" s="13">
        <f>E2489/D2489</f>
        <v>1.0005066666666667</v>
      </c>
      <c r="P2489" s="14">
        <f>IF($L2489&lt;&gt;0, E2489/L2489, 0)</f>
        <v>39.493684210526318</v>
      </c>
      <c r="Q2489" t="str">
        <f>LEFT($N2489, FIND("/", $N2489)-1)</f>
        <v>music</v>
      </c>
      <c r="R2489" t="str">
        <f>RIGHT(N2489, LEN(N2489)-LEN(Q2489)-1)</f>
        <v>indie rock</v>
      </c>
      <c r="S2489" s="5">
        <f>$J2489/60/60/24+DATE(1970, 1, 1)</f>
        <v>41026.083298611113</v>
      </c>
      <c r="T2489" s="5">
        <f>$I2489/60/60/24+DATE(1970, 1, 1)</f>
        <v>41056.083298611113</v>
      </c>
      <c r="U2489" t="b">
        <f>T2489&gt;S2489</f>
        <v>1</v>
      </c>
    </row>
    <row r="2490" spans="1:21" ht="58" x14ac:dyDescent="0.35">
      <c r="A2490">
        <v>2488</v>
      </c>
      <c r="B2490" s="3" t="s">
        <v>2488</v>
      </c>
      <c r="C2490" s="3" t="s">
        <v>6598</v>
      </c>
      <c r="D2490" s="11">
        <v>3000</v>
      </c>
      <c r="E2490" s="11">
        <v>3201</v>
      </c>
      <c r="F2490" t="s">
        <v>8219</v>
      </c>
      <c r="G2490" t="s">
        <v>8224</v>
      </c>
      <c r="H2490" t="s">
        <v>8246</v>
      </c>
      <c r="I2490">
        <v>1321459908</v>
      </c>
      <c r="J2490">
        <v>1318864308</v>
      </c>
      <c r="K2490" t="b">
        <v>0</v>
      </c>
      <c r="L2490">
        <v>65</v>
      </c>
      <c r="M2490" t="b">
        <v>1</v>
      </c>
      <c r="N2490" t="s">
        <v>8279</v>
      </c>
      <c r="O2490" s="13">
        <f>E2490/D2490</f>
        <v>1.0669999999999999</v>
      </c>
      <c r="P2490" s="14">
        <f>IF($L2490&lt;&gt;0, E2490/L2490, 0)</f>
        <v>49.246153846153845</v>
      </c>
      <c r="Q2490" t="str">
        <f>LEFT($N2490, FIND("/", $N2490)-1)</f>
        <v>music</v>
      </c>
      <c r="R2490" t="str">
        <f>RIGHT(N2490, LEN(N2490)-LEN(Q2490)-1)</f>
        <v>indie rock</v>
      </c>
      <c r="S2490" s="5">
        <f>$J2490/60/60/24+DATE(1970, 1, 1)</f>
        <v>40833.633194444446</v>
      </c>
      <c r="T2490" s="5">
        <f>$I2490/60/60/24+DATE(1970, 1, 1)</f>
        <v>40863.674861111111</v>
      </c>
      <c r="U2490" t="b">
        <f>T2490&gt;S2490</f>
        <v>1</v>
      </c>
    </row>
    <row r="2491" spans="1:21" ht="43.5" x14ac:dyDescent="0.35">
      <c r="A2491">
        <v>2489</v>
      </c>
      <c r="B2491" s="3" t="s">
        <v>2489</v>
      </c>
      <c r="C2491" s="3" t="s">
        <v>6599</v>
      </c>
      <c r="D2491" s="11">
        <v>3500</v>
      </c>
      <c r="E2491" s="11">
        <v>4678.5</v>
      </c>
      <c r="F2491" t="s">
        <v>8219</v>
      </c>
      <c r="G2491" t="s">
        <v>8224</v>
      </c>
      <c r="H2491" t="s">
        <v>8246</v>
      </c>
      <c r="I2491">
        <v>1368117239</v>
      </c>
      <c r="J2491">
        <v>1365525239</v>
      </c>
      <c r="K2491" t="b">
        <v>0</v>
      </c>
      <c r="L2491">
        <v>75</v>
      </c>
      <c r="M2491" t="b">
        <v>1</v>
      </c>
      <c r="N2491" t="s">
        <v>8279</v>
      </c>
      <c r="O2491" s="13">
        <f>E2491/D2491</f>
        <v>1.3367142857142857</v>
      </c>
      <c r="P2491" s="14">
        <f>IF($L2491&lt;&gt;0, E2491/L2491, 0)</f>
        <v>62.38</v>
      </c>
      <c r="Q2491" t="str">
        <f>LEFT($N2491, FIND("/", $N2491)-1)</f>
        <v>music</v>
      </c>
      <c r="R2491" t="str">
        <f>RIGHT(N2491, LEN(N2491)-LEN(Q2491)-1)</f>
        <v>indie rock</v>
      </c>
      <c r="S2491" s="5">
        <f>$J2491/60/60/24+DATE(1970, 1, 1)</f>
        <v>41373.690266203703</v>
      </c>
      <c r="T2491" s="5">
        <f>$I2491/60/60/24+DATE(1970, 1, 1)</f>
        <v>41403.690266203703</v>
      </c>
      <c r="U2491" t="b">
        <f>T2491&gt;S2491</f>
        <v>1</v>
      </c>
    </row>
    <row r="2492" spans="1:21" ht="43.5" x14ac:dyDescent="0.35">
      <c r="A2492">
        <v>2490</v>
      </c>
      <c r="B2492" s="3" t="s">
        <v>2490</v>
      </c>
      <c r="C2492" s="3" t="s">
        <v>6600</v>
      </c>
      <c r="D2492" s="11">
        <v>500</v>
      </c>
      <c r="E2492" s="11">
        <v>607</v>
      </c>
      <c r="F2492" t="s">
        <v>8219</v>
      </c>
      <c r="G2492" t="s">
        <v>8224</v>
      </c>
      <c r="H2492" t="s">
        <v>8246</v>
      </c>
      <c r="I2492">
        <v>1340429276</v>
      </c>
      <c r="J2492">
        <v>1335245276</v>
      </c>
      <c r="K2492" t="b">
        <v>0</v>
      </c>
      <c r="L2492">
        <v>16</v>
      </c>
      <c r="M2492" t="b">
        <v>1</v>
      </c>
      <c r="N2492" t="s">
        <v>8279</v>
      </c>
      <c r="O2492" s="13">
        <f>E2492/D2492</f>
        <v>1.214</v>
      </c>
      <c r="P2492" s="14">
        <f>IF($L2492&lt;&gt;0, E2492/L2492, 0)</f>
        <v>37.9375</v>
      </c>
      <c r="Q2492" t="str">
        <f>LEFT($N2492, FIND("/", $N2492)-1)</f>
        <v>music</v>
      </c>
      <c r="R2492" t="str">
        <f>RIGHT(N2492, LEN(N2492)-LEN(Q2492)-1)</f>
        <v>indie rock</v>
      </c>
      <c r="S2492" s="5">
        <f>$J2492/60/60/24+DATE(1970, 1, 1)</f>
        <v>41023.227731481478</v>
      </c>
      <c r="T2492" s="5">
        <f>$I2492/60/60/24+DATE(1970, 1, 1)</f>
        <v>41083.227731481478</v>
      </c>
      <c r="U2492" t="b">
        <f>T2492&gt;S2492</f>
        <v>1</v>
      </c>
    </row>
    <row r="2493" spans="1:21" ht="43.5" x14ac:dyDescent="0.35">
      <c r="A2493">
        <v>2491</v>
      </c>
      <c r="B2493" s="3" t="s">
        <v>2491</v>
      </c>
      <c r="C2493" s="3" t="s">
        <v>6601</v>
      </c>
      <c r="D2493" s="11">
        <v>500</v>
      </c>
      <c r="E2493" s="11">
        <v>516</v>
      </c>
      <c r="F2493" t="s">
        <v>8219</v>
      </c>
      <c r="G2493" t="s">
        <v>8224</v>
      </c>
      <c r="H2493" t="s">
        <v>8246</v>
      </c>
      <c r="I2493">
        <v>1295142660</v>
      </c>
      <c r="J2493">
        <v>1293739714</v>
      </c>
      <c r="K2493" t="b">
        <v>0</v>
      </c>
      <c r="L2493">
        <v>10</v>
      </c>
      <c r="M2493" t="b">
        <v>1</v>
      </c>
      <c r="N2493" t="s">
        <v>8279</v>
      </c>
      <c r="O2493" s="13">
        <f>E2493/D2493</f>
        <v>1.032</v>
      </c>
      <c r="P2493" s="14">
        <f>IF($L2493&lt;&gt;0, E2493/L2493, 0)</f>
        <v>51.6</v>
      </c>
      <c r="Q2493" t="str">
        <f>LEFT($N2493, FIND("/", $N2493)-1)</f>
        <v>music</v>
      </c>
      <c r="R2493" t="str">
        <f>RIGHT(N2493, LEN(N2493)-LEN(Q2493)-1)</f>
        <v>indie rock</v>
      </c>
      <c r="S2493" s="5">
        <f>$J2493/60/60/24+DATE(1970, 1, 1)</f>
        <v>40542.839282407411</v>
      </c>
      <c r="T2493" s="5">
        <f>$I2493/60/60/24+DATE(1970, 1, 1)</f>
        <v>40559.07708333333</v>
      </c>
      <c r="U2493" t="b">
        <f>T2493&gt;S2493</f>
        <v>1</v>
      </c>
    </row>
    <row r="2494" spans="1:21" ht="29" x14ac:dyDescent="0.35">
      <c r="A2494">
        <v>2492</v>
      </c>
      <c r="B2494" s="3" t="s">
        <v>2492</v>
      </c>
      <c r="C2494" s="3" t="s">
        <v>6602</v>
      </c>
      <c r="D2494" s="11">
        <v>600</v>
      </c>
      <c r="E2494" s="11">
        <v>750</v>
      </c>
      <c r="F2494" t="s">
        <v>8219</v>
      </c>
      <c r="G2494" t="s">
        <v>8224</v>
      </c>
      <c r="H2494" t="s">
        <v>8246</v>
      </c>
      <c r="I2494">
        <v>1339840740</v>
      </c>
      <c r="J2494">
        <v>1335397188</v>
      </c>
      <c r="K2494" t="b">
        <v>0</v>
      </c>
      <c r="L2494">
        <v>27</v>
      </c>
      <c r="M2494" t="b">
        <v>1</v>
      </c>
      <c r="N2494" t="s">
        <v>8279</v>
      </c>
      <c r="O2494" s="13">
        <f>E2494/D2494</f>
        <v>1.25</v>
      </c>
      <c r="P2494" s="14">
        <f>IF($L2494&lt;&gt;0, E2494/L2494, 0)</f>
        <v>27.777777777777779</v>
      </c>
      <c r="Q2494" t="str">
        <f>LEFT($N2494, FIND("/", $N2494)-1)</f>
        <v>music</v>
      </c>
      <c r="R2494" t="str">
        <f>RIGHT(N2494, LEN(N2494)-LEN(Q2494)-1)</f>
        <v>indie rock</v>
      </c>
      <c r="S2494" s="5">
        <f>$J2494/60/60/24+DATE(1970, 1, 1)</f>
        <v>41024.985972222225</v>
      </c>
      <c r="T2494" s="5">
        <f>$I2494/60/60/24+DATE(1970, 1, 1)</f>
        <v>41076.415972222225</v>
      </c>
      <c r="U2494" t="b">
        <f>T2494&gt;S2494</f>
        <v>1</v>
      </c>
    </row>
    <row r="2495" spans="1:21" ht="43.5" x14ac:dyDescent="0.35">
      <c r="A2495">
        <v>2493</v>
      </c>
      <c r="B2495" s="3" t="s">
        <v>2493</v>
      </c>
      <c r="C2495" s="3" t="s">
        <v>6603</v>
      </c>
      <c r="D2495" s="11">
        <v>20000</v>
      </c>
      <c r="E2495" s="11">
        <v>25740</v>
      </c>
      <c r="F2495" t="s">
        <v>8219</v>
      </c>
      <c r="G2495" t="s">
        <v>8224</v>
      </c>
      <c r="H2495" t="s">
        <v>8246</v>
      </c>
      <c r="I2495">
        <v>1367208140</v>
      </c>
      <c r="J2495">
        <v>1363320140</v>
      </c>
      <c r="K2495" t="b">
        <v>0</v>
      </c>
      <c r="L2495">
        <v>259</v>
      </c>
      <c r="M2495" t="b">
        <v>1</v>
      </c>
      <c r="N2495" t="s">
        <v>8279</v>
      </c>
      <c r="O2495" s="13">
        <f>E2495/D2495</f>
        <v>1.2869999999999999</v>
      </c>
      <c r="P2495" s="14">
        <f>IF($L2495&lt;&gt;0, E2495/L2495, 0)</f>
        <v>99.382239382239376</v>
      </c>
      <c r="Q2495" t="str">
        <f>LEFT($N2495, FIND("/", $N2495)-1)</f>
        <v>music</v>
      </c>
      <c r="R2495" t="str">
        <f>RIGHT(N2495, LEN(N2495)-LEN(Q2495)-1)</f>
        <v>indie rock</v>
      </c>
      <c r="S2495" s="5">
        <f>$J2495/60/60/24+DATE(1970, 1, 1)</f>
        <v>41348.168287037035</v>
      </c>
      <c r="T2495" s="5">
        <f>$I2495/60/60/24+DATE(1970, 1, 1)</f>
        <v>41393.168287037035</v>
      </c>
      <c r="U2495" t="b">
        <f>T2495&gt;S2495</f>
        <v>1</v>
      </c>
    </row>
    <row r="2496" spans="1:21" ht="43.5" x14ac:dyDescent="0.35">
      <c r="A2496">
        <v>2494</v>
      </c>
      <c r="B2496" s="3" t="s">
        <v>2494</v>
      </c>
      <c r="C2496" s="3" t="s">
        <v>6604</v>
      </c>
      <c r="D2496" s="11">
        <v>1500</v>
      </c>
      <c r="E2496" s="11">
        <v>1515.08</v>
      </c>
      <c r="F2496" t="s">
        <v>8219</v>
      </c>
      <c r="G2496" t="s">
        <v>8224</v>
      </c>
      <c r="H2496" t="s">
        <v>8246</v>
      </c>
      <c r="I2496">
        <v>1337786944</v>
      </c>
      <c r="J2496">
        <v>1335194944</v>
      </c>
      <c r="K2496" t="b">
        <v>0</v>
      </c>
      <c r="L2496">
        <v>39</v>
      </c>
      <c r="M2496" t="b">
        <v>1</v>
      </c>
      <c r="N2496" t="s">
        <v>8279</v>
      </c>
      <c r="O2496" s="13">
        <f>E2496/D2496</f>
        <v>1.0100533333333332</v>
      </c>
      <c r="P2496" s="14">
        <f>IF($L2496&lt;&gt;0, E2496/L2496, 0)</f>
        <v>38.848205128205123</v>
      </c>
      <c r="Q2496" t="str">
        <f>LEFT($N2496, FIND("/", $N2496)-1)</f>
        <v>music</v>
      </c>
      <c r="R2496" t="str">
        <f>RIGHT(N2496, LEN(N2496)-LEN(Q2496)-1)</f>
        <v>indie rock</v>
      </c>
      <c r="S2496" s="5">
        <f>$J2496/60/60/24+DATE(1970, 1, 1)</f>
        <v>41022.645185185182</v>
      </c>
      <c r="T2496" s="5">
        <f>$I2496/60/60/24+DATE(1970, 1, 1)</f>
        <v>41052.645185185182</v>
      </c>
      <c r="U2496" t="b">
        <f>T2496&gt;S2496</f>
        <v>1</v>
      </c>
    </row>
    <row r="2497" spans="1:21" ht="43.5" x14ac:dyDescent="0.35">
      <c r="A2497">
        <v>2495</v>
      </c>
      <c r="B2497" s="3" t="s">
        <v>2495</v>
      </c>
      <c r="C2497" s="3" t="s">
        <v>6605</v>
      </c>
      <c r="D2497" s="11">
        <v>1500</v>
      </c>
      <c r="E2497" s="11">
        <v>1913.05</v>
      </c>
      <c r="F2497" t="s">
        <v>8219</v>
      </c>
      <c r="G2497" t="s">
        <v>8224</v>
      </c>
      <c r="H2497" t="s">
        <v>8246</v>
      </c>
      <c r="I2497">
        <v>1339022575</v>
      </c>
      <c r="J2497">
        <v>1336430575</v>
      </c>
      <c r="K2497" t="b">
        <v>0</v>
      </c>
      <c r="L2497">
        <v>42</v>
      </c>
      <c r="M2497" t="b">
        <v>1</v>
      </c>
      <c r="N2497" t="s">
        <v>8279</v>
      </c>
      <c r="O2497" s="13">
        <f>E2497/D2497</f>
        <v>1.2753666666666665</v>
      </c>
      <c r="P2497" s="14">
        <f>IF($L2497&lt;&gt;0, E2497/L2497, 0)</f>
        <v>45.548809523809524</v>
      </c>
      <c r="Q2497" t="str">
        <f>LEFT($N2497, FIND("/", $N2497)-1)</f>
        <v>music</v>
      </c>
      <c r="R2497" t="str">
        <f>RIGHT(N2497, LEN(N2497)-LEN(Q2497)-1)</f>
        <v>indie rock</v>
      </c>
      <c r="S2497" s="5">
        <f>$J2497/60/60/24+DATE(1970, 1, 1)</f>
        <v>41036.946469907409</v>
      </c>
      <c r="T2497" s="5">
        <f>$I2497/60/60/24+DATE(1970, 1, 1)</f>
        <v>41066.946469907409</v>
      </c>
      <c r="U2497" t="b">
        <f>T2497&gt;S2497</f>
        <v>1</v>
      </c>
    </row>
    <row r="2498" spans="1:21" ht="29" x14ac:dyDescent="0.35">
      <c r="A2498">
        <v>2496</v>
      </c>
      <c r="B2498" s="3" t="s">
        <v>2496</v>
      </c>
      <c r="C2498" s="3" t="s">
        <v>6606</v>
      </c>
      <c r="D2498" s="11">
        <v>6000</v>
      </c>
      <c r="E2498" s="11">
        <v>6000</v>
      </c>
      <c r="F2498" t="s">
        <v>8219</v>
      </c>
      <c r="G2498" t="s">
        <v>8224</v>
      </c>
      <c r="H2498" t="s">
        <v>8246</v>
      </c>
      <c r="I2498">
        <v>1364597692</v>
      </c>
      <c r="J2498">
        <v>1361577292</v>
      </c>
      <c r="K2498" t="b">
        <v>0</v>
      </c>
      <c r="L2498">
        <v>10</v>
      </c>
      <c r="M2498" t="b">
        <v>1</v>
      </c>
      <c r="N2498" t="s">
        <v>8279</v>
      </c>
      <c r="O2498" s="13">
        <f>E2498/D2498</f>
        <v>1</v>
      </c>
      <c r="P2498" s="14">
        <f>IF($L2498&lt;&gt;0, E2498/L2498, 0)</f>
        <v>600</v>
      </c>
      <c r="Q2498" t="str">
        <f>LEFT($N2498, FIND("/", $N2498)-1)</f>
        <v>music</v>
      </c>
      <c r="R2498" t="str">
        <f>RIGHT(N2498, LEN(N2498)-LEN(Q2498)-1)</f>
        <v>indie rock</v>
      </c>
      <c r="S2498" s="5">
        <f>$J2498/60/60/24+DATE(1970, 1, 1)</f>
        <v>41327.996435185189</v>
      </c>
      <c r="T2498" s="5">
        <f>$I2498/60/60/24+DATE(1970, 1, 1)</f>
        <v>41362.954768518517</v>
      </c>
      <c r="U2498" t="b">
        <f>T2498&gt;S2498</f>
        <v>1</v>
      </c>
    </row>
    <row r="2499" spans="1:21" ht="43.5" x14ac:dyDescent="0.35">
      <c r="A2499">
        <v>2497</v>
      </c>
      <c r="B2499" s="3" t="s">
        <v>2497</v>
      </c>
      <c r="C2499" s="3" t="s">
        <v>6607</v>
      </c>
      <c r="D2499" s="11">
        <v>4000</v>
      </c>
      <c r="E2499" s="11">
        <v>4510.8599999999997</v>
      </c>
      <c r="F2499" t="s">
        <v>8219</v>
      </c>
      <c r="G2499" t="s">
        <v>8224</v>
      </c>
      <c r="H2499" t="s">
        <v>8246</v>
      </c>
      <c r="I2499">
        <v>1312578338</v>
      </c>
      <c r="J2499">
        <v>1309986338</v>
      </c>
      <c r="K2499" t="b">
        <v>0</v>
      </c>
      <c r="L2499">
        <v>56</v>
      </c>
      <c r="M2499" t="b">
        <v>1</v>
      </c>
      <c r="N2499" t="s">
        <v>8279</v>
      </c>
      <c r="O2499" s="13">
        <f>E2499/D2499</f>
        <v>1.127715</v>
      </c>
      <c r="P2499" s="14">
        <f>IF($L2499&lt;&gt;0, E2499/L2499, 0)</f>
        <v>80.551071428571419</v>
      </c>
      <c r="Q2499" t="str">
        <f>LEFT($N2499, FIND("/", $N2499)-1)</f>
        <v>music</v>
      </c>
      <c r="R2499" t="str">
        <f>RIGHT(N2499, LEN(N2499)-LEN(Q2499)-1)</f>
        <v>indie rock</v>
      </c>
      <c r="S2499" s="5">
        <f>$J2499/60/60/24+DATE(1970, 1, 1)</f>
        <v>40730.878912037035</v>
      </c>
      <c r="T2499" s="5">
        <f>$I2499/60/60/24+DATE(1970, 1, 1)</f>
        <v>40760.878912037035</v>
      </c>
      <c r="U2499" t="b">
        <f>T2499&gt;S2499</f>
        <v>1</v>
      </c>
    </row>
    <row r="2500" spans="1:21" ht="43.5" x14ac:dyDescent="0.35">
      <c r="A2500">
        <v>2498</v>
      </c>
      <c r="B2500" s="3" t="s">
        <v>2498</v>
      </c>
      <c r="C2500" s="3" t="s">
        <v>6608</v>
      </c>
      <c r="D2500" s="11">
        <v>1000</v>
      </c>
      <c r="E2500" s="11">
        <v>1056</v>
      </c>
      <c r="F2500" t="s">
        <v>8219</v>
      </c>
      <c r="G2500" t="s">
        <v>8224</v>
      </c>
      <c r="H2500" t="s">
        <v>8246</v>
      </c>
      <c r="I2500">
        <v>1422400387</v>
      </c>
      <c r="J2500">
        <v>1421190787</v>
      </c>
      <c r="K2500" t="b">
        <v>0</v>
      </c>
      <c r="L2500">
        <v>20</v>
      </c>
      <c r="M2500" t="b">
        <v>1</v>
      </c>
      <c r="N2500" t="s">
        <v>8279</v>
      </c>
      <c r="O2500" s="13">
        <f>E2500/D2500</f>
        <v>1.056</v>
      </c>
      <c r="P2500" s="14">
        <f>IF($L2500&lt;&gt;0, E2500/L2500, 0)</f>
        <v>52.8</v>
      </c>
      <c r="Q2500" t="str">
        <f>LEFT($N2500, FIND("/", $N2500)-1)</f>
        <v>music</v>
      </c>
      <c r="R2500" t="str">
        <f>RIGHT(N2500, LEN(N2500)-LEN(Q2500)-1)</f>
        <v>indie rock</v>
      </c>
      <c r="S2500" s="5">
        <f>$J2500/60/60/24+DATE(1970, 1, 1)</f>
        <v>42017.967442129629</v>
      </c>
      <c r="T2500" s="5">
        <f>$I2500/60/60/24+DATE(1970, 1, 1)</f>
        <v>42031.967442129629</v>
      </c>
      <c r="U2500" t="b">
        <f>T2500&gt;S2500</f>
        <v>1</v>
      </c>
    </row>
    <row r="2501" spans="1:21" ht="43.5" x14ac:dyDescent="0.35">
      <c r="A2501">
        <v>2499</v>
      </c>
      <c r="B2501" s="3" t="s">
        <v>2499</v>
      </c>
      <c r="C2501" s="3" t="s">
        <v>6609</v>
      </c>
      <c r="D2501" s="11">
        <v>4000</v>
      </c>
      <c r="E2501" s="11">
        <v>8105</v>
      </c>
      <c r="F2501" t="s">
        <v>8219</v>
      </c>
      <c r="G2501" t="s">
        <v>8224</v>
      </c>
      <c r="H2501" t="s">
        <v>8246</v>
      </c>
      <c r="I2501">
        <v>1356976800</v>
      </c>
      <c r="J2501">
        <v>1352820837</v>
      </c>
      <c r="K2501" t="b">
        <v>0</v>
      </c>
      <c r="L2501">
        <v>170</v>
      </c>
      <c r="M2501" t="b">
        <v>1</v>
      </c>
      <c r="N2501" t="s">
        <v>8279</v>
      </c>
      <c r="O2501" s="13">
        <f>E2501/D2501</f>
        <v>2.0262500000000001</v>
      </c>
      <c r="P2501" s="14">
        <f>IF($L2501&lt;&gt;0, E2501/L2501, 0)</f>
        <v>47.676470588235297</v>
      </c>
      <c r="Q2501" t="str">
        <f>LEFT($N2501, FIND("/", $N2501)-1)</f>
        <v>music</v>
      </c>
      <c r="R2501" t="str">
        <f>RIGHT(N2501, LEN(N2501)-LEN(Q2501)-1)</f>
        <v>indie rock</v>
      </c>
      <c r="S2501" s="5">
        <f>$J2501/60/60/24+DATE(1970, 1, 1)</f>
        <v>41226.648576388885</v>
      </c>
      <c r="T2501" s="5">
        <f>$I2501/60/60/24+DATE(1970, 1, 1)</f>
        <v>41274.75</v>
      </c>
      <c r="U2501" t="b">
        <f>T2501&gt;S2501</f>
        <v>1</v>
      </c>
    </row>
    <row r="2502" spans="1:21" ht="43.5" x14ac:dyDescent="0.35">
      <c r="A2502">
        <v>2500</v>
      </c>
      <c r="B2502" s="3" t="s">
        <v>2500</v>
      </c>
      <c r="C2502" s="3" t="s">
        <v>6610</v>
      </c>
      <c r="D2502" s="11">
        <v>600</v>
      </c>
      <c r="E2502" s="11">
        <v>680</v>
      </c>
      <c r="F2502" t="s">
        <v>8219</v>
      </c>
      <c r="G2502" t="s">
        <v>8224</v>
      </c>
      <c r="H2502" t="s">
        <v>8246</v>
      </c>
      <c r="I2502">
        <v>1340476375</v>
      </c>
      <c r="J2502">
        <v>1337884375</v>
      </c>
      <c r="K2502" t="b">
        <v>0</v>
      </c>
      <c r="L2502">
        <v>29</v>
      </c>
      <c r="M2502" t="b">
        <v>1</v>
      </c>
      <c r="N2502" t="s">
        <v>8279</v>
      </c>
      <c r="O2502" s="13">
        <f>E2502/D2502</f>
        <v>1.1333333333333333</v>
      </c>
      <c r="P2502" s="14">
        <f>IF($L2502&lt;&gt;0, E2502/L2502, 0)</f>
        <v>23.448275862068964</v>
      </c>
      <c r="Q2502" t="str">
        <f>LEFT($N2502, FIND("/", $N2502)-1)</f>
        <v>music</v>
      </c>
      <c r="R2502" t="str">
        <f>RIGHT(N2502, LEN(N2502)-LEN(Q2502)-1)</f>
        <v>indie rock</v>
      </c>
      <c r="S2502" s="5">
        <f>$J2502/60/60/24+DATE(1970, 1, 1)</f>
        <v>41053.772858796299</v>
      </c>
      <c r="T2502" s="5">
        <f>$I2502/60/60/24+DATE(1970, 1, 1)</f>
        <v>41083.772858796299</v>
      </c>
      <c r="U2502" t="b">
        <f>T2502&gt;S2502</f>
        <v>1</v>
      </c>
    </row>
    <row r="2503" spans="1:21" ht="43.5" x14ac:dyDescent="0.35">
      <c r="A2503">
        <v>2501</v>
      </c>
      <c r="B2503" s="3" t="s">
        <v>2501</v>
      </c>
      <c r="C2503" s="3" t="s">
        <v>6611</v>
      </c>
      <c r="D2503" s="11">
        <v>11000</v>
      </c>
      <c r="E2503" s="11">
        <v>281</v>
      </c>
      <c r="F2503" t="s">
        <v>8221</v>
      </c>
      <c r="G2503" t="s">
        <v>8229</v>
      </c>
      <c r="H2503" t="s">
        <v>8251</v>
      </c>
      <c r="I2503">
        <v>1443379104</v>
      </c>
      <c r="J2503">
        <v>1440787104</v>
      </c>
      <c r="K2503" t="b">
        <v>0</v>
      </c>
      <c r="L2503">
        <v>7</v>
      </c>
      <c r="M2503" t="b">
        <v>0</v>
      </c>
      <c r="N2503" t="s">
        <v>8299</v>
      </c>
      <c r="O2503" s="13">
        <f>E2503/D2503</f>
        <v>2.5545454545454545E-2</v>
      </c>
      <c r="P2503" s="14">
        <f>IF($L2503&lt;&gt;0, E2503/L2503, 0)</f>
        <v>40.142857142857146</v>
      </c>
      <c r="Q2503" t="str">
        <f>LEFT($N2503, FIND("/", $N2503)-1)</f>
        <v>food</v>
      </c>
      <c r="R2503" t="str">
        <f>RIGHT(N2503, LEN(N2503)-LEN(Q2503)-1)</f>
        <v>restaurants</v>
      </c>
      <c r="S2503" s="5">
        <f>$J2503/60/60/24+DATE(1970, 1, 1)</f>
        <v>42244.776666666665</v>
      </c>
      <c r="T2503" s="5">
        <f>$I2503/60/60/24+DATE(1970, 1, 1)</f>
        <v>42274.776666666665</v>
      </c>
      <c r="U2503" t="b">
        <f>T2503&gt;S2503</f>
        <v>1</v>
      </c>
    </row>
    <row r="2504" spans="1:21" ht="58" x14ac:dyDescent="0.35">
      <c r="A2504">
        <v>2502</v>
      </c>
      <c r="B2504" s="3" t="s">
        <v>2502</v>
      </c>
      <c r="C2504" s="3" t="s">
        <v>6612</v>
      </c>
      <c r="D2504" s="11">
        <v>110000</v>
      </c>
      <c r="E2504" s="11">
        <v>86</v>
      </c>
      <c r="F2504" t="s">
        <v>8221</v>
      </c>
      <c r="G2504" t="s">
        <v>8224</v>
      </c>
      <c r="H2504" t="s">
        <v>8246</v>
      </c>
      <c r="I2504">
        <v>1411328918</v>
      </c>
      <c r="J2504">
        <v>1407440918</v>
      </c>
      <c r="K2504" t="b">
        <v>0</v>
      </c>
      <c r="L2504">
        <v>5</v>
      </c>
      <c r="M2504" t="b">
        <v>0</v>
      </c>
      <c r="N2504" t="s">
        <v>8299</v>
      </c>
      <c r="O2504" s="13">
        <f>E2504/D2504</f>
        <v>7.8181818181818181E-4</v>
      </c>
      <c r="P2504" s="14">
        <f>IF($L2504&lt;&gt;0, E2504/L2504, 0)</f>
        <v>17.2</v>
      </c>
      <c r="Q2504" t="str">
        <f>LEFT($N2504, FIND("/", $N2504)-1)</f>
        <v>food</v>
      </c>
      <c r="R2504" t="str">
        <f>RIGHT(N2504, LEN(N2504)-LEN(Q2504)-1)</f>
        <v>restaurants</v>
      </c>
      <c r="S2504" s="5">
        <f>$J2504/60/60/24+DATE(1970, 1, 1)</f>
        <v>41858.825439814813</v>
      </c>
      <c r="T2504" s="5">
        <f>$I2504/60/60/24+DATE(1970, 1, 1)</f>
        <v>41903.825439814813</v>
      </c>
      <c r="U2504" t="b">
        <f>T2504&gt;S2504</f>
        <v>1</v>
      </c>
    </row>
    <row r="2505" spans="1:21" ht="58" x14ac:dyDescent="0.35">
      <c r="A2505">
        <v>2503</v>
      </c>
      <c r="B2505" s="3" t="s">
        <v>2503</v>
      </c>
      <c r="C2505" s="3" t="s">
        <v>6613</v>
      </c>
      <c r="D2505" s="11">
        <v>10000</v>
      </c>
      <c r="E2505" s="11">
        <v>0</v>
      </c>
      <c r="F2505" t="s">
        <v>8221</v>
      </c>
      <c r="G2505" t="s">
        <v>8224</v>
      </c>
      <c r="H2505" t="s">
        <v>8246</v>
      </c>
      <c r="I2505">
        <v>1465333560</v>
      </c>
      <c r="J2505">
        <v>1462743308</v>
      </c>
      <c r="K2505" t="b">
        <v>0</v>
      </c>
      <c r="L2505">
        <v>0</v>
      </c>
      <c r="M2505" t="b">
        <v>0</v>
      </c>
      <c r="N2505" t="s">
        <v>8299</v>
      </c>
      <c r="O2505" s="13">
        <f>E2505/D2505</f>
        <v>0</v>
      </c>
      <c r="P2505" s="14">
        <f>IF($L2505&lt;&gt;0, E2505/L2505, 0)</f>
        <v>0</v>
      </c>
      <c r="Q2505" t="str">
        <f>LEFT($N2505, FIND("/", $N2505)-1)</f>
        <v>food</v>
      </c>
      <c r="R2505" t="str">
        <f>RIGHT(N2505, LEN(N2505)-LEN(Q2505)-1)</f>
        <v>restaurants</v>
      </c>
      <c r="S2505" s="5">
        <f>$J2505/60/60/24+DATE(1970, 1, 1)</f>
        <v>42498.899398148147</v>
      </c>
      <c r="T2505" s="5">
        <f>$I2505/60/60/24+DATE(1970, 1, 1)</f>
        <v>42528.879166666666</v>
      </c>
      <c r="U2505" t="b">
        <f>T2505&gt;S2505</f>
        <v>1</v>
      </c>
    </row>
    <row r="2506" spans="1:21" ht="29" x14ac:dyDescent="0.35">
      <c r="A2506">
        <v>2504</v>
      </c>
      <c r="B2506" s="3" t="s">
        <v>2504</v>
      </c>
      <c r="C2506" s="3" t="s">
        <v>6614</v>
      </c>
      <c r="D2506" s="11">
        <v>35000</v>
      </c>
      <c r="E2506" s="11">
        <v>0</v>
      </c>
      <c r="F2506" t="s">
        <v>8221</v>
      </c>
      <c r="G2506" t="s">
        <v>8224</v>
      </c>
      <c r="H2506" t="s">
        <v>8246</v>
      </c>
      <c r="I2506">
        <v>1416014534</v>
      </c>
      <c r="J2506">
        <v>1413418934</v>
      </c>
      <c r="K2506" t="b">
        <v>0</v>
      </c>
      <c r="L2506">
        <v>0</v>
      </c>
      <c r="M2506" t="b">
        <v>0</v>
      </c>
      <c r="N2506" t="s">
        <v>8299</v>
      </c>
      <c r="O2506" s="13">
        <f>E2506/D2506</f>
        <v>0</v>
      </c>
      <c r="P2506" s="14">
        <f>IF($L2506&lt;&gt;0, E2506/L2506, 0)</f>
        <v>0</v>
      </c>
      <c r="Q2506" t="str">
        <f>LEFT($N2506, FIND("/", $N2506)-1)</f>
        <v>food</v>
      </c>
      <c r="R2506" t="str">
        <f>RIGHT(N2506, LEN(N2506)-LEN(Q2506)-1)</f>
        <v>restaurants</v>
      </c>
      <c r="S2506" s="5">
        <f>$J2506/60/60/24+DATE(1970, 1, 1)</f>
        <v>41928.015439814815</v>
      </c>
      <c r="T2506" s="5">
        <f>$I2506/60/60/24+DATE(1970, 1, 1)</f>
        <v>41958.057106481487</v>
      </c>
      <c r="U2506" t="b">
        <f>T2506&gt;S2506</f>
        <v>1</v>
      </c>
    </row>
    <row r="2507" spans="1:21" ht="58" x14ac:dyDescent="0.35">
      <c r="A2507">
        <v>2505</v>
      </c>
      <c r="B2507" s="3" t="s">
        <v>2505</v>
      </c>
      <c r="C2507" s="3" t="s">
        <v>6615</v>
      </c>
      <c r="D2507" s="11">
        <v>7000</v>
      </c>
      <c r="E2507" s="11">
        <v>0</v>
      </c>
      <c r="F2507" t="s">
        <v>8221</v>
      </c>
      <c r="G2507" t="s">
        <v>8224</v>
      </c>
      <c r="H2507" t="s">
        <v>8246</v>
      </c>
      <c r="I2507">
        <v>1426292416</v>
      </c>
      <c r="J2507">
        <v>1423704016</v>
      </c>
      <c r="K2507" t="b">
        <v>0</v>
      </c>
      <c r="L2507">
        <v>0</v>
      </c>
      <c r="M2507" t="b">
        <v>0</v>
      </c>
      <c r="N2507" t="s">
        <v>8299</v>
      </c>
      <c r="O2507" s="13">
        <f>E2507/D2507</f>
        <v>0</v>
      </c>
      <c r="P2507" s="14">
        <f>IF($L2507&lt;&gt;0, E2507/L2507, 0)</f>
        <v>0</v>
      </c>
      <c r="Q2507" t="str">
        <f>LEFT($N2507, FIND("/", $N2507)-1)</f>
        <v>food</v>
      </c>
      <c r="R2507" t="str">
        <f>RIGHT(N2507, LEN(N2507)-LEN(Q2507)-1)</f>
        <v>restaurants</v>
      </c>
      <c r="S2507" s="5">
        <f>$J2507/60/60/24+DATE(1970, 1, 1)</f>
        <v>42047.05574074074</v>
      </c>
      <c r="T2507" s="5">
        <f>$I2507/60/60/24+DATE(1970, 1, 1)</f>
        <v>42077.014074074075</v>
      </c>
      <c r="U2507" t="b">
        <f>T2507&gt;S2507</f>
        <v>1</v>
      </c>
    </row>
    <row r="2508" spans="1:21" ht="43.5" x14ac:dyDescent="0.35">
      <c r="A2508">
        <v>2506</v>
      </c>
      <c r="B2508" s="3" t="s">
        <v>2506</v>
      </c>
      <c r="C2508" s="3" t="s">
        <v>6616</v>
      </c>
      <c r="D2508" s="11">
        <v>5000</v>
      </c>
      <c r="E2508" s="11">
        <v>30</v>
      </c>
      <c r="F2508" t="s">
        <v>8221</v>
      </c>
      <c r="G2508" t="s">
        <v>8225</v>
      </c>
      <c r="H2508" t="s">
        <v>8247</v>
      </c>
      <c r="I2508">
        <v>1443906000</v>
      </c>
      <c r="J2508">
        <v>1441955269</v>
      </c>
      <c r="K2508" t="b">
        <v>0</v>
      </c>
      <c r="L2508">
        <v>2</v>
      </c>
      <c r="M2508" t="b">
        <v>0</v>
      </c>
      <c r="N2508" t="s">
        <v>8299</v>
      </c>
      <c r="O2508" s="13">
        <f>E2508/D2508</f>
        <v>6.0000000000000001E-3</v>
      </c>
      <c r="P2508" s="14">
        <f>IF($L2508&lt;&gt;0, E2508/L2508, 0)</f>
        <v>15</v>
      </c>
      <c r="Q2508" t="str">
        <f>LEFT($N2508, FIND("/", $N2508)-1)</f>
        <v>food</v>
      </c>
      <c r="R2508" t="str">
        <f>RIGHT(N2508, LEN(N2508)-LEN(Q2508)-1)</f>
        <v>restaurants</v>
      </c>
      <c r="S2508" s="5">
        <f>$J2508/60/60/24+DATE(1970, 1, 1)</f>
        <v>42258.297094907408</v>
      </c>
      <c r="T2508" s="5">
        <f>$I2508/60/60/24+DATE(1970, 1, 1)</f>
        <v>42280.875</v>
      </c>
      <c r="U2508" t="b">
        <f>T2508&gt;S2508</f>
        <v>1</v>
      </c>
    </row>
    <row r="2509" spans="1:21" x14ac:dyDescent="0.35">
      <c r="A2509">
        <v>2507</v>
      </c>
      <c r="B2509" s="3" t="s">
        <v>2507</v>
      </c>
      <c r="C2509" s="3" t="s">
        <v>6617</v>
      </c>
      <c r="D2509" s="11">
        <v>42850</v>
      </c>
      <c r="E2509" s="11">
        <v>0</v>
      </c>
      <c r="F2509" t="s">
        <v>8221</v>
      </c>
      <c r="G2509" t="s">
        <v>8224</v>
      </c>
      <c r="H2509" t="s">
        <v>8246</v>
      </c>
      <c r="I2509">
        <v>1431308704</v>
      </c>
      <c r="J2509">
        <v>1428716704</v>
      </c>
      <c r="K2509" t="b">
        <v>0</v>
      </c>
      <c r="L2509">
        <v>0</v>
      </c>
      <c r="M2509" t="b">
        <v>0</v>
      </c>
      <c r="N2509" t="s">
        <v>8299</v>
      </c>
      <c r="O2509" s="13">
        <f>E2509/D2509</f>
        <v>0</v>
      </c>
      <c r="P2509" s="14">
        <f>IF($L2509&lt;&gt;0, E2509/L2509, 0)</f>
        <v>0</v>
      </c>
      <c r="Q2509" t="str">
        <f>LEFT($N2509, FIND("/", $N2509)-1)</f>
        <v>food</v>
      </c>
      <c r="R2509" t="str">
        <f>RIGHT(N2509, LEN(N2509)-LEN(Q2509)-1)</f>
        <v>restaurants</v>
      </c>
      <c r="S2509" s="5">
        <f>$J2509/60/60/24+DATE(1970, 1, 1)</f>
        <v>42105.072962962964</v>
      </c>
      <c r="T2509" s="5">
        <f>$I2509/60/60/24+DATE(1970, 1, 1)</f>
        <v>42135.072962962964</v>
      </c>
      <c r="U2509" t="b">
        <f>T2509&gt;S2509</f>
        <v>1</v>
      </c>
    </row>
    <row r="2510" spans="1:21" ht="43.5" x14ac:dyDescent="0.35">
      <c r="A2510">
        <v>2508</v>
      </c>
      <c r="B2510" s="3" t="s">
        <v>2508</v>
      </c>
      <c r="C2510" s="3" t="s">
        <v>6618</v>
      </c>
      <c r="D2510" s="11">
        <v>20000</v>
      </c>
      <c r="E2510" s="11">
        <v>0</v>
      </c>
      <c r="F2510" t="s">
        <v>8221</v>
      </c>
      <c r="G2510" t="s">
        <v>8224</v>
      </c>
      <c r="H2510" t="s">
        <v>8246</v>
      </c>
      <c r="I2510">
        <v>1408056634</v>
      </c>
      <c r="J2510">
        <v>1405464634</v>
      </c>
      <c r="K2510" t="b">
        <v>0</v>
      </c>
      <c r="L2510">
        <v>0</v>
      </c>
      <c r="M2510" t="b">
        <v>0</v>
      </c>
      <c r="N2510" t="s">
        <v>8299</v>
      </c>
      <c r="O2510" s="13">
        <f>E2510/D2510</f>
        <v>0</v>
      </c>
      <c r="P2510" s="14">
        <f>IF($L2510&lt;&gt;0, E2510/L2510, 0)</f>
        <v>0</v>
      </c>
      <c r="Q2510" t="str">
        <f>LEFT($N2510, FIND("/", $N2510)-1)</f>
        <v>food</v>
      </c>
      <c r="R2510" t="str">
        <f>RIGHT(N2510, LEN(N2510)-LEN(Q2510)-1)</f>
        <v>restaurants</v>
      </c>
      <c r="S2510" s="5">
        <f>$J2510/60/60/24+DATE(1970, 1, 1)</f>
        <v>41835.951782407406</v>
      </c>
      <c r="T2510" s="5">
        <f>$I2510/60/60/24+DATE(1970, 1, 1)</f>
        <v>41865.951782407406</v>
      </c>
      <c r="U2510" t="b">
        <f>T2510&gt;S2510</f>
        <v>1</v>
      </c>
    </row>
    <row r="2511" spans="1:21" ht="43.5" x14ac:dyDescent="0.35">
      <c r="A2511">
        <v>2509</v>
      </c>
      <c r="B2511" s="3" t="s">
        <v>2509</v>
      </c>
      <c r="C2511" s="3" t="s">
        <v>6619</v>
      </c>
      <c r="D2511" s="11">
        <v>95000</v>
      </c>
      <c r="E2511" s="11">
        <v>1000</v>
      </c>
      <c r="F2511" t="s">
        <v>8221</v>
      </c>
      <c r="G2511" t="s">
        <v>8225</v>
      </c>
      <c r="H2511" t="s">
        <v>8247</v>
      </c>
      <c r="I2511">
        <v>1429554349</v>
      </c>
      <c r="J2511">
        <v>1424719549</v>
      </c>
      <c r="K2511" t="b">
        <v>0</v>
      </c>
      <c r="L2511">
        <v>28</v>
      </c>
      <c r="M2511" t="b">
        <v>0</v>
      </c>
      <c r="N2511" t="s">
        <v>8299</v>
      </c>
      <c r="O2511" s="13">
        <f>E2511/D2511</f>
        <v>1.0526315789473684E-2</v>
      </c>
      <c r="P2511" s="14">
        <f>IF($L2511&lt;&gt;0, E2511/L2511, 0)</f>
        <v>35.714285714285715</v>
      </c>
      <c r="Q2511" t="str">
        <f>LEFT($N2511, FIND("/", $N2511)-1)</f>
        <v>food</v>
      </c>
      <c r="R2511" t="str">
        <f>RIGHT(N2511, LEN(N2511)-LEN(Q2511)-1)</f>
        <v>restaurants</v>
      </c>
      <c r="S2511" s="5">
        <f>$J2511/60/60/24+DATE(1970, 1, 1)</f>
        <v>42058.809594907405</v>
      </c>
      <c r="T2511" s="5">
        <f>$I2511/60/60/24+DATE(1970, 1, 1)</f>
        <v>42114.767928240741</v>
      </c>
      <c r="U2511" t="b">
        <f>T2511&gt;S2511</f>
        <v>1</v>
      </c>
    </row>
    <row r="2512" spans="1:21" ht="43.5" x14ac:dyDescent="0.35">
      <c r="A2512">
        <v>2510</v>
      </c>
      <c r="B2512" s="3" t="s">
        <v>2510</v>
      </c>
      <c r="C2512" s="3" t="s">
        <v>6620</v>
      </c>
      <c r="D2512" s="11">
        <v>50000</v>
      </c>
      <c r="E2512" s="11">
        <v>75</v>
      </c>
      <c r="F2512" t="s">
        <v>8221</v>
      </c>
      <c r="G2512" t="s">
        <v>8224</v>
      </c>
      <c r="H2512" t="s">
        <v>8246</v>
      </c>
      <c r="I2512">
        <v>1431647772</v>
      </c>
      <c r="J2512">
        <v>1426463772</v>
      </c>
      <c r="K2512" t="b">
        <v>0</v>
      </c>
      <c r="L2512">
        <v>2</v>
      </c>
      <c r="M2512" t="b">
        <v>0</v>
      </c>
      <c r="N2512" t="s">
        <v>8299</v>
      </c>
      <c r="O2512" s="13">
        <f>E2512/D2512</f>
        <v>1.5E-3</v>
      </c>
      <c r="P2512" s="14">
        <f>IF($L2512&lt;&gt;0, E2512/L2512, 0)</f>
        <v>37.5</v>
      </c>
      <c r="Q2512" t="str">
        <f>LEFT($N2512, FIND("/", $N2512)-1)</f>
        <v>food</v>
      </c>
      <c r="R2512" t="str">
        <f>RIGHT(N2512, LEN(N2512)-LEN(Q2512)-1)</f>
        <v>restaurants</v>
      </c>
      <c r="S2512" s="5">
        <f>$J2512/60/60/24+DATE(1970, 1, 1)</f>
        <v>42078.997361111105</v>
      </c>
      <c r="T2512" s="5">
        <f>$I2512/60/60/24+DATE(1970, 1, 1)</f>
        <v>42138.997361111105</v>
      </c>
      <c r="U2512" t="b">
        <f>T2512&gt;S2512</f>
        <v>1</v>
      </c>
    </row>
    <row r="2513" spans="1:21" ht="43.5" x14ac:dyDescent="0.35">
      <c r="A2513">
        <v>2511</v>
      </c>
      <c r="B2513" s="3" t="s">
        <v>2511</v>
      </c>
      <c r="C2513" s="3" t="s">
        <v>6621</v>
      </c>
      <c r="D2513" s="11">
        <v>100000</v>
      </c>
      <c r="E2513" s="11">
        <v>0</v>
      </c>
      <c r="F2513" t="s">
        <v>8221</v>
      </c>
      <c r="G2513" t="s">
        <v>8225</v>
      </c>
      <c r="H2513" t="s">
        <v>8247</v>
      </c>
      <c r="I2513">
        <v>1454323413</v>
      </c>
      <c r="J2513">
        <v>1451731413</v>
      </c>
      <c r="K2513" t="b">
        <v>0</v>
      </c>
      <c r="L2513">
        <v>0</v>
      </c>
      <c r="M2513" t="b">
        <v>0</v>
      </c>
      <c r="N2513" t="s">
        <v>8299</v>
      </c>
      <c r="O2513" s="13">
        <f>E2513/D2513</f>
        <v>0</v>
      </c>
      <c r="P2513" s="14">
        <f>IF($L2513&lt;&gt;0, E2513/L2513, 0)</f>
        <v>0</v>
      </c>
      <c r="Q2513" t="str">
        <f>LEFT($N2513, FIND("/", $N2513)-1)</f>
        <v>food</v>
      </c>
      <c r="R2513" t="str">
        <f>RIGHT(N2513, LEN(N2513)-LEN(Q2513)-1)</f>
        <v>restaurants</v>
      </c>
      <c r="S2513" s="5">
        <f>$J2513/60/60/24+DATE(1970, 1, 1)</f>
        <v>42371.446909722217</v>
      </c>
      <c r="T2513" s="5">
        <f>$I2513/60/60/24+DATE(1970, 1, 1)</f>
        <v>42401.446909722217</v>
      </c>
      <c r="U2513" t="b">
        <f>T2513&gt;S2513</f>
        <v>1</v>
      </c>
    </row>
    <row r="2514" spans="1:21" ht="43.5" x14ac:dyDescent="0.35">
      <c r="A2514">
        <v>2512</v>
      </c>
      <c r="B2514" s="3" t="s">
        <v>2512</v>
      </c>
      <c r="C2514" s="3" t="s">
        <v>6622</v>
      </c>
      <c r="D2514" s="11">
        <v>1150</v>
      </c>
      <c r="E2514" s="11">
        <v>0</v>
      </c>
      <c r="F2514" t="s">
        <v>8221</v>
      </c>
      <c r="G2514" t="s">
        <v>8224</v>
      </c>
      <c r="H2514" t="s">
        <v>8246</v>
      </c>
      <c r="I2514">
        <v>1418504561</v>
      </c>
      <c r="J2514">
        <v>1417208561</v>
      </c>
      <c r="K2514" t="b">
        <v>0</v>
      </c>
      <c r="L2514">
        <v>0</v>
      </c>
      <c r="M2514" t="b">
        <v>0</v>
      </c>
      <c r="N2514" t="s">
        <v>8299</v>
      </c>
      <c r="O2514" s="13">
        <f>E2514/D2514</f>
        <v>0</v>
      </c>
      <c r="P2514" s="14">
        <f>IF($L2514&lt;&gt;0, E2514/L2514, 0)</f>
        <v>0</v>
      </c>
      <c r="Q2514" t="str">
        <f>LEFT($N2514, FIND("/", $N2514)-1)</f>
        <v>food</v>
      </c>
      <c r="R2514" t="str">
        <f>RIGHT(N2514, LEN(N2514)-LEN(Q2514)-1)</f>
        <v>restaurants</v>
      </c>
      <c r="S2514" s="5">
        <f>$J2514/60/60/24+DATE(1970, 1, 1)</f>
        <v>41971.876863425925</v>
      </c>
      <c r="T2514" s="5">
        <f>$I2514/60/60/24+DATE(1970, 1, 1)</f>
        <v>41986.876863425925</v>
      </c>
      <c r="U2514" t="b">
        <f>T2514&gt;S2514</f>
        <v>1</v>
      </c>
    </row>
    <row r="2515" spans="1:21" ht="58" x14ac:dyDescent="0.35">
      <c r="A2515">
        <v>2513</v>
      </c>
      <c r="B2515" s="3" t="s">
        <v>2513</v>
      </c>
      <c r="C2515" s="3" t="s">
        <v>6623</v>
      </c>
      <c r="D2515" s="11">
        <v>180000</v>
      </c>
      <c r="E2515" s="11">
        <v>0</v>
      </c>
      <c r="F2515" t="s">
        <v>8221</v>
      </c>
      <c r="G2515" t="s">
        <v>8236</v>
      </c>
      <c r="H2515" t="s">
        <v>8249</v>
      </c>
      <c r="I2515">
        <v>1488067789</v>
      </c>
      <c r="J2515">
        <v>1482883789</v>
      </c>
      <c r="K2515" t="b">
        <v>0</v>
      </c>
      <c r="L2515">
        <v>0</v>
      </c>
      <c r="M2515" t="b">
        <v>0</v>
      </c>
      <c r="N2515" t="s">
        <v>8299</v>
      </c>
      <c r="O2515" s="13">
        <f>E2515/D2515</f>
        <v>0</v>
      </c>
      <c r="P2515" s="14">
        <f>IF($L2515&lt;&gt;0, E2515/L2515, 0)</f>
        <v>0</v>
      </c>
      <c r="Q2515" t="str">
        <f>LEFT($N2515, FIND("/", $N2515)-1)</f>
        <v>food</v>
      </c>
      <c r="R2515" t="str">
        <f>RIGHT(N2515, LEN(N2515)-LEN(Q2515)-1)</f>
        <v>restaurants</v>
      </c>
      <c r="S2515" s="5">
        <f>$J2515/60/60/24+DATE(1970, 1, 1)</f>
        <v>42732.00681712963</v>
      </c>
      <c r="T2515" s="5">
        <f>$I2515/60/60/24+DATE(1970, 1, 1)</f>
        <v>42792.00681712963</v>
      </c>
      <c r="U2515" t="b">
        <f>T2515&gt;S2515</f>
        <v>1</v>
      </c>
    </row>
    <row r="2516" spans="1:21" ht="43.5" x14ac:dyDescent="0.35">
      <c r="A2516">
        <v>2514</v>
      </c>
      <c r="B2516" s="3" t="s">
        <v>2514</v>
      </c>
      <c r="C2516" s="3" t="s">
        <v>6624</v>
      </c>
      <c r="D2516" s="11">
        <v>12000</v>
      </c>
      <c r="E2516" s="11">
        <v>210</v>
      </c>
      <c r="F2516" t="s">
        <v>8221</v>
      </c>
      <c r="G2516" t="s">
        <v>8224</v>
      </c>
      <c r="H2516" t="s">
        <v>8246</v>
      </c>
      <c r="I2516">
        <v>1408526477</v>
      </c>
      <c r="J2516">
        <v>1407057677</v>
      </c>
      <c r="K2516" t="b">
        <v>0</v>
      </c>
      <c r="L2516">
        <v>4</v>
      </c>
      <c r="M2516" t="b">
        <v>0</v>
      </c>
      <c r="N2516" t="s">
        <v>8299</v>
      </c>
      <c r="O2516" s="13">
        <f>E2516/D2516</f>
        <v>1.7500000000000002E-2</v>
      </c>
      <c r="P2516" s="14">
        <f>IF($L2516&lt;&gt;0, E2516/L2516, 0)</f>
        <v>52.5</v>
      </c>
      <c r="Q2516" t="str">
        <f>LEFT($N2516, FIND("/", $N2516)-1)</f>
        <v>food</v>
      </c>
      <c r="R2516" t="str">
        <f>RIGHT(N2516, LEN(N2516)-LEN(Q2516)-1)</f>
        <v>restaurants</v>
      </c>
      <c r="S2516" s="5">
        <f>$J2516/60/60/24+DATE(1970, 1, 1)</f>
        <v>41854.389780092592</v>
      </c>
      <c r="T2516" s="5">
        <f>$I2516/60/60/24+DATE(1970, 1, 1)</f>
        <v>41871.389780092592</v>
      </c>
      <c r="U2516" t="b">
        <f>T2516&gt;S2516</f>
        <v>1</v>
      </c>
    </row>
    <row r="2517" spans="1:21" ht="58" x14ac:dyDescent="0.35">
      <c r="A2517">
        <v>2515</v>
      </c>
      <c r="B2517" s="3" t="s">
        <v>2515</v>
      </c>
      <c r="C2517" s="3" t="s">
        <v>6625</v>
      </c>
      <c r="D2517" s="11">
        <v>5000</v>
      </c>
      <c r="E2517" s="11">
        <v>930</v>
      </c>
      <c r="F2517" t="s">
        <v>8221</v>
      </c>
      <c r="G2517" t="s">
        <v>8224</v>
      </c>
      <c r="H2517" t="s">
        <v>8246</v>
      </c>
      <c r="I2517">
        <v>1424635753</v>
      </c>
      <c r="J2517">
        <v>1422043753</v>
      </c>
      <c r="K2517" t="b">
        <v>0</v>
      </c>
      <c r="L2517">
        <v>12</v>
      </c>
      <c r="M2517" t="b">
        <v>0</v>
      </c>
      <c r="N2517" t="s">
        <v>8299</v>
      </c>
      <c r="O2517" s="13">
        <f>E2517/D2517</f>
        <v>0.186</v>
      </c>
      <c r="P2517" s="14">
        <f>IF($L2517&lt;&gt;0, E2517/L2517, 0)</f>
        <v>77.5</v>
      </c>
      <c r="Q2517" t="str">
        <f>LEFT($N2517, FIND("/", $N2517)-1)</f>
        <v>food</v>
      </c>
      <c r="R2517" t="str">
        <f>RIGHT(N2517, LEN(N2517)-LEN(Q2517)-1)</f>
        <v>restaurants</v>
      </c>
      <c r="S2517" s="5">
        <f>$J2517/60/60/24+DATE(1970, 1, 1)</f>
        <v>42027.839733796296</v>
      </c>
      <c r="T2517" s="5">
        <f>$I2517/60/60/24+DATE(1970, 1, 1)</f>
        <v>42057.839733796296</v>
      </c>
      <c r="U2517" t="b">
        <f>T2517&gt;S2517</f>
        <v>1</v>
      </c>
    </row>
    <row r="2518" spans="1:21" ht="43.5" x14ac:dyDescent="0.35">
      <c r="A2518">
        <v>2516</v>
      </c>
      <c r="B2518" s="3" t="s">
        <v>2516</v>
      </c>
      <c r="C2518" s="3" t="s">
        <v>6626</v>
      </c>
      <c r="D2518" s="11">
        <v>22000</v>
      </c>
      <c r="E2518" s="11">
        <v>0</v>
      </c>
      <c r="F2518" t="s">
        <v>8221</v>
      </c>
      <c r="G2518" t="s">
        <v>8224</v>
      </c>
      <c r="H2518" t="s">
        <v>8246</v>
      </c>
      <c r="I2518">
        <v>1417279252</v>
      </c>
      <c r="J2518">
        <v>1414683652</v>
      </c>
      <c r="K2518" t="b">
        <v>0</v>
      </c>
      <c r="L2518">
        <v>0</v>
      </c>
      <c r="M2518" t="b">
        <v>0</v>
      </c>
      <c r="N2518" t="s">
        <v>8299</v>
      </c>
      <c r="O2518" s="13">
        <f>E2518/D2518</f>
        <v>0</v>
      </c>
      <c r="P2518" s="14">
        <f>IF($L2518&lt;&gt;0, E2518/L2518, 0)</f>
        <v>0</v>
      </c>
      <c r="Q2518" t="str">
        <f>LEFT($N2518, FIND("/", $N2518)-1)</f>
        <v>food</v>
      </c>
      <c r="R2518" t="str">
        <f>RIGHT(N2518, LEN(N2518)-LEN(Q2518)-1)</f>
        <v>restaurants</v>
      </c>
      <c r="S2518" s="5">
        <f>$J2518/60/60/24+DATE(1970, 1, 1)</f>
        <v>41942.653379629628</v>
      </c>
      <c r="T2518" s="5">
        <f>$I2518/60/60/24+DATE(1970, 1, 1)</f>
        <v>41972.6950462963</v>
      </c>
      <c r="U2518" t="b">
        <f>T2518&gt;S2518</f>
        <v>1</v>
      </c>
    </row>
    <row r="2519" spans="1:21" ht="43.5" x14ac:dyDescent="0.35">
      <c r="A2519">
        <v>2517</v>
      </c>
      <c r="B2519" s="3" t="s">
        <v>2517</v>
      </c>
      <c r="C2519" s="3" t="s">
        <v>6627</v>
      </c>
      <c r="D2519" s="11">
        <v>18000</v>
      </c>
      <c r="E2519" s="11">
        <v>1767</v>
      </c>
      <c r="F2519" t="s">
        <v>8221</v>
      </c>
      <c r="G2519" t="s">
        <v>8229</v>
      </c>
      <c r="H2519" t="s">
        <v>8251</v>
      </c>
      <c r="I2519">
        <v>1426788930</v>
      </c>
      <c r="J2519">
        <v>1424200530</v>
      </c>
      <c r="K2519" t="b">
        <v>0</v>
      </c>
      <c r="L2519">
        <v>33</v>
      </c>
      <c r="M2519" t="b">
        <v>0</v>
      </c>
      <c r="N2519" t="s">
        <v>8299</v>
      </c>
      <c r="O2519" s="13">
        <f>E2519/D2519</f>
        <v>9.8166666666666666E-2</v>
      </c>
      <c r="P2519" s="14">
        <f>IF($L2519&lt;&gt;0, E2519/L2519, 0)</f>
        <v>53.545454545454547</v>
      </c>
      <c r="Q2519" t="str">
        <f>LEFT($N2519, FIND("/", $N2519)-1)</f>
        <v>food</v>
      </c>
      <c r="R2519" t="str">
        <f>RIGHT(N2519, LEN(N2519)-LEN(Q2519)-1)</f>
        <v>restaurants</v>
      </c>
      <c r="S2519" s="5">
        <f>$J2519/60/60/24+DATE(1970, 1, 1)</f>
        <v>42052.802430555559</v>
      </c>
      <c r="T2519" s="5">
        <f>$I2519/60/60/24+DATE(1970, 1, 1)</f>
        <v>42082.760763888888</v>
      </c>
      <c r="U2519" t="b">
        <f>T2519&gt;S2519</f>
        <v>1</v>
      </c>
    </row>
    <row r="2520" spans="1:21" ht="43.5" x14ac:dyDescent="0.35">
      <c r="A2520">
        <v>2518</v>
      </c>
      <c r="B2520" s="3" t="s">
        <v>2518</v>
      </c>
      <c r="C2520" s="3" t="s">
        <v>6628</v>
      </c>
      <c r="D2520" s="11">
        <v>5000</v>
      </c>
      <c r="E2520" s="11">
        <v>0</v>
      </c>
      <c r="F2520" t="s">
        <v>8221</v>
      </c>
      <c r="G2520" t="s">
        <v>8224</v>
      </c>
      <c r="H2520" t="s">
        <v>8246</v>
      </c>
      <c r="I2520">
        <v>1415899228</v>
      </c>
      <c r="J2520">
        <v>1413303628</v>
      </c>
      <c r="K2520" t="b">
        <v>0</v>
      </c>
      <c r="L2520">
        <v>0</v>
      </c>
      <c r="M2520" t="b">
        <v>0</v>
      </c>
      <c r="N2520" t="s">
        <v>8299</v>
      </c>
      <c r="O2520" s="13">
        <f>E2520/D2520</f>
        <v>0</v>
      </c>
      <c r="P2520" s="14">
        <f>IF($L2520&lt;&gt;0, E2520/L2520, 0)</f>
        <v>0</v>
      </c>
      <c r="Q2520" t="str">
        <f>LEFT($N2520, FIND("/", $N2520)-1)</f>
        <v>food</v>
      </c>
      <c r="R2520" t="str">
        <f>RIGHT(N2520, LEN(N2520)-LEN(Q2520)-1)</f>
        <v>restaurants</v>
      </c>
      <c r="S2520" s="5">
        <f>$J2520/60/60/24+DATE(1970, 1, 1)</f>
        <v>41926.680879629632</v>
      </c>
      <c r="T2520" s="5">
        <f>$I2520/60/60/24+DATE(1970, 1, 1)</f>
        <v>41956.722546296296</v>
      </c>
      <c r="U2520" t="b">
        <f>T2520&gt;S2520</f>
        <v>1</v>
      </c>
    </row>
    <row r="2521" spans="1:21" ht="29" x14ac:dyDescent="0.35">
      <c r="A2521">
        <v>2519</v>
      </c>
      <c r="B2521" s="3" t="s">
        <v>2519</v>
      </c>
      <c r="C2521" s="3" t="s">
        <v>6629</v>
      </c>
      <c r="D2521" s="11">
        <v>150000</v>
      </c>
      <c r="E2521" s="11">
        <v>65</v>
      </c>
      <c r="F2521" t="s">
        <v>8221</v>
      </c>
      <c r="G2521" t="s">
        <v>8224</v>
      </c>
      <c r="H2521" t="s">
        <v>8246</v>
      </c>
      <c r="I2521">
        <v>1405741404</v>
      </c>
      <c r="J2521">
        <v>1403149404</v>
      </c>
      <c r="K2521" t="b">
        <v>0</v>
      </c>
      <c r="L2521">
        <v>4</v>
      </c>
      <c r="M2521" t="b">
        <v>0</v>
      </c>
      <c r="N2521" t="s">
        <v>8299</v>
      </c>
      <c r="O2521" s="13">
        <f>E2521/D2521</f>
        <v>4.3333333333333331E-4</v>
      </c>
      <c r="P2521" s="14">
        <f>IF($L2521&lt;&gt;0, E2521/L2521, 0)</f>
        <v>16.25</v>
      </c>
      <c r="Q2521" t="str">
        <f>LEFT($N2521, FIND("/", $N2521)-1)</f>
        <v>food</v>
      </c>
      <c r="R2521" t="str">
        <f>RIGHT(N2521, LEN(N2521)-LEN(Q2521)-1)</f>
        <v>restaurants</v>
      </c>
      <c r="S2521" s="5">
        <f>$J2521/60/60/24+DATE(1970, 1, 1)</f>
        <v>41809.155138888891</v>
      </c>
      <c r="T2521" s="5">
        <f>$I2521/60/60/24+DATE(1970, 1, 1)</f>
        <v>41839.155138888891</v>
      </c>
      <c r="U2521" t="b">
        <f>T2521&gt;S2521</f>
        <v>1</v>
      </c>
    </row>
    <row r="2522" spans="1:21" ht="43.5" x14ac:dyDescent="0.35">
      <c r="A2522">
        <v>2520</v>
      </c>
      <c r="B2522" s="3" t="s">
        <v>2520</v>
      </c>
      <c r="C2522" s="3" t="s">
        <v>6630</v>
      </c>
      <c r="D2522" s="11">
        <v>100000</v>
      </c>
      <c r="E2522" s="11">
        <v>0</v>
      </c>
      <c r="F2522" t="s">
        <v>8221</v>
      </c>
      <c r="G2522" t="s">
        <v>8224</v>
      </c>
      <c r="H2522" t="s">
        <v>8246</v>
      </c>
      <c r="I2522">
        <v>1476559260</v>
      </c>
      <c r="J2522">
        <v>1472567085</v>
      </c>
      <c r="K2522" t="b">
        <v>0</v>
      </c>
      <c r="L2522">
        <v>0</v>
      </c>
      <c r="M2522" t="b">
        <v>0</v>
      </c>
      <c r="N2522" t="s">
        <v>8299</v>
      </c>
      <c r="O2522" s="13">
        <f>E2522/D2522</f>
        <v>0</v>
      </c>
      <c r="P2522" s="14">
        <f>IF($L2522&lt;&gt;0, E2522/L2522, 0)</f>
        <v>0</v>
      </c>
      <c r="Q2522" t="str">
        <f>LEFT($N2522, FIND("/", $N2522)-1)</f>
        <v>food</v>
      </c>
      <c r="R2522" t="str">
        <f>RIGHT(N2522, LEN(N2522)-LEN(Q2522)-1)</f>
        <v>restaurants</v>
      </c>
      <c r="S2522" s="5">
        <f>$J2522/60/60/24+DATE(1970, 1, 1)</f>
        <v>42612.600520833337</v>
      </c>
      <c r="T2522" s="5">
        <f>$I2522/60/60/24+DATE(1970, 1, 1)</f>
        <v>42658.806249999994</v>
      </c>
      <c r="U2522" t="b">
        <f>T2522&gt;S2522</f>
        <v>1</v>
      </c>
    </row>
    <row r="2523" spans="1:21" ht="58" x14ac:dyDescent="0.35">
      <c r="A2523">
        <v>2521</v>
      </c>
      <c r="B2523" s="3" t="s">
        <v>2521</v>
      </c>
      <c r="C2523" s="3" t="s">
        <v>6631</v>
      </c>
      <c r="D2523" s="11">
        <v>12500</v>
      </c>
      <c r="E2523" s="11">
        <v>13685.99</v>
      </c>
      <c r="F2523" t="s">
        <v>8219</v>
      </c>
      <c r="G2523" t="s">
        <v>8224</v>
      </c>
      <c r="H2523" t="s">
        <v>8246</v>
      </c>
      <c r="I2523">
        <v>1444778021</v>
      </c>
      <c r="J2523">
        <v>1442963621</v>
      </c>
      <c r="K2523" t="b">
        <v>0</v>
      </c>
      <c r="L2523">
        <v>132</v>
      </c>
      <c r="M2523" t="b">
        <v>1</v>
      </c>
      <c r="N2523" t="s">
        <v>8300</v>
      </c>
      <c r="O2523" s="13">
        <f>E2523/D2523</f>
        <v>1.0948792000000001</v>
      </c>
      <c r="P2523" s="14">
        <f>IF($L2523&lt;&gt;0, E2523/L2523, 0)</f>
        <v>103.68174242424243</v>
      </c>
      <c r="Q2523" t="str">
        <f>LEFT($N2523, FIND("/", $N2523)-1)</f>
        <v>music</v>
      </c>
      <c r="R2523" t="str">
        <f>RIGHT(N2523, LEN(N2523)-LEN(Q2523)-1)</f>
        <v>classical music</v>
      </c>
      <c r="S2523" s="5">
        <f>$J2523/60/60/24+DATE(1970, 1, 1)</f>
        <v>42269.967835648145</v>
      </c>
      <c r="T2523" s="5">
        <f>$I2523/60/60/24+DATE(1970, 1, 1)</f>
        <v>42290.967835648145</v>
      </c>
      <c r="U2523" t="b">
        <f>T2523&gt;S2523</f>
        <v>1</v>
      </c>
    </row>
    <row r="2524" spans="1:21" ht="43.5" x14ac:dyDescent="0.35">
      <c r="A2524">
        <v>2522</v>
      </c>
      <c r="B2524" s="3" t="s">
        <v>2522</v>
      </c>
      <c r="C2524" s="3" t="s">
        <v>6632</v>
      </c>
      <c r="D2524" s="11">
        <v>5000</v>
      </c>
      <c r="E2524" s="11">
        <v>5000</v>
      </c>
      <c r="F2524" t="s">
        <v>8219</v>
      </c>
      <c r="G2524" t="s">
        <v>8224</v>
      </c>
      <c r="H2524" t="s">
        <v>8246</v>
      </c>
      <c r="I2524">
        <v>1461336720</v>
      </c>
      <c r="J2524">
        <v>1459431960</v>
      </c>
      <c r="K2524" t="b">
        <v>0</v>
      </c>
      <c r="L2524">
        <v>27</v>
      </c>
      <c r="M2524" t="b">
        <v>1</v>
      </c>
      <c r="N2524" t="s">
        <v>8300</v>
      </c>
      <c r="O2524" s="13">
        <f>E2524/D2524</f>
        <v>1</v>
      </c>
      <c r="P2524" s="14">
        <f>IF($L2524&lt;&gt;0, E2524/L2524, 0)</f>
        <v>185.18518518518519</v>
      </c>
      <c r="Q2524" t="str">
        <f>LEFT($N2524, FIND("/", $N2524)-1)</f>
        <v>music</v>
      </c>
      <c r="R2524" t="str">
        <f>RIGHT(N2524, LEN(N2524)-LEN(Q2524)-1)</f>
        <v>classical music</v>
      </c>
      <c r="S2524" s="5">
        <f>$J2524/60/60/24+DATE(1970, 1, 1)</f>
        <v>42460.573611111111</v>
      </c>
      <c r="T2524" s="5">
        <f>$I2524/60/60/24+DATE(1970, 1, 1)</f>
        <v>42482.619444444441</v>
      </c>
      <c r="U2524" t="b">
        <f>T2524&gt;S2524</f>
        <v>1</v>
      </c>
    </row>
    <row r="2525" spans="1:21" ht="43.5" x14ac:dyDescent="0.35">
      <c r="A2525">
        <v>2523</v>
      </c>
      <c r="B2525" s="3" t="s">
        <v>2523</v>
      </c>
      <c r="C2525" s="3" t="s">
        <v>6633</v>
      </c>
      <c r="D2525" s="11">
        <v>900</v>
      </c>
      <c r="E2525" s="11">
        <v>1408</v>
      </c>
      <c r="F2525" t="s">
        <v>8219</v>
      </c>
      <c r="G2525" t="s">
        <v>8224</v>
      </c>
      <c r="H2525" t="s">
        <v>8246</v>
      </c>
      <c r="I2525">
        <v>1416270292</v>
      </c>
      <c r="J2525">
        <v>1413674692</v>
      </c>
      <c r="K2525" t="b">
        <v>0</v>
      </c>
      <c r="L2525">
        <v>26</v>
      </c>
      <c r="M2525" t="b">
        <v>1</v>
      </c>
      <c r="N2525" t="s">
        <v>8300</v>
      </c>
      <c r="O2525" s="13">
        <f>E2525/D2525</f>
        <v>1.5644444444444445</v>
      </c>
      <c r="P2525" s="14">
        <f>IF($L2525&lt;&gt;0, E2525/L2525, 0)</f>
        <v>54.153846153846153</v>
      </c>
      <c r="Q2525" t="str">
        <f>LEFT($N2525, FIND("/", $N2525)-1)</f>
        <v>music</v>
      </c>
      <c r="R2525" t="str">
        <f>RIGHT(N2525, LEN(N2525)-LEN(Q2525)-1)</f>
        <v>classical music</v>
      </c>
      <c r="S2525" s="5">
        <f>$J2525/60/60/24+DATE(1970, 1, 1)</f>
        <v>41930.975601851853</v>
      </c>
      <c r="T2525" s="5">
        <f>$I2525/60/60/24+DATE(1970, 1, 1)</f>
        <v>41961.017268518524</v>
      </c>
      <c r="U2525" t="b">
        <f>T2525&gt;S2525</f>
        <v>1</v>
      </c>
    </row>
    <row r="2526" spans="1:21" ht="43.5" x14ac:dyDescent="0.35">
      <c r="A2526">
        <v>2524</v>
      </c>
      <c r="B2526" s="3" t="s">
        <v>2524</v>
      </c>
      <c r="C2526" s="3" t="s">
        <v>6634</v>
      </c>
      <c r="D2526" s="11">
        <v>7500</v>
      </c>
      <c r="E2526" s="11">
        <v>7620</v>
      </c>
      <c r="F2526" t="s">
        <v>8219</v>
      </c>
      <c r="G2526" t="s">
        <v>8224</v>
      </c>
      <c r="H2526" t="s">
        <v>8246</v>
      </c>
      <c r="I2526">
        <v>1419136200</v>
      </c>
      <c r="J2526">
        <v>1416338557</v>
      </c>
      <c r="K2526" t="b">
        <v>0</v>
      </c>
      <c r="L2526">
        <v>43</v>
      </c>
      <c r="M2526" t="b">
        <v>1</v>
      </c>
      <c r="N2526" t="s">
        <v>8300</v>
      </c>
      <c r="O2526" s="13">
        <f>E2526/D2526</f>
        <v>1.016</v>
      </c>
      <c r="P2526" s="14">
        <f>IF($L2526&lt;&gt;0, E2526/L2526, 0)</f>
        <v>177.2093023255814</v>
      </c>
      <c r="Q2526" t="str">
        <f>LEFT($N2526, FIND("/", $N2526)-1)</f>
        <v>music</v>
      </c>
      <c r="R2526" t="str">
        <f>RIGHT(N2526, LEN(N2526)-LEN(Q2526)-1)</f>
        <v>classical music</v>
      </c>
      <c r="S2526" s="5">
        <f>$J2526/60/60/24+DATE(1970, 1, 1)</f>
        <v>41961.807372685187</v>
      </c>
      <c r="T2526" s="5">
        <f>$I2526/60/60/24+DATE(1970, 1, 1)</f>
        <v>41994.1875</v>
      </c>
      <c r="U2526" t="b">
        <f>T2526&gt;S2526</f>
        <v>1</v>
      </c>
    </row>
    <row r="2527" spans="1:21" ht="43.5" x14ac:dyDescent="0.35">
      <c r="A2527">
        <v>2525</v>
      </c>
      <c r="B2527" s="3" t="s">
        <v>2525</v>
      </c>
      <c r="C2527" s="3" t="s">
        <v>6635</v>
      </c>
      <c r="D2527" s="11">
        <v>8000</v>
      </c>
      <c r="E2527" s="11">
        <v>8026</v>
      </c>
      <c r="F2527" t="s">
        <v>8219</v>
      </c>
      <c r="G2527" t="s">
        <v>8224</v>
      </c>
      <c r="H2527" t="s">
        <v>8246</v>
      </c>
      <c r="I2527">
        <v>1340914571</v>
      </c>
      <c r="J2527">
        <v>1338322571</v>
      </c>
      <c r="K2527" t="b">
        <v>0</v>
      </c>
      <c r="L2527">
        <v>80</v>
      </c>
      <c r="M2527" t="b">
        <v>1</v>
      </c>
      <c r="N2527" t="s">
        <v>8300</v>
      </c>
      <c r="O2527" s="13">
        <f>E2527/D2527</f>
        <v>1.00325</v>
      </c>
      <c r="P2527" s="14">
        <f>IF($L2527&lt;&gt;0, E2527/L2527, 0)</f>
        <v>100.325</v>
      </c>
      <c r="Q2527" t="str">
        <f>LEFT($N2527, FIND("/", $N2527)-1)</f>
        <v>music</v>
      </c>
      <c r="R2527" t="str">
        <f>RIGHT(N2527, LEN(N2527)-LEN(Q2527)-1)</f>
        <v>classical music</v>
      </c>
      <c r="S2527" s="5">
        <f>$J2527/60/60/24+DATE(1970, 1, 1)</f>
        <v>41058.844571759262</v>
      </c>
      <c r="T2527" s="5">
        <f>$I2527/60/60/24+DATE(1970, 1, 1)</f>
        <v>41088.844571759262</v>
      </c>
      <c r="U2527" t="b">
        <f>T2527&gt;S2527</f>
        <v>1</v>
      </c>
    </row>
    <row r="2528" spans="1:21" ht="43.5" x14ac:dyDescent="0.35">
      <c r="A2528">
        <v>2526</v>
      </c>
      <c r="B2528" s="3" t="s">
        <v>2526</v>
      </c>
      <c r="C2528" s="3" t="s">
        <v>6636</v>
      </c>
      <c r="D2528" s="11">
        <v>4000</v>
      </c>
      <c r="E2528" s="11">
        <v>4518</v>
      </c>
      <c r="F2528" t="s">
        <v>8219</v>
      </c>
      <c r="G2528" t="s">
        <v>8224</v>
      </c>
      <c r="H2528" t="s">
        <v>8246</v>
      </c>
      <c r="I2528">
        <v>1418014740</v>
      </c>
      <c r="J2528">
        <v>1415585474</v>
      </c>
      <c r="K2528" t="b">
        <v>0</v>
      </c>
      <c r="L2528">
        <v>33</v>
      </c>
      <c r="M2528" t="b">
        <v>1</v>
      </c>
      <c r="N2528" t="s">
        <v>8300</v>
      </c>
      <c r="O2528" s="13">
        <f>E2528/D2528</f>
        <v>1.1294999999999999</v>
      </c>
      <c r="P2528" s="14">
        <f>IF($L2528&lt;&gt;0, E2528/L2528, 0)</f>
        <v>136.90909090909091</v>
      </c>
      <c r="Q2528" t="str">
        <f>LEFT($N2528, FIND("/", $N2528)-1)</f>
        <v>music</v>
      </c>
      <c r="R2528" t="str">
        <f>RIGHT(N2528, LEN(N2528)-LEN(Q2528)-1)</f>
        <v>classical music</v>
      </c>
      <c r="S2528" s="5">
        <f>$J2528/60/60/24+DATE(1970, 1, 1)</f>
        <v>41953.091134259259</v>
      </c>
      <c r="T2528" s="5">
        <f>$I2528/60/60/24+DATE(1970, 1, 1)</f>
        <v>41981.207638888889</v>
      </c>
      <c r="U2528" t="b">
        <f>T2528&gt;S2528</f>
        <v>1</v>
      </c>
    </row>
    <row r="2529" spans="1:21" ht="43.5" x14ac:dyDescent="0.35">
      <c r="A2529">
        <v>2527</v>
      </c>
      <c r="B2529" s="3" t="s">
        <v>2527</v>
      </c>
      <c r="C2529" s="3" t="s">
        <v>6637</v>
      </c>
      <c r="D2529" s="11">
        <v>4000</v>
      </c>
      <c r="E2529" s="11">
        <v>4085</v>
      </c>
      <c r="F2529" t="s">
        <v>8219</v>
      </c>
      <c r="G2529" t="s">
        <v>8224</v>
      </c>
      <c r="H2529" t="s">
        <v>8246</v>
      </c>
      <c r="I2529">
        <v>1382068740</v>
      </c>
      <c r="J2529">
        <v>1380477691</v>
      </c>
      <c r="K2529" t="b">
        <v>0</v>
      </c>
      <c r="L2529">
        <v>71</v>
      </c>
      <c r="M2529" t="b">
        <v>1</v>
      </c>
      <c r="N2529" t="s">
        <v>8300</v>
      </c>
      <c r="O2529" s="13">
        <f>E2529/D2529</f>
        <v>1.02125</v>
      </c>
      <c r="P2529" s="14">
        <f>IF($L2529&lt;&gt;0, E2529/L2529, 0)</f>
        <v>57.535211267605632</v>
      </c>
      <c r="Q2529" t="str">
        <f>LEFT($N2529, FIND("/", $N2529)-1)</f>
        <v>music</v>
      </c>
      <c r="R2529" t="str">
        <f>RIGHT(N2529, LEN(N2529)-LEN(Q2529)-1)</f>
        <v>classical music</v>
      </c>
      <c r="S2529" s="5">
        <f>$J2529/60/60/24+DATE(1970, 1, 1)</f>
        <v>41546.75105324074</v>
      </c>
      <c r="T2529" s="5">
        <f>$I2529/60/60/24+DATE(1970, 1, 1)</f>
        <v>41565.165972222225</v>
      </c>
      <c r="U2529" t="b">
        <f>T2529&gt;S2529</f>
        <v>1</v>
      </c>
    </row>
    <row r="2530" spans="1:21" ht="43.5" x14ac:dyDescent="0.35">
      <c r="A2530">
        <v>2528</v>
      </c>
      <c r="B2530" s="3" t="s">
        <v>2528</v>
      </c>
      <c r="C2530" s="3" t="s">
        <v>6638</v>
      </c>
      <c r="D2530" s="11">
        <v>4000</v>
      </c>
      <c r="E2530" s="11">
        <v>4289.99</v>
      </c>
      <c r="F2530" t="s">
        <v>8219</v>
      </c>
      <c r="G2530" t="s">
        <v>8225</v>
      </c>
      <c r="H2530" t="s">
        <v>8247</v>
      </c>
      <c r="I2530">
        <v>1440068400</v>
      </c>
      <c r="J2530">
        <v>1438459303</v>
      </c>
      <c r="K2530" t="b">
        <v>0</v>
      </c>
      <c r="L2530">
        <v>81</v>
      </c>
      <c r="M2530" t="b">
        <v>1</v>
      </c>
      <c r="N2530" t="s">
        <v>8300</v>
      </c>
      <c r="O2530" s="13">
        <f>E2530/D2530</f>
        <v>1.0724974999999999</v>
      </c>
      <c r="P2530" s="14">
        <f>IF($L2530&lt;&gt;0, E2530/L2530, 0)</f>
        <v>52.962839506172834</v>
      </c>
      <c r="Q2530" t="str">
        <f>LEFT($N2530, FIND("/", $N2530)-1)</f>
        <v>music</v>
      </c>
      <c r="R2530" t="str">
        <f>RIGHT(N2530, LEN(N2530)-LEN(Q2530)-1)</f>
        <v>classical music</v>
      </c>
      <c r="S2530" s="5">
        <f>$J2530/60/60/24+DATE(1970, 1, 1)</f>
        <v>42217.834525462968</v>
      </c>
      <c r="T2530" s="5">
        <f>$I2530/60/60/24+DATE(1970, 1, 1)</f>
        <v>42236.458333333328</v>
      </c>
      <c r="U2530" t="b">
        <f>T2530&gt;S2530</f>
        <v>1</v>
      </c>
    </row>
    <row r="2531" spans="1:21" ht="29" x14ac:dyDescent="0.35">
      <c r="A2531">
        <v>2529</v>
      </c>
      <c r="B2531" s="3" t="s">
        <v>2529</v>
      </c>
      <c r="C2531" s="3" t="s">
        <v>6639</v>
      </c>
      <c r="D2531" s="11">
        <v>6000</v>
      </c>
      <c r="E2531" s="11">
        <v>6257</v>
      </c>
      <c r="F2531" t="s">
        <v>8219</v>
      </c>
      <c r="G2531" t="s">
        <v>8224</v>
      </c>
      <c r="H2531" t="s">
        <v>8246</v>
      </c>
      <c r="I2531">
        <v>1332636975</v>
      </c>
      <c r="J2531">
        <v>1328752575</v>
      </c>
      <c r="K2531" t="b">
        <v>0</v>
      </c>
      <c r="L2531">
        <v>76</v>
      </c>
      <c r="M2531" t="b">
        <v>1</v>
      </c>
      <c r="N2531" t="s">
        <v>8300</v>
      </c>
      <c r="O2531" s="13">
        <f>E2531/D2531</f>
        <v>1.0428333333333333</v>
      </c>
      <c r="P2531" s="14">
        <f>IF($L2531&lt;&gt;0, E2531/L2531, 0)</f>
        <v>82.328947368421055</v>
      </c>
      <c r="Q2531" t="str">
        <f>LEFT($N2531, FIND("/", $N2531)-1)</f>
        <v>music</v>
      </c>
      <c r="R2531" t="str">
        <f>RIGHT(N2531, LEN(N2531)-LEN(Q2531)-1)</f>
        <v>classical music</v>
      </c>
      <c r="S2531" s="5">
        <f>$J2531/60/60/24+DATE(1970, 1, 1)</f>
        <v>40948.080729166664</v>
      </c>
      <c r="T2531" s="5">
        <f>$I2531/60/60/24+DATE(1970, 1, 1)</f>
        <v>40993.0390625</v>
      </c>
      <c r="U2531" t="b">
        <f>T2531&gt;S2531</f>
        <v>1</v>
      </c>
    </row>
    <row r="2532" spans="1:21" ht="43.5" x14ac:dyDescent="0.35">
      <c r="A2532">
        <v>2530</v>
      </c>
      <c r="B2532" s="3" t="s">
        <v>2530</v>
      </c>
      <c r="C2532" s="3" t="s">
        <v>6640</v>
      </c>
      <c r="D2532" s="11">
        <v>6500</v>
      </c>
      <c r="E2532" s="11">
        <v>6500</v>
      </c>
      <c r="F2532" t="s">
        <v>8219</v>
      </c>
      <c r="G2532" t="s">
        <v>8224</v>
      </c>
      <c r="H2532" t="s">
        <v>8246</v>
      </c>
      <c r="I2532">
        <v>1429505400</v>
      </c>
      <c r="J2532">
        <v>1426711505</v>
      </c>
      <c r="K2532" t="b">
        <v>0</v>
      </c>
      <c r="L2532">
        <v>48</v>
      </c>
      <c r="M2532" t="b">
        <v>1</v>
      </c>
      <c r="N2532" t="s">
        <v>8300</v>
      </c>
      <c r="O2532" s="13">
        <f>E2532/D2532</f>
        <v>1</v>
      </c>
      <c r="P2532" s="14">
        <f>IF($L2532&lt;&gt;0, E2532/L2532, 0)</f>
        <v>135.41666666666666</v>
      </c>
      <c r="Q2532" t="str">
        <f>LEFT($N2532, FIND("/", $N2532)-1)</f>
        <v>music</v>
      </c>
      <c r="R2532" t="str">
        <f>RIGHT(N2532, LEN(N2532)-LEN(Q2532)-1)</f>
        <v>classical music</v>
      </c>
      <c r="S2532" s="5">
        <f>$J2532/60/60/24+DATE(1970, 1, 1)</f>
        <v>42081.864641203705</v>
      </c>
      <c r="T2532" s="5">
        <f>$I2532/60/60/24+DATE(1970, 1, 1)</f>
        <v>42114.201388888891</v>
      </c>
      <c r="U2532" t="b">
        <f>T2532&gt;S2532</f>
        <v>1</v>
      </c>
    </row>
    <row r="2533" spans="1:21" ht="58" x14ac:dyDescent="0.35">
      <c r="A2533">
        <v>2531</v>
      </c>
      <c r="B2533" s="3" t="s">
        <v>2531</v>
      </c>
      <c r="C2533" s="3" t="s">
        <v>6641</v>
      </c>
      <c r="D2533" s="11">
        <v>4500</v>
      </c>
      <c r="E2533" s="11">
        <v>4518</v>
      </c>
      <c r="F2533" t="s">
        <v>8219</v>
      </c>
      <c r="G2533" t="s">
        <v>8224</v>
      </c>
      <c r="H2533" t="s">
        <v>8246</v>
      </c>
      <c r="I2533">
        <v>1439611140</v>
      </c>
      <c r="J2533">
        <v>1437668354</v>
      </c>
      <c r="K2533" t="b">
        <v>0</v>
      </c>
      <c r="L2533">
        <v>61</v>
      </c>
      <c r="M2533" t="b">
        <v>1</v>
      </c>
      <c r="N2533" t="s">
        <v>8300</v>
      </c>
      <c r="O2533" s="13">
        <f>E2533/D2533</f>
        <v>1.004</v>
      </c>
      <c r="P2533" s="14">
        <f>IF($L2533&lt;&gt;0, E2533/L2533, 0)</f>
        <v>74.06557377049181</v>
      </c>
      <c r="Q2533" t="str">
        <f>LEFT($N2533, FIND("/", $N2533)-1)</f>
        <v>music</v>
      </c>
      <c r="R2533" t="str">
        <f>RIGHT(N2533, LEN(N2533)-LEN(Q2533)-1)</f>
        <v>classical music</v>
      </c>
      <c r="S2533" s="5">
        <f>$J2533/60/60/24+DATE(1970, 1, 1)</f>
        <v>42208.680023148147</v>
      </c>
      <c r="T2533" s="5">
        <f>$I2533/60/60/24+DATE(1970, 1, 1)</f>
        <v>42231.165972222225</v>
      </c>
      <c r="U2533" t="b">
        <f>T2533&gt;S2533</f>
        <v>1</v>
      </c>
    </row>
    <row r="2534" spans="1:21" ht="43.5" x14ac:dyDescent="0.35">
      <c r="A2534">
        <v>2532</v>
      </c>
      <c r="B2534" s="3" t="s">
        <v>2532</v>
      </c>
      <c r="C2534" s="3" t="s">
        <v>6642</v>
      </c>
      <c r="D2534" s="11">
        <v>4000</v>
      </c>
      <c r="E2534" s="11">
        <v>5045</v>
      </c>
      <c r="F2534" t="s">
        <v>8219</v>
      </c>
      <c r="G2534" t="s">
        <v>8224</v>
      </c>
      <c r="H2534" t="s">
        <v>8246</v>
      </c>
      <c r="I2534">
        <v>1345148566</v>
      </c>
      <c r="J2534">
        <v>1342556566</v>
      </c>
      <c r="K2534" t="b">
        <v>0</v>
      </c>
      <c r="L2534">
        <v>60</v>
      </c>
      <c r="M2534" t="b">
        <v>1</v>
      </c>
      <c r="N2534" t="s">
        <v>8300</v>
      </c>
      <c r="O2534" s="13">
        <f>E2534/D2534</f>
        <v>1.26125</v>
      </c>
      <c r="P2534" s="14">
        <f>IF($L2534&lt;&gt;0, E2534/L2534, 0)</f>
        <v>84.083333333333329</v>
      </c>
      <c r="Q2534" t="str">
        <f>LEFT($N2534, FIND("/", $N2534)-1)</f>
        <v>music</v>
      </c>
      <c r="R2534" t="str">
        <f>RIGHT(N2534, LEN(N2534)-LEN(Q2534)-1)</f>
        <v>classical music</v>
      </c>
      <c r="S2534" s="5">
        <f>$J2534/60/60/24+DATE(1970, 1, 1)</f>
        <v>41107.849143518521</v>
      </c>
      <c r="T2534" s="5">
        <f>$I2534/60/60/24+DATE(1970, 1, 1)</f>
        <v>41137.849143518521</v>
      </c>
      <c r="U2534" t="b">
        <f>T2534&gt;S2534</f>
        <v>1</v>
      </c>
    </row>
    <row r="2535" spans="1:21" ht="43.5" x14ac:dyDescent="0.35">
      <c r="A2535">
        <v>2533</v>
      </c>
      <c r="B2535" s="3" t="s">
        <v>2533</v>
      </c>
      <c r="C2535" s="3" t="s">
        <v>6643</v>
      </c>
      <c r="D2535" s="11">
        <v>7500</v>
      </c>
      <c r="E2535" s="11">
        <v>8300</v>
      </c>
      <c r="F2535" t="s">
        <v>8219</v>
      </c>
      <c r="G2535" t="s">
        <v>8224</v>
      </c>
      <c r="H2535" t="s">
        <v>8246</v>
      </c>
      <c r="I2535">
        <v>1362160868</v>
      </c>
      <c r="J2535">
        <v>1359568911</v>
      </c>
      <c r="K2535" t="b">
        <v>0</v>
      </c>
      <c r="L2535">
        <v>136</v>
      </c>
      <c r="M2535" t="b">
        <v>1</v>
      </c>
      <c r="N2535" t="s">
        <v>8300</v>
      </c>
      <c r="O2535" s="13">
        <f>E2535/D2535</f>
        <v>1.1066666666666667</v>
      </c>
      <c r="P2535" s="14">
        <f>IF($L2535&lt;&gt;0, E2535/L2535, 0)</f>
        <v>61.029411764705884</v>
      </c>
      <c r="Q2535" t="str">
        <f>LEFT($N2535, FIND("/", $N2535)-1)</f>
        <v>music</v>
      </c>
      <c r="R2535" t="str">
        <f>RIGHT(N2535, LEN(N2535)-LEN(Q2535)-1)</f>
        <v>classical music</v>
      </c>
      <c r="S2535" s="5">
        <f>$J2535/60/60/24+DATE(1970, 1, 1)</f>
        <v>41304.751284722224</v>
      </c>
      <c r="T2535" s="5">
        <f>$I2535/60/60/24+DATE(1970, 1, 1)</f>
        <v>41334.750787037039</v>
      </c>
      <c r="U2535" t="b">
        <f>T2535&gt;S2535</f>
        <v>1</v>
      </c>
    </row>
    <row r="2536" spans="1:21" ht="58" x14ac:dyDescent="0.35">
      <c r="A2536">
        <v>2534</v>
      </c>
      <c r="B2536" s="3" t="s">
        <v>2534</v>
      </c>
      <c r="C2536" s="3" t="s">
        <v>6644</v>
      </c>
      <c r="D2536" s="11">
        <v>2000</v>
      </c>
      <c r="E2536" s="11">
        <v>2100</v>
      </c>
      <c r="F2536" t="s">
        <v>8219</v>
      </c>
      <c r="G2536" t="s">
        <v>8224</v>
      </c>
      <c r="H2536" t="s">
        <v>8246</v>
      </c>
      <c r="I2536">
        <v>1262325600</v>
      </c>
      <c r="J2536">
        <v>1257871712</v>
      </c>
      <c r="K2536" t="b">
        <v>0</v>
      </c>
      <c r="L2536">
        <v>14</v>
      </c>
      <c r="M2536" t="b">
        <v>1</v>
      </c>
      <c r="N2536" t="s">
        <v>8300</v>
      </c>
      <c r="O2536" s="13">
        <f>E2536/D2536</f>
        <v>1.05</v>
      </c>
      <c r="P2536" s="14">
        <f>IF($L2536&lt;&gt;0, E2536/L2536, 0)</f>
        <v>150</v>
      </c>
      <c r="Q2536" t="str">
        <f>LEFT($N2536, FIND("/", $N2536)-1)</f>
        <v>music</v>
      </c>
      <c r="R2536" t="str">
        <f>RIGHT(N2536, LEN(N2536)-LEN(Q2536)-1)</f>
        <v>classical music</v>
      </c>
      <c r="S2536" s="5">
        <f>$J2536/60/60/24+DATE(1970, 1, 1)</f>
        <v>40127.700370370374</v>
      </c>
      <c r="T2536" s="5">
        <f>$I2536/60/60/24+DATE(1970, 1, 1)</f>
        <v>40179.25</v>
      </c>
      <c r="U2536" t="b">
        <f>T2536&gt;S2536</f>
        <v>1</v>
      </c>
    </row>
    <row r="2537" spans="1:21" x14ac:dyDescent="0.35">
      <c r="A2537">
        <v>2535</v>
      </c>
      <c r="B2537" s="3" t="s">
        <v>2535</v>
      </c>
      <c r="C2537" s="3" t="s">
        <v>6645</v>
      </c>
      <c r="D2537" s="11">
        <v>20000</v>
      </c>
      <c r="E2537" s="11">
        <v>20755</v>
      </c>
      <c r="F2537" t="s">
        <v>8219</v>
      </c>
      <c r="G2537" t="s">
        <v>8224</v>
      </c>
      <c r="H2537" t="s">
        <v>8246</v>
      </c>
      <c r="I2537">
        <v>1417463945</v>
      </c>
      <c r="J2537">
        <v>1414781945</v>
      </c>
      <c r="K2537" t="b">
        <v>0</v>
      </c>
      <c r="L2537">
        <v>78</v>
      </c>
      <c r="M2537" t="b">
        <v>1</v>
      </c>
      <c r="N2537" t="s">
        <v>8300</v>
      </c>
      <c r="O2537" s="13">
        <f>E2537/D2537</f>
        <v>1.03775</v>
      </c>
      <c r="P2537" s="14">
        <f>IF($L2537&lt;&gt;0, E2537/L2537, 0)</f>
        <v>266.08974358974359</v>
      </c>
      <c r="Q2537" t="str">
        <f>LEFT($N2537, FIND("/", $N2537)-1)</f>
        <v>music</v>
      </c>
      <c r="R2537" t="str">
        <f>RIGHT(N2537, LEN(N2537)-LEN(Q2537)-1)</f>
        <v>classical music</v>
      </c>
      <c r="S2537" s="5">
        <f>$J2537/60/60/24+DATE(1970, 1, 1)</f>
        <v>41943.791030092594</v>
      </c>
      <c r="T2537" s="5">
        <f>$I2537/60/60/24+DATE(1970, 1, 1)</f>
        <v>41974.832696759258</v>
      </c>
      <c r="U2537" t="b">
        <f>T2537&gt;S2537</f>
        <v>1</v>
      </c>
    </row>
    <row r="2538" spans="1:21" ht="43.5" x14ac:dyDescent="0.35">
      <c r="A2538">
        <v>2536</v>
      </c>
      <c r="B2538" s="3" t="s">
        <v>2536</v>
      </c>
      <c r="C2538" s="3" t="s">
        <v>6646</v>
      </c>
      <c r="D2538" s="11">
        <v>25</v>
      </c>
      <c r="E2538" s="11">
        <v>29</v>
      </c>
      <c r="F2538" t="s">
        <v>8219</v>
      </c>
      <c r="G2538" t="s">
        <v>8224</v>
      </c>
      <c r="H2538" t="s">
        <v>8246</v>
      </c>
      <c r="I2538">
        <v>1375151566</v>
      </c>
      <c r="J2538">
        <v>1373337166</v>
      </c>
      <c r="K2538" t="b">
        <v>0</v>
      </c>
      <c r="L2538">
        <v>4</v>
      </c>
      <c r="M2538" t="b">
        <v>1</v>
      </c>
      <c r="N2538" t="s">
        <v>8300</v>
      </c>
      <c r="O2538" s="13">
        <f>E2538/D2538</f>
        <v>1.1599999999999999</v>
      </c>
      <c r="P2538" s="14">
        <f>IF($L2538&lt;&gt;0, E2538/L2538, 0)</f>
        <v>7.25</v>
      </c>
      <c r="Q2538" t="str">
        <f>LEFT($N2538, FIND("/", $N2538)-1)</f>
        <v>music</v>
      </c>
      <c r="R2538" t="str">
        <f>RIGHT(N2538, LEN(N2538)-LEN(Q2538)-1)</f>
        <v>classical music</v>
      </c>
      <c r="S2538" s="5">
        <f>$J2538/60/60/24+DATE(1970, 1, 1)</f>
        <v>41464.106087962966</v>
      </c>
      <c r="T2538" s="5">
        <f>$I2538/60/60/24+DATE(1970, 1, 1)</f>
        <v>41485.106087962966</v>
      </c>
      <c r="U2538" t="b">
        <f>T2538&gt;S2538</f>
        <v>1</v>
      </c>
    </row>
    <row r="2539" spans="1:21" ht="43.5" x14ac:dyDescent="0.35">
      <c r="A2539">
        <v>2537</v>
      </c>
      <c r="B2539" s="3" t="s">
        <v>2537</v>
      </c>
      <c r="C2539" s="3" t="s">
        <v>6647</v>
      </c>
      <c r="D2539" s="11">
        <v>1000</v>
      </c>
      <c r="E2539" s="11">
        <v>1100</v>
      </c>
      <c r="F2539" t="s">
        <v>8219</v>
      </c>
      <c r="G2539" t="s">
        <v>8224</v>
      </c>
      <c r="H2539" t="s">
        <v>8246</v>
      </c>
      <c r="I2539">
        <v>1312212855</v>
      </c>
      <c r="J2539">
        <v>1307028855</v>
      </c>
      <c r="K2539" t="b">
        <v>0</v>
      </c>
      <c r="L2539">
        <v>11</v>
      </c>
      <c r="M2539" t="b">
        <v>1</v>
      </c>
      <c r="N2539" t="s">
        <v>8300</v>
      </c>
      <c r="O2539" s="13">
        <f>E2539/D2539</f>
        <v>1.1000000000000001</v>
      </c>
      <c r="P2539" s="14">
        <f>IF($L2539&lt;&gt;0, E2539/L2539, 0)</f>
        <v>100</v>
      </c>
      <c r="Q2539" t="str">
        <f>LEFT($N2539, FIND("/", $N2539)-1)</f>
        <v>music</v>
      </c>
      <c r="R2539" t="str">
        <f>RIGHT(N2539, LEN(N2539)-LEN(Q2539)-1)</f>
        <v>classical music</v>
      </c>
      <c r="S2539" s="5">
        <f>$J2539/60/60/24+DATE(1970, 1, 1)</f>
        <v>40696.648784722223</v>
      </c>
      <c r="T2539" s="5">
        <f>$I2539/60/60/24+DATE(1970, 1, 1)</f>
        <v>40756.648784722223</v>
      </c>
      <c r="U2539" t="b">
        <f>T2539&gt;S2539</f>
        <v>1</v>
      </c>
    </row>
    <row r="2540" spans="1:21" ht="29" x14ac:dyDescent="0.35">
      <c r="A2540">
        <v>2538</v>
      </c>
      <c r="B2540" s="3" t="s">
        <v>2538</v>
      </c>
      <c r="C2540" s="3" t="s">
        <v>6648</v>
      </c>
      <c r="D2540" s="11">
        <v>18000</v>
      </c>
      <c r="E2540" s="11">
        <v>20343.169999999998</v>
      </c>
      <c r="F2540" t="s">
        <v>8219</v>
      </c>
      <c r="G2540" t="s">
        <v>8224</v>
      </c>
      <c r="H2540" t="s">
        <v>8246</v>
      </c>
      <c r="I2540">
        <v>1361681940</v>
      </c>
      <c r="J2540">
        <v>1359029661</v>
      </c>
      <c r="K2540" t="b">
        <v>0</v>
      </c>
      <c r="L2540">
        <v>185</v>
      </c>
      <c r="M2540" t="b">
        <v>1</v>
      </c>
      <c r="N2540" t="s">
        <v>8300</v>
      </c>
      <c r="O2540" s="13">
        <f>E2540/D2540</f>
        <v>1.130176111111111</v>
      </c>
      <c r="P2540" s="14">
        <f>IF($L2540&lt;&gt;0, E2540/L2540, 0)</f>
        <v>109.96308108108107</v>
      </c>
      <c r="Q2540" t="str">
        <f>LEFT($N2540, FIND("/", $N2540)-1)</f>
        <v>music</v>
      </c>
      <c r="R2540" t="str">
        <f>RIGHT(N2540, LEN(N2540)-LEN(Q2540)-1)</f>
        <v>classical music</v>
      </c>
      <c r="S2540" s="5">
        <f>$J2540/60/60/24+DATE(1970, 1, 1)</f>
        <v>41298.509965277779</v>
      </c>
      <c r="T2540" s="5">
        <f>$I2540/60/60/24+DATE(1970, 1, 1)</f>
        <v>41329.207638888889</v>
      </c>
      <c r="U2540" t="b">
        <f>T2540&gt;S2540</f>
        <v>1</v>
      </c>
    </row>
    <row r="2541" spans="1:21" ht="43.5" x14ac:dyDescent="0.35">
      <c r="A2541">
        <v>2539</v>
      </c>
      <c r="B2541" s="3" t="s">
        <v>2539</v>
      </c>
      <c r="C2541" s="3" t="s">
        <v>6649</v>
      </c>
      <c r="D2541" s="11">
        <v>10000</v>
      </c>
      <c r="E2541" s="11">
        <v>10025</v>
      </c>
      <c r="F2541" t="s">
        <v>8219</v>
      </c>
      <c r="G2541" t="s">
        <v>8224</v>
      </c>
      <c r="H2541" t="s">
        <v>8246</v>
      </c>
      <c r="I2541">
        <v>1422913152</v>
      </c>
      <c r="J2541">
        <v>1417729152</v>
      </c>
      <c r="K2541" t="b">
        <v>0</v>
      </c>
      <c r="L2541">
        <v>59</v>
      </c>
      <c r="M2541" t="b">
        <v>1</v>
      </c>
      <c r="N2541" t="s">
        <v>8300</v>
      </c>
      <c r="O2541" s="13">
        <f>E2541/D2541</f>
        <v>1.0024999999999999</v>
      </c>
      <c r="P2541" s="14">
        <f>IF($L2541&lt;&gt;0, E2541/L2541, 0)</f>
        <v>169.91525423728814</v>
      </c>
      <c r="Q2541" t="str">
        <f>LEFT($N2541, FIND("/", $N2541)-1)</f>
        <v>music</v>
      </c>
      <c r="R2541" t="str">
        <f>RIGHT(N2541, LEN(N2541)-LEN(Q2541)-1)</f>
        <v>classical music</v>
      </c>
      <c r="S2541" s="5">
        <f>$J2541/60/60/24+DATE(1970, 1, 1)</f>
        <v>41977.902222222227</v>
      </c>
      <c r="T2541" s="5">
        <f>$I2541/60/60/24+DATE(1970, 1, 1)</f>
        <v>42037.902222222227</v>
      </c>
      <c r="U2541" t="b">
        <f>T2541&gt;S2541</f>
        <v>1</v>
      </c>
    </row>
    <row r="2542" spans="1:21" ht="58" x14ac:dyDescent="0.35">
      <c r="A2542">
        <v>2540</v>
      </c>
      <c r="B2542" s="3" t="s">
        <v>2540</v>
      </c>
      <c r="C2542" s="3" t="s">
        <v>6650</v>
      </c>
      <c r="D2542" s="11">
        <v>2500</v>
      </c>
      <c r="E2542" s="11">
        <v>2585</v>
      </c>
      <c r="F2542" t="s">
        <v>8219</v>
      </c>
      <c r="G2542" t="s">
        <v>8224</v>
      </c>
      <c r="H2542" t="s">
        <v>8246</v>
      </c>
      <c r="I2542">
        <v>1319904721</v>
      </c>
      <c r="J2542">
        <v>1314720721</v>
      </c>
      <c r="K2542" t="b">
        <v>0</v>
      </c>
      <c r="L2542">
        <v>27</v>
      </c>
      <c r="M2542" t="b">
        <v>1</v>
      </c>
      <c r="N2542" t="s">
        <v>8300</v>
      </c>
      <c r="O2542" s="13">
        <f>E2542/D2542</f>
        <v>1.034</v>
      </c>
      <c r="P2542" s="14">
        <f>IF($L2542&lt;&gt;0, E2542/L2542, 0)</f>
        <v>95.740740740740748</v>
      </c>
      <c r="Q2542" t="str">
        <f>LEFT($N2542, FIND("/", $N2542)-1)</f>
        <v>music</v>
      </c>
      <c r="R2542" t="str">
        <f>RIGHT(N2542, LEN(N2542)-LEN(Q2542)-1)</f>
        <v>classical music</v>
      </c>
      <c r="S2542" s="5">
        <f>$J2542/60/60/24+DATE(1970, 1, 1)</f>
        <v>40785.675011574072</v>
      </c>
      <c r="T2542" s="5">
        <f>$I2542/60/60/24+DATE(1970, 1, 1)</f>
        <v>40845.675011574072</v>
      </c>
      <c r="U2542" t="b">
        <f>T2542&gt;S2542</f>
        <v>1</v>
      </c>
    </row>
    <row r="2543" spans="1:21" ht="58" x14ac:dyDescent="0.35">
      <c r="A2543">
        <v>2541</v>
      </c>
      <c r="B2543" s="3" t="s">
        <v>2541</v>
      </c>
      <c r="C2543" s="3" t="s">
        <v>6651</v>
      </c>
      <c r="D2543" s="11">
        <v>3500</v>
      </c>
      <c r="E2543" s="11">
        <v>3746</v>
      </c>
      <c r="F2543" t="s">
        <v>8219</v>
      </c>
      <c r="G2543" t="s">
        <v>8225</v>
      </c>
      <c r="H2543" t="s">
        <v>8247</v>
      </c>
      <c r="I2543">
        <v>1380192418</v>
      </c>
      <c r="J2543">
        <v>1375008418</v>
      </c>
      <c r="K2543" t="b">
        <v>0</v>
      </c>
      <c r="L2543">
        <v>63</v>
      </c>
      <c r="M2543" t="b">
        <v>1</v>
      </c>
      <c r="N2543" t="s">
        <v>8300</v>
      </c>
      <c r="O2543" s="13">
        <f>E2543/D2543</f>
        <v>1.0702857142857143</v>
      </c>
      <c r="P2543" s="14">
        <f>IF($L2543&lt;&gt;0, E2543/L2543, 0)</f>
        <v>59.460317460317462</v>
      </c>
      <c r="Q2543" t="str">
        <f>LEFT($N2543, FIND("/", $N2543)-1)</f>
        <v>music</v>
      </c>
      <c r="R2543" t="str">
        <f>RIGHT(N2543, LEN(N2543)-LEN(Q2543)-1)</f>
        <v>classical music</v>
      </c>
      <c r="S2543" s="5">
        <f>$J2543/60/60/24+DATE(1970, 1, 1)</f>
        <v>41483.449282407404</v>
      </c>
      <c r="T2543" s="5">
        <f>$I2543/60/60/24+DATE(1970, 1, 1)</f>
        <v>41543.449282407404</v>
      </c>
      <c r="U2543" t="b">
        <f>T2543&gt;S2543</f>
        <v>1</v>
      </c>
    </row>
    <row r="2544" spans="1:21" ht="43.5" x14ac:dyDescent="0.35">
      <c r="A2544">
        <v>2542</v>
      </c>
      <c r="B2544" s="3" t="s">
        <v>2542</v>
      </c>
      <c r="C2544" s="3" t="s">
        <v>6652</v>
      </c>
      <c r="D2544" s="11">
        <v>700</v>
      </c>
      <c r="E2544" s="11">
        <v>725</v>
      </c>
      <c r="F2544" t="s">
        <v>8219</v>
      </c>
      <c r="G2544" t="s">
        <v>8224</v>
      </c>
      <c r="H2544" t="s">
        <v>8246</v>
      </c>
      <c r="I2544">
        <v>1380599940</v>
      </c>
      <c r="J2544">
        <v>1377252857</v>
      </c>
      <c r="K2544" t="b">
        <v>0</v>
      </c>
      <c r="L2544">
        <v>13</v>
      </c>
      <c r="M2544" t="b">
        <v>1</v>
      </c>
      <c r="N2544" t="s">
        <v>8300</v>
      </c>
      <c r="O2544" s="13">
        <f>E2544/D2544</f>
        <v>1.0357142857142858</v>
      </c>
      <c r="P2544" s="14">
        <f>IF($L2544&lt;&gt;0, E2544/L2544, 0)</f>
        <v>55.769230769230766</v>
      </c>
      <c r="Q2544" t="str">
        <f>LEFT($N2544, FIND("/", $N2544)-1)</f>
        <v>music</v>
      </c>
      <c r="R2544" t="str">
        <f>RIGHT(N2544, LEN(N2544)-LEN(Q2544)-1)</f>
        <v>classical music</v>
      </c>
      <c r="S2544" s="5">
        <f>$J2544/60/60/24+DATE(1970, 1, 1)</f>
        <v>41509.426585648151</v>
      </c>
      <c r="T2544" s="5">
        <f>$I2544/60/60/24+DATE(1970, 1, 1)</f>
        <v>41548.165972222225</v>
      </c>
      <c r="U2544" t="b">
        <f>T2544&gt;S2544</f>
        <v>1</v>
      </c>
    </row>
    <row r="2545" spans="1:21" ht="43.5" x14ac:dyDescent="0.35">
      <c r="A2545">
        <v>2543</v>
      </c>
      <c r="B2545" s="3" t="s">
        <v>2543</v>
      </c>
      <c r="C2545" s="3" t="s">
        <v>6653</v>
      </c>
      <c r="D2545" s="11">
        <v>250</v>
      </c>
      <c r="E2545" s="11">
        <v>391</v>
      </c>
      <c r="F2545" t="s">
        <v>8219</v>
      </c>
      <c r="G2545" t="s">
        <v>8224</v>
      </c>
      <c r="H2545" t="s">
        <v>8246</v>
      </c>
      <c r="I2545">
        <v>1293937200</v>
      </c>
      <c r="J2545">
        <v>1291257298</v>
      </c>
      <c r="K2545" t="b">
        <v>0</v>
      </c>
      <c r="L2545">
        <v>13</v>
      </c>
      <c r="M2545" t="b">
        <v>1</v>
      </c>
      <c r="N2545" t="s">
        <v>8300</v>
      </c>
      <c r="O2545" s="13">
        <f>E2545/D2545</f>
        <v>1.5640000000000001</v>
      </c>
      <c r="P2545" s="14">
        <f>IF($L2545&lt;&gt;0, E2545/L2545, 0)</f>
        <v>30.076923076923077</v>
      </c>
      <c r="Q2545" t="str">
        <f>LEFT($N2545, FIND("/", $N2545)-1)</f>
        <v>music</v>
      </c>
      <c r="R2545" t="str">
        <f>RIGHT(N2545, LEN(N2545)-LEN(Q2545)-1)</f>
        <v>classical music</v>
      </c>
      <c r="S2545" s="5">
        <f>$J2545/60/60/24+DATE(1970, 1, 1)</f>
        <v>40514.107615740737</v>
      </c>
      <c r="T2545" s="5">
        <f>$I2545/60/60/24+DATE(1970, 1, 1)</f>
        <v>40545.125</v>
      </c>
      <c r="U2545" t="b">
        <f>T2545&gt;S2545</f>
        <v>1</v>
      </c>
    </row>
    <row r="2546" spans="1:21" ht="43.5" x14ac:dyDescent="0.35">
      <c r="A2546">
        <v>2544</v>
      </c>
      <c r="B2546" s="3" t="s">
        <v>2544</v>
      </c>
      <c r="C2546" s="3" t="s">
        <v>6654</v>
      </c>
      <c r="D2546" s="11">
        <v>5000</v>
      </c>
      <c r="E2546" s="11">
        <v>5041</v>
      </c>
      <c r="F2546" t="s">
        <v>8219</v>
      </c>
      <c r="G2546" t="s">
        <v>8224</v>
      </c>
      <c r="H2546" t="s">
        <v>8246</v>
      </c>
      <c r="I2546">
        <v>1341750569</v>
      </c>
      <c r="J2546">
        <v>1339158569</v>
      </c>
      <c r="K2546" t="b">
        <v>0</v>
      </c>
      <c r="L2546">
        <v>57</v>
      </c>
      <c r="M2546" t="b">
        <v>1</v>
      </c>
      <c r="N2546" t="s">
        <v>8300</v>
      </c>
      <c r="O2546" s="13">
        <f>E2546/D2546</f>
        <v>1.0082</v>
      </c>
      <c r="P2546" s="14">
        <f>IF($L2546&lt;&gt;0, E2546/L2546, 0)</f>
        <v>88.438596491228068</v>
      </c>
      <c r="Q2546" t="str">
        <f>LEFT($N2546, FIND("/", $N2546)-1)</f>
        <v>music</v>
      </c>
      <c r="R2546" t="str">
        <f>RIGHT(N2546, LEN(N2546)-LEN(Q2546)-1)</f>
        <v>classical music</v>
      </c>
      <c r="S2546" s="5">
        <f>$J2546/60/60/24+DATE(1970, 1, 1)</f>
        <v>41068.520474537036</v>
      </c>
      <c r="T2546" s="5">
        <f>$I2546/60/60/24+DATE(1970, 1, 1)</f>
        <v>41098.520474537036</v>
      </c>
      <c r="U2546" t="b">
        <f>T2546&gt;S2546</f>
        <v>1</v>
      </c>
    </row>
    <row r="2547" spans="1:21" ht="43.5" x14ac:dyDescent="0.35">
      <c r="A2547">
        <v>2545</v>
      </c>
      <c r="B2547" s="3" t="s">
        <v>2545</v>
      </c>
      <c r="C2547" s="3" t="s">
        <v>6655</v>
      </c>
      <c r="D2547" s="11">
        <v>2000</v>
      </c>
      <c r="E2547" s="11">
        <v>3906</v>
      </c>
      <c r="F2547" t="s">
        <v>8219</v>
      </c>
      <c r="G2547" t="s">
        <v>8224</v>
      </c>
      <c r="H2547" t="s">
        <v>8246</v>
      </c>
      <c r="I2547">
        <v>1424997000</v>
      </c>
      <c r="J2547">
        <v>1421983138</v>
      </c>
      <c r="K2547" t="b">
        <v>0</v>
      </c>
      <c r="L2547">
        <v>61</v>
      </c>
      <c r="M2547" t="b">
        <v>1</v>
      </c>
      <c r="N2547" t="s">
        <v>8300</v>
      </c>
      <c r="O2547" s="13">
        <f>E2547/D2547</f>
        <v>1.9530000000000001</v>
      </c>
      <c r="P2547" s="14">
        <f>IF($L2547&lt;&gt;0, E2547/L2547, 0)</f>
        <v>64.032786885245898</v>
      </c>
      <c r="Q2547" t="str">
        <f>LEFT($N2547, FIND("/", $N2547)-1)</f>
        <v>music</v>
      </c>
      <c r="R2547" t="str">
        <f>RIGHT(N2547, LEN(N2547)-LEN(Q2547)-1)</f>
        <v>classical music</v>
      </c>
      <c r="S2547" s="5">
        <f>$J2547/60/60/24+DATE(1970, 1, 1)</f>
        <v>42027.13817129629</v>
      </c>
      <c r="T2547" s="5">
        <f>$I2547/60/60/24+DATE(1970, 1, 1)</f>
        <v>42062.020833333328</v>
      </c>
      <c r="U2547" t="b">
        <f>T2547&gt;S2547</f>
        <v>1</v>
      </c>
    </row>
    <row r="2548" spans="1:21" ht="43.5" x14ac:dyDescent="0.35">
      <c r="A2548">
        <v>2546</v>
      </c>
      <c r="B2548" s="3" t="s">
        <v>2546</v>
      </c>
      <c r="C2548" s="3" t="s">
        <v>6656</v>
      </c>
      <c r="D2548" s="11">
        <v>3500</v>
      </c>
      <c r="E2548" s="11">
        <v>3910</v>
      </c>
      <c r="F2548" t="s">
        <v>8219</v>
      </c>
      <c r="G2548" t="s">
        <v>8224</v>
      </c>
      <c r="H2548" t="s">
        <v>8246</v>
      </c>
      <c r="I2548">
        <v>1380949200</v>
      </c>
      <c r="J2548">
        <v>1378586179</v>
      </c>
      <c r="K2548" t="b">
        <v>0</v>
      </c>
      <c r="L2548">
        <v>65</v>
      </c>
      <c r="M2548" t="b">
        <v>1</v>
      </c>
      <c r="N2548" t="s">
        <v>8300</v>
      </c>
      <c r="O2548" s="13">
        <f>E2548/D2548</f>
        <v>1.1171428571428572</v>
      </c>
      <c r="P2548" s="14">
        <f>IF($L2548&lt;&gt;0, E2548/L2548, 0)</f>
        <v>60.153846153846153</v>
      </c>
      <c r="Q2548" t="str">
        <f>LEFT($N2548, FIND("/", $N2548)-1)</f>
        <v>music</v>
      </c>
      <c r="R2548" t="str">
        <f>RIGHT(N2548, LEN(N2548)-LEN(Q2548)-1)</f>
        <v>classical music</v>
      </c>
      <c r="S2548" s="5">
        <f>$J2548/60/60/24+DATE(1970, 1, 1)</f>
        <v>41524.858553240738</v>
      </c>
      <c r="T2548" s="5">
        <f>$I2548/60/60/24+DATE(1970, 1, 1)</f>
        <v>41552.208333333336</v>
      </c>
      <c r="U2548" t="b">
        <f>T2548&gt;S2548</f>
        <v>1</v>
      </c>
    </row>
    <row r="2549" spans="1:21" ht="43.5" x14ac:dyDescent="0.35">
      <c r="A2549">
        <v>2547</v>
      </c>
      <c r="B2549" s="3" t="s">
        <v>2547</v>
      </c>
      <c r="C2549" s="3" t="s">
        <v>6657</v>
      </c>
      <c r="D2549" s="11">
        <v>5500</v>
      </c>
      <c r="E2549" s="11">
        <v>6592</v>
      </c>
      <c r="F2549" t="s">
        <v>8219</v>
      </c>
      <c r="G2549" t="s">
        <v>8224</v>
      </c>
      <c r="H2549" t="s">
        <v>8246</v>
      </c>
      <c r="I2549">
        <v>1333560803</v>
      </c>
      <c r="J2549">
        <v>1330972403</v>
      </c>
      <c r="K2549" t="b">
        <v>0</v>
      </c>
      <c r="L2549">
        <v>134</v>
      </c>
      <c r="M2549" t="b">
        <v>1</v>
      </c>
      <c r="N2549" t="s">
        <v>8300</v>
      </c>
      <c r="O2549" s="13">
        <f>E2549/D2549</f>
        <v>1.1985454545454546</v>
      </c>
      <c r="P2549" s="14">
        <f>IF($L2549&lt;&gt;0, E2549/L2549, 0)</f>
        <v>49.194029850746269</v>
      </c>
      <c r="Q2549" t="str">
        <f>LEFT($N2549, FIND("/", $N2549)-1)</f>
        <v>music</v>
      </c>
      <c r="R2549" t="str">
        <f>RIGHT(N2549, LEN(N2549)-LEN(Q2549)-1)</f>
        <v>classical music</v>
      </c>
      <c r="S2549" s="5">
        <f>$J2549/60/60/24+DATE(1970, 1, 1)</f>
        <v>40973.773182870369</v>
      </c>
      <c r="T2549" s="5">
        <f>$I2549/60/60/24+DATE(1970, 1, 1)</f>
        <v>41003.731516203705</v>
      </c>
      <c r="U2549" t="b">
        <f>T2549&gt;S2549</f>
        <v>1</v>
      </c>
    </row>
    <row r="2550" spans="1:21" ht="43.5" x14ac:dyDescent="0.35">
      <c r="A2550">
        <v>2548</v>
      </c>
      <c r="B2550" s="3" t="s">
        <v>2548</v>
      </c>
      <c r="C2550" s="3" t="s">
        <v>6658</v>
      </c>
      <c r="D2550" s="11">
        <v>6000</v>
      </c>
      <c r="E2550" s="11">
        <v>6111</v>
      </c>
      <c r="F2550" t="s">
        <v>8219</v>
      </c>
      <c r="G2550" t="s">
        <v>8230</v>
      </c>
      <c r="H2550" t="s">
        <v>8249</v>
      </c>
      <c r="I2550">
        <v>1475209620</v>
      </c>
      <c r="J2550">
        <v>1473087637</v>
      </c>
      <c r="K2550" t="b">
        <v>0</v>
      </c>
      <c r="L2550">
        <v>37</v>
      </c>
      <c r="M2550" t="b">
        <v>1</v>
      </c>
      <c r="N2550" t="s">
        <v>8300</v>
      </c>
      <c r="O2550" s="13">
        <f>E2550/D2550</f>
        <v>1.0185</v>
      </c>
      <c r="P2550" s="14">
        <f>IF($L2550&lt;&gt;0, E2550/L2550, 0)</f>
        <v>165.16216216216216</v>
      </c>
      <c r="Q2550" t="str">
        <f>LEFT($N2550, FIND("/", $N2550)-1)</f>
        <v>music</v>
      </c>
      <c r="R2550" t="str">
        <f>RIGHT(N2550, LEN(N2550)-LEN(Q2550)-1)</f>
        <v>classical music</v>
      </c>
      <c r="S2550" s="5">
        <f>$J2550/60/60/24+DATE(1970, 1, 1)</f>
        <v>42618.625428240746</v>
      </c>
      <c r="T2550" s="5">
        <f>$I2550/60/60/24+DATE(1970, 1, 1)</f>
        <v>42643.185416666667</v>
      </c>
      <c r="U2550" t="b">
        <f>T2550&gt;S2550</f>
        <v>1</v>
      </c>
    </row>
    <row r="2551" spans="1:21" ht="43.5" x14ac:dyDescent="0.35">
      <c r="A2551">
        <v>2549</v>
      </c>
      <c r="B2551" s="3" t="s">
        <v>2549</v>
      </c>
      <c r="C2551" s="3" t="s">
        <v>6659</v>
      </c>
      <c r="D2551" s="11">
        <v>1570</v>
      </c>
      <c r="E2551" s="11">
        <v>1614</v>
      </c>
      <c r="F2551" t="s">
        <v>8219</v>
      </c>
      <c r="G2551" t="s">
        <v>8225</v>
      </c>
      <c r="H2551" t="s">
        <v>8247</v>
      </c>
      <c r="I2551">
        <v>1370019600</v>
      </c>
      <c r="J2551">
        <v>1366999870</v>
      </c>
      <c r="K2551" t="b">
        <v>0</v>
      </c>
      <c r="L2551">
        <v>37</v>
      </c>
      <c r="M2551" t="b">
        <v>1</v>
      </c>
      <c r="N2551" t="s">
        <v>8300</v>
      </c>
      <c r="O2551" s="13">
        <f>E2551/D2551</f>
        <v>1.0280254777070064</v>
      </c>
      <c r="P2551" s="14">
        <f>IF($L2551&lt;&gt;0, E2551/L2551, 0)</f>
        <v>43.621621621621621</v>
      </c>
      <c r="Q2551" t="str">
        <f>LEFT($N2551, FIND("/", $N2551)-1)</f>
        <v>music</v>
      </c>
      <c r="R2551" t="str">
        <f>RIGHT(N2551, LEN(N2551)-LEN(Q2551)-1)</f>
        <v>classical music</v>
      </c>
      <c r="S2551" s="5">
        <f>$J2551/60/60/24+DATE(1970, 1, 1)</f>
        <v>41390.757754629631</v>
      </c>
      <c r="T2551" s="5">
        <f>$I2551/60/60/24+DATE(1970, 1, 1)</f>
        <v>41425.708333333336</v>
      </c>
      <c r="U2551" t="b">
        <f>T2551&gt;S2551</f>
        <v>1</v>
      </c>
    </row>
    <row r="2552" spans="1:21" ht="58" x14ac:dyDescent="0.35">
      <c r="A2552">
        <v>2550</v>
      </c>
      <c r="B2552" s="3" t="s">
        <v>2550</v>
      </c>
      <c r="C2552" s="3" t="s">
        <v>6660</v>
      </c>
      <c r="D2552" s="11">
        <v>6500</v>
      </c>
      <c r="E2552" s="11">
        <v>6555</v>
      </c>
      <c r="F2552" t="s">
        <v>8219</v>
      </c>
      <c r="G2552" t="s">
        <v>8224</v>
      </c>
      <c r="H2552" t="s">
        <v>8246</v>
      </c>
      <c r="I2552">
        <v>1444276740</v>
      </c>
      <c r="J2552">
        <v>1439392406</v>
      </c>
      <c r="K2552" t="b">
        <v>0</v>
      </c>
      <c r="L2552">
        <v>150</v>
      </c>
      <c r="M2552" t="b">
        <v>1</v>
      </c>
      <c r="N2552" t="s">
        <v>8300</v>
      </c>
      <c r="O2552" s="13">
        <f>E2552/D2552</f>
        <v>1.0084615384615385</v>
      </c>
      <c r="P2552" s="14">
        <f>IF($L2552&lt;&gt;0, E2552/L2552, 0)</f>
        <v>43.7</v>
      </c>
      <c r="Q2552" t="str">
        <f>LEFT($N2552, FIND("/", $N2552)-1)</f>
        <v>music</v>
      </c>
      <c r="R2552" t="str">
        <f>RIGHT(N2552, LEN(N2552)-LEN(Q2552)-1)</f>
        <v>classical music</v>
      </c>
      <c r="S2552" s="5">
        <f>$J2552/60/60/24+DATE(1970, 1, 1)</f>
        <v>42228.634328703702</v>
      </c>
      <c r="T2552" s="5">
        <f>$I2552/60/60/24+DATE(1970, 1, 1)</f>
        <v>42285.165972222225</v>
      </c>
      <c r="U2552" t="b">
        <f>T2552&gt;S2552</f>
        <v>1</v>
      </c>
    </row>
    <row r="2553" spans="1:21" ht="43.5" x14ac:dyDescent="0.35">
      <c r="A2553">
        <v>2551</v>
      </c>
      <c r="B2553" s="3" t="s">
        <v>2551</v>
      </c>
      <c r="C2553" s="3" t="s">
        <v>6661</v>
      </c>
      <c r="D2553" s="11">
        <v>3675</v>
      </c>
      <c r="E2553" s="11">
        <v>3775.5</v>
      </c>
      <c r="F2553" t="s">
        <v>8219</v>
      </c>
      <c r="G2553" t="s">
        <v>8224</v>
      </c>
      <c r="H2553" t="s">
        <v>8246</v>
      </c>
      <c r="I2553">
        <v>1332362880</v>
      </c>
      <c r="J2553">
        <v>1329890585</v>
      </c>
      <c r="K2553" t="b">
        <v>0</v>
      </c>
      <c r="L2553">
        <v>56</v>
      </c>
      <c r="M2553" t="b">
        <v>1</v>
      </c>
      <c r="N2553" t="s">
        <v>8300</v>
      </c>
      <c r="O2553" s="13">
        <f>E2553/D2553</f>
        <v>1.0273469387755103</v>
      </c>
      <c r="P2553" s="14">
        <f>IF($L2553&lt;&gt;0, E2553/L2553, 0)</f>
        <v>67.419642857142861</v>
      </c>
      <c r="Q2553" t="str">
        <f>LEFT($N2553, FIND("/", $N2553)-1)</f>
        <v>music</v>
      </c>
      <c r="R2553" t="str">
        <f>RIGHT(N2553, LEN(N2553)-LEN(Q2553)-1)</f>
        <v>classical music</v>
      </c>
      <c r="S2553" s="5">
        <f>$J2553/60/60/24+DATE(1970, 1, 1)</f>
        <v>40961.252141203702</v>
      </c>
      <c r="T2553" s="5">
        <f>$I2553/60/60/24+DATE(1970, 1, 1)</f>
        <v>40989.866666666669</v>
      </c>
      <c r="U2553" t="b">
        <f>T2553&gt;S2553</f>
        <v>1</v>
      </c>
    </row>
    <row r="2554" spans="1:21" ht="43.5" x14ac:dyDescent="0.35">
      <c r="A2554">
        <v>2552</v>
      </c>
      <c r="B2554" s="3" t="s">
        <v>2552</v>
      </c>
      <c r="C2554" s="3" t="s">
        <v>6662</v>
      </c>
      <c r="D2554" s="11">
        <v>3000</v>
      </c>
      <c r="E2554" s="11">
        <v>3195</v>
      </c>
      <c r="F2554" t="s">
        <v>8219</v>
      </c>
      <c r="G2554" t="s">
        <v>8224</v>
      </c>
      <c r="H2554" t="s">
        <v>8246</v>
      </c>
      <c r="I2554">
        <v>1488741981</v>
      </c>
      <c r="J2554">
        <v>1486149981</v>
      </c>
      <c r="K2554" t="b">
        <v>0</v>
      </c>
      <c r="L2554">
        <v>18</v>
      </c>
      <c r="M2554" t="b">
        <v>1</v>
      </c>
      <c r="N2554" t="s">
        <v>8300</v>
      </c>
      <c r="O2554" s="13">
        <f>E2554/D2554</f>
        <v>1.0649999999999999</v>
      </c>
      <c r="P2554" s="14">
        <f>IF($L2554&lt;&gt;0, E2554/L2554, 0)</f>
        <v>177.5</v>
      </c>
      <c r="Q2554" t="str">
        <f>LEFT($N2554, FIND("/", $N2554)-1)</f>
        <v>music</v>
      </c>
      <c r="R2554" t="str">
        <f>RIGHT(N2554, LEN(N2554)-LEN(Q2554)-1)</f>
        <v>classical music</v>
      </c>
      <c r="S2554" s="5">
        <f>$J2554/60/60/24+DATE(1970, 1, 1)</f>
        <v>42769.809965277775</v>
      </c>
      <c r="T2554" s="5">
        <f>$I2554/60/60/24+DATE(1970, 1, 1)</f>
        <v>42799.809965277775</v>
      </c>
      <c r="U2554" t="b">
        <f>T2554&gt;S2554</f>
        <v>1</v>
      </c>
    </row>
    <row r="2555" spans="1:21" ht="43.5" x14ac:dyDescent="0.35">
      <c r="A2555">
        <v>2553</v>
      </c>
      <c r="B2555" s="3" t="s">
        <v>2553</v>
      </c>
      <c r="C2555" s="3" t="s">
        <v>6663</v>
      </c>
      <c r="D2555" s="11">
        <v>1500</v>
      </c>
      <c r="E2555" s="11">
        <v>2333</v>
      </c>
      <c r="F2555" t="s">
        <v>8219</v>
      </c>
      <c r="G2555" t="s">
        <v>8224</v>
      </c>
      <c r="H2555" t="s">
        <v>8246</v>
      </c>
      <c r="I2555">
        <v>1348202807</v>
      </c>
      <c r="J2555">
        <v>1343018807</v>
      </c>
      <c r="K2555" t="b">
        <v>0</v>
      </c>
      <c r="L2555">
        <v>60</v>
      </c>
      <c r="M2555" t="b">
        <v>1</v>
      </c>
      <c r="N2555" t="s">
        <v>8300</v>
      </c>
      <c r="O2555" s="13">
        <f>E2555/D2555</f>
        <v>1.5553333333333332</v>
      </c>
      <c r="P2555" s="14">
        <f>IF($L2555&lt;&gt;0, E2555/L2555, 0)</f>
        <v>38.883333333333333</v>
      </c>
      <c r="Q2555" t="str">
        <f>LEFT($N2555, FIND("/", $N2555)-1)</f>
        <v>music</v>
      </c>
      <c r="R2555" t="str">
        <f>RIGHT(N2555, LEN(N2555)-LEN(Q2555)-1)</f>
        <v>classical music</v>
      </c>
      <c r="S2555" s="5">
        <f>$J2555/60/60/24+DATE(1970, 1, 1)</f>
        <v>41113.199155092596</v>
      </c>
      <c r="T2555" s="5">
        <f>$I2555/60/60/24+DATE(1970, 1, 1)</f>
        <v>41173.199155092596</v>
      </c>
      <c r="U2555" t="b">
        <f>T2555&gt;S2555</f>
        <v>1</v>
      </c>
    </row>
    <row r="2556" spans="1:21" ht="58" x14ac:dyDescent="0.35">
      <c r="A2556">
        <v>2554</v>
      </c>
      <c r="B2556" s="3" t="s">
        <v>2554</v>
      </c>
      <c r="C2556" s="3" t="s">
        <v>6664</v>
      </c>
      <c r="D2556" s="11">
        <v>3000</v>
      </c>
      <c r="E2556" s="11">
        <v>3684</v>
      </c>
      <c r="F2556" t="s">
        <v>8219</v>
      </c>
      <c r="G2556" t="s">
        <v>8224</v>
      </c>
      <c r="H2556" t="s">
        <v>8246</v>
      </c>
      <c r="I2556">
        <v>1433131140</v>
      </c>
      <c r="J2556">
        <v>1430445163</v>
      </c>
      <c r="K2556" t="b">
        <v>0</v>
      </c>
      <c r="L2556">
        <v>67</v>
      </c>
      <c r="M2556" t="b">
        <v>1</v>
      </c>
      <c r="N2556" t="s">
        <v>8300</v>
      </c>
      <c r="O2556" s="13">
        <f>E2556/D2556</f>
        <v>1.228</v>
      </c>
      <c r="P2556" s="14">
        <f>IF($L2556&lt;&gt;0, E2556/L2556, 0)</f>
        <v>54.985074626865675</v>
      </c>
      <c r="Q2556" t="str">
        <f>LEFT($N2556, FIND("/", $N2556)-1)</f>
        <v>music</v>
      </c>
      <c r="R2556" t="str">
        <f>RIGHT(N2556, LEN(N2556)-LEN(Q2556)-1)</f>
        <v>classical music</v>
      </c>
      <c r="S2556" s="5">
        <f>$J2556/60/60/24+DATE(1970, 1, 1)</f>
        <v>42125.078275462962</v>
      </c>
      <c r="T2556" s="5">
        <f>$I2556/60/60/24+DATE(1970, 1, 1)</f>
        <v>42156.165972222225</v>
      </c>
      <c r="U2556" t="b">
        <f>T2556&gt;S2556</f>
        <v>1</v>
      </c>
    </row>
    <row r="2557" spans="1:21" ht="58" x14ac:dyDescent="0.35">
      <c r="A2557">
        <v>2555</v>
      </c>
      <c r="B2557" s="3" t="s">
        <v>2555</v>
      </c>
      <c r="C2557" s="3" t="s">
        <v>6665</v>
      </c>
      <c r="D2557" s="11">
        <v>2000</v>
      </c>
      <c r="E2557" s="11">
        <v>2147</v>
      </c>
      <c r="F2557" t="s">
        <v>8219</v>
      </c>
      <c r="G2557" t="s">
        <v>8224</v>
      </c>
      <c r="H2557" t="s">
        <v>8246</v>
      </c>
      <c r="I2557">
        <v>1338219793</v>
      </c>
      <c r="J2557">
        <v>1335541393</v>
      </c>
      <c r="K2557" t="b">
        <v>0</v>
      </c>
      <c r="L2557">
        <v>35</v>
      </c>
      <c r="M2557" t="b">
        <v>1</v>
      </c>
      <c r="N2557" t="s">
        <v>8300</v>
      </c>
      <c r="O2557" s="13">
        <f>E2557/D2557</f>
        <v>1.0734999999999999</v>
      </c>
      <c r="P2557" s="14">
        <f>IF($L2557&lt;&gt;0, E2557/L2557, 0)</f>
        <v>61.342857142857142</v>
      </c>
      <c r="Q2557" t="str">
        <f>LEFT($N2557, FIND("/", $N2557)-1)</f>
        <v>music</v>
      </c>
      <c r="R2557" t="str">
        <f>RIGHT(N2557, LEN(N2557)-LEN(Q2557)-1)</f>
        <v>classical music</v>
      </c>
      <c r="S2557" s="5">
        <f>$J2557/60/60/24+DATE(1970, 1, 1)</f>
        <v>41026.655011574076</v>
      </c>
      <c r="T2557" s="5">
        <f>$I2557/60/60/24+DATE(1970, 1, 1)</f>
        <v>41057.655011574076</v>
      </c>
      <c r="U2557" t="b">
        <f>T2557&gt;S2557</f>
        <v>1</v>
      </c>
    </row>
    <row r="2558" spans="1:21" ht="43.5" x14ac:dyDescent="0.35">
      <c r="A2558">
        <v>2556</v>
      </c>
      <c r="B2558" s="3" t="s">
        <v>2556</v>
      </c>
      <c r="C2558" s="3" t="s">
        <v>6666</v>
      </c>
      <c r="D2558" s="11">
        <v>745</v>
      </c>
      <c r="E2558" s="11">
        <v>786</v>
      </c>
      <c r="F2558" t="s">
        <v>8219</v>
      </c>
      <c r="G2558" t="s">
        <v>8224</v>
      </c>
      <c r="H2558" t="s">
        <v>8246</v>
      </c>
      <c r="I2558">
        <v>1356392857</v>
      </c>
      <c r="J2558">
        <v>1352504857</v>
      </c>
      <c r="K2558" t="b">
        <v>0</v>
      </c>
      <c r="L2558">
        <v>34</v>
      </c>
      <c r="M2558" t="b">
        <v>1</v>
      </c>
      <c r="N2558" t="s">
        <v>8300</v>
      </c>
      <c r="O2558" s="13">
        <f>E2558/D2558</f>
        <v>1.0550335570469798</v>
      </c>
      <c r="P2558" s="14">
        <f>IF($L2558&lt;&gt;0, E2558/L2558, 0)</f>
        <v>23.117647058823529</v>
      </c>
      <c r="Q2558" t="str">
        <f>LEFT($N2558, FIND("/", $N2558)-1)</f>
        <v>music</v>
      </c>
      <c r="R2558" t="str">
        <f>RIGHT(N2558, LEN(N2558)-LEN(Q2558)-1)</f>
        <v>classical music</v>
      </c>
      <c r="S2558" s="5">
        <f>$J2558/60/60/24+DATE(1970, 1, 1)</f>
        <v>41222.991400462961</v>
      </c>
      <c r="T2558" s="5">
        <f>$I2558/60/60/24+DATE(1970, 1, 1)</f>
        <v>41267.991400462961</v>
      </c>
      <c r="U2558" t="b">
        <f>T2558&gt;S2558</f>
        <v>1</v>
      </c>
    </row>
    <row r="2559" spans="1:21" ht="29" x14ac:dyDescent="0.35">
      <c r="A2559">
        <v>2557</v>
      </c>
      <c r="B2559" s="3" t="s">
        <v>2557</v>
      </c>
      <c r="C2559" s="3" t="s">
        <v>6667</v>
      </c>
      <c r="D2559" s="11">
        <v>900</v>
      </c>
      <c r="E2559" s="11">
        <v>1066</v>
      </c>
      <c r="F2559" t="s">
        <v>8219</v>
      </c>
      <c r="G2559" t="s">
        <v>8225</v>
      </c>
      <c r="H2559" t="s">
        <v>8247</v>
      </c>
      <c r="I2559">
        <v>1400176386</v>
      </c>
      <c r="J2559">
        <v>1397584386</v>
      </c>
      <c r="K2559" t="b">
        <v>0</v>
      </c>
      <c r="L2559">
        <v>36</v>
      </c>
      <c r="M2559" t="b">
        <v>1</v>
      </c>
      <c r="N2559" t="s">
        <v>8300</v>
      </c>
      <c r="O2559" s="13">
        <f>E2559/D2559</f>
        <v>1.1844444444444444</v>
      </c>
      <c r="P2559" s="14">
        <f>IF($L2559&lt;&gt;0, E2559/L2559, 0)</f>
        <v>29.611111111111111</v>
      </c>
      <c r="Q2559" t="str">
        <f>LEFT($N2559, FIND("/", $N2559)-1)</f>
        <v>music</v>
      </c>
      <c r="R2559" t="str">
        <f>RIGHT(N2559, LEN(N2559)-LEN(Q2559)-1)</f>
        <v>classical music</v>
      </c>
      <c r="S2559" s="5">
        <f>$J2559/60/60/24+DATE(1970, 1, 1)</f>
        <v>41744.745208333334</v>
      </c>
      <c r="T2559" s="5">
        <f>$I2559/60/60/24+DATE(1970, 1, 1)</f>
        <v>41774.745208333334</v>
      </c>
      <c r="U2559" t="b">
        <f>T2559&gt;S2559</f>
        <v>1</v>
      </c>
    </row>
    <row r="2560" spans="1:21" ht="43.5" x14ac:dyDescent="0.35">
      <c r="A2560">
        <v>2558</v>
      </c>
      <c r="B2560" s="3" t="s">
        <v>2558</v>
      </c>
      <c r="C2560" s="3" t="s">
        <v>6668</v>
      </c>
      <c r="D2560" s="11">
        <v>1250</v>
      </c>
      <c r="E2560" s="11">
        <v>1361</v>
      </c>
      <c r="F2560" t="s">
        <v>8219</v>
      </c>
      <c r="G2560" t="s">
        <v>8226</v>
      </c>
      <c r="H2560" t="s">
        <v>8248</v>
      </c>
      <c r="I2560">
        <v>1430488740</v>
      </c>
      <c r="J2560">
        <v>1427747906</v>
      </c>
      <c r="K2560" t="b">
        <v>0</v>
      </c>
      <c r="L2560">
        <v>18</v>
      </c>
      <c r="M2560" t="b">
        <v>1</v>
      </c>
      <c r="N2560" t="s">
        <v>8300</v>
      </c>
      <c r="O2560" s="13">
        <f>E2560/D2560</f>
        <v>1.0888</v>
      </c>
      <c r="P2560" s="14">
        <f>IF($L2560&lt;&gt;0, E2560/L2560, 0)</f>
        <v>75.611111111111114</v>
      </c>
      <c r="Q2560" t="str">
        <f>LEFT($N2560, FIND("/", $N2560)-1)</f>
        <v>music</v>
      </c>
      <c r="R2560" t="str">
        <f>RIGHT(N2560, LEN(N2560)-LEN(Q2560)-1)</f>
        <v>classical music</v>
      </c>
      <c r="S2560" s="5">
        <f>$J2560/60/60/24+DATE(1970, 1, 1)</f>
        <v>42093.860023148154</v>
      </c>
      <c r="T2560" s="5">
        <f>$I2560/60/60/24+DATE(1970, 1, 1)</f>
        <v>42125.582638888889</v>
      </c>
      <c r="U2560" t="b">
        <f>T2560&gt;S2560</f>
        <v>1</v>
      </c>
    </row>
    <row r="2561" spans="1:21" ht="43.5" x14ac:dyDescent="0.35">
      <c r="A2561">
        <v>2559</v>
      </c>
      <c r="B2561" s="3" t="s">
        <v>2559</v>
      </c>
      <c r="C2561" s="3" t="s">
        <v>6669</v>
      </c>
      <c r="D2561" s="11">
        <v>800</v>
      </c>
      <c r="E2561" s="11">
        <v>890</v>
      </c>
      <c r="F2561" t="s">
        <v>8219</v>
      </c>
      <c r="G2561" t="s">
        <v>8224</v>
      </c>
      <c r="H2561" t="s">
        <v>8246</v>
      </c>
      <c r="I2561">
        <v>1321385820</v>
      </c>
      <c r="J2561">
        <v>1318539484</v>
      </c>
      <c r="K2561" t="b">
        <v>0</v>
      </c>
      <c r="L2561">
        <v>25</v>
      </c>
      <c r="M2561" t="b">
        <v>1</v>
      </c>
      <c r="N2561" t="s">
        <v>8300</v>
      </c>
      <c r="O2561" s="13">
        <f>E2561/D2561</f>
        <v>1.1125</v>
      </c>
      <c r="P2561" s="14">
        <f>IF($L2561&lt;&gt;0, E2561/L2561, 0)</f>
        <v>35.6</v>
      </c>
      <c r="Q2561" t="str">
        <f>LEFT($N2561, FIND("/", $N2561)-1)</f>
        <v>music</v>
      </c>
      <c r="R2561" t="str">
        <f>RIGHT(N2561, LEN(N2561)-LEN(Q2561)-1)</f>
        <v>classical music</v>
      </c>
      <c r="S2561" s="5">
        <f>$J2561/60/60/24+DATE(1970, 1, 1)</f>
        <v>40829.873657407406</v>
      </c>
      <c r="T2561" s="5">
        <f>$I2561/60/60/24+DATE(1970, 1, 1)</f>
        <v>40862.817361111112</v>
      </c>
      <c r="U2561" t="b">
        <f>T2561&gt;S2561</f>
        <v>1</v>
      </c>
    </row>
    <row r="2562" spans="1:21" ht="43.5" x14ac:dyDescent="0.35">
      <c r="A2562">
        <v>2560</v>
      </c>
      <c r="B2562" s="3" t="s">
        <v>2560</v>
      </c>
      <c r="C2562" s="3" t="s">
        <v>6670</v>
      </c>
      <c r="D2562" s="11">
        <v>3000</v>
      </c>
      <c r="E2562" s="11">
        <v>3003</v>
      </c>
      <c r="F2562" t="s">
        <v>8219</v>
      </c>
      <c r="G2562" t="s">
        <v>8225</v>
      </c>
      <c r="H2562" t="s">
        <v>8247</v>
      </c>
      <c r="I2562">
        <v>1425682174</v>
      </c>
      <c r="J2562">
        <v>1423090174</v>
      </c>
      <c r="K2562" t="b">
        <v>0</v>
      </c>
      <c r="L2562">
        <v>21</v>
      </c>
      <c r="M2562" t="b">
        <v>1</v>
      </c>
      <c r="N2562" t="s">
        <v>8300</v>
      </c>
      <c r="O2562" s="13">
        <f>E2562/D2562</f>
        <v>1.0009999999999999</v>
      </c>
      <c r="P2562" s="14">
        <f>IF($L2562&lt;&gt;0, E2562/L2562, 0)</f>
        <v>143</v>
      </c>
      <c r="Q2562" t="str">
        <f>LEFT($N2562, FIND("/", $N2562)-1)</f>
        <v>music</v>
      </c>
      <c r="R2562" t="str">
        <f>RIGHT(N2562, LEN(N2562)-LEN(Q2562)-1)</f>
        <v>classical music</v>
      </c>
      <c r="S2562" s="5">
        <f>$J2562/60/60/24+DATE(1970, 1, 1)</f>
        <v>42039.951087962967</v>
      </c>
      <c r="T2562" s="5">
        <f>$I2562/60/60/24+DATE(1970, 1, 1)</f>
        <v>42069.951087962967</v>
      </c>
      <c r="U2562" t="b">
        <f>T2562&gt;S2562</f>
        <v>1</v>
      </c>
    </row>
    <row r="2563" spans="1:21" ht="43.5" x14ac:dyDescent="0.35">
      <c r="A2563">
        <v>2561</v>
      </c>
      <c r="B2563" s="3" t="s">
        <v>2561</v>
      </c>
      <c r="C2563" s="3" t="s">
        <v>6671</v>
      </c>
      <c r="D2563" s="11">
        <v>100000</v>
      </c>
      <c r="E2563" s="11">
        <v>0</v>
      </c>
      <c r="F2563" t="s">
        <v>8220</v>
      </c>
      <c r="G2563" t="s">
        <v>8229</v>
      </c>
      <c r="H2563" t="s">
        <v>8251</v>
      </c>
      <c r="I2563">
        <v>1444740089</v>
      </c>
      <c r="J2563">
        <v>1442148089</v>
      </c>
      <c r="K2563" t="b">
        <v>0</v>
      </c>
      <c r="L2563">
        <v>0</v>
      </c>
      <c r="M2563" t="b">
        <v>0</v>
      </c>
      <c r="N2563" t="s">
        <v>8284</v>
      </c>
      <c r="O2563" s="13">
        <f>E2563/D2563</f>
        <v>0</v>
      </c>
      <c r="P2563" s="14">
        <f>IF($L2563&lt;&gt;0, E2563/L2563, 0)</f>
        <v>0</v>
      </c>
      <c r="Q2563" t="str">
        <f>LEFT($N2563, FIND("/", $N2563)-1)</f>
        <v>food</v>
      </c>
      <c r="R2563" t="str">
        <f>RIGHT(N2563, LEN(N2563)-LEN(Q2563)-1)</f>
        <v>food trucks</v>
      </c>
      <c r="S2563" s="5">
        <f>$J2563/60/60/24+DATE(1970, 1, 1)</f>
        <v>42260.528807870374</v>
      </c>
      <c r="T2563" s="5">
        <f>$I2563/60/60/24+DATE(1970, 1, 1)</f>
        <v>42290.528807870374</v>
      </c>
      <c r="U2563" t="b">
        <f>T2563&gt;S2563</f>
        <v>1</v>
      </c>
    </row>
    <row r="2564" spans="1:21" ht="58" x14ac:dyDescent="0.35">
      <c r="A2564">
        <v>2562</v>
      </c>
      <c r="B2564" s="3" t="s">
        <v>2562</v>
      </c>
      <c r="C2564" s="3" t="s">
        <v>6672</v>
      </c>
      <c r="D2564" s="11">
        <v>10000</v>
      </c>
      <c r="E2564" s="11">
        <v>75</v>
      </c>
      <c r="F2564" t="s">
        <v>8220</v>
      </c>
      <c r="G2564" t="s">
        <v>8236</v>
      </c>
      <c r="H2564" t="s">
        <v>8249</v>
      </c>
      <c r="I2564">
        <v>1476189339</v>
      </c>
      <c r="J2564">
        <v>1471005339</v>
      </c>
      <c r="K2564" t="b">
        <v>0</v>
      </c>
      <c r="L2564">
        <v>3</v>
      </c>
      <c r="M2564" t="b">
        <v>0</v>
      </c>
      <c r="N2564" t="s">
        <v>8284</v>
      </c>
      <c r="O2564" s="13">
        <f>E2564/D2564</f>
        <v>7.4999999999999997E-3</v>
      </c>
      <c r="P2564" s="14">
        <f>IF($L2564&lt;&gt;0, E2564/L2564, 0)</f>
        <v>25</v>
      </c>
      <c r="Q2564" t="str">
        <f>LEFT($N2564, FIND("/", $N2564)-1)</f>
        <v>food</v>
      </c>
      <c r="R2564" t="str">
        <f>RIGHT(N2564, LEN(N2564)-LEN(Q2564)-1)</f>
        <v>food trucks</v>
      </c>
      <c r="S2564" s="5">
        <f>$J2564/60/60/24+DATE(1970, 1, 1)</f>
        <v>42594.524756944447</v>
      </c>
      <c r="T2564" s="5">
        <f>$I2564/60/60/24+DATE(1970, 1, 1)</f>
        <v>42654.524756944447</v>
      </c>
      <c r="U2564" t="b">
        <f>T2564&gt;S2564</f>
        <v>1</v>
      </c>
    </row>
    <row r="2565" spans="1:21" ht="29" x14ac:dyDescent="0.35">
      <c r="A2565">
        <v>2563</v>
      </c>
      <c r="B2565" s="3" t="s">
        <v>2563</v>
      </c>
      <c r="C2565" s="3" t="s">
        <v>6673</v>
      </c>
      <c r="D2565" s="11">
        <v>20000</v>
      </c>
      <c r="E2565" s="11">
        <v>0</v>
      </c>
      <c r="F2565" t="s">
        <v>8220</v>
      </c>
      <c r="G2565" t="s">
        <v>8224</v>
      </c>
      <c r="H2565" t="s">
        <v>8246</v>
      </c>
      <c r="I2565">
        <v>1438226451</v>
      </c>
      <c r="J2565">
        <v>1433042451</v>
      </c>
      <c r="K2565" t="b">
        <v>0</v>
      </c>
      <c r="L2565">
        <v>0</v>
      </c>
      <c r="M2565" t="b">
        <v>0</v>
      </c>
      <c r="N2565" t="s">
        <v>8284</v>
      </c>
      <c r="O2565" s="13">
        <f>E2565/D2565</f>
        <v>0</v>
      </c>
      <c r="P2565" s="14">
        <f>IF($L2565&lt;&gt;0, E2565/L2565, 0)</f>
        <v>0</v>
      </c>
      <c r="Q2565" t="str">
        <f>LEFT($N2565, FIND("/", $N2565)-1)</f>
        <v>food</v>
      </c>
      <c r="R2565" t="str">
        <f>RIGHT(N2565, LEN(N2565)-LEN(Q2565)-1)</f>
        <v>food trucks</v>
      </c>
      <c r="S2565" s="5">
        <f>$J2565/60/60/24+DATE(1970, 1, 1)</f>
        <v>42155.139479166668</v>
      </c>
      <c r="T2565" s="5">
        <f>$I2565/60/60/24+DATE(1970, 1, 1)</f>
        <v>42215.139479166668</v>
      </c>
      <c r="U2565" t="b">
        <f>T2565&gt;S2565</f>
        <v>1</v>
      </c>
    </row>
    <row r="2566" spans="1:21" ht="43.5" x14ac:dyDescent="0.35">
      <c r="A2566">
        <v>2564</v>
      </c>
      <c r="B2566" s="3" t="s">
        <v>2564</v>
      </c>
      <c r="C2566" s="3" t="s">
        <v>6674</v>
      </c>
      <c r="D2566" s="11">
        <v>40000</v>
      </c>
      <c r="E2566" s="11">
        <v>0</v>
      </c>
      <c r="F2566" t="s">
        <v>8220</v>
      </c>
      <c r="G2566" t="s">
        <v>8229</v>
      </c>
      <c r="H2566" t="s">
        <v>8251</v>
      </c>
      <c r="I2566">
        <v>1406854699</v>
      </c>
      <c r="J2566">
        <v>1404262699</v>
      </c>
      <c r="K2566" t="b">
        <v>0</v>
      </c>
      <c r="L2566">
        <v>0</v>
      </c>
      <c r="M2566" t="b">
        <v>0</v>
      </c>
      <c r="N2566" t="s">
        <v>8284</v>
      </c>
      <c r="O2566" s="13">
        <f>E2566/D2566</f>
        <v>0</v>
      </c>
      <c r="P2566" s="14">
        <f>IF($L2566&lt;&gt;0, E2566/L2566, 0)</f>
        <v>0</v>
      </c>
      <c r="Q2566" t="str">
        <f>LEFT($N2566, FIND("/", $N2566)-1)</f>
        <v>food</v>
      </c>
      <c r="R2566" t="str">
        <f>RIGHT(N2566, LEN(N2566)-LEN(Q2566)-1)</f>
        <v>food trucks</v>
      </c>
      <c r="S2566" s="5">
        <f>$J2566/60/60/24+DATE(1970, 1, 1)</f>
        <v>41822.040497685186</v>
      </c>
      <c r="T2566" s="5">
        <f>$I2566/60/60/24+DATE(1970, 1, 1)</f>
        <v>41852.040497685186</v>
      </c>
      <c r="U2566" t="b">
        <f>T2566&gt;S2566</f>
        <v>1</v>
      </c>
    </row>
    <row r="2567" spans="1:21" ht="43.5" x14ac:dyDescent="0.35">
      <c r="A2567">
        <v>2565</v>
      </c>
      <c r="B2567" s="3" t="s">
        <v>2565</v>
      </c>
      <c r="C2567" s="3" t="s">
        <v>6675</v>
      </c>
      <c r="D2567" s="11">
        <v>10000</v>
      </c>
      <c r="E2567" s="11">
        <v>100</v>
      </c>
      <c r="F2567" t="s">
        <v>8220</v>
      </c>
      <c r="G2567" t="s">
        <v>8224</v>
      </c>
      <c r="H2567" t="s">
        <v>8246</v>
      </c>
      <c r="I2567">
        <v>1462827000</v>
      </c>
      <c r="J2567">
        <v>1457710589</v>
      </c>
      <c r="K2567" t="b">
        <v>0</v>
      </c>
      <c r="L2567">
        <v>1</v>
      </c>
      <c r="M2567" t="b">
        <v>0</v>
      </c>
      <c r="N2567" t="s">
        <v>8284</v>
      </c>
      <c r="O2567" s="13">
        <f>E2567/D2567</f>
        <v>0.01</v>
      </c>
      <c r="P2567" s="14">
        <f>IF($L2567&lt;&gt;0, E2567/L2567, 0)</f>
        <v>100</v>
      </c>
      <c r="Q2567" t="str">
        <f>LEFT($N2567, FIND("/", $N2567)-1)</f>
        <v>food</v>
      </c>
      <c r="R2567" t="str">
        <f>RIGHT(N2567, LEN(N2567)-LEN(Q2567)-1)</f>
        <v>food trucks</v>
      </c>
      <c r="S2567" s="5">
        <f>$J2567/60/60/24+DATE(1970, 1, 1)</f>
        <v>42440.650335648148</v>
      </c>
      <c r="T2567" s="5">
        <f>$I2567/60/60/24+DATE(1970, 1, 1)</f>
        <v>42499.868055555555</v>
      </c>
      <c r="U2567" t="b">
        <f>T2567&gt;S2567</f>
        <v>1</v>
      </c>
    </row>
    <row r="2568" spans="1:21" ht="43.5" x14ac:dyDescent="0.35">
      <c r="A2568">
        <v>2566</v>
      </c>
      <c r="B2568" s="3" t="s">
        <v>2566</v>
      </c>
      <c r="C2568" s="3" t="s">
        <v>6676</v>
      </c>
      <c r="D2568" s="11">
        <v>35000</v>
      </c>
      <c r="E2568" s="11">
        <v>0</v>
      </c>
      <c r="F2568" t="s">
        <v>8220</v>
      </c>
      <c r="G2568" t="s">
        <v>8224</v>
      </c>
      <c r="H2568" t="s">
        <v>8246</v>
      </c>
      <c r="I2568">
        <v>1408663948</v>
      </c>
      <c r="J2568">
        <v>1406071948</v>
      </c>
      <c r="K2568" t="b">
        <v>0</v>
      </c>
      <c r="L2568">
        <v>0</v>
      </c>
      <c r="M2568" t="b">
        <v>0</v>
      </c>
      <c r="N2568" t="s">
        <v>8284</v>
      </c>
      <c r="O2568" s="13">
        <f>E2568/D2568</f>
        <v>0</v>
      </c>
      <c r="P2568" s="14">
        <f>IF($L2568&lt;&gt;0, E2568/L2568, 0)</f>
        <v>0</v>
      </c>
      <c r="Q2568" t="str">
        <f>LEFT($N2568, FIND("/", $N2568)-1)</f>
        <v>food</v>
      </c>
      <c r="R2568" t="str">
        <f>RIGHT(N2568, LEN(N2568)-LEN(Q2568)-1)</f>
        <v>food trucks</v>
      </c>
      <c r="S2568" s="5">
        <f>$J2568/60/60/24+DATE(1970, 1, 1)</f>
        <v>41842.980879629627</v>
      </c>
      <c r="T2568" s="5">
        <f>$I2568/60/60/24+DATE(1970, 1, 1)</f>
        <v>41872.980879629627</v>
      </c>
      <c r="U2568" t="b">
        <f>T2568&gt;S2568</f>
        <v>1</v>
      </c>
    </row>
    <row r="2569" spans="1:21" ht="43.5" x14ac:dyDescent="0.35">
      <c r="A2569">
        <v>2567</v>
      </c>
      <c r="B2569" s="3" t="s">
        <v>2567</v>
      </c>
      <c r="C2569" s="3" t="s">
        <v>6677</v>
      </c>
      <c r="D2569" s="11">
        <v>45000</v>
      </c>
      <c r="E2569" s="11">
        <v>120</v>
      </c>
      <c r="F2569" t="s">
        <v>8220</v>
      </c>
      <c r="G2569" t="s">
        <v>8224</v>
      </c>
      <c r="H2569" t="s">
        <v>8246</v>
      </c>
      <c r="I2569">
        <v>1429823138</v>
      </c>
      <c r="J2569">
        <v>1427231138</v>
      </c>
      <c r="K2569" t="b">
        <v>0</v>
      </c>
      <c r="L2569">
        <v>2</v>
      </c>
      <c r="M2569" t="b">
        <v>0</v>
      </c>
      <c r="N2569" t="s">
        <v>8284</v>
      </c>
      <c r="O2569" s="13">
        <f>E2569/D2569</f>
        <v>2.6666666666666666E-3</v>
      </c>
      <c r="P2569" s="14">
        <f>IF($L2569&lt;&gt;0, E2569/L2569, 0)</f>
        <v>60</v>
      </c>
      <c r="Q2569" t="str">
        <f>LEFT($N2569, FIND("/", $N2569)-1)</f>
        <v>food</v>
      </c>
      <c r="R2569" t="str">
        <f>RIGHT(N2569, LEN(N2569)-LEN(Q2569)-1)</f>
        <v>food trucks</v>
      </c>
      <c r="S2569" s="5">
        <f>$J2569/60/60/24+DATE(1970, 1, 1)</f>
        <v>42087.878912037035</v>
      </c>
      <c r="T2569" s="5">
        <f>$I2569/60/60/24+DATE(1970, 1, 1)</f>
        <v>42117.878912037035</v>
      </c>
      <c r="U2569" t="b">
        <f>T2569&gt;S2569</f>
        <v>1</v>
      </c>
    </row>
    <row r="2570" spans="1:21" ht="43.5" x14ac:dyDescent="0.35">
      <c r="A2570">
        <v>2568</v>
      </c>
      <c r="B2570" s="3" t="s">
        <v>2568</v>
      </c>
      <c r="C2570" s="3" t="s">
        <v>6678</v>
      </c>
      <c r="D2570" s="11">
        <v>10000</v>
      </c>
      <c r="E2570" s="11">
        <v>50</v>
      </c>
      <c r="F2570" t="s">
        <v>8220</v>
      </c>
      <c r="G2570" t="s">
        <v>8225</v>
      </c>
      <c r="H2570" t="s">
        <v>8247</v>
      </c>
      <c r="I2570">
        <v>1472745594</v>
      </c>
      <c r="J2570">
        <v>1470153594</v>
      </c>
      <c r="K2570" t="b">
        <v>0</v>
      </c>
      <c r="L2570">
        <v>1</v>
      </c>
      <c r="M2570" t="b">
        <v>0</v>
      </c>
      <c r="N2570" t="s">
        <v>8284</v>
      </c>
      <c r="O2570" s="13">
        <f>E2570/D2570</f>
        <v>5.0000000000000001E-3</v>
      </c>
      <c r="P2570" s="14">
        <f>IF($L2570&lt;&gt;0, E2570/L2570, 0)</f>
        <v>50</v>
      </c>
      <c r="Q2570" t="str">
        <f>LEFT($N2570, FIND("/", $N2570)-1)</f>
        <v>food</v>
      </c>
      <c r="R2570" t="str">
        <f>RIGHT(N2570, LEN(N2570)-LEN(Q2570)-1)</f>
        <v>food trucks</v>
      </c>
      <c r="S2570" s="5">
        <f>$J2570/60/60/24+DATE(1970, 1, 1)</f>
        <v>42584.666597222225</v>
      </c>
      <c r="T2570" s="5">
        <f>$I2570/60/60/24+DATE(1970, 1, 1)</f>
        <v>42614.666597222225</v>
      </c>
      <c r="U2570" t="b">
        <f>T2570&gt;S2570</f>
        <v>1</v>
      </c>
    </row>
    <row r="2571" spans="1:21" ht="43.5" x14ac:dyDescent="0.35">
      <c r="A2571">
        <v>2569</v>
      </c>
      <c r="B2571" s="3" t="s">
        <v>2569</v>
      </c>
      <c r="C2571" s="3" t="s">
        <v>6679</v>
      </c>
      <c r="D2571" s="11">
        <v>6500</v>
      </c>
      <c r="E2571" s="11">
        <v>145</v>
      </c>
      <c r="F2571" t="s">
        <v>8220</v>
      </c>
      <c r="G2571" t="s">
        <v>8224</v>
      </c>
      <c r="H2571" t="s">
        <v>8246</v>
      </c>
      <c r="I2571">
        <v>1442457112</v>
      </c>
      <c r="J2571">
        <v>1439865112</v>
      </c>
      <c r="K2571" t="b">
        <v>0</v>
      </c>
      <c r="L2571">
        <v>2</v>
      </c>
      <c r="M2571" t="b">
        <v>0</v>
      </c>
      <c r="N2571" t="s">
        <v>8284</v>
      </c>
      <c r="O2571" s="13">
        <f>E2571/D2571</f>
        <v>2.2307692307692306E-2</v>
      </c>
      <c r="P2571" s="14">
        <f>IF($L2571&lt;&gt;0, E2571/L2571, 0)</f>
        <v>72.5</v>
      </c>
      <c r="Q2571" t="str">
        <f>LEFT($N2571, FIND("/", $N2571)-1)</f>
        <v>food</v>
      </c>
      <c r="R2571" t="str">
        <f>RIGHT(N2571, LEN(N2571)-LEN(Q2571)-1)</f>
        <v>food trucks</v>
      </c>
      <c r="S2571" s="5">
        <f>$J2571/60/60/24+DATE(1970, 1, 1)</f>
        <v>42234.105462962965</v>
      </c>
      <c r="T2571" s="5">
        <f>$I2571/60/60/24+DATE(1970, 1, 1)</f>
        <v>42264.105462962965</v>
      </c>
      <c r="U2571" t="b">
        <f>T2571&gt;S2571</f>
        <v>1</v>
      </c>
    </row>
    <row r="2572" spans="1:21" ht="43.5" x14ac:dyDescent="0.35">
      <c r="A2572">
        <v>2570</v>
      </c>
      <c r="B2572" s="3" t="s">
        <v>2570</v>
      </c>
      <c r="C2572" s="3" t="s">
        <v>6680</v>
      </c>
      <c r="D2572" s="11">
        <v>7000</v>
      </c>
      <c r="E2572" s="11">
        <v>59</v>
      </c>
      <c r="F2572" t="s">
        <v>8220</v>
      </c>
      <c r="G2572" t="s">
        <v>8224</v>
      </c>
      <c r="H2572" t="s">
        <v>8246</v>
      </c>
      <c r="I2572">
        <v>1486590035</v>
      </c>
      <c r="J2572">
        <v>1483998035</v>
      </c>
      <c r="K2572" t="b">
        <v>0</v>
      </c>
      <c r="L2572">
        <v>2</v>
      </c>
      <c r="M2572" t="b">
        <v>0</v>
      </c>
      <c r="N2572" t="s">
        <v>8284</v>
      </c>
      <c r="O2572" s="13">
        <f>E2572/D2572</f>
        <v>8.4285714285714294E-3</v>
      </c>
      <c r="P2572" s="14">
        <f>IF($L2572&lt;&gt;0, E2572/L2572, 0)</f>
        <v>29.5</v>
      </c>
      <c r="Q2572" t="str">
        <f>LEFT($N2572, FIND("/", $N2572)-1)</f>
        <v>food</v>
      </c>
      <c r="R2572" t="str">
        <f>RIGHT(N2572, LEN(N2572)-LEN(Q2572)-1)</f>
        <v>food trucks</v>
      </c>
      <c r="S2572" s="5">
        <f>$J2572/60/60/24+DATE(1970, 1, 1)</f>
        <v>42744.903182870374</v>
      </c>
      <c r="T2572" s="5">
        <f>$I2572/60/60/24+DATE(1970, 1, 1)</f>
        <v>42774.903182870374</v>
      </c>
      <c r="U2572" t="b">
        <f>T2572&gt;S2572</f>
        <v>1</v>
      </c>
    </row>
    <row r="2573" spans="1:21" ht="43.5" x14ac:dyDescent="0.35">
      <c r="A2573">
        <v>2571</v>
      </c>
      <c r="B2573" s="3" t="s">
        <v>2571</v>
      </c>
      <c r="C2573" s="3" t="s">
        <v>6681</v>
      </c>
      <c r="D2573" s="11">
        <v>100000</v>
      </c>
      <c r="E2573" s="11">
        <v>250</v>
      </c>
      <c r="F2573" t="s">
        <v>8220</v>
      </c>
      <c r="G2573" t="s">
        <v>8226</v>
      </c>
      <c r="H2573" t="s">
        <v>8248</v>
      </c>
      <c r="I2573">
        <v>1463645521</v>
      </c>
      <c r="J2573">
        <v>1458461521</v>
      </c>
      <c r="K2573" t="b">
        <v>0</v>
      </c>
      <c r="L2573">
        <v>4</v>
      </c>
      <c r="M2573" t="b">
        <v>0</v>
      </c>
      <c r="N2573" t="s">
        <v>8284</v>
      </c>
      <c r="O2573" s="13">
        <f>E2573/D2573</f>
        <v>2.5000000000000001E-3</v>
      </c>
      <c r="P2573" s="14">
        <f>IF($L2573&lt;&gt;0, E2573/L2573, 0)</f>
        <v>62.5</v>
      </c>
      <c r="Q2573" t="str">
        <f>LEFT($N2573, FIND("/", $N2573)-1)</f>
        <v>food</v>
      </c>
      <c r="R2573" t="str">
        <f>RIGHT(N2573, LEN(N2573)-LEN(Q2573)-1)</f>
        <v>food trucks</v>
      </c>
      <c r="S2573" s="5">
        <f>$J2573/60/60/24+DATE(1970, 1, 1)</f>
        <v>42449.341678240744</v>
      </c>
      <c r="T2573" s="5">
        <f>$I2573/60/60/24+DATE(1970, 1, 1)</f>
        <v>42509.341678240744</v>
      </c>
      <c r="U2573" t="b">
        <f>T2573&gt;S2573</f>
        <v>1</v>
      </c>
    </row>
    <row r="2574" spans="1:21" ht="43.5" x14ac:dyDescent="0.35">
      <c r="A2574">
        <v>2572</v>
      </c>
      <c r="B2574" s="3" t="s">
        <v>2572</v>
      </c>
      <c r="C2574" s="3" t="s">
        <v>6682</v>
      </c>
      <c r="D2574" s="11">
        <v>30000</v>
      </c>
      <c r="E2574" s="11">
        <v>0</v>
      </c>
      <c r="F2574" t="s">
        <v>8220</v>
      </c>
      <c r="G2574" t="s">
        <v>8224</v>
      </c>
      <c r="H2574" t="s">
        <v>8246</v>
      </c>
      <c r="I2574">
        <v>1428893517</v>
      </c>
      <c r="J2574">
        <v>1426301517</v>
      </c>
      <c r="K2574" t="b">
        <v>0</v>
      </c>
      <c r="L2574">
        <v>0</v>
      </c>
      <c r="M2574" t="b">
        <v>0</v>
      </c>
      <c r="N2574" t="s">
        <v>8284</v>
      </c>
      <c r="O2574" s="13">
        <f>E2574/D2574</f>
        <v>0</v>
      </c>
      <c r="P2574" s="14">
        <f>IF($L2574&lt;&gt;0, E2574/L2574, 0)</f>
        <v>0</v>
      </c>
      <c r="Q2574" t="str">
        <f>LEFT($N2574, FIND("/", $N2574)-1)</f>
        <v>food</v>
      </c>
      <c r="R2574" t="str">
        <f>RIGHT(N2574, LEN(N2574)-LEN(Q2574)-1)</f>
        <v>food trucks</v>
      </c>
      <c r="S2574" s="5">
        <f>$J2574/60/60/24+DATE(1970, 1, 1)</f>
        <v>42077.119409722218</v>
      </c>
      <c r="T2574" s="5">
        <f>$I2574/60/60/24+DATE(1970, 1, 1)</f>
        <v>42107.119409722218</v>
      </c>
      <c r="U2574" t="b">
        <f>T2574&gt;S2574</f>
        <v>1</v>
      </c>
    </row>
    <row r="2575" spans="1:21" ht="58" x14ac:dyDescent="0.35">
      <c r="A2575">
        <v>2573</v>
      </c>
      <c r="B2575" s="3" t="s">
        <v>2573</v>
      </c>
      <c r="C2575" s="3" t="s">
        <v>6683</v>
      </c>
      <c r="D2575" s="11">
        <v>8000</v>
      </c>
      <c r="E2575" s="11">
        <v>0</v>
      </c>
      <c r="F2575" t="s">
        <v>8220</v>
      </c>
      <c r="G2575" t="s">
        <v>8224</v>
      </c>
      <c r="H2575" t="s">
        <v>8246</v>
      </c>
      <c r="I2575">
        <v>1408803149</v>
      </c>
      <c r="J2575">
        <v>1404915149</v>
      </c>
      <c r="K2575" t="b">
        <v>0</v>
      </c>
      <c r="L2575">
        <v>0</v>
      </c>
      <c r="M2575" t="b">
        <v>0</v>
      </c>
      <c r="N2575" t="s">
        <v>8284</v>
      </c>
      <c r="O2575" s="13">
        <f>E2575/D2575</f>
        <v>0</v>
      </c>
      <c r="P2575" s="14">
        <f>IF($L2575&lt;&gt;0, E2575/L2575, 0)</f>
        <v>0</v>
      </c>
      <c r="Q2575" t="str">
        <f>LEFT($N2575, FIND("/", $N2575)-1)</f>
        <v>food</v>
      </c>
      <c r="R2575" t="str">
        <f>RIGHT(N2575, LEN(N2575)-LEN(Q2575)-1)</f>
        <v>food trucks</v>
      </c>
      <c r="S2575" s="5">
        <f>$J2575/60/60/24+DATE(1970, 1, 1)</f>
        <v>41829.592002314814</v>
      </c>
      <c r="T2575" s="5">
        <f>$I2575/60/60/24+DATE(1970, 1, 1)</f>
        <v>41874.592002314814</v>
      </c>
      <c r="U2575" t="b">
        <f>T2575&gt;S2575</f>
        <v>1</v>
      </c>
    </row>
    <row r="2576" spans="1:21" ht="58" x14ac:dyDescent="0.35">
      <c r="A2576">
        <v>2574</v>
      </c>
      <c r="B2576" s="3" t="s">
        <v>2574</v>
      </c>
      <c r="C2576" s="3" t="s">
        <v>6684</v>
      </c>
      <c r="D2576" s="11">
        <v>10000</v>
      </c>
      <c r="E2576" s="11">
        <v>0</v>
      </c>
      <c r="F2576" t="s">
        <v>8220</v>
      </c>
      <c r="G2576" t="s">
        <v>8224</v>
      </c>
      <c r="H2576" t="s">
        <v>8246</v>
      </c>
      <c r="I2576">
        <v>1463600945</v>
      </c>
      <c r="J2576">
        <v>1461786545</v>
      </c>
      <c r="K2576" t="b">
        <v>0</v>
      </c>
      <c r="L2576">
        <v>0</v>
      </c>
      <c r="M2576" t="b">
        <v>0</v>
      </c>
      <c r="N2576" t="s">
        <v>8284</v>
      </c>
      <c r="O2576" s="13">
        <f>E2576/D2576</f>
        <v>0</v>
      </c>
      <c r="P2576" s="14">
        <f>IF($L2576&lt;&gt;0, E2576/L2576, 0)</f>
        <v>0</v>
      </c>
      <c r="Q2576" t="str">
        <f>LEFT($N2576, FIND("/", $N2576)-1)</f>
        <v>food</v>
      </c>
      <c r="R2576" t="str">
        <f>RIGHT(N2576, LEN(N2576)-LEN(Q2576)-1)</f>
        <v>food trucks</v>
      </c>
      <c r="S2576" s="5">
        <f>$J2576/60/60/24+DATE(1970, 1, 1)</f>
        <v>42487.825752314813</v>
      </c>
      <c r="T2576" s="5">
        <f>$I2576/60/60/24+DATE(1970, 1, 1)</f>
        <v>42508.825752314813</v>
      </c>
      <c r="U2576" t="b">
        <f>T2576&gt;S2576</f>
        <v>1</v>
      </c>
    </row>
    <row r="2577" spans="1:21" ht="43.5" x14ac:dyDescent="0.35">
      <c r="A2577">
        <v>2575</v>
      </c>
      <c r="B2577" s="3" t="s">
        <v>2575</v>
      </c>
      <c r="C2577" s="3" t="s">
        <v>6685</v>
      </c>
      <c r="D2577" s="11">
        <v>85000</v>
      </c>
      <c r="E2577" s="11">
        <v>0</v>
      </c>
      <c r="F2577" t="s">
        <v>8220</v>
      </c>
      <c r="G2577" t="s">
        <v>8224</v>
      </c>
      <c r="H2577" t="s">
        <v>8246</v>
      </c>
      <c r="I2577">
        <v>1421030194</v>
      </c>
      <c r="J2577">
        <v>1418438194</v>
      </c>
      <c r="K2577" t="b">
        <v>0</v>
      </c>
      <c r="L2577">
        <v>0</v>
      </c>
      <c r="M2577" t="b">
        <v>0</v>
      </c>
      <c r="N2577" t="s">
        <v>8284</v>
      </c>
      <c r="O2577" s="13">
        <f>E2577/D2577</f>
        <v>0</v>
      </c>
      <c r="P2577" s="14">
        <f>IF($L2577&lt;&gt;0, E2577/L2577, 0)</f>
        <v>0</v>
      </c>
      <c r="Q2577" t="str">
        <f>LEFT($N2577, FIND("/", $N2577)-1)</f>
        <v>food</v>
      </c>
      <c r="R2577" t="str">
        <f>RIGHT(N2577, LEN(N2577)-LEN(Q2577)-1)</f>
        <v>food trucks</v>
      </c>
      <c r="S2577" s="5">
        <f>$J2577/60/60/24+DATE(1970, 1, 1)</f>
        <v>41986.108726851846</v>
      </c>
      <c r="T2577" s="5">
        <f>$I2577/60/60/24+DATE(1970, 1, 1)</f>
        <v>42016.108726851846</v>
      </c>
      <c r="U2577" t="b">
        <f>T2577&gt;S2577</f>
        <v>1</v>
      </c>
    </row>
    <row r="2578" spans="1:21" ht="29" x14ac:dyDescent="0.35">
      <c r="A2578">
        <v>2576</v>
      </c>
      <c r="B2578" s="3" t="s">
        <v>2576</v>
      </c>
      <c r="C2578" s="3" t="s">
        <v>6686</v>
      </c>
      <c r="D2578" s="11">
        <v>10000</v>
      </c>
      <c r="E2578" s="11">
        <v>0</v>
      </c>
      <c r="F2578" t="s">
        <v>8220</v>
      </c>
      <c r="G2578" t="s">
        <v>8224</v>
      </c>
      <c r="H2578" t="s">
        <v>8246</v>
      </c>
      <c r="I2578">
        <v>1428707647</v>
      </c>
      <c r="J2578">
        <v>1424823247</v>
      </c>
      <c r="K2578" t="b">
        <v>0</v>
      </c>
      <c r="L2578">
        <v>0</v>
      </c>
      <c r="M2578" t="b">
        <v>0</v>
      </c>
      <c r="N2578" t="s">
        <v>8284</v>
      </c>
      <c r="O2578" s="13">
        <f>E2578/D2578</f>
        <v>0</v>
      </c>
      <c r="P2578" s="14">
        <f>IF($L2578&lt;&gt;0, E2578/L2578, 0)</f>
        <v>0</v>
      </c>
      <c r="Q2578" t="str">
        <f>LEFT($N2578, FIND("/", $N2578)-1)</f>
        <v>food</v>
      </c>
      <c r="R2578" t="str">
        <f>RIGHT(N2578, LEN(N2578)-LEN(Q2578)-1)</f>
        <v>food trucks</v>
      </c>
      <c r="S2578" s="5">
        <f>$J2578/60/60/24+DATE(1970, 1, 1)</f>
        <v>42060.00980324074</v>
      </c>
      <c r="T2578" s="5">
        <f>$I2578/60/60/24+DATE(1970, 1, 1)</f>
        <v>42104.968136574069</v>
      </c>
      <c r="U2578" t="b">
        <f>T2578&gt;S2578</f>
        <v>1</v>
      </c>
    </row>
    <row r="2579" spans="1:21" ht="43.5" x14ac:dyDescent="0.35">
      <c r="A2579">
        <v>2577</v>
      </c>
      <c r="B2579" s="3" t="s">
        <v>2577</v>
      </c>
      <c r="C2579" s="3" t="s">
        <v>6687</v>
      </c>
      <c r="D2579" s="11">
        <v>15000</v>
      </c>
      <c r="E2579" s="11">
        <v>0</v>
      </c>
      <c r="F2579" t="s">
        <v>8220</v>
      </c>
      <c r="G2579" t="s">
        <v>8224</v>
      </c>
      <c r="H2579" t="s">
        <v>8246</v>
      </c>
      <c r="I2579">
        <v>1407181297</v>
      </c>
      <c r="J2579">
        <v>1405021297</v>
      </c>
      <c r="K2579" t="b">
        <v>0</v>
      </c>
      <c r="L2579">
        <v>0</v>
      </c>
      <c r="M2579" t="b">
        <v>0</v>
      </c>
      <c r="N2579" t="s">
        <v>8284</v>
      </c>
      <c r="O2579" s="13">
        <f>E2579/D2579</f>
        <v>0</v>
      </c>
      <c r="P2579" s="14">
        <f>IF($L2579&lt;&gt;0, E2579/L2579, 0)</f>
        <v>0</v>
      </c>
      <c r="Q2579" t="str">
        <f>LEFT($N2579, FIND("/", $N2579)-1)</f>
        <v>food</v>
      </c>
      <c r="R2579" t="str">
        <f>RIGHT(N2579, LEN(N2579)-LEN(Q2579)-1)</f>
        <v>food trucks</v>
      </c>
      <c r="S2579" s="5">
        <f>$J2579/60/60/24+DATE(1970, 1, 1)</f>
        <v>41830.820567129631</v>
      </c>
      <c r="T2579" s="5">
        <f>$I2579/60/60/24+DATE(1970, 1, 1)</f>
        <v>41855.820567129631</v>
      </c>
      <c r="U2579" t="b">
        <f>T2579&gt;S2579</f>
        <v>1</v>
      </c>
    </row>
    <row r="2580" spans="1:21" ht="58" x14ac:dyDescent="0.35">
      <c r="A2580">
        <v>2578</v>
      </c>
      <c r="B2580" s="3" t="s">
        <v>2578</v>
      </c>
      <c r="C2580" s="3" t="s">
        <v>6688</v>
      </c>
      <c r="D2580" s="11">
        <v>6000</v>
      </c>
      <c r="E2580" s="11">
        <v>0</v>
      </c>
      <c r="F2580" t="s">
        <v>8220</v>
      </c>
      <c r="G2580" t="s">
        <v>8224</v>
      </c>
      <c r="H2580" t="s">
        <v>8246</v>
      </c>
      <c r="I2580">
        <v>1444410000</v>
      </c>
      <c r="J2580">
        <v>1440203579</v>
      </c>
      <c r="K2580" t="b">
        <v>0</v>
      </c>
      <c r="L2580">
        <v>0</v>
      </c>
      <c r="M2580" t="b">
        <v>0</v>
      </c>
      <c r="N2580" t="s">
        <v>8284</v>
      </c>
      <c r="O2580" s="13">
        <f>E2580/D2580</f>
        <v>0</v>
      </c>
      <c r="P2580" s="14">
        <f>IF($L2580&lt;&gt;0, E2580/L2580, 0)</f>
        <v>0</v>
      </c>
      <c r="Q2580" t="str">
        <f>LEFT($N2580, FIND("/", $N2580)-1)</f>
        <v>food</v>
      </c>
      <c r="R2580" t="str">
        <f>RIGHT(N2580, LEN(N2580)-LEN(Q2580)-1)</f>
        <v>food trucks</v>
      </c>
      <c r="S2580" s="5">
        <f>$J2580/60/60/24+DATE(1970, 1, 1)</f>
        <v>42238.022905092599</v>
      </c>
      <c r="T2580" s="5">
        <f>$I2580/60/60/24+DATE(1970, 1, 1)</f>
        <v>42286.708333333328</v>
      </c>
      <c r="U2580" t="b">
        <f>T2580&gt;S2580</f>
        <v>1</v>
      </c>
    </row>
    <row r="2581" spans="1:21" ht="43.5" x14ac:dyDescent="0.35">
      <c r="A2581">
        <v>2579</v>
      </c>
      <c r="B2581" s="3" t="s">
        <v>2579</v>
      </c>
      <c r="C2581" s="3" t="s">
        <v>6689</v>
      </c>
      <c r="D2581" s="11">
        <v>200000</v>
      </c>
      <c r="E2581" s="11">
        <v>277</v>
      </c>
      <c r="F2581" t="s">
        <v>8220</v>
      </c>
      <c r="G2581" t="s">
        <v>8224</v>
      </c>
      <c r="H2581" t="s">
        <v>8246</v>
      </c>
      <c r="I2581">
        <v>1410810903</v>
      </c>
      <c r="J2581">
        <v>1405626903</v>
      </c>
      <c r="K2581" t="b">
        <v>0</v>
      </c>
      <c r="L2581">
        <v>12</v>
      </c>
      <c r="M2581" t="b">
        <v>0</v>
      </c>
      <c r="N2581" t="s">
        <v>8284</v>
      </c>
      <c r="O2581" s="13">
        <f>E2581/D2581</f>
        <v>1.3849999999999999E-3</v>
      </c>
      <c r="P2581" s="14">
        <f>IF($L2581&lt;&gt;0, E2581/L2581, 0)</f>
        <v>23.083333333333332</v>
      </c>
      <c r="Q2581" t="str">
        <f>LEFT($N2581, FIND("/", $N2581)-1)</f>
        <v>food</v>
      </c>
      <c r="R2581" t="str">
        <f>RIGHT(N2581, LEN(N2581)-LEN(Q2581)-1)</f>
        <v>food trucks</v>
      </c>
      <c r="S2581" s="5">
        <f>$J2581/60/60/24+DATE(1970, 1, 1)</f>
        <v>41837.829895833333</v>
      </c>
      <c r="T2581" s="5">
        <f>$I2581/60/60/24+DATE(1970, 1, 1)</f>
        <v>41897.829895833333</v>
      </c>
      <c r="U2581" t="b">
        <f>T2581&gt;S2581</f>
        <v>1</v>
      </c>
    </row>
    <row r="2582" spans="1:21" ht="43.5" x14ac:dyDescent="0.35">
      <c r="A2582">
        <v>2580</v>
      </c>
      <c r="B2582" s="3" t="s">
        <v>2580</v>
      </c>
      <c r="C2582" s="3" t="s">
        <v>6690</v>
      </c>
      <c r="D2582" s="11">
        <v>8500</v>
      </c>
      <c r="E2582" s="11">
        <v>51</v>
      </c>
      <c r="F2582" t="s">
        <v>8220</v>
      </c>
      <c r="G2582" t="s">
        <v>8224</v>
      </c>
      <c r="H2582" t="s">
        <v>8246</v>
      </c>
      <c r="I2582">
        <v>1431745200</v>
      </c>
      <c r="J2582">
        <v>1429170603</v>
      </c>
      <c r="K2582" t="b">
        <v>0</v>
      </c>
      <c r="L2582">
        <v>2</v>
      </c>
      <c r="M2582" t="b">
        <v>0</v>
      </c>
      <c r="N2582" t="s">
        <v>8284</v>
      </c>
      <c r="O2582" s="13">
        <f>E2582/D2582</f>
        <v>6.0000000000000001E-3</v>
      </c>
      <c r="P2582" s="14">
        <f>IF($L2582&lt;&gt;0, E2582/L2582, 0)</f>
        <v>25.5</v>
      </c>
      <c r="Q2582" t="str">
        <f>LEFT($N2582, FIND("/", $N2582)-1)</f>
        <v>food</v>
      </c>
      <c r="R2582" t="str">
        <f>RIGHT(N2582, LEN(N2582)-LEN(Q2582)-1)</f>
        <v>food trucks</v>
      </c>
      <c r="S2582" s="5">
        <f>$J2582/60/60/24+DATE(1970, 1, 1)</f>
        <v>42110.326423611114</v>
      </c>
      <c r="T2582" s="5">
        <f>$I2582/60/60/24+DATE(1970, 1, 1)</f>
        <v>42140.125</v>
      </c>
      <c r="U2582" t="b">
        <f>T2582&gt;S2582</f>
        <v>1</v>
      </c>
    </row>
    <row r="2583" spans="1:21" ht="43.5" x14ac:dyDescent="0.35">
      <c r="A2583">
        <v>2581</v>
      </c>
      <c r="B2583" s="3" t="s">
        <v>2581</v>
      </c>
      <c r="C2583" s="3" t="s">
        <v>6691</v>
      </c>
      <c r="D2583" s="11">
        <v>5000</v>
      </c>
      <c r="E2583" s="11">
        <v>530</v>
      </c>
      <c r="F2583" t="s">
        <v>8221</v>
      </c>
      <c r="G2583" t="s">
        <v>8224</v>
      </c>
      <c r="H2583" t="s">
        <v>8246</v>
      </c>
      <c r="I2583">
        <v>1447689898</v>
      </c>
      <c r="J2583">
        <v>1445094298</v>
      </c>
      <c r="K2583" t="b">
        <v>0</v>
      </c>
      <c r="L2583">
        <v>11</v>
      </c>
      <c r="M2583" t="b">
        <v>0</v>
      </c>
      <c r="N2583" t="s">
        <v>8284</v>
      </c>
      <c r="O2583" s="13">
        <f>E2583/D2583</f>
        <v>0.106</v>
      </c>
      <c r="P2583" s="14">
        <f>IF($L2583&lt;&gt;0, E2583/L2583, 0)</f>
        <v>48.18181818181818</v>
      </c>
      <c r="Q2583" t="str">
        <f>LEFT($N2583, FIND("/", $N2583)-1)</f>
        <v>food</v>
      </c>
      <c r="R2583" t="str">
        <f>RIGHT(N2583, LEN(N2583)-LEN(Q2583)-1)</f>
        <v>food trucks</v>
      </c>
      <c r="S2583" s="5">
        <f>$J2583/60/60/24+DATE(1970, 1, 1)</f>
        <v>42294.628449074073</v>
      </c>
      <c r="T2583" s="5">
        <f>$I2583/60/60/24+DATE(1970, 1, 1)</f>
        <v>42324.670115740737</v>
      </c>
      <c r="U2583" t="b">
        <f>T2583&gt;S2583</f>
        <v>1</v>
      </c>
    </row>
    <row r="2584" spans="1:21" ht="29" x14ac:dyDescent="0.35">
      <c r="A2584">
        <v>2582</v>
      </c>
      <c r="B2584" s="3" t="s">
        <v>2582</v>
      </c>
      <c r="C2584" s="3" t="s">
        <v>6692</v>
      </c>
      <c r="D2584" s="11">
        <v>90000</v>
      </c>
      <c r="E2584" s="11">
        <v>1</v>
      </c>
      <c r="F2584" t="s">
        <v>8221</v>
      </c>
      <c r="G2584" t="s">
        <v>8224</v>
      </c>
      <c r="H2584" t="s">
        <v>8246</v>
      </c>
      <c r="I2584">
        <v>1477784634</v>
      </c>
      <c r="J2584">
        <v>1475192634</v>
      </c>
      <c r="K2584" t="b">
        <v>0</v>
      </c>
      <c r="L2584">
        <v>1</v>
      </c>
      <c r="M2584" t="b">
        <v>0</v>
      </c>
      <c r="N2584" t="s">
        <v>8284</v>
      </c>
      <c r="O2584" s="13">
        <f>E2584/D2584</f>
        <v>1.1111111111111112E-5</v>
      </c>
      <c r="P2584" s="14">
        <f>IF($L2584&lt;&gt;0, E2584/L2584, 0)</f>
        <v>1</v>
      </c>
      <c r="Q2584" t="str">
        <f>LEFT($N2584, FIND("/", $N2584)-1)</f>
        <v>food</v>
      </c>
      <c r="R2584" t="str">
        <f>RIGHT(N2584, LEN(N2584)-LEN(Q2584)-1)</f>
        <v>food trucks</v>
      </c>
      <c r="S2584" s="5">
        <f>$J2584/60/60/24+DATE(1970, 1, 1)</f>
        <v>42642.988819444443</v>
      </c>
      <c r="T2584" s="5">
        <f>$I2584/60/60/24+DATE(1970, 1, 1)</f>
        <v>42672.988819444443</v>
      </c>
      <c r="U2584" t="b">
        <f>T2584&gt;S2584</f>
        <v>1</v>
      </c>
    </row>
    <row r="2585" spans="1:21" ht="43.5" x14ac:dyDescent="0.35">
      <c r="A2585">
        <v>2583</v>
      </c>
      <c r="B2585" s="3" t="s">
        <v>2583</v>
      </c>
      <c r="C2585" s="3" t="s">
        <v>6693</v>
      </c>
      <c r="D2585" s="11">
        <v>1000</v>
      </c>
      <c r="E2585" s="11">
        <v>5</v>
      </c>
      <c r="F2585" t="s">
        <v>8221</v>
      </c>
      <c r="G2585" t="s">
        <v>8224</v>
      </c>
      <c r="H2585" t="s">
        <v>8246</v>
      </c>
      <c r="I2585">
        <v>1426526880</v>
      </c>
      <c r="J2585">
        <v>1421346480</v>
      </c>
      <c r="K2585" t="b">
        <v>0</v>
      </c>
      <c r="L2585">
        <v>5</v>
      </c>
      <c r="M2585" t="b">
        <v>0</v>
      </c>
      <c r="N2585" t="s">
        <v>8284</v>
      </c>
      <c r="O2585" s="13">
        <f>E2585/D2585</f>
        <v>5.0000000000000001E-3</v>
      </c>
      <c r="P2585" s="14">
        <f>IF($L2585&lt;&gt;0, E2585/L2585, 0)</f>
        <v>1</v>
      </c>
      <c r="Q2585" t="str">
        <f>LEFT($N2585, FIND("/", $N2585)-1)</f>
        <v>food</v>
      </c>
      <c r="R2585" t="str">
        <f>RIGHT(N2585, LEN(N2585)-LEN(Q2585)-1)</f>
        <v>food trucks</v>
      </c>
      <c r="S2585" s="5">
        <f>$J2585/60/60/24+DATE(1970, 1, 1)</f>
        <v>42019.76944444445</v>
      </c>
      <c r="T2585" s="5">
        <f>$I2585/60/60/24+DATE(1970, 1, 1)</f>
        <v>42079.727777777778</v>
      </c>
      <c r="U2585" t="b">
        <f>T2585&gt;S2585</f>
        <v>1</v>
      </c>
    </row>
    <row r="2586" spans="1:21" ht="29" x14ac:dyDescent="0.35">
      <c r="A2586">
        <v>2584</v>
      </c>
      <c r="B2586" s="3" t="s">
        <v>2584</v>
      </c>
      <c r="C2586" s="3" t="s">
        <v>6694</v>
      </c>
      <c r="D2586" s="11">
        <v>10000</v>
      </c>
      <c r="E2586" s="11">
        <v>0</v>
      </c>
      <c r="F2586" t="s">
        <v>8221</v>
      </c>
      <c r="G2586" t="s">
        <v>8224</v>
      </c>
      <c r="H2586" t="s">
        <v>8246</v>
      </c>
      <c r="I2586">
        <v>1434341369</v>
      </c>
      <c r="J2586">
        <v>1431749369</v>
      </c>
      <c r="K2586" t="b">
        <v>0</v>
      </c>
      <c r="L2586">
        <v>0</v>
      </c>
      <c r="M2586" t="b">
        <v>0</v>
      </c>
      <c r="N2586" t="s">
        <v>8284</v>
      </c>
      <c r="O2586" s="13">
        <f>E2586/D2586</f>
        <v>0</v>
      </c>
      <c r="P2586" s="14">
        <f>IF($L2586&lt;&gt;0, E2586/L2586, 0)</f>
        <v>0</v>
      </c>
      <c r="Q2586" t="str">
        <f>LEFT($N2586, FIND("/", $N2586)-1)</f>
        <v>food</v>
      </c>
      <c r="R2586" t="str">
        <f>RIGHT(N2586, LEN(N2586)-LEN(Q2586)-1)</f>
        <v>food trucks</v>
      </c>
      <c r="S2586" s="5">
        <f>$J2586/60/60/24+DATE(1970, 1, 1)</f>
        <v>42140.173252314817</v>
      </c>
      <c r="T2586" s="5">
        <f>$I2586/60/60/24+DATE(1970, 1, 1)</f>
        <v>42170.173252314817</v>
      </c>
      <c r="U2586" t="b">
        <f>T2586&gt;S2586</f>
        <v>1</v>
      </c>
    </row>
    <row r="2587" spans="1:21" ht="43.5" x14ac:dyDescent="0.35">
      <c r="A2587">
        <v>2585</v>
      </c>
      <c r="B2587" s="3" t="s">
        <v>2585</v>
      </c>
      <c r="C2587" s="3" t="s">
        <v>6695</v>
      </c>
      <c r="D2587" s="11">
        <v>30000</v>
      </c>
      <c r="E2587" s="11">
        <v>50</v>
      </c>
      <c r="F2587" t="s">
        <v>8221</v>
      </c>
      <c r="G2587" t="s">
        <v>8224</v>
      </c>
      <c r="H2587" t="s">
        <v>8246</v>
      </c>
      <c r="I2587">
        <v>1404601632</v>
      </c>
      <c r="J2587">
        <v>1402009632</v>
      </c>
      <c r="K2587" t="b">
        <v>0</v>
      </c>
      <c r="L2587">
        <v>1</v>
      </c>
      <c r="M2587" t="b">
        <v>0</v>
      </c>
      <c r="N2587" t="s">
        <v>8284</v>
      </c>
      <c r="O2587" s="13">
        <f>E2587/D2587</f>
        <v>1.6666666666666668E-3</v>
      </c>
      <c r="P2587" s="14">
        <f>IF($L2587&lt;&gt;0, E2587/L2587, 0)</f>
        <v>50</v>
      </c>
      <c r="Q2587" t="str">
        <f>LEFT($N2587, FIND("/", $N2587)-1)</f>
        <v>food</v>
      </c>
      <c r="R2587" t="str">
        <f>RIGHT(N2587, LEN(N2587)-LEN(Q2587)-1)</f>
        <v>food trucks</v>
      </c>
      <c r="S2587" s="5">
        <f>$J2587/60/60/24+DATE(1970, 1, 1)</f>
        <v>41795.963333333333</v>
      </c>
      <c r="T2587" s="5">
        <f>$I2587/60/60/24+DATE(1970, 1, 1)</f>
        <v>41825.963333333333</v>
      </c>
      <c r="U2587" t="b">
        <f>T2587&gt;S2587</f>
        <v>1</v>
      </c>
    </row>
    <row r="2588" spans="1:21" ht="29" x14ac:dyDescent="0.35">
      <c r="A2588">
        <v>2586</v>
      </c>
      <c r="B2588" s="3" t="s">
        <v>2586</v>
      </c>
      <c r="C2588" s="3" t="s">
        <v>6696</v>
      </c>
      <c r="D2588" s="11">
        <v>3000</v>
      </c>
      <c r="E2588" s="11">
        <v>5</v>
      </c>
      <c r="F2588" t="s">
        <v>8221</v>
      </c>
      <c r="G2588" t="s">
        <v>8225</v>
      </c>
      <c r="H2588" t="s">
        <v>8247</v>
      </c>
      <c r="I2588">
        <v>1451030136</v>
      </c>
      <c r="J2588">
        <v>1448438136</v>
      </c>
      <c r="K2588" t="b">
        <v>0</v>
      </c>
      <c r="L2588">
        <v>1</v>
      </c>
      <c r="M2588" t="b">
        <v>0</v>
      </c>
      <c r="N2588" t="s">
        <v>8284</v>
      </c>
      <c r="O2588" s="13">
        <f>E2588/D2588</f>
        <v>1.6666666666666668E-3</v>
      </c>
      <c r="P2588" s="14">
        <f>IF($L2588&lt;&gt;0, E2588/L2588, 0)</f>
        <v>5</v>
      </c>
      <c r="Q2588" t="str">
        <f>LEFT($N2588, FIND("/", $N2588)-1)</f>
        <v>food</v>
      </c>
      <c r="R2588" t="str">
        <f>RIGHT(N2588, LEN(N2588)-LEN(Q2588)-1)</f>
        <v>food trucks</v>
      </c>
      <c r="S2588" s="5">
        <f>$J2588/60/60/24+DATE(1970, 1, 1)</f>
        <v>42333.330277777779</v>
      </c>
      <c r="T2588" s="5">
        <f>$I2588/60/60/24+DATE(1970, 1, 1)</f>
        <v>42363.330277777779</v>
      </c>
      <c r="U2588" t="b">
        <f>T2588&gt;S2588</f>
        <v>1</v>
      </c>
    </row>
    <row r="2589" spans="1:21" ht="43.5" x14ac:dyDescent="0.35">
      <c r="A2589">
        <v>2587</v>
      </c>
      <c r="B2589" s="3" t="s">
        <v>2587</v>
      </c>
      <c r="C2589" s="3" t="s">
        <v>6697</v>
      </c>
      <c r="D2589" s="11">
        <v>50000</v>
      </c>
      <c r="E2589" s="11">
        <v>1217</v>
      </c>
      <c r="F2589" t="s">
        <v>8221</v>
      </c>
      <c r="G2589" t="s">
        <v>8224</v>
      </c>
      <c r="H2589" t="s">
        <v>8246</v>
      </c>
      <c r="I2589">
        <v>1451491953</v>
      </c>
      <c r="J2589">
        <v>1448899953</v>
      </c>
      <c r="K2589" t="b">
        <v>0</v>
      </c>
      <c r="L2589">
        <v>6</v>
      </c>
      <c r="M2589" t="b">
        <v>0</v>
      </c>
      <c r="N2589" t="s">
        <v>8284</v>
      </c>
      <c r="O2589" s="13">
        <f>E2589/D2589</f>
        <v>2.4340000000000001E-2</v>
      </c>
      <c r="P2589" s="14">
        <f>IF($L2589&lt;&gt;0, E2589/L2589, 0)</f>
        <v>202.83333333333334</v>
      </c>
      <c r="Q2589" t="str">
        <f>LEFT($N2589, FIND("/", $N2589)-1)</f>
        <v>food</v>
      </c>
      <c r="R2589" t="str">
        <f>RIGHT(N2589, LEN(N2589)-LEN(Q2589)-1)</f>
        <v>food trucks</v>
      </c>
      <c r="S2589" s="5">
        <f>$J2589/60/60/24+DATE(1970, 1, 1)</f>
        <v>42338.675381944442</v>
      </c>
      <c r="T2589" s="5">
        <f>$I2589/60/60/24+DATE(1970, 1, 1)</f>
        <v>42368.675381944442</v>
      </c>
      <c r="U2589" t="b">
        <f>T2589&gt;S2589</f>
        <v>1</v>
      </c>
    </row>
    <row r="2590" spans="1:21" ht="58" x14ac:dyDescent="0.35">
      <c r="A2590">
        <v>2588</v>
      </c>
      <c r="B2590" s="3" t="s">
        <v>2588</v>
      </c>
      <c r="C2590" s="3" t="s">
        <v>6698</v>
      </c>
      <c r="D2590" s="11">
        <v>6000</v>
      </c>
      <c r="E2590" s="11">
        <v>233</v>
      </c>
      <c r="F2590" t="s">
        <v>8221</v>
      </c>
      <c r="G2590" t="s">
        <v>8224</v>
      </c>
      <c r="H2590" t="s">
        <v>8246</v>
      </c>
      <c r="I2590">
        <v>1427807640</v>
      </c>
      <c r="J2590">
        <v>1423325626</v>
      </c>
      <c r="K2590" t="b">
        <v>0</v>
      </c>
      <c r="L2590">
        <v>8</v>
      </c>
      <c r="M2590" t="b">
        <v>0</v>
      </c>
      <c r="N2590" t="s">
        <v>8284</v>
      </c>
      <c r="O2590" s="13">
        <f>E2590/D2590</f>
        <v>3.8833333333333331E-2</v>
      </c>
      <c r="P2590" s="14">
        <f>IF($L2590&lt;&gt;0, E2590/L2590, 0)</f>
        <v>29.125</v>
      </c>
      <c r="Q2590" t="str">
        <f>LEFT($N2590, FIND("/", $N2590)-1)</f>
        <v>food</v>
      </c>
      <c r="R2590" t="str">
        <f>RIGHT(N2590, LEN(N2590)-LEN(Q2590)-1)</f>
        <v>food trucks</v>
      </c>
      <c r="S2590" s="5">
        <f>$J2590/60/60/24+DATE(1970, 1, 1)</f>
        <v>42042.676226851851</v>
      </c>
      <c r="T2590" s="5">
        <f>$I2590/60/60/24+DATE(1970, 1, 1)</f>
        <v>42094.551388888889</v>
      </c>
      <c r="U2590" t="b">
        <f>T2590&gt;S2590</f>
        <v>1</v>
      </c>
    </row>
    <row r="2591" spans="1:21" ht="43.5" x14ac:dyDescent="0.35">
      <c r="A2591">
        <v>2589</v>
      </c>
      <c r="B2591" s="3" t="s">
        <v>2589</v>
      </c>
      <c r="C2591" s="3" t="s">
        <v>6699</v>
      </c>
      <c r="D2591" s="11">
        <v>50000</v>
      </c>
      <c r="E2591" s="11">
        <v>5</v>
      </c>
      <c r="F2591" t="s">
        <v>8221</v>
      </c>
      <c r="G2591" t="s">
        <v>8232</v>
      </c>
      <c r="H2591" t="s">
        <v>8253</v>
      </c>
      <c r="I2591">
        <v>1458733927</v>
      </c>
      <c r="J2591">
        <v>1456145527</v>
      </c>
      <c r="K2591" t="b">
        <v>0</v>
      </c>
      <c r="L2591">
        <v>1</v>
      </c>
      <c r="M2591" t="b">
        <v>0</v>
      </c>
      <c r="N2591" t="s">
        <v>8284</v>
      </c>
      <c r="O2591" s="13">
        <f>E2591/D2591</f>
        <v>1E-4</v>
      </c>
      <c r="P2591" s="14">
        <f>IF($L2591&lt;&gt;0, E2591/L2591, 0)</f>
        <v>5</v>
      </c>
      <c r="Q2591" t="str">
        <f>LEFT($N2591, FIND("/", $N2591)-1)</f>
        <v>food</v>
      </c>
      <c r="R2591" t="str">
        <f>RIGHT(N2591, LEN(N2591)-LEN(Q2591)-1)</f>
        <v>food trucks</v>
      </c>
      <c r="S2591" s="5">
        <f>$J2591/60/60/24+DATE(1970, 1, 1)</f>
        <v>42422.536192129628</v>
      </c>
      <c r="T2591" s="5">
        <f>$I2591/60/60/24+DATE(1970, 1, 1)</f>
        <v>42452.494525462964</v>
      </c>
      <c r="U2591" t="b">
        <f>T2591&gt;S2591</f>
        <v>1</v>
      </c>
    </row>
    <row r="2592" spans="1:21" ht="43.5" x14ac:dyDescent="0.35">
      <c r="A2592">
        <v>2590</v>
      </c>
      <c r="B2592" s="3" t="s">
        <v>2590</v>
      </c>
      <c r="C2592" s="3" t="s">
        <v>6700</v>
      </c>
      <c r="D2592" s="11">
        <v>3000</v>
      </c>
      <c r="E2592" s="11">
        <v>0</v>
      </c>
      <c r="F2592" t="s">
        <v>8221</v>
      </c>
      <c r="G2592" t="s">
        <v>8226</v>
      </c>
      <c r="H2592" t="s">
        <v>8248</v>
      </c>
      <c r="I2592">
        <v>1453817297</v>
      </c>
      <c r="J2592">
        <v>1453212497</v>
      </c>
      <c r="K2592" t="b">
        <v>0</v>
      </c>
      <c r="L2592">
        <v>0</v>
      </c>
      <c r="M2592" t="b">
        <v>0</v>
      </c>
      <c r="N2592" t="s">
        <v>8284</v>
      </c>
      <c r="O2592" s="13">
        <f>E2592/D2592</f>
        <v>0</v>
      </c>
      <c r="P2592" s="14">
        <f>IF($L2592&lt;&gt;0, E2592/L2592, 0)</f>
        <v>0</v>
      </c>
      <c r="Q2592" t="str">
        <f>LEFT($N2592, FIND("/", $N2592)-1)</f>
        <v>food</v>
      </c>
      <c r="R2592" t="str">
        <f>RIGHT(N2592, LEN(N2592)-LEN(Q2592)-1)</f>
        <v>food trucks</v>
      </c>
      <c r="S2592" s="5">
        <f>$J2592/60/60/24+DATE(1970, 1, 1)</f>
        <v>42388.589085648149</v>
      </c>
      <c r="T2592" s="5">
        <f>$I2592/60/60/24+DATE(1970, 1, 1)</f>
        <v>42395.589085648149</v>
      </c>
      <c r="U2592" t="b">
        <f>T2592&gt;S2592</f>
        <v>1</v>
      </c>
    </row>
    <row r="2593" spans="1:21" ht="43.5" x14ac:dyDescent="0.35">
      <c r="A2593">
        <v>2591</v>
      </c>
      <c r="B2593" s="3" t="s">
        <v>2591</v>
      </c>
      <c r="C2593" s="3" t="s">
        <v>6701</v>
      </c>
      <c r="D2593" s="11">
        <v>1500</v>
      </c>
      <c r="E2593" s="11">
        <v>26</v>
      </c>
      <c r="F2593" t="s">
        <v>8221</v>
      </c>
      <c r="G2593" t="s">
        <v>8224</v>
      </c>
      <c r="H2593" t="s">
        <v>8246</v>
      </c>
      <c r="I2593">
        <v>1457901924</v>
      </c>
      <c r="J2593">
        <v>1452721524</v>
      </c>
      <c r="K2593" t="b">
        <v>0</v>
      </c>
      <c r="L2593">
        <v>2</v>
      </c>
      <c r="M2593" t="b">
        <v>0</v>
      </c>
      <c r="N2593" t="s">
        <v>8284</v>
      </c>
      <c r="O2593" s="13">
        <f>E2593/D2593</f>
        <v>1.7333333333333333E-2</v>
      </c>
      <c r="P2593" s="14">
        <f>IF($L2593&lt;&gt;0, E2593/L2593, 0)</f>
        <v>13</v>
      </c>
      <c r="Q2593" t="str">
        <f>LEFT($N2593, FIND("/", $N2593)-1)</f>
        <v>food</v>
      </c>
      <c r="R2593" t="str">
        <f>RIGHT(N2593, LEN(N2593)-LEN(Q2593)-1)</f>
        <v>food trucks</v>
      </c>
      <c r="S2593" s="5">
        <f>$J2593/60/60/24+DATE(1970, 1, 1)</f>
        <v>42382.906527777777</v>
      </c>
      <c r="T2593" s="5">
        <f>$I2593/60/60/24+DATE(1970, 1, 1)</f>
        <v>42442.864861111113</v>
      </c>
      <c r="U2593" t="b">
        <f>T2593&gt;S2593</f>
        <v>1</v>
      </c>
    </row>
    <row r="2594" spans="1:21" ht="58" x14ac:dyDescent="0.35">
      <c r="A2594">
        <v>2592</v>
      </c>
      <c r="B2594" s="3" t="s">
        <v>2592</v>
      </c>
      <c r="C2594" s="3" t="s">
        <v>6702</v>
      </c>
      <c r="D2594" s="11">
        <v>30000</v>
      </c>
      <c r="E2594" s="11">
        <v>50</v>
      </c>
      <c r="F2594" t="s">
        <v>8221</v>
      </c>
      <c r="G2594" t="s">
        <v>8224</v>
      </c>
      <c r="H2594" t="s">
        <v>8246</v>
      </c>
      <c r="I2594">
        <v>1412536421</v>
      </c>
      <c r="J2594">
        <v>1409944421</v>
      </c>
      <c r="K2594" t="b">
        <v>0</v>
      </c>
      <c r="L2594">
        <v>1</v>
      </c>
      <c r="M2594" t="b">
        <v>0</v>
      </c>
      <c r="N2594" t="s">
        <v>8284</v>
      </c>
      <c r="O2594" s="13">
        <f>E2594/D2594</f>
        <v>1.6666666666666668E-3</v>
      </c>
      <c r="P2594" s="14">
        <f>IF($L2594&lt;&gt;0, E2594/L2594, 0)</f>
        <v>50</v>
      </c>
      <c r="Q2594" t="str">
        <f>LEFT($N2594, FIND("/", $N2594)-1)</f>
        <v>food</v>
      </c>
      <c r="R2594" t="str">
        <f>RIGHT(N2594, LEN(N2594)-LEN(Q2594)-1)</f>
        <v>food trucks</v>
      </c>
      <c r="S2594" s="5">
        <f>$J2594/60/60/24+DATE(1970, 1, 1)</f>
        <v>41887.801168981481</v>
      </c>
      <c r="T2594" s="5">
        <f>$I2594/60/60/24+DATE(1970, 1, 1)</f>
        <v>41917.801168981481</v>
      </c>
      <c r="U2594" t="b">
        <f>T2594&gt;S2594</f>
        <v>1</v>
      </c>
    </row>
    <row r="2595" spans="1:21" ht="43.5" x14ac:dyDescent="0.35">
      <c r="A2595">
        <v>2593</v>
      </c>
      <c r="B2595" s="3" t="s">
        <v>2593</v>
      </c>
      <c r="C2595" s="3" t="s">
        <v>6703</v>
      </c>
      <c r="D2595" s="11">
        <v>10000</v>
      </c>
      <c r="E2595" s="11">
        <v>0</v>
      </c>
      <c r="F2595" t="s">
        <v>8221</v>
      </c>
      <c r="G2595" t="s">
        <v>8224</v>
      </c>
      <c r="H2595" t="s">
        <v>8246</v>
      </c>
      <c r="I2595">
        <v>1429993026</v>
      </c>
      <c r="J2595">
        <v>1427401026</v>
      </c>
      <c r="K2595" t="b">
        <v>0</v>
      </c>
      <c r="L2595">
        <v>0</v>
      </c>
      <c r="M2595" t="b">
        <v>0</v>
      </c>
      <c r="N2595" t="s">
        <v>8284</v>
      </c>
      <c r="O2595" s="13">
        <f>E2595/D2595</f>
        <v>0</v>
      </c>
      <c r="P2595" s="14">
        <f>IF($L2595&lt;&gt;0, E2595/L2595, 0)</f>
        <v>0</v>
      </c>
      <c r="Q2595" t="str">
        <f>LEFT($N2595, FIND("/", $N2595)-1)</f>
        <v>food</v>
      </c>
      <c r="R2595" t="str">
        <f>RIGHT(N2595, LEN(N2595)-LEN(Q2595)-1)</f>
        <v>food trucks</v>
      </c>
      <c r="S2595" s="5">
        <f>$J2595/60/60/24+DATE(1970, 1, 1)</f>
        <v>42089.84520833334</v>
      </c>
      <c r="T2595" s="5">
        <f>$I2595/60/60/24+DATE(1970, 1, 1)</f>
        <v>42119.84520833334</v>
      </c>
      <c r="U2595" t="b">
        <f>T2595&gt;S2595</f>
        <v>1</v>
      </c>
    </row>
    <row r="2596" spans="1:21" ht="43.5" x14ac:dyDescent="0.35">
      <c r="A2596">
        <v>2594</v>
      </c>
      <c r="B2596" s="3" t="s">
        <v>2594</v>
      </c>
      <c r="C2596" s="3" t="s">
        <v>6704</v>
      </c>
      <c r="D2596" s="11">
        <v>80000</v>
      </c>
      <c r="E2596" s="11">
        <v>1</v>
      </c>
      <c r="F2596" t="s">
        <v>8221</v>
      </c>
      <c r="G2596" t="s">
        <v>8224</v>
      </c>
      <c r="H2596" t="s">
        <v>8246</v>
      </c>
      <c r="I2596">
        <v>1407453228</v>
      </c>
      <c r="J2596">
        <v>1404861228</v>
      </c>
      <c r="K2596" t="b">
        <v>0</v>
      </c>
      <c r="L2596">
        <v>1</v>
      </c>
      <c r="M2596" t="b">
        <v>0</v>
      </c>
      <c r="N2596" t="s">
        <v>8284</v>
      </c>
      <c r="O2596" s="13">
        <f>E2596/D2596</f>
        <v>1.2500000000000001E-5</v>
      </c>
      <c r="P2596" s="14">
        <f>IF($L2596&lt;&gt;0, E2596/L2596, 0)</f>
        <v>1</v>
      </c>
      <c r="Q2596" t="str">
        <f>LEFT($N2596, FIND("/", $N2596)-1)</f>
        <v>food</v>
      </c>
      <c r="R2596" t="str">
        <f>RIGHT(N2596, LEN(N2596)-LEN(Q2596)-1)</f>
        <v>food trucks</v>
      </c>
      <c r="S2596" s="5">
        <f>$J2596/60/60/24+DATE(1970, 1, 1)</f>
        <v>41828.967916666668</v>
      </c>
      <c r="T2596" s="5">
        <f>$I2596/60/60/24+DATE(1970, 1, 1)</f>
        <v>41858.967916666668</v>
      </c>
      <c r="U2596" t="b">
        <f>T2596&gt;S2596</f>
        <v>1</v>
      </c>
    </row>
    <row r="2597" spans="1:21" ht="29" x14ac:dyDescent="0.35">
      <c r="A2597">
        <v>2595</v>
      </c>
      <c r="B2597" s="3" t="s">
        <v>2595</v>
      </c>
      <c r="C2597" s="3" t="s">
        <v>6705</v>
      </c>
      <c r="D2597" s="11">
        <v>15000</v>
      </c>
      <c r="E2597" s="11">
        <v>1825</v>
      </c>
      <c r="F2597" t="s">
        <v>8221</v>
      </c>
      <c r="G2597" t="s">
        <v>8224</v>
      </c>
      <c r="H2597" t="s">
        <v>8246</v>
      </c>
      <c r="I2597">
        <v>1487915500</v>
      </c>
      <c r="J2597">
        <v>1485323500</v>
      </c>
      <c r="K2597" t="b">
        <v>0</v>
      </c>
      <c r="L2597">
        <v>19</v>
      </c>
      <c r="M2597" t="b">
        <v>0</v>
      </c>
      <c r="N2597" t="s">
        <v>8284</v>
      </c>
      <c r="O2597" s="13">
        <f>E2597/D2597</f>
        <v>0.12166666666666667</v>
      </c>
      <c r="P2597" s="14">
        <f>IF($L2597&lt;&gt;0, E2597/L2597, 0)</f>
        <v>96.05263157894737</v>
      </c>
      <c r="Q2597" t="str">
        <f>LEFT($N2597, FIND("/", $N2597)-1)</f>
        <v>food</v>
      </c>
      <c r="R2597" t="str">
        <f>RIGHT(N2597, LEN(N2597)-LEN(Q2597)-1)</f>
        <v>food trucks</v>
      </c>
      <c r="S2597" s="5">
        <f>$J2597/60/60/24+DATE(1970, 1, 1)</f>
        <v>42760.244212962964</v>
      </c>
      <c r="T2597" s="5">
        <f>$I2597/60/60/24+DATE(1970, 1, 1)</f>
        <v>42790.244212962964</v>
      </c>
      <c r="U2597" t="b">
        <f>T2597&gt;S2597</f>
        <v>1</v>
      </c>
    </row>
    <row r="2598" spans="1:21" ht="58" x14ac:dyDescent="0.35">
      <c r="A2598">
        <v>2596</v>
      </c>
      <c r="B2598" s="3" t="s">
        <v>2596</v>
      </c>
      <c r="C2598" s="3" t="s">
        <v>6706</v>
      </c>
      <c r="D2598" s="11">
        <v>35000</v>
      </c>
      <c r="E2598" s="11">
        <v>8256</v>
      </c>
      <c r="F2598" t="s">
        <v>8221</v>
      </c>
      <c r="G2598" t="s">
        <v>8229</v>
      </c>
      <c r="H2598" t="s">
        <v>8251</v>
      </c>
      <c r="I2598">
        <v>1407427009</v>
      </c>
      <c r="J2598">
        <v>1404835009</v>
      </c>
      <c r="K2598" t="b">
        <v>0</v>
      </c>
      <c r="L2598">
        <v>27</v>
      </c>
      <c r="M2598" t="b">
        <v>0</v>
      </c>
      <c r="N2598" t="s">
        <v>8284</v>
      </c>
      <c r="O2598" s="13">
        <f>E2598/D2598</f>
        <v>0.23588571428571428</v>
      </c>
      <c r="P2598" s="14">
        <f>IF($L2598&lt;&gt;0, E2598/L2598, 0)</f>
        <v>305.77777777777777</v>
      </c>
      <c r="Q2598" t="str">
        <f>LEFT($N2598, FIND("/", $N2598)-1)</f>
        <v>food</v>
      </c>
      <c r="R2598" t="str">
        <f>RIGHT(N2598, LEN(N2598)-LEN(Q2598)-1)</f>
        <v>food trucks</v>
      </c>
      <c r="S2598" s="5">
        <f>$J2598/60/60/24+DATE(1970, 1, 1)</f>
        <v>41828.664456018516</v>
      </c>
      <c r="T2598" s="5">
        <f>$I2598/60/60/24+DATE(1970, 1, 1)</f>
        <v>41858.664456018516</v>
      </c>
      <c r="U2598" t="b">
        <f>T2598&gt;S2598</f>
        <v>1</v>
      </c>
    </row>
    <row r="2599" spans="1:21" ht="43.5" x14ac:dyDescent="0.35">
      <c r="A2599">
        <v>2597</v>
      </c>
      <c r="B2599" s="3" t="s">
        <v>2597</v>
      </c>
      <c r="C2599" s="3" t="s">
        <v>6707</v>
      </c>
      <c r="D2599" s="11">
        <v>1500</v>
      </c>
      <c r="E2599" s="11">
        <v>85</v>
      </c>
      <c r="F2599" t="s">
        <v>8221</v>
      </c>
      <c r="G2599" t="s">
        <v>8225</v>
      </c>
      <c r="H2599" t="s">
        <v>8247</v>
      </c>
      <c r="I2599">
        <v>1466323917</v>
      </c>
      <c r="J2599">
        <v>1463731917</v>
      </c>
      <c r="K2599" t="b">
        <v>0</v>
      </c>
      <c r="L2599">
        <v>7</v>
      </c>
      <c r="M2599" t="b">
        <v>0</v>
      </c>
      <c r="N2599" t="s">
        <v>8284</v>
      </c>
      <c r="O2599" s="13">
        <f>E2599/D2599</f>
        <v>5.6666666666666664E-2</v>
      </c>
      <c r="P2599" s="14">
        <f>IF($L2599&lt;&gt;0, E2599/L2599, 0)</f>
        <v>12.142857142857142</v>
      </c>
      <c r="Q2599" t="str">
        <f>LEFT($N2599, FIND("/", $N2599)-1)</f>
        <v>food</v>
      </c>
      <c r="R2599" t="str">
        <f>RIGHT(N2599, LEN(N2599)-LEN(Q2599)-1)</f>
        <v>food trucks</v>
      </c>
      <c r="S2599" s="5">
        <f>$J2599/60/60/24+DATE(1970, 1, 1)</f>
        <v>42510.341631944444</v>
      </c>
      <c r="T2599" s="5">
        <f>$I2599/60/60/24+DATE(1970, 1, 1)</f>
        <v>42540.341631944444</v>
      </c>
      <c r="U2599" t="b">
        <f>T2599&gt;S2599</f>
        <v>1</v>
      </c>
    </row>
    <row r="2600" spans="1:21" ht="43.5" x14ac:dyDescent="0.35">
      <c r="A2600">
        <v>2598</v>
      </c>
      <c r="B2600" s="3" t="s">
        <v>2598</v>
      </c>
      <c r="C2600" s="3" t="s">
        <v>6708</v>
      </c>
      <c r="D2600" s="11">
        <v>3000</v>
      </c>
      <c r="E2600" s="11">
        <v>1170</v>
      </c>
      <c r="F2600" t="s">
        <v>8221</v>
      </c>
      <c r="G2600" t="s">
        <v>8224</v>
      </c>
      <c r="H2600" t="s">
        <v>8246</v>
      </c>
      <c r="I2600">
        <v>1443039001</v>
      </c>
      <c r="J2600">
        <v>1440447001</v>
      </c>
      <c r="K2600" t="b">
        <v>0</v>
      </c>
      <c r="L2600">
        <v>14</v>
      </c>
      <c r="M2600" t="b">
        <v>0</v>
      </c>
      <c r="N2600" t="s">
        <v>8284</v>
      </c>
      <c r="O2600" s="13">
        <f>E2600/D2600</f>
        <v>0.39</v>
      </c>
      <c r="P2600" s="14">
        <f>IF($L2600&lt;&gt;0, E2600/L2600, 0)</f>
        <v>83.571428571428569</v>
      </c>
      <c r="Q2600" t="str">
        <f>LEFT($N2600, FIND("/", $N2600)-1)</f>
        <v>food</v>
      </c>
      <c r="R2600" t="str">
        <f>RIGHT(N2600, LEN(N2600)-LEN(Q2600)-1)</f>
        <v>food trucks</v>
      </c>
      <c r="S2600" s="5">
        <f>$J2600/60/60/24+DATE(1970, 1, 1)</f>
        <v>42240.840289351851</v>
      </c>
      <c r="T2600" s="5">
        <f>$I2600/60/60/24+DATE(1970, 1, 1)</f>
        <v>42270.840289351851</v>
      </c>
      <c r="U2600" t="b">
        <f>T2600&gt;S2600</f>
        <v>1</v>
      </c>
    </row>
    <row r="2601" spans="1:21" ht="29" x14ac:dyDescent="0.35">
      <c r="A2601">
        <v>2599</v>
      </c>
      <c r="B2601" s="3" t="s">
        <v>2599</v>
      </c>
      <c r="C2601" s="3" t="s">
        <v>6709</v>
      </c>
      <c r="D2601" s="11">
        <v>9041</v>
      </c>
      <c r="E2601" s="11">
        <v>90</v>
      </c>
      <c r="F2601" t="s">
        <v>8221</v>
      </c>
      <c r="G2601" t="s">
        <v>8224</v>
      </c>
      <c r="H2601" t="s">
        <v>8246</v>
      </c>
      <c r="I2601">
        <v>1407089147</v>
      </c>
      <c r="J2601">
        <v>1403201147</v>
      </c>
      <c r="K2601" t="b">
        <v>0</v>
      </c>
      <c r="L2601">
        <v>5</v>
      </c>
      <c r="M2601" t="b">
        <v>0</v>
      </c>
      <c r="N2601" t="s">
        <v>8284</v>
      </c>
      <c r="O2601" s="13">
        <f>E2601/D2601</f>
        <v>9.9546510341776348E-3</v>
      </c>
      <c r="P2601" s="14">
        <f>IF($L2601&lt;&gt;0, E2601/L2601, 0)</f>
        <v>18</v>
      </c>
      <c r="Q2601" t="str">
        <f>LEFT($N2601, FIND("/", $N2601)-1)</f>
        <v>food</v>
      </c>
      <c r="R2601" t="str">
        <f>RIGHT(N2601, LEN(N2601)-LEN(Q2601)-1)</f>
        <v>food trucks</v>
      </c>
      <c r="S2601" s="5">
        <f>$J2601/60/60/24+DATE(1970, 1, 1)</f>
        <v>41809.754016203704</v>
      </c>
      <c r="T2601" s="5">
        <f>$I2601/60/60/24+DATE(1970, 1, 1)</f>
        <v>41854.754016203704</v>
      </c>
      <c r="U2601" t="b">
        <f>T2601&gt;S2601</f>
        <v>1</v>
      </c>
    </row>
    <row r="2602" spans="1:21" ht="43.5" x14ac:dyDescent="0.35">
      <c r="A2602">
        <v>2600</v>
      </c>
      <c r="B2602" s="3" t="s">
        <v>2600</v>
      </c>
      <c r="C2602" s="3" t="s">
        <v>6710</v>
      </c>
      <c r="D2602" s="11">
        <v>50000</v>
      </c>
      <c r="E2602" s="11">
        <v>3466</v>
      </c>
      <c r="F2602" t="s">
        <v>8221</v>
      </c>
      <c r="G2602" t="s">
        <v>8224</v>
      </c>
      <c r="H2602" t="s">
        <v>8246</v>
      </c>
      <c r="I2602">
        <v>1458938200</v>
      </c>
      <c r="J2602">
        <v>1453757800</v>
      </c>
      <c r="K2602" t="b">
        <v>0</v>
      </c>
      <c r="L2602">
        <v>30</v>
      </c>
      <c r="M2602" t="b">
        <v>0</v>
      </c>
      <c r="N2602" t="s">
        <v>8284</v>
      </c>
      <c r="O2602" s="13">
        <f>E2602/D2602</f>
        <v>6.9320000000000007E-2</v>
      </c>
      <c r="P2602" s="14">
        <f>IF($L2602&lt;&gt;0, E2602/L2602, 0)</f>
        <v>115.53333333333333</v>
      </c>
      <c r="Q2602" t="str">
        <f>LEFT($N2602, FIND("/", $N2602)-1)</f>
        <v>food</v>
      </c>
      <c r="R2602" t="str">
        <f>RIGHT(N2602, LEN(N2602)-LEN(Q2602)-1)</f>
        <v>food trucks</v>
      </c>
      <c r="S2602" s="5">
        <f>$J2602/60/60/24+DATE(1970, 1, 1)</f>
        <v>42394.900462962964</v>
      </c>
      <c r="T2602" s="5">
        <f>$I2602/60/60/24+DATE(1970, 1, 1)</f>
        <v>42454.858796296292</v>
      </c>
      <c r="U2602" t="b">
        <f>T2602&gt;S2602</f>
        <v>1</v>
      </c>
    </row>
    <row r="2603" spans="1:21" ht="58" x14ac:dyDescent="0.35">
      <c r="A2603">
        <v>2601</v>
      </c>
      <c r="B2603" s="3" t="s">
        <v>2601</v>
      </c>
      <c r="C2603" s="3" t="s">
        <v>6711</v>
      </c>
      <c r="D2603" s="11">
        <v>500</v>
      </c>
      <c r="E2603" s="11">
        <v>3307</v>
      </c>
      <c r="F2603" t="s">
        <v>8219</v>
      </c>
      <c r="G2603" t="s">
        <v>8224</v>
      </c>
      <c r="H2603" t="s">
        <v>8246</v>
      </c>
      <c r="I2603">
        <v>1347508740</v>
      </c>
      <c r="J2603">
        <v>1346276349</v>
      </c>
      <c r="K2603" t="b">
        <v>1</v>
      </c>
      <c r="L2603">
        <v>151</v>
      </c>
      <c r="M2603" t="b">
        <v>1</v>
      </c>
      <c r="N2603" t="s">
        <v>8301</v>
      </c>
      <c r="O2603" s="13">
        <f>E2603/D2603</f>
        <v>6.6139999999999999</v>
      </c>
      <c r="P2603" s="14">
        <f>IF($L2603&lt;&gt;0, E2603/L2603, 0)</f>
        <v>21.900662251655628</v>
      </c>
      <c r="Q2603" t="str">
        <f>LEFT($N2603, FIND("/", $N2603)-1)</f>
        <v>technology</v>
      </c>
      <c r="R2603" t="str">
        <f>RIGHT(N2603, LEN(N2603)-LEN(Q2603)-1)</f>
        <v>space exploration</v>
      </c>
      <c r="S2603" s="5">
        <f>$J2603/60/60/24+DATE(1970, 1, 1)</f>
        <v>41150.902187499996</v>
      </c>
      <c r="T2603" s="5">
        <f>$I2603/60/60/24+DATE(1970, 1, 1)</f>
        <v>41165.165972222225</v>
      </c>
      <c r="U2603" t="b">
        <f>T2603&gt;S2603</f>
        <v>1</v>
      </c>
    </row>
    <row r="2604" spans="1:21" ht="43.5" x14ac:dyDescent="0.35">
      <c r="A2604">
        <v>2602</v>
      </c>
      <c r="B2604" s="3" t="s">
        <v>2602</v>
      </c>
      <c r="C2604" s="3" t="s">
        <v>6712</v>
      </c>
      <c r="D2604" s="11">
        <v>12000</v>
      </c>
      <c r="E2604" s="11">
        <v>39131</v>
      </c>
      <c r="F2604" t="s">
        <v>8219</v>
      </c>
      <c r="G2604" t="s">
        <v>8224</v>
      </c>
      <c r="H2604" t="s">
        <v>8246</v>
      </c>
      <c r="I2604">
        <v>1415827200</v>
      </c>
      <c r="J2604">
        <v>1412358968</v>
      </c>
      <c r="K2604" t="b">
        <v>1</v>
      </c>
      <c r="L2604">
        <v>489</v>
      </c>
      <c r="M2604" t="b">
        <v>1</v>
      </c>
      <c r="N2604" t="s">
        <v>8301</v>
      </c>
      <c r="O2604" s="13">
        <f>E2604/D2604</f>
        <v>3.2609166666666667</v>
      </c>
      <c r="P2604" s="14">
        <f>IF($L2604&lt;&gt;0, E2604/L2604, 0)</f>
        <v>80.022494887525568</v>
      </c>
      <c r="Q2604" t="str">
        <f>LEFT($N2604, FIND("/", $N2604)-1)</f>
        <v>technology</v>
      </c>
      <c r="R2604" t="str">
        <f>RIGHT(N2604, LEN(N2604)-LEN(Q2604)-1)</f>
        <v>space exploration</v>
      </c>
      <c r="S2604" s="5">
        <f>$J2604/60/60/24+DATE(1970, 1, 1)</f>
        <v>41915.747314814813</v>
      </c>
      <c r="T2604" s="5">
        <f>$I2604/60/60/24+DATE(1970, 1, 1)</f>
        <v>41955.888888888891</v>
      </c>
      <c r="U2604" t="b">
        <f>T2604&gt;S2604</f>
        <v>1</v>
      </c>
    </row>
    <row r="2605" spans="1:21" ht="29" x14ac:dyDescent="0.35">
      <c r="A2605">
        <v>2603</v>
      </c>
      <c r="B2605" s="3" t="s">
        <v>2603</v>
      </c>
      <c r="C2605" s="3" t="s">
        <v>6713</v>
      </c>
      <c r="D2605" s="11">
        <v>1750</v>
      </c>
      <c r="E2605" s="11">
        <v>1776</v>
      </c>
      <c r="F2605" t="s">
        <v>8219</v>
      </c>
      <c r="G2605" t="s">
        <v>8224</v>
      </c>
      <c r="H2605" t="s">
        <v>8246</v>
      </c>
      <c r="I2605">
        <v>1387835654</v>
      </c>
      <c r="J2605">
        <v>1386626054</v>
      </c>
      <c r="K2605" t="b">
        <v>1</v>
      </c>
      <c r="L2605">
        <v>50</v>
      </c>
      <c r="M2605" t="b">
        <v>1</v>
      </c>
      <c r="N2605" t="s">
        <v>8301</v>
      </c>
      <c r="O2605" s="13">
        <f>E2605/D2605</f>
        <v>1.0148571428571429</v>
      </c>
      <c r="P2605" s="14">
        <f>IF($L2605&lt;&gt;0, E2605/L2605, 0)</f>
        <v>35.520000000000003</v>
      </c>
      <c r="Q2605" t="str">
        <f>LEFT($N2605, FIND("/", $N2605)-1)</f>
        <v>technology</v>
      </c>
      <c r="R2605" t="str">
        <f>RIGHT(N2605, LEN(N2605)-LEN(Q2605)-1)</f>
        <v>space exploration</v>
      </c>
      <c r="S2605" s="5">
        <f>$J2605/60/60/24+DATE(1970, 1, 1)</f>
        <v>41617.912662037037</v>
      </c>
      <c r="T2605" s="5">
        <f>$I2605/60/60/24+DATE(1970, 1, 1)</f>
        <v>41631.912662037037</v>
      </c>
      <c r="U2605" t="b">
        <f>T2605&gt;S2605</f>
        <v>1</v>
      </c>
    </row>
    <row r="2606" spans="1:21" ht="43.5" x14ac:dyDescent="0.35">
      <c r="A2606">
        <v>2604</v>
      </c>
      <c r="B2606" s="3" t="s">
        <v>2604</v>
      </c>
      <c r="C2606" s="3" t="s">
        <v>6714</v>
      </c>
      <c r="D2606" s="11">
        <v>20000</v>
      </c>
      <c r="E2606" s="11">
        <v>20843.599999999999</v>
      </c>
      <c r="F2606" t="s">
        <v>8219</v>
      </c>
      <c r="G2606" t="s">
        <v>8224</v>
      </c>
      <c r="H2606" t="s">
        <v>8246</v>
      </c>
      <c r="I2606">
        <v>1335662023</v>
      </c>
      <c r="J2606">
        <v>1333070023</v>
      </c>
      <c r="K2606" t="b">
        <v>1</v>
      </c>
      <c r="L2606">
        <v>321</v>
      </c>
      <c r="M2606" t="b">
        <v>1</v>
      </c>
      <c r="N2606" t="s">
        <v>8301</v>
      </c>
      <c r="O2606" s="13">
        <f>E2606/D2606</f>
        <v>1.0421799999999999</v>
      </c>
      <c r="P2606" s="14">
        <f>IF($L2606&lt;&gt;0, E2606/L2606, 0)</f>
        <v>64.933333333333323</v>
      </c>
      <c r="Q2606" t="str">
        <f>LEFT($N2606, FIND("/", $N2606)-1)</f>
        <v>technology</v>
      </c>
      <c r="R2606" t="str">
        <f>RIGHT(N2606, LEN(N2606)-LEN(Q2606)-1)</f>
        <v>space exploration</v>
      </c>
      <c r="S2606" s="5">
        <f>$J2606/60/60/24+DATE(1970, 1, 1)</f>
        <v>40998.051192129627</v>
      </c>
      <c r="T2606" s="5">
        <f>$I2606/60/60/24+DATE(1970, 1, 1)</f>
        <v>41028.051192129627</v>
      </c>
      <c r="U2606" t="b">
        <f>T2606&gt;S2606</f>
        <v>1</v>
      </c>
    </row>
    <row r="2607" spans="1:21" ht="43.5" x14ac:dyDescent="0.35">
      <c r="A2607">
        <v>2605</v>
      </c>
      <c r="B2607" s="3" t="s">
        <v>2605</v>
      </c>
      <c r="C2607" s="3" t="s">
        <v>6715</v>
      </c>
      <c r="D2607" s="11">
        <v>100000</v>
      </c>
      <c r="E2607" s="11">
        <v>107421.57</v>
      </c>
      <c r="F2607" t="s">
        <v>8219</v>
      </c>
      <c r="G2607" t="s">
        <v>8224</v>
      </c>
      <c r="H2607" t="s">
        <v>8246</v>
      </c>
      <c r="I2607">
        <v>1466168390</v>
      </c>
      <c r="J2607">
        <v>1463576390</v>
      </c>
      <c r="K2607" t="b">
        <v>1</v>
      </c>
      <c r="L2607">
        <v>1762</v>
      </c>
      <c r="M2607" t="b">
        <v>1</v>
      </c>
      <c r="N2607" t="s">
        <v>8301</v>
      </c>
      <c r="O2607" s="13">
        <f>E2607/D2607</f>
        <v>1.0742157000000001</v>
      </c>
      <c r="P2607" s="14">
        <f>IF($L2607&lt;&gt;0, E2607/L2607, 0)</f>
        <v>60.965703745743475</v>
      </c>
      <c r="Q2607" t="str">
        <f>LEFT($N2607, FIND("/", $N2607)-1)</f>
        <v>technology</v>
      </c>
      <c r="R2607" t="str">
        <f>RIGHT(N2607, LEN(N2607)-LEN(Q2607)-1)</f>
        <v>space exploration</v>
      </c>
      <c r="S2607" s="5">
        <f>$J2607/60/60/24+DATE(1970, 1, 1)</f>
        <v>42508.541550925926</v>
      </c>
      <c r="T2607" s="5">
        <f>$I2607/60/60/24+DATE(1970, 1, 1)</f>
        <v>42538.541550925926</v>
      </c>
      <c r="U2607" t="b">
        <f>T2607&gt;S2607</f>
        <v>1</v>
      </c>
    </row>
    <row r="2608" spans="1:21" ht="58" x14ac:dyDescent="0.35">
      <c r="A2608">
        <v>2606</v>
      </c>
      <c r="B2608" s="3" t="s">
        <v>2606</v>
      </c>
      <c r="C2608" s="3" t="s">
        <v>6716</v>
      </c>
      <c r="D2608" s="11">
        <v>11000</v>
      </c>
      <c r="E2608" s="11">
        <v>12106</v>
      </c>
      <c r="F2608" t="s">
        <v>8219</v>
      </c>
      <c r="G2608" t="s">
        <v>8224</v>
      </c>
      <c r="H2608" t="s">
        <v>8246</v>
      </c>
      <c r="I2608">
        <v>1398791182</v>
      </c>
      <c r="J2608">
        <v>1396026382</v>
      </c>
      <c r="K2608" t="b">
        <v>1</v>
      </c>
      <c r="L2608">
        <v>385</v>
      </c>
      <c r="M2608" t="b">
        <v>1</v>
      </c>
      <c r="N2608" t="s">
        <v>8301</v>
      </c>
      <c r="O2608" s="13">
        <f>E2608/D2608</f>
        <v>1.1005454545454545</v>
      </c>
      <c r="P2608" s="14">
        <f>IF($L2608&lt;&gt;0, E2608/L2608, 0)</f>
        <v>31.444155844155844</v>
      </c>
      <c r="Q2608" t="str">
        <f>LEFT($N2608, FIND("/", $N2608)-1)</f>
        <v>technology</v>
      </c>
      <c r="R2608" t="str">
        <f>RIGHT(N2608, LEN(N2608)-LEN(Q2608)-1)</f>
        <v>space exploration</v>
      </c>
      <c r="S2608" s="5">
        <f>$J2608/60/60/24+DATE(1970, 1, 1)</f>
        <v>41726.712754629632</v>
      </c>
      <c r="T2608" s="5">
        <f>$I2608/60/60/24+DATE(1970, 1, 1)</f>
        <v>41758.712754629632</v>
      </c>
      <c r="U2608" t="b">
        <f>T2608&gt;S2608</f>
        <v>1</v>
      </c>
    </row>
    <row r="2609" spans="1:21" ht="43.5" x14ac:dyDescent="0.35">
      <c r="A2609">
        <v>2607</v>
      </c>
      <c r="B2609" s="3" t="s">
        <v>2607</v>
      </c>
      <c r="C2609" s="3" t="s">
        <v>6717</v>
      </c>
      <c r="D2609" s="11">
        <v>8000</v>
      </c>
      <c r="E2609" s="11">
        <v>32616</v>
      </c>
      <c r="F2609" t="s">
        <v>8219</v>
      </c>
      <c r="G2609" t="s">
        <v>8224</v>
      </c>
      <c r="H2609" t="s">
        <v>8246</v>
      </c>
      <c r="I2609">
        <v>1439344800</v>
      </c>
      <c r="J2609">
        <v>1435611572</v>
      </c>
      <c r="K2609" t="b">
        <v>1</v>
      </c>
      <c r="L2609">
        <v>398</v>
      </c>
      <c r="M2609" t="b">
        <v>1</v>
      </c>
      <c r="N2609" t="s">
        <v>8301</v>
      </c>
      <c r="O2609" s="13">
        <f>E2609/D2609</f>
        <v>4.077</v>
      </c>
      <c r="P2609" s="14">
        <f>IF($L2609&lt;&gt;0, E2609/L2609, 0)</f>
        <v>81.949748743718587</v>
      </c>
      <c r="Q2609" t="str">
        <f>LEFT($N2609, FIND("/", $N2609)-1)</f>
        <v>technology</v>
      </c>
      <c r="R2609" t="str">
        <f>RIGHT(N2609, LEN(N2609)-LEN(Q2609)-1)</f>
        <v>space exploration</v>
      </c>
      <c r="S2609" s="5">
        <f>$J2609/60/60/24+DATE(1970, 1, 1)</f>
        <v>42184.874675925923</v>
      </c>
      <c r="T2609" s="5">
        <f>$I2609/60/60/24+DATE(1970, 1, 1)</f>
        <v>42228.083333333328</v>
      </c>
      <c r="U2609" t="b">
        <f>T2609&gt;S2609</f>
        <v>1</v>
      </c>
    </row>
    <row r="2610" spans="1:21" ht="43.5" x14ac:dyDescent="0.35">
      <c r="A2610">
        <v>2608</v>
      </c>
      <c r="B2610" s="3" t="s">
        <v>2608</v>
      </c>
      <c r="C2610" s="3" t="s">
        <v>6718</v>
      </c>
      <c r="D2610" s="11">
        <v>8000</v>
      </c>
      <c r="E2610" s="11">
        <v>17914</v>
      </c>
      <c r="F2610" t="s">
        <v>8219</v>
      </c>
      <c r="G2610" t="s">
        <v>8224</v>
      </c>
      <c r="H2610" t="s">
        <v>8246</v>
      </c>
      <c r="I2610">
        <v>1489536000</v>
      </c>
      <c r="J2610">
        <v>1485976468</v>
      </c>
      <c r="K2610" t="b">
        <v>1</v>
      </c>
      <c r="L2610">
        <v>304</v>
      </c>
      <c r="M2610" t="b">
        <v>1</v>
      </c>
      <c r="N2610" t="s">
        <v>8301</v>
      </c>
      <c r="O2610" s="13">
        <f>E2610/D2610</f>
        <v>2.2392500000000002</v>
      </c>
      <c r="P2610" s="14">
        <f>IF($L2610&lt;&gt;0, E2610/L2610, 0)</f>
        <v>58.92763157894737</v>
      </c>
      <c r="Q2610" t="str">
        <f>LEFT($N2610, FIND("/", $N2610)-1)</f>
        <v>technology</v>
      </c>
      <c r="R2610" t="str">
        <f>RIGHT(N2610, LEN(N2610)-LEN(Q2610)-1)</f>
        <v>space exploration</v>
      </c>
      <c r="S2610" s="5">
        <f>$J2610/60/60/24+DATE(1970, 1, 1)</f>
        <v>42767.801712962959</v>
      </c>
      <c r="T2610" s="5">
        <f>$I2610/60/60/24+DATE(1970, 1, 1)</f>
        <v>42809</v>
      </c>
      <c r="U2610" t="b">
        <f>T2610&gt;S2610</f>
        <v>1</v>
      </c>
    </row>
    <row r="2611" spans="1:21" ht="58" x14ac:dyDescent="0.35">
      <c r="A2611">
        <v>2609</v>
      </c>
      <c r="B2611" s="3" t="s">
        <v>2609</v>
      </c>
      <c r="C2611" s="3" t="s">
        <v>6719</v>
      </c>
      <c r="D2611" s="11">
        <v>35000</v>
      </c>
      <c r="E2611" s="11">
        <v>106330.39</v>
      </c>
      <c r="F2611" t="s">
        <v>8219</v>
      </c>
      <c r="G2611" t="s">
        <v>8224</v>
      </c>
      <c r="H2611" t="s">
        <v>8246</v>
      </c>
      <c r="I2611">
        <v>1342330951</v>
      </c>
      <c r="J2611">
        <v>1339738951</v>
      </c>
      <c r="K2611" t="b">
        <v>1</v>
      </c>
      <c r="L2611">
        <v>676</v>
      </c>
      <c r="M2611" t="b">
        <v>1</v>
      </c>
      <c r="N2611" t="s">
        <v>8301</v>
      </c>
      <c r="O2611" s="13">
        <f>E2611/D2611</f>
        <v>3.038011142857143</v>
      </c>
      <c r="P2611" s="14">
        <f>IF($L2611&lt;&gt;0, E2611/L2611, 0)</f>
        <v>157.29347633136095</v>
      </c>
      <c r="Q2611" t="str">
        <f>LEFT($N2611, FIND("/", $N2611)-1)</f>
        <v>technology</v>
      </c>
      <c r="R2611" t="str">
        <f>RIGHT(N2611, LEN(N2611)-LEN(Q2611)-1)</f>
        <v>space exploration</v>
      </c>
      <c r="S2611" s="5">
        <f>$J2611/60/60/24+DATE(1970, 1, 1)</f>
        <v>41075.237858796296</v>
      </c>
      <c r="T2611" s="5">
        <f>$I2611/60/60/24+DATE(1970, 1, 1)</f>
        <v>41105.237858796296</v>
      </c>
      <c r="U2611" t="b">
        <f>T2611&gt;S2611</f>
        <v>1</v>
      </c>
    </row>
    <row r="2612" spans="1:21" ht="43.5" x14ac:dyDescent="0.35">
      <c r="A2612">
        <v>2610</v>
      </c>
      <c r="B2612" s="3" t="s">
        <v>2610</v>
      </c>
      <c r="C2612" s="3" t="s">
        <v>6720</v>
      </c>
      <c r="D2612" s="11">
        <v>22765</v>
      </c>
      <c r="E2612" s="11">
        <v>32172.66</v>
      </c>
      <c r="F2612" t="s">
        <v>8219</v>
      </c>
      <c r="G2612" t="s">
        <v>8224</v>
      </c>
      <c r="H2612" t="s">
        <v>8246</v>
      </c>
      <c r="I2612">
        <v>1471849140</v>
      </c>
      <c r="J2612">
        <v>1468444125</v>
      </c>
      <c r="K2612" t="b">
        <v>1</v>
      </c>
      <c r="L2612">
        <v>577</v>
      </c>
      <c r="M2612" t="b">
        <v>1</v>
      </c>
      <c r="N2612" t="s">
        <v>8301</v>
      </c>
      <c r="O2612" s="13">
        <f>E2612/D2612</f>
        <v>1.4132510432681749</v>
      </c>
      <c r="P2612" s="14">
        <f>IF($L2612&lt;&gt;0, E2612/L2612, 0)</f>
        <v>55.758509532062391</v>
      </c>
      <c r="Q2612" t="str">
        <f>LEFT($N2612, FIND("/", $N2612)-1)</f>
        <v>technology</v>
      </c>
      <c r="R2612" t="str">
        <f>RIGHT(N2612, LEN(N2612)-LEN(Q2612)-1)</f>
        <v>space exploration</v>
      </c>
      <c r="S2612" s="5">
        <f>$J2612/60/60/24+DATE(1970, 1, 1)</f>
        <v>42564.881076388891</v>
      </c>
      <c r="T2612" s="5">
        <f>$I2612/60/60/24+DATE(1970, 1, 1)</f>
        <v>42604.290972222225</v>
      </c>
      <c r="U2612" t="b">
        <f>T2612&gt;S2612</f>
        <v>1</v>
      </c>
    </row>
    <row r="2613" spans="1:21" ht="58" x14ac:dyDescent="0.35">
      <c r="A2613">
        <v>2611</v>
      </c>
      <c r="B2613" s="3" t="s">
        <v>2611</v>
      </c>
      <c r="C2613" s="3" t="s">
        <v>6721</v>
      </c>
      <c r="D2613" s="11">
        <v>11000</v>
      </c>
      <c r="E2613" s="11">
        <v>306970</v>
      </c>
      <c r="F2613" t="s">
        <v>8219</v>
      </c>
      <c r="G2613" t="s">
        <v>8236</v>
      </c>
      <c r="H2613" t="s">
        <v>8249</v>
      </c>
      <c r="I2613">
        <v>1483397940</v>
      </c>
      <c r="J2613">
        <v>1480493014</v>
      </c>
      <c r="K2613" t="b">
        <v>1</v>
      </c>
      <c r="L2613">
        <v>3663</v>
      </c>
      <c r="M2613" t="b">
        <v>1</v>
      </c>
      <c r="N2613" t="s">
        <v>8301</v>
      </c>
      <c r="O2613" s="13">
        <f>E2613/D2613</f>
        <v>27.906363636363636</v>
      </c>
      <c r="P2613" s="14">
        <f>IF($L2613&lt;&gt;0, E2613/L2613, 0)</f>
        <v>83.802893802893806</v>
      </c>
      <c r="Q2613" t="str">
        <f>LEFT($N2613, FIND("/", $N2613)-1)</f>
        <v>technology</v>
      </c>
      <c r="R2613" t="str">
        <f>RIGHT(N2613, LEN(N2613)-LEN(Q2613)-1)</f>
        <v>space exploration</v>
      </c>
      <c r="S2613" s="5">
        <f>$J2613/60/60/24+DATE(1970, 1, 1)</f>
        <v>42704.335810185185</v>
      </c>
      <c r="T2613" s="5">
        <f>$I2613/60/60/24+DATE(1970, 1, 1)</f>
        <v>42737.957638888889</v>
      </c>
      <c r="U2613" t="b">
        <f>T2613&gt;S2613</f>
        <v>1</v>
      </c>
    </row>
    <row r="2614" spans="1:21" ht="43.5" x14ac:dyDescent="0.35">
      <c r="A2614">
        <v>2612</v>
      </c>
      <c r="B2614" s="3" t="s">
        <v>2612</v>
      </c>
      <c r="C2614" s="3" t="s">
        <v>6722</v>
      </c>
      <c r="D2614" s="11">
        <v>10000</v>
      </c>
      <c r="E2614" s="11">
        <v>17176.13</v>
      </c>
      <c r="F2614" t="s">
        <v>8219</v>
      </c>
      <c r="G2614" t="s">
        <v>8224</v>
      </c>
      <c r="H2614" t="s">
        <v>8246</v>
      </c>
      <c r="I2614">
        <v>1420773970</v>
      </c>
      <c r="J2614">
        <v>1418095570</v>
      </c>
      <c r="K2614" t="b">
        <v>1</v>
      </c>
      <c r="L2614">
        <v>294</v>
      </c>
      <c r="M2614" t="b">
        <v>1</v>
      </c>
      <c r="N2614" t="s">
        <v>8301</v>
      </c>
      <c r="O2614" s="13">
        <f>E2614/D2614</f>
        <v>1.7176130000000001</v>
      </c>
      <c r="P2614" s="14">
        <f>IF($L2614&lt;&gt;0, E2614/L2614, 0)</f>
        <v>58.422210884353746</v>
      </c>
      <c r="Q2614" t="str">
        <f>LEFT($N2614, FIND("/", $N2614)-1)</f>
        <v>technology</v>
      </c>
      <c r="R2614" t="str">
        <f>RIGHT(N2614, LEN(N2614)-LEN(Q2614)-1)</f>
        <v>space exploration</v>
      </c>
      <c r="S2614" s="5">
        <f>$J2614/60/60/24+DATE(1970, 1, 1)</f>
        <v>41982.143171296295</v>
      </c>
      <c r="T2614" s="5">
        <f>$I2614/60/60/24+DATE(1970, 1, 1)</f>
        <v>42013.143171296295</v>
      </c>
      <c r="U2614" t="b">
        <f>T2614&gt;S2614</f>
        <v>1</v>
      </c>
    </row>
    <row r="2615" spans="1:21" ht="43.5" x14ac:dyDescent="0.35">
      <c r="A2615">
        <v>2613</v>
      </c>
      <c r="B2615" s="3" t="s">
        <v>2613</v>
      </c>
      <c r="C2615" s="3" t="s">
        <v>6723</v>
      </c>
      <c r="D2615" s="11">
        <v>7500</v>
      </c>
      <c r="E2615" s="11">
        <v>7576</v>
      </c>
      <c r="F2615" t="s">
        <v>8219</v>
      </c>
      <c r="G2615" t="s">
        <v>8224</v>
      </c>
      <c r="H2615" t="s">
        <v>8246</v>
      </c>
      <c r="I2615">
        <v>1348256294</v>
      </c>
      <c r="J2615">
        <v>1345664294</v>
      </c>
      <c r="K2615" t="b">
        <v>1</v>
      </c>
      <c r="L2615">
        <v>28</v>
      </c>
      <c r="M2615" t="b">
        <v>1</v>
      </c>
      <c r="N2615" t="s">
        <v>8301</v>
      </c>
      <c r="O2615" s="13">
        <f>E2615/D2615</f>
        <v>1.0101333333333333</v>
      </c>
      <c r="P2615" s="14">
        <f>IF($L2615&lt;&gt;0, E2615/L2615, 0)</f>
        <v>270.57142857142856</v>
      </c>
      <c r="Q2615" t="str">
        <f>LEFT($N2615, FIND("/", $N2615)-1)</f>
        <v>technology</v>
      </c>
      <c r="R2615" t="str">
        <f>RIGHT(N2615, LEN(N2615)-LEN(Q2615)-1)</f>
        <v>space exploration</v>
      </c>
      <c r="S2615" s="5">
        <f>$J2615/60/60/24+DATE(1970, 1, 1)</f>
        <v>41143.81821759259</v>
      </c>
      <c r="T2615" s="5">
        <f>$I2615/60/60/24+DATE(1970, 1, 1)</f>
        <v>41173.81821759259</v>
      </c>
      <c r="U2615" t="b">
        <f>T2615&gt;S2615</f>
        <v>1</v>
      </c>
    </row>
    <row r="2616" spans="1:21" ht="43.5" x14ac:dyDescent="0.35">
      <c r="A2616">
        <v>2614</v>
      </c>
      <c r="B2616" s="3" t="s">
        <v>2614</v>
      </c>
      <c r="C2616" s="3" t="s">
        <v>6724</v>
      </c>
      <c r="D2616" s="11">
        <v>10500</v>
      </c>
      <c r="E2616" s="11">
        <v>10710</v>
      </c>
      <c r="F2616" t="s">
        <v>8219</v>
      </c>
      <c r="G2616" t="s">
        <v>8224</v>
      </c>
      <c r="H2616" t="s">
        <v>8246</v>
      </c>
      <c r="I2616">
        <v>1398834000</v>
      </c>
      <c r="J2616">
        <v>1396371612</v>
      </c>
      <c r="K2616" t="b">
        <v>1</v>
      </c>
      <c r="L2616">
        <v>100</v>
      </c>
      <c r="M2616" t="b">
        <v>1</v>
      </c>
      <c r="N2616" t="s">
        <v>8301</v>
      </c>
      <c r="O2616" s="13">
        <f>E2616/D2616</f>
        <v>1.02</v>
      </c>
      <c r="P2616" s="14">
        <f>IF($L2616&lt;&gt;0, E2616/L2616, 0)</f>
        <v>107.1</v>
      </c>
      <c r="Q2616" t="str">
        <f>LEFT($N2616, FIND("/", $N2616)-1)</f>
        <v>technology</v>
      </c>
      <c r="R2616" t="str">
        <f>RIGHT(N2616, LEN(N2616)-LEN(Q2616)-1)</f>
        <v>space exploration</v>
      </c>
      <c r="S2616" s="5">
        <f>$J2616/60/60/24+DATE(1970, 1, 1)</f>
        <v>41730.708472222221</v>
      </c>
      <c r="T2616" s="5">
        <f>$I2616/60/60/24+DATE(1970, 1, 1)</f>
        <v>41759.208333333336</v>
      </c>
      <c r="U2616" t="b">
        <f>T2616&gt;S2616</f>
        <v>1</v>
      </c>
    </row>
    <row r="2617" spans="1:21" ht="43.5" x14ac:dyDescent="0.35">
      <c r="A2617">
        <v>2615</v>
      </c>
      <c r="B2617" s="3" t="s">
        <v>2615</v>
      </c>
      <c r="C2617" s="3" t="s">
        <v>6725</v>
      </c>
      <c r="D2617" s="11">
        <v>2001</v>
      </c>
      <c r="E2617" s="11">
        <v>3397</v>
      </c>
      <c r="F2617" t="s">
        <v>8219</v>
      </c>
      <c r="G2617" t="s">
        <v>8225</v>
      </c>
      <c r="H2617" t="s">
        <v>8247</v>
      </c>
      <c r="I2617">
        <v>1462017600</v>
      </c>
      <c r="J2617">
        <v>1458820564</v>
      </c>
      <c r="K2617" t="b">
        <v>0</v>
      </c>
      <c r="L2617">
        <v>72</v>
      </c>
      <c r="M2617" t="b">
        <v>1</v>
      </c>
      <c r="N2617" t="s">
        <v>8301</v>
      </c>
      <c r="O2617" s="13">
        <f>E2617/D2617</f>
        <v>1.6976511744127936</v>
      </c>
      <c r="P2617" s="14">
        <f>IF($L2617&lt;&gt;0, E2617/L2617, 0)</f>
        <v>47.180555555555557</v>
      </c>
      <c r="Q2617" t="str">
        <f>LEFT($N2617, FIND("/", $N2617)-1)</f>
        <v>technology</v>
      </c>
      <c r="R2617" t="str">
        <f>RIGHT(N2617, LEN(N2617)-LEN(Q2617)-1)</f>
        <v>space exploration</v>
      </c>
      <c r="S2617" s="5">
        <f>$J2617/60/60/24+DATE(1970, 1, 1)</f>
        <v>42453.49726851852</v>
      </c>
      <c r="T2617" s="5">
        <f>$I2617/60/60/24+DATE(1970, 1, 1)</f>
        <v>42490.5</v>
      </c>
      <c r="U2617" t="b">
        <f>T2617&gt;S2617</f>
        <v>1</v>
      </c>
    </row>
    <row r="2618" spans="1:21" ht="43.5" x14ac:dyDescent="0.35">
      <c r="A2618">
        <v>2616</v>
      </c>
      <c r="B2618" s="3" t="s">
        <v>2616</v>
      </c>
      <c r="C2618" s="3" t="s">
        <v>6726</v>
      </c>
      <c r="D2618" s="11">
        <v>25000</v>
      </c>
      <c r="E2618" s="11">
        <v>28633.5</v>
      </c>
      <c r="F2618" t="s">
        <v>8219</v>
      </c>
      <c r="G2618" t="s">
        <v>8224</v>
      </c>
      <c r="H2618" t="s">
        <v>8246</v>
      </c>
      <c r="I2618">
        <v>1440546729</v>
      </c>
      <c r="J2618">
        <v>1437954729</v>
      </c>
      <c r="K2618" t="b">
        <v>1</v>
      </c>
      <c r="L2618">
        <v>238</v>
      </c>
      <c r="M2618" t="b">
        <v>1</v>
      </c>
      <c r="N2618" t="s">
        <v>8301</v>
      </c>
      <c r="O2618" s="13">
        <f>E2618/D2618</f>
        <v>1.14534</v>
      </c>
      <c r="P2618" s="14">
        <f>IF($L2618&lt;&gt;0, E2618/L2618, 0)</f>
        <v>120.30882352941177</v>
      </c>
      <c r="Q2618" t="str">
        <f>LEFT($N2618, FIND("/", $N2618)-1)</f>
        <v>technology</v>
      </c>
      <c r="R2618" t="str">
        <f>RIGHT(N2618, LEN(N2618)-LEN(Q2618)-1)</f>
        <v>space exploration</v>
      </c>
      <c r="S2618" s="5">
        <f>$J2618/60/60/24+DATE(1970, 1, 1)</f>
        <v>42211.99454861111</v>
      </c>
      <c r="T2618" s="5">
        <f>$I2618/60/60/24+DATE(1970, 1, 1)</f>
        <v>42241.99454861111</v>
      </c>
      <c r="U2618" t="b">
        <f>T2618&gt;S2618</f>
        <v>1</v>
      </c>
    </row>
    <row r="2619" spans="1:21" ht="43.5" x14ac:dyDescent="0.35">
      <c r="A2619">
        <v>2617</v>
      </c>
      <c r="B2619" s="3" t="s">
        <v>2617</v>
      </c>
      <c r="C2619" s="3" t="s">
        <v>6727</v>
      </c>
      <c r="D2619" s="11">
        <v>500</v>
      </c>
      <c r="E2619" s="11">
        <v>4388</v>
      </c>
      <c r="F2619" t="s">
        <v>8219</v>
      </c>
      <c r="G2619" t="s">
        <v>8224</v>
      </c>
      <c r="H2619" t="s">
        <v>8246</v>
      </c>
      <c r="I2619">
        <v>1413838751</v>
      </c>
      <c r="J2619">
        <v>1411246751</v>
      </c>
      <c r="K2619" t="b">
        <v>1</v>
      </c>
      <c r="L2619">
        <v>159</v>
      </c>
      <c r="M2619" t="b">
        <v>1</v>
      </c>
      <c r="N2619" t="s">
        <v>8301</v>
      </c>
      <c r="O2619" s="13">
        <f>E2619/D2619</f>
        <v>8.7759999999999998</v>
      </c>
      <c r="P2619" s="14">
        <f>IF($L2619&lt;&gt;0, E2619/L2619, 0)</f>
        <v>27.59748427672956</v>
      </c>
      <c r="Q2619" t="str">
        <f>LEFT($N2619, FIND("/", $N2619)-1)</f>
        <v>technology</v>
      </c>
      <c r="R2619" t="str">
        <f>RIGHT(N2619, LEN(N2619)-LEN(Q2619)-1)</f>
        <v>space exploration</v>
      </c>
      <c r="S2619" s="5">
        <f>$J2619/60/60/24+DATE(1970, 1, 1)</f>
        <v>41902.874432870369</v>
      </c>
      <c r="T2619" s="5">
        <f>$I2619/60/60/24+DATE(1970, 1, 1)</f>
        <v>41932.874432870369</v>
      </c>
      <c r="U2619" t="b">
        <f>T2619&gt;S2619</f>
        <v>1</v>
      </c>
    </row>
    <row r="2620" spans="1:21" ht="29" x14ac:dyDescent="0.35">
      <c r="A2620">
        <v>2618</v>
      </c>
      <c r="B2620" s="3" t="s">
        <v>2618</v>
      </c>
      <c r="C2620" s="3" t="s">
        <v>6728</v>
      </c>
      <c r="D2620" s="11">
        <v>15000</v>
      </c>
      <c r="E2620" s="11">
        <v>15808</v>
      </c>
      <c r="F2620" t="s">
        <v>8219</v>
      </c>
      <c r="G2620" t="s">
        <v>8224</v>
      </c>
      <c r="H2620" t="s">
        <v>8246</v>
      </c>
      <c r="I2620">
        <v>1449000061</v>
      </c>
      <c r="J2620">
        <v>1443812461</v>
      </c>
      <c r="K2620" t="b">
        <v>1</v>
      </c>
      <c r="L2620">
        <v>77</v>
      </c>
      <c r="M2620" t="b">
        <v>1</v>
      </c>
      <c r="N2620" t="s">
        <v>8301</v>
      </c>
      <c r="O2620" s="13">
        <f>E2620/D2620</f>
        <v>1.0538666666666667</v>
      </c>
      <c r="P2620" s="14">
        <f>IF($L2620&lt;&gt;0, E2620/L2620, 0)</f>
        <v>205.2987012987013</v>
      </c>
      <c r="Q2620" t="str">
        <f>LEFT($N2620, FIND("/", $N2620)-1)</f>
        <v>technology</v>
      </c>
      <c r="R2620" t="str">
        <f>RIGHT(N2620, LEN(N2620)-LEN(Q2620)-1)</f>
        <v>space exploration</v>
      </c>
      <c r="S2620" s="5">
        <f>$J2620/60/60/24+DATE(1970, 1, 1)</f>
        <v>42279.792372685188</v>
      </c>
      <c r="T2620" s="5">
        <f>$I2620/60/60/24+DATE(1970, 1, 1)</f>
        <v>42339.834039351852</v>
      </c>
      <c r="U2620" t="b">
        <f>T2620&gt;S2620</f>
        <v>1</v>
      </c>
    </row>
    <row r="2621" spans="1:21" ht="43.5" x14ac:dyDescent="0.35">
      <c r="A2621">
        <v>2619</v>
      </c>
      <c r="B2621" s="3" t="s">
        <v>2619</v>
      </c>
      <c r="C2621" s="3" t="s">
        <v>6729</v>
      </c>
      <c r="D2621" s="11">
        <v>1000</v>
      </c>
      <c r="E2621" s="11">
        <v>1884</v>
      </c>
      <c r="F2621" t="s">
        <v>8219</v>
      </c>
      <c r="G2621" t="s">
        <v>8224</v>
      </c>
      <c r="H2621" t="s">
        <v>8246</v>
      </c>
      <c r="I2621">
        <v>1445598000</v>
      </c>
      <c r="J2621">
        <v>1443302004</v>
      </c>
      <c r="K2621" t="b">
        <v>1</v>
      </c>
      <c r="L2621">
        <v>53</v>
      </c>
      <c r="M2621" t="b">
        <v>1</v>
      </c>
      <c r="N2621" t="s">
        <v>8301</v>
      </c>
      <c r="O2621" s="13">
        <f>E2621/D2621</f>
        <v>1.8839999999999999</v>
      </c>
      <c r="P2621" s="14">
        <f>IF($L2621&lt;&gt;0, E2621/L2621, 0)</f>
        <v>35.547169811320757</v>
      </c>
      <c r="Q2621" t="str">
        <f>LEFT($N2621, FIND("/", $N2621)-1)</f>
        <v>technology</v>
      </c>
      <c r="R2621" t="str">
        <f>RIGHT(N2621, LEN(N2621)-LEN(Q2621)-1)</f>
        <v>space exploration</v>
      </c>
      <c r="S2621" s="5">
        <f>$J2621/60/60/24+DATE(1970, 1, 1)</f>
        <v>42273.884305555555</v>
      </c>
      <c r="T2621" s="5">
        <f>$I2621/60/60/24+DATE(1970, 1, 1)</f>
        <v>42300.458333333328</v>
      </c>
      <c r="U2621" t="b">
        <f>T2621&gt;S2621</f>
        <v>1</v>
      </c>
    </row>
    <row r="2622" spans="1:21" ht="43.5" x14ac:dyDescent="0.35">
      <c r="A2622">
        <v>2620</v>
      </c>
      <c r="B2622" s="3" t="s">
        <v>2620</v>
      </c>
      <c r="C2622" s="3" t="s">
        <v>6730</v>
      </c>
      <c r="D2622" s="11">
        <v>65000</v>
      </c>
      <c r="E2622" s="11">
        <v>93374</v>
      </c>
      <c r="F2622" t="s">
        <v>8219</v>
      </c>
      <c r="G2622" t="s">
        <v>8226</v>
      </c>
      <c r="H2622" t="s">
        <v>8248</v>
      </c>
      <c r="I2622">
        <v>1444525200</v>
      </c>
      <c r="J2622">
        <v>1441339242</v>
      </c>
      <c r="K2622" t="b">
        <v>1</v>
      </c>
      <c r="L2622">
        <v>1251</v>
      </c>
      <c r="M2622" t="b">
        <v>1</v>
      </c>
      <c r="N2622" t="s">
        <v>8301</v>
      </c>
      <c r="O2622" s="13">
        <f>E2622/D2622</f>
        <v>1.436523076923077</v>
      </c>
      <c r="P2622" s="14">
        <f>IF($L2622&lt;&gt;0, E2622/L2622, 0)</f>
        <v>74.639488409272587</v>
      </c>
      <c r="Q2622" t="str">
        <f>LEFT($N2622, FIND("/", $N2622)-1)</f>
        <v>technology</v>
      </c>
      <c r="R2622" t="str">
        <f>RIGHT(N2622, LEN(N2622)-LEN(Q2622)-1)</f>
        <v>space exploration</v>
      </c>
      <c r="S2622" s="5">
        <f>$J2622/60/60/24+DATE(1970, 1, 1)</f>
        <v>42251.16715277778</v>
      </c>
      <c r="T2622" s="5">
        <f>$I2622/60/60/24+DATE(1970, 1, 1)</f>
        <v>42288.041666666672</v>
      </c>
      <c r="U2622" t="b">
        <f>T2622&gt;S2622</f>
        <v>1</v>
      </c>
    </row>
    <row r="2623" spans="1:21" ht="43.5" x14ac:dyDescent="0.35">
      <c r="A2623">
        <v>2621</v>
      </c>
      <c r="B2623" s="3" t="s">
        <v>2621</v>
      </c>
      <c r="C2623" s="3" t="s">
        <v>6731</v>
      </c>
      <c r="D2623" s="11">
        <v>15000</v>
      </c>
      <c r="E2623" s="11">
        <v>21882</v>
      </c>
      <c r="F2623" t="s">
        <v>8219</v>
      </c>
      <c r="G2623" t="s">
        <v>8224</v>
      </c>
      <c r="H2623" t="s">
        <v>8246</v>
      </c>
      <c r="I2623">
        <v>1432230988</v>
      </c>
      <c r="J2623">
        <v>1429638988</v>
      </c>
      <c r="K2623" t="b">
        <v>1</v>
      </c>
      <c r="L2623">
        <v>465</v>
      </c>
      <c r="M2623" t="b">
        <v>1</v>
      </c>
      <c r="N2623" t="s">
        <v>8301</v>
      </c>
      <c r="O2623" s="13">
        <f>E2623/D2623</f>
        <v>1.4588000000000001</v>
      </c>
      <c r="P2623" s="14">
        <f>IF($L2623&lt;&gt;0, E2623/L2623, 0)</f>
        <v>47.058064516129029</v>
      </c>
      <c r="Q2623" t="str">
        <f>LEFT($N2623, FIND("/", $N2623)-1)</f>
        <v>technology</v>
      </c>
      <c r="R2623" t="str">
        <f>RIGHT(N2623, LEN(N2623)-LEN(Q2623)-1)</f>
        <v>space exploration</v>
      </c>
      <c r="S2623" s="5">
        <f>$J2623/60/60/24+DATE(1970, 1, 1)</f>
        <v>42115.74754629629</v>
      </c>
      <c r="T2623" s="5">
        <f>$I2623/60/60/24+DATE(1970, 1, 1)</f>
        <v>42145.74754629629</v>
      </c>
      <c r="U2623" t="b">
        <f>T2623&gt;S2623</f>
        <v>1</v>
      </c>
    </row>
    <row r="2624" spans="1:21" ht="43.5" x14ac:dyDescent="0.35">
      <c r="A2624">
        <v>2622</v>
      </c>
      <c r="B2624" s="3" t="s">
        <v>2622</v>
      </c>
      <c r="C2624" s="3" t="s">
        <v>6732</v>
      </c>
      <c r="D2624" s="11">
        <v>1500</v>
      </c>
      <c r="E2624" s="11">
        <v>1967.76</v>
      </c>
      <c r="F2624" t="s">
        <v>8219</v>
      </c>
      <c r="G2624" t="s">
        <v>8237</v>
      </c>
      <c r="H2624" t="s">
        <v>8249</v>
      </c>
      <c r="I2624">
        <v>1483120216</v>
      </c>
      <c r="J2624">
        <v>1479232216</v>
      </c>
      <c r="K2624" t="b">
        <v>0</v>
      </c>
      <c r="L2624">
        <v>74</v>
      </c>
      <c r="M2624" t="b">
        <v>1</v>
      </c>
      <c r="N2624" t="s">
        <v>8301</v>
      </c>
      <c r="O2624" s="13">
        <f>E2624/D2624</f>
        <v>1.3118399999999999</v>
      </c>
      <c r="P2624" s="14">
        <f>IF($L2624&lt;&gt;0, E2624/L2624, 0)</f>
        <v>26.591351351351353</v>
      </c>
      <c r="Q2624" t="str">
        <f>LEFT($N2624, FIND("/", $N2624)-1)</f>
        <v>technology</v>
      </c>
      <c r="R2624" t="str">
        <f>RIGHT(N2624, LEN(N2624)-LEN(Q2624)-1)</f>
        <v>space exploration</v>
      </c>
      <c r="S2624" s="5">
        <f>$J2624/60/60/24+DATE(1970, 1, 1)</f>
        <v>42689.74324074074</v>
      </c>
      <c r="T2624" s="5">
        <f>$I2624/60/60/24+DATE(1970, 1, 1)</f>
        <v>42734.74324074074</v>
      </c>
      <c r="U2624" t="b">
        <f>T2624&gt;S2624</f>
        <v>1</v>
      </c>
    </row>
    <row r="2625" spans="1:21" ht="43.5" x14ac:dyDescent="0.35">
      <c r="A2625">
        <v>2623</v>
      </c>
      <c r="B2625" s="3" t="s">
        <v>2623</v>
      </c>
      <c r="C2625" s="3" t="s">
        <v>6733</v>
      </c>
      <c r="D2625" s="11">
        <v>2000</v>
      </c>
      <c r="E2625" s="11">
        <v>2280</v>
      </c>
      <c r="F2625" t="s">
        <v>8219</v>
      </c>
      <c r="G2625" t="s">
        <v>8224</v>
      </c>
      <c r="H2625" t="s">
        <v>8246</v>
      </c>
      <c r="I2625">
        <v>1480658966</v>
      </c>
      <c r="J2625">
        <v>1479449366</v>
      </c>
      <c r="K2625" t="b">
        <v>0</v>
      </c>
      <c r="L2625">
        <v>62</v>
      </c>
      <c r="M2625" t="b">
        <v>1</v>
      </c>
      <c r="N2625" t="s">
        <v>8301</v>
      </c>
      <c r="O2625" s="13">
        <f>E2625/D2625</f>
        <v>1.1399999999999999</v>
      </c>
      <c r="P2625" s="14">
        <f>IF($L2625&lt;&gt;0, E2625/L2625, 0)</f>
        <v>36.774193548387096</v>
      </c>
      <c r="Q2625" t="str">
        <f>LEFT($N2625, FIND("/", $N2625)-1)</f>
        <v>technology</v>
      </c>
      <c r="R2625" t="str">
        <f>RIGHT(N2625, LEN(N2625)-LEN(Q2625)-1)</f>
        <v>space exploration</v>
      </c>
      <c r="S2625" s="5">
        <f>$J2625/60/60/24+DATE(1970, 1, 1)</f>
        <v>42692.256550925929</v>
      </c>
      <c r="T2625" s="5">
        <f>$I2625/60/60/24+DATE(1970, 1, 1)</f>
        <v>42706.256550925929</v>
      </c>
      <c r="U2625" t="b">
        <f>T2625&gt;S2625</f>
        <v>1</v>
      </c>
    </row>
    <row r="2626" spans="1:21" ht="43.5" x14ac:dyDescent="0.35">
      <c r="A2626">
        <v>2624</v>
      </c>
      <c r="B2626" s="3" t="s">
        <v>2624</v>
      </c>
      <c r="C2626" s="3" t="s">
        <v>6734</v>
      </c>
      <c r="D2626" s="11">
        <v>8000</v>
      </c>
      <c r="E2626" s="11">
        <v>110353.65</v>
      </c>
      <c r="F2626" t="s">
        <v>8219</v>
      </c>
      <c r="G2626" t="s">
        <v>8224</v>
      </c>
      <c r="H2626" t="s">
        <v>8246</v>
      </c>
      <c r="I2626">
        <v>1347530822</v>
      </c>
      <c r="J2626">
        <v>1345716422</v>
      </c>
      <c r="K2626" t="b">
        <v>0</v>
      </c>
      <c r="L2626">
        <v>3468</v>
      </c>
      <c r="M2626" t="b">
        <v>1</v>
      </c>
      <c r="N2626" t="s">
        <v>8301</v>
      </c>
      <c r="O2626" s="13">
        <f>E2626/D2626</f>
        <v>13.794206249999998</v>
      </c>
      <c r="P2626" s="14">
        <f>IF($L2626&lt;&gt;0, E2626/L2626, 0)</f>
        <v>31.820544982698959</v>
      </c>
      <c r="Q2626" t="str">
        <f>LEFT($N2626, FIND("/", $N2626)-1)</f>
        <v>technology</v>
      </c>
      <c r="R2626" t="str">
        <f>RIGHT(N2626, LEN(N2626)-LEN(Q2626)-1)</f>
        <v>space exploration</v>
      </c>
      <c r="S2626" s="5">
        <f>$J2626/60/60/24+DATE(1970, 1, 1)</f>
        <v>41144.42155092593</v>
      </c>
      <c r="T2626" s="5">
        <f>$I2626/60/60/24+DATE(1970, 1, 1)</f>
        <v>41165.42155092593</v>
      </c>
      <c r="U2626" t="b">
        <f>T2626&gt;S2626</f>
        <v>1</v>
      </c>
    </row>
    <row r="2627" spans="1:21" ht="58" x14ac:dyDescent="0.35">
      <c r="A2627">
        <v>2625</v>
      </c>
      <c r="B2627" s="3" t="s">
        <v>2625</v>
      </c>
      <c r="C2627" s="3" t="s">
        <v>6735</v>
      </c>
      <c r="D2627" s="11">
        <v>150</v>
      </c>
      <c r="E2627" s="11">
        <v>1434</v>
      </c>
      <c r="F2627" t="s">
        <v>8219</v>
      </c>
      <c r="G2627" t="s">
        <v>8236</v>
      </c>
      <c r="H2627" t="s">
        <v>8249</v>
      </c>
      <c r="I2627">
        <v>1478723208</v>
      </c>
      <c r="J2627">
        <v>1476559608</v>
      </c>
      <c r="K2627" t="b">
        <v>0</v>
      </c>
      <c r="L2627">
        <v>52</v>
      </c>
      <c r="M2627" t="b">
        <v>1</v>
      </c>
      <c r="N2627" t="s">
        <v>8301</v>
      </c>
      <c r="O2627" s="13">
        <f>E2627/D2627</f>
        <v>9.56</v>
      </c>
      <c r="P2627" s="14">
        <f>IF($L2627&lt;&gt;0, E2627/L2627, 0)</f>
        <v>27.576923076923077</v>
      </c>
      <c r="Q2627" t="str">
        <f>LEFT($N2627, FIND("/", $N2627)-1)</f>
        <v>technology</v>
      </c>
      <c r="R2627" t="str">
        <f>RIGHT(N2627, LEN(N2627)-LEN(Q2627)-1)</f>
        <v>space exploration</v>
      </c>
      <c r="S2627" s="5">
        <f>$J2627/60/60/24+DATE(1970, 1, 1)</f>
        <v>42658.810277777782</v>
      </c>
      <c r="T2627" s="5">
        <f>$I2627/60/60/24+DATE(1970, 1, 1)</f>
        <v>42683.851944444439</v>
      </c>
      <c r="U2627" t="b">
        <f>T2627&gt;S2627</f>
        <v>1</v>
      </c>
    </row>
    <row r="2628" spans="1:21" ht="43.5" x14ac:dyDescent="0.35">
      <c r="A2628">
        <v>2626</v>
      </c>
      <c r="B2628" s="3" t="s">
        <v>2626</v>
      </c>
      <c r="C2628" s="3" t="s">
        <v>6736</v>
      </c>
      <c r="D2628" s="11">
        <v>2500</v>
      </c>
      <c r="E2628" s="11">
        <v>2800</v>
      </c>
      <c r="F2628" t="s">
        <v>8219</v>
      </c>
      <c r="G2628" t="s">
        <v>8224</v>
      </c>
      <c r="H2628" t="s">
        <v>8246</v>
      </c>
      <c r="I2628">
        <v>1433343869</v>
      </c>
      <c r="J2628">
        <v>1430751869</v>
      </c>
      <c r="K2628" t="b">
        <v>0</v>
      </c>
      <c r="L2628">
        <v>50</v>
      </c>
      <c r="M2628" t="b">
        <v>1</v>
      </c>
      <c r="N2628" t="s">
        <v>8301</v>
      </c>
      <c r="O2628" s="13">
        <f>E2628/D2628</f>
        <v>1.1200000000000001</v>
      </c>
      <c r="P2628" s="14">
        <f>IF($L2628&lt;&gt;0, E2628/L2628, 0)</f>
        <v>56</v>
      </c>
      <c r="Q2628" t="str">
        <f>LEFT($N2628, FIND("/", $N2628)-1)</f>
        <v>technology</v>
      </c>
      <c r="R2628" t="str">
        <f>RIGHT(N2628, LEN(N2628)-LEN(Q2628)-1)</f>
        <v>space exploration</v>
      </c>
      <c r="S2628" s="5">
        <f>$J2628/60/60/24+DATE(1970, 1, 1)</f>
        <v>42128.628113425926</v>
      </c>
      <c r="T2628" s="5">
        <f>$I2628/60/60/24+DATE(1970, 1, 1)</f>
        <v>42158.628113425926</v>
      </c>
      <c r="U2628" t="b">
        <f>T2628&gt;S2628</f>
        <v>1</v>
      </c>
    </row>
    <row r="2629" spans="1:21" ht="43.5" x14ac:dyDescent="0.35">
      <c r="A2629">
        <v>2627</v>
      </c>
      <c r="B2629" s="3" t="s">
        <v>2627</v>
      </c>
      <c r="C2629" s="3" t="s">
        <v>6737</v>
      </c>
      <c r="D2629" s="11">
        <v>150</v>
      </c>
      <c r="E2629" s="11">
        <v>970</v>
      </c>
      <c r="F2629" t="s">
        <v>8219</v>
      </c>
      <c r="G2629" t="s">
        <v>8224</v>
      </c>
      <c r="H2629" t="s">
        <v>8246</v>
      </c>
      <c r="I2629">
        <v>1448571261</v>
      </c>
      <c r="J2629">
        <v>1445975661</v>
      </c>
      <c r="K2629" t="b">
        <v>0</v>
      </c>
      <c r="L2629">
        <v>45</v>
      </c>
      <c r="M2629" t="b">
        <v>1</v>
      </c>
      <c r="N2629" t="s">
        <v>8301</v>
      </c>
      <c r="O2629" s="13">
        <f>E2629/D2629</f>
        <v>6.4666666666666668</v>
      </c>
      <c r="P2629" s="14">
        <f>IF($L2629&lt;&gt;0, E2629/L2629, 0)</f>
        <v>21.555555555555557</v>
      </c>
      <c r="Q2629" t="str">
        <f>LEFT($N2629, FIND("/", $N2629)-1)</f>
        <v>technology</v>
      </c>
      <c r="R2629" t="str">
        <f>RIGHT(N2629, LEN(N2629)-LEN(Q2629)-1)</f>
        <v>space exploration</v>
      </c>
      <c r="S2629" s="5">
        <f>$J2629/60/60/24+DATE(1970, 1, 1)</f>
        <v>42304.829409722224</v>
      </c>
      <c r="T2629" s="5">
        <f>$I2629/60/60/24+DATE(1970, 1, 1)</f>
        <v>42334.871076388896</v>
      </c>
      <c r="U2629" t="b">
        <f>T2629&gt;S2629</f>
        <v>1</v>
      </c>
    </row>
    <row r="2630" spans="1:21" ht="43.5" x14ac:dyDescent="0.35">
      <c r="A2630">
        <v>2628</v>
      </c>
      <c r="B2630" s="3" t="s">
        <v>2628</v>
      </c>
      <c r="C2630" s="3" t="s">
        <v>6738</v>
      </c>
      <c r="D2630" s="11">
        <v>839</v>
      </c>
      <c r="E2630" s="11">
        <v>926</v>
      </c>
      <c r="F2630" t="s">
        <v>8219</v>
      </c>
      <c r="G2630" t="s">
        <v>8224</v>
      </c>
      <c r="H2630" t="s">
        <v>8246</v>
      </c>
      <c r="I2630">
        <v>1417389067</v>
      </c>
      <c r="J2630">
        <v>1415661067</v>
      </c>
      <c r="K2630" t="b">
        <v>0</v>
      </c>
      <c r="L2630">
        <v>21</v>
      </c>
      <c r="M2630" t="b">
        <v>1</v>
      </c>
      <c r="N2630" t="s">
        <v>8301</v>
      </c>
      <c r="O2630" s="13">
        <f>E2630/D2630</f>
        <v>1.1036948748510131</v>
      </c>
      <c r="P2630" s="14">
        <f>IF($L2630&lt;&gt;0, E2630/L2630, 0)</f>
        <v>44.095238095238095</v>
      </c>
      <c r="Q2630" t="str">
        <f>LEFT($N2630, FIND("/", $N2630)-1)</f>
        <v>technology</v>
      </c>
      <c r="R2630" t="str">
        <f>RIGHT(N2630, LEN(N2630)-LEN(Q2630)-1)</f>
        <v>space exploration</v>
      </c>
      <c r="S2630" s="5">
        <f>$J2630/60/60/24+DATE(1970, 1, 1)</f>
        <v>41953.966053240743</v>
      </c>
      <c r="T2630" s="5">
        <f>$I2630/60/60/24+DATE(1970, 1, 1)</f>
        <v>41973.966053240743</v>
      </c>
      <c r="U2630" t="b">
        <f>T2630&gt;S2630</f>
        <v>1</v>
      </c>
    </row>
    <row r="2631" spans="1:21" ht="29" x14ac:dyDescent="0.35">
      <c r="A2631">
        <v>2629</v>
      </c>
      <c r="B2631" s="3" t="s">
        <v>2629</v>
      </c>
      <c r="C2631" s="3" t="s">
        <v>6739</v>
      </c>
      <c r="D2631" s="11">
        <v>5000</v>
      </c>
      <c r="E2631" s="11">
        <v>6387</v>
      </c>
      <c r="F2631" t="s">
        <v>8219</v>
      </c>
      <c r="G2631" t="s">
        <v>8225</v>
      </c>
      <c r="H2631" t="s">
        <v>8247</v>
      </c>
      <c r="I2631">
        <v>1431608122</v>
      </c>
      <c r="J2631">
        <v>1429016122</v>
      </c>
      <c r="K2631" t="b">
        <v>0</v>
      </c>
      <c r="L2631">
        <v>100</v>
      </c>
      <c r="M2631" t="b">
        <v>1</v>
      </c>
      <c r="N2631" t="s">
        <v>8301</v>
      </c>
      <c r="O2631" s="13">
        <f>E2631/D2631</f>
        <v>1.2774000000000001</v>
      </c>
      <c r="P2631" s="14">
        <f>IF($L2631&lt;&gt;0, E2631/L2631, 0)</f>
        <v>63.87</v>
      </c>
      <c r="Q2631" t="str">
        <f>LEFT($N2631, FIND("/", $N2631)-1)</f>
        <v>technology</v>
      </c>
      <c r="R2631" t="str">
        <f>RIGHT(N2631, LEN(N2631)-LEN(Q2631)-1)</f>
        <v>space exploration</v>
      </c>
      <c r="S2631" s="5">
        <f>$J2631/60/60/24+DATE(1970, 1, 1)</f>
        <v>42108.538449074069</v>
      </c>
      <c r="T2631" s="5">
        <f>$I2631/60/60/24+DATE(1970, 1, 1)</f>
        <v>42138.538449074069</v>
      </c>
      <c r="U2631" t="b">
        <f>T2631&gt;S2631</f>
        <v>1</v>
      </c>
    </row>
    <row r="2632" spans="1:21" ht="43.5" x14ac:dyDescent="0.35">
      <c r="A2632">
        <v>2630</v>
      </c>
      <c r="B2632" s="3" t="s">
        <v>2630</v>
      </c>
      <c r="C2632" s="3" t="s">
        <v>6740</v>
      </c>
      <c r="D2632" s="11">
        <v>2000</v>
      </c>
      <c r="E2632" s="11">
        <v>3158</v>
      </c>
      <c r="F2632" t="s">
        <v>8219</v>
      </c>
      <c r="G2632" t="s">
        <v>8226</v>
      </c>
      <c r="H2632" t="s">
        <v>8248</v>
      </c>
      <c r="I2632">
        <v>1467280800</v>
      </c>
      <c r="J2632">
        <v>1464921112</v>
      </c>
      <c r="K2632" t="b">
        <v>0</v>
      </c>
      <c r="L2632">
        <v>81</v>
      </c>
      <c r="M2632" t="b">
        <v>1</v>
      </c>
      <c r="N2632" t="s">
        <v>8301</v>
      </c>
      <c r="O2632" s="13">
        <f>E2632/D2632</f>
        <v>1.579</v>
      </c>
      <c r="P2632" s="14">
        <f>IF($L2632&lt;&gt;0, E2632/L2632, 0)</f>
        <v>38.987654320987652</v>
      </c>
      <c r="Q2632" t="str">
        <f>LEFT($N2632, FIND("/", $N2632)-1)</f>
        <v>technology</v>
      </c>
      <c r="R2632" t="str">
        <f>RIGHT(N2632, LEN(N2632)-LEN(Q2632)-1)</f>
        <v>space exploration</v>
      </c>
      <c r="S2632" s="5">
        <f>$J2632/60/60/24+DATE(1970, 1, 1)</f>
        <v>42524.105462962965</v>
      </c>
      <c r="T2632" s="5">
        <f>$I2632/60/60/24+DATE(1970, 1, 1)</f>
        <v>42551.416666666672</v>
      </c>
      <c r="U2632" t="b">
        <f>T2632&gt;S2632</f>
        <v>1</v>
      </c>
    </row>
    <row r="2633" spans="1:21" ht="43.5" x14ac:dyDescent="0.35">
      <c r="A2633">
        <v>2631</v>
      </c>
      <c r="B2633" s="3" t="s">
        <v>2631</v>
      </c>
      <c r="C2633" s="3" t="s">
        <v>6741</v>
      </c>
      <c r="D2633" s="11">
        <v>20000</v>
      </c>
      <c r="E2633" s="11">
        <v>22933.05</v>
      </c>
      <c r="F2633" t="s">
        <v>8219</v>
      </c>
      <c r="G2633" t="s">
        <v>8224</v>
      </c>
      <c r="H2633" t="s">
        <v>8246</v>
      </c>
      <c r="I2633">
        <v>1440907427</v>
      </c>
      <c r="J2633">
        <v>1438488227</v>
      </c>
      <c r="K2633" t="b">
        <v>0</v>
      </c>
      <c r="L2633">
        <v>286</v>
      </c>
      <c r="M2633" t="b">
        <v>1</v>
      </c>
      <c r="N2633" t="s">
        <v>8301</v>
      </c>
      <c r="O2633" s="13">
        <f>E2633/D2633</f>
        <v>1.1466525000000001</v>
      </c>
      <c r="P2633" s="14">
        <f>IF($L2633&lt;&gt;0, E2633/L2633, 0)</f>
        <v>80.185489510489504</v>
      </c>
      <c r="Q2633" t="str">
        <f>LEFT($N2633, FIND("/", $N2633)-1)</f>
        <v>technology</v>
      </c>
      <c r="R2633" t="str">
        <f>RIGHT(N2633, LEN(N2633)-LEN(Q2633)-1)</f>
        <v>space exploration</v>
      </c>
      <c r="S2633" s="5">
        <f>$J2633/60/60/24+DATE(1970, 1, 1)</f>
        <v>42218.169293981482</v>
      </c>
      <c r="T2633" s="5">
        <f>$I2633/60/60/24+DATE(1970, 1, 1)</f>
        <v>42246.169293981482</v>
      </c>
      <c r="U2633" t="b">
        <f>T2633&gt;S2633</f>
        <v>1</v>
      </c>
    </row>
    <row r="2634" spans="1:21" ht="43.5" x14ac:dyDescent="0.35">
      <c r="A2634">
        <v>2632</v>
      </c>
      <c r="B2634" s="3" t="s">
        <v>2632</v>
      </c>
      <c r="C2634" s="3" t="s">
        <v>6742</v>
      </c>
      <c r="D2634" s="11">
        <v>1070</v>
      </c>
      <c r="E2634" s="11">
        <v>1466</v>
      </c>
      <c r="F2634" t="s">
        <v>8219</v>
      </c>
      <c r="G2634" t="s">
        <v>8224</v>
      </c>
      <c r="H2634" t="s">
        <v>8246</v>
      </c>
      <c r="I2634">
        <v>1464485339</v>
      </c>
      <c r="J2634">
        <v>1462325339</v>
      </c>
      <c r="K2634" t="b">
        <v>0</v>
      </c>
      <c r="L2634">
        <v>42</v>
      </c>
      <c r="M2634" t="b">
        <v>1</v>
      </c>
      <c r="N2634" t="s">
        <v>8301</v>
      </c>
      <c r="O2634" s="13">
        <f>E2634/D2634</f>
        <v>1.3700934579439252</v>
      </c>
      <c r="P2634" s="14">
        <f>IF($L2634&lt;&gt;0, E2634/L2634, 0)</f>
        <v>34.904761904761905</v>
      </c>
      <c r="Q2634" t="str">
        <f>LEFT($N2634, FIND("/", $N2634)-1)</f>
        <v>technology</v>
      </c>
      <c r="R2634" t="str">
        <f>RIGHT(N2634, LEN(N2634)-LEN(Q2634)-1)</f>
        <v>space exploration</v>
      </c>
      <c r="S2634" s="5">
        <f>$J2634/60/60/24+DATE(1970, 1, 1)</f>
        <v>42494.061793981484</v>
      </c>
      <c r="T2634" s="5">
        <f>$I2634/60/60/24+DATE(1970, 1, 1)</f>
        <v>42519.061793981484</v>
      </c>
      <c r="U2634" t="b">
        <f>T2634&gt;S2634</f>
        <v>1</v>
      </c>
    </row>
    <row r="2635" spans="1:21" ht="43.5" x14ac:dyDescent="0.35">
      <c r="A2635">
        <v>2633</v>
      </c>
      <c r="B2635" s="3" t="s">
        <v>2633</v>
      </c>
      <c r="C2635" s="3" t="s">
        <v>6743</v>
      </c>
      <c r="D2635" s="11">
        <v>5000</v>
      </c>
      <c r="E2635" s="11">
        <v>17731</v>
      </c>
      <c r="F2635" t="s">
        <v>8219</v>
      </c>
      <c r="G2635" t="s">
        <v>8224</v>
      </c>
      <c r="H2635" t="s">
        <v>8246</v>
      </c>
      <c r="I2635">
        <v>1393542000</v>
      </c>
      <c r="J2635">
        <v>1390938332</v>
      </c>
      <c r="K2635" t="b">
        <v>0</v>
      </c>
      <c r="L2635">
        <v>199</v>
      </c>
      <c r="M2635" t="b">
        <v>1</v>
      </c>
      <c r="N2635" t="s">
        <v>8301</v>
      </c>
      <c r="O2635" s="13">
        <f>E2635/D2635</f>
        <v>3.5461999999999998</v>
      </c>
      <c r="P2635" s="14">
        <f>IF($L2635&lt;&gt;0, E2635/L2635, 0)</f>
        <v>89.100502512562812</v>
      </c>
      <c r="Q2635" t="str">
        <f>LEFT($N2635, FIND("/", $N2635)-1)</f>
        <v>technology</v>
      </c>
      <c r="R2635" t="str">
        <f>RIGHT(N2635, LEN(N2635)-LEN(Q2635)-1)</f>
        <v>space exploration</v>
      </c>
      <c r="S2635" s="5">
        <f>$J2635/60/60/24+DATE(1970, 1, 1)</f>
        <v>41667.823287037041</v>
      </c>
      <c r="T2635" s="5">
        <f>$I2635/60/60/24+DATE(1970, 1, 1)</f>
        <v>41697.958333333336</v>
      </c>
      <c r="U2635" t="b">
        <f>T2635&gt;S2635</f>
        <v>1</v>
      </c>
    </row>
    <row r="2636" spans="1:21" ht="43.5" x14ac:dyDescent="0.35">
      <c r="A2636">
        <v>2634</v>
      </c>
      <c r="B2636" s="3" t="s">
        <v>2634</v>
      </c>
      <c r="C2636" s="3" t="s">
        <v>6744</v>
      </c>
      <c r="D2636" s="11">
        <v>930</v>
      </c>
      <c r="E2636" s="11">
        <v>986</v>
      </c>
      <c r="F2636" t="s">
        <v>8219</v>
      </c>
      <c r="G2636" t="s">
        <v>8224</v>
      </c>
      <c r="H2636" t="s">
        <v>8246</v>
      </c>
      <c r="I2636">
        <v>1475163921</v>
      </c>
      <c r="J2636">
        <v>1472571921</v>
      </c>
      <c r="K2636" t="b">
        <v>0</v>
      </c>
      <c r="L2636">
        <v>25</v>
      </c>
      <c r="M2636" t="b">
        <v>1</v>
      </c>
      <c r="N2636" t="s">
        <v>8301</v>
      </c>
      <c r="O2636" s="13">
        <f>E2636/D2636</f>
        <v>1.0602150537634409</v>
      </c>
      <c r="P2636" s="14">
        <f>IF($L2636&lt;&gt;0, E2636/L2636, 0)</f>
        <v>39.44</v>
      </c>
      <c r="Q2636" t="str">
        <f>LEFT($N2636, FIND("/", $N2636)-1)</f>
        <v>technology</v>
      </c>
      <c r="R2636" t="str">
        <f>RIGHT(N2636, LEN(N2636)-LEN(Q2636)-1)</f>
        <v>space exploration</v>
      </c>
      <c r="S2636" s="5">
        <f>$J2636/60/60/24+DATE(1970, 1, 1)</f>
        <v>42612.656493055561</v>
      </c>
      <c r="T2636" s="5">
        <f>$I2636/60/60/24+DATE(1970, 1, 1)</f>
        <v>42642.656493055561</v>
      </c>
      <c r="U2636" t="b">
        <f>T2636&gt;S2636</f>
        <v>1</v>
      </c>
    </row>
    <row r="2637" spans="1:21" ht="43.5" x14ac:dyDescent="0.35">
      <c r="A2637">
        <v>2635</v>
      </c>
      <c r="B2637" s="3" t="s">
        <v>2635</v>
      </c>
      <c r="C2637" s="3" t="s">
        <v>6745</v>
      </c>
      <c r="D2637" s="11">
        <v>11500</v>
      </c>
      <c r="E2637" s="11">
        <v>11500</v>
      </c>
      <c r="F2637" t="s">
        <v>8219</v>
      </c>
      <c r="G2637" t="s">
        <v>8229</v>
      </c>
      <c r="H2637" t="s">
        <v>8251</v>
      </c>
      <c r="I2637">
        <v>1425937761</v>
      </c>
      <c r="J2637">
        <v>1422917361</v>
      </c>
      <c r="K2637" t="b">
        <v>0</v>
      </c>
      <c r="L2637">
        <v>84</v>
      </c>
      <c r="M2637" t="b">
        <v>1</v>
      </c>
      <c r="N2637" t="s">
        <v>8301</v>
      </c>
      <c r="O2637" s="13">
        <f>E2637/D2637</f>
        <v>1</v>
      </c>
      <c r="P2637" s="14">
        <f>IF($L2637&lt;&gt;0, E2637/L2637, 0)</f>
        <v>136.9047619047619</v>
      </c>
      <c r="Q2637" t="str">
        <f>LEFT($N2637, FIND("/", $N2637)-1)</f>
        <v>technology</v>
      </c>
      <c r="R2637" t="str">
        <f>RIGHT(N2637, LEN(N2637)-LEN(Q2637)-1)</f>
        <v>space exploration</v>
      </c>
      <c r="S2637" s="5">
        <f>$J2637/60/60/24+DATE(1970, 1, 1)</f>
        <v>42037.950937500005</v>
      </c>
      <c r="T2637" s="5">
        <f>$I2637/60/60/24+DATE(1970, 1, 1)</f>
        <v>42072.909270833334</v>
      </c>
      <c r="U2637" t="b">
        <f>T2637&gt;S2637</f>
        <v>1</v>
      </c>
    </row>
    <row r="2638" spans="1:21" ht="58" x14ac:dyDescent="0.35">
      <c r="A2638">
        <v>2636</v>
      </c>
      <c r="B2638" s="3" t="s">
        <v>2636</v>
      </c>
      <c r="C2638" s="3" t="s">
        <v>6746</v>
      </c>
      <c r="D2638" s="11">
        <v>1000</v>
      </c>
      <c r="E2638" s="11">
        <v>1873</v>
      </c>
      <c r="F2638" t="s">
        <v>8219</v>
      </c>
      <c r="G2638" t="s">
        <v>8224</v>
      </c>
      <c r="H2638" t="s">
        <v>8246</v>
      </c>
      <c r="I2638">
        <v>1476579600</v>
      </c>
      <c r="J2638">
        <v>1474641914</v>
      </c>
      <c r="K2638" t="b">
        <v>0</v>
      </c>
      <c r="L2638">
        <v>50</v>
      </c>
      <c r="M2638" t="b">
        <v>1</v>
      </c>
      <c r="N2638" t="s">
        <v>8301</v>
      </c>
      <c r="O2638" s="13">
        <f>E2638/D2638</f>
        <v>1.873</v>
      </c>
      <c r="P2638" s="14">
        <f>IF($L2638&lt;&gt;0, E2638/L2638, 0)</f>
        <v>37.46</v>
      </c>
      <c r="Q2638" t="str">
        <f>LEFT($N2638, FIND("/", $N2638)-1)</f>
        <v>technology</v>
      </c>
      <c r="R2638" t="str">
        <f>RIGHT(N2638, LEN(N2638)-LEN(Q2638)-1)</f>
        <v>space exploration</v>
      </c>
      <c r="S2638" s="5">
        <f>$J2638/60/60/24+DATE(1970, 1, 1)</f>
        <v>42636.614745370374</v>
      </c>
      <c r="T2638" s="5">
        <f>$I2638/60/60/24+DATE(1970, 1, 1)</f>
        <v>42659.041666666672</v>
      </c>
      <c r="U2638" t="b">
        <f>T2638&gt;S2638</f>
        <v>1</v>
      </c>
    </row>
    <row r="2639" spans="1:21" ht="29" x14ac:dyDescent="0.35">
      <c r="A2639">
        <v>2637</v>
      </c>
      <c r="B2639" s="3" t="s">
        <v>2637</v>
      </c>
      <c r="C2639" s="3" t="s">
        <v>6747</v>
      </c>
      <c r="D2639" s="11">
        <v>500</v>
      </c>
      <c r="E2639" s="11">
        <v>831</v>
      </c>
      <c r="F2639" t="s">
        <v>8219</v>
      </c>
      <c r="G2639" t="s">
        <v>8224</v>
      </c>
      <c r="H2639" t="s">
        <v>8246</v>
      </c>
      <c r="I2639">
        <v>1476277875</v>
      </c>
      <c r="J2639">
        <v>1474895475</v>
      </c>
      <c r="K2639" t="b">
        <v>0</v>
      </c>
      <c r="L2639">
        <v>26</v>
      </c>
      <c r="M2639" t="b">
        <v>1</v>
      </c>
      <c r="N2639" t="s">
        <v>8301</v>
      </c>
      <c r="O2639" s="13">
        <f>E2639/D2639</f>
        <v>1.6619999999999999</v>
      </c>
      <c r="P2639" s="14">
        <f>IF($L2639&lt;&gt;0, E2639/L2639, 0)</f>
        <v>31.96153846153846</v>
      </c>
      <c r="Q2639" t="str">
        <f>LEFT($N2639, FIND("/", $N2639)-1)</f>
        <v>technology</v>
      </c>
      <c r="R2639" t="str">
        <f>RIGHT(N2639, LEN(N2639)-LEN(Q2639)-1)</f>
        <v>space exploration</v>
      </c>
      <c r="S2639" s="5">
        <f>$J2639/60/60/24+DATE(1970, 1, 1)</f>
        <v>42639.549479166672</v>
      </c>
      <c r="T2639" s="5">
        <f>$I2639/60/60/24+DATE(1970, 1, 1)</f>
        <v>42655.549479166672</v>
      </c>
      <c r="U2639" t="b">
        <f>T2639&gt;S2639</f>
        <v>1</v>
      </c>
    </row>
    <row r="2640" spans="1:21" ht="43.5" x14ac:dyDescent="0.35">
      <c r="A2640">
        <v>2638</v>
      </c>
      <c r="B2640" s="3" t="s">
        <v>2638</v>
      </c>
      <c r="C2640" s="3" t="s">
        <v>6748</v>
      </c>
      <c r="D2640" s="11">
        <v>347</v>
      </c>
      <c r="E2640" s="11">
        <v>353</v>
      </c>
      <c r="F2640" t="s">
        <v>8219</v>
      </c>
      <c r="G2640" t="s">
        <v>8224</v>
      </c>
      <c r="H2640" t="s">
        <v>8246</v>
      </c>
      <c r="I2640">
        <v>1421358895</v>
      </c>
      <c r="J2640">
        <v>1418766895</v>
      </c>
      <c r="K2640" t="b">
        <v>0</v>
      </c>
      <c r="L2640">
        <v>14</v>
      </c>
      <c r="M2640" t="b">
        <v>1</v>
      </c>
      <c r="N2640" t="s">
        <v>8301</v>
      </c>
      <c r="O2640" s="13">
        <f>E2640/D2640</f>
        <v>1.0172910662824208</v>
      </c>
      <c r="P2640" s="14">
        <f>IF($L2640&lt;&gt;0, E2640/L2640, 0)</f>
        <v>25.214285714285715</v>
      </c>
      <c r="Q2640" t="str">
        <f>LEFT($N2640, FIND("/", $N2640)-1)</f>
        <v>technology</v>
      </c>
      <c r="R2640" t="str">
        <f>RIGHT(N2640, LEN(N2640)-LEN(Q2640)-1)</f>
        <v>space exploration</v>
      </c>
      <c r="S2640" s="5">
        <f>$J2640/60/60/24+DATE(1970, 1, 1)</f>
        <v>41989.913136574076</v>
      </c>
      <c r="T2640" s="5">
        <f>$I2640/60/60/24+DATE(1970, 1, 1)</f>
        <v>42019.913136574076</v>
      </c>
      <c r="U2640" t="b">
        <f>T2640&gt;S2640</f>
        <v>1</v>
      </c>
    </row>
    <row r="2641" spans="1:21" ht="43.5" x14ac:dyDescent="0.35">
      <c r="A2641">
        <v>2639</v>
      </c>
      <c r="B2641" s="3" t="s">
        <v>2639</v>
      </c>
      <c r="C2641" s="3" t="s">
        <v>6749</v>
      </c>
      <c r="D2641" s="11">
        <v>300</v>
      </c>
      <c r="E2641" s="11">
        <v>492</v>
      </c>
      <c r="F2641" t="s">
        <v>8219</v>
      </c>
      <c r="G2641" t="s">
        <v>8225</v>
      </c>
      <c r="H2641" t="s">
        <v>8247</v>
      </c>
      <c r="I2641">
        <v>1424378748</v>
      </c>
      <c r="J2641">
        <v>1421786748</v>
      </c>
      <c r="K2641" t="b">
        <v>0</v>
      </c>
      <c r="L2641">
        <v>49</v>
      </c>
      <c r="M2641" t="b">
        <v>1</v>
      </c>
      <c r="N2641" t="s">
        <v>8301</v>
      </c>
      <c r="O2641" s="13">
        <f>E2641/D2641</f>
        <v>1.64</v>
      </c>
      <c r="P2641" s="14">
        <f>IF($L2641&lt;&gt;0, E2641/L2641, 0)</f>
        <v>10.040816326530612</v>
      </c>
      <c r="Q2641" t="str">
        <f>LEFT($N2641, FIND("/", $N2641)-1)</f>
        <v>technology</v>
      </c>
      <c r="R2641" t="str">
        <f>RIGHT(N2641, LEN(N2641)-LEN(Q2641)-1)</f>
        <v>space exploration</v>
      </c>
      <c r="S2641" s="5">
        <f>$J2641/60/60/24+DATE(1970, 1, 1)</f>
        <v>42024.86513888889</v>
      </c>
      <c r="T2641" s="5">
        <f>$I2641/60/60/24+DATE(1970, 1, 1)</f>
        <v>42054.86513888889</v>
      </c>
      <c r="U2641" t="b">
        <f>T2641&gt;S2641</f>
        <v>1</v>
      </c>
    </row>
    <row r="2642" spans="1:21" ht="58" x14ac:dyDescent="0.35">
      <c r="A2642">
        <v>2640</v>
      </c>
      <c r="B2642" s="3" t="s">
        <v>2640</v>
      </c>
      <c r="C2642" s="3" t="s">
        <v>6750</v>
      </c>
      <c r="D2642" s="11">
        <v>3000</v>
      </c>
      <c r="E2642" s="11">
        <v>3170</v>
      </c>
      <c r="F2642" t="s">
        <v>8219</v>
      </c>
      <c r="G2642" t="s">
        <v>8224</v>
      </c>
      <c r="H2642" t="s">
        <v>8246</v>
      </c>
      <c r="I2642">
        <v>1433735474</v>
      </c>
      <c r="J2642">
        <v>1428551474</v>
      </c>
      <c r="K2642" t="b">
        <v>0</v>
      </c>
      <c r="L2642">
        <v>69</v>
      </c>
      <c r="M2642" t="b">
        <v>1</v>
      </c>
      <c r="N2642" t="s">
        <v>8301</v>
      </c>
      <c r="O2642" s="13">
        <f>E2642/D2642</f>
        <v>1.0566666666666666</v>
      </c>
      <c r="P2642" s="14">
        <f>IF($L2642&lt;&gt;0, E2642/L2642, 0)</f>
        <v>45.94202898550725</v>
      </c>
      <c r="Q2642" t="str">
        <f>LEFT($N2642, FIND("/", $N2642)-1)</f>
        <v>technology</v>
      </c>
      <c r="R2642" t="str">
        <f>RIGHT(N2642, LEN(N2642)-LEN(Q2642)-1)</f>
        <v>space exploration</v>
      </c>
      <c r="S2642" s="5">
        <f>$J2642/60/60/24+DATE(1970, 1, 1)</f>
        <v>42103.160578703704</v>
      </c>
      <c r="T2642" s="5">
        <f>$I2642/60/60/24+DATE(1970, 1, 1)</f>
        <v>42163.160578703704</v>
      </c>
      <c r="U2642" t="b">
        <f>T2642&gt;S2642</f>
        <v>1</v>
      </c>
    </row>
    <row r="2643" spans="1:21" ht="29" x14ac:dyDescent="0.35">
      <c r="A2643">
        <v>2641</v>
      </c>
      <c r="B2643" s="3" t="s">
        <v>2641</v>
      </c>
      <c r="C2643" s="3" t="s">
        <v>6751</v>
      </c>
      <c r="D2643" s="11">
        <v>1500</v>
      </c>
      <c r="E2643" s="11">
        <v>15</v>
      </c>
      <c r="F2643" t="s">
        <v>8221</v>
      </c>
      <c r="G2643" t="s">
        <v>8224</v>
      </c>
      <c r="H2643" t="s">
        <v>8246</v>
      </c>
      <c r="I2643">
        <v>1410811740</v>
      </c>
      <c r="J2643">
        <v>1409341863</v>
      </c>
      <c r="K2643" t="b">
        <v>0</v>
      </c>
      <c r="L2643">
        <v>1</v>
      </c>
      <c r="M2643" t="b">
        <v>0</v>
      </c>
      <c r="N2643" t="s">
        <v>8301</v>
      </c>
      <c r="O2643" s="13">
        <f>E2643/D2643</f>
        <v>0.01</v>
      </c>
      <c r="P2643" s="14">
        <f>IF($L2643&lt;&gt;0, E2643/L2643, 0)</f>
        <v>15</v>
      </c>
      <c r="Q2643" t="str">
        <f>LEFT($N2643, FIND("/", $N2643)-1)</f>
        <v>technology</v>
      </c>
      <c r="R2643" t="str">
        <f>RIGHT(N2643, LEN(N2643)-LEN(Q2643)-1)</f>
        <v>space exploration</v>
      </c>
      <c r="S2643" s="5">
        <f>$J2643/60/60/24+DATE(1970, 1, 1)</f>
        <v>41880.827118055553</v>
      </c>
      <c r="T2643" s="5">
        <f>$I2643/60/60/24+DATE(1970, 1, 1)</f>
        <v>41897.839583333334</v>
      </c>
      <c r="U2643" t="b">
        <f>T2643&gt;S2643</f>
        <v>1</v>
      </c>
    </row>
    <row r="2644" spans="1:21" ht="58" x14ac:dyDescent="0.35">
      <c r="A2644">
        <v>2642</v>
      </c>
      <c r="B2644" s="3" t="s">
        <v>2642</v>
      </c>
      <c r="C2644" s="3" t="s">
        <v>6752</v>
      </c>
      <c r="D2644" s="11">
        <v>500000</v>
      </c>
      <c r="E2644" s="11">
        <v>0</v>
      </c>
      <c r="F2644" t="s">
        <v>8221</v>
      </c>
      <c r="G2644" t="s">
        <v>8236</v>
      </c>
      <c r="H2644" t="s">
        <v>8249</v>
      </c>
      <c r="I2644">
        <v>1468565820</v>
      </c>
      <c r="J2644">
        <v>1465970108</v>
      </c>
      <c r="K2644" t="b">
        <v>0</v>
      </c>
      <c r="L2644">
        <v>0</v>
      </c>
      <c r="M2644" t="b">
        <v>0</v>
      </c>
      <c r="N2644" t="s">
        <v>8301</v>
      </c>
      <c r="O2644" s="13">
        <f>E2644/D2644</f>
        <v>0</v>
      </c>
      <c r="P2644" s="14">
        <f>IF($L2644&lt;&gt;0, E2644/L2644, 0)</f>
        <v>0</v>
      </c>
      <c r="Q2644" t="str">
        <f>LEFT($N2644, FIND("/", $N2644)-1)</f>
        <v>technology</v>
      </c>
      <c r="R2644" t="str">
        <f>RIGHT(N2644, LEN(N2644)-LEN(Q2644)-1)</f>
        <v>space exploration</v>
      </c>
      <c r="S2644" s="5">
        <f>$J2644/60/60/24+DATE(1970, 1, 1)</f>
        <v>42536.246620370366</v>
      </c>
      <c r="T2644" s="5">
        <f>$I2644/60/60/24+DATE(1970, 1, 1)</f>
        <v>42566.289583333331</v>
      </c>
      <c r="U2644" t="b">
        <f>T2644&gt;S2644</f>
        <v>1</v>
      </c>
    </row>
    <row r="2645" spans="1:21" ht="58" x14ac:dyDescent="0.35">
      <c r="A2645">
        <v>2643</v>
      </c>
      <c r="B2645" s="3" t="s">
        <v>2643</v>
      </c>
      <c r="C2645" s="3" t="s">
        <v>6753</v>
      </c>
      <c r="D2645" s="11">
        <v>1000000</v>
      </c>
      <c r="E2645" s="11">
        <v>335597.31</v>
      </c>
      <c r="F2645" t="s">
        <v>8220</v>
      </c>
      <c r="G2645" t="s">
        <v>8224</v>
      </c>
      <c r="H2645" t="s">
        <v>8246</v>
      </c>
      <c r="I2645">
        <v>1482307140</v>
      </c>
      <c r="J2645">
        <v>1479218315</v>
      </c>
      <c r="K2645" t="b">
        <v>1</v>
      </c>
      <c r="L2645">
        <v>1501</v>
      </c>
      <c r="M2645" t="b">
        <v>0</v>
      </c>
      <c r="N2645" t="s">
        <v>8301</v>
      </c>
      <c r="O2645" s="13">
        <f>E2645/D2645</f>
        <v>0.33559730999999998</v>
      </c>
      <c r="P2645" s="14">
        <f>IF($L2645&lt;&gt;0, E2645/L2645, 0)</f>
        <v>223.58248500999335</v>
      </c>
      <c r="Q2645" t="str">
        <f>LEFT($N2645, FIND("/", $N2645)-1)</f>
        <v>technology</v>
      </c>
      <c r="R2645" t="str">
        <f>RIGHT(N2645, LEN(N2645)-LEN(Q2645)-1)</f>
        <v>space exploration</v>
      </c>
      <c r="S2645" s="5">
        <f>$J2645/60/60/24+DATE(1970, 1, 1)</f>
        <v>42689.582349537035</v>
      </c>
      <c r="T2645" s="5">
        <f>$I2645/60/60/24+DATE(1970, 1, 1)</f>
        <v>42725.332638888889</v>
      </c>
      <c r="U2645" t="b">
        <f>T2645&gt;S2645</f>
        <v>1</v>
      </c>
    </row>
    <row r="2646" spans="1:21" ht="43.5" x14ac:dyDescent="0.35">
      <c r="A2646">
        <v>2644</v>
      </c>
      <c r="B2646" s="3" t="s">
        <v>2644</v>
      </c>
      <c r="C2646" s="3" t="s">
        <v>6754</v>
      </c>
      <c r="D2646" s="11">
        <v>100000</v>
      </c>
      <c r="E2646" s="11">
        <v>2053</v>
      </c>
      <c r="F2646" t="s">
        <v>8220</v>
      </c>
      <c r="G2646" t="s">
        <v>8224</v>
      </c>
      <c r="H2646" t="s">
        <v>8246</v>
      </c>
      <c r="I2646">
        <v>1489172435</v>
      </c>
      <c r="J2646">
        <v>1486580435</v>
      </c>
      <c r="K2646" t="b">
        <v>1</v>
      </c>
      <c r="L2646">
        <v>52</v>
      </c>
      <c r="M2646" t="b">
        <v>0</v>
      </c>
      <c r="N2646" t="s">
        <v>8301</v>
      </c>
      <c r="O2646" s="13">
        <f>E2646/D2646</f>
        <v>2.053E-2</v>
      </c>
      <c r="P2646" s="14">
        <f>IF($L2646&lt;&gt;0, E2646/L2646, 0)</f>
        <v>39.480769230769234</v>
      </c>
      <c r="Q2646" t="str">
        <f>LEFT($N2646, FIND("/", $N2646)-1)</f>
        <v>technology</v>
      </c>
      <c r="R2646" t="str">
        <f>RIGHT(N2646, LEN(N2646)-LEN(Q2646)-1)</f>
        <v>space exploration</v>
      </c>
      <c r="S2646" s="5">
        <f>$J2646/60/60/24+DATE(1970, 1, 1)</f>
        <v>42774.792071759264</v>
      </c>
      <c r="T2646" s="5">
        <f>$I2646/60/60/24+DATE(1970, 1, 1)</f>
        <v>42804.792071759264</v>
      </c>
      <c r="U2646" t="b">
        <f>T2646&gt;S2646</f>
        <v>1</v>
      </c>
    </row>
    <row r="2647" spans="1:21" ht="43.5" x14ac:dyDescent="0.35">
      <c r="A2647">
        <v>2645</v>
      </c>
      <c r="B2647" s="3" t="s">
        <v>2645</v>
      </c>
      <c r="C2647" s="3" t="s">
        <v>6755</v>
      </c>
      <c r="D2647" s="11">
        <v>20000</v>
      </c>
      <c r="E2647" s="11">
        <v>2100</v>
      </c>
      <c r="F2647" t="s">
        <v>8220</v>
      </c>
      <c r="G2647" t="s">
        <v>8226</v>
      </c>
      <c r="H2647" t="s">
        <v>8248</v>
      </c>
      <c r="I2647">
        <v>1415481203</v>
      </c>
      <c r="J2647">
        <v>1412885603</v>
      </c>
      <c r="K2647" t="b">
        <v>1</v>
      </c>
      <c r="L2647">
        <v>23</v>
      </c>
      <c r="M2647" t="b">
        <v>0</v>
      </c>
      <c r="N2647" t="s">
        <v>8301</v>
      </c>
      <c r="O2647" s="13">
        <f>E2647/D2647</f>
        <v>0.105</v>
      </c>
      <c r="P2647" s="14">
        <f>IF($L2647&lt;&gt;0, E2647/L2647, 0)</f>
        <v>91.304347826086953</v>
      </c>
      <c r="Q2647" t="str">
        <f>LEFT($N2647, FIND("/", $N2647)-1)</f>
        <v>technology</v>
      </c>
      <c r="R2647" t="str">
        <f>RIGHT(N2647, LEN(N2647)-LEN(Q2647)-1)</f>
        <v>space exploration</v>
      </c>
      <c r="S2647" s="5">
        <f>$J2647/60/60/24+DATE(1970, 1, 1)</f>
        <v>41921.842627314814</v>
      </c>
      <c r="T2647" s="5">
        <f>$I2647/60/60/24+DATE(1970, 1, 1)</f>
        <v>41951.884293981479</v>
      </c>
      <c r="U2647" t="b">
        <f>T2647&gt;S2647</f>
        <v>1</v>
      </c>
    </row>
    <row r="2648" spans="1:21" ht="43.5" x14ac:dyDescent="0.35">
      <c r="A2648">
        <v>2646</v>
      </c>
      <c r="B2648" s="3" t="s">
        <v>2646</v>
      </c>
      <c r="C2648" s="3" t="s">
        <v>6756</v>
      </c>
      <c r="D2648" s="11">
        <v>500000</v>
      </c>
      <c r="E2648" s="11">
        <v>42086.42</v>
      </c>
      <c r="F2648" t="s">
        <v>8220</v>
      </c>
      <c r="G2648" t="s">
        <v>8224</v>
      </c>
      <c r="H2648" t="s">
        <v>8246</v>
      </c>
      <c r="I2648">
        <v>1441783869</v>
      </c>
      <c r="J2648">
        <v>1439191869</v>
      </c>
      <c r="K2648" t="b">
        <v>1</v>
      </c>
      <c r="L2648">
        <v>535</v>
      </c>
      <c r="M2648" t="b">
        <v>0</v>
      </c>
      <c r="N2648" t="s">
        <v>8301</v>
      </c>
      <c r="O2648" s="13">
        <f>E2648/D2648</f>
        <v>8.4172839999999999E-2</v>
      </c>
      <c r="P2648" s="14">
        <f>IF($L2648&lt;&gt;0, E2648/L2648, 0)</f>
        <v>78.666205607476627</v>
      </c>
      <c r="Q2648" t="str">
        <f>LEFT($N2648, FIND("/", $N2648)-1)</f>
        <v>technology</v>
      </c>
      <c r="R2648" t="str">
        <f>RIGHT(N2648, LEN(N2648)-LEN(Q2648)-1)</f>
        <v>space exploration</v>
      </c>
      <c r="S2648" s="5">
        <f>$J2648/60/60/24+DATE(1970, 1, 1)</f>
        <v>42226.313298611116</v>
      </c>
      <c r="T2648" s="5">
        <f>$I2648/60/60/24+DATE(1970, 1, 1)</f>
        <v>42256.313298611116</v>
      </c>
      <c r="U2648" t="b">
        <f>T2648&gt;S2648</f>
        <v>1</v>
      </c>
    </row>
    <row r="2649" spans="1:21" ht="43.5" x14ac:dyDescent="0.35">
      <c r="A2649">
        <v>2647</v>
      </c>
      <c r="B2649" s="3" t="s">
        <v>2647</v>
      </c>
      <c r="C2649" s="3" t="s">
        <v>6757</v>
      </c>
      <c r="D2649" s="11">
        <v>2500</v>
      </c>
      <c r="E2649" s="11">
        <v>36</v>
      </c>
      <c r="F2649" t="s">
        <v>8220</v>
      </c>
      <c r="G2649" t="s">
        <v>8229</v>
      </c>
      <c r="H2649" t="s">
        <v>8251</v>
      </c>
      <c r="I2649">
        <v>1439533019</v>
      </c>
      <c r="J2649">
        <v>1436941019</v>
      </c>
      <c r="K2649" t="b">
        <v>0</v>
      </c>
      <c r="L2649">
        <v>3</v>
      </c>
      <c r="M2649" t="b">
        <v>0</v>
      </c>
      <c r="N2649" t="s">
        <v>8301</v>
      </c>
      <c r="O2649" s="13">
        <f>E2649/D2649</f>
        <v>1.44E-2</v>
      </c>
      <c r="P2649" s="14">
        <f>IF($L2649&lt;&gt;0, E2649/L2649, 0)</f>
        <v>12</v>
      </c>
      <c r="Q2649" t="str">
        <f>LEFT($N2649, FIND("/", $N2649)-1)</f>
        <v>technology</v>
      </c>
      <c r="R2649" t="str">
        <f>RIGHT(N2649, LEN(N2649)-LEN(Q2649)-1)</f>
        <v>space exploration</v>
      </c>
      <c r="S2649" s="5">
        <f>$J2649/60/60/24+DATE(1970, 1, 1)</f>
        <v>42200.261793981481</v>
      </c>
      <c r="T2649" s="5">
        <f>$I2649/60/60/24+DATE(1970, 1, 1)</f>
        <v>42230.261793981481</v>
      </c>
      <c r="U2649" t="b">
        <f>T2649&gt;S2649</f>
        <v>1</v>
      </c>
    </row>
    <row r="2650" spans="1:21" ht="58" x14ac:dyDescent="0.35">
      <c r="A2650">
        <v>2648</v>
      </c>
      <c r="B2650" s="3" t="s">
        <v>2648</v>
      </c>
      <c r="C2650" s="3" t="s">
        <v>6758</v>
      </c>
      <c r="D2650" s="11">
        <v>12000</v>
      </c>
      <c r="E2650" s="11">
        <v>106</v>
      </c>
      <c r="F2650" t="s">
        <v>8220</v>
      </c>
      <c r="G2650" t="s">
        <v>8224</v>
      </c>
      <c r="H2650" t="s">
        <v>8246</v>
      </c>
      <c r="I2650">
        <v>1457543360</v>
      </c>
      <c r="J2650">
        <v>1454951360</v>
      </c>
      <c r="K2650" t="b">
        <v>0</v>
      </c>
      <c r="L2650">
        <v>6</v>
      </c>
      <c r="M2650" t="b">
        <v>0</v>
      </c>
      <c r="N2650" t="s">
        <v>8301</v>
      </c>
      <c r="O2650" s="13">
        <f>E2650/D2650</f>
        <v>8.8333333333333337E-3</v>
      </c>
      <c r="P2650" s="14">
        <f>IF($L2650&lt;&gt;0, E2650/L2650, 0)</f>
        <v>17.666666666666668</v>
      </c>
      <c r="Q2650" t="str">
        <f>LEFT($N2650, FIND("/", $N2650)-1)</f>
        <v>technology</v>
      </c>
      <c r="R2650" t="str">
        <f>RIGHT(N2650, LEN(N2650)-LEN(Q2650)-1)</f>
        <v>space exploration</v>
      </c>
      <c r="S2650" s="5">
        <f>$J2650/60/60/24+DATE(1970, 1, 1)</f>
        <v>42408.714814814812</v>
      </c>
      <c r="T2650" s="5">
        <f>$I2650/60/60/24+DATE(1970, 1, 1)</f>
        <v>42438.714814814812</v>
      </c>
      <c r="U2650" t="b">
        <f>T2650&gt;S2650</f>
        <v>1</v>
      </c>
    </row>
    <row r="2651" spans="1:21" ht="29" x14ac:dyDescent="0.35">
      <c r="A2651">
        <v>2649</v>
      </c>
      <c r="B2651" s="3" t="s">
        <v>2649</v>
      </c>
      <c r="C2651" s="3" t="s">
        <v>6759</v>
      </c>
      <c r="D2651" s="11">
        <v>125000</v>
      </c>
      <c r="E2651" s="11">
        <v>124</v>
      </c>
      <c r="F2651" t="s">
        <v>8220</v>
      </c>
      <c r="G2651" t="s">
        <v>8224</v>
      </c>
      <c r="H2651" t="s">
        <v>8246</v>
      </c>
      <c r="I2651">
        <v>1454370941</v>
      </c>
      <c r="J2651">
        <v>1449186941</v>
      </c>
      <c r="K2651" t="b">
        <v>0</v>
      </c>
      <c r="L2651">
        <v>3</v>
      </c>
      <c r="M2651" t="b">
        <v>0</v>
      </c>
      <c r="N2651" t="s">
        <v>8301</v>
      </c>
      <c r="O2651" s="13">
        <f>E2651/D2651</f>
        <v>9.9200000000000004E-4</v>
      </c>
      <c r="P2651" s="14">
        <f>IF($L2651&lt;&gt;0, E2651/L2651, 0)</f>
        <v>41.333333333333336</v>
      </c>
      <c r="Q2651" t="str">
        <f>LEFT($N2651, FIND("/", $N2651)-1)</f>
        <v>technology</v>
      </c>
      <c r="R2651" t="str">
        <f>RIGHT(N2651, LEN(N2651)-LEN(Q2651)-1)</f>
        <v>space exploration</v>
      </c>
      <c r="S2651" s="5">
        <f>$J2651/60/60/24+DATE(1970, 1, 1)</f>
        <v>42341.99700231482</v>
      </c>
      <c r="T2651" s="5">
        <f>$I2651/60/60/24+DATE(1970, 1, 1)</f>
        <v>42401.99700231482</v>
      </c>
      <c r="U2651" t="b">
        <f>T2651&gt;S2651</f>
        <v>1</v>
      </c>
    </row>
    <row r="2652" spans="1:21" ht="58" x14ac:dyDescent="0.35">
      <c r="A2652">
        <v>2650</v>
      </c>
      <c r="B2652" s="3" t="s">
        <v>2650</v>
      </c>
      <c r="C2652" s="3" t="s">
        <v>6760</v>
      </c>
      <c r="D2652" s="11">
        <v>60000</v>
      </c>
      <c r="E2652" s="11">
        <v>358</v>
      </c>
      <c r="F2652" t="s">
        <v>8220</v>
      </c>
      <c r="G2652" t="s">
        <v>8224</v>
      </c>
      <c r="H2652" t="s">
        <v>8246</v>
      </c>
      <c r="I2652">
        <v>1482332343</v>
      </c>
      <c r="J2652">
        <v>1479740343</v>
      </c>
      <c r="K2652" t="b">
        <v>0</v>
      </c>
      <c r="L2652">
        <v>5</v>
      </c>
      <c r="M2652" t="b">
        <v>0</v>
      </c>
      <c r="N2652" t="s">
        <v>8301</v>
      </c>
      <c r="O2652" s="13">
        <f>E2652/D2652</f>
        <v>5.966666666666667E-3</v>
      </c>
      <c r="P2652" s="14">
        <f>IF($L2652&lt;&gt;0, E2652/L2652, 0)</f>
        <v>71.599999999999994</v>
      </c>
      <c r="Q2652" t="str">
        <f>LEFT($N2652, FIND("/", $N2652)-1)</f>
        <v>technology</v>
      </c>
      <c r="R2652" t="str">
        <f>RIGHT(N2652, LEN(N2652)-LEN(Q2652)-1)</f>
        <v>space exploration</v>
      </c>
      <c r="S2652" s="5">
        <f>$J2652/60/60/24+DATE(1970, 1, 1)</f>
        <v>42695.624340277776</v>
      </c>
      <c r="T2652" s="5">
        <f>$I2652/60/60/24+DATE(1970, 1, 1)</f>
        <v>42725.624340277776</v>
      </c>
      <c r="U2652" t="b">
        <f>T2652&gt;S2652</f>
        <v>1</v>
      </c>
    </row>
    <row r="2653" spans="1:21" ht="43.5" x14ac:dyDescent="0.35">
      <c r="A2653">
        <v>2651</v>
      </c>
      <c r="B2653" s="3" t="s">
        <v>2651</v>
      </c>
      <c r="C2653" s="3" t="s">
        <v>6761</v>
      </c>
      <c r="D2653" s="11">
        <v>280000</v>
      </c>
      <c r="E2653" s="11">
        <v>5233</v>
      </c>
      <c r="F2653" t="s">
        <v>8220</v>
      </c>
      <c r="G2653" t="s">
        <v>8224</v>
      </c>
      <c r="H2653" t="s">
        <v>8246</v>
      </c>
      <c r="I2653">
        <v>1450380009</v>
      </c>
      <c r="J2653">
        <v>1447960809</v>
      </c>
      <c r="K2653" t="b">
        <v>0</v>
      </c>
      <c r="L2653">
        <v>17</v>
      </c>
      <c r="M2653" t="b">
        <v>0</v>
      </c>
      <c r="N2653" t="s">
        <v>8301</v>
      </c>
      <c r="O2653" s="13">
        <f>E2653/D2653</f>
        <v>1.8689285714285714E-2</v>
      </c>
      <c r="P2653" s="14">
        <f>IF($L2653&lt;&gt;0, E2653/L2653, 0)</f>
        <v>307.8235294117647</v>
      </c>
      <c r="Q2653" t="str">
        <f>LEFT($N2653, FIND("/", $N2653)-1)</f>
        <v>technology</v>
      </c>
      <c r="R2653" t="str">
        <f>RIGHT(N2653, LEN(N2653)-LEN(Q2653)-1)</f>
        <v>space exploration</v>
      </c>
      <c r="S2653" s="5">
        <f>$J2653/60/60/24+DATE(1970, 1, 1)</f>
        <v>42327.805659722217</v>
      </c>
      <c r="T2653" s="5">
        <f>$I2653/60/60/24+DATE(1970, 1, 1)</f>
        <v>42355.805659722217</v>
      </c>
      <c r="U2653" t="b">
        <f>T2653&gt;S2653</f>
        <v>1</v>
      </c>
    </row>
    <row r="2654" spans="1:21" ht="43.5" x14ac:dyDescent="0.35">
      <c r="A2654">
        <v>2652</v>
      </c>
      <c r="B2654" s="3" t="s">
        <v>2652</v>
      </c>
      <c r="C2654" s="3" t="s">
        <v>6762</v>
      </c>
      <c r="D2654" s="11">
        <v>100000</v>
      </c>
      <c r="E2654" s="11">
        <v>885</v>
      </c>
      <c r="F2654" t="s">
        <v>8220</v>
      </c>
      <c r="G2654" t="s">
        <v>8226</v>
      </c>
      <c r="H2654" t="s">
        <v>8248</v>
      </c>
      <c r="I2654">
        <v>1418183325</v>
      </c>
      <c r="J2654">
        <v>1415591325</v>
      </c>
      <c r="K2654" t="b">
        <v>0</v>
      </c>
      <c r="L2654">
        <v>11</v>
      </c>
      <c r="M2654" t="b">
        <v>0</v>
      </c>
      <c r="N2654" t="s">
        <v>8301</v>
      </c>
      <c r="O2654" s="13">
        <f>E2654/D2654</f>
        <v>8.8500000000000002E-3</v>
      </c>
      <c r="P2654" s="14">
        <f>IF($L2654&lt;&gt;0, E2654/L2654, 0)</f>
        <v>80.454545454545453</v>
      </c>
      <c r="Q2654" t="str">
        <f>LEFT($N2654, FIND("/", $N2654)-1)</f>
        <v>technology</v>
      </c>
      <c r="R2654" t="str">
        <f>RIGHT(N2654, LEN(N2654)-LEN(Q2654)-1)</f>
        <v>space exploration</v>
      </c>
      <c r="S2654" s="5">
        <f>$J2654/60/60/24+DATE(1970, 1, 1)</f>
        <v>41953.158854166672</v>
      </c>
      <c r="T2654" s="5">
        <f>$I2654/60/60/24+DATE(1970, 1, 1)</f>
        <v>41983.158854166672</v>
      </c>
      <c r="U2654" t="b">
        <f>T2654&gt;S2654</f>
        <v>1</v>
      </c>
    </row>
    <row r="2655" spans="1:21" ht="43.5" x14ac:dyDescent="0.35">
      <c r="A2655">
        <v>2653</v>
      </c>
      <c r="B2655" s="3" t="s">
        <v>2653</v>
      </c>
      <c r="C2655" s="3" t="s">
        <v>6763</v>
      </c>
      <c r="D2655" s="11">
        <v>51000</v>
      </c>
      <c r="E2655" s="11">
        <v>5876</v>
      </c>
      <c r="F2655" t="s">
        <v>8220</v>
      </c>
      <c r="G2655" t="s">
        <v>8224</v>
      </c>
      <c r="H2655" t="s">
        <v>8246</v>
      </c>
      <c r="I2655">
        <v>1402632000</v>
      </c>
      <c r="J2655">
        <v>1399909127</v>
      </c>
      <c r="K2655" t="b">
        <v>0</v>
      </c>
      <c r="L2655">
        <v>70</v>
      </c>
      <c r="M2655" t="b">
        <v>0</v>
      </c>
      <c r="N2655" t="s">
        <v>8301</v>
      </c>
      <c r="O2655" s="13">
        <f>E2655/D2655</f>
        <v>0.1152156862745098</v>
      </c>
      <c r="P2655" s="14">
        <f>IF($L2655&lt;&gt;0, E2655/L2655, 0)</f>
        <v>83.942857142857136</v>
      </c>
      <c r="Q2655" t="str">
        <f>LEFT($N2655, FIND("/", $N2655)-1)</f>
        <v>technology</v>
      </c>
      <c r="R2655" t="str">
        <f>RIGHT(N2655, LEN(N2655)-LEN(Q2655)-1)</f>
        <v>space exploration</v>
      </c>
      <c r="S2655" s="5">
        <f>$J2655/60/60/24+DATE(1970, 1, 1)</f>
        <v>41771.651932870373</v>
      </c>
      <c r="T2655" s="5">
        <f>$I2655/60/60/24+DATE(1970, 1, 1)</f>
        <v>41803.166666666664</v>
      </c>
      <c r="U2655" t="b">
        <f>T2655&gt;S2655</f>
        <v>1</v>
      </c>
    </row>
    <row r="2656" spans="1:21" ht="43.5" x14ac:dyDescent="0.35">
      <c r="A2656">
        <v>2654</v>
      </c>
      <c r="B2656" s="3" t="s">
        <v>2654</v>
      </c>
      <c r="C2656" s="3" t="s">
        <v>6764</v>
      </c>
      <c r="D2656" s="11">
        <v>100000</v>
      </c>
      <c r="E2656" s="11">
        <v>51</v>
      </c>
      <c r="F2656" t="s">
        <v>8220</v>
      </c>
      <c r="G2656" t="s">
        <v>8224</v>
      </c>
      <c r="H2656" t="s">
        <v>8246</v>
      </c>
      <c r="I2656">
        <v>1429622726</v>
      </c>
      <c r="J2656">
        <v>1424442326</v>
      </c>
      <c r="K2656" t="b">
        <v>0</v>
      </c>
      <c r="L2656">
        <v>6</v>
      </c>
      <c r="M2656" t="b">
        <v>0</v>
      </c>
      <c r="N2656" t="s">
        <v>8301</v>
      </c>
      <c r="O2656" s="13">
        <f>E2656/D2656</f>
        <v>5.1000000000000004E-4</v>
      </c>
      <c r="P2656" s="14">
        <f>IF($L2656&lt;&gt;0, E2656/L2656, 0)</f>
        <v>8.5</v>
      </c>
      <c r="Q2656" t="str">
        <f>LEFT($N2656, FIND("/", $N2656)-1)</f>
        <v>technology</v>
      </c>
      <c r="R2656" t="str">
        <f>RIGHT(N2656, LEN(N2656)-LEN(Q2656)-1)</f>
        <v>space exploration</v>
      </c>
      <c r="S2656" s="5">
        <f>$J2656/60/60/24+DATE(1970, 1, 1)</f>
        <v>42055.600995370376</v>
      </c>
      <c r="T2656" s="5">
        <f>$I2656/60/60/24+DATE(1970, 1, 1)</f>
        <v>42115.559328703705</v>
      </c>
      <c r="U2656" t="b">
        <f>T2656&gt;S2656</f>
        <v>1</v>
      </c>
    </row>
    <row r="2657" spans="1:21" x14ac:dyDescent="0.35">
      <c r="A2657">
        <v>2655</v>
      </c>
      <c r="B2657" s="3" t="s">
        <v>2655</v>
      </c>
      <c r="C2657" s="3" t="s">
        <v>6765</v>
      </c>
      <c r="D2657" s="11">
        <v>15000</v>
      </c>
      <c r="E2657" s="11">
        <v>3155</v>
      </c>
      <c r="F2657" t="s">
        <v>8220</v>
      </c>
      <c r="G2657" t="s">
        <v>8224</v>
      </c>
      <c r="H2657" t="s">
        <v>8246</v>
      </c>
      <c r="I2657">
        <v>1455048000</v>
      </c>
      <c r="J2657">
        <v>1452631647</v>
      </c>
      <c r="K2657" t="b">
        <v>0</v>
      </c>
      <c r="L2657">
        <v>43</v>
      </c>
      <c r="M2657" t="b">
        <v>0</v>
      </c>
      <c r="N2657" t="s">
        <v>8301</v>
      </c>
      <c r="O2657" s="13">
        <f>E2657/D2657</f>
        <v>0.21033333333333334</v>
      </c>
      <c r="P2657" s="14">
        <f>IF($L2657&lt;&gt;0, E2657/L2657, 0)</f>
        <v>73.372093023255815</v>
      </c>
      <c r="Q2657" t="str">
        <f>LEFT($N2657, FIND("/", $N2657)-1)</f>
        <v>technology</v>
      </c>
      <c r="R2657" t="str">
        <f>RIGHT(N2657, LEN(N2657)-LEN(Q2657)-1)</f>
        <v>space exploration</v>
      </c>
      <c r="S2657" s="5">
        <f>$J2657/60/60/24+DATE(1970, 1, 1)</f>
        <v>42381.866284722222</v>
      </c>
      <c r="T2657" s="5">
        <f>$I2657/60/60/24+DATE(1970, 1, 1)</f>
        <v>42409.833333333328</v>
      </c>
      <c r="U2657" t="b">
        <f>T2657&gt;S2657</f>
        <v>1</v>
      </c>
    </row>
    <row r="2658" spans="1:21" ht="29" x14ac:dyDescent="0.35">
      <c r="A2658">
        <v>2656</v>
      </c>
      <c r="B2658" s="3" t="s">
        <v>2656</v>
      </c>
      <c r="C2658" s="3" t="s">
        <v>6766</v>
      </c>
      <c r="D2658" s="11">
        <v>150000</v>
      </c>
      <c r="E2658" s="11">
        <v>17155</v>
      </c>
      <c r="F2658" t="s">
        <v>8220</v>
      </c>
      <c r="G2658" t="s">
        <v>8224</v>
      </c>
      <c r="H2658" t="s">
        <v>8246</v>
      </c>
      <c r="I2658">
        <v>1489345200</v>
      </c>
      <c r="J2658">
        <v>1485966688</v>
      </c>
      <c r="K2658" t="b">
        <v>0</v>
      </c>
      <c r="L2658">
        <v>152</v>
      </c>
      <c r="M2658" t="b">
        <v>0</v>
      </c>
      <c r="N2658" t="s">
        <v>8301</v>
      </c>
      <c r="O2658" s="13">
        <f>E2658/D2658</f>
        <v>0.11436666666666667</v>
      </c>
      <c r="P2658" s="14">
        <f>IF($L2658&lt;&gt;0, E2658/L2658, 0)</f>
        <v>112.86184210526316</v>
      </c>
      <c r="Q2658" t="str">
        <f>LEFT($N2658, FIND("/", $N2658)-1)</f>
        <v>technology</v>
      </c>
      <c r="R2658" t="str">
        <f>RIGHT(N2658, LEN(N2658)-LEN(Q2658)-1)</f>
        <v>space exploration</v>
      </c>
      <c r="S2658" s="5">
        <f>$J2658/60/60/24+DATE(1970, 1, 1)</f>
        <v>42767.688518518517</v>
      </c>
      <c r="T2658" s="5">
        <f>$I2658/60/60/24+DATE(1970, 1, 1)</f>
        <v>42806.791666666672</v>
      </c>
      <c r="U2658" t="b">
        <f>T2658&gt;S2658</f>
        <v>1</v>
      </c>
    </row>
    <row r="2659" spans="1:21" ht="43.5" x14ac:dyDescent="0.35">
      <c r="A2659">
        <v>2657</v>
      </c>
      <c r="B2659" s="3" t="s">
        <v>2657</v>
      </c>
      <c r="C2659" s="3" t="s">
        <v>6767</v>
      </c>
      <c r="D2659" s="11">
        <v>30000</v>
      </c>
      <c r="E2659" s="11">
        <v>5621.38</v>
      </c>
      <c r="F2659" t="s">
        <v>8220</v>
      </c>
      <c r="G2659" t="s">
        <v>8224</v>
      </c>
      <c r="H2659" t="s">
        <v>8246</v>
      </c>
      <c r="I2659">
        <v>1470187800</v>
      </c>
      <c r="J2659">
        <v>1467325053</v>
      </c>
      <c r="K2659" t="b">
        <v>0</v>
      </c>
      <c r="L2659">
        <v>59</v>
      </c>
      <c r="M2659" t="b">
        <v>0</v>
      </c>
      <c r="N2659" t="s">
        <v>8301</v>
      </c>
      <c r="O2659" s="13">
        <f>E2659/D2659</f>
        <v>0.18737933333333334</v>
      </c>
      <c r="P2659" s="14">
        <f>IF($L2659&lt;&gt;0, E2659/L2659, 0)</f>
        <v>95.277627118644077</v>
      </c>
      <c r="Q2659" t="str">
        <f>LEFT($N2659, FIND("/", $N2659)-1)</f>
        <v>technology</v>
      </c>
      <c r="R2659" t="str">
        <f>RIGHT(N2659, LEN(N2659)-LEN(Q2659)-1)</f>
        <v>space exploration</v>
      </c>
      <c r="S2659" s="5">
        <f>$J2659/60/60/24+DATE(1970, 1, 1)</f>
        <v>42551.928854166668</v>
      </c>
      <c r="T2659" s="5">
        <f>$I2659/60/60/24+DATE(1970, 1, 1)</f>
        <v>42585.0625</v>
      </c>
      <c r="U2659" t="b">
        <f>T2659&gt;S2659</f>
        <v>1</v>
      </c>
    </row>
    <row r="2660" spans="1:21" ht="43.5" x14ac:dyDescent="0.35">
      <c r="A2660">
        <v>2658</v>
      </c>
      <c r="B2660" s="3" t="s">
        <v>2658</v>
      </c>
      <c r="C2660" s="3" t="s">
        <v>6768</v>
      </c>
      <c r="D2660" s="11">
        <v>98000</v>
      </c>
      <c r="E2660" s="11">
        <v>91</v>
      </c>
      <c r="F2660" t="s">
        <v>8220</v>
      </c>
      <c r="G2660" t="s">
        <v>8224</v>
      </c>
      <c r="H2660" t="s">
        <v>8246</v>
      </c>
      <c r="I2660">
        <v>1469913194</v>
      </c>
      <c r="J2660">
        <v>1467321194</v>
      </c>
      <c r="K2660" t="b">
        <v>0</v>
      </c>
      <c r="L2660">
        <v>4</v>
      </c>
      <c r="M2660" t="b">
        <v>0</v>
      </c>
      <c r="N2660" t="s">
        <v>8301</v>
      </c>
      <c r="O2660" s="13">
        <f>E2660/D2660</f>
        <v>9.2857142857142856E-4</v>
      </c>
      <c r="P2660" s="14">
        <f>IF($L2660&lt;&gt;0, E2660/L2660, 0)</f>
        <v>22.75</v>
      </c>
      <c r="Q2660" t="str">
        <f>LEFT($N2660, FIND("/", $N2660)-1)</f>
        <v>technology</v>
      </c>
      <c r="R2660" t="str">
        <f>RIGHT(N2660, LEN(N2660)-LEN(Q2660)-1)</f>
        <v>space exploration</v>
      </c>
      <c r="S2660" s="5">
        <f>$J2660/60/60/24+DATE(1970, 1, 1)</f>
        <v>42551.884189814817</v>
      </c>
      <c r="T2660" s="5">
        <f>$I2660/60/60/24+DATE(1970, 1, 1)</f>
        <v>42581.884189814817</v>
      </c>
      <c r="U2660" t="b">
        <f>T2660&gt;S2660</f>
        <v>1</v>
      </c>
    </row>
    <row r="2661" spans="1:21" x14ac:dyDescent="0.35">
      <c r="A2661">
        <v>2659</v>
      </c>
      <c r="B2661" s="3" t="s">
        <v>2659</v>
      </c>
      <c r="C2661" s="3" t="s">
        <v>6769</v>
      </c>
      <c r="D2661" s="11">
        <v>49000</v>
      </c>
      <c r="E2661" s="11">
        <v>1333</v>
      </c>
      <c r="F2661" t="s">
        <v>8220</v>
      </c>
      <c r="G2661" t="s">
        <v>8224</v>
      </c>
      <c r="H2661" t="s">
        <v>8246</v>
      </c>
      <c r="I2661">
        <v>1429321210</v>
      </c>
      <c r="J2661">
        <v>1426729210</v>
      </c>
      <c r="K2661" t="b">
        <v>0</v>
      </c>
      <c r="L2661">
        <v>10</v>
      </c>
      <c r="M2661" t="b">
        <v>0</v>
      </c>
      <c r="N2661" t="s">
        <v>8301</v>
      </c>
      <c r="O2661" s="13">
        <f>E2661/D2661</f>
        <v>2.720408163265306E-2</v>
      </c>
      <c r="P2661" s="14">
        <f>IF($L2661&lt;&gt;0, E2661/L2661, 0)</f>
        <v>133.30000000000001</v>
      </c>
      <c r="Q2661" t="str">
        <f>LEFT($N2661, FIND("/", $N2661)-1)</f>
        <v>technology</v>
      </c>
      <c r="R2661" t="str">
        <f>RIGHT(N2661, LEN(N2661)-LEN(Q2661)-1)</f>
        <v>space exploration</v>
      </c>
      <c r="S2661" s="5">
        <f>$J2661/60/60/24+DATE(1970, 1, 1)</f>
        <v>42082.069560185191</v>
      </c>
      <c r="T2661" s="5">
        <f>$I2661/60/60/24+DATE(1970, 1, 1)</f>
        <v>42112.069560185191</v>
      </c>
      <c r="U2661" t="b">
        <f>T2661&gt;S2661</f>
        <v>1</v>
      </c>
    </row>
    <row r="2662" spans="1:21" ht="58" x14ac:dyDescent="0.35">
      <c r="A2662">
        <v>2660</v>
      </c>
      <c r="B2662" s="3" t="s">
        <v>2660</v>
      </c>
      <c r="C2662" s="3" t="s">
        <v>6770</v>
      </c>
      <c r="D2662" s="11">
        <v>20000</v>
      </c>
      <c r="E2662" s="11">
        <v>19</v>
      </c>
      <c r="F2662" t="s">
        <v>8220</v>
      </c>
      <c r="G2662" t="s">
        <v>8224</v>
      </c>
      <c r="H2662" t="s">
        <v>8246</v>
      </c>
      <c r="I2662">
        <v>1448388418</v>
      </c>
      <c r="J2662">
        <v>1443200818</v>
      </c>
      <c r="K2662" t="b">
        <v>0</v>
      </c>
      <c r="L2662">
        <v>5</v>
      </c>
      <c r="M2662" t="b">
        <v>0</v>
      </c>
      <c r="N2662" t="s">
        <v>8301</v>
      </c>
      <c r="O2662" s="13">
        <f>E2662/D2662</f>
        <v>9.5E-4</v>
      </c>
      <c r="P2662" s="14">
        <f>IF($L2662&lt;&gt;0, E2662/L2662, 0)</f>
        <v>3.8</v>
      </c>
      <c r="Q2662" t="str">
        <f>LEFT($N2662, FIND("/", $N2662)-1)</f>
        <v>technology</v>
      </c>
      <c r="R2662" t="str">
        <f>RIGHT(N2662, LEN(N2662)-LEN(Q2662)-1)</f>
        <v>space exploration</v>
      </c>
      <c r="S2662" s="5">
        <f>$J2662/60/60/24+DATE(1970, 1, 1)</f>
        <v>42272.713171296295</v>
      </c>
      <c r="T2662" s="5">
        <f>$I2662/60/60/24+DATE(1970, 1, 1)</f>
        <v>42332.754837962959</v>
      </c>
      <c r="U2662" t="b">
        <f>T2662&gt;S2662</f>
        <v>1</v>
      </c>
    </row>
    <row r="2663" spans="1:21" ht="43.5" x14ac:dyDescent="0.35">
      <c r="A2663">
        <v>2661</v>
      </c>
      <c r="B2663" s="3" t="s">
        <v>2661</v>
      </c>
      <c r="C2663" s="3" t="s">
        <v>6771</v>
      </c>
      <c r="D2663" s="11">
        <v>5000</v>
      </c>
      <c r="E2663" s="11">
        <v>5145</v>
      </c>
      <c r="F2663" t="s">
        <v>8219</v>
      </c>
      <c r="G2663" t="s">
        <v>8224</v>
      </c>
      <c r="H2663" t="s">
        <v>8246</v>
      </c>
      <c r="I2663">
        <v>1382742010</v>
      </c>
      <c r="J2663">
        <v>1380150010</v>
      </c>
      <c r="K2663" t="b">
        <v>0</v>
      </c>
      <c r="L2663">
        <v>60</v>
      </c>
      <c r="M2663" t="b">
        <v>1</v>
      </c>
      <c r="N2663" t="s">
        <v>8302</v>
      </c>
      <c r="O2663" s="13">
        <f>E2663/D2663</f>
        <v>1.0289999999999999</v>
      </c>
      <c r="P2663" s="14">
        <f>IF($L2663&lt;&gt;0, E2663/L2663, 0)</f>
        <v>85.75</v>
      </c>
      <c r="Q2663" t="str">
        <f>LEFT($N2663, FIND("/", $N2663)-1)</f>
        <v>technology</v>
      </c>
      <c r="R2663" t="str">
        <f>RIGHT(N2663, LEN(N2663)-LEN(Q2663)-1)</f>
        <v>makerspaces</v>
      </c>
      <c r="S2663" s="5">
        <f>$J2663/60/60/24+DATE(1970, 1, 1)</f>
        <v>41542.958449074074</v>
      </c>
      <c r="T2663" s="5">
        <f>$I2663/60/60/24+DATE(1970, 1, 1)</f>
        <v>41572.958449074074</v>
      </c>
      <c r="U2663" t="b">
        <f>T2663&gt;S2663</f>
        <v>1</v>
      </c>
    </row>
    <row r="2664" spans="1:21" ht="43.5" x14ac:dyDescent="0.35">
      <c r="A2664">
        <v>2662</v>
      </c>
      <c r="B2664" s="3" t="s">
        <v>2662</v>
      </c>
      <c r="C2664" s="3" t="s">
        <v>6772</v>
      </c>
      <c r="D2664" s="11">
        <v>20000</v>
      </c>
      <c r="E2664" s="11">
        <v>21360</v>
      </c>
      <c r="F2664" t="s">
        <v>8219</v>
      </c>
      <c r="G2664" t="s">
        <v>8224</v>
      </c>
      <c r="H2664" t="s">
        <v>8246</v>
      </c>
      <c r="I2664">
        <v>1440179713</v>
      </c>
      <c r="J2664">
        <v>1437587713</v>
      </c>
      <c r="K2664" t="b">
        <v>0</v>
      </c>
      <c r="L2664">
        <v>80</v>
      </c>
      <c r="M2664" t="b">
        <v>1</v>
      </c>
      <c r="N2664" t="s">
        <v>8302</v>
      </c>
      <c r="O2664" s="13">
        <f>E2664/D2664</f>
        <v>1.0680000000000001</v>
      </c>
      <c r="P2664" s="14">
        <f>IF($L2664&lt;&gt;0, E2664/L2664, 0)</f>
        <v>267</v>
      </c>
      <c r="Q2664" t="str">
        <f>LEFT($N2664, FIND("/", $N2664)-1)</f>
        <v>technology</v>
      </c>
      <c r="R2664" t="str">
        <f>RIGHT(N2664, LEN(N2664)-LEN(Q2664)-1)</f>
        <v>makerspaces</v>
      </c>
      <c r="S2664" s="5">
        <f>$J2664/60/60/24+DATE(1970, 1, 1)</f>
        <v>42207.746678240743</v>
      </c>
      <c r="T2664" s="5">
        <f>$I2664/60/60/24+DATE(1970, 1, 1)</f>
        <v>42237.746678240743</v>
      </c>
      <c r="U2664" t="b">
        <f>T2664&gt;S2664</f>
        <v>1</v>
      </c>
    </row>
    <row r="2665" spans="1:21" ht="43.5" x14ac:dyDescent="0.35">
      <c r="A2665">
        <v>2663</v>
      </c>
      <c r="B2665" s="3" t="s">
        <v>2663</v>
      </c>
      <c r="C2665" s="3" t="s">
        <v>6773</v>
      </c>
      <c r="D2665" s="11">
        <v>20000</v>
      </c>
      <c r="E2665" s="11">
        <v>20919.25</v>
      </c>
      <c r="F2665" t="s">
        <v>8219</v>
      </c>
      <c r="G2665" t="s">
        <v>8229</v>
      </c>
      <c r="H2665" t="s">
        <v>8251</v>
      </c>
      <c r="I2665">
        <v>1441378800</v>
      </c>
      <c r="J2665">
        <v>1438873007</v>
      </c>
      <c r="K2665" t="b">
        <v>0</v>
      </c>
      <c r="L2665">
        <v>56</v>
      </c>
      <c r="M2665" t="b">
        <v>1</v>
      </c>
      <c r="N2665" t="s">
        <v>8302</v>
      </c>
      <c r="O2665" s="13">
        <f>E2665/D2665</f>
        <v>1.0459624999999999</v>
      </c>
      <c r="P2665" s="14">
        <f>IF($L2665&lt;&gt;0, E2665/L2665, 0)</f>
        <v>373.55803571428572</v>
      </c>
      <c r="Q2665" t="str">
        <f>LEFT($N2665, FIND("/", $N2665)-1)</f>
        <v>technology</v>
      </c>
      <c r="R2665" t="str">
        <f>RIGHT(N2665, LEN(N2665)-LEN(Q2665)-1)</f>
        <v>makerspaces</v>
      </c>
      <c r="S2665" s="5">
        <f>$J2665/60/60/24+DATE(1970, 1, 1)</f>
        <v>42222.622766203705</v>
      </c>
      <c r="T2665" s="5">
        <f>$I2665/60/60/24+DATE(1970, 1, 1)</f>
        <v>42251.625</v>
      </c>
      <c r="U2665" t="b">
        <f>T2665&gt;S2665</f>
        <v>1</v>
      </c>
    </row>
    <row r="2666" spans="1:21" ht="43.5" x14ac:dyDescent="0.35">
      <c r="A2666">
        <v>2664</v>
      </c>
      <c r="B2666" s="3" t="s">
        <v>2664</v>
      </c>
      <c r="C2666" s="3" t="s">
        <v>6774</v>
      </c>
      <c r="D2666" s="11">
        <v>17500</v>
      </c>
      <c r="E2666" s="11">
        <v>18100</v>
      </c>
      <c r="F2666" t="s">
        <v>8219</v>
      </c>
      <c r="G2666" t="s">
        <v>8224</v>
      </c>
      <c r="H2666" t="s">
        <v>8246</v>
      </c>
      <c r="I2666">
        <v>1449644340</v>
      </c>
      <c r="J2666">
        <v>1446683797</v>
      </c>
      <c r="K2666" t="b">
        <v>0</v>
      </c>
      <c r="L2666">
        <v>104</v>
      </c>
      <c r="M2666" t="b">
        <v>1</v>
      </c>
      <c r="N2666" t="s">
        <v>8302</v>
      </c>
      <c r="O2666" s="13">
        <f>E2666/D2666</f>
        <v>1.0342857142857143</v>
      </c>
      <c r="P2666" s="14">
        <f>IF($L2666&lt;&gt;0, E2666/L2666, 0)</f>
        <v>174.03846153846155</v>
      </c>
      <c r="Q2666" t="str">
        <f>LEFT($N2666, FIND("/", $N2666)-1)</f>
        <v>technology</v>
      </c>
      <c r="R2666" t="str">
        <f>RIGHT(N2666, LEN(N2666)-LEN(Q2666)-1)</f>
        <v>makerspaces</v>
      </c>
      <c r="S2666" s="5">
        <f>$J2666/60/60/24+DATE(1970, 1, 1)</f>
        <v>42313.02542824074</v>
      </c>
      <c r="T2666" s="5">
        <f>$I2666/60/60/24+DATE(1970, 1, 1)</f>
        <v>42347.290972222225</v>
      </c>
      <c r="U2666" t="b">
        <f>T2666&gt;S2666</f>
        <v>1</v>
      </c>
    </row>
    <row r="2667" spans="1:21" ht="58" x14ac:dyDescent="0.35">
      <c r="A2667">
        <v>2665</v>
      </c>
      <c r="B2667" s="3" t="s">
        <v>2665</v>
      </c>
      <c r="C2667" s="3" t="s">
        <v>6775</v>
      </c>
      <c r="D2667" s="11">
        <v>3500</v>
      </c>
      <c r="E2667" s="11">
        <v>4310</v>
      </c>
      <c r="F2667" t="s">
        <v>8219</v>
      </c>
      <c r="G2667" t="s">
        <v>8224</v>
      </c>
      <c r="H2667" t="s">
        <v>8246</v>
      </c>
      <c r="I2667">
        <v>1430774974</v>
      </c>
      <c r="J2667">
        <v>1426886974</v>
      </c>
      <c r="K2667" t="b">
        <v>0</v>
      </c>
      <c r="L2667">
        <v>46</v>
      </c>
      <c r="M2667" t="b">
        <v>1</v>
      </c>
      <c r="N2667" t="s">
        <v>8302</v>
      </c>
      <c r="O2667" s="13">
        <f>E2667/D2667</f>
        <v>1.2314285714285715</v>
      </c>
      <c r="P2667" s="14">
        <f>IF($L2667&lt;&gt;0, E2667/L2667, 0)</f>
        <v>93.695652173913047</v>
      </c>
      <c r="Q2667" t="str">
        <f>LEFT($N2667, FIND("/", $N2667)-1)</f>
        <v>technology</v>
      </c>
      <c r="R2667" t="str">
        <f>RIGHT(N2667, LEN(N2667)-LEN(Q2667)-1)</f>
        <v>makerspaces</v>
      </c>
      <c r="S2667" s="5">
        <f>$J2667/60/60/24+DATE(1970, 1, 1)</f>
        <v>42083.895532407405</v>
      </c>
      <c r="T2667" s="5">
        <f>$I2667/60/60/24+DATE(1970, 1, 1)</f>
        <v>42128.895532407405</v>
      </c>
      <c r="U2667" t="b">
        <f>T2667&gt;S2667</f>
        <v>1</v>
      </c>
    </row>
    <row r="2668" spans="1:21" ht="43.5" x14ac:dyDescent="0.35">
      <c r="A2668">
        <v>2666</v>
      </c>
      <c r="B2668" s="3" t="s">
        <v>2666</v>
      </c>
      <c r="C2668" s="3" t="s">
        <v>6776</v>
      </c>
      <c r="D2668" s="11">
        <v>10000</v>
      </c>
      <c r="E2668" s="11">
        <v>15929.51</v>
      </c>
      <c r="F2668" t="s">
        <v>8219</v>
      </c>
      <c r="G2668" t="s">
        <v>8224</v>
      </c>
      <c r="H2668" t="s">
        <v>8246</v>
      </c>
      <c r="I2668">
        <v>1443214800</v>
      </c>
      <c r="J2668">
        <v>1440008439</v>
      </c>
      <c r="K2668" t="b">
        <v>0</v>
      </c>
      <c r="L2668">
        <v>206</v>
      </c>
      <c r="M2668" t="b">
        <v>1</v>
      </c>
      <c r="N2668" t="s">
        <v>8302</v>
      </c>
      <c r="O2668" s="13">
        <f>E2668/D2668</f>
        <v>1.592951</v>
      </c>
      <c r="P2668" s="14">
        <f>IF($L2668&lt;&gt;0, E2668/L2668, 0)</f>
        <v>77.327718446601949</v>
      </c>
      <c r="Q2668" t="str">
        <f>LEFT($N2668, FIND("/", $N2668)-1)</f>
        <v>technology</v>
      </c>
      <c r="R2668" t="str">
        <f>RIGHT(N2668, LEN(N2668)-LEN(Q2668)-1)</f>
        <v>makerspaces</v>
      </c>
      <c r="S2668" s="5">
        <f>$J2668/60/60/24+DATE(1970, 1, 1)</f>
        <v>42235.764340277776</v>
      </c>
      <c r="T2668" s="5">
        <f>$I2668/60/60/24+DATE(1970, 1, 1)</f>
        <v>42272.875</v>
      </c>
      <c r="U2668" t="b">
        <f>T2668&gt;S2668</f>
        <v>1</v>
      </c>
    </row>
    <row r="2669" spans="1:21" ht="58" x14ac:dyDescent="0.35">
      <c r="A2669">
        <v>2667</v>
      </c>
      <c r="B2669" s="3" t="s">
        <v>2667</v>
      </c>
      <c r="C2669" s="3" t="s">
        <v>6777</v>
      </c>
      <c r="D2669" s="11">
        <v>1500</v>
      </c>
      <c r="E2669" s="11">
        <v>1660</v>
      </c>
      <c r="F2669" t="s">
        <v>8219</v>
      </c>
      <c r="G2669" t="s">
        <v>8224</v>
      </c>
      <c r="H2669" t="s">
        <v>8246</v>
      </c>
      <c r="I2669">
        <v>1455142416</v>
      </c>
      <c r="J2669">
        <v>1452550416</v>
      </c>
      <c r="K2669" t="b">
        <v>0</v>
      </c>
      <c r="L2669">
        <v>18</v>
      </c>
      <c r="M2669" t="b">
        <v>1</v>
      </c>
      <c r="N2669" t="s">
        <v>8302</v>
      </c>
      <c r="O2669" s="13">
        <f>E2669/D2669</f>
        <v>1.1066666666666667</v>
      </c>
      <c r="P2669" s="14">
        <f>IF($L2669&lt;&gt;0, E2669/L2669, 0)</f>
        <v>92.222222222222229</v>
      </c>
      <c r="Q2669" t="str">
        <f>LEFT($N2669, FIND("/", $N2669)-1)</f>
        <v>technology</v>
      </c>
      <c r="R2669" t="str">
        <f>RIGHT(N2669, LEN(N2669)-LEN(Q2669)-1)</f>
        <v>makerspaces</v>
      </c>
      <c r="S2669" s="5">
        <f>$J2669/60/60/24+DATE(1970, 1, 1)</f>
        <v>42380.926111111112</v>
      </c>
      <c r="T2669" s="5">
        <f>$I2669/60/60/24+DATE(1970, 1, 1)</f>
        <v>42410.926111111112</v>
      </c>
      <c r="U2669" t="b">
        <f>T2669&gt;S2669</f>
        <v>1</v>
      </c>
    </row>
    <row r="2670" spans="1:21" ht="29" x14ac:dyDescent="0.35">
      <c r="A2670">
        <v>2668</v>
      </c>
      <c r="B2670" s="3" t="s">
        <v>2668</v>
      </c>
      <c r="C2670" s="3" t="s">
        <v>6778</v>
      </c>
      <c r="D2670" s="11">
        <v>1000</v>
      </c>
      <c r="E2670" s="11">
        <v>1707</v>
      </c>
      <c r="F2670" t="s">
        <v>8219</v>
      </c>
      <c r="G2670" t="s">
        <v>8229</v>
      </c>
      <c r="H2670" t="s">
        <v>8251</v>
      </c>
      <c r="I2670">
        <v>1447079520</v>
      </c>
      <c r="J2670">
        <v>1443449265</v>
      </c>
      <c r="K2670" t="b">
        <v>0</v>
      </c>
      <c r="L2670">
        <v>28</v>
      </c>
      <c r="M2670" t="b">
        <v>1</v>
      </c>
      <c r="N2670" t="s">
        <v>8302</v>
      </c>
      <c r="O2670" s="13">
        <f>E2670/D2670</f>
        <v>1.7070000000000001</v>
      </c>
      <c r="P2670" s="14">
        <f>IF($L2670&lt;&gt;0, E2670/L2670, 0)</f>
        <v>60.964285714285715</v>
      </c>
      <c r="Q2670" t="str">
        <f>LEFT($N2670, FIND("/", $N2670)-1)</f>
        <v>technology</v>
      </c>
      <c r="R2670" t="str">
        <f>RIGHT(N2670, LEN(N2670)-LEN(Q2670)-1)</f>
        <v>makerspaces</v>
      </c>
      <c r="S2670" s="5">
        <f>$J2670/60/60/24+DATE(1970, 1, 1)</f>
        <v>42275.588715277772</v>
      </c>
      <c r="T2670" s="5">
        <f>$I2670/60/60/24+DATE(1970, 1, 1)</f>
        <v>42317.60555555555</v>
      </c>
      <c r="U2670" t="b">
        <f>T2670&gt;S2670</f>
        <v>1</v>
      </c>
    </row>
    <row r="2671" spans="1:21" ht="43.5" x14ac:dyDescent="0.35">
      <c r="A2671">
        <v>2669</v>
      </c>
      <c r="B2671" s="3" t="s">
        <v>2669</v>
      </c>
      <c r="C2671" s="3" t="s">
        <v>6779</v>
      </c>
      <c r="D2671" s="11">
        <v>800</v>
      </c>
      <c r="E2671" s="11">
        <v>1001</v>
      </c>
      <c r="F2671" t="s">
        <v>8219</v>
      </c>
      <c r="G2671" t="s">
        <v>8224</v>
      </c>
      <c r="H2671" t="s">
        <v>8246</v>
      </c>
      <c r="I2671">
        <v>1452387096</v>
      </c>
      <c r="J2671">
        <v>1447203096</v>
      </c>
      <c r="K2671" t="b">
        <v>0</v>
      </c>
      <c r="L2671">
        <v>11</v>
      </c>
      <c r="M2671" t="b">
        <v>1</v>
      </c>
      <c r="N2671" t="s">
        <v>8302</v>
      </c>
      <c r="O2671" s="13">
        <f>E2671/D2671</f>
        <v>1.25125</v>
      </c>
      <c r="P2671" s="14">
        <f>IF($L2671&lt;&gt;0, E2671/L2671, 0)</f>
        <v>91</v>
      </c>
      <c r="Q2671" t="str">
        <f>LEFT($N2671, FIND("/", $N2671)-1)</f>
        <v>technology</v>
      </c>
      <c r="R2671" t="str">
        <f>RIGHT(N2671, LEN(N2671)-LEN(Q2671)-1)</f>
        <v>makerspaces</v>
      </c>
      <c r="S2671" s="5">
        <f>$J2671/60/60/24+DATE(1970, 1, 1)</f>
        <v>42319.035833333335</v>
      </c>
      <c r="T2671" s="5">
        <f>$I2671/60/60/24+DATE(1970, 1, 1)</f>
        <v>42379.035833333335</v>
      </c>
      <c r="U2671" t="b">
        <f>T2671&gt;S2671</f>
        <v>1</v>
      </c>
    </row>
    <row r="2672" spans="1:21" ht="43.5" x14ac:dyDescent="0.35">
      <c r="A2672">
        <v>2670</v>
      </c>
      <c r="B2672" s="3" t="s">
        <v>2670</v>
      </c>
      <c r="C2672" s="3" t="s">
        <v>6780</v>
      </c>
      <c r="D2672" s="11">
        <v>38888</v>
      </c>
      <c r="E2672" s="11">
        <v>2495</v>
      </c>
      <c r="F2672" t="s">
        <v>8221</v>
      </c>
      <c r="G2672" t="s">
        <v>8226</v>
      </c>
      <c r="H2672" t="s">
        <v>8248</v>
      </c>
      <c r="I2672">
        <v>1406593780</v>
      </c>
      <c r="J2672">
        <v>1404174580</v>
      </c>
      <c r="K2672" t="b">
        <v>1</v>
      </c>
      <c r="L2672">
        <v>60</v>
      </c>
      <c r="M2672" t="b">
        <v>0</v>
      </c>
      <c r="N2672" t="s">
        <v>8302</v>
      </c>
      <c r="O2672" s="13">
        <f>E2672/D2672</f>
        <v>6.4158609339642042E-2</v>
      </c>
      <c r="P2672" s="14">
        <f>IF($L2672&lt;&gt;0, E2672/L2672, 0)</f>
        <v>41.583333333333336</v>
      </c>
      <c r="Q2672" t="str">
        <f>LEFT($N2672, FIND("/", $N2672)-1)</f>
        <v>technology</v>
      </c>
      <c r="R2672" t="str">
        <f>RIGHT(N2672, LEN(N2672)-LEN(Q2672)-1)</f>
        <v>makerspaces</v>
      </c>
      <c r="S2672" s="5">
        <f>$J2672/60/60/24+DATE(1970, 1, 1)</f>
        <v>41821.020601851851</v>
      </c>
      <c r="T2672" s="5">
        <f>$I2672/60/60/24+DATE(1970, 1, 1)</f>
        <v>41849.020601851851</v>
      </c>
      <c r="U2672" t="b">
        <f>T2672&gt;S2672</f>
        <v>1</v>
      </c>
    </row>
    <row r="2673" spans="1:21" ht="43.5" x14ac:dyDescent="0.35">
      <c r="A2673">
        <v>2671</v>
      </c>
      <c r="B2673" s="3" t="s">
        <v>2671</v>
      </c>
      <c r="C2673" s="3" t="s">
        <v>6781</v>
      </c>
      <c r="D2673" s="11">
        <v>25000</v>
      </c>
      <c r="E2673" s="11">
        <v>2836</v>
      </c>
      <c r="F2673" t="s">
        <v>8221</v>
      </c>
      <c r="G2673" t="s">
        <v>8224</v>
      </c>
      <c r="H2673" t="s">
        <v>8246</v>
      </c>
      <c r="I2673">
        <v>1419017880</v>
      </c>
      <c r="J2673">
        <v>1416419916</v>
      </c>
      <c r="K2673" t="b">
        <v>1</v>
      </c>
      <c r="L2673">
        <v>84</v>
      </c>
      <c r="M2673" t="b">
        <v>0</v>
      </c>
      <c r="N2673" t="s">
        <v>8302</v>
      </c>
      <c r="O2673" s="13">
        <f>E2673/D2673</f>
        <v>0.11344</v>
      </c>
      <c r="P2673" s="14">
        <f>IF($L2673&lt;&gt;0, E2673/L2673, 0)</f>
        <v>33.761904761904759</v>
      </c>
      <c r="Q2673" t="str">
        <f>LEFT($N2673, FIND("/", $N2673)-1)</f>
        <v>technology</v>
      </c>
      <c r="R2673" t="str">
        <f>RIGHT(N2673, LEN(N2673)-LEN(Q2673)-1)</f>
        <v>makerspaces</v>
      </c>
      <c r="S2673" s="5">
        <f>$J2673/60/60/24+DATE(1970, 1, 1)</f>
        <v>41962.749027777783</v>
      </c>
      <c r="T2673" s="5">
        <f>$I2673/60/60/24+DATE(1970, 1, 1)</f>
        <v>41992.818055555559</v>
      </c>
      <c r="U2673" t="b">
        <f>T2673&gt;S2673</f>
        <v>1</v>
      </c>
    </row>
    <row r="2674" spans="1:21" ht="58" x14ac:dyDescent="0.35">
      <c r="A2674">
        <v>2672</v>
      </c>
      <c r="B2674" s="3" t="s">
        <v>2672</v>
      </c>
      <c r="C2674" s="3" t="s">
        <v>6782</v>
      </c>
      <c r="D2674" s="11">
        <v>10000</v>
      </c>
      <c r="E2674" s="11">
        <v>3319</v>
      </c>
      <c r="F2674" t="s">
        <v>8221</v>
      </c>
      <c r="G2674" t="s">
        <v>8224</v>
      </c>
      <c r="H2674" t="s">
        <v>8246</v>
      </c>
      <c r="I2674">
        <v>1451282400</v>
      </c>
      <c r="J2674">
        <v>1449436390</v>
      </c>
      <c r="K2674" t="b">
        <v>1</v>
      </c>
      <c r="L2674">
        <v>47</v>
      </c>
      <c r="M2674" t="b">
        <v>0</v>
      </c>
      <c r="N2674" t="s">
        <v>8302</v>
      </c>
      <c r="O2674" s="13">
        <f>E2674/D2674</f>
        <v>0.33189999999999997</v>
      </c>
      <c r="P2674" s="14">
        <f>IF($L2674&lt;&gt;0, E2674/L2674, 0)</f>
        <v>70.61702127659575</v>
      </c>
      <c r="Q2674" t="str">
        <f>LEFT($N2674, FIND("/", $N2674)-1)</f>
        <v>technology</v>
      </c>
      <c r="R2674" t="str">
        <f>RIGHT(N2674, LEN(N2674)-LEN(Q2674)-1)</f>
        <v>makerspaces</v>
      </c>
      <c r="S2674" s="5">
        <f>$J2674/60/60/24+DATE(1970, 1, 1)</f>
        <v>42344.884143518517</v>
      </c>
      <c r="T2674" s="5">
        <f>$I2674/60/60/24+DATE(1970, 1, 1)</f>
        <v>42366.25</v>
      </c>
      <c r="U2674" t="b">
        <f>T2674&gt;S2674</f>
        <v>1</v>
      </c>
    </row>
    <row r="2675" spans="1:21" ht="58" x14ac:dyDescent="0.35">
      <c r="A2675">
        <v>2673</v>
      </c>
      <c r="B2675" s="3" t="s">
        <v>2673</v>
      </c>
      <c r="C2675" s="3" t="s">
        <v>6783</v>
      </c>
      <c r="D2675" s="11">
        <v>40000</v>
      </c>
      <c r="E2675" s="11">
        <v>11032</v>
      </c>
      <c r="F2675" t="s">
        <v>8221</v>
      </c>
      <c r="G2675" t="s">
        <v>8224</v>
      </c>
      <c r="H2675" t="s">
        <v>8246</v>
      </c>
      <c r="I2675">
        <v>1414622700</v>
      </c>
      <c r="J2675">
        <v>1412081999</v>
      </c>
      <c r="K2675" t="b">
        <v>1</v>
      </c>
      <c r="L2675">
        <v>66</v>
      </c>
      <c r="M2675" t="b">
        <v>0</v>
      </c>
      <c r="N2675" t="s">
        <v>8302</v>
      </c>
      <c r="O2675" s="13">
        <f>E2675/D2675</f>
        <v>0.27579999999999999</v>
      </c>
      <c r="P2675" s="14">
        <f>IF($L2675&lt;&gt;0, E2675/L2675, 0)</f>
        <v>167.15151515151516</v>
      </c>
      <c r="Q2675" t="str">
        <f>LEFT($N2675, FIND("/", $N2675)-1)</f>
        <v>technology</v>
      </c>
      <c r="R2675" t="str">
        <f>RIGHT(N2675, LEN(N2675)-LEN(Q2675)-1)</f>
        <v>makerspaces</v>
      </c>
      <c r="S2675" s="5">
        <f>$J2675/60/60/24+DATE(1970, 1, 1)</f>
        <v>41912.541655092595</v>
      </c>
      <c r="T2675" s="5">
        <f>$I2675/60/60/24+DATE(1970, 1, 1)</f>
        <v>41941.947916666664</v>
      </c>
      <c r="U2675" t="b">
        <f>T2675&gt;S2675</f>
        <v>1</v>
      </c>
    </row>
    <row r="2676" spans="1:21" ht="58" x14ac:dyDescent="0.35">
      <c r="A2676">
        <v>2674</v>
      </c>
      <c r="B2676" s="3" t="s">
        <v>2674</v>
      </c>
      <c r="C2676" s="3" t="s">
        <v>6784</v>
      </c>
      <c r="D2676" s="11">
        <v>35000</v>
      </c>
      <c r="E2676" s="11">
        <v>21994</v>
      </c>
      <c r="F2676" t="s">
        <v>8221</v>
      </c>
      <c r="G2676" t="s">
        <v>8224</v>
      </c>
      <c r="H2676" t="s">
        <v>8246</v>
      </c>
      <c r="I2676">
        <v>1467694740</v>
      </c>
      <c r="J2676">
        <v>1465398670</v>
      </c>
      <c r="K2676" t="b">
        <v>1</v>
      </c>
      <c r="L2676">
        <v>171</v>
      </c>
      <c r="M2676" t="b">
        <v>0</v>
      </c>
      <c r="N2676" t="s">
        <v>8302</v>
      </c>
      <c r="O2676" s="13">
        <f>E2676/D2676</f>
        <v>0.62839999999999996</v>
      </c>
      <c r="P2676" s="14">
        <f>IF($L2676&lt;&gt;0, E2676/L2676, 0)</f>
        <v>128.61988304093566</v>
      </c>
      <c r="Q2676" t="str">
        <f>LEFT($N2676, FIND("/", $N2676)-1)</f>
        <v>technology</v>
      </c>
      <c r="R2676" t="str">
        <f>RIGHT(N2676, LEN(N2676)-LEN(Q2676)-1)</f>
        <v>makerspaces</v>
      </c>
      <c r="S2676" s="5">
        <f>$J2676/60/60/24+DATE(1970, 1, 1)</f>
        <v>42529.632754629631</v>
      </c>
      <c r="T2676" s="5">
        <f>$I2676/60/60/24+DATE(1970, 1, 1)</f>
        <v>42556.207638888889</v>
      </c>
      <c r="U2676" t="b">
        <f>T2676&gt;S2676</f>
        <v>1</v>
      </c>
    </row>
    <row r="2677" spans="1:21" ht="58" x14ac:dyDescent="0.35">
      <c r="A2677">
        <v>2675</v>
      </c>
      <c r="B2677" s="3" t="s">
        <v>2675</v>
      </c>
      <c r="C2677" s="3" t="s">
        <v>6785</v>
      </c>
      <c r="D2677" s="11">
        <v>25000</v>
      </c>
      <c r="E2677" s="11">
        <v>1897</v>
      </c>
      <c r="F2677" t="s">
        <v>8221</v>
      </c>
      <c r="G2677" t="s">
        <v>8224</v>
      </c>
      <c r="H2677" t="s">
        <v>8246</v>
      </c>
      <c r="I2677">
        <v>1415655289</v>
      </c>
      <c r="J2677">
        <v>1413059689</v>
      </c>
      <c r="K2677" t="b">
        <v>1</v>
      </c>
      <c r="L2677">
        <v>29</v>
      </c>
      <c r="M2677" t="b">
        <v>0</v>
      </c>
      <c r="N2677" t="s">
        <v>8302</v>
      </c>
      <c r="O2677" s="13">
        <f>E2677/D2677</f>
        <v>7.5880000000000003E-2</v>
      </c>
      <c r="P2677" s="14">
        <f>IF($L2677&lt;&gt;0, E2677/L2677, 0)</f>
        <v>65.41379310344827</v>
      </c>
      <c r="Q2677" t="str">
        <f>LEFT($N2677, FIND("/", $N2677)-1)</f>
        <v>technology</v>
      </c>
      <c r="R2677" t="str">
        <f>RIGHT(N2677, LEN(N2677)-LEN(Q2677)-1)</f>
        <v>makerspaces</v>
      </c>
      <c r="S2677" s="5">
        <f>$J2677/60/60/24+DATE(1970, 1, 1)</f>
        <v>41923.857511574075</v>
      </c>
      <c r="T2677" s="5">
        <f>$I2677/60/60/24+DATE(1970, 1, 1)</f>
        <v>41953.899178240739</v>
      </c>
      <c r="U2677" t="b">
        <f>T2677&gt;S2677</f>
        <v>1</v>
      </c>
    </row>
    <row r="2678" spans="1:21" ht="43.5" x14ac:dyDescent="0.35">
      <c r="A2678">
        <v>2676</v>
      </c>
      <c r="B2678" s="3" t="s">
        <v>2676</v>
      </c>
      <c r="C2678" s="3" t="s">
        <v>6786</v>
      </c>
      <c r="D2678" s="11">
        <v>2100</v>
      </c>
      <c r="E2678" s="11">
        <v>1058</v>
      </c>
      <c r="F2678" t="s">
        <v>8221</v>
      </c>
      <c r="G2678" t="s">
        <v>8229</v>
      </c>
      <c r="H2678" t="s">
        <v>8251</v>
      </c>
      <c r="I2678">
        <v>1463929174</v>
      </c>
      <c r="J2678">
        <v>1461337174</v>
      </c>
      <c r="K2678" t="b">
        <v>0</v>
      </c>
      <c r="L2678">
        <v>9</v>
      </c>
      <c r="M2678" t="b">
        <v>0</v>
      </c>
      <c r="N2678" t="s">
        <v>8302</v>
      </c>
      <c r="O2678" s="13">
        <f>E2678/D2678</f>
        <v>0.50380952380952382</v>
      </c>
      <c r="P2678" s="14">
        <f>IF($L2678&lt;&gt;0, E2678/L2678, 0)</f>
        <v>117.55555555555556</v>
      </c>
      <c r="Q2678" t="str">
        <f>LEFT($N2678, FIND("/", $N2678)-1)</f>
        <v>technology</v>
      </c>
      <c r="R2678" t="str">
        <f>RIGHT(N2678, LEN(N2678)-LEN(Q2678)-1)</f>
        <v>makerspaces</v>
      </c>
      <c r="S2678" s="5">
        <f>$J2678/60/60/24+DATE(1970, 1, 1)</f>
        <v>42482.624699074076</v>
      </c>
      <c r="T2678" s="5">
        <f>$I2678/60/60/24+DATE(1970, 1, 1)</f>
        <v>42512.624699074076</v>
      </c>
      <c r="U2678" t="b">
        <f>T2678&gt;S2678</f>
        <v>1</v>
      </c>
    </row>
    <row r="2679" spans="1:21" ht="43.5" x14ac:dyDescent="0.35">
      <c r="A2679">
        <v>2677</v>
      </c>
      <c r="B2679" s="3" t="s">
        <v>2677</v>
      </c>
      <c r="C2679" s="3" t="s">
        <v>6787</v>
      </c>
      <c r="D2679" s="11">
        <v>19500</v>
      </c>
      <c r="E2679" s="11">
        <v>3415</v>
      </c>
      <c r="F2679" t="s">
        <v>8221</v>
      </c>
      <c r="G2679" t="s">
        <v>8224</v>
      </c>
      <c r="H2679" t="s">
        <v>8246</v>
      </c>
      <c r="I2679">
        <v>1404348143</v>
      </c>
      <c r="J2679">
        <v>1401756143</v>
      </c>
      <c r="K2679" t="b">
        <v>0</v>
      </c>
      <c r="L2679">
        <v>27</v>
      </c>
      <c r="M2679" t="b">
        <v>0</v>
      </c>
      <c r="N2679" t="s">
        <v>8302</v>
      </c>
      <c r="O2679" s="13">
        <f>E2679/D2679</f>
        <v>0.17512820512820512</v>
      </c>
      <c r="P2679" s="14">
        <f>IF($L2679&lt;&gt;0, E2679/L2679, 0)</f>
        <v>126.48148148148148</v>
      </c>
      <c r="Q2679" t="str">
        <f>LEFT($N2679, FIND("/", $N2679)-1)</f>
        <v>technology</v>
      </c>
      <c r="R2679" t="str">
        <f>RIGHT(N2679, LEN(N2679)-LEN(Q2679)-1)</f>
        <v>makerspaces</v>
      </c>
      <c r="S2679" s="5">
        <f>$J2679/60/60/24+DATE(1970, 1, 1)</f>
        <v>41793.029432870368</v>
      </c>
      <c r="T2679" s="5">
        <f>$I2679/60/60/24+DATE(1970, 1, 1)</f>
        <v>41823.029432870368</v>
      </c>
      <c r="U2679" t="b">
        <f>T2679&gt;S2679</f>
        <v>1</v>
      </c>
    </row>
    <row r="2680" spans="1:21" ht="43.5" x14ac:dyDescent="0.35">
      <c r="A2680">
        <v>2678</v>
      </c>
      <c r="B2680" s="3" t="s">
        <v>2678</v>
      </c>
      <c r="C2680" s="3" t="s">
        <v>6788</v>
      </c>
      <c r="D2680" s="11">
        <v>8000000</v>
      </c>
      <c r="E2680" s="11">
        <v>1100</v>
      </c>
      <c r="F2680" t="s">
        <v>8221</v>
      </c>
      <c r="G2680" t="s">
        <v>8227</v>
      </c>
      <c r="H2680" t="s">
        <v>8249</v>
      </c>
      <c r="I2680">
        <v>1443121765</v>
      </c>
      <c r="J2680">
        <v>1440529765</v>
      </c>
      <c r="K2680" t="b">
        <v>0</v>
      </c>
      <c r="L2680">
        <v>2</v>
      </c>
      <c r="M2680" t="b">
        <v>0</v>
      </c>
      <c r="N2680" t="s">
        <v>8302</v>
      </c>
      <c r="O2680" s="13">
        <f>E2680/D2680</f>
        <v>1.3750000000000001E-4</v>
      </c>
      <c r="P2680" s="14">
        <f>IF($L2680&lt;&gt;0, E2680/L2680, 0)</f>
        <v>550</v>
      </c>
      <c r="Q2680" t="str">
        <f>LEFT($N2680, FIND("/", $N2680)-1)</f>
        <v>technology</v>
      </c>
      <c r="R2680" t="str">
        <f>RIGHT(N2680, LEN(N2680)-LEN(Q2680)-1)</f>
        <v>makerspaces</v>
      </c>
      <c r="S2680" s="5">
        <f>$J2680/60/60/24+DATE(1970, 1, 1)</f>
        <v>42241.798206018517</v>
      </c>
      <c r="T2680" s="5">
        <f>$I2680/60/60/24+DATE(1970, 1, 1)</f>
        <v>42271.798206018517</v>
      </c>
      <c r="U2680" t="b">
        <f>T2680&gt;S2680</f>
        <v>1</v>
      </c>
    </row>
    <row r="2681" spans="1:21" ht="58" x14ac:dyDescent="0.35">
      <c r="A2681">
        <v>2679</v>
      </c>
      <c r="B2681" s="3" t="s">
        <v>2679</v>
      </c>
      <c r="C2681" s="3" t="s">
        <v>6789</v>
      </c>
      <c r="D2681" s="11">
        <v>40000</v>
      </c>
      <c r="E2681" s="11">
        <v>132</v>
      </c>
      <c r="F2681" t="s">
        <v>8221</v>
      </c>
      <c r="G2681" t="s">
        <v>8224</v>
      </c>
      <c r="H2681" t="s">
        <v>8246</v>
      </c>
      <c r="I2681">
        <v>1425081694</v>
      </c>
      <c r="J2681">
        <v>1422489694</v>
      </c>
      <c r="K2681" t="b">
        <v>0</v>
      </c>
      <c r="L2681">
        <v>3</v>
      </c>
      <c r="M2681" t="b">
        <v>0</v>
      </c>
      <c r="N2681" t="s">
        <v>8302</v>
      </c>
      <c r="O2681" s="13">
        <f>E2681/D2681</f>
        <v>3.3E-3</v>
      </c>
      <c r="P2681" s="14">
        <f>IF($L2681&lt;&gt;0, E2681/L2681, 0)</f>
        <v>44</v>
      </c>
      <c r="Q2681" t="str">
        <f>LEFT($N2681, FIND("/", $N2681)-1)</f>
        <v>technology</v>
      </c>
      <c r="R2681" t="str">
        <f>RIGHT(N2681, LEN(N2681)-LEN(Q2681)-1)</f>
        <v>makerspaces</v>
      </c>
      <c r="S2681" s="5">
        <f>$J2681/60/60/24+DATE(1970, 1, 1)</f>
        <v>42033.001087962963</v>
      </c>
      <c r="T2681" s="5">
        <f>$I2681/60/60/24+DATE(1970, 1, 1)</f>
        <v>42063.001087962963</v>
      </c>
      <c r="U2681" t="b">
        <f>T2681&gt;S2681</f>
        <v>1</v>
      </c>
    </row>
    <row r="2682" spans="1:21" x14ac:dyDescent="0.35">
      <c r="A2682">
        <v>2680</v>
      </c>
      <c r="B2682" s="3" t="s">
        <v>2680</v>
      </c>
      <c r="C2682" s="3" t="s">
        <v>6790</v>
      </c>
      <c r="D2682" s="11">
        <v>32000</v>
      </c>
      <c r="E2682" s="11">
        <v>276</v>
      </c>
      <c r="F2682" t="s">
        <v>8221</v>
      </c>
      <c r="G2682" t="s">
        <v>8227</v>
      </c>
      <c r="H2682" t="s">
        <v>8249</v>
      </c>
      <c r="I2682">
        <v>1459915491</v>
      </c>
      <c r="J2682">
        <v>1457327091</v>
      </c>
      <c r="K2682" t="b">
        <v>0</v>
      </c>
      <c r="L2682">
        <v>4</v>
      </c>
      <c r="M2682" t="b">
        <v>0</v>
      </c>
      <c r="N2682" t="s">
        <v>8302</v>
      </c>
      <c r="O2682" s="13">
        <f>E2682/D2682</f>
        <v>8.6250000000000007E-3</v>
      </c>
      <c r="P2682" s="14">
        <f>IF($L2682&lt;&gt;0, E2682/L2682, 0)</f>
        <v>69</v>
      </c>
      <c r="Q2682" t="str">
        <f>LEFT($N2682, FIND("/", $N2682)-1)</f>
        <v>technology</v>
      </c>
      <c r="R2682" t="str">
        <f>RIGHT(N2682, LEN(N2682)-LEN(Q2682)-1)</f>
        <v>makerspaces</v>
      </c>
      <c r="S2682" s="5">
        <f>$J2682/60/60/24+DATE(1970, 1, 1)</f>
        <v>42436.211701388893</v>
      </c>
      <c r="T2682" s="5">
        <f>$I2682/60/60/24+DATE(1970, 1, 1)</f>
        <v>42466.170034722221</v>
      </c>
      <c r="U2682" t="b">
        <f>T2682&gt;S2682</f>
        <v>1</v>
      </c>
    </row>
    <row r="2683" spans="1:21" ht="43.5" x14ac:dyDescent="0.35">
      <c r="A2683">
        <v>2681</v>
      </c>
      <c r="B2683" s="3" t="s">
        <v>2681</v>
      </c>
      <c r="C2683" s="3" t="s">
        <v>6791</v>
      </c>
      <c r="D2683" s="11">
        <v>8000</v>
      </c>
      <c r="E2683" s="11">
        <v>55</v>
      </c>
      <c r="F2683" t="s">
        <v>8221</v>
      </c>
      <c r="G2683" t="s">
        <v>8224</v>
      </c>
      <c r="H2683" t="s">
        <v>8246</v>
      </c>
      <c r="I2683">
        <v>1405027750</v>
      </c>
      <c r="J2683">
        <v>1402867750</v>
      </c>
      <c r="K2683" t="b">
        <v>0</v>
      </c>
      <c r="L2683">
        <v>2</v>
      </c>
      <c r="M2683" t="b">
        <v>0</v>
      </c>
      <c r="N2683" t="s">
        <v>8284</v>
      </c>
      <c r="O2683" s="13">
        <f>E2683/D2683</f>
        <v>6.875E-3</v>
      </c>
      <c r="P2683" s="14">
        <f>IF($L2683&lt;&gt;0, E2683/L2683, 0)</f>
        <v>27.5</v>
      </c>
      <c r="Q2683" t="str">
        <f>LEFT($N2683, FIND("/", $N2683)-1)</f>
        <v>food</v>
      </c>
      <c r="R2683" t="str">
        <f>RIGHT(N2683, LEN(N2683)-LEN(Q2683)-1)</f>
        <v>food trucks</v>
      </c>
      <c r="S2683" s="5">
        <f>$J2683/60/60/24+DATE(1970, 1, 1)</f>
        <v>41805.895254629628</v>
      </c>
      <c r="T2683" s="5">
        <f>$I2683/60/60/24+DATE(1970, 1, 1)</f>
        <v>41830.895254629628</v>
      </c>
      <c r="U2683" t="b">
        <f>T2683&gt;S2683</f>
        <v>1</v>
      </c>
    </row>
    <row r="2684" spans="1:21" ht="43.5" x14ac:dyDescent="0.35">
      <c r="A2684">
        <v>2682</v>
      </c>
      <c r="B2684" s="3" t="s">
        <v>2682</v>
      </c>
      <c r="C2684" s="3" t="s">
        <v>6792</v>
      </c>
      <c r="D2684" s="11">
        <v>6000</v>
      </c>
      <c r="E2684" s="11">
        <v>1698</v>
      </c>
      <c r="F2684" t="s">
        <v>8221</v>
      </c>
      <c r="G2684" t="s">
        <v>8224</v>
      </c>
      <c r="H2684" t="s">
        <v>8246</v>
      </c>
      <c r="I2684">
        <v>1416635940</v>
      </c>
      <c r="J2684">
        <v>1413838540</v>
      </c>
      <c r="K2684" t="b">
        <v>0</v>
      </c>
      <c r="L2684">
        <v>20</v>
      </c>
      <c r="M2684" t="b">
        <v>0</v>
      </c>
      <c r="N2684" t="s">
        <v>8284</v>
      </c>
      <c r="O2684" s="13">
        <f>E2684/D2684</f>
        <v>0.28299999999999997</v>
      </c>
      <c r="P2684" s="14">
        <f>IF($L2684&lt;&gt;0, E2684/L2684, 0)</f>
        <v>84.9</v>
      </c>
      <c r="Q2684" t="str">
        <f>LEFT($N2684, FIND("/", $N2684)-1)</f>
        <v>food</v>
      </c>
      <c r="R2684" t="str">
        <f>RIGHT(N2684, LEN(N2684)-LEN(Q2684)-1)</f>
        <v>food trucks</v>
      </c>
      <c r="S2684" s="5">
        <f>$J2684/60/60/24+DATE(1970, 1, 1)</f>
        <v>41932.871990740743</v>
      </c>
      <c r="T2684" s="5">
        <f>$I2684/60/60/24+DATE(1970, 1, 1)</f>
        <v>41965.249305555553</v>
      </c>
      <c r="U2684" t="b">
        <f>T2684&gt;S2684</f>
        <v>1</v>
      </c>
    </row>
    <row r="2685" spans="1:21" ht="43.5" x14ac:dyDescent="0.35">
      <c r="A2685">
        <v>2683</v>
      </c>
      <c r="B2685" s="3" t="s">
        <v>2683</v>
      </c>
      <c r="C2685" s="3" t="s">
        <v>6793</v>
      </c>
      <c r="D2685" s="11">
        <v>15000</v>
      </c>
      <c r="E2685" s="11">
        <v>36</v>
      </c>
      <c r="F2685" t="s">
        <v>8221</v>
      </c>
      <c r="G2685" t="s">
        <v>8224</v>
      </c>
      <c r="H2685" t="s">
        <v>8246</v>
      </c>
      <c r="I2685">
        <v>1425233240</v>
      </c>
      <c r="J2685">
        <v>1422641240</v>
      </c>
      <c r="K2685" t="b">
        <v>0</v>
      </c>
      <c r="L2685">
        <v>3</v>
      </c>
      <c r="M2685" t="b">
        <v>0</v>
      </c>
      <c r="N2685" t="s">
        <v>8284</v>
      </c>
      <c r="O2685" s="13">
        <f>E2685/D2685</f>
        <v>2.3999999999999998E-3</v>
      </c>
      <c r="P2685" s="14">
        <f>IF($L2685&lt;&gt;0, E2685/L2685, 0)</f>
        <v>12</v>
      </c>
      <c r="Q2685" t="str">
        <f>LEFT($N2685, FIND("/", $N2685)-1)</f>
        <v>food</v>
      </c>
      <c r="R2685" t="str">
        <f>RIGHT(N2685, LEN(N2685)-LEN(Q2685)-1)</f>
        <v>food trucks</v>
      </c>
      <c r="S2685" s="5">
        <f>$J2685/60/60/24+DATE(1970, 1, 1)</f>
        <v>42034.75509259259</v>
      </c>
      <c r="T2685" s="5">
        <f>$I2685/60/60/24+DATE(1970, 1, 1)</f>
        <v>42064.75509259259</v>
      </c>
      <c r="U2685" t="b">
        <f>T2685&gt;S2685</f>
        <v>1</v>
      </c>
    </row>
    <row r="2686" spans="1:21" ht="43.5" x14ac:dyDescent="0.35">
      <c r="A2686">
        <v>2684</v>
      </c>
      <c r="B2686" s="3" t="s">
        <v>2684</v>
      </c>
      <c r="C2686" s="3" t="s">
        <v>6794</v>
      </c>
      <c r="D2686" s="11">
        <v>70000</v>
      </c>
      <c r="E2686" s="11">
        <v>800</v>
      </c>
      <c r="F2686" t="s">
        <v>8221</v>
      </c>
      <c r="G2686" t="s">
        <v>8224</v>
      </c>
      <c r="H2686" t="s">
        <v>8246</v>
      </c>
      <c r="I2686">
        <v>1407621425</v>
      </c>
      <c r="J2686">
        <v>1404165425</v>
      </c>
      <c r="K2686" t="b">
        <v>0</v>
      </c>
      <c r="L2686">
        <v>4</v>
      </c>
      <c r="M2686" t="b">
        <v>0</v>
      </c>
      <c r="N2686" t="s">
        <v>8284</v>
      </c>
      <c r="O2686" s="13">
        <f>E2686/D2686</f>
        <v>1.1428571428571429E-2</v>
      </c>
      <c r="P2686" s="14">
        <f>IF($L2686&lt;&gt;0, E2686/L2686, 0)</f>
        <v>200</v>
      </c>
      <c r="Q2686" t="str">
        <f>LEFT($N2686, FIND("/", $N2686)-1)</f>
        <v>food</v>
      </c>
      <c r="R2686" t="str">
        <f>RIGHT(N2686, LEN(N2686)-LEN(Q2686)-1)</f>
        <v>food trucks</v>
      </c>
      <c r="S2686" s="5">
        <f>$J2686/60/60/24+DATE(1970, 1, 1)</f>
        <v>41820.914641203701</v>
      </c>
      <c r="T2686" s="5">
        <f>$I2686/60/60/24+DATE(1970, 1, 1)</f>
        <v>41860.914641203701</v>
      </c>
      <c r="U2686" t="b">
        <f>T2686&gt;S2686</f>
        <v>1</v>
      </c>
    </row>
    <row r="2687" spans="1:21" ht="43.5" x14ac:dyDescent="0.35">
      <c r="A2687">
        <v>2685</v>
      </c>
      <c r="B2687" s="3" t="s">
        <v>2685</v>
      </c>
      <c r="C2687" s="3" t="s">
        <v>6795</v>
      </c>
      <c r="D2687" s="11">
        <v>50000</v>
      </c>
      <c r="E2687" s="11">
        <v>10</v>
      </c>
      <c r="F2687" t="s">
        <v>8221</v>
      </c>
      <c r="G2687" t="s">
        <v>8224</v>
      </c>
      <c r="H2687" t="s">
        <v>8246</v>
      </c>
      <c r="I2687">
        <v>1430149330</v>
      </c>
      <c r="J2687">
        <v>1424968930</v>
      </c>
      <c r="K2687" t="b">
        <v>0</v>
      </c>
      <c r="L2687">
        <v>1</v>
      </c>
      <c r="M2687" t="b">
        <v>0</v>
      </c>
      <c r="N2687" t="s">
        <v>8284</v>
      </c>
      <c r="O2687" s="13">
        <f>E2687/D2687</f>
        <v>2.0000000000000001E-4</v>
      </c>
      <c r="P2687" s="14">
        <f>IF($L2687&lt;&gt;0, E2687/L2687, 0)</f>
        <v>10</v>
      </c>
      <c r="Q2687" t="str">
        <f>LEFT($N2687, FIND("/", $N2687)-1)</f>
        <v>food</v>
      </c>
      <c r="R2687" t="str">
        <f>RIGHT(N2687, LEN(N2687)-LEN(Q2687)-1)</f>
        <v>food trucks</v>
      </c>
      <c r="S2687" s="5">
        <f>$J2687/60/60/24+DATE(1970, 1, 1)</f>
        <v>42061.69594907407</v>
      </c>
      <c r="T2687" s="5">
        <f>$I2687/60/60/24+DATE(1970, 1, 1)</f>
        <v>42121.654282407413</v>
      </c>
      <c r="U2687" t="b">
        <f>T2687&gt;S2687</f>
        <v>1</v>
      </c>
    </row>
    <row r="2688" spans="1:21" ht="43.5" x14ac:dyDescent="0.35">
      <c r="A2688">
        <v>2686</v>
      </c>
      <c r="B2688" s="3" t="s">
        <v>2686</v>
      </c>
      <c r="C2688" s="3" t="s">
        <v>6796</v>
      </c>
      <c r="D2688" s="11">
        <v>30000</v>
      </c>
      <c r="E2688" s="11">
        <v>0</v>
      </c>
      <c r="F2688" t="s">
        <v>8221</v>
      </c>
      <c r="G2688" t="s">
        <v>8224</v>
      </c>
      <c r="H2688" t="s">
        <v>8246</v>
      </c>
      <c r="I2688">
        <v>1412119423</v>
      </c>
      <c r="J2688">
        <v>1410391423</v>
      </c>
      <c r="K2688" t="b">
        <v>0</v>
      </c>
      <c r="L2688">
        <v>0</v>
      </c>
      <c r="M2688" t="b">
        <v>0</v>
      </c>
      <c r="N2688" t="s">
        <v>8284</v>
      </c>
      <c r="O2688" s="13">
        <f>E2688/D2688</f>
        <v>0</v>
      </c>
      <c r="P2688" s="14">
        <f>IF($L2688&lt;&gt;0, E2688/L2688, 0)</f>
        <v>0</v>
      </c>
      <c r="Q2688" t="str">
        <f>LEFT($N2688, FIND("/", $N2688)-1)</f>
        <v>food</v>
      </c>
      <c r="R2688" t="str">
        <f>RIGHT(N2688, LEN(N2688)-LEN(Q2688)-1)</f>
        <v>food trucks</v>
      </c>
      <c r="S2688" s="5">
        <f>$J2688/60/60/24+DATE(1970, 1, 1)</f>
        <v>41892.974803240737</v>
      </c>
      <c r="T2688" s="5">
        <f>$I2688/60/60/24+DATE(1970, 1, 1)</f>
        <v>41912.974803240737</v>
      </c>
      <c r="U2688" t="b">
        <f>T2688&gt;S2688</f>
        <v>1</v>
      </c>
    </row>
    <row r="2689" spans="1:21" ht="43.5" x14ac:dyDescent="0.35">
      <c r="A2689">
        <v>2687</v>
      </c>
      <c r="B2689" s="3" t="s">
        <v>2687</v>
      </c>
      <c r="C2689" s="3" t="s">
        <v>6797</v>
      </c>
      <c r="D2689" s="11">
        <v>15000</v>
      </c>
      <c r="E2689" s="11">
        <v>0</v>
      </c>
      <c r="F2689" t="s">
        <v>8221</v>
      </c>
      <c r="G2689" t="s">
        <v>8224</v>
      </c>
      <c r="H2689" t="s">
        <v>8246</v>
      </c>
      <c r="I2689">
        <v>1435591318</v>
      </c>
      <c r="J2689">
        <v>1432999318</v>
      </c>
      <c r="K2689" t="b">
        <v>0</v>
      </c>
      <c r="L2689">
        <v>0</v>
      </c>
      <c r="M2689" t="b">
        <v>0</v>
      </c>
      <c r="N2689" t="s">
        <v>8284</v>
      </c>
      <c r="O2689" s="13">
        <f>E2689/D2689</f>
        <v>0</v>
      </c>
      <c r="P2689" s="14">
        <f>IF($L2689&lt;&gt;0, E2689/L2689, 0)</f>
        <v>0</v>
      </c>
      <c r="Q2689" t="str">
        <f>LEFT($N2689, FIND("/", $N2689)-1)</f>
        <v>food</v>
      </c>
      <c r="R2689" t="str">
        <f>RIGHT(N2689, LEN(N2689)-LEN(Q2689)-1)</f>
        <v>food trucks</v>
      </c>
      <c r="S2689" s="5">
        <f>$J2689/60/60/24+DATE(1970, 1, 1)</f>
        <v>42154.64025462963</v>
      </c>
      <c r="T2689" s="5">
        <f>$I2689/60/60/24+DATE(1970, 1, 1)</f>
        <v>42184.64025462963</v>
      </c>
      <c r="U2689" t="b">
        <f>T2689&gt;S2689</f>
        <v>1</v>
      </c>
    </row>
    <row r="2690" spans="1:21" ht="29" x14ac:dyDescent="0.35">
      <c r="A2690">
        <v>2688</v>
      </c>
      <c r="B2690" s="3" t="s">
        <v>2688</v>
      </c>
      <c r="C2690" s="3" t="s">
        <v>6798</v>
      </c>
      <c r="D2690" s="11">
        <v>50000</v>
      </c>
      <c r="E2690" s="11">
        <v>74</v>
      </c>
      <c r="F2690" t="s">
        <v>8221</v>
      </c>
      <c r="G2690" t="s">
        <v>8224</v>
      </c>
      <c r="H2690" t="s">
        <v>8246</v>
      </c>
      <c r="I2690">
        <v>1424746800</v>
      </c>
      <c r="J2690">
        <v>1422067870</v>
      </c>
      <c r="K2690" t="b">
        <v>0</v>
      </c>
      <c r="L2690">
        <v>14</v>
      </c>
      <c r="M2690" t="b">
        <v>0</v>
      </c>
      <c r="N2690" t="s">
        <v>8284</v>
      </c>
      <c r="O2690" s="13">
        <f>E2690/D2690</f>
        <v>1.48E-3</v>
      </c>
      <c r="P2690" s="14">
        <f>IF($L2690&lt;&gt;0, E2690/L2690, 0)</f>
        <v>5.2857142857142856</v>
      </c>
      <c r="Q2690" t="str">
        <f>LEFT($N2690, FIND("/", $N2690)-1)</f>
        <v>food</v>
      </c>
      <c r="R2690" t="str">
        <f>RIGHT(N2690, LEN(N2690)-LEN(Q2690)-1)</f>
        <v>food trucks</v>
      </c>
      <c r="S2690" s="5">
        <f>$J2690/60/60/24+DATE(1970, 1, 1)</f>
        <v>42028.118865740747</v>
      </c>
      <c r="T2690" s="5">
        <f>$I2690/60/60/24+DATE(1970, 1, 1)</f>
        <v>42059.125</v>
      </c>
      <c r="U2690" t="b">
        <f>T2690&gt;S2690</f>
        <v>1</v>
      </c>
    </row>
    <row r="2691" spans="1:21" ht="43.5" x14ac:dyDescent="0.35">
      <c r="A2691">
        <v>2689</v>
      </c>
      <c r="B2691" s="3" t="s">
        <v>2689</v>
      </c>
      <c r="C2691" s="3" t="s">
        <v>6799</v>
      </c>
      <c r="D2691" s="11">
        <v>35000</v>
      </c>
      <c r="E2691" s="11">
        <v>1</v>
      </c>
      <c r="F2691" t="s">
        <v>8221</v>
      </c>
      <c r="G2691" t="s">
        <v>8224</v>
      </c>
      <c r="H2691" t="s">
        <v>8246</v>
      </c>
      <c r="I2691">
        <v>1469919890</v>
      </c>
      <c r="J2691">
        <v>1467327890</v>
      </c>
      <c r="K2691" t="b">
        <v>0</v>
      </c>
      <c r="L2691">
        <v>1</v>
      </c>
      <c r="M2691" t="b">
        <v>0</v>
      </c>
      <c r="N2691" t="s">
        <v>8284</v>
      </c>
      <c r="O2691" s="13">
        <f>E2691/D2691</f>
        <v>2.8571428571428571E-5</v>
      </c>
      <c r="P2691" s="14">
        <f>IF($L2691&lt;&gt;0, E2691/L2691, 0)</f>
        <v>1</v>
      </c>
      <c r="Q2691" t="str">
        <f>LEFT($N2691, FIND("/", $N2691)-1)</f>
        <v>food</v>
      </c>
      <c r="R2691" t="str">
        <f>RIGHT(N2691, LEN(N2691)-LEN(Q2691)-1)</f>
        <v>food trucks</v>
      </c>
      <c r="S2691" s="5">
        <f>$J2691/60/60/24+DATE(1970, 1, 1)</f>
        <v>42551.961689814809</v>
      </c>
      <c r="T2691" s="5">
        <f>$I2691/60/60/24+DATE(1970, 1, 1)</f>
        <v>42581.961689814809</v>
      </c>
      <c r="U2691" t="b">
        <f>T2691&gt;S2691</f>
        <v>1</v>
      </c>
    </row>
    <row r="2692" spans="1:21" ht="58" x14ac:dyDescent="0.35">
      <c r="A2692">
        <v>2690</v>
      </c>
      <c r="B2692" s="3" t="s">
        <v>2690</v>
      </c>
      <c r="C2692" s="3" t="s">
        <v>6800</v>
      </c>
      <c r="D2692" s="11">
        <v>80000</v>
      </c>
      <c r="E2692" s="11">
        <v>8586</v>
      </c>
      <c r="F2692" t="s">
        <v>8221</v>
      </c>
      <c r="G2692" t="s">
        <v>8224</v>
      </c>
      <c r="H2692" t="s">
        <v>8246</v>
      </c>
      <c r="I2692">
        <v>1433298676</v>
      </c>
      <c r="J2692">
        <v>1429410676</v>
      </c>
      <c r="K2692" t="b">
        <v>0</v>
      </c>
      <c r="L2692">
        <v>118</v>
      </c>
      <c r="M2692" t="b">
        <v>0</v>
      </c>
      <c r="N2692" t="s">
        <v>8284</v>
      </c>
      <c r="O2692" s="13">
        <f>E2692/D2692</f>
        <v>0.107325</v>
      </c>
      <c r="P2692" s="14">
        <f>IF($L2692&lt;&gt;0, E2692/L2692, 0)</f>
        <v>72.762711864406782</v>
      </c>
      <c r="Q2692" t="str">
        <f>LEFT($N2692, FIND("/", $N2692)-1)</f>
        <v>food</v>
      </c>
      <c r="R2692" t="str">
        <f>RIGHT(N2692, LEN(N2692)-LEN(Q2692)-1)</f>
        <v>food trucks</v>
      </c>
      <c r="S2692" s="5">
        <f>$J2692/60/60/24+DATE(1970, 1, 1)</f>
        <v>42113.105046296296</v>
      </c>
      <c r="T2692" s="5">
        <f>$I2692/60/60/24+DATE(1970, 1, 1)</f>
        <v>42158.105046296296</v>
      </c>
      <c r="U2692" t="b">
        <f>T2692&gt;S2692</f>
        <v>1</v>
      </c>
    </row>
    <row r="2693" spans="1:21" ht="29" x14ac:dyDescent="0.35">
      <c r="A2693">
        <v>2691</v>
      </c>
      <c r="B2693" s="3" t="s">
        <v>2691</v>
      </c>
      <c r="C2693" s="3" t="s">
        <v>6801</v>
      </c>
      <c r="D2693" s="11">
        <v>65000</v>
      </c>
      <c r="E2693" s="11">
        <v>35</v>
      </c>
      <c r="F2693" t="s">
        <v>8221</v>
      </c>
      <c r="G2693" t="s">
        <v>8229</v>
      </c>
      <c r="H2693" t="s">
        <v>8251</v>
      </c>
      <c r="I2693">
        <v>1431278557</v>
      </c>
      <c r="J2693">
        <v>1427390557</v>
      </c>
      <c r="K2693" t="b">
        <v>0</v>
      </c>
      <c r="L2693">
        <v>2</v>
      </c>
      <c r="M2693" t="b">
        <v>0</v>
      </c>
      <c r="N2693" t="s">
        <v>8284</v>
      </c>
      <c r="O2693" s="13">
        <f>E2693/D2693</f>
        <v>5.3846153846153844E-4</v>
      </c>
      <c r="P2693" s="14">
        <f>IF($L2693&lt;&gt;0, E2693/L2693, 0)</f>
        <v>17.5</v>
      </c>
      <c r="Q2693" t="str">
        <f>LEFT($N2693, FIND("/", $N2693)-1)</f>
        <v>food</v>
      </c>
      <c r="R2693" t="str">
        <f>RIGHT(N2693, LEN(N2693)-LEN(Q2693)-1)</f>
        <v>food trucks</v>
      </c>
      <c r="S2693" s="5">
        <f>$J2693/60/60/24+DATE(1970, 1, 1)</f>
        <v>42089.724039351851</v>
      </c>
      <c r="T2693" s="5">
        <f>$I2693/60/60/24+DATE(1970, 1, 1)</f>
        <v>42134.724039351851</v>
      </c>
      <c r="U2693" t="b">
        <f>T2693&gt;S2693</f>
        <v>1</v>
      </c>
    </row>
    <row r="2694" spans="1:21" ht="43.5" x14ac:dyDescent="0.35">
      <c r="A2694">
        <v>2692</v>
      </c>
      <c r="B2694" s="3" t="s">
        <v>2692</v>
      </c>
      <c r="C2694" s="3" t="s">
        <v>6802</v>
      </c>
      <c r="D2694" s="11">
        <v>3500</v>
      </c>
      <c r="E2694" s="11">
        <v>25</v>
      </c>
      <c r="F2694" t="s">
        <v>8221</v>
      </c>
      <c r="G2694" t="s">
        <v>8224</v>
      </c>
      <c r="H2694" t="s">
        <v>8246</v>
      </c>
      <c r="I2694">
        <v>1427266860</v>
      </c>
      <c r="J2694">
        <v>1424678460</v>
      </c>
      <c r="K2694" t="b">
        <v>0</v>
      </c>
      <c r="L2694">
        <v>1</v>
      </c>
      <c r="M2694" t="b">
        <v>0</v>
      </c>
      <c r="N2694" t="s">
        <v>8284</v>
      </c>
      <c r="O2694" s="13">
        <f>E2694/D2694</f>
        <v>7.1428571428571426E-3</v>
      </c>
      <c r="P2694" s="14">
        <f>IF($L2694&lt;&gt;0, E2694/L2694, 0)</f>
        <v>25</v>
      </c>
      <c r="Q2694" t="str">
        <f>LEFT($N2694, FIND("/", $N2694)-1)</f>
        <v>food</v>
      </c>
      <c r="R2694" t="str">
        <f>RIGHT(N2694, LEN(N2694)-LEN(Q2694)-1)</f>
        <v>food trucks</v>
      </c>
      <c r="S2694" s="5">
        <f>$J2694/60/60/24+DATE(1970, 1, 1)</f>
        <v>42058.334027777775</v>
      </c>
      <c r="T2694" s="5">
        <f>$I2694/60/60/24+DATE(1970, 1, 1)</f>
        <v>42088.292361111111</v>
      </c>
      <c r="U2694" t="b">
        <f>T2694&gt;S2694</f>
        <v>1</v>
      </c>
    </row>
    <row r="2695" spans="1:21" ht="43.5" x14ac:dyDescent="0.35">
      <c r="A2695">
        <v>2693</v>
      </c>
      <c r="B2695" s="3" t="s">
        <v>2693</v>
      </c>
      <c r="C2695" s="3" t="s">
        <v>6803</v>
      </c>
      <c r="D2695" s="11">
        <v>5000</v>
      </c>
      <c r="E2695" s="11">
        <v>40</v>
      </c>
      <c r="F2695" t="s">
        <v>8221</v>
      </c>
      <c r="G2695" t="s">
        <v>8224</v>
      </c>
      <c r="H2695" t="s">
        <v>8246</v>
      </c>
      <c r="I2695">
        <v>1407899966</v>
      </c>
      <c r="J2695">
        <v>1405307966</v>
      </c>
      <c r="K2695" t="b">
        <v>0</v>
      </c>
      <c r="L2695">
        <v>3</v>
      </c>
      <c r="M2695" t="b">
        <v>0</v>
      </c>
      <c r="N2695" t="s">
        <v>8284</v>
      </c>
      <c r="O2695" s="13">
        <f>E2695/D2695</f>
        <v>8.0000000000000002E-3</v>
      </c>
      <c r="P2695" s="14">
        <f>IF($L2695&lt;&gt;0, E2695/L2695, 0)</f>
        <v>13.333333333333334</v>
      </c>
      <c r="Q2695" t="str">
        <f>LEFT($N2695, FIND("/", $N2695)-1)</f>
        <v>food</v>
      </c>
      <c r="R2695" t="str">
        <f>RIGHT(N2695, LEN(N2695)-LEN(Q2695)-1)</f>
        <v>food trucks</v>
      </c>
      <c r="S2695" s="5">
        <f>$J2695/60/60/24+DATE(1970, 1, 1)</f>
        <v>41834.138495370367</v>
      </c>
      <c r="T2695" s="5">
        <f>$I2695/60/60/24+DATE(1970, 1, 1)</f>
        <v>41864.138495370367</v>
      </c>
      <c r="U2695" t="b">
        <f>T2695&gt;S2695</f>
        <v>1</v>
      </c>
    </row>
    <row r="2696" spans="1:21" ht="58" x14ac:dyDescent="0.35">
      <c r="A2696">
        <v>2694</v>
      </c>
      <c r="B2696" s="3" t="s">
        <v>2694</v>
      </c>
      <c r="C2696" s="3" t="s">
        <v>6804</v>
      </c>
      <c r="D2696" s="11">
        <v>30000</v>
      </c>
      <c r="E2696" s="11">
        <v>1</v>
      </c>
      <c r="F2696" t="s">
        <v>8221</v>
      </c>
      <c r="G2696" t="s">
        <v>8224</v>
      </c>
      <c r="H2696" t="s">
        <v>8246</v>
      </c>
      <c r="I2696">
        <v>1411701739</v>
      </c>
      <c r="J2696">
        <v>1409109739</v>
      </c>
      <c r="K2696" t="b">
        <v>0</v>
      </c>
      <c r="L2696">
        <v>1</v>
      </c>
      <c r="M2696" t="b">
        <v>0</v>
      </c>
      <c r="N2696" t="s">
        <v>8284</v>
      </c>
      <c r="O2696" s="13">
        <f>E2696/D2696</f>
        <v>3.3333333333333335E-5</v>
      </c>
      <c r="P2696" s="14">
        <f>IF($L2696&lt;&gt;0, E2696/L2696, 0)</f>
        <v>1</v>
      </c>
      <c r="Q2696" t="str">
        <f>LEFT($N2696, FIND("/", $N2696)-1)</f>
        <v>food</v>
      </c>
      <c r="R2696" t="str">
        <f>RIGHT(N2696, LEN(N2696)-LEN(Q2696)-1)</f>
        <v>food trucks</v>
      </c>
      <c r="S2696" s="5">
        <f>$J2696/60/60/24+DATE(1970, 1, 1)</f>
        <v>41878.140497685185</v>
      </c>
      <c r="T2696" s="5">
        <f>$I2696/60/60/24+DATE(1970, 1, 1)</f>
        <v>41908.140497685185</v>
      </c>
      <c r="U2696" t="b">
        <f>T2696&gt;S2696</f>
        <v>1</v>
      </c>
    </row>
    <row r="2697" spans="1:21" ht="43.5" x14ac:dyDescent="0.35">
      <c r="A2697">
        <v>2695</v>
      </c>
      <c r="B2697" s="3" t="s">
        <v>2695</v>
      </c>
      <c r="C2697" s="3" t="s">
        <v>6805</v>
      </c>
      <c r="D2697" s="11">
        <v>15000</v>
      </c>
      <c r="E2697" s="11">
        <v>71</v>
      </c>
      <c r="F2697" t="s">
        <v>8221</v>
      </c>
      <c r="G2697" t="s">
        <v>8224</v>
      </c>
      <c r="H2697" t="s">
        <v>8246</v>
      </c>
      <c r="I2697">
        <v>1428981718</v>
      </c>
      <c r="J2697">
        <v>1423801318</v>
      </c>
      <c r="K2697" t="b">
        <v>0</v>
      </c>
      <c r="L2697">
        <v>3</v>
      </c>
      <c r="M2697" t="b">
        <v>0</v>
      </c>
      <c r="N2697" t="s">
        <v>8284</v>
      </c>
      <c r="O2697" s="13">
        <f>E2697/D2697</f>
        <v>4.7333333333333333E-3</v>
      </c>
      <c r="P2697" s="14">
        <f>IF($L2697&lt;&gt;0, E2697/L2697, 0)</f>
        <v>23.666666666666668</v>
      </c>
      <c r="Q2697" t="str">
        <f>LEFT($N2697, FIND("/", $N2697)-1)</f>
        <v>food</v>
      </c>
      <c r="R2697" t="str">
        <f>RIGHT(N2697, LEN(N2697)-LEN(Q2697)-1)</f>
        <v>food trucks</v>
      </c>
      <c r="S2697" s="5">
        <f>$J2697/60/60/24+DATE(1970, 1, 1)</f>
        <v>42048.181921296295</v>
      </c>
      <c r="T2697" s="5">
        <f>$I2697/60/60/24+DATE(1970, 1, 1)</f>
        <v>42108.14025462963</v>
      </c>
      <c r="U2697" t="b">
        <f>T2697&gt;S2697</f>
        <v>1</v>
      </c>
    </row>
    <row r="2698" spans="1:21" ht="58" x14ac:dyDescent="0.35">
      <c r="A2698">
        <v>2696</v>
      </c>
      <c r="B2698" s="3" t="s">
        <v>2696</v>
      </c>
      <c r="C2698" s="3" t="s">
        <v>6806</v>
      </c>
      <c r="D2698" s="11">
        <v>60000</v>
      </c>
      <c r="E2698" s="11">
        <v>3390</v>
      </c>
      <c r="F2698" t="s">
        <v>8221</v>
      </c>
      <c r="G2698" t="s">
        <v>8224</v>
      </c>
      <c r="H2698" t="s">
        <v>8246</v>
      </c>
      <c r="I2698">
        <v>1419538560</v>
      </c>
      <c r="J2698">
        <v>1416600960</v>
      </c>
      <c r="K2698" t="b">
        <v>0</v>
      </c>
      <c r="L2698">
        <v>38</v>
      </c>
      <c r="M2698" t="b">
        <v>0</v>
      </c>
      <c r="N2698" t="s">
        <v>8284</v>
      </c>
      <c r="O2698" s="13">
        <f>E2698/D2698</f>
        <v>5.6500000000000002E-2</v>
      </c>
      <c r="P2698" s="14">
        <f>IF($L2698&lt;&gt;0, E2698/L2698, 0)</f>
        <v>89.21052631578948</v>
      </c>
      <c r="Q2698" t="str">
        <f>LEFT($N2698, FIND("/", $N2698)-1)</f>
        <v>food</v>
      </c>
      <c r="R2698" t="str">
        <f>RIGHT(N2698, LEN(N2698)-LEN(Q2698)-1)</f>
        <v>food trucks</v>
      </c>
      <c r="S2698" s="5">
        <f>$J2698/60/60/24+DATE(1970, 1, 1)</f>
        <v>41964.844444444447</v>
      </c>
      <c r="T2698" s="5">
        <f>$I2698/60/60/24+DATE(1970, 1, 1)</f>
        <v>41998.844444444447</v>
      </c>
      <c r="U2698" t="b">
        <f>T2698&gt;S2698</f>
        <v>1</v>
      </c>
    </row>
    <row r="2699" spans="1:21" ht="43.5" x14ac:dyDescent="0.35">
      <c r="A2699">
        <v>2697</v>
      </c>
      <c r="B2699" s="3" t="s">
        <v>2697</v>
      </c>
      <c r="C2699" s="3" t="s">
        <v>6807</v>
      </c>
      <c r="D2699" s="11">
        <v>23000</v>
      </c>
      <c r="E2699" s="11">
        <v>6061</v>
      </c>
      <c r="F2699" t="s">
        <v>8221</v>
      </c>
      <c r="G2699" t="s">
        <v>8224</v>
      </c>
      <c r="H2699" t="s">
        <v>8246</v>
      </c>
      <c r="I2699">
        <v>1438552800</v>
      </c>
      <c r="J2699">
        <v>1435876423</v>
      </c>
      <c r="K2699" t="b">
        <v>0</v>
      </c>
      <c r="L2699">
        <v>52</v>
      </c>
      <c r="M2699" t="b">
        <v>0</v>
      </c>
      <c r="N2699" t="s">
        <v>8284</v>
      </c>
      <c r="O2699" s="13">
        <f>E2699/D2699</f>
        <v>0.26352173913043481</v>
      </c>
      <c r="P2699" s="14">
        <f>IF($L2699&lt;&gt;0, E2699/L2699, 0)</f>
        <v>116.55769230769231</v>
      </c>
      <c r="Q2699" t="str">
        <f>LEFT($N2699, FIND("/", $N2699)-1)</f>
        <v>food</v>
      </c>
      <c r="R2699" t="str">
        <f>RIGHT(N2699, LEN(N2699)-LEN(Q2699)-1)</f>
        <v>food trucks</v>
      </c>
      <c r="S2699" s="5">
        <f>$J2699/60/60/24+DATE(1970, 1, 1)</f>
        <v>42187.940081018518</v>
      </c>
      <c r="T2699" s="5">
        <f>$I2699/60/60/24+DATE(1970, 1, 1)</f>
        <v>42218.916666666672</v>
      </c>
      <c r="U2699" t="b">
        <f>T2699&gt;S2699</f>
        <v>1</v>
      </c>
    </row>
    <row r="2700" spans="1:21" ht="43.5" x14ac:dyDescent="0.35">
      <c r="A2700">
        <v>2698</v>
      </c>
      <c r="B2700" s="3" t="s">
        <v>2698</v>
      </c>
      <c r="C2700" s="3" t="s">
        <v>6808</v>
      </c>
      <c r="D2700" s="11">
        <v>8000</v>
      </c>
      <c r="E2700" s="11">
        <v>26.01</v>
      </c>
      <c r="F2700" t="s">
        <v>8221</v>
      </c>
      <c r="G2700" t="s">
        <v>8224</v>
      </c>
      <c r="H2700" t="s">
        <v>8246</v>
      </c>
      <c r="I2700">
        <v>1403904808</v>
      </c>
      <c r="J2700">
        <v>1401312808</v>
      </c>
      <c r="K2700" t="b">
        <v>0</v>
      </c>
      <c r="L2700">
        <v>2</v>
      </c>
      <c r="M2700" t="b">
        <v>0</v>
      </c>
      <c r="N2700" t="s">
        <v>8284</v>
      </c>
      <c r="O2700" s="13">
        <f>E2700/D2700</f>
        <v>3.2512500000000002E-3</v>
      </c>
      <c r="P2700" s="14">
        <f>IF($L2700&lt;&gt;0, E2700/L2700, 0)</f>
        <v>13.005000000000001</v>
      </c>
      <c r="Q2700" t="str">
        <f>LEFT($N2700, FIND("/", $N2700)-1)</f>
        <v>food</v>
      </c>
      <c r="R2700" t="str">
        <f>RIGHT(N2700, LEN(N2700)-LEN(Q2700)-1)</f>
        <v>food trucks</v>
      </c>
      <c r="S2700" s="5">
        <f>$J2700/60/60/24+DATE(1970, 1, 1)</f>
        <v>41787.898240740738</v>
      </c>
      <c r="T2700" s="5">
        <f>$I2700/60/60/24+DATE(1970, 1, 1)</f>
        <v>41817.898240740738</v>
      </c>
      <c r="U2700" t="b">
        <f>T2700&gt;S2700</f>
        <v>1</v>
      </c>
    </row>
    <row r="2701" spans="1:21" ht="43.5" x14ac:dyDescent="0.35">
      <c r="A2701">
        <v>2699</v>
      </c>
      <c r="B2701" s="3" t="s">
        <v>2699</v>
      </c>
      <c r="C2701" s="3" t="s">
        <v>6809</v>
      </c>
      <c r="D2701" s="11">
        <v>2</v>
      </c>
      <c r="E2701" s="11">
        <v>0</v>
      </c>
      <c r="F2701" t="s">
        <v>8221</v>
      </c>
      <c r="G2701" t="s">
        <v>8229</v>
      </c>
      <c r="H2701" t="s">
        <v>8251</v>
      </c>
      <c r="I2701">
        <v>1407533463</v>
      </c>
      <c r="J2701">
        <v>1404941463</v>
      </c>
      <c r="K2701" t="b">
        <v>0</v>
      </c>
      <c r="L2701">
        <v>0</v>
      </c>
      <c r="M2701" t="b">
        <v>0</v>
      </c>
      <c r="N2701" t="s">
        <v>8284</v>
      </c>
      <c r="O2701" s="13">
        <f>E2701/D2701</f>
        <v>0</v>
      </c>
      <c r="P2701" s="14">
        <f>IF($L2701&lt;&gt;0, E2701/L2701, 0)</f>
        <v>0</v>
      </c>
      <c r="Q2701" t="str">
        <f>LEFT($N2701, FIND("/", $N2701)-1)</f>
        <v>food</v>
      </c>
      <c r="R2701" t="str">
        <f>RIGHT(N2701, LEN(N2701)-LEN(Q2701)-1)</f>
        <v>food trucks</v>
      </c>
      <c r="S2701" s="5">
        <f>$J2701/60/60/24+DATE(1970, 1, 1)</f>
        <v>41829.896562499998</v>
      </c>
      <c r="T2701" s="5">
        <f>$I2701/60/60/24+DATE(1970, 1, 1)</f>
        <v>41859.896562499998</v>
      </c>
      <c r="U2701" t="b">
        <f>T2701&gt;S2701</f>
        <v>1</v>
      </c>
    </row>
    <row r="2702" spans="1:21" ht="43.5" x14ac:dyDescent="0.35">
      <c r="A2702">
        <v>2700</v>
      </c>
      <c r="B2702" s="3" t="s">
        <v>2700</v>
      </c>
      <c r="C2702" s="3" t="s">
        <v>6810</v>
      </c>
      <c r="D2702" s="11">
        <v>9999</v>
      </c>
      <c r="E2702" s="11">
        <v>70</v>
      </c>
      <c r="F2702" t="s">
        <v>8221</v>
      </c>
      <c r="G2702" t="s">
        <v>8224</v>
      </c>
      <c r="H2702" t="s">
        <v>8246</v>
      </c>
      <c r="I2702">
        <v>1411073972</v>
      </c>
      <c r="J2702">
        <v>1408481972</v>
      </c>
      <c r="K2702" t="b">
        <v>0</v>
      </c>
      <c r="L2702">
        <v>4</v>
      </c>
      <c r="M2702" t="b">
        <v>0</v>
      </c>
      <c r="N2702" t="s">
        <v>8284</v>
      </c>
      <c r="O2702" s="13">
        <f>E2702/D2702</f>
        <v>7.0007000700070005E-3</v>
      </c>
      <c r="P2702" s="14">
        <f>IF($L2702&lt;&gt;0, E2702/L2702, 0)</f>
        <v>17.5</v>
      </c>
      <c r="Q2702" t="str">
        <f>LEFT($N2702, FIND("/", $N2702)-1)</f>
        <v>food</v>
      </c>
      <c r="R2702" t="str">
        <f>RIGHT(N2702, LEN(N2702)-LEN(Q2702)-1)</f>
        <v>food trucks</v>
      </c>
      <c r="S2702" s="5">
        <f>$J2702/60/60/24+DATE(1970, 1, 1)</f>
        <v>41870.87467592593</v>
      </c>
      <c r="T2702" s="5">
        <f>$I2702/60/60/24+DATE(1970, 1, 1)</f>
        <v>41900.87467592593</v>
      </c>
      <c r="U2702" t="b">
        <f>T2702&gt;S2702</f>
        <v>1</v>
      </c>
    </row>
    <row r="2703" spans="1:21" ht="43.5" x14ac:dyDescent="0.35">
      <c r="A2703">
        <v>2701</v>
      </c>
      <c r="B2703" s="3" t="s">
        <v>2701</v>
      </c>
      <c r="C2703" s="3" t="s">
        <v>6811</v>
      </c>
      <c r="D2703" s="11">
        <v>3400</v>
      </c>
      <c r="E2703" s="11">
        <v>1570</v>
      </c>
      <c r="F2703" t="s">
        <v>8222</v>
      </c>
      <c r="G2703" t="s">
        <v>8241</v>
      </c>
      <c r="H2703" t="s">
        <v>8249</v>
      </c>
      <c r="I2703">
        <v>1491586534</v>
      </c>
      <c r="J2703">
        <v>1488911734</v>
      </c>
      <c r="K2703" t="b">
        <v>0</v>
      </c>
      <c r="L2703">
        <v>46</v>
      </c>
      <c r="M2703" t="b">
        <v>0</v>
      </c>
      <c r="N2703" t="s">
        <v>8303</v>
      </c>
      <c r="O2703" s="13">
        <f>E2703/D2703</f>
        <v>0.46176470588235297</v>
      </c>
      <c r="P2703" s="14">
        <f>IF($L2703&lt;&gt;0, E2703/L2703, 0)</f>
        <v>34.130434782608695</v>
      </c>
      <c r="Q2703" t="str">
        <f>LEFT($N2703, FIND("/", $N2703)-1)</f>
        <v>theater</v>
      </c>
      <c r="R2703" t="str">
        <f>RIGHT(N2703, LEN(N2703)-LEN(Q2703)-1)</f>
        <v>spaces</v>
      </c>
      <c r="S2703" s="5">
        <f>$J2703/60/60/24+DATE(1970, 1, 1)</f>
        <v>42801.774699074071</v>
      </c>
      <c r="T2703" s="5">
        <f>$I2703/60/60/24+DATE(1970, 1, 1)</f>
        <v>42832.733032407406</v>
      </c>
      <c r="U2703" t="b">
        <f>T2703&gt;S2703</f>
        <v>1</v>
      </c>
    </row>
    <row r="2704" spans="1:21" ht="43.5" x14ac:dyDescent="0.35">
      <c r="A2704">
        <v>2702</v>
      </c>
      <c r="B2704" s="3" t="s">
        <v>2702</v>
      </c>
      <c r="C2704" s="3" t="s">
        <v>6812</v>
      </c>
      <c r="D2704" s="11">
        <v>10000</v>
      </c>
      <c r="E2704" s="11">
        <v>3441</v>
      </c>
      <c r="F2704" t="s">
        <v>8222</v>
      </c>
      <c r="G2704" t="s">
        <v>8224</v>
      </c>
      <c r="H2704" t="s">
        <v>8246</v>
      </c>
      <c r="I2704">
        <v>1491416077</v>
      </c>
      <c r="J2704">
        <v>1488827677</v>
      </c>
      <c r="K2704" t="b">
        <v>1</v>
      </c>
      <c r="L2704">
        <v>26</v>
      </c>
      <c r="M2704" t="b">
        <v>0</v>
      </c>
      <c r="N2704" t="s">
        <v>8303</v>
      </c>
      <c r="O2704" s="13">
        <f>E2704/D2704</f>
        <v>0.34410000000000002</v>
      </c>
      <c r="P2704" s="14">
        <f>IF($L2704&lt;&gt;0, E2704/L2704, 0)</f>
        <v>132.34615384615384</v>
      </c>
      <c r="Q2704" t="str">
        <f>LEFT($N2704, FIND("/", $N2704)-1)</f>
        <v>theater</v>
      </c>
      <c r="R2704" t="str">
        <f>RIGHT(N2704, LEN(N2704)-LEN(Q2704)-1)</f>
        <v>spaces</v>
      </c>
      <c r="S2704" s="5">
        <f>$J2704/60/60/24+DATE(1970, 1, 1)</f>
        <v>42800.801817129628</v>
      </c>
      <c r="T2704" s="5">
        <f>$I2704/60/60/24+DATE(1970, 1, 1)</f>
        <v>42830.760150462964</v>
      </c>
      <c r="U2704" t="b">
        <f>T2704&gt;S2704</f>
        <v>1</v>
      </c>
    </row>
    <row r="2705" spans="1:21" ht="29" x14ac:dyDescent="0.35">
      <c r="A2705">
        <v>2703</v>
      </c>
      <c r="B2705" s="3" t="s">
        <v>2703</v>
      </c>
      <c r="C2705" s="3" t="s">
        <v>6813</v>
      </c>
      <c r="D2705" s="11">
        <v>40000</v>
      </c>
      <c r="E2705" s="11">
        <v>41500</v>
      </c>
      <c r="F2705" t="s">
        <v>8222</v>
      </c>
      <c r="G2705" t="s">
        <v>8238</v>
      </c>
      <c r="H2705" t="s">
        <v>8256</v>
      </c>
      <c r="I2705">
        <v>1490196830</v>
      </c>
      <c r="J2705">
        <v>1485016430</v>
      </c>
      <c r="K2705" t="b">
        <v>0</v>
      </c>
      <c r="L2705">
        <v>45</v>
      </c>
      <c r="M2705" t="b">
        <v>0</v>
      </c>
      <c r="N2705" t="s">
        <v>8303</v>
      </c>
      <c r="O2705" s="13">
        <f>E2705/D2705</f>
        <v>1.0375000000000001</v>
      </c>
      <c r="P2705" s="14">
        <f>IF($L2705&lt;&gt;0, E2705/L2705, 0)</f>
        <v>922.22222222222217</v>
      </c>
      <c r="Q2705" t="str">
        <f>LEFT($N2705, FIND("/", $N2705)-1)</f>
        <v>theater</v>
      </c>
      <c r="R2705" t="str">
        <f>RIGHT(N2705, LEN(N2705)-LEN(Q2705)-1)</f>
        <v>spaces</v>
      </c>
      <c r="S2705" s="5">
        <f>$J2705/60/60/24+DATE(1970, 1, 1)</f>
        <v>42756.690162037034</v>
      </c>
      <c r="T2705" s="5">
        <f>$I2705/60/60/24+DATE(1970, 1, 1)</f>
        <v>42816.648495370369</v>
      </c>
      <c r="U2705" t="b">
        <f>T2705&gt;S2705</f>
        <v>1</v>
      </c>
    </row>
    <row r="2706" spans="1:21" ht="43.5" x14ac:dyDescent="0.35">
      <c r="A2706">
        <v>2704</v>
      </c>
      <c r="B2706" s="3" t="s">
        <v>2704</v>
      </c>
      <c r="C2706" s="3" t="s">
        <v>6814</v>
      </c>
      <c r="D2706" s="11">
        <v>19000</v>
      </c>
      <c r="E2706" s="11">
        <v>1145</v>
      </c>
      <c r="F2706" t="s">
        <v>8222</v>
      </c>
      <c r="G2706" t="s">
        <v>8224</v>
      </c>
      <c r="H2706" t="s">
        <v>8246</v>
      </c>
      <c r="I2706">
        <v>1491421314</v>
      </c>
      <c r="J2706">
        <v>1487709714</v>
      </c>
      <c r="K2706" t="b">
        <v>0</v>
      </c>
      <c r="L2706">
        <v>7</v>
      </c>
      <c r="M2706" t="b">
        <v>0</v>
      </c>
      <c r="N2706" t="s">
        <v>8303</v>
      </c>
      <c r="O2706" s="13">
        <f>E2706/D2706</f>
        <v>6.0263157894736845E-2</v>
      </c>
      <c r="P2706" s="14">
        <f>IF($L2706&lt;&gt;0, E2706/L2706, 0)</f>
        <v>163.57142857142858</v>
      </c>
      <c r="Q2706" t="str">
        <f>LEFT($N2706, FIND("/", $N2706)-1)</f>
        <v>theater</v>
      </c>
      <c r="R2706" t="str">
        <f>RIGHT(N2706, LEN(N2706)-LEN(Q2706)-1)</f>
        <v>spaces</v>
      </c>
      <c r="S2706" s="5">
        <f>$J2706/60/60/24+DATE(1970, 1, 1)</f>
        <v>42787.862430555557</v>
      </c>
      <c r="T2706" s="5">
        <f>$I2706/60/60/24+DATE(1970, 1, 1)</f>
        <v>42830.820763888885</v>
      </c>
      <c r="U2706" t="b">
        <f>T2706&gt;S2706</f>
        <v>1</v>
      </c>
    </row>
    <row r="2707" spans="1:21" ht="29" x14ac:dyDescent="0.35">
      <c r="A2707">
        <v>2705</v>
      </c>
      <c r="B2707" s="3" t="s">
        <v>2705</v>
      </c>
      <c r="C2707" s="3" t="s">
        <v>6815</v>
      </c>
      <c r="D2707" s="11">
        <v>16500</v>
      </c>
      <c r="E2707" s="11">
        <v>1739</v>
      </c>
      <c r="F2707" t="s">
        <v>8222</v>
      </c>
      <c r="G2707" t="s">
        <v>8224</v>
      </c>
      <c r="H2707" t="s">
        <v>8246</v>
      </c>
      <c r="I2707">
        <v>1490389158</v>
      </c>
      <c r="J2707">
        <v>1486504758</v>
      </c>
      <c r="K2707" t="b">
        <v>0</v>
      </c>
      <c r="L2707">
        <v>8</v>
      </c>
      <c r="M2707" t="b">
        <v>0</v>
      </c>
      <c r="N2707" t="s">
        <v>8303</v>
      </c>
      <c r="O2707" s="13">
        <f>E2707/D2707</f>
        <v>0.10539393939393939</v>
      </c>
      <c r="P2707" s="14">
        <f>IF($L2707&lt;&gt;0, E2707/L2707, 0)</f>
        <v>217.375</v>
      </c>
      <c r="Q2707" t="str">
        <f>LEFT($N2707, FIND("/", $N2707)-1)</f>
        <v>theater</v>
      </c>
      <c r="R2707" t="str">
        <f>RIGHT(N2707, LEN(N2707)-LEN(Q2707)-1)</f>
        <v>spaces</v>
      </c>
      <c r="S2707" s="5">
        <f>$J2707/60/60/24+DATE(1970, 1, 1)</f>
        <v>42773.916180555556</v>
      </c>
      <c r="T2707" s="5">
        <f>$I2707/60/60/24+DATE(1970, 1, 1)</f>
        <v>42818.874513888892</v>
      </c>
      <c r="U2707" t="b">
        <f>T2707&gt;S2707</f>
        <v>1</v>
      </c>
    </row>
    <row r="2708" spans="1:21" ht="43.5" x14ac:dyDescent="0.35">
      <c r="A2708">
        <v>2706</v>
      </c>
      <c r="B2708" s="3" t="s">
        <v>2706</v>
      </c>
      <c r="C2708" s="3" t="s">
        <v>6816</v>
      </c>
      <c r="D2708" s="11">
        <v>35000</v>
      </c>
      <c r="E2708" s="11">
        <v>39304</v>
      </c>
      <c r="F2708" t="s">
        <v>8219</v>
      </c>
      <c r="G2708" t="s">
        <v>8224</v>
      </c>
      <c r="H2708" t="s">
        <v>8246</v>
      </c>
      <c r="I2708">
        <v>1413442740</v>
      </c>
      <c r="J2708">
        <v>1410937483</v>
      </c>
      <c r="K2708" t="b">
        <v>1</v>
      </c>
      <c r="L2708">
        <v>263</v>
      </c>
      <c r="M2708" t="b">
        <v>1</v>
      </c>
      <c r="N2708" t="s">
        <v>8303</v>
      </c>
      <c r="O2708" s="13">
        <f>E2708/D2708</f>
        <v>1.1229714285714285</v>
      </c>
      <c r="P2708" s="14">
        <f>IF($L2708&lt;&gt;0, E2708/L2708, 0)</f>
        <v>149.44486692015209</v>
      </c>
      <c r="Q2708" t="str">
        <f>LEFT($N2708, FIND("/", $N2708)-1)</f>
        <v>theater</v>
      </c>
      <c r="R2708" t="str">
        <f>RIGHT(N2708, LEN(N2708)-LEN(Q2708)-1)</f>
        <v>spaces</v>
      </c>
      <c r="S2708" s="5">
        <f>$J2708/60/60/24+DATE(1970, 1, 1)</f>
        <v>41899.294942129629</v>
      </c>
      <c r="T2708" s="5">
        <f>$I2708/60/60/24+DATE(1970, 1, 1)</f>
        <v>41928.290972222225</v>
      </c>
      <c r="U2708" t="b">
        <f>T2708&gt;S2708</f>
        <v>1</v>
      </c>
    </row>
    <row r="2709" spans="1:21" ht="43.5" x14ac:dyDescent="0.35">
      <c r="A2709">
        <v>2707</v>
      </c>
      <c r="B2709" s="3" t="s">
        <v>2707</v>
      </c>
      <c r="C2709" s="3" t="s">
        <v>6817</v>
      </c>
      <c r="D2709" s="11">
        <v>8000</v>
      </c>
      <c r="E2709" s="11">
        <v>28067.57</v>
      </c>
      <c r="F2709" t="s">
        <v>8219</v>
      </c>
      <c r="G2709" t="s">
        <v>8224</v>
      </c>
      <c r="H2709" t="s">
        <v>8246</v>
      </c>
      <c r="I2709">
        <v>1369637940</v>
      </c>
      <c r="J2709">
        <v>1367088443</v>
      </c>
      <c r="K2709" t="b">
        <v>1</v>
      </c>
      <c r="L2709">
        <v>394</v>
      </c>
      <c r="M2709" t="b">
        <v>1</v>
      </c>
      <c r="N2709" t="s">
        <v>8303</v>
      </c>
      <c r="O2709" s="13">
        <f>E2709/D2709</f>
        <v>3.50844625</v>
      </c>
      <c r="P2709" s="14">
        <f>IF($L2709&lt;&gt;0, E2709/L2709, 0)</f>
        <v>71.237487309644663</v>
      </c>
      <c r="Q2709" t="str">
        <f>LEFT($N2709, FIND("/", $N2709)-1)</f>
        <v>theater</v>
      </c>
      <c r="R2709" t="str">
        <f>RIGHT(N2709, LEN(N2709)-LEN(Q2709)-1)</f>
        <v>spaces</v>
      </c>
      <c r="S2709" s="5">
        <f>$J2709/60/60/24+DATE(1970, 1, 1)</f>
        <v>41391.782905092594</v>
      </c>
      <c r="T2709" s="5">
        <f>$I2709/60/60/24+DATE(1970, 1, 1)</f>
        <v>41421.290972222225</v>
      </c>
      <c r="U2709" t="b">
        <f>T2709&gt;S2709</f>
        <v>1</v>
      </c>
    </row>
    <row r="2710" spans="1:21" ht="43.5" x14ac:dyDescent="0.35">
      <c r="A2710">
        <v>2708</v>
      </c>
      <c r="B2710" s="3" t="s">
        <v>2708</v>
      </c>
      <c r="C2710" s="3" t="s">
        <v>6818</v>
      </c>
      <c r="D2710" s="11">
        <v>20000</v>
      </c>
      <c r="E2710" s="11">
        <v>46643.07</v>
      </c>
      <c r="F2710" t="s">
        <v>8219</v>
      </c>
      <c r="G2710" t="s">
        <v>8225</v>
      </c>
      <c r="H2710" t="s">
        <v>8247</v>
      </c>
      <c r="I2710">
        <v>1469119526</v>
      </c>
      <c r="J2710">
        <v>1463935526</v>
      </c>
      <c r="K2710" t="b">
        <v>1</v>
      </c>
      <c r="L2710">
        <v>1049</v>
      </c>
      <c r="M2710" t="b">
        <v>1</v>
      </c>
      <c r="N2710" t="s">
        <v>8303</v>
      </c>
      <c r="O2710" s="13">
        <f>E2710/D2710</f>
        <v>2.3321535</v>
      </c>
      <c r="P2710" s="14">
        <f>IF($L2710&lt;&gt;0, E2710/L2710, 0)</f>
        <v>44.464318398474738</v>
      </c>
      <c r="Q2710" t="str">
        <f>LEFT($N2710, FIND("/", $N2710)-1)</f>
        <v>theater</v>
      </c>
      <c r="R2710" t="str">
        <f>RIGHT(N2710, LEN(N2710)-LEN(Q2710)-1)</f>
        <v>spaces</v>
      </c>
      <c r="S2710" s="5">
        <f>$J2710/60/60/24+DATE(1970, 1, 1)</f>
        <v>42512.698217592595</v>
      </c>
      <c r="T2710" s="5">
        <f>$I2710/60/60/24+DATE(1970, 1, 1)</f>
        <v>42572.698217592595</v>
      </c>
      <c r="U2710" t="b">
        <f>T2710&gt;S2710</f>
        <v>1</v>
      </c>
    </row>
    <row r="2711" spans="1:21" ht="43.5" x14ac:dyDescent="0.35">
      <c r="A2711">
        <v>2709</v>
      </c>
      <c r="B2711" s="3" t="s">
        <v>2709</v>
      </c>
      <c r="C2711" s="3" t="s">
        <v>6819</v>
      </c>
      <c r="D2711" s="11">
        <v>50000</v>
      </c>
      <c r="E2711" s="11">
        <v>50803</v>
      </c>
      <c r="F2711" t="s">
        <v>8219</v>
      </c>
      <c r="G2711" t="s">
        <v>8224</v>
      </c>
      <c r="H2711" t="s">
        <v>8246</v>
      </c>
      <c r="I2711">
        <v>1475553540</v>
      </c>
      <c r="J2711">
        <v>1472528141</v>
      </c>
      <c r="K2711" t="b">
        <v>1</v>
      </c>
      <c r="L2711">
        <v>308</v>
      </c>
      <c r="M2711" t="b">
        <v>1</v>
      </c>
      <c r="N2711" t="s">
        <v>8303</v>
      </c>
      <c r="O2711" s="13">
        <f>E2711/D2711</f>
        <v>1.01606</v>
      </c>
      <c r="P2711" s="14">
        <f>IF($L2711&lt;&gt;0, E2711/L2711, 0)</f>
        <v>164.94480519480518</v>
      </c>
      <c r="Q2711" t="str">
        <f>LEFT($N2711, FIND("/", $N2711)-1)</f>
        <v>theater</v>
      </c>
      <c r="R2711" t="str">
        <f>RIGHT(N2711, LEN(N2711)-LEN(Q2711)-1)</f>
        <v>spaces</v>
      </c>
      <c r="S2711" s="5">
        <f>$J2711/60/60/24+DATE(1970, 1, 1)</f>
        <v>42612.149780092594</v>
      </c>
      <c r="T2711" s="5">
        <f>$I2711/60/60/24+DATE(1970, 1, 1)</f>
        <v>42647.165972222225</v>
      </c>
      <c r="U2711" t="b">
        <f>T2711&gt;S2711</f>
        <v>1</v>
      </c>
    </row>
    <row r="2712" spans="1:21" ht="29" x14ac:dyDescent="0.35">
      <c r="A2712">
        <v>2710</v>
      </c>
      <c r="B2712" s="3" t="s">
        <v>2710</v>
      </c>
      <c r="C2712" s="3" t="s">
        <v>6820</v>
      </c>
      <c r="D2712" s="11">
        <v>60000</v>
      </c>
      <c r="E2712" s="11">
        <v>92340.21</v>
      </c>
      <c r="F2712" t="s">
        <v>8219</v>
      </c>
      <c r="G2712" t="s">
        <v>8224</v>
      </c>
      <c r="H2712" t="s">
        <v>8246</v>
      </c>
      <c r="I2712">
        <v>1407549600</v>
      </c>
      <c r="J2712">
        <v>1404797428</v>
      </c>
      <c r="K2712" t="b">
        <v>1</v>
      </c>
      <c r="L2712">
        <v>1088</v>
      </c>
      <c r="M2712" t="b">
        <v>1</v>
      </c>
      <c r="N2712" t="s">
        <v>8303</v>
      </c>
      <c r="O2712" s="13">
        <f>E2712/D2712</f>
        <v>1.5390035000000002</v>
      </c>
      <c r="P2712" s="14">
        <f>IF($L2712&lt;&gt;0, E2712/L2712, 0)</f>
        <v>84.871516544117654</v>
      </c>
      <c r="Q2712" t="str">
        <f>LEFT($N2712, FIND("/", $N2712)-1)</f>
        <v>theater</v>
      </c>
      <c r="R2712" t="str">
        <f>RIGHT(N2712, LEN(N2712)-LEN(Q2712)-1)</f>
        <v>spaces</v>
      </c>
      <c r="S2712" s="5">
        <f>$J2712/60/60/24+DATE(1970, 1, 1)</f>
        <v>41828.229490740741</v>
      </c>
      <c r="T2712" s="5">
        <f>$I2712/60/60/24+DATE(1970, 1, 1)</f>
        <v>41860.083333333336</v>
      </c>
      <c r="U2712" t="b">
        <f>T2712&gt;S2712</f>
        <v>1</v>
      </c>
    </row>
    <row r="2713" spans="1:21" ht="43.5" x14ac:dyDescent="0.35">
      <c r="A2713">
        <v>2711</v>
      </c>
      <c r="B2713" s="3" t="s">
        <v>2711</v>
      </c>
      <c r="C2713" s="3" t="s">
        <v>6821</v>
      </c>
      <c r="D2713" s="11">
        <v>3910</v>
      </c>
      <c r="E2713" s="11">
        <v>3938</v>
      </c>
      <c r="F2713" t="s">
        <v>8219</v>
      </c>
      <c r="G2713" t="s">
        <v>8225</v>
      </c>
      <c r="H2713" t="s">
        <v>8247</v>
      </c>
      <c r="I2713">
        <v>1403301660</v>
      </c>
      <c r="J2713">
        <v>1400694790</v>
      </c>
      <c r="K2713" t="b">
        <v>1</v>
      </c>
      <c r="L2713">
        <v>73</v>
      </c>
      <c r="M2713" t="b">
        <v>1</v>
      </c>
      <c r="N2713" t="s">
        <v>8303</v>
      </c>
      <c r="O2713" s="13">
        <f>E2713/D2713</f>
        <v>1.007161125319693</v>
      </c>
      <c r="P2713" s="14">
        <f>IF($L2713&lt;&gt;0, E2713/L2713, 0)</f>
        <v>53.945205479452056</v>
      </c>
      <c r="Q2713" t="str">
        <f>LEFT($N2713, FIND("/", $N2713)-1)</f>
        <v>theater</v>
      </c>
      <c r="R2713" t="str">
        <f>RIGHT(N2713, LEN(N2713)-LEN(Q2713)-1)</f>
        <v>spaces</v>
      </c>
      <c r="S2713" s="5">
        <f>$J2713/60/60/24+DATE(1970, 1, 1)</f>
        <v>41780.745254629634</v>
      </c>
      <c r="T2713" s="5">
        <f>$I2713/60/60/24+DATE(1970, 1, 1)</f>
        <v>41810.917361111111</v>
      </c>
      <c r="U2713" t="b">
        <f>T2713&gt;S2713</f>
        <v>1</v>
      </c>
    </row>
    <row r="2714" spans="1:21" ht="43.5" x14ac:dyDescent="0.35">
      <c r="A2714">
        <v>2712</v>
      </c>
      <c r="B2714" s="3" t="s">
        <v>2712</v>
      </c>
      <c r="C2714" s="3" t="s">
        <v>6822</v>
      </c>
      <c r="D2714" s="11">
        <v>5500</v>
      </c>
      <c r="E2714" s="11">
        <v>7226</v>
      </c>
      <c r="F2714" t="s">
        <v>8219</v>
      </c>
      <c r="G2714" t="s">
        <v>8224</v>
      </c>
      <c r="H2714" t="s">
        <v>8246</v>
      </c>
      <c r="I2714">
        <v>1373738400</v>
      </c>
      <c r="J2714">
        <v>1370568560</v>
      </c>
      <c r="K2714" t="b">
        <v>1</v>
      </c>
      <c r="L2714">
        <v>143</v>
      </c>
      <c r="M2714" t="b">
        <v>1</v>
      </c>
      <c r="N2714" t="s">
        <v>8303</v>
      </c>
      <c r="O2714" s="13">
        <f>E2714/D2714</f>
        <v>1.3138181818181818</v>
      </c>
      <c r="P2714" s="14">
        <f>IF($L2714&lt;&gt;0, E2714/L2714, 0)</f>
        <v>50.531468531468533</v>
      </c>
      <c r="Q2714" t="str">
        <f>LEFT($N2714, FIND("/", $N2714)-1)</f>
        <v>theater</v>
      </c>
      <c r="R2714" t="str">
        <f>RIGHT(N2714, LEN(N2714)-LEN(Q2714)-1)</f>
        <v>spaces</v>
      </c>
      <c r="S2714" s="5">
        <f>$J2714/60/60/24+DATE(1970, 1, 1)</f>
        <v>41432.062037037038</v>
      </c>
      <c r="T2714" s="5">
        <f>$I2714/60/60/24+DATE(1970, 1, 1)</f>
        <v>41468.75</v>
      </c>
      <c r="U2714" t="b">
        <f>T2714&gt;S2714</f>
        <v>1</v>
      </c>
    </row>
    <row r="2715" spans="1:21" ht="58" x14ac:dyDescent="0.35">
      <c r="A2715">
        <v>2713</v>
      </c>
      <c r="B2715" s="3" t="s">
        <v>2713</v>
      </c>
      <c r="C2715" s="3" t="s">
        <v>6823</v>
      </c>
      <c r="D2715" s="11">
        <v>150000</v>
      </c>
      <c r="E2715" s="11">
        <v>153362</v>
      </c>
      <c r="F2715" t="s">
        <v>8219</v>
      </c>
      <c r="G2715" t="s">
        <v>8224</v>
      </c>
      <c r="H2715" t="s">
        <v>8246</v>
      </c>
      <c r="I2715">
        <v>1450971684</v>
      </c>
      <c r="J2715">
        <v>1447515684</v>
      </c>
      <c r="K2715" t="b">
        <v>1</v>
      </c>
      <c r="L2715">
        <v>1420</v>
      </c>
      <c r="M2715" t="b">
        <v>1</v>
      </c>
      <c r="N2715" t="s">
        <v>8303</v>
      </c>
      <c r="O2715" s="13">
        <f>E2715/D2715</f>
        <v>1.0224133333333334</v>
      </c>
      <c r="P2715" s="14">
        <f>IF($L2715&lt;&gt;0, E2715/L2715, 0)</f>
        <v>108.00140845070422</v>
      </c>
      <c r="Q2715" t="str">
        <f>LEFT($N2715, FIND("/", $N2715)-1)</f>
        <v>theater</v>
      </c>
      <c r="R2715" t="str">
        <f>RIGHT(N2715, LEN(N2715)-LEN(Q2715)-1)</f>
        <v>spaces</v>
      </c>
      <c r="S2715" s="5">
        <f>$J2715/60/60/24+DATE(1970, 1, 1)</f>
        <v>42322.653749999998</v>
      </c>
      <c r="T2715" s="5">
        <f>$I2715/60/60/24+DATE(1970, 1, 1)</f>
        <v>42362.653749999998</v>
      </c>
      <c r="U2715" t="b">
        <f>T2715&gt;S2715</f>
        <v>1</v>
      </c>
    </row>
    <row r="2716" spans="1:21" ht="29" x14ac:dyDescent="0.35">
      <c r="A2716">
        <v>2714</v>
      </c>
      <c r="B2716" s="3" t="s">
        <v>2714</v>
      </c>
      <c r="C2716" s="3" t="s">
        <v>6824</v>
      </c>
      <c r="D2716" s="11">
        <v>25000</v>
      </c>
      <c r="E2716" s="11">
        <v>29089</v>
      </c>
      <c r="F2716" t="s">
        <v>8219</v>
      </c>
      <c r="G2716" t="s">
        <v>8224</v>
      </c>
      <c r="H2716" t="s">
        <v>8246</v>
      </c>
      <c r="I2716">
        <v>1476486000</v>
      </c>
      <c r="J2716">
        <v>1474040596</v>
      </c>
      <c r="K2716" t="b">
        <v>1</v>
      </c>
      <c r="L2716">
        <v>305</v>
      </c>
      <c r="M2716" t="b">
        <v>1</v>
      </c>
      <c r="N2716" t="s">
        <v>8303</v>
      </c>
      <c r="O2716" s="13">
        <f>E2716/D2716</f>
        <v>1.1635599999999999</v>
      </c>
      <c r="P2716" s="14">
        <f>IF($L2716&lt;&gt;0, E2716/L2716, 0)</f>
        <v>95.373770491803285</v>
      </c>
      <c r="Q2716" t="str">
        <f>LEFT($N2716, FIND("/", $N2716)-1)</f>
        <v>theater</v>
      </c>
      <c r="R2716" t="str">
        <f>RIGHT(N2716, LEN(N2716)-LEN(Q2716)-1)</f>
        <v>spaces</v>
      </c>
      <c r="S2716" s="5">
        <f>$J2716/60/60/24+DATE(1970, 1, 1)</f>
        <v>42629.655046296291</v>
      </c>
      <c r="T2716" s="5">
        <f>$I2716/60/60/24+DATE(1970, 1, 1)</f>
        <v>42657.958333333328</v>
      </c>
      <c r="U2716" t="b">
        <f>T2716&gt;S2716</f>
        <v>1</v>
      </c>
    </row>
    <row r="2717" spans="1:21" ht="43.5" x14ac:dyDescent="0.35">
      <c r="A2717">
        <v>2715</v>
      </c>
      <c r="B2717" s="3" t="s">
        <v>2715</v>
      </c>
      <c r="C2717" s="3" t="s">
        <v>6825</v>
      </c>
      <c r="D2717" s="11">
        <v>12000</v>
      </c>
      <c r="E2717" s="11">
        <v>31754.69</v>
      </c>
      <c r="F2717" t="s">
        <v>8219</v>
      </c>
      <c r="G2717" t="s">
        <v>8224</v>
      </c>
      <c r="H2717" t="s">
        <v>8246</v>
      </c>
      <c r="I2717">
        <v>1456047228</v>
      </c>
      <c r="J2717">
        <v>1453109628</v>
      </c>
      <c r="K2717" t="b">
        <v>1</v>
      </c>
      <c r="L2717">
        <v>551</v>
      </c>
      <c r="M2717" t="b">
        <v>1</v>
      </c>
      <c r="N2717" t="s">
        <v>8303</v>
      </c>
      <c r="O2717" s="13">
        <f>E2717/D2717</f>
        <v>2.6462241666666664</v>
      </c>
      <c r="P2717" s="14">
        <f>IF($L2717&lt;&gt;0, E2717/L2717, 0)</f>
        <v>57.631016333938291</v>
      </c>
      <c r="Q2717" t="str">
        <f>LEFT($N2717, FIND("/", $N2717)-1)</f>
        <v>theater</v>
      </c>
      <c r="R2717" t="str">
        <f>RIGHT(N2717, LEN(N2717)-LEN(Q2717)-1)</f>
        <v>spaces</v>
      </c>
      <c r="S2717" s="5">
        <f>$J2717/60/60/24+DATE(1970, 1, 1)</f>
        <v>42387.398472222223</v>
      </c>
      <c r="T2717" s="5">
        <f>$I2717/60/60/24+DATE(1970, 1, 1)</f>
        <v>42421.398472222223</v>
      </c>
      <c r="U2717" t="b">
        <f>T2717&gt;S2717</f>
        <v>1</v>
      </c>
    </row>
    <row r="2718" spans="1:21" ht="72.5" x14ac:dyDescent="0.35">
      <c r="A2718">
        <v>2716</v>
      </c>
      <c r="B2718" s="3" t="s">
        <v>2716</v>
      </c>
      <c r="C2718" s="3" t="s">
        <v>6826</v>
      </c>
      <c r="D2718" s="11">
        <v>10000</v>
      </c>
      <c r="E2718" s="11">
        <v>11998.01</v>
      </c>
      <c r="F2718" t="s">
        <v>8219</v>
      </c>
      <c r="G2718" t="s">
        <v>8236</v>
      </c>
      <c r="H2718" t="s">
        <v>8249</v>
      </c>
      <c r="I2718">
        <v>1444291193</v>
      </c>
      <c r="J2718">
        <v>1441699193</v>
      </c>
      <c r="K2718" t="b">
        <v>1</v>
      </c>
      <c r="L2718">
        <v>187</v>
      </c>
      <c r="M2718" t="b">
        <v>1</v>
      </c>
      <c r="N2718" t="s">
        <v>8303</v>
      </c>
      <c r="O2718" s="13">
        <f>E2718/D2718</f>
        <v>1.1998010000000001</v>
      </c>
      <c r="P2718" s="14">
        <f>IF($L2718&lt;&gt;0, E2718/L2718, 0)</f>
        <v>64.160481283422456</v>
      </c>
      <c r="Q2718" t="str">
        <f>LEFT($N2718, FIND("/", $N2718)-1)</f>
        <v>theater</v>
      </c>
      <c r="R2718" t="str">
        <f>RIGHT(N2718, LEN(N2718)-LEN(Q2718)-1)</f>
        <v>spaces</v>
      </c>
      <c r="S2718" s="5">
        <f>$J2718/60/60/24+DATE(1970, 1, 1)</f>
        <v>42255.333252314813</v>
      </c>
      <c r="T2718" s="5">
        <f>$I2718/60/60/24+DATE(1970, 1, 1)</f>
        <v>42285.333252314813</v>
      </c>
      <c r="U2718" t="b">
        <f>T2718&gt;S2718</f>
        <v>1</v>
      </c>
    </row>
    <row r="2719" spans="1:21" ht="43.5" x14ac:dyDescent="0.35">
      <c r="A2719">
        <v>2717</v>
      </c>
      <c r="B2719" s="3" t="s">
        <v>2717</v>
      </c>
      <c r="C2719" s="3" t="s">
        <v>6827</v>
      </c>
      <c r="D2719" s="11">
        <v>25000</v>
      </c>
      <c r="E2719" s="11">
        <v>30026</v>
      </c>
      <c r="F2719" t="s">
        <v>8219</v>
      </c>
      <c r="G2719" t="s">
        <v>8224</v>
      </c>
      <c r="H2719" t="s">
        <v>8246</v>
      </c>
      <c r="I2719">
        <v>1417906649</v>
      </c>
      <c r="J2719">
        <v>1414015049</v>
      </c>
      <c r="K2719" t="b">
        <v>1</v>
      </c>
      <c r="L2719">
        <v>325</v>
      </c>
      <c r="M2719" t="b">
        <v>1</v>
      </c>
      <c r="N2719" t="s">
        <v>8303</v>
      </c>
      <c r="O2719" s="13">
        <f>E2719/D2719</f>
        <v>1.2010400000000001</v>
      </c>
      <c r="P2719" s="14">
        <f>IF($L2719&lt;&gt;0, E2719/L2719, 0)</f>
        <v>92.387692307692305</v>
      </c>
      <c r="Q2719" t="str">
        <f>LEFT($N2719, FIND("/", $N2719)-1)</f>
        <v>theater</v>
      </c>
      <c r="R2719" t="str">
        <f>RIGHT(N2719, LEN(N2719)-LEN(Q2719)-1)</f>
        <v>spaces</v>
      </c>
      <c r="S2719" s="5">
        <f>$J2719/60/60/24+DATE(1970, 1, 1)</f>
        <v>41934.914918981485</v>
      </c>
      <c r="T2719" s="5">
        <f>$I2719/60/60/24+DATE(1970, 1, 1)</f>
        <v>41979.956585648149</v>
      </c>
      <c r="U2719" t="b">
        <f>T2719&gt;S2719</f>
        <v>1</v>
      </c>
    </row>
    <row r="2720" spans="1:21" ht="43.5" x14ac:dyDescent="0.35">
      <c r="A2720">
        <v>2718</v>
      </c>
      <c r="B2720" s="3" t="s">
        <v>2718</v>
      </c>
      <c r="C2720" s="3" t="s">
        <v>6828</v>
      </c>
      <c r="D2720" s="11">
        <v>18000</v>
      </c>
      <c r="E2720" s="11">
        <v>18645</v>
      </c>
      <c r="F2720" t="s">
        <v>8219</v>
      </c>
      <c r="G2720" t="s">
        <v>8224</v>
      </c>
      <c r="H2720" t="s">
        <v>8246</v>
      </c>
      <c r="I2720">
        <v>1462316400</v>
      </c>
      <c r="J2720">
        <v>1459865945</v>
      </c>
      <c r="K2720" t="b">
        <v>1</v>
      </c>
      <c r="L2720">
        <v>148</v>
      </c>
      <c r="M2720" t="b">
        <v>1</v>
      </c>
      <c r="N2720" t="s">
        <v>8303</v>
      </c>
      <c r="O2720" s="13">
        <f>E2720/D2720</f>
        <v>1.0358333333333334</v>
      </c>
      <c r="P2720" s="14">
        <f>IF($L2720&lt;&gt;0, E2720/L2720, 0)</f>
        <v>125.97972972972973</v>
      </c>
      <c r="Q2720" t="str">
        <f>LEFT($N2720, FIND("/", $N2720)-1)</f>
        <v>theater</v>
      </c>
      <c r="R2720" t="str">
        <f>RIGHT(N2720, LEN(N2720)-LEN(Q2720)-1)</f>
        <v>spaces</v>
      </c>
      <c r="S2720" s="5">
        <f>$J2720/60/60/24+DATE(1970, 1, 1)</f>
        <v>42465.596585648149</v>
      </c>
      <c r="T2720" s="5">
        <f>$I2720/60/60/24+DATE(1970, 1, 1)</f>
        <v>42493.958333333328</v>
      </c>
      <c r="U2720" t="b">
        <f>T2720&gt;S2720</f>
        <v>1</v>
      </c>
    </row>
    <row r="2721" spans="1:21" ht="58" x14ac:dyDescent="0.35">
      <c r="A2721">
        <v>2719</v>
      </c>
      <c r="B2721" s="3" t="s">
        <v>2719</v>
      </c>
      <c r="C2721" s="3" t="s">
        <v>6829</v>
      </c>
      <c r="D2721" s="11">
        <v>6000</v>
      </c>
      <c r="E2721" s="11">
        <v>6530</v>
      </c>
      <c r="F2721" t="s">
        <v>8219</v>
      </c>
      <c r="G2721" t="s">
        <v>8224</v>
      </c>
      <c r="H2721" t="s">
        <v>8246</v>
      </c>
      <c r="I2721">
        <v>1460936694</v>
      </c>
      <c r="J2721">
        <v>1455756294</v>
      </c>
      <c r="K2721" t="b">
        <v>0</v>
      </c>
      <c r="L2721">
        <v>69</v>
      </c>
      <c r="M2721" t="b">
        <v>1</v>
      </c>
      <c r="N2721" t="s">
        <v>8303</v>
      </c>
      <c r="O2721" s="13">
        <f>E2721/D2721</f>
        <v>1.0883333333333334</v>
      </c>
      <c r="P2721" s="14">
        <f>IF($L2721&lt;&gt;0, E2721/L2721, 0)</f>
        <v>94.637681159420296</v>
      </c>
      <c r="Q2721" t="str">
        <f>LEFT($N2721, FIND("/", $N2721)-1)</f>
        <v>theater</v>
      </c>
      <c r="R2721" t="str">
        <f>RIGHT(N2721, LEN(N2721)-LEN(Q2721)-1)</f>
        <v>spaces</v>
      </c>
      <c r="S2721" s="5">
        <f>$J2721/60/60/24+DATE(1970, 1, 1)</f>
        <v>42418.031180555554</v>
      </c>
      <c r="T2721" s="5">
        <f>$I2721/60/60/24+DATE(1970, 1, 1)</f>
        <v>42477.989513888882</v>
      </c>
      <c r="U2721" t="b">
        <f>T2721&gt;S2721</f>
        <v>1</v>
      </c>
    </row>
    <row r="2722" spans="1:21" ht="43.5" x14ac:dyDescent="0.35">
      <c r="A2722">
        <v>2720</v>
      </c>
      <c r="B2722" s="3" t="s">
        <v>2720</v>
      </c>
      <c r="C2722" s="3" t="s">
        <v>6830</v>
      </c>
      <c r="D2722" s="11">
        <v>25000</v>
      </c>
      <c r="E2722" s="11">
        <v>29531</v>
      </c>
      <c r="F2722" t="s">
        <v>8219</v>
      </c>
      <c r="G2722" t="s">
        <v>8224</v>
      </c>
      <c r="H2722" t="s">
        <v>8246</v>
      </c>
      <c r="I2722">
        <v>1478866253</v>
      </c>
      <c r="J2722">
        <v>1476270653</v>
      </c>
      <c r="K2722" t="b">
        <v>0</v>
      </c>
      <c r="L2722">
        <v>173</v>
      </c>
      <c r="M2722" t="b">
        <v>1</v>
      </c>
      <c r="N2722" t="s">
        <v>8303</v>
      </c>
      <c r="O2722" s="13">
        <f>E2722/D2722</f>
        <v>1.1812400000000001</v>
      </c>
      <c r="P2722" s="14">
        <f>IF($L2722&lt;&gt;0, E2722/L2722, 0)</f>
        <v>170.69942196531792</v>
      </c>
      <c r="Q2722" t="str">
        <f>LEFT($N2722, FIND("/", $N2722)-1)</f>
        <v>theater</v>
      </c>
      <c r="R2722" t="str">
        <f>RIGHT(N2722, LEN(N2722)-LEN(Q2722)-1)</f>
        <v>spaces</v>
      </c>
      <c r="S2722" s="5">
        <f>$J2722/60/60/24+DATE(1970, 1, 1)</f>
        <v>42655.465891203698</v>
      </c>
      <c r="T2722" s="5">
        <f>$I2722/60/60/24+DATE(1970, 1, 1)</f>
        <v>42685.507557870369</v>
      </c>
      <c r="U2722" t="b">
        <f>T2722&gt;S2722</f>
        <v>1</v>
      </c>
    </row>
    <row r="2723" spans="1:21" ht="43.5" x14ac:dyDescent="0.35">
      <c r="A2723">
        <v>2721</v>
      </c>
      <c r="B2723" s="3" t="s">
        <v>2721</v>
      </c>
      <c r="C2723" s="3" t="s">
        <v>6831</v>
      </c>
      <c r="D2723" s="11">
        <v>750</v>
      </c>
      <c r="E2723" s="11">
        <v>10965</v>
      </c>
      <c r="F2723" t="s">
        <v>8219</v>
      </c>
      <c r="G2723" t="s">
        <v>8225</v>
      </c>
      <c r="H2723" t="s">
        <v>8247</v>
      </c>
      <c r="I2723">
        <v>1378494000</v>
      </c>
      <c r="J2723">
        <v>1375880598</v>
      </c>
      <c r="K2723" t="b">
        <v>0</v>
      </c>
      <c r="L2723">
        <v>269</v>
      </c>
      <c r="M2723" t="b">
        <v>1</v>
      </c>
      <c r="N2723" t="s">
        <v>8295</v>
      </c>
      <c r="O2723" s="13">
        <f>E2723/D2723</f>
        <v>14.62</v>
      </c>
      <c r="P2723" s="14">
        <f>IF($L2723&lt;&gt;0, E2723/L2723, 0)</f>
        <v>40.762081784386616</v>
      </c>
      <c r="Q2723" t="str">
        <f>LEFT($N2723, FIND("/", $N2723)-1)</f>
        <v>technology</v>
      </c>
      <c r="R2723" t="str">
        <f>RIGHT(N2723, LEN(N2723)-LEN(Q2723)-1)</f>
        <v>hardware</v>
      </c>
      <c r="S2723" s="5">
        <f>$J2723/60/60/24+DATE(1970, 1, 1)</f>
        <v>41493.543958333335</v>
      </c>
      <c r="T2723" s="5">
        <f>$I2723/60/60/24+DATE(1970, 1, 1)</f>
        <v>41523.791666666664</v>
      </c>
      <c r="U2723" t="b">
        <f>T2723&gt;S2723</f>
        <v>1</v>
      </c>
    </row>
    <row r="2724" spans="1:21" ht="43.5" x14ac:dyDescent="0.35">
      <c r="A2724">
        <v>2722</v>
      </c>
      <c r="B2724" s="3" t="s">
        <v>2722</v>
      </c>
      <c r="C2724" s="3" t="s">
        <v>6832</v>
      </c>
      <c r="D2724" s="11">
        <v>5000</v>
      </c>
      <c r="E2724" s="11">
        <v>12627</v>
      </c>
      <c r="F2724" t="s">
        <v>8219</v>
      </c>
      <c r="G2724" t="s">
        <v>8224</v>
      </c>
      <c r="H2724" t="s">
        <v>8246</v>
      </c>
      <c r="I2724">
        <v>1485722053</v>
      </c>
      <c r="J2724">
        <v>1480538053</v>
      </c>
      <c r="K2724" t="b">
        <v>0</v>
      </c>
      <c r="L2724">
        <v>185</v>
      </c>
      <c r="M2724" t="b">
        <v>1</v>
      </c>
      <c r="N2724" t="s">
        <v>8295</v>
      </c>
      <c r="O2724" s="13">
        <f>E2724/D2724</f>
        <v>2.5253999999999999</v>
      </c>
      <c r="P2724" s="14">
        <f>IF($L2724&lt;&gt;0, E2724/L2724, 0)</f>
        <v>68.254054054054052</v>
      </c>
      <c r="Q2724" t="str">
        <f>LEFT($N2724, FIND("/", $N2724)-1)</f>
        <v>technology</v>
      </c>
      <c r="R2724" t="str">
        <f>RIGHT(N2724, LEN(N2724)-LEN(Q2724)-1)</f>
        <v>hardware</v>
      </c>
      <c r="S2724" s="5">
        <f>$J2724/60/60/24+DATE(1970, 1, 1)</f>
        <v>42704.857094907406</v>
      </c>
      <c r="T2724" s="5">
        <f>$I2724/60/60/24+DATE(1970, 1, 1)</f>
        <v>42764.857094907406</v>
      </c>
      <c r="U2724" t="b">
        <f>T2724&gt;S2724</f>
        <v>1</v>
      </c>
    </row>
    <row r="2725" spans="1:21" ht="58" x14ac:dyDescent="0.35">
      <c r="A2725">
        <v>2723</v>
      </c>
      <c r="B2725" s="3" t="s">
        <v>2723</v>
      </c>
      <c r="C2725" s="3" t="s">
        <v>6833</v>
      </c>
      <c r="D2725" s="11">
        <v>12000</v>
      </c>
      <c r="E2725" s="11">
        <v>16806</v>
      </c>
      <c r="F2725" t="s">
        <v>8219</v>
      </c>
      <c r="G2725" t="s">
        <v>8224</v>
      </c>
      <c r="H2725" t="s">
        <v>8246</v>
      </c>
      <c r="I2725">
        <v>1420060088</v>
      </c>
      <c r="J2725">
        <v>1414872488</v>
      </c>
      <c r="K2725" t="b">
        <v>0</v>
      </c>
      <c r="L2725">
        <v>176</v>
      </c>
      <c r="M2725" t="b">
        <v>1</v>
      </c>
      <c r="N2725" t="s">
        <v>8295</v>
      </c>
      <c r="O2725" s="13">
        <f>E2725/D2725</f>
        <v>1.4005000000000001</v>
      </c>
      <c r="P2725" s="14">
        <f>IF($L2725&lt;&gt;0, E2725/L2725, 0)</f>
        <v>95.48863636363636</v>
      </c>
      <c r="Q2725" t="str">
        <f>LEFT($N2725, FIND("/", $N2725)-1)</f>
        <v>technology</v>
      </c>
      <c r="R2725" t="str">
        <f>RIGHT(N2725, LEN(N2725)-LEN(Q2725)-1)</f>
        <v>hardware</v>
      </c>
      <c r="S2725" s="5">
        <f>$J2725/60/60/24+DATE(1970, 1, 1)</f>
        <v>41944.83898148148</v>
      </c>
      <c r="T2725" s="5">
        <f>$I2725/60/60/24+DATE(1970, 1, 1)</f>
        <v>42004.880648148144</v>
      </c>
      <c r="U2725" t="b">
        <f>T2725&gt;S2725</f>
        <v>1</v>
      </c>
    </row>
    <row r="2726" spans="1:21" ht="43.5" x14ac:dyDescent="0.35">
      <c r="A2726">
        <v>2724</v>
      </c>
      <c r="B2726" s="3" t="s">
        <v>2724</v>
      </c>
      <c r="C2726" s="3" t="s">
        <v>6834</v>
      </c>
      <c r="D2726" s="11">
        <v>2468</v>
      </c>
      <c r="E2726" s="11">
        <v>7326.88</v>
      </c>
      <c r="F2726" t="s">
        <v>8219</v>
      </c>
      <c r="G2726" t="s">
        <v>8225</v>
      </c>
      <c r="H2726" t="s">
        <v>8247</v>
      </c>
      <c r="I2726">
        <v>1439625059</v>
      </c>
      <c r="J2726">
        <v>1436860259</v>
      </c>
      <c r="K2726" t="b">
        <v>0</v>
      </c>
      <c r="L2726">
        <v>1019</v>
      </c>
      <c r="M2726" t="b">
        <v>1</v>
      </c>
      <c r="N2726" t="s">
        <v>8295</v>
      </c>
      <c r="O2726" s="13">
        <f>E2726/D2726</f>
        <v>2.9687520259319289</v>
      </c>
      <c r="P2726" s="14">
        <f>IF($L2726&lt;&gt;0, E2726/L2726, 0)</f>
        <v>7.1902649656526005</v>
      </c>
      <c r="Q2726" t="str">
        <f>LEFT($N2726, FIND("/", $N2726)-1)</f>
        <v>technology</v>
      </c>
      <c r="R2726" t="str">
        <f>RIGHT(N2726, LEN(N2726)-LEN(Q2726)-1)</f>
        <v>hardware</v>
      </c>
      <c r="S2726" s="5">
        <f>$J2726/60/60/24+DATE(1970, 1, 1)</f>
        <v>42199.32707175926</v>
      </c>
      <c r="T2726" s="5">
        <f>$I2726/60/60/24+DATE(1970, 1, 1)</f>
        <v>42231.32707175926</v>
      </c>
      <c r="U2726" t="b">
        <f>T2726&gt;S2726</f>
        <v>1</v>
      </c>
    </row>
    <row r="2727" spans="1:21" ht="43.5" x14ac:dyDescent="0.35">
      <c r="A2727">
        <v>2725</v>
      </c>
      <c r="B2727" s="3" t="s">
        <v>2725</v>
      </c>
      <c r="C2727" s="3" t="s">
        <v>6835</v>
      </c>
      <c r="D2727" s="11">
        <v>40000</v>
      </c>
      <c r="E2727" s="11">
        <v>57817</v>
      </c>
      <c r="F2727" t="s">
        <v>8219</v>
      </c>
      <c r="G2727" t="s">
        <v>8229</v>
      </c>
      <c r="H2727" t="s">
        <v>8251</v>
      </c>
      <c r="I2727">
        <v>1488390735</v>
      </c>
      <c r="J2727">
        <v>1484070735</v>
      </c>
      <c r="K2727" t="b">
        <v>0</v>
      </c>
      <c r="L2727">
        <v>113</v>
      </c>
      <c r="M2727" t="b">
        <v>1</v>
      </c>
      <c r="N2727" t="s">
        <v>8295</v>
      </c>
      <c r="O2727" s="13">
        <f>E2727/D2727</f>
        <v>1.445425</v>
      </c>
      <c r="P2727" s="14">
        <f>IF($L2727&lt;&gt;0, E2727/L2727, 0)</f>
        <v>511.65486725663715</v>
      </c>
      <c r="Q2727" t="str">
        <f>LEFT($N2727, FIND("/", $N2727)-1)</f>
        <v>technology</v>
      </c>
      <c r="R2727" t="str">
        <f>RIGHT(N2727, LEN(N2727)-LEN(Q2727)-1)</f>
        <v>hardware</v>
      </c>
      <c r="S2727" s="5">
        <f>$J2727/60/60/24+DATE(1970, 1, 1)</f>
        <v>42745.744618055556</v>
      </c>
      <c r="T2727" s="5">
        <f>$I2727/60/60/24+DATE(1970, 1, 1)</f>
        <v>42795.744618055556</v>
      </c>
      <c r="U2727" t="b">
        <f>T2727&gt;S2727</f>
        <v>1</v>
      </c>
    </row>
    <row r="2728" spans="1:21" x14ac:dyDescent="0.35">
      <c r="A2728">
        <v>2726</v>
      </c>
      <c r="B2728" s="3" t="s">
        <v>2726</v>
      </c>
      <c r="C2728" s="3" t="s">
        <v>6836</v>
      </c>
      <c r="D2728" s="11">
        <v>100000</v>
      </c>
      <c r="E2728" s="11">
        <v>105745</v>
      </c>
      <c r="F2728" t="s">
        <v>8219</v>
      </c>
      <c r="G2728" t="s">
        <v>8224</v>
      </c>
      <c r="H2728" t="s">
        <v>8246</v>
      </c>
      <c r="I2728">
        <v>1461333311</v>
      </c>
      <c r="J2728">
        <v>1458741311</v>
      </c>
      <c r="K2728" t="b">
        <v>0</v>
      </c>
      <c r="L2728">
        <v>404</v>
      </c>
      <c r="M2728" t="b">
        <v>1</v>
      </c>
      <c r="N2728" t="s">
        <v>8295</v>
      </c>
      <c r="O2728" s="13">
        <f>E2728/D2728</f>
        <v>1.05745</v>
      </c>
      <c r="P2728" s="14">
        <f>IF($L2728&lt;&gt;0, E2728/L2728, 0)</f>
        <v>261.74504950495049</v>
      </c>
      <c r="Q2728" t="str">
        <f>LEFT($N2728, FIND("/", $N2728)-1)</f>
        <v>technology</v>
      </c>
      <c r="R2728" t="str">
        <f>RIGHT(N2728, LEN(N2728)-LEN(Q2728)-1)</f>
        <v>hardware</v>
      </c>
      <c r="S2728" s="5">
        <f>$J2728/60/60/24+DATE(1970, 1, 1)</f>
        <v>42452.579988425925</v>
      </c>
      <c r="T2728" s="5">
        <f>$I2728/60/60/24+DATE(1970, 1, 1)</f>
        <v>42482.579988425925</v>
      </c>
      <c r="U2728" t="b">
        <f>T2728&gt;S2728</f>
        <v>1</v>
      </c>
    </row>
    <row r="2729" spans="1:21" ht="43.5" x14ac:dyDescent="0.35">
      <c r="A2729">
        <v>2727</v>
      </c>
      <c r="B2729" s="3" t="s">
        <v>2727</v>
      </c>
      <c r="C2729" s="3" t="s">
        <v>6837</v>
      </c>
      <c r="D2729" s="11">
        <v>10000</v>
      </c>
      <c r="E2729" s="11">
        <v>49321</v>
      </c>
      <c r="F2729" t="s">
        <v>8219</v>
      </c>
      <c r="G2729" t="s">
        <v>8224</v>
      </c>
      <c r="H2729" t="s">
        <v>8246</v>
      </c>
      <c r="I2729">
        <v>1438964063</v>
      </c>
      <c r="J2729">
        <v>1436804063</v>
      </c>
      <c r="K2729" t="b">
        <v>0</v>
      </c>
      <c r="L2729">
        <v>707</v>
      </c>
      <c r="M2729" t="b">
        <v>1</v>
      </c>
      <c r="N2729" t="s">
        <v>8295</v>
      </c>
      <c r="O2729" s="13">
        <f>E2729/D2729</f>
        <v>4.9321000000000002</v>
      </c>
      <c r="P2729" s="14">
        <f>IF($L2729&lt;&gt;0, E2729/L2729, 0)</f>
        <v>69.760961810466767</v>
      </c>
      <c r="Q2729" t="str">
        <f>LEFT($N2729, FIND("/", $N2729)-1)</f>
        <v>technology</v>
      </c>
      <c r="R2729" t="str">
        <f>RIGHT(N2729, LEN(N2729)-LEN(Q2729)-1)</f>
        <v>hardware</v>
      </c>
      <c r="S2729" s="5">
        <f>$J2729/60/60/24+DATE(1970, 1, 1)</f>
        <v>42198.676655092597</v>
      </c>
      <c r="T2729" s="5">
        <f>$I2729/60/60/24+DATE(1970, 1, 1)</f>
        <v>42223.676655092597</v>
      </c>
      <c r="U2729" t="b">
        <f>T2729&gt;S2729</f>
        <v>1</v>
      </c>
    </row>
    <row r="2730" spans="1:21" ht="29" x14ac:dyDescent="0.35">
      <c r="A2730">
        <v>2728</v>
      </c>
      <c r="B2730" s="3" t="s">
        <v>2728</v>
      </c>
      <c r="C2730" s="3" t="s">
        <v>6838</v>
      </c>
      <c r="D2730" s="11">
        <v>15000</v>
      </c>
      <c r="E2730" s="11">
        <v>30274</v>
      </c>
      <c r="F2730" t="s">
        <v>8219</v>
      </c>
      <c r="G2730" t="s">
        <v>8224</v>
      </c>
      <c r="H2730" t="s">
        <v>8246</v>
      </c>
      <c r="I2730">
        <v>1451485434</v>
      </c>
      <c r="J2730">
        <v>1448461434</v>
      </c>
      <c r="K2730" t="b">
        <v>0</v>
      </c>
      <c r="L2730">
        <v>392</v>
      </c>
      <c r="M2730" t="b">
        <v>1</v>
      </c>
      <c r="N2730" t="s">
        <v>8295</v>
      </c>
      <c r="O2730" s="13">
        <f>E2730/D2730</f>
        <v>2.0182666666666669</v>
      </c>
      <c r="P2730" s="14">
        <f>IF($L2730&lt;&gt;0, E2730/L2730, 0)</f>
        <v>77.229591836734699</v>
      </c>
      <c r="Q2730" t="str">
        <f>LEFT($N2730, FIND("/", $N2730)-1)</f>
        <v>technology</v>
      </c>
      <c r="R2730" t="str">
        <f>RIGHT(N2730, LEN(N2730)-LEN(Q2730)-1)</f>
        <v>hardware</v>
      </c>
      <c r="S2730" s="5">
        <f>$J2730/60/60/24+DATE(1970, 1, 1)</f>
        <v>42333.59993055556</v>
      </c>
      <c r="T2730" s="5">
        <f>$I2730/60/60/24+DATE(1970, 1, 1)</f>
        <v>42368.59993055556</v>
      </c>
      <c r="U2730" t="b">
        <f>T2730&gt;S2730</f>
        <v>1</v>
      </c>
    </row>
    <row r="2731" spans="1:21" ht="29" x14ac:dyDescent="0.35">
      <c r="A2731">
        <v>2729</v>
      </c>
      <c r="B2731" s="3" t="s">
        <v>2729</v>
      </c>
      <c r="C2731" s="3" t="s">
        <v>6839</v>
      </c>
      <c r="D2731" s="11">
        <v>7500</v>
      </c>
      <c r="E2731" s="11">
        <v>7833</v>
      </c>
      <c r="F2731" t="s">
        <v>8219</v>
      </c>
      <c r="G2731" t="s">
        <v>8224</v>
      </c>
      <c r="H2731" t="s">
        <v>8246</v>
      </c>
      <c r="I2731">
        <v>1430459197</v>
      </c>
      <c r="J2731">
        <v>1427867197</v>
      </c>
      <c r="K2731" t="b">
        <v>0</v>
      </c>
      <c r="L2731">
        <v>23</v>
      </c>
      <c r="M2731" t="b">
        <v>1</v>
      </c>
      <c r="N2731" t="s">
        <v>8295</v>
      </c>
      <c r="O2731" s="13">
        <f>E2731/D2731</f>
        <v>1.0444</v>
      </c>
      <c r="P2731" s="14">
        <f>IF($L2731&lt;&gt;0, E2731/L2731, 0)</f>
        <v>340.56521739130437</v>
      </c>
      <c r="Q2731" t="str">
        <f>LEFT($N2731, FIND("/", $N2731)-1)</f>
        <v>technology</v>
      </c>
      <c r="R2731" t="str">
        <f>RIGHT(N2731, LEN(N2731)-LEN(Q2731)-1)</f>
        <v>hardware</v>
      </c>
      <c r="S2731" s="5">
        <f>$J2731/60/60/24+DATE(1970, 1, 1)</f>
        <v>42095.240706018521</v>
      </c>
      <c r="T2731" s="5">
        <f>$I2731/60/60/24+DATE(1970, 1, 1)</f>
        <v>42125.240706018521</v>
      </c>
      <c r="U2731" t="b">
        <f>T2731&gt;S2731</f>
        <v>1</v>
      </c>
    </row>
    <row r="2732" spans="1:21" ht="43.5" x14ac:dyDescent="0.35">
      <c r="A2732">
        <v>2730</v>
      </c>
      <c r="B2732" s="3" t="s">
        <v>2730</v>
      </c>
      <c r="C2732" s="3" t="s">
        <v>6840</v>
      </c>
      <c r="D2732" s="11">
        <v>27000</v>
      </c>
      <c r="E2732" s="11">
        <v>45979.01</v>
      </c>
      <c r="F2732" t="s">
        <v>8219</v>
      </c>
      <c r="G2732" t="s">
        <v>8224</v>
      </c>
      <c r="H2732" t="s">
        <v>8246</v>
      </c>
      <c r="I2732">
        <v>1366635575</v>
      </c>
      <c r="J2732">
        <v>1363611575</v>
      </c>
      <c r="K2732" t="b">
        <v>0</v>
      </c>
      <c r="L2732">
        <v>682</v>
      </c>
      <c r="M2732" t="b">
        <v>1</v>
      </c>
      <c r="N2732" t="s">
        <v>8295</v>
      </c>
      <c r="O2732" s="13">
        <f>E2732/D2732</f>
        <v>1.7029262962962963</v>
      </c>
      <c r="P2732" s="14">
        <f>IF($L2732&lt;&gt;0, E2732/L2732, 0)</f>
        <v>67.417903225806455</v>
      </c>
      <c r="Q2732" t="str">
        <f>LEFT($N2732, FIND("/", $N2732)-1)</f>
        <v>technology</v>
      </c>
      <c r="R2732" t="str">
        <f>RIGHT(N2732, LEN(N2732)-LEN(Q2732)-1)</f>
        <v>hardware</v>
      </c>
      <c r="S2732" s="5">
        <f>$J2732/60/60/24+DATE(1970, 1, 1)</f>
        <v>41351.541377314818</v>
      </c>
      <c r="T2732" s="5">
        <f>$I2732/60/60/24+DATE(1970, 1, 1)</f>
        <v>41386.541377314818</v>
      </c>
      <c r="U2732" t="b">
        <f>T2732&gt;S2732</f>
        <v>1</v>
      </c>
    </row>
    <row r="2733" spans="1:21" ht="58" x14ac:dyDescent="0.35">
      <c r="A2733">
        <v>2731</v>
      </c>
      <c r="B2733" s="3" t="s">
        <v>2731</v>
      </c>
      <c r="C2733" s="3" t="s">
        <v>6841</v>
      </c>
      <c r="D2733" s="11">
        <v>30000</v>
      </c>
      <c r="E2733" s="11">
        <v>31291</v>
      </c>
      <c r="F2733" t="s">
        <v>8219</v>
      </c>
      <c r="G2733" t="s">
        <v>8224</v>
      </c>
      <c r="H2733" t="s">
        <v>8246</v>
      </c>
      <c r="I2733">
        <v>1413604800</v>
      </c>
      <c r="J2733">
        <v>1408624622</v>
      </c>
      <c r="K2733" t="b">
        <v>0</v>
      </c>
      <c r="L2733">
        <v>37</v>
      </c>
      <c r="M2733" t="b">
        <v>1</v>
      </c>
      <c r="N2733" t="s">
        <v>8295</v>
      </c>
      <c r="O2733" s="13">
        <f>E2733/D2733</f>
        <v>1.0430333333333333</v>
      </c>
      <c r="P2733" s="14">
        <f>IF($L2733&lt;&gt;0, E2733/L2733, 0)</f>
        <v>845.70270270270271</v>
      </c>
      <c r="Q2733" t="str">
        <f>LEFT($N2733, FIND("/", $N2733)-1)</f>
        <v>technology</v>
      </c>
      <c r="R2733" t="str">
        <f>RIGHT(N2733, LEN(N2733)-LEN(Q2733)-1)</f>
        <v>hardware</v>
      </c>
      <c r="S2733" s="5">
        <f>$J2733/60/60/24+DATE(1970, 1, 1)</f>
        <v>41872.525717592594</v>
      </c>
      <c r="T2733" s="5">
        <f>$I2733/60/60/24+DATE(1970, 1, 1)</f>
        <v>41930.166666666664</v>
      </c>
      <c r="U2733" t="b">
        <f>T2733&gt;S2733</f>
        <v>1</v>
      </c>
    </row>
    <row r="2734" spans="1:21" ht="43.5" x14ac:dyDescent="0.35">
      <c r="A2734">
        <v>2732</v>
      </c>
      <c r="B2734" s="3" t="s">
        <v>2732</v>
      </c>
      <c r="C2734" s="3" t="s">
        <v>6842</v>
      </c>
      <c r="D2734" s="11">
        <v>12000</v>
      </c>
      <c r="E2734" s="11">
        <v>14190</v>
      </c>
      <c r="F2734" t="s">
        <v>8219</v>
      </c>
      <c r="G2734" t="s">
        <v>8224</v>
      </c>
      <c r="H2734" t="s">
        <v>8246</v>
      </c>
      <c r="I2734">
        <v>1369699200</v>
      </c>
      <c r="J2734">
        <v>1366917828</v>
      </c>
      <c r="K2734" t="b">
        <v>0</v>
      </c>
      <c r="L2734">
        <v>146</v>
      </c>
      <c r="M2734" t="b">
        <v>1</v>
      </c>
      <c r="N2734" t="s">
        <v>8295</v>
      </c>
      <c r="O2734" s="13">
        <f>E2734/D2734</f>
        <v>1.1825000000000001</v>
      </c>
      <c r="P2734" s="14">
        <f>IF($L2734&lt;&gt;0, E2734/L2734, 0)</f>
        <v>97.191780821917803</v>
      </c>
      <c r="Q2734" t="str">
        <f>LEFT($N2734, FIND("/", $N2734)-1)</f>
        <v>technology</v>
      </c>
      <c r="R2734" t="str">
        <f>RIGHT(N2734, LEN(N2734)-LEN(Q2734)-1)</f>
        <v>hardware</v>
      </c>
      <c r="S2734" s="5">
        <f>$J2734/60/60/24+DATE(1970, 1, 1)</f>
        <v>41389.808194444442</v>
      </c>
      <c r="T2734" s="5">
        <f>$I2734/60/60/24+DATE(1970, 1, 1)</f>
        <v>41422</v>
      </c>
      <c r="U2734" t="b">
        <f>T2734&gt;S2734</f>
        <v>1</v>
      </c>
    </row>
    <row r="2735" spans="1:21" ht="58" x14ac:dyDescent="0.35">
      <c r="A2735">
        <v>2733</v>
      </c>
      <c r="B2735" s="3" t="s">
        <v>2733</v>
      </c>
      <c r="C2735" s="3" t="s">
        <v>6843</v>
      </c>
      <c r="D2735" s="11">
        <v>50000</v>
      </c>
      <c r="E2735" s="11">
        <v>53769</v>
      </c>
      <c r="F2735" t="s">
        <v>8219</v>
      </c>
      <c r="G2735" t="s">
        <v>8224</v>
      </c>
      <c r="H2735" t="s">
        <v>8246</v>
      </c>
      <c r="I2735">
        <v>1428643974</v>
      </c>
      <c r="J2735">
        <v>1423463574</v>
      </c>
      <c r="K2735" t="b">
        <v>0</v>
      </c>
      <c r="L2735">
        <v>119</v>
      </c>
      <c r="M2735" t="b">
        <v>1</v>
      </c>
      <c r="N2735" t="s">
        <v>8295</v>
      </c>
      <c r="O2735" s="13">
        <f>E2735/D2735</f>
        <v>1.07538</v>
      </c>
      <c r="P2735" s="14">
        <f>IF($L2735&lt;&gt;0, E2735/L2735, 0)</f>
        <v>451.84033613445376</v>
      </c>
      <c r="Q2735" t="str">
        <f>LEFT($N2735, FIND("/", $N2735)-1)</f>
        <v>technology</v>
      </c>
      <c r="R2735" t="str">
        <f>RIGHT(N2735, LEN(N2735)-LEN(Q2735)-1)</f>
        <v>hardware</v>
      </c>
      <c r="S2735" s="5">
        <f>$J2735/60/60/24+DATE(1970, 1, 1)</f>
        <v>42044.272847222222</v>
      </c>
      <c r="T2735" s="5">
        <f>$I2735/60/60/24+DATE(1970, 1, 1)</f>
        <v>42104.231180555551</v>
      </c>
      <c r="U2735" t="b">
        <f>T2735&gt;S2735</f>
        <v>1</v>
      </c>
    </row>
    <row r="2736" spans="1:21" ht="58" x14ac:dyDescent="0.35">
      <c r="A2736">
        <v>2734</v>
      </c>
      <c r="B2736" s="3" t="s">
        <v>2734</v>
      </c>
      <c r="C2736" s="3" t="s">
        <v>6844</v>
      </c>
      <c r="D2736" s="11">
        <v>1</v>
      </c>
      <c r="E2736" s="11">
        <v>22603</v>
      </c>
      <c r="F2736" t="s">
        <v>8219</v>
      </c>
      <c r="G2736" t="s">
        <v>8224</v>
      </c>
      <c r="H2736" t="s">
        <v>8246</v>
      </c>
      <c r="I2736">
        <v>1476395940</v>
      </c>
      <c r="J2736">
        <v>1473782592</v>
      </c>
      <c r="K2736" t="b">
        <v>0</v>
      </c>
      <c r="L2736">
        <v>163</v>
      </c>
      <c r="M2736" t="b">
        <v>1</v>
      </c>
      <c r="N2736" t="s">
        <v>8295</v>
      </c>
      <c r="O2736" s="13">
        <f>E2736/D2736</f>
        <v>22603</v>
      </c>
      <c r="P2736" s="14">
        <f>IF($L2736&lt;&gt;0, E2736/L2736, 0)</f>
        <v>138.66871165644173</v>
      </c>
      <c r="Q2736" t="str">
        <f>LEFT($N2736, FIND("/", $N2736)-1)</f>
        <v>technology</v>
      </c>
      <c r="R2736" t="str">
        <f>RIGHT(N2736, LEN(N2736)-LEN(Q2736)-1)</f>
        <v>hardware</v>
      </c>
      <c r="S2736" s="5">
        <f>$J2736/60/60/24+DATE(1970, 1, 1)</f>
        <v>42626.668888888889</v>
      </c>
      <c r="T2736" s="5">
        <f>$I2736/60/60/24+DATE(1970, 1, 1)</f>
        <v>42656.915972222225</v>
      </c>
      <c r="U2736" t="b">
        <f>T2736&gt;S2736</f>
        <v>1</v>
      </c>
    </row>
    <row r="2737" spans="1:21" ht="43.5" x14ac:dyDescent="0.35">
      <c r="A2737">
        <v>2735</v>
      </c>
      <c r="B2737" s="3" t="s">
        <v>2735</v>
      </c>
      <c r="C2737" s="3" t="s">
        <v>6845</v>
      </c>
      <c r="D2737" s="11">
        <v>750</v>
      </c>
      <c r="E2737" s="11">
        <v>7336.01</v>
      </c>
      <c r="F2737" t="s">
        <v>8219</v>
      </c>
      <c r="G2737" t="s">
        <v>8225</v>
      </c>
      <c r="H2737" t="s">
        <v>8247</v>
      </c>
      <c r="I2737">
        <v>1363204800</v>
      </c>
      <c r="J2737">
        <v>1360551250</v>
      </c>
      <c r="K2737" t="b">
        <v>0</v>
      </c>
      <c r="L2737">
        <v>339</v>
      </c>
      <c r="M2737" t="b">
        <v>1</v>
      </c>
      <c r="N2737" t="s">
        <v>8295</v>
      </c>
      <c r="O2737" s="13">
        <f>E2737/D2737</f>
        <v>9.7813466666666677</v>
      </c>
      <c r="P2737" s="14">
        <f>IF($L2737&lt;&gt;0, E2737/L2737, 0)</f>
        <v>21.640147492625371</v>
      </c>
      <c r="Q2737" t="str">
        <f>LEFT($N2737, FIND("/", $N2737)-1)</f>
        <v>technology</v>
      </c>
      <c r="R2737" t="str">
        <f>RIGHT(N2737, LEN(N2737)-LEN(Q2737)-1)</f>
        <v>hardware</v>
      </c>
      <c r="S2737" s="5">
        <f>$J2737/60/60/24+DATE(1970, 1, 1)</f>
        <v>41316.120949074073</v>
      </c>
      <c r="T2737" s="5">
        <f>$I2737/60/60/24+DATE(1970, 1, 1)</f>
        <v>41346.833333333336</v>
      </c>
      <c r="U2737" t="b">
        <f>T2737&gt;S2737</f>
        <v>1</v>
      </c>
    </row>
    <row r="2738" spans="1:21" ht="72.5" x14ac:dyDescent="0.35">
      <c r="A2738">
        <v>2736</v>
      </c>
      <c r="B2738" s="3" t="s">
        <v>2736</v>
      </c>
      <c r="C2738" s="3" t="s">
        <v>6846</v>
      </c>
      <c r="D2738" s="11">
        <v>8000</v>
      </c>
      <c r="E2738" s="11">
        <v>9832</v>
      </c>
      <c r="F2738" t="s">
        <v>8219</v>
      </c>
      <c r="G2738" t="s">
        <v>8229</v>
      </c>
      <c r="H2738" t="s">
        <v>8251</v>
      </c>
      <c r="I2738">
        <v>1398268773</v>
      </c>
      <c r="J2738">
        <v>1395676773</v>
      </c>
      <c r="K2738" t="b">
        <v>0</v>
      </c>
      <c r="L2738">
        <v>58</v>
      </c>
      <c r="M2738" t="b">
        <v>1</v>
      </c>
      <c r="N2738" t="s">
        <v>8295</v>
      </c>
      <c r="O2738" s="13">
        <f>E2738/D2738</f>
        <v>1.2290000000000001</v>
      </c>
      <c r="P2738" s="14">
        <f>IF($L2738&lt;&gt;0, E2738/L2738, 0)</f>
        <v>169.51724137931035</v>
      </c>
      <c r="Q2738" t="str">
        <f>LEFT($N2738, FIND("/", $N2738)-1)</f>
        <v>technology</v>
      </c>
      <c r="R2738" t="str">
        <f>RIGHT(N2738, LEN(N2738)-LEN(Q2738)-1)</f>
        <v>hardware</v>
      </c>
      <c r="S2738" s="5">
        <f>$J2738/60/60/24+DATE(1970, 1, 1)</f>
        <v>41722.666354166664</v>
      </c>
      <c r="T2738" s="5">
        <f>$I2738/60/60/24+DATE(1970, 1, 1)</f>
        <v>41752.666354166664</v>
      </c>
      <c r="U2738" t="b">
        <f>T2738&gt;S2738</f>
        <v>1</v>
      </c>
    </row>
    <row r="2739" spans="1:21" ht="43.5" x14ac:dyDescent="0.35">
      <c r="A2739">
        <v>2737</v>
      </c>
      <c r="B2739" s="3" t="s">
        <v>2737</v>
      </c>
      <c r="C2739" s="3" t="s">
        <v>6847</v>
      </c>
      <c r="D2739" s="11">
        <v>30000</v>
      </c>
      <c r="E2739" s="11">
        <v>73818.240000000005</v>
      </c>
      <c r="F2739" t="s">
        <v>8219</v>
      </c>
      <c r="G2739" t="s">
        <v>8224</v>
      </c>
      <c r="H2739" t="s">
        <v>8246</v>
      </c>
      <c r="I2739">
        <v>1389812400</v>
      </c>
      <c r="J2739">
        <v>1386108087</v>
      </c>
      <c r="K2739" t="b">
        <v>0</v>
      </c>
      <c r="L2739">
        <v>456</v>
      </c>
      <c r="M2739" t="b">
        <v>1</v>
      </c>
      <c r="N2739" t="s">
        <v>8295</v>
      </c>
      <c r="O2739" s="13">
        <f>E2739/D2739</f>
        <v>2.4606080000000001</v>
      </c>
      <c r="P2739" s="14">
        <f>IF($L2739&lt;&gt;0, E2739/L2739, 0)</f>
        <v>161.88210526315791</v>
      </c>
      <c r="Q2739" t="str">
        <f>LEFT($N2739, FIND("/", $N2739)-1)</f>
        <v>technology</v>
      </c>
      <c r="R2739" t="str">
        <f>RIGHT(N2739, LEN(N2739)-LEN(Q2739)-1)</f>
        <v>hardware</v>
      </c>
      <c r="S2739" s="5">
        <f>$J2739/60/60/24+DATE(1970, 1, 1)</f>
        <v>41611.917673611111</v>
      </c>
      <c r="T2739" s="5">
        <f>$I2739/60/60/24+DATE(1970, 1, 1)</f>
        <v>41654.791666666664</v>
      </c>
      <c r="U2739" t="b">
        <f>T2739&gt;S2739</f>
        <v>1</v>
      </c>
    </row>
    <row r="2740" spans="1:21" ht="43.5" x14ac:dyDescent="0.35">
      <c r="A2740">
        <v>2738</v>
      </c>
      <c r="B2740" s="3" t="s">
        <v>2738</v>
      </c>
      <c r="C2740" s="3" t="s">
        <v>6848</v>
      </c>
      <c r="D2740" s="11">
        <v>5000</v>
      </c>
      <c r="E2740" s="11">
        <v>7397</v>
      </c>
      <c r="F2740" t="s">
        <v>8219</v>
      </c>
      <c r="G2740" t="s">
        <v>8224</v>
      </c>
      <c r="H2740" t="s">
        <v>8246</v>
      </c>
      <c r="I2740">
        <v>1478402804</v>
      </c>
      <c r="J2740">
        <v>1473218804</v>
      </c>
      <c r="K2740" t="b">
        <v>0</v>
      </c>
      <c r="L2740">
        <v>15</v>
      </c>
      <c r="M2740" t="b">
        <v>1</v>
      </c>
      <c r="N2740" t="s">
        <v>8295</v>
      </c>
      <c r="O2740" s="13">
        <f>E2740/D2740</f>
        <v>1.4794</v>
      </c>
      <c r="P2740" s="14">
        <f>IF($L2740&lt;&gt;0, E2740/L2740, 0)</f>
        <v>493.13333333333333</v>
      </c>
      <c r="Q2740" t="str">
        <f>LEFT($N2740, FIND("/", $N2740)-1)</f>
        <v>technology</v>
      </c>
      <c r="R2740" t="str">
        <f>RIGHT(N2740, LEN(N2740)-LEN(Q2740)-1)</f>
        <v>hardware</v>
      </c>
      <c r="S2740" s="5">
        <f>$J2740/60/60/24+DATE(1970, 1, 1)</f>
        <v>42620.143564814818</v>
      </c>
      <c r="T2740" s="5">
        <f>$I2740/60/60/24+DATE(1970, 1, 1)</f>
        <v>42680.143564814818</v>
      </c>
      <c r="U2740" t="b">
        <f>T2740&gt;S2740</f>
        <v>1</v>
      </c>
    </row>
    <row r="2741" spans="1:21" ht="43.5" x14ac:dyDescent="0.35">
      <c r="A2741">
        <v>2739</v>
      </c>
      <c r="B2741" s="3" t="s">
        <v>2739</v>
      </c>
      <c r="C2741" s="3" t="s">
        <v>6849</v>
      </c>
      <c r="D2741" s="11">
        <v>1100</v>
      </c>
      <c r="E2741" s="11">
        <v>4225</v>
      </c>
      <c r="F2741" t="s">
        <v>8219</v>
      </c>
      <c r="G2741" t="s">
        <v>8225</v>
      </c>
      <c r="H2741" t="s">
        <v>8247</v>
      </c>
      <c r="I2741">
        <v>1399324717</v>
      </c>
      <c r="J2741">
        <v>1395436717</v>
      </c>
      <c r="K2741" t="b">
        <v>0</v>
      </c>
      <c r="L2741">
        <v>191</v>
      </c>
      <c r="M2741" t="b">
        <v>1</v>
      </c>
      <c r="N2741" t="s">
        <v>8295</v>
      </c>
      <c r="O2741" s="13">
        <f>E2741/D2741</f>
        <v>3.8409090909090908</v>
      </c>
      <c r="P2741" s="14">
        <f>IF($L2741&lt;&gt;0, E2741/L2741, 0)</f>
        <v>22.120418848167539</v>
      </c>
      <c r="Q2741" t="str">
        <f>LEFT($N2741, FIND("/", $N2741)-1)</f>
        <v>technology</v>
      </c>
      <c r="R2741" t="str">
        <f>RIGHT(N2741, LEN(N2741)-LEN(Q2741)-1)</f>
        <v>hardware</v>
      </c>
      <c r="S2741" s="5">
        <f>$J2741/60/60/24+DATE(1970, 1, 1)</f>
        <v>41719.887928240743</v>
      </c>
      <c r="T2741" s="5">
        <f>$I2741/60/60/24+DATE(1970, 1, 1)</f>
        <v>41764.887928240743</v>
      </c>
      <c r="U2741" t="b">
        <f>T2741&gt;S2741</f>
        <v>1</v>
      </c>
    </row>
    <row r="2742" spans="1:21" ht="43.5" x14ac:dyDescent="0.35">
      <c r="A2742">
        <v>2740</v>
      </c>
      <c r="B2742" s="3" t="s">
        <v>2740</v>
      </c>
      <c r="C2742" s="3" t="s">
        <v>6850</v>
      </c>
      <c r="D2742" s="11">
        <v>300</v>
      </c>
      <c r="E2742" s="11">
        <v>310</v>
      </c>
      <c r="F2742" t="s">
        <v>8219</v>
      </c>
      <c r="G2742" t="s">
        <v>8224</v>
      </c>
      <c r="H2742" t="s">
        <v>8246</v>
      </c>
      <c r="I2742">
        <v>1426117552</v>
      </c>
      <c r="J2742">
        <v>1423529152</v>
      </c>
      <c r="K2742" t="b">
        <v>0</v>
      </c>
      <c r="L2742">
        <v>17</v>
      </c>
      <c r="M2742" t="b">
        <v>1</v>
      </c>
      <c r="N2742" t="s">
        <v>8295</v>
      </c>
      <c r="O2742" s="13">
        <f>E2742/D2742</f>
        <v>1.0333333333333334</v>
      </c>
      <c r="P2742" s="14">
        <f>IF($L2742&lt;&gt;0, E2742/L2742, 0)</f>
        <v>18.235294117647058</v>
      </c>
      <c r="Q2742" t="str">
        <f>LEFT($N2742, FIND("/", $N2742)-1)</f>
        <v>technology</v>
      </c>
      <c r="R2742" t="str">
        <f>RIGHT(N2742, LEN(N2742)-LEN(Q2742)-1)</f>
        <v>hardware</v>
      </c>
      <c r="S2742" s="5">
        <f>$J2742/60/60/24+DATE(1970, 1, 1)</f>
        <v>42045.031851851847</v>
      </c>
      <c r="T2742" s="5">
        <f>$I2742/60/60/24+DATE(1970, 1, 1)</f>
        <v>42074.99018518519</v>
      </c>
      <c r="U2742" t="b">
        <f>T2742&gt;S2742</f>
        <v>1</v>
      </c>
    </row>
    <row r="2743" spans="1:21" ht="29" x14ac:dyDescent="0.35">
      <c r="A2743">
        <v>2741</v>
      </c>
      <c r="B2743" s="3" t="s">
        <v>2741</v>
      </c>
      <c r="C2743" s="3" t="s">
        <v>6851</v>
      </c>
      <c r="D2743" s="11">
        <v>8000</v>
      </c>
      <c r="E2743" s="11">
        <v>35</v>
      </c>
      <c r="F2743" t="s">
        <v>8221</v>
      </c>
      <c r="G2743" t="s">
        <v>8224</v>
      </c>
      <c r="H2743" t="s">
        <v>8246</v>
      </c>
      <c r="I2743">
        <v>1413770820</v>
      </c>
      <c r="J2743">
        <v>1412005602</v>
      </c>
      <c r="K2743" t="b">
        <v>0</v>
      </c>
      <c r="L2743">
        <v>4</v>
      </c>
      <c r="M2743" t="b">
        <v>0</v>
      </c>
      <c r="N2743" t="s">
        <v>8304</v>
      </c>
      <c r="O2743" s="13">
        <f>E2743/D2743</f>
        <v>4.3750000000000004E-3</v>
      </c>
      <c r="P2743" s="14">
        <f>IF($L2743&lt;&gt;0, E2743/L2743, 0)</f>
        <v>8.75</v>
      </c>
      <c r="Q2743" t="str">
        <f>LEFT($N2743, FIND("/", $N2743)-1)</f>
        <v>publishing</v>
      </c>
      <c r="R2743" t="str">
        <f>RIGHT(N2743, LEN(N2743)-LEN(Q2743)-1)</f>
        <v>children's books</v>
      </c>
      <c r="S2743" s="5">
        <f>$J2743/60/60/24+DATE(1970, 1, 1)</f>
        <v>41911.657430555555</v>
      </c>
      <c r="T2743" s="5">
        <f>$I2743/60/60/24+DATE(1970, 1, 1)</f>
        <v>41932.088194444441</v>
      </c>
      <c r="U2743" t="b">
        <f>T2743&gt;S2743</f>
        <v>1</v>
      </c>
    </row>
    <row r="2744" spans="1:21" ht="43.5" x14ac:dyDescent="0.35">
      <c r="A2744">
        <v>2742</v>
      </c>
      <c r="B2744" s="3" t="s">
        <v>2742</v>
      </c>
      <c r="C2744" s="3" t="s">
        <v>6852</v>
      </c>
      <c r="D2744" s="11">
        <v>2500</v>
      </c>
      <c r="E2744" s="11">
        <v>731</v>
      </c>
      <c r="F2744" t="s">
        <v>8221</v>
      </c>
      <c r="G2744" t="s">
        <v>8224</v>
      </c>
      <c r="H2744" t="s">
        <v>8246</v>
      </c>
      <c r="I2744">
        <v>1337102187</v>
      </c>
      <c r="J2744">
        <v>1335892587</v>
      </c>
      <c r="K2744" t="b">
        <v>0</v>
      </c>
      <c r="L2744">
        <v>18</v>
      </c>
      <c r="M2744" t="b">
        <v>0</v>
      </c>
      <c r="N2744" t="s">
        <v>8304</v>
      </c>
      <c r="O2744" s="13">
        <f>E2744/D2744</f>
        <v>0.29239999999999999</v>
      </c>
      <c r="P2744" s="14">
        <f>IF($L2744&lt;&gt;0, E2744/L2744, 0)</f>
        <v>40.611111111111114</v>
      </c>
      <c r="Q2744" t="str">
        <f>LEFT($N2744, FIND("/", $N2744)-1)</f>
        <v>publishing</v>
      </c>
      <c r="R2744" t="str">
        <f>RIGHT(N2744, LEN(N2744)-LEN(Q2744)-1)</f>
        <v>children's books</v>
      </c>
      <c r="S2744" s="5">
        <f>$J2744/60/60/24+DATE(1970, 1, 1)</f>
        <v>41030.719756944447</v>
      </c>
      <c r="T2744" s="5">
        <f>$I2744/60/60/24+DATE(1970, 1, 1)</f>
        <v>41044.719756944447</v>
      </c>
      <c r="U2744" t="b">
        <f>T2744&gt;S2744</f>
        <v>1</v>
      </c>
    </row>
    <row r="2745" spans="1:21" ht="58" x14ac:dyDescent="0.35">
      <c r="A2745">
        <v>2743</v>
      </c>
      <c r="B2745" s="3" t="s">
        <v>2743</v>
      </c>
      <c r="C2745" s="3" t="s">
        <v>6853</v>
      </c>
      <c r="D2745" s="11">
        <v>5999</v>
      </c>
      <c r="E2745" s="11">
        <v>0</v>
      </c>
      <c r="F2745" t="s">
        <v>8221</v>
      </c>
      <c r="G2745" t="s">
        <v>8224</v>
      </c>
      <c r="H2745" t="s">
        <v>8246</v>
      </c>
      <c r="I2745">
        <v>1476863607</v>
      </c>
      <c r="J2745">
        <v>1474271607</v>
      </c>
      <c r="K2745" t="b">
        <v>0</v>
      </c>
      <c r="L2745">
        <v>0</v>
      </c>
      <c r="M2745" t="b">
        <v>0</v>
      </c>
      <c r="N2745" t="s">
        <v>8304</v>
      </c>
      <c r="O2745" s="13">
        <f>E2745/D2745</f>
        <v>0</v>
      </c>
      <c r="P2745" s="14">
        <f>IF($L2745&lt;&gt;0, E2745/L2745, 0)</f>
        <v>0</v>
      </c>
      <c r="Q2745" t="str">
        <f>LEFT($N2745, FIND("/", $N2745)-1)</f>
        <v>publishing</v>
      </c>
      <c r="R2745" t="str">
        <f>RIGHT(N2745, LEN(N2745)-LEN(Q2745)-1)</f>
        <v>children's books</v>
      </c>
      <c r="S2745" s="5">
        <f>$J2745/60/60/24+DATE(1970, 1, 1)</f>
        <v>42632.328784722224</v>
      </c>
      <c r="T2745" s="5">
        <f>$I2745/60/60/24+DATE(1970, 1, 1)</f>
        <v>42662.328784722224</v>
      </c>
      <c r="U2745" t="b">
        <f>T2745&gt;S2745</f>
        <v>1</v>
      </c>
    </row>
    <row r="2746" spans="1:21" ht="43.5" x14ac:dyDescent="0.35">
      <c r="A2746">
        <v>2744</v>
      </c>
      <c r="B2746" s="3" t="s">
        <v>2744</v>
      </c>
      <c r="C2746" s="3" t="s">
        <v>6854</v>
      </c>
      <c r="D2746" s="11">
        <v>16000</v>
      </c>
      <c r="E2746" s="11">
        <v>835</v>
      </c>
      <c r="F2746" t="s">
        <v>8221</v>
      </c>
      <c r="G2746" t="s">
        <v>8224</v>
      </c>
      <c r="H2746" t="s">
        <v>8246</v>
      </c>
      <c r="I2746">
        <v>1330478998</v>
      </c>
      <c r="J2746">
        <v>1327886998</v>
      </c>
      <c r="K2746" t="b">
        <v>0</v>
      </c>
      <c r="L2746">
        <v>22</v>
      </c>
      <c r="M2746" t="b">
        <v>0</v>
      </c>
      <c r="N2746" t="s">
        <v>8304</v>
      </c>
      <c r="O2746" s="13">
        <f>E2746/D2746</f>
        <v>5.2187499999999998E-2</v>
      </c>
      <c r="P2746" s="14">
        <f>IF($L2746&lt;&gt;0, E2746/L2746, 0)</f>
        <v>37.954545454545453</v>
      </c>
      <c r="Q2746" t="str">
        <f>LEFT($N2746, FIND("/", $N2746)-1)</f>
        <v>publishing</v>
      </c>
      <c r="R2746" t="str">
        <f>RIGHT(N2746, LEN(N2746)-LEN(Q2746)-1)</f>
        <v>children's books</v>
      </c>
      <c r="S2746" s="5">
        <f>$J2746/60/60/24+DATE(1970, 1, 1)</f>
        <v>40938.062476851854</v>
      </c>
      <c r="T2746" s="5">
        <f>$I2746/60/60/24+DATE(1970, 1, 1)</f>
        <v>40968.062476851854</v>
      </c>
      <c r="U2746" t="b">
        <f>T2746&gt;S2746</f>
        <v>1</v>
      </c>
    </row>
    <row r="2747" spans="1:21" ht="43.5" x14ac:dyDescent="0.35">
      <c r="A2747">
        <v>2745</v>
      </c>
      <c r="B2747" s="3" t="s">
        <v>2745</v>
      </c>
      <c r="C2747" s="3" t="s">
        <v>6855</v>
      </c>
      <c r="D2747" s="11">
        <v>8000</v>
      </c>
      <c r="E2747" s="11">
        <v>1751</v>
      </c>
      <c r="F2747" t="s">
        <v>8221</v>
      </c>
      <c r="G2747" t="s">
        <v>8224</v>
      </c>
      <c r="H2747" t="s">
        <v>8246</v>
      </c>
      <c r="I2747">
        <v>1342309368</v>
      </c>
      <c r="J2747">
        <v>1337125368</v>
      </c>
      <c r="K2747" t="b">
        <v>0</v>
      </c>
      <c r="L2747">
        <v>49</v>
      </c>
      <c r="M2747" t="b">
        <v>0</v>
      </c>
      <c r="N2747" t="s">
        <v>8304</v>
      </c>
      <c r="O2747" s="13">
        <f>E2747/D2747</f>
        <v>0.21887499999999999</v>
      </c>
      <c r="P2747" s="14">
        <f>IF($L2747&lt;&gt;0, E2747/L2747, 0)</f>
        <v>35.734693877551024</v>
      </c>
      <c r="Q2747" t="str">
        <f>LEFT($N2747, FIND("/", $N2747)-1)</f>
        <v>publishing</v>
      </c>
      <c r="R2747" t="str">
        <f>RIGHT(N2747, LEN(N2747)-LEN(Q2747)-1)</f>
        <v>children's books</v>
      </c>
      <c r="S2747" s="5">
        <f>$J2747/60/60/24+DATE(1970, 1, 1)</f>
        <v>41044.988055555557</v>
      </c>
      <c r="T2747" s="5">
        <f>$I2747/60/60/24+DATE(1970, 1, 1)</f>
        <v>41104.988055555557</v>
      </c>
      <c r="U2747" t="b">
        <f>T2747&gt;S2747</f>
        <v>1</v>
      </c>
    </row>
    <row r="2748" spans="1:21" ht="43.5" x14ac:dyDescent="0.35">
      <c r="A2748">
        <v>2746</v>
      </c>
      <c r="B2748" s="3" t="s">
        <v>2746</v>
      </c>
      <c r="C2748" s="3" t="s">
        <v>6856</v>
      </c>
      <c r="D2748" s="11">
        <v>3000</v>
      </c>
      <c r="E2748" s="11">
        <v>801</v>
      </c>
      <c r="F2748" t="s">
        <v>8221</v>
      </c>
      <c r="G2748" t="s">
        <v>8224</v>
      </c>
      <c r="H2748" t="s">
        <v>8246</v>
      </c>
      <c r="I2748">
        <v>1409337911</v>
      </c>
      <c r="J2748">
        <v>1406745911</v>
      </c>
      <c r="K2748" t="b">
        <v>0</v>
      </c>
      <c r="L2748">
        <v>19</v>
      </c>
      <c r="M2748" t="b">
        <v>0</v>
      </c>
      <c r="N2748" t="s">
        <v>8304</v>
      </c>
      <c r="O2748" s="13">
        <f>E2748/D2748</f>
        <v>0.26700000000000002</v>
      </c>
      <c r="P2748" s="14">
        <f>IF($L2748&lt;&gt;0, E2748/L2748, 0)</f>
        <v>42.157894736842103</v>
      </c>
      <c r="Q2748" t="str">
        <f>LEFT($N2748, FIND("/", $N2748)-1)</f>
        <v>publishing</v>
      </c>
      <c r="R2748" t="str">
        <f>RIGHT(N2748, LEN(N2748)-LEN(Q2748)-1)</f>
        <v>children's books</v>
      </c>
      <c r="S2748" s="5">
        <f>$J2748/60/60/24+DATE(1970, 1, 1)</f>
        <v>41850.781377314815</v>
      </c>
      <c r="T2748" s="5">
        <f>$I2748/60/60/24+DATE(1970, 1, 1)</f>
        <v>41880.781377314815</v>
      </c>
      <c r="U2748" t="b">
        <f>T2748&gt;S2748</f>
        <v>1</v>
      </c>
    </row>
    <row r="2749" spans="1:21" ht="43.5" x14ac:dyDescent="0.35">
      <c r="A2749">
        <v>2747</v>
      </c>
      <c r="B2749" s="3" t="s">
        <v>2747</v>
      </c>
      <c r="C2749" s="3" t="s">
        <v>6857</v>
      </c>
      <c r="D2749" s="11">
        <v>500</v>
      </c>
      <c r="E2749" s="11">
        <v>140</v>
      </c>
      <c r="F2749" t="s">
        <v>8221</v>
      </c>
      <c r="G2749" t="s">
        <v>8224</v>
      </c>
      <c r="H2749" t="s">
        <v>8246</v>
      </c>
      <c r="I2749">
        <v>1339816200</v>
      </c>
      <c r="J2749">
        <v>1337095997</v>
      </c>
      <c r="K2749" t="b">
        <v>0</v>
      </c>
      <c r="L2749">
        <v>4</v>
      </c>
      <c r="M2749" t="b">
        <v>0</v>
      </c>
      <c r="N2749" t="s">
        <v>8304</v>
      </c>
      <c r="O2749" s="13">
        <f>E2749/D2749</f>
        <v>0.28000000000000003</v>
      </c>
      <c r="P2749" s="14">
        <f>IF($L2749&lt;&gt;0, E2749/L2749, 0)</f>
        <v>35</v>
      </c>
      <c r="Q2749" t="str">
        <f>LEFT($N2749, FIND("/", $N2749)-1)</f>
        <v>publishing</v>
      </c>
      <c r="R2749" t="str">
        <f>RIGHT(N2749, LEN(N2749)-LEN(Q2749)-1)</f>
        <v>children's books</v>
      </c>
      <c r="S2749" s="5">
        <f>$J2749/60/60/24+DATE(1970, 1, 1)</f>
        <v>41044.64811342593</v>
      </c>
      <c r="T2749" s="5">
        <f>$I2749/60/60/24+DATE(1970, 1, 1)</f>
        <v>41076.131944444445</v>
      </c>
      <c r="U2749" t="b">
        <f>T2749&gt;S2749</f>
        <v>1</v>
      </c>
    </row>
    <row r="2750" spans="1:21" ht="43.5" x14ac:dyDescent="0.35">
      <c r="A2750">
        <v>2748</v>
      </c>
      <c r="B2750" s="3" t="s">
        <v>2748</v>
      </c>
      <c r="C2750" s="3" t="s">
        <v>6858</v>
      </c>
      <c r="D2750" s="11">
        <v>5000</v>
      </c>
      <c r="E2750" s="11">
        <v>53</v>
      </c>
      <c r="F2750" t="s">
        <v>8221</v>
      </c>
      <c r="G2750" t="s">
        <v>8224</v>
      </c>
      <c r="H2750" t="s">
        <v>8246</v>
      </c>
      <c r="I2750">
        <v>1472835802</v>
      </c>
      <c r="J2750">
        <v>1470243802</v>
      </c>
      <c r="K2750" t="b">
        <v>0</v>
      </c>
      <c r="L2750">
        <v>4</v>
      </c>
      <c r="M2750" t="b">
        <v>0</v>
      </c>
      <c r="N2750" t="s">
        <v>8304</v>
      </c>
      <c r="O2750" s="13">
        <f>E2750/D2750</f>
        <v>1.06E-2</v>
      </c>
      <c r="P2750" s="14">
        <f>IF($L2750&lt;&gt;0, E2750/L2750, 0)</f>
        <v>13.25</v>
      </c>
      <c r="Q2750" t="str">
        <f>LEFT($N2750, FIND("/", $N2750)-1)</f>
        <v>publishing</v>
      </c>
      <c r="R2750" t="str">
        <f>RIGHT(N2750, LEN(N2750)-LEN(Q2750)-1)</f>
        <v>children's books</v>
      </c>
      <c r="S2750" s="5">
        <f>$J2750/60/60/24+DATE(1970, 1, 1)</f>
        <v>42585.7106712963</v>
      </c>
      <c r="T2750" s="5">
        <f>$I2750/60/60/24+DATE(1970, 1, 1)</f>
        <v>42615.7106712963</v>
      </c>
      <c r="U2750" t="b">
        <f>T2750&gt;S2750</f>
        <v>1</v>
      </c>
    </row>
    <row r="2751" spans="1:21" ht="29" x14ac:dyDescent="0.35">
      <c r="A2751">
        <v>2749</v>
      </c>
      <c r="B2751" s="3" t="s">
        <v>2749</v>
      </c>
      <c r="C2751" s="3" t="s">
        <v>6859</v>
      </c>
      <c r="D2751" s="11">
        <v>10000</v>
      </c>
      <c r="E2751" s="11">
        <v>110</v>
      </c>
      <c r="F2751" t="s">
        <v>8221</v>
      </c>
      <c r="G2751" t="s">
        <v>8224</v>
      </c>
      <c r="H2751" t="s">
        <v>8246</v>
      </c>
      <c r="I2751">
        <v>1428171037</v>
      </c>
      <c r="J2751">
        <v>1425582637</v>
      </c>
      <c r="K2751" t="b">
        <v>0</v>
      </c>
      <c r="L2751">
        <v>2</v>
      </c>
      <c r="M2751" t="b">
        <v>0</v>
      </c>
      <c r="N2751" t="s">
        <v>8304</v>
      </c>
      <c r="O2751" s="13">
        <f>E2751/D2751</f>
        <v>1.0999999999999999E-2</v>
      </c>
      <c r="P2751" s="14">
        <f>IF($L2751&lt;&gt;0, E2751/L2751, 0)</f>
        <v>55</v>
      </c>
      <c r="Q2751" t="str">
        <f>LEFT($N2751, FIND("/", $N2751)-1)</f>
        <v>publishing</v>
      </c>
      <c r="R2751" t="str">
        <f>RIGHT(N2751, LEN(N2751)-LEN(Q2751)-1)</f>
        <v>children's books</v>
      </c>
      <c r="S2751" s="5">
        <f>$J2751/60/60/24+DATE(1970, 1, 1)</f>
        <v>42068.799039351856</v>
      </c>
      <c r="T2751" s="5">
        <f>$I2751/60/60/24+DATE(1970, 1, 1)</f>
        <v>42098.757372685184</v>
      </c>
      <c r="U2751" t="b">
        <f>T2751&gt;S2751</f>
        <v>1</v>
      </c>
    </row>
    <row r="2752" spans="1:21" ht="43.5" x14ac:dyDescent="0.35">
      <c r="A2752">
        <v>2750</v>
      </c>
      <c r="B2752" s="3" t="s">
        <v>2750</v>
      </c>
      <c r="C2752" s="3" t="s">
        <v>6860</v>
      </c>
      <c r="D2752" s="11">
        <v>1999</v>
      </c>
      <c r="E2752" s="11">
        <v>0</v>
      </c>
      <c r="F2752" t="s">
        <v>8221</v>
      </c>
      <c r="G2752" t="s">
        <v>8224</v>
      </c>
      <c r="H2752" t="s">
        <v>8246</v>
      </c>
      <c r="I2752">
        <v>1341086400</v>
      </c>
      <c r="J2752">
        <v>1340055345</v>
      </c>
      <c r="K2752" t="b">
        <v>0</v>
      </c>
      <c r="L2752">
        <v>0</v>
      </c>
      <c r="M2752" t="b">
        <v>0</v>
      </c>
      <c r="N2752" t="s">
        <v>8304</v>
      </c>
      <c r="O2752" s="13">
        <f>E2752/D2752</f>
        <v>0</v>
      </c>
      <c r="P2752" s="14">
        <f>IF($L2752&lt;&gt;0, E2752/L2752, 0)</f>
        <v>0</v>
      </c>
      <c r="Q2752" t="str">
        <f>LEFT($N2752, FIND("/", $N2752)-1)</f>
        <v>publishing</v>
      </c>
      <c r="R2752" t="str">
        <f>RIGHT(N2752, LEN(N2752)-LEN(Q2752)-1)</f>
        <v>children's books</v>
      </c>
      <c r="S2752" s="5">
        <f>$J2752/60/60/24+DATE(1970, 1, 1)</f>
        <v>41078.899826388886</v>
      </c>
      <c r="T2752" s="5">
        <f>$I2752/60/60/24+DATE(1970, 1, 1)</f>
        <v>41090.833333333336</v>
      </c>
      <c r="U2752" t="b">
        <f>T2752&gt;S2752</f>
        <v>1</v>
      </c>
    </row>
    <row r="2753" spans="1:21" ht="43.5" x14ac:dyDescent="0.35">
      <c r="A2753">
        <v>2751</v>
      </c>
      <c r="B2753" s="3" t="s">
        <v>2751</v>
      </c>
      <c r="C2753" s="3" t="s">
        <v>6861</v>
      </c>
      <c r="D2753" s="11">
        <v>3274</v>
      </c>
      <c r="E2753" s="11">
        <v>0</v>
      </c>
      <c r="F2753" t="s">
        <v>8221</v>
      </c>
      <c r="G2753" t="s">
        <v>8224</v>
      </c>
      <c r="H2753" t="s">
        <v>8246</v>
      </c>
      <c r="I2753">
        <v>1403039842</v>
      </c>
      <c r="J2753">
        <v>1397855842</v>
      </c>
      <c r="K2753" t="b">
        <v>0</v>
      </c>
      <c r="L2753">
        <v>0</v>
      </c>
      <c r="M2753" t="b">
        <v>0</v>
      </c>
      <c r="N2753" t="s">
        <v>8304</v>
      </c>
      <c r="O2753" s="13">
        <f>E2753/D2753</f>
        <v>0</v>
      </c>
      <c r="P2753" s="14">
        <f>IF($L2753&lt;&gt;0, E2753/L2753, 0)</f>
        <v>0</v>
      </c>
      <c r="Q2753" t="str">
        <f>LEFT($N2753, FIND("/", $N2753)-1)</f>
        <v>publishing</v>
      </c>
      <c r="R2753" t="str">
        <f>RIGHT(N2753, LEN(N2753)-LEN(Q2753)-1)</f>
        <v>children's books</v>
      </c>
      <c r="S2753" s="5">
        <f>$J2753/60/60/24+DATE(1970, 1, 1)</f>
        <v>41747.887060185189</v>
      </c>
      <c r="T2753" s="5">
        <f>$I2753/60/60/24+DATE(1970, 1, 1)</f>
        <v>41807.887060185189</v>
      </c>
      <c r="U2753" t="b">
        <f>T2753&gt;S2753</f>
        <v>1</v>
      </c>
    </row>
    <row r="2754" spans="1:21" ht="43.5" x14ac:dyDescent="0.35">
      <c r="A2754">
        <v>2752</v>
      </c>
      <c r="B2754" s="3" t="s">
        <v>2752</v>
      </c>
      <c r="C2754" s="3" t="s">
        <v>6862</v>
      </c>
      <c r="D2754" s="11">
        <v>4800</v>
      </c>
      <c r="E2754" s="11">
        <v>550</v>
      </c>
      <c r="F2754" t="s">
        <v>8221</v>
      </c>
      <c r="G2754" t="s">
        <v>8224</v>
      </c>
      <c r="H2754" t="s">
        <v>8246</v>
      </c>
      <c r="I2754">
        <v>1324232504</v>
      </c>
      <c r="J2754">
        <v>1320776504</v>
      </c>
      <c r="K2754" t="b">
        <v>0</v>
      </c>
      <c r="L2754">
        <v>14</v>
      </c>
      <c r="M2754" t="b">
        <v>0</v>
      </c>
      <c r="N2754" t="s">
        <v>8304</v>
      </c>
      <c r="O2754" s="13">
        <f>E2754/D2754</f>
        <v>0.11458333333333333</v>
      </c>
      <c r="P2754" s="14">
        <f>IF($L2754&lt;&gt;0, E2754/L2754, 0)</f>
        <v>39.285714285714285</v>
      </c>
      <c r="Q2754" t="str">
        <f>LEFT($N2754, FIND("/", $N2754)-1)</f>
        <v>publishing</v>
      </c>
      <c r="R2754" t="str">
        <f>RIGHT(N2754, LEN(N2754)-LEN(Q2754)-1)</f>
        <v>children's books</v>
      </c>
      <c r="S2754" s="5">
        <f>$J2754/60/60/24+DATE(1970, 1, 1)</f>
        <v>40855.765092592592</v>
      </c>
      <c r="T2754" s="5">
        <f>$I2754/60/60/24+DATE(1970, 1, 1)</f>
        <v>40895.765092592592</v>
      </c>
      <c r="U2754" t="b">
        <f>T2754&gt;S2754</f>
        <v>1</v>
      </c>
    </row>
    <row r="2755" spans="1:21" ht="43.5" x14ac:dyDescent="0.35">
      <c r="A2755">
        <v>2753</v>
      </c>
      <c r="B2755" s="3" t="s">
        <v>2753</v>
      </c>
      <c r="C2755" s="3" t="s">
        <v>6863</v>
      </c>
      <c r="D2755" s="11">
        <v>2000</v>
      </c>
      <c r="E2755" s="11">
        <v>380</v>
      </c>
      <c r="F2755" t="s">
        <v>8221</v>
      </c>
      <c r="G2755" t="s">
        <v>8224</v>
      </c>
      <c r="H2755" t="s">
        <v>8246</v>
      </c>
      <c r="I2755">
        <v>1346017023</v>
      </c>
      <c r="J2755">
        <v>1343425023</v>
      </c>
      <c r="K2755" t="b">
        <v>0</v>
      </c>
      <c r="L2755">
        <v>8</v>
      </c>
      <c r="M2755" t="b">
        <v>0</v>
      </c>
      <c r="N2755" t="s">
        <v>8304</v>
      </c>
      <c r="O2755" s="13">
        <f>E2755/D2755</f>
        <v>0.19</v>
      </c>
      <c r="P2755" s="14">
        <f>IF($L2755&lt;&gt;0, E2755/L2755, 0)</f>
        <v>47.5</v>
      </c>
      <c r="Q2755" t="str">
        <f>LEFT($N2755, FIND("/", $N2755)-1)</f>
        <v>publishing</v>
      </c>
      <c r="R2755" t="str">
        <f>RIGHT(N2755, LEN(N2755)-LEN(Q2755)-1)</f>
        <v>children's books</v>
      </c>
      <c r="S2755" s="5">
        <f>$J2755/60/60/24+DATE(1970, 1, 1)</f>
        <v>41117.900729166664</v>
      </c>
      <c r="T2755" s="5">
        <f>$I2755/60/60/24+DATE(1970, 1, 1)</f>
        <v>41147.900729166664</v>
      </c>
      <c r="U2755" t="b">
        <f>T2755&gt;S2755</f>
        <v>1</v>
      </c>
    </row>
    <row r="2756" spans="1:21" ht="43.5" x14ac:dyDescent="0.35">
      <c r="A2756">
        <v>2754</v>
      </c>
      <c r="B2756" s="3" t="s">
        <v>2754</v>
      </c>
      <c r="C2756" s="3" t="s">
        <v>6864</v>
      </c>
      <c r="D2756" s="11">
        <v>10000</v>
      </c>
      <c r="E2756" s="11">
        <v>0</v>
      </c>
      <c r="F2756" t="s">
        <v>8221</v>
      </c>
      <c r="G2756" t="s">
        <v>8224</v>
      </c>
      <c r="H2756" t="s">
        <v>8246</v>
      </c>
      <c r="I2756">
        <v>1410448551</v>
      </c>
      <c r="J2756">
        <v>1407856551</v>
      </c>
      <c r="K2756" t="b">
        <v>0</v>
      </c>
      <c r="L2756">
        <v>0</v>
      </c>
      <c r="M2756" t="b">
        <v>0</v>
      </c>
      <c r="N2756" t="s">
        <v>8304</v>
      </c>
      <c r="O2756" s="13">
        <f>E2756/D2756</f>
        <v>0</v>
      </c>
      <c r="P2756" s="14">
        <f>IF($L2756&lt;&gt;0, E2756/L2756, 0)</f>
        <v>0</v>
      </c>
      <c r="Q2756" t="str">
        <f>LEFT($N2756, FIND("/", $N2756)-1)</f>
        <v>publishing</v>
      </c>
      <c r="R2756" t="str">
        <f>RIGHT(N2756, LEN(N2756)-LEN(Q2756)-1)</f>
        <v>children's books</v>
      </c>
      <c r="S2756" s="5">
        <f>$J2756/60/60/24+DATE(1970, 1, 1)</f>
        <v>41863.636006944449</v>
      </c>
      <c r="T2756" s="5">
        <f>$I2756/60/60/24+DATE(1970, 1, 1)</f>
        <v>41893.636006944449</v>
      </c>
      <c r="U2756" t="b">
        <f>T2756&gt;S2756</f>
        <v>1</v>
      </c>
    </row>
    <row r="2757" spans="1:21" ht="43.5" x14ac:dyDescent="0.35">
      <c r="A2757">
        <v>2755</v>
      </c>
      <c r="B2757" s="3" t="s">
        <v>2755</v>
      </c>
      <c r="C2757" s="3" t="s">
        <v>6865</v>
      </c>
      <c r="D2757" s="11">
        <v>500</v>
      </c>
      <c r="E2757" s="11">
        <v>260</v>
      </c>
      <c r="F2757" t="s">
        <v>8221</v>
      </c>
      <c r="G2757" t="s">
        <v>8241</v>
      </c>
      <c r="H2757" t="s">
        <v>8249</v>
      </c>
      <c r="I2757">
        <v>1428519527</v>
      </c>
      <c r="J2757">
        <v>1425927527</v>
      </c>
      <c r="K2757" t="b">
        <v>0</v>
      </c>
      <c r="L2757">
        <v>15</v>
      </c>
      <c r="M2757" t="b">
        <v>0</v>
      </c>
      <c r="N2757" t="s">
        <v>8304</v>
      </c>
      <c r="O2757" s="13">
        <f>E2757/D2757</f>
        <v>0.52</v>
      </c>
      <c r="P2757" s="14">
        <f>IF($L2757&lt;&gt;0, E2757/L2757, 0)</f>
        <v>17.333333333333332</v>
      </c>
      <c r="Q2757" t="str">
        <f>LEFT($N2757, FIND("/", $N2757)-1)</f>
        <v>publishing</v>
      </c>
      <c r="R2757" t="str">
        <f>RIGHT(N2757, LEN(N2757)-LEN(Q2757)-1)</f>
        <v>children's books</v>
      </c>
      <c r="S2757" s="5">
        <f>$J2757/60/60/24+DATE(1970, 1, 1)</f>
        <v>42072.790821759263</v>
      </c>
      <c r="T2757" s="5">
        <f>$I2757/60/60/24+DATE(1970, 1, 1)</f>
        <v>42102.790821759263</v>
      </c>
      <c r="U2757" t="b">
        <f>T2757&gt;S2757</f>
        <v>1</v>
      </c>
    </row>
    <row r="2758" spans="1:21" ht="43.5" x14ac:dyDescent="0.35">
      <c r="A2758">
        <v>2756</v>
      </c>
      <c r="B2758" s="3" t="s">
        <v>2756</v>
      </c>
      <c r="C2758" s="3" t="s">
        <v>6866</v>
      </c>
      <c r="D2758" s="11">
        <v>10000</v>
      </c>
      <c r="E2758" s="11">
        <v>1048</v>
      </c>
      <c r="F2758" t="s">
        <v>8221</v>
      </c>
      <c r="G2758" t="s">
        <v>8224</v>
      </c>
      <c r="H2758" t="s">
        <v>8246</v>
      </c>
      <c r="I2758">
        <v>1389476201</v>
      </c>
      <c r="J2758">
        <v>1386884201</v>
      </c>
      <c r="K2758" t="b">
        <v>0</v>
      </c>
      <c r="L2758">
        <v>33</v>
      </c>
      <c r="M2758" t="b">
        <v>0</v>
      </c>
      <c r="N2758" t="s">
        <v>8304</v>
      </c>
      <c r="O2758" s="13">
        <f>E2758/D2758</f>
        <v>0.1048</v>
      </c>
      <c r="P2758" s="14">
        <f>IF($L2758&lt;&gt;0, E2758/L2758, 0)</f>
        <v>31.757575757575758</v>
      </c>
      <c r="Q2758" t="str">
        <f>LEFT($N2758, FIND("/", $N2758)-1)</f>
        <v>publishing</v>
      </c>
      <c r="R2758" t="str">
        <f>RIGHT(N2758, LEN(N2758)-LEN(Q2758)-1)</f>
        <v>children's books</v>
      </c>
      <c r="S2758" s="5">
        <f>$J2758/60/60/24+DATE(1970, 1, 1)</f>
        <v>41620.90047453704</v>
      </c>
      <c r="T2758" s="5">
        <f>$I2758/60/60/24+DATE(1970, 1, 1)</f>
        <v>41650.90047453704</v>
      </c>
      <c r="U2758" t="b">
        <f>T2758&gt;S2758</f>
        <v>1</v>
      </c>
    </row>
    <row r="2759" spans="1:21" ht="29" x14ac:dyDescent="0.35">
      <c r="A2759">
        <v>2757</v>
      </c>
      <c r="B2759" s="3" t="s">
        <v>2757</v>
      </c>
      <c r="C2759" s="3" t="s">
        <v>6867</v>
      </c>
      <c r="D2759" s="11">
        <v>1500</v>
      </c>
      <c r="E2759" s="11">
        <v>10</v>
      </c>
      <c r="F2759" t="s">
        <v>8221</v>
      </c>
      <c r="G2759" t="s">
        <v>8224</v>
      </c>
      <c r="H2759" t="s">
        <v>8246</v>
      </c>
      <c r="I2759">
        <v>1470498332</v>
      </c>
      <c r="J2759">
        <v>1469202332</v>
      </c>
      <c r="K2759" t="b">
        <v>0</v>
      </c>
      <c r="L2759">
        <v>2</v>
      </c>
      <c r="M2759" t="b">
        <v>0</v>
      </c>
      <c r="N2759" t="s">
        <v>8304</v>
      </c>
      <c r="O2759" s="13">
        <f>E2759/D2759</f>
        <v>6.6666666666666671E-3</v>
      </c>
      <c r="P2759" s="14">
        <f>IF($L2759&lt;&gt;0, E2759/L2759, 0)</f>
        <v>5</v>
      </c>
      <c r="Q2759" t="str">
        <f>LEFT($N2759, FIND("/", $N2759)-1)</f>
        <v>publishing</v>
      </c>
      <c r="R2759" t="str">
        <f>RIGHT(N2759, LEN(N2759)-LEN(Q2759)-1)</f>
        <v>children's books</v>
      </c>
      <c r="S2759" s="5">
        <f>$J2759/60/60/24+DATE(1970, 1, 1)</f>
        <v>42573.65662037037</v>
      </c>
      <c r="T2759" s="5">
        <f>$I2759/60/60/24+DATE(1970, 1, 1)</f>
        <v>42588.65662037037</v>
      </c>
      <c r="U2759" t="b">
        <f>T2759&gt;S2759</f>
        <v>1</v>
      </c>
    </row>
    <row r="2760" spans="1:21" ht="58" x14ac:dyDescent="0.35">
      <c r="A2760">
        <v>2758</v>
      </c>
      <c r="B2760" s="3" t="s">
        <v>2758</v>
      </c>
      <c r="C2760" s="3" t="s">
        <v>6868</v>
      </c>
      <c r="D2760" s="11">
        <v>2000</v>
      </c>
      <c r="E2760" s="11">
        <v>234</v>
      </c>
      <c r="F2760" t="s">
        <v>8221</v>
      </c>
      <c r="G2760" t="s">
        <v>8226</v>
      </c>
      <c r="H2760" t="s">
        <v>8248</v>
      </c>
      <c r="I2760">
        <v>1476095783</v>
      </c>
      <c r="J2760">
        <v>1474886183</v>
      </c>
      <c r="K2760" t="b">
        <v>0</v>
      </c>
      <c r="L2760">
        <v>6</v>
      </c>
      <c r="M2760" t="b">
        <v>0</v>
      </c>
      <c r="N2760" t="s">
        <v>8304</v>
      </c>
      <c r="O2760" s="13">
        <f>E2760/D2760</f>
        <v>0.11700000000000001</v>
      </c>
      <c r="P2760" s="14">
        <f>IF($L2760&lt;&gt;0, E2760/L2760, 0)</f>
        <v>39</v>
      </c>
      <c r="Q2760" t="str">
        <f>LEFT($N2760, FIND("/", $N2760)-1)</f>
        <v>publishing</v>
      </c>
      <c r="R2760" t="str">
        <f>RIGHT(N2760, LEN(N2760)-LEN(Q2760)-1)</f>
        <v>children's books</v>
      </c>
      <c r="S2760" s="5">
        <f>$J2760/60/60/24+DATE(1970, 1, 1)</f>
        <v>42639.441932870366</v>
      </c>
      <c r="T2760" s="5">
        <f>$I2760/60/60/24+DATE(1970, 1, 1)</f>
        <v>42653.441932870366</v>
      </c>
      <c r="U2760" t="b">
        <f>T2760&gt;S2760</f>
        <v>1</v>
      </c>
    </row>
    <row r="2761" spans="1:21" ht="43.5" x14ac:dyDescent="0.35">
      <c r="A2761">
        <v>2759</v>
      </c>
      <c r="B2761" s="3" t="s">
        <v>2759</v>
      </c>
      <c r="C2761" s="3" t="s">
        <v>6869</v>
      </c>
      <c r="D2761" s="11">
        <v>1000</v>
      </c>
      <c r="E2761" s="11">
        <v>105</v>
      </c>
      <c r="F2761" t="s">
        <v>8221</v>
      </c>
      <c r="G2761" t="s">
        <v>8226</v>
      </c>
      <c r="H2761" t="s">
        <v>8248</v>
      </c>
      <c r="I2761">
        <v>1468658866</v>
      </c>
      <c r="J2761">
        <v>1464943666</v>
      </c>
      <c r="K2761" t="b">
        <v>0</v>
      </c>
      <c r="L2761">
        <v>2</v>
      </c>
      <c r="M2761" t="b">
        <v>0</v>
      </c>
      <c r="N2761" t="s">
        <v>8304</v>
      </c>
      <c r="O2761" s="13">
        <f>E2761/D2761</f>
        <v>0.105</v>
      </c>
      <c r="P2761" s="14">
        <f>IF($L2761&lt;&gt;0, E2761/L2761, 0)</f>
        <v>52.5</v>
      </c>
      <c r="Q2761" t="str">
        <f>LEFT($N2761, FIND("/", $N2761)-1)</f>
        <v>publishing</v>
      </c>
      <c r="R2761" t="str">
        <f>RIGHT(N2761, LEN(N2761)-LEN(Q2761)-1)</f>
        <v>children's books</v>
      </c>
      <c r="S2761" s="5">
        <f>$J2761/60/60/24+DATE(1970, 1, 1)</f>
        <v>42524.36650462963</v>
      </c>
      <c r="T2761" s="5">
        <f>$I2761/60/60/24+DATE(1970, 1, 1)</f>
        <v>42567.36650462963</v>
      </c>
      <c r="U2761" t="b">
        <f>T2761&gt;S2761</f>
        <v>1</v>
      </c>
    </row>
    <row r="2762" spans="1:21" ht="58" x14ac:dyDescent="0.35">
      <c r="A2762">
        <v>2760</v>
      </c>
      <c r="B2762" s="3" t="s">
        <v>2760</v>
      </c>
      <c r="C2762" s="3" t="s">
        <v>6870</v>
      </c>
      <c r="D2762" s="11">
        <v>5000</v>
      </c>
      <c r="E2762" s="11">
        <v>0</v>
      </c>
      <c r="F2762" t="s">
        <v>8221</v>
      </c>
      <c r="G2762" t="s">
        <v>8225</v>
      </c>
      <c r="H2762" t="s">
        <v>8247</v>
      </c>
      <c r="I2762">
        <v>1371726258</v>
      </c>
      <c r="J2762">
        <v>1369134258</v>
      </c>
      <c r="K2762" t="b">
        <v>0</v>
      </c>
      <c r="L2762">
        <v>0</v>
      </c>
      <c r="M2762" t="b">
        <v>0</v>
      </c>
      <c r="N2762" t="s">
        <v>8304</v>
      </c>
      <c r="O2762" s="13">
        <f>E2762/D2762</f>
        <v>0</v>
      </c>
      <c r="P2762" s="14">
        <f>IF($L2762&lt;&gt;0, E2762/L2762, 0)</f>
        <v>0</v>
      </c>
      <c r="Q2762" t="str">
        <f>LEFT($N2762, FIND("/", $N2762)-1)</f>
        <v>publishing</v>
      </c>
      <c r="R2762" t="str">
        <f>RIGHT(N2762, LEN(N2762)-LEN(Q2762)-1)</f>
        <v>children's books</v>
      </c>
      <c r="S2762" s="5">
        <f>$J2762/60/60/24+DATE(1970, 1, 1)</f>
        <v>41415.461319444446</v>
      </c>
      <c r="T2762" s="5">
        <f>$I2762/60/60/24+DATE(1970, 1, 1)</f>
        <v>41445.461319444446</v>
      </c>
      <c r="U2762" t="b">
        <f>T2762&gt;S2762</f>
        <v>1</v>
      </c>
    </row>
    <row r="2763" spans="1:21" ht="29" x14ac:dyDescent="0.35">
      <c r="A2763">
        <v>2761</v>
      </c>
      <c r="B2763" s="3" t="s">
        <v>2761</v>
      </c>
      <c r="C2763" s="3" t="s">
        <v>6871</v>
      </c>
      <c r="D2763" s="11">
        <v>5000</v>
      </c>
      <c r="E2763" s="11">
        <v>36</v>
      </c>
      <c r="F2763" t="s">
        <v>8221</v>
      </c>
      <c r="G2763" t="s">
        <v>8224</v>
      </c>
      <c r="H2763" t="s">
        <v>8246</v>
      </c>
      <c r="I2763">
        <v>1357176693</v>
      </c>
      <c r="J2763">
        <v>1354584693</v>
      </c>
      <c r="K2763" t="b">
        <v>0</v>
      </c>
      <c r="L2763">
        <v>4</v>
      </c>
      <c r="M2763" t="b">
        <v>0</v>
      </c>
      <c r="N2763" t="s">
        <v>8304</v>
      </c>
      <c r="O2763" s="13">
        <f>E2763/D2763</f>
        <v>7.1999999999999998E-3</v>
      </c>
      <c r="P2763" s="14">
        <f>IF($L2763&lt;&gt;0, E2763/L2763, 0)</f>
        <v>9</v>
      </c>
      <c r="Q2763" t="str">
        <f>LEFT($N2763, FIND("/", $N2763)-1)</f>
        <v>publishing</v>
      </c>
      <c r="R2763" t="str">
        <f>RIGHT(N2763, LEN(N2763)-LEN(Q2763)-1)</f>
        <v>children's books</v>
      </c>
      <c r="S2763" s="5">
        <f>$J2763/60/60/24+DATE(1970, 1, 1)</f>
        <v>41247.063576388886</v>
      </c>
      <c r="T2763" s="5">
        <f>$I2763/60/60/24+DATE(1970, 1, 1)</f>
        <v>41277.063576388886</v>
      </c>
      <c r="U2763" t="b">
        <f>T2763&gt;S2763</f>
        <v>1</v>
      </c>
    </row>
    <row r="2764" spans="1:21" ht="43.5" x14ac:dyDescent="0.35">
      <c r="A2764">
        <v>2762</v>
      </c>
      <c r="B2764" s="3" t="s">
        <v>2762</v>
      </c>
      <c r="C2764" s="3" t="s">
        <v>6872</v>
      </c>
      <c r="D2764" s="11">
        <v>3250</v>
      </c>
      <c r="E2764" s="11">
        <v>25</v>
      </c>
      <c r="F2764" t="s">
        <v>8221</v>
      </c>
      <c r="G2764" t="s">
        <v>8224</v>
      </c>
      <c r="H2764" t="s">
        <v>8246</v>
      </c>
      <c r="I2764">
        <v>1332114795</v>
      </c>
      <c r="J2764">
        <v>1326934395</v>
      </c>
      <c r="K2764" t="b">
        <v>0</v>
      </c>
      <c r="L2764">
        <v>1</v>
      </c>
      <c r="M2764" t="b">
        <v>0</v>
      </c>
      <c r="N2764" t="s">
        <v>8304</v>
      </c>
      <c r="O2764" s="13">
        <f>E2764/D2764</f>
        <v>7.6923076923076927E-3</v>
      </c>
      <c r="P2764" s="14">
        <f>IF($L2764&lt;&gt;0, E2764/L2764, 0)</f>
        <v>25</v>
      </c>
      <c r="Q2764" t="str">
        <f>LEFT($N2764, FIND("/", $N2764)-1)</f>
        <v>publishing</v>
      </c>
      <c r="R2764" t="str">
        <f>RIGHT(N2764, LEN(N2764)-LEN(Q2764)-1)</f>
        <v>children's books</v>
      </c>
      <c r="S2764" s="5">
        <f>$J2764/60/60/24+DATE(1970, 1, 1)</f>
        <v>40927.036979166667</v>
      </c>
      <c r="T2764" s="5">
        <f>$I2764/60/60/24+DATE(1970, 1, 1)</f>
        <v>40986.995312500003</v>
      </c>
      <c r="U2764" t="b">
        <f>T2764&gt;S2764</f>
        <v>1</v>
      </c>
    </row>
    <row r="2765" spans="1:21" ht="29" x14ac:dyDescent="0.35">
      <c r="A2765">
        <v>2763</v>
      </c>
      <c r="B2765" s="3" t="s">
        <v>2763</v>
      </c>
      <c r="C2765" s="3" t="s">
        <v>6873</v>
      </c>
      <c r="D2765" s="11">
        <v>39400</v>
      </c>
      <c r="E2765" s="11">
        <v>90</v>
      </c>
      <c r="F2765" t="s">
        <v>8221</v>
      </c>
      <c r="G2765" t="s">
        <v>8224</v>
      </c>
      <c r="H2765" t="s">
        <v>8246</v>
      </c>
      <c r="I2765">
        <v>1369403684</v>
      </c>
      <c r="J2765">
        <v>1365515684</v>
      </c>
      <c r="K2765" t="b">
        <v>0</v>
      </c>
      <c r="L2765">
        <v>3</v>
      </c>
      <c r="M2765" t="b">
        <v>0</v>
      </c>
      <c r="N2765" t="s">
        <v>8304</v>
      </c>
      <c r="O2765" s="13">
        <f>E2765/D2765</f>
        <v>2.2842639593908631E-3</v>
      </c>
      <c r="P2765" s="14">
        <f>IF($L2765&lt;&gt;0, E2765/L2765, 0)</f>
        <v>30</v>
      </c>
      <c r="Q2765" t="str">
        <f>LEFT($N2765, FIND("/", $N2765)-1)</f>
        <v>publishing</v>
      </c>
      <c r="R2765" t="str">
        <f>RIGHT(N2765, LEN(N2765)-LEN(Q2765)-1)</f>
        <v>children's books</v>
      </c>
      <c r="S2765" s="5">
        <f>$J2765/60/60/24+DATE(1970, 1, 1)</f>
        <v>41373.579675925925</v>
      </c>
      <c r="T2765" s="5">
        <f>$I2765/60/60/24+DATE(1970, 1, 1)</f>
        <v>41418.579675925925</v>
      </c>
      <c r="U2765" t="b">
        <f>T2765&gt;S2765</f>
        <v>1</v>
      </c>
    </row>
    <row r="2766" spans="1:21" ht="43.5" x14ac:dyDescent="0.35">
      <c r="A2766">
        <v>2764</v>
      </c>
      <c r="B2766" s="3" t="s">
        <v>2764</v>
      </c>
      <c r="C2766" s="3" t="s">
        <v>6874</v>
      </c>
      <c r="D2766" s="11">
        <v>4000</v>
      </c>
      <c r="E2766" s="11">
        <v>45</v>
      </c>
      <c r="F2766" t="s">
        <v>8221</v>
      </c>
      <c r="G2766" t="s">
        <v>8224</v>
      </c>
      <c r="H2766" t="s">
        <v>8246</v>
      </c>
      <c r="I2766">
        <v>1338404400</v>
      </c>
      <c r="J2766">
        <v>1335855631</v>
      </c>
      <c r="K2766" t="b">
        <v>0</v>
      </c>
      <c r="L2766">
        <v>4</v>
      </c>
      <c r="M2766" t="b">
        <v>0</v>
      </c>
      <c r="N2766" t="s">
        <v>8304</v>
      </c>
      <c r="O2766" s="13">
        <f>E2766/D2766</f>
        <v>1.125E-2</v>
      </c>
      <c r="P2766" s="14">
        <f>IF($L2766&lt;&gt;0, E2766/L2766, 0)</f>
        <v>11.25</v>
      </c>
      <c r="Q2766" t="str">
        <f>LEFT($N2766, FIND("/", $N2766)-1)</f>
        <v>publishing</v>
      </c>
      <c r="R2766" t="str">
        <f>RIGHT(N2766, LEN(N2766)-LEN(Q2766)-1)</f>
        <v>children's books</v>
      </c>
      <c r="S2766" s="5">
        <f>$J2766/60/60/24+DATE(1970, 1, 1)</f>
        <v>41030.292025462964</v>
      </c>
      <c r="T2766" s="5">
        <f>$I2766/60/60/24+DATE(1970, 1, 1)</f>
        <v>41059.791666666664</v>
      </c>
      <c r="U2766" t="b">
        <f>T2766&gt;S2766</f>
        <v>1</v>
      </c>
    </row>
    <row r="2767" spans="1:21" ht="43.5" x14ac:dyDescent="0.35">
      <c r="A2767">
        <v>2765</v>
      </c>
      <c r="B2767" s="3" t="s">
        <v>2765</v>
      </c>
      <c r="C2767" s="3" t="s">
        <v>6875</v>
      </c>
      <c r="D2767" s="11">
        <v>4000</v>
      </c>
      <c r="E2767" s="11">
        <v>0</v>
      </c>
      <c r="F2767" t="s">
        <v>8221</v>
      </c>
      <c r="G2767" t="s">
        <v>8224</v>
      </c>
      <c r="H2767" t="s">
        <v>8246</v>
      </c>
      <c r="I2767">
        <v>1351432428</v>
      </c>
      <c r="J2767">
        <v>1350050028</v>
      </c>
      <c r="K2767" t="b">
        <v>0</v>
      </c>
      <c r="L2767">
        <v>0</v>
      </c>
      <c r="M2767" t="b">
        <v>0</v>
      </c>
      <c r="N2767" t="s">
        <v>8304</v>
      </c>
      <c r="O2767" s="13">
        <f>E2767/D2767</f>
        <v>0</v>
      </c>
      <c r="P2767" s="14">
        <f>IF($L2767&lt;&gt;0, E2767/L2767, 0)</f>
        <v>0</v>
      </c>
      <c r="Q2767" t="str">
        <f>LEFT($N2767, FIND("/", $N2767)-1)</f>
        <v>publishing</v>
      </c>
      <c r="R2767" t="str">
        <f>RIGHT(N2767, LEN(N2767)-LEN(Q2767)-1)</f>
        <v>children's books</v>
      </c>
      <c r="S2767" s="5">
        <f>$J2767/60/60/24+DATE(1970, 1, 1)</f>
        <v>41194.579027777778</v>
      </c>
      <c r="T2767" s="5">
        <f>$I2767/60/60/24+DATE(1970, 1, 1)</f>
        <v>41210.579027777778</v>
      </c>
      <c r="U2767" t="b">
        <f>T2767&gt;S2767</f>
        <v>1</v>
      </c>
    </row>
    <row r="2768" spans="1:21" ht="43.5" x14ac:dyDescent="0.35">
      <c r="A2768">
        <v>2766</v>
      </c>
      <c r="B2768" s="3" t="s">
        <v>2766</v>
      </c>
      <c r="C2768" s="3" t="s">
        <v>6876</v>
      </c>
      <c r="D2768" s="11">
        <v>5000</v>
      </c>
      <c r="E2768" s="11">
        <v>100</v>
      </c>
      <c r="F2768" t="s">
        <v>8221</v>
      </c>
      <c r="G2768" t="s">
        <v>8224</v>
      </c>
      <c r="H2768" t="s">
        <v>8246</v>
      </c>
      <c r="I2768">
        <v>1313078518</v>
      </c>
      <c r="J2768">
        <v>1310486518</v>
      </c>
      <c r="K2768" t="b">
        <v>0</v>
      </c>
      <c r="L2768">
        <v>4</v>
      </c>
      <c r="M2768" t="b">
        <v>0</v>
      </c>
      <c r="N2768" t="s">
        <v>8304</v>
      </c>
      <c r="O2768" s="13">
        <f>E2768/D2768</f>
        <v>0.02</v>
      </c>
      <c r="P2768" s="14">
        <f>IF($L2768&lt;&gt;0, E2768/L2768, 0)</f>
        <v>25</v>
      </c>
      <c r="Q2768" t="str">
        <f>LEFT($N2768, FIND("/", $N2768)-1)</f>
        <v>publishing</v>
      </c>
      <c r="R2768" t="str">
        <f>RIGHT(N2768, LEN(N2768)-LEN(Q2768)-1)</f>
        <v>children's books</v>
      </c>
      <c r="S2768" s="5">
        <f>$J2768/60/60/24+DATE(1970, 1, 1)</f>
        <v>40736.668032407404</v>
      </c>
      <c r="T2768" s="5">
        <f>$I2768/60/60/24+DATE(1970, 1, 1)</f>
        <v>40766.668032407404</v>
      </c>
      <c r="U2768" t="b">
        <f>T2768&gt;S2768</f>
        <v>1</v>
      </c>
    </row>
    <row r="2769" spans="1:21" ht="43.5" x14ac:dyDescent="0.35">
      <c r="A2769">
        <v>2767</v>
      </c>
      <c r="B2769" s="3" t="s">
        <v>2767</v>
      </c>
      <c r="C2769" s="3" t="s">
        <v>6877</v>
      </c>
      <c r="D2769" s="11">
        <v>4000</v>
      </c>
      <c r="E2769" s="11">
        <v>34</v>
      </c>
      <c r="F2769" t="s">
        <v>8221</v>
      </c>
      <c r="G2769" t="s">
        <v>8229</v>
      </c>
      <c r="H2769" t="s">
        <v>8251</v>
      </c>
      <c r="I2769">
        <v>1439766050</v>
      </c>
      <c r="J2769">
        <v>1434582050</v>
      </c>
      <c r="K2769" t="b">
        <v>0</v>
      </c>
      <c r="L2769">
        <v>3</v>
      </c>
      <c r="M2769" t="b">
        <v>0</v>
      </c>
      <c r="N2769" t="s">
        <v>8304</v>
      </c>
      <c r="O2769" s="13">
        <f>E2769/D2769</f>
        <v>8.5000000000000006E-3</v>
      </c>
      <c r="P2769" s="14">
        <f>IF($L2769&lt;&gt;0, E2769/L2769, 0)</f>
        <v>11.333333333333334</v>
      </c>
      <c r="Q2769" t="str">
        <f>LEFT($N2769, FIND("/", $N2769)-1)</f>
        <v>publishing</v>
      </c>
      <c r="R2769" t="str">
        <f>RIGHT(N2769, LEN(N2769)-LEN(Q2769)-1)</f>
        <v>children's books</v>
      </c>
      <c r="S2769" s="5">
        <f>$J2769/60/60/24+DATE(1970, 1, 1)</f>
        <v>42172.958912037036</v>
      </c>
      <c r="T2769" s="5">
        <f>$I2769/60/60/24+DATE(1970, 1, 1)</f>
        <v>42232.958912037036</v>
      </c>
      <c r="U2769" t="b">
        <f>T2769&gt;S2769</f>
        <v>1</v>
      </c>
    </row>
    <row r="2770" spans="1:21" ht="43.5" x14ac:dyDescent="0.35">
      <c r="A2770">
        <v>2768</v>
      </c>
      <c r="B2770" s="3" t="s">
        <v>2768</v>
      </c>
      <c r="C2770" s="3" t="s">
        <v>6878</v>
      </c>
      <c r="D2770" s="11">
        <v>7000</v>
      </c>
      <c r="E2770" s="11">
        <v>1002</v>
      </c>
      <c r="F2770" t="s">
        <v>8221</v>
      </c>
      <c r="G2770" t="s">
        <v>8224</v>
      </c>
      <c r="H2770" t="s">
        <v>8246</v>
      </c>
      <c r="I2770">
        <v>1333028723</v>
      </c>
      <c r="J2770">
        <v>1330440323</v>
      </c>
      <c r="K2770" t="b">
        <v>0</v>
      </c>
      <c r="L2770">
        <v>34</v>
      </c>
      <c r="M2770" t="b">
        <v>0</v>
      </c>
      <c r="N2770" t="s">
        <v>8304</v>
      </c>
      <c r="O2770" s="13">
        <f>E2770/D2770</f>
        <v>0.14314285714285716</v>
      </c>
      <c r="P2770" s="14">
        <f>IF($L2770&lt;&gt;0, E2770/L2770, 0)</f>
        <v>29.470588235294116</v>
      </c>
      <c r="Q2770" t="str">
        <f>LEFT($N2770, FIND("/", $N2770)-1)</f>
        <v>publishing</v>
      </c>
      <c r="R2770" t="str">
        <f>RIGHT(N2770, LEN(N2770)-LEN(Q2770)-1)</f>
        <v>children's books</v>
      </c>
      <c r="S2770" s="5">
        <f>$J2770/60/60/24+DATE(1970, 1, 1)</f>
        <v>40967.614849537036</v>
      </c>
      <c r="T2770" s="5">
        <f>$I2770/60/60/24+DATE(1970, 1, 1)</f>
        <v>40997.573182870372</v>
      </c>
      <c r="U2770" t="b">
        <f>T2770&gt;S2770</f>
        <v>1</v>
      </c>
    </row>
    <row r="2771" spans="1:21" ht="43.5" x14ac:dyDescent="0.35">
      <c r="A2771">
        <v>2769</v>
      </c>
      <c r="B2771" s="3" t="s">
        <v>2769</v>
      </c>
      <c r="C2771" s="3" t="s">
        <v>6879</v>
      </c>
      <c r="D2771" s="11">
        <v>800</v>
      </c>
      <c r="E2771" s="11">
        <v>2</v>
      </c>
      <c r="F2771" t="s">
        <v>8221</v>
      </c>
      <c r="G2771" t="s">
        <v>8225</v>
      </c>
      <c r="H2771" t="s">
        <v>8247</v>
      </c>
      <c r="I2771">
        <v>1401997790</v>
      </c>
      <c r="J2771">
        <v>1397677790</v>
      </c>
      <c r="K2771" t="b">
        <v>0</v>
      </c>
      <c r="L2771">
        <v>2</v>
      </c>
      <c r="M2771" t="b">
        <v>0</v>
      </c>
      <c r="N2771" t="s">
        <v>8304</v>
      </c>
      <c r="O2771" s="13">
        <f>E2771/D2771</f>
        <v>2.5000000000000001E-3</v>
      </c>
      <c r="P2771" s="14">
        <f>IF($L2771&lt;&gt;0, E2771/L2771, 0)</f>
        <v>1</v>
      </c>
      <c r="Q2771" t="str">
        <f>LEFT($N2771, FIND("/", $N2771)-1)</f>
        <v>publishing</v>
      </c>
      <c r="R2771" t="str">
        <f>RIGHT(N2771, LEN(N2771)-LEN(Q2771)-1)</f>
        <v>children's books</v>
      </c>
      <c r="S2771" s="5">
        <f>$J2771/60/60/24+DATE(1970, 1, 1)</f>
        <v>41745.826273148145</v>
      </c>
      <c r="T2771" s="5">
        <f>$I2771/60/60/24+DATE(1970, 1, 1)</f>
        <v>41795.826273148145</v>
      </c>
      <c r="U2771" t="b">
        <f>T2771&gt;S2771</f>
        <v>1</v>
      </c>
    </row>
    <row r="2772" spans="1:21" ht="43.5" x14ac:dyDescent="0.35">
      <c r="A2772">
        <v>2770</v>
      </c>
      <c r="B2772" s="3" t="s">
        <v>2770</v>
      </c>
      <c r="C2772" s="3" t="s">
        <v>6880</v>
      </c>
      <c r="D2772" s="11">
        <v>20000</v>
      </c>
      <c r="E2772" s="11">
        <v>2082.25</v>
      </c>
      <c r="F2772" t="s">
        <v>8221</v>
      </c>
      <c r="G2772" t="s">
        <v>8224</v>
      </c>
      <c r="H2772" t="s">
        <v>8246</v>
      </c>
      <c r="I2772">
        <v>1395158130</v>
      </c>
      <c r="J2772">
        <v>1392569730</v>
      </c>
      <c r="K2772" t="b">
        <v>0</v>
      </c>
      <c r="L2772">
        <v>33</v>
      </c>
      <c r="M2772" t="b">
        <v>0</v>
      </c>
      <c r="N2772" t="s">
        <v>8304</v>
      </c>
      <c r="O2772" s="13">
        <f>E2772/D2772</f>
        <v>0.1041125</v>
      </c>
      <c r="P2772" s="14">
        <f>IF($L2772&lt;&gt;0, E2772/L2772, 0)</f>
        <v>63.098484848484851</v>
      </c>
      <c r="Q2772" t="str">
        <f>LEFT($N2772, FIND("/", $N2772)-1)</f>
        <v>publishing</v>
      </c>
      <c r="R2772" t="str">
        <f>RIGHT(N2772, LEN(N2772)-LEN(Q2772)-1)</f>
        <v>children's books</v>
      </c>
      <c r="S2772" s="5">
        <f>$J2772/60/60/24+DATE(1970, 1, 1)</f>
        <v>41686.705208333333</v>
      </c>
      <c r="T2772" s="5">
        <f>$I2772/60/60/24+DATE(1970, 1, 1)</f>
        <v>41716.663541666669</v>
      </c>
      <c r="U2772" t="b">
        <f>T2772&gt;S2772</f>
        <v>1</v>
      </c>
    </row>
    <row r="2773" spans="1:21" ht="43.5" x14ac:dyDescent="0.35">
      <c r="A2773">
        <v>2771</v>
      </c>
      <c r="B2773" s="3" t="s">
        <v>2771</v>
      </c>
      <c r="C2773" s="3" t="s">
        <v>6881</v>
      </c>
      <c r="D2773" s="11">
        <v>19980</v>
      </c>
      <c r="E2773" s="11">
        <v>0</v>
      </c>
      <c r="F2773" t="s">
        <v>8221</v>
      </c>
      <c r="G2773" t="s">
        <v>8224</v>
      </c>
      <c r="H2773" t="s">
        <v>8246</v>
      </c>
      <c r="I2773">
        <v>1359738000</v>
      </c>
      <c r="J2773">
        <v>1355489140</v>
      </c>
      <c r="K2773" t="b">
        <v>0</v>
      </c>
      <c r="L2773">
        <v>0</v>
      </c>
      <c r="M2773" t="b">
        <v>0</v>
      </c>
      <c r="N2773" t="s">
        <v>8304</v>
      </c>
      <c r="O2773" s="13">
        <f>E2773/D2773</f>
        <v>0</v>
      </c>
      <c r="P2773" s="14">
        <f>IF($L2773&lt;&gt;0, E2773/L2773, 0)</f>
        <v>0</v>
      </c>
      <c r="Q2773" t="str">
        <f>LEFT($N2773, FIND("/", $N2773)-1)</f>
        <v>publishing</v>
      </c>
      <c r="R2773" t="str">
        <f>RIGHT(N2773, LEN(N2773)-LEN(Q2773)-1)</f>
        <v>children's books</v>
      </c>
      <c r="S2773" s="5">
        <f>$J2773/60/60/24+DATE(1970, 1, 1)</f>
        <v>41257.531712962962</v>
      </c>
      <c r="T2773" s="5">
        <f>$I2773/60/60/24+DATE(1970, 1, 1)</f>
        <v>41306.708333333336</v>
      </c>
      <c r="U2773" t="b">
        <f>T2773&gt;S2773</f>
        <v>1</v>
      </c>
    </row>
    <row r="2774" spans="1:21" ht="43.5" x14ac:dyDescent="0.35">
      <c r="A2774">
        <v>2772</v>
      </c>
      <c r="B2774" s="3" t="s">
        <v>2772</v>
      </c>
      <c r="C2774" s="3" t="s">
        <v>6882</v>
      </c>
      <c r="D2774" s="11">
        <v>8000</v>
      </c>
      <c r="E2774" s="11">
        <v>0</v>
      </c>
      <c r="F2774" t="s">
        <v>8221</v>
      </c>
      <c r="G2774" t="s">
        <v>8224</v>
      </c>
      <c r="H2774" t="s">
        <v>8246</v>
      </c>
      <c r="I2774">
        <v>1381006294</v>
      </c>
      <c r="J2774">
        <v>1379710294</v>
      </c>
      <c r="K2774" t="b">
        <v>0</v>
      </c>
      <c r="L2774">
        <v>0</v>
      </c>
      <c r="M2774" t="b">
        <v>0</v>
      </c>
      <c r="N2774" t="s">
        <v>8304</v>
      </c>
      <c r="O2774" s="13">
        <f>E2774/D2774</f>
        <v>0</v>
      </c>
      <c r="P2774" s="14">
        <f>IF($L2774&lt;&gt;0, E2774/L2774, 0)</f>
        <v>0</v>
      </c>
      <c r="Q2774" t="str">
        <f>LEFT($N2774, FIND("/", $N2774)-1)</f>
        <v>publishing</v>
      </c>
      <c r="R2774" t="str">
        <f>RIGHT(N2774, LEN(N2774)-LEN(Q2774)-1)</f>
        <v>children's books</v>
      </c>
      <c r="S2774" s="5">
        <f>$J2774/60/60/24+DATE(1970, 1, 1)</f>
        <v>41537.869143518517</v>
      </c>
      <c r="T2774" s="5">
        <f>$I2774/60/60/24+DATE(1970, 1, 1)</f>
        <v>41552.869143518517</v>
      </c>
      <c r="U2774" t="b">
        <f>T2774&gt;S2774</f>
        <v>1</v>
      </c>
    </row>
    <row r="2775" spans="1:21" ht="43.5" x14ac:dyDescent="0.35">
      <c r="A2775">
        <v>2773</v>
      </c>
      <c r="B2775" s="3" t="s">
        <v>2773</v>
      </c>
      <c r="C2775" s="3" t="s">
        <v>6883</v>
      </c>
      <c r="D2775" s="11">
        <v>530</v>
      </c>
      <c r="E2775" s="11">
        <v>1</v>
      </c>
      <c r="F2775" t="s">
        <v>8221</v>
      </c>
      <c r="G2775" t="s">
        <v>8229</v>
      </c>
      <c r="H2775" t="s">
        <v>8251</v>
      </c>
      <c r="I2775">
        <v>1461530721</v>
      </c>
      <c r="J2775">
        <v>1460666721</v>
      </c>
      <c r="K2775" t="b">
        <v>0</v>
      </c>
      <c r="L2775">
        <v>1</v>
      </c>
      <c r="M2775" t="b">
        <v>0</v>
      </c>
      <c r="N2775" t="s">
        <v>8304</v>
      </c>
      <c r="O2775" s="13">
        <f>E2775/D2775</f>
        <v>1.8867924528301887E-3</v>
      </c>
      <c r="P2775" s="14">
        <f>IF($L2775&lt;&gt;0, E2775/L2775, 0)</f>
        <v>1</v>
      </c>
      <c r="Q2775" t="str">
        <f>LEFT($N2775, FIND("/", $N2775)-1)</f>
        <v>publishing</v>
      </c>
      <c r="R2775" t="str">
        <f>RIGHT(N2775, LEN(N2775)-LEN(Q2775)-1)</f>
        <v>children's books</v>
      </c>
      <c r="S2775" s="5">
        <f>$J2775/60/60/24+DATE(1970, 1, 1)</f>
        <v>42474.86482638889</v>
      </c>
      <c r="T2775" s="5">
        <f>$I2775/60/60/24+DATE(1970, 1, 1)</f>
        <v>42484.86482638889</v>
      </c>
      <c r="U2775" t="b">
        <f>T2775&gt;S2775</f>
        <v>1</v>
      </c>
    </row>
    <row r="2776" spans="1:21" ht="43.5" x14ac:dyDescent="0.35">
      <c r="A2776">
        <v>2774</v>
      </c>
      <c r="B2776" s="3" t="s">
        <v>2774</v>
      </c>
      <c r="C2776" s="3" t="s">
        <v>6884</v>
      </c>
      <c r="D2776" s="11">
        <v>4000</v>
      </c>
      <c r="E2776" s="11">
        <v>570</v>
      </c>
      <c r="F2776" t="s">
        <v>8221</v>
      </c>
      <c r="G2776" t="s">
        <v>8224</v>
      </c>
      <c r="H2776" t="s">
        <v>8246</v>
      </c>
      <c r="I2776">
        <v>1362711728</v>
      </c>
      <c r="J2776">
        <v>1360119728</v>
      </c>
      <c r="K2776" t="b">
        <v>0</v>
      </c>
      <c r="L2776">
        <v>13</v>
      </c>
      <c r="M2776" t="b">
        <v>0</v>
      </c>
      <c r="N2776" t="s">
        <v>8304</v>
      </c>
      <c r="O2776" s="13">
        <f>E2776/D2776</f>
        <v>0.14249999999999999</v>
      </c>
      <c r="P2776" s="14">
        <f>IF($L2776&lt;&gt;0, E2776/L2776, 0)</f>
        <v>43.846153846153847</v>
      </c>
      <c r="Q2776" t="str">
        <f>LEFT($N2776, FIND("/", $N2776)-1)</f>
        <v>publishing</v>
      </c>
      <c r="R2776" t="str">
        <f>RIGHT(N2776, LEN(N2776)-LEN(Q2776)-1)</f>
        <v>children's books</v>
      </c>
      <c r="S2776" s="5">
        <f>$J2776/60/60/24+DATE(1970, 1, 1)</f>
        <v>41311.126481481479</v>
      </c>
      <c r="T2776" s="5">
        <f>$I2776/60/60/24+DATE(1970, 1, 1)</f>
        <v>41341.126481481479</v>
      </c>
      <c r="U2776" t="b">
        <f>T2776&gt;S2776</f>
        <v>1</v>
      </c>
    </row>
    <row r="2777" spans="1:21" ht="43.5" x14ac:dyDescent="0.35">
      <c r="A2777">
        <v>2775</v>
      </c>
      <c r="B2777" s="3" t="s">
        <v>2775</v>
      </c>
      <c r="C2777" s="3" t="s">
        <v>6885</v>
      </c>
      <c r="D2777" s="11">
        <v>5000</v>
      </c>
      <c r="E2777" s="11">
        <v>150</v>
      </c>
      <c r="F2777" t="s">
        <v>8221</v>
      </c>
      <c r="G2777" t="s">
        <v>8224</v>
      </c>
      <c r="H2777" t="s">
        <v>8246</v>
      </c>
      <c r="I2777">
        <v>1323994754</v>
      </c>
      <c r="J2777">
        <v>1321402754</v>
      </c>
      <c r="K2777" t="b">
        <v>0</v>
      </c>
      <c r="L2777">
        <v>2</v>
      </c>
      <c r="M2777" t="b">
        <v>0</v>
      </c>
      <c r="N2777" t="s">
        <v>8304</v>
      </c>
      <c r="O2777" s="13">
        <f>E2777/D2777</f>
        <v>0.03</v>
      </c>
      <c r="P2777" s="14">
        <f>IF($L2777&lt;&gt;0, E2777/L2777, 0)</f>
        <v>75</v>
      </c>
      <c r="Q2777" t="str">
        <f>LEFT($N2777, FIND("/", $N2777)-1)</f>
        <v>publishing</v>
      </c>
      <c r="R2777" t="str">
        <f>RIGHT(N2777, LEN(N2777)-LEN(Q2777)-1)</f>
        <v>children's books</v>
      </c>
      <c r="S2777" s="5">
        <f>$J2777/60/60/24+DATE(1970, 1, 1)</f>
        <v>40863.013356481482</v>
      </c>
      <c r="T2777" s="5">
        <f>$I2777/60/60/24+DATE(1970, 1, 1)</f>
        <v>40893.013356481482</v>
      </c>
      <c r="U2777" t="b">
        <f>T2777&gt;S2777</f>
        <v>1</v>
      </c>
    </row>
    <row r="2778" spans="1:21" ht="58" x14ac:dyDescent="0.35">
      <c r="A2778">
        <v>2776</v>
      </c>
      <c r="B2778" s="3" t="s">
        <v>2776</v>
      </c>
      <c r="C2778" s="3" t="s">
        <v>6886</v>
      </c>
      <c r="D2778" s="11">
        <v>21000</v>
      </c>
      <c r="E2778" s="11">
        <v>1655</v>
      </c>
      <c r="F2778" t="s">
        <v>8221</v>
      </c>
      <c r="G2778" t="s">
        <v>8224</v>
      </c>
      <c r="H2778" t="s">
        <v>8246</v>
      </c>
      <c r="I2778">
        <v>1434092876</v>
      </c>
      <c r="J2778">
        <v>1431414476</v>
      </c>
      <c r="K2778" t="b">
        <v>0</v>
      </c>
      <c r="L2778">
        <v>36</v>
      </c>
      <c r="M2778" t="b">
        <v>0</v>
      </c>
      <c r="N2778" t="s">
        <v>8304</v>
      </c>
      <c r="O2778" s="13">
        <f>E2778/D2778</f>
        <v>7.8809523809523815E-2</v>
      </c>
      <c r="P2778" s="14">
        <f>IF($L2778&lt;&gt;0, E2778/L2778, 0)</f>
        <v>45.972222222222221</v>
      </c>
      <c r="Q2778" t="str">
        <f>LEFT($N2778, FIND("/", $N2778)-1)</f>
        <v>publishing</v>
      </c>
      <c r="R2778" t="str">
        <f>RIGHT(N2778, LEN(N2778)-LEN(Q2778)-1)</f>
        <v>children's books</v>
      </c>
      <c r="S2778" s="5">
        <f>$J2778/60/60/24+DATE(1970, 1, 1)</f>
        <v>42136.297175925924</v>
      </c>
      <c r="T2778" s="5">
        <f>$I2778/60/60/24+DATE(1970, 1, 1)</f>
        <v>42167.297175925924</v>
      </c>
      <c r="U2778" t="b">
        <f>T2778&gt;S2778</f>
        <v>1</v>
      </c>
    </row>
    <row r="2779" spans="1:21" ht="43.5" x14ac:dyDescent="0.35">
      <c r="A2779">
        <v>2777</v>
      </c>
      <c r="B2779" s="3" t="s">
        <v>2777</v>
      </c>
      <c r="C2779" s="3" t="s">
        <v>6887</v>
      </c>
      <c r="D2779" s="11">
        <v>3000</v>
      </c>
      <c r="E2779" s="11">
        <v>10</v>
      </c>
      <c r="F2779" t="s">
        <v>8221</v>
      </c>
      <c r="G2779" t="s">
        <v>8224</v>
      </c>
      <c r="H2779" t="s">
        <v>8246</v>
      </c>
      <c r="I2779">
        <v>1437149004</v>
      </c>
      <c r="J2779">
        <v>1434557004</v>
      </c>
      <c r="K2779" t="b">
        <v>0</v>
      </c>
      <c r="L2779">
        <v>1</v>
      </c>
      <c r="M2779" t="b">
        <v>0</v>
      </c>
      <c r="N2779" t="s">
        <v>8304</v>
      </c>
      <c r="O2779" s="13">
        <f>E2779/D2779</f>
        <v>3.3333333333333335E-3</v>
      </c>
      <c r="P2779" s="14">
        <f>IF($L2779&lt;&gt;0, E2779/L2779, 0)</f>
        <v>10</v>
      </c>
      <c r="Q2779" t="str">
        <f>LEFT($N2779, FIND("/", $N2779)-1)</f>
        <v>publishing</v>
      </c>
      <c r="R2779" t="str">
        <f>RIGHT(N2779, LEN(N2779)-LEN(Q2779)-1)</f>
        <v>children's books</v>
      </c>
      <c r="S2779" s="5">
        <f>$J2779/60/60/24+DATE(1970, 1, 1)</f>
        <v>42172.669027777782</v>
      </c>
      <c r="T2779" s="5">
        <f>$I2779/60/60/24+DATE(1970, 1, 1)</f>
        <v>42202.669027777782</v>
      </c>
      <c r="U2779" t="b">
        <f>T2779&gt;S2779</f>
        <v>1</v>
      </c>
    </row>
    <row r="2780" spans="1:21" ht="58" x14ac:dyDescent="0.35">
      <c r="A2780">
        <v>2778</v>
      </c>
      <c r="B2780" s="3" t="s">
        <v>2778</v>
      </c>
      <c r="C2780" s="3" t="s">
        <v>6888</v>
      </c>
      <c r="D2780" s="11">
        <v>5500</v>
      </c>
      <c r="E2780" s="11">
        <v>1405</v>
      </c>
      <c r="F2780" t="s">
        <v>8221</v>
      </c>
      <c r="G2780" t="s">
        <v>8224</v>
      </c>
      <c r="H2780" t="s">
        <v>8246</v>
      </c>
      <c r="I2780">
        <v>1409009306</v>
      </c>
      <c r="J2780">
        <v>1406417306</v>
      </c>
      <c r="K2780" t="b">
        <v>0</v>
      </c>
      <c r="L2780">
        <v>15</v>
      </c>
      <c r="M2780" t="b">
        <v>0</v>
      </c>
      <c r="N2780" t="s">
        <v>8304</v>
      </c>
      <c r="O2780" s="13">
        <f>E2780/D2780</f>
        <v>0.25545454545454543</v>
      </c>
      <c r="P2780" s="14">
        <f>IF($L2780&lt;&gt;0, E2780/L2780, 0)</f>
        <v>93.666666666666671</v>
      </c>
      <c r="Q2780" t="str">
        <f>LEFT($N2780, FIND("/", $N2780)-1)</f>
        <v>publishing</v>
      </c>
      <c r="R2780" t="str">
        <f>RIGHT(N2780, LEN(N2780)-LEN(Q2780)-1)</f>
        <v>children's books</v>
      </c>
      <c r="S2780" s="5">
        <f>$J2780/60/60/24+DATE(1970, 1, 1)</f>
        <v>41846.978078703702</v>
      </c>
      <c r="T2780" s="5">
        <f>$I2780/60/60/24+DATE(1970, 1, 1)</f>
        <v>41876.978078703702</v>
      </c>
      <c r="U2780" t="b">
        <f>T2780&gt;S2780</f>
        <v>1</v>
      </c>
    </row>
    <row r="2781" spans="1:21" ht="43.5" x14ac:dyDescent="0.35">
      <c r="A2781">
        <v>2779</v>
      </c>
      <c r="B2781" s="3" t="s">
        <v>2779</v>
      </c>
      <c r="C2781" s="3" t="s">
        <v>6889</v>
      </c>
      <c r="D2781" s="11">
        <v>2500</v>
      </c>
      <c r="E2781" s="11">
        <v>53</v>
      </c>
      <c r="F2781" t="s">
        <v>8221</v>
      </c>
      <c r="G2781" t="s">
        <v>8224</v>
      </c>
      <c r="H2781" t="s">
        <v>8246</v>
      </c>
      <c r="I2781">
        <v>1448204621</v>
      </c>
      <c r="J2781">
        <v>1445609021</v>
      </c>
      <c r="K2781" t="b">
        <v>0</v>
      </c>
      <c r="L2781">
        <v>1</v>
      </c>
      <c r="M2781" t="b">
        <v>0</v>
      </c>
      <c r="N2781" t="s">
        <v>8304</v>
      </c>
      <c r="O2781" s="13">
        <f>E2781/D2781</f>
        <v>2.12E-2</v>
      </c>
      <c r="P2781" s="14">
        <f>IF($L2781&lt;&gt;0, E2781/L2781, 0)</f>
        <v>53</v>
      </c>
      <c r="Q2781" t="str">
        <f>LEFT($N2781, FIND("/", $N2781)-1)</f>
        <v>publishing</v>
      </c>
      <c r="R2781" t="str">
        <f>RIGHT(N2781, LEN(N2781)-LEN(Q2781)-1)</f>
        <v>children's books</v>
      </c>
      <c r="S2781" s="5">
        <f>$J2781/60/60/24+DATE(1970, 1, 1)</f>
        <v>42300.585891203707</v>
      </c>
      <c r="T2781" s="5">
        <f>$I2781/60/60/24+DATE(1970, 1, 1)</f>
        <v>42330.627557870372</v>
      </c>
      <c r="U2781" t="b">
        <f>T2781&gt;S2781</f>
        <v>1</v>
      </c>
    </row>
    <row r="2782" spans="1:21" ht="29" x14ac:dyDescent="0.35">
      <c r="A2782">
        <v>2780</v>
      </c>
      <c r="B2782" s="3" t="s">
        <v>2780</v>
      </c>
      <c r="C2782" s="3" t="s">
        <v>6890</v>
      </c>
      <c r="D2782" s="11">
        <v>100000</v>
      </c>
      <c r="E2782" s="11">
        <v>0</v>
      </c>
      <c r="F2782" t="s">
        <v>8221</v>
      </c>
      <c r="G2782" t="s">
        <v>8237</v>
      </c>
      <c r="H2782" t="s">
        <v>8249</v>
      </c>
      <c r="I2782">
        <v>1489142688</v>
      </c>
      <c r="J2782">
        <v>1486550688</v>
      </c>
      <c r="K2782" t="b">
        <v>0</v>
      </c>
      <c r="L2782">
        <v>0</v>
      </c>
      <c r="M2782" t="b">
        <v>0</v>
      </c>
      <c r="N2782" t="s">
        <v>8304</v>
      </c>
      <c r="O2782" s="13">
        <f>E2782/D2782</f>
        <v>0</v>
      </c>
      <c r="P2782" s="14">
        <f>IF($L2782&lt;&gt;0, E2782/L2782, 0)</f>
        <v>0</v>
      </c>
      <c r="Q2782" t="str">
        <f>LEFT($N2782, FIND("/", $N2782)-1)</f>
        <v>publishing</v>
      </c>
      <c r="R2782" t="str">
        <f>RIGHT(N2782, LEN(N2782)-LEN(Q2782)-1)</f>
        <v>children's books</v>
      </c>
      <c r="S2782" s="5">
        <f>$J2782/60/60/24+DATE(1970, 1, 1)</f>
        <v>42774.447777777779</v>
      </c>
      <c r="T2782" s="5">
        <f>$I2782/60/60/24+DATE(1970, 1, 1)</f>
        <v>42804.447777777779</v>
      </c>
      <c r="U2782" t="b">
        <f>T2782&gt;S2782</f>
        <v>1</v>
      </c>
    </row>
    <row r="2783" spans="1:21" ht="43.5" x14ac:dyDescent="0.35">
      <c r="A2783">
        <v>2781</v>
      </c>
      <c r="B2783" s="3" t="s">
        <v>2781</v>
      </c>
      <c r="C2783" s="3" t="s">
        <v>6891</v>
      </c>
      <c r="D2783" s="11">
        <v>1250</v>
      </c>
      <c r="E2783" s="11">
        <v>1316</v>
      </c>
      <c r="F2783" t="s">
        <v>8219</v>
      </c>
      <c r="G2783" t="s">
        <v>8224</v>
      </c>
      <c r="H2783" t="s">
        <v>8246</v>
      </c>
      <c r="I2783">
        <v>1423724400</v>
      </c>
      <c r="J2783">
        <v>1421274954</v>
      </c>
      <c r="K2783" t="b">
        <v>0</v>
      </c>
      <c r="L2783">
        <v>28</v>
      </c>
      <c r="M2783" t="b">
        <v>1</v>
      </c>
      <c r="N2783" t="s">
        <v>8271</v>
      </c>
      <c r="O2783" s="13">
        <f>E2783/D2783</f>
        <v>1.0528</v>
      </c>
      <c r="P2783" s="14">
        <f>IF($L2783&lt;&gt;0, E2783/L2783, 0)</f>
        <v>47</v>
      </c>
      <c r="Q2783" t="str">
        <f>LEFT($N2783, FIND("/", $N2783)-1)</f>
        <v>theater</v>
      </c>
      <c r="R2783" t="str">
        <f>RIGHT(N2783, LEN(N2783)-LEN(Q2783)-1)</f>
        <v>plays</v>
      </c>
      <c r="S2783" s="5">
        <f>$J2783/60/60/24+DATE(1970, 1, 1)</f>
        <v>42018.94159722222</v>
      </c>
      <c r="T2783" s="5">
        <f>$I2783/60/60/24+DATE(1970, 1, 1)</f>
        <v>42047.291666666672</v>
      </c>
      <c r="U2783" t="b">
        <f>T2783&gt;S2783</f>
        <v>1</v>
      </c>
    </row>
    <row r="2784" spans="1:21" ht="29" x14ac:dyDescent="0.35">
      <c r="A2784">
        <v>2782</v>
      </c>
      <c r="B2784" s="3" t="s">
        <v>2782</v>
      </c>
      <c r="C2784" s="3" t="s">
        <v>6892</v>
      </c>
      <c r="D2784" s="11">
        <v>1000</v>
      </c>
      <c r="E2784" s="11">
        <v>1200</v>
      </c>
      <c r="F2784" t="s">
        <v>8219</v>
      </c>
      <c r="G2784" t="s">
        <v>8224</v>
      </c>
      <c r="H2784" t="s">
        <v>8246</v>
      </c>
      <c r="I2784">
        <v>1424149140</v>
      </c>
      <c r="J2784">
        <v>1421964718</v>
      </c>
      <c r="K2784" t="b">
        <v>0</v>
      </c>
      <c r="L2784">
        <v>18</v>
      </c>
      <c r="M2784" t="b">
        <v>1</v>
      </c>
      <c r="N2784" t="s">
        <v>8271</v>
      </c>
      <c r="O2784" s="13">
        <f>E2784/D2784</f>
        <v>1.2</v>
      </c>
      <c r="P2784" s="14">
        <f>IF($L2784&lt;&gt;0, E2784/L2784, 0)</f>
        <v>66.666666666666671</v>
      </c>
      <c r="Q2784" t="str">
        <f>LEFT($N2784, FIND("/", $N2784)-1)</f>
        <v>theater</v>
      </c>
      <c r="R2784" t="str">
        <f>RIGHT(N2784, LEN(N2784)-LEN(Q2784)-1)</f>
        <v>plays</v>
      </c>
      <c r="S2784" s="5">
        <f>$J2784/60/60/24+DATE(1970, 1, 1)</f>
        <v>42026.924976851849</v>
      </c>
      <c r="T2784" s="5">
        <f>$I2784/60/60/24+DATE(1970, 1, 1)</f>
        <v>42052.207638888889</v>
      </c>
      <c r="U2784" t="b">
        <f>T2784&gt;S2784</f>
        <v>1</v>
      </c>
    </row>
    <row r="2785" spans="1:21" ht="43.5" x14ac:dyDescent="0.35">
      <c r="A2785">
        <v>2783</v>
      </c>
      <c r="B2785" s="3" t="s">
        <v>2783</v>
      </c>
      <c r="C2785" s="3" t="s">
        <v>6893</v>
      </c>
      <c r="D2785" s="11">
        <v>1000</v>
      </c>
      <c r="E2785" s="11">
        <v>1145</v>
      </c>
      <c r="F2785" t="s">
        <v>8219</v>
      </c>
      <c r="G2785" t="s">
        <v>8225</v>
      </c>
      <c r="H2785" t="s">
        <v>8247</v>
      </c>
      <c r="I2785">
        <v>1429793446</v>
      </c>
      <c r="J2785">
        <v>1428583846</v>
      </c>
      <c r="K2785" t="b">
        <v>0</v>
      </c>
      <c r="L2785">
        <v>61</v>
      </c>
      <c r="M2785" t="b">
        <v>1</v>
      </c>
      <c r="N2785" t="s">
        <v>8271</v>
      </c>
      <c r="O2785" s="13">
        <f>E2785/D2785</f>
        <v>1.145</v>
      </c>
      <c r="P2785" s="14">
        <f>IF($L2785&lt;&gt;0, E2785/L2785, 0)</f>
        <v>18.770491803278688</v>
      </c>
      <c r="Q2785" t="str">
        <f>LEFT($N2785, FIND("/", $N2785)-1)</f>
        <v>theater</v>
      </c>
      <c r="R2785" t="str">
        <f>RIGHT(N2785, LEN(N2785)-LEN(Q2785)-1)</f>
        <v>plays</v>
      </c>
      <c r="S2785" s="5">
        <f>$J2785/60/60/24+DATE(1970, 1, 1)</f>
        <v>42103.535254629634</v>
      </c>
      <c r="T2785" s="5">
        <f>$I2785/60/60/24+DATE(1970, 1, 1)</f>
        <v>42117.535254629634</v>
      </c>
      <c r="U2785" t="b">
        <f>T2785&gt;S2785</f>
        <v>1</v>
      </c>
    </row>
    <row r="2786" spans="1:21" ht="43.5" x14ac:dyDescent="0.35">
      <c r="A2786">
        <v>2784</v>
      </c>
      <c r="B2786" s="3" t="s">
        <v>2784</v>
      </c>
      <c r="C2786" s="3" t="s">
        <v>6894</v>
      </c>
      <c r="D2786" s="11">
        <v>6000</v>
      </c>
      <c r="E2786" s="11">
        <v>7140</v>
      </c>
      <c r="F2786" t="s">
        <v>8219</v>
      </c>
      <c r="G2786" t="s">
        <v>8224</v>
      </c>
      <c r="H2786" t="s">
        <v>8246</v>
      </c>
      <c r="I2786">
        <v>1414608843</v>
      </c>
      <c r="J2786">
        <v>1412794443</v>
      </c>
      <c r="K2786" t="b">
        <v>0</v>
      </c>
      <c r="L2786">
        <v>108</v>
      </c>
      <c r="M2786" t="b">
        <v>1</v>
      </c>
      <c r="N2786" t="s">
        <v>8271</v>
      </c>
      <c r="O2786" s="13">
        <f>E2786/D2786</f>
        <v>1.19</v>
      </c>
      <c r="P2786" s="14">
        <f>IF($L2786&lt;&gt;0, E2786/L2786, 0)</f>
        <v>66.111111111111114</v>
      </c>
      <c r="Q2786" t="str">
        <f>LEFT($N2786, FIND("/", $N2786)-1)</f>
        <v>theater</v>
      </c>
      <c r="R2786" t="str">
        <f>RIGHT(N2786, LEN(N2786)-LEN(Q2786)-1)</f>
        <v>plays</v>
      </c>
      <c r="S2786" s="5">
        <f>$J2786/60/60/24+DATE(1970, 1, 1)</f>
        <v>41920.787534722222</v>
      </c>
      <c r="T2786" s="5">
        <f>$I2786/60/60/24+DATE(1970, 1, 1)</f>
        <v>41941.787534722222</v>
      </c>
      <c r="U2786" t="b">
        <f>T2786&gt;S2786</f>
        <v>1</v>
      </c>
    </row>
    <row r="2787" spans="1:21" ht="43.5" x14ac:dyDescent="0.35">
      <c r="A2787">
        <v>2785</v>
      </c>
      <c r="B2787" s="3" t="s">
        <v>2785</v>
      </c>
      <c r="C2787" s="3" t="s">
        <v>6895</v>
      </c>
      <c r="D2787" s="11">
        <v>5000</v>
      </c>
      <c r="E2787" s="11">
        <v>5234</v>
      </c>
      <c r="F2787" t="s">
        <v>8219</v>
      </c>
      <c r="G2787" t="s">
        <v>8224</v>
      </c>
      <c r="H2787" t="s">
        <v>8246</v>
      </c>
      <c r="I2787">
        <v>1470430800</v>
      </c>
      <c r="J2787">
        <v>1467865967</v>
      </c>
      <c r="K2787" t="b">
        <v>0</v>
      </c>
      <c r="L2787">
        <v>142</v>
      </c>
      <c r="M2787" t="b">
        <v>1</v>
      </c>
      <c r="N2787" t="s">
        <v>8271</v>
      </c>
      <c r="O2787" s="13">
        <f>E2787/D2787</f>
        <v>1.0468</v>
      </c>
      <c r="P2787" s="14">
        <f>IF($L2787&lt;&gt;0, E2787/L2787, 0)</f>
        <v>36.859154929577464</v>
      </c>
      <c r="Q2787" t="str">
        <f>LEFT($N2787, FIND("/", $N2787)-1)</f>
        <v>theater</v>
      </c>
      <c r="R2787" t="str">
        <f>RIGHT(N2787, LEN(N2787)-LEN(Q2787)-1)</f>
        <v>plays</v>
      </c>
      <c r="S2787" s="5">
        <f>$J2787/60/60/24+DATE(1970, 1, 1)</f>
        <v>42558.189432870371</v>
      </c>
      <c r="T2787" s="5">
        <f>$I2787/60/60/24+DATE(1970, 1, 1)</f>
        <v>42587.875</v>
      </c>
      <c r="U2787" t="b">
        <f>T2787&gt;S2787</f>
        <v>1</v>
      </c>
    </row>
    <row r="2788" spans="1:21" ht="29" x14ac:dyDescent="0.35">
      <c r="A2788">
        <v>2786</v>
      </c>
      <c r="B2788" s="3" t="s">
        <v>2786</v>
      </c>
      <c r="C2788" s="3" t="s">
        <v>6896</v>
      </c>
      <c r="D2788" s="11">
        <v>2500</v>
      </c>
      <c r="E2788" s="11">
        <v>2946</v>
      </c>
      <c r="F2788" t="s">
        <v>8219</v>
      </c>
      <c r="G2788" t="s">
        <v>8225</v>
      </c>
      <c r="H2788" t="s">
        <v>8247</v>
      </c>
      <c r="I2788">
        <v>1404913180</v>
      </c>
      <c r="J2788">
        <v>1403703580</v>
      </c>
      <c r="K2788" t="b">
        <v>0</v>
      </c>
      <c r="L2788">
        <v>74</v>
      </c>
      <c r="M2788" t="b">
        <v>1</v>
      </c>
      <c r="N2788" t="s">
        <v>8271</v>
      </c>
      <c r="O2788" s="13">
        <f>E2788/D2788</f>
        <v>1.1783999999999999</v>
      </c>
      <c r="P2788" s="14">
        <f>IF($L2788&lt;&gt;0, E2788/L2788, 0)</f>
        <v>39.810810810810814</v>
      </c>
      <c r="Q2788" t="str">
        <f>LEFT($N2788, FIND("/", $N2788)-1)</f>
        <v>theater</v>
      </c>
      <c r="R2788" t="str">
        <f>RIGHT(N2788, LEN(N2788)-LEN(Q2788)-1)</f>
        <v>plays</v>
      </c>
      <c r="S2788" s="5">
        <f>$J2788/60/60/24+DATE(1970, 1, 1)</f>
        <v>41815.569212962961</v>
      </c>
      <c r="T2788" s="5">
        <f>$I2788/60/60/24+DATE(1970, 1, 1)</f>
        <v>41829.569212962961</v>
      </c>
      <c r="U2788" t="b">
        <f>T2788&gt;S2788</f>
        <v>1</v>
      </c>
    </row>
    <row r="2789" spans="1:21" ht="43.5" x14ac:dyDescent="0.35">
      <c r="A2789">
        <v>2787</v>
      </c>
      <c r="B2789" s="3" t="s">
        <v>2787</v>
      </c>
      <c r="C2789" s="3" t="s">
        <v>6897</v>
      </c>
      <c r="D2789" s="11">
        <v>1000</v>
      </c>
      <c r="E2789" s="11">
        <v>1197</v>
      </c>
      <c r="F2789" t="s">
        <v>8219</v>
      </c>
      <c r="G2789" t="s">
        <v>8224</v>
      </c>
      <c r="H2789" t="s">
        <v>8246</v>
      </c>
      <c r="I2789">
        <v>1405658752</v>
      </c>
      <c r="J2789">
        <v>1403066752</v>
      </c>
      <c r="K2789" t="b">
        <v>0</v>
      </c>
      <c r="L2789">
        <v>38</v>
      </c>
      <c r="M2789" t="b">
        <v>1</v>
      </c>
      <c r="N2789" t="s">
        <v>8271</v>
      </c>
      <c r="O2789" s="13">
        <f>E2789/D2789</f>
        <v>1.1970000000000001</v>
      </c>
      <c r="P2789" s="14">
        <f>IF($L2789&lt;&gt;0, E2789/L2789, 0)</f>
        <v>31.5</v>
      </c>
      <c r="Q2789" t="str">
        <f>LEFT($N2789, FIND("/", $N2789)-1)</f>
        <v>theater</v>
      </c>
      <c r="R2789" t="str">
        <f>RIGHT(N2789, LEN(N2789)-LEN(Q2789)-1)</f>
        <v>plays</v>
      </c>
      <c r="S2789" s="5">
        <f>$J2789/60/60/24+DATE(1970, 1, 1)</f>
        <v>41808.198518518519</v>
      </c>
      <c r="T2789" s="5">
        <f>$I2789/60/60/24+DATE(1970, 1, 1)</f>
        <v>41838.198518518519</v>
      </c>
      <c r="U2789" t="b">
        <f>T2789&gt;S2789</f>
        <v>1</v>
      </c>
    </row>
    <row r="2790" spans="1:21" ht="43.5" x14ac:dyDescent="0.35">
      <c r="A2790">
        <v>2788</v>
      </c>
      <c r="B2790" s="3" t="s">
        <v>2788</v>
      </c>
      <c r="C2790" s="3" t="s">
        <v>6898</v>
      </c>
      <c r="D2790" s="11">
        <v>2000</v>
      </c>
      <c r="E2790" s="11">
        <v>2050</v>
      </c>
      <c r="F2790" t="s">
        <v>8219</v>
      </c>
      <c r="G2790" t="s">
        <v>8224</v>
      </c>
      <c r="H2790" t="s">
        <v>8246</v>
      </c>
      <c r="I2790">
        <v>1469811043</v>
      </c>
      <c r="J2790">
        <v>1467219043</v>
      </c>
      <c r="K2790" t="b">
        <v>0</v>
      </c>
      <c r="L2790">
        <v>20</v>
      </c>
      <c r="M2790" t="b">
        <v>1</v>
      </c>
      <c r="N2790" t="s">
        <v>8271</v>
      </c>
      <c r="O2790" s="13">
        <f>E2790/D2790</f>
        <v>1.0249999999999999</v>
      </c>
      <c r="P2790" s="14">
        <f>IF($L2790&lt;&gt;0, E2790/L2790, 0)</f>
        <v>102.5</v>
      </c>
      <c r="Q2790" t="str">
        <f>LEFT($N2790, FIND("/", $N2790)-1)</f>
        <v>theater</v>
      </c>
      <c r="R2790" t="str">
        <f>RIGHT(N2790, LEN(N2790)-LEN(Q2790)-1)</f>
        <v>plays</v>
      </c>
      <c r="S2790" s="5">
        <f>$J2790/60/60/24+DATE(1970, 1, 1)</f>
        <v>42550.701886574068</v>
      </c>
      <c r="T2790" s="5">
        <f>$I2790/60/60/24+DATE(1970, 1, 1)</f>
        <v>42580.701886574068</v>
      </c>
      <c r="U2790" t="b">
        <f>T2790&gt;S2790</f>
        <v>1</v>
      </c>
    </row>
    <row r="2791" spans="1:21" ht="29" x14ac:dyDescent="0.35">
      <c r="A2791">
        <v>2789</v>
      </c>
      <c r="B2791" s="3" t="s">
        <v>2789</v>
      </c>
      <c r="C2791" s="3" t="s">
        <v>6899</v>
      </c>
      <c r="D2791" s="11">
        <v>3000</v>
      </c>
      <c r="E2791" s="11">
        <v>3035</v>
      </c>
      <c r="F2791" t="s">
        <v>8219</v>
      </c>
      <c r="G2791" t="s">
        <v>8224</v>
      </c>
      <c r="H2791" t="s">
        <v>8246</v>
      </c>
      <c r="I2791">
        <v>1426132800</v>
      </c>
      <c r="J2791">
        <v>1424477934</v>
      </c>
      <c r="K2791" t="b">
        <v>0</v>
      </c>
      <c r="L2791">
        <v>24</v>
      </c>
      <c r="M2791" t="b">
        <v>1</v>
      </c>
      <c r="N2791" t="s">
        <v>8271</v>
      </c>
      <c r="O2791" s="13">
        <f>E2791/D2791</f>
        <v>1.0116666666666667</v>
      </c>
      <c r="P2791" s="14">
        <f>IF($L2791&lt;&gt;0, E2791/L2791, 0)</f>
        <v>126.45833333333333</v>
      </c>
      <c r="Q2791" t="str">
        <f>LEFT($N2791, FIND("/", $N2791)-1)</f>
        <v>theater</v>
      </c>
      <c r="R2791" t="str">
        <f>RIGHT(N2791, LEN(N2791)-LEN(Q2791)-1)</f>
        <v>plays</v>
      </c>
      <c r="S2791" s="5">
        <f>$J2791/60/60/24+DATE(1970, 1, 1)</f>
        <v>42056.013124999998</v>
      </c>
      <c r="T2791" s="5">
        <f>$I2791/60/60/24+DATE(1970, 1, 1)</f>
        <v>42075.166666666672</v>
      </c>
      <c r="U2791" t="b">
        <f>T2791&gt;S2791</f>
        <v>1</v>
      </c>
    </row>
    <row r="2792" spans="1:21" ht="43.5" x14ac:dyDescent="0.35">
      <c r="A2792">
        <v>2790</v>
      </c>
      <c r="B2792" s="3" t="s">
        <v>2790</v>
      </c>
      <c r="C2792" s="3" t="s">
        <v>6900</v>
      </c>
      <c r="D2792" s="11">
        <v>3000</v>
      </c>
      <c r="E2792" s="11">
        <v>3160</v>
      </c>
      <c r="F2792" t="s">
        <v>8219</v>
      </c>
      <c r="G2792" t="s">
        <v>8224</v>
      </c>
      <c r="H2792" t="s">
        <v>8246</v>
      </c>
      <c r="I2792">
        <v>1423693903</v>
      </c>
      <c r="J2792">
        <v>1421101903</v>
      </c>
      <c r="K2792" t="b">
        <v>0</v>
      </c>
      <c r="L2792">
        <v>66</v>
      </c>
      <c r="M2792" t="b">
        <v>1</v>
      </c>
      <c r="N2792" t="s">
        <v>8271</v>
      </c>
      <c r="O2792" s="13">
        <f>E2792/D2792</f>
        <v>1.0533333333333332</v>
      </c>
      <c r="P2792" s="14">
        <f>IF($L2792&lt;&gt;0, E2792/L2792, 0)</f>
        <v>47.878787878787875</v>
      </c>
      <c r="Q2792" t="str">
        <f>LEFT($N2792, FIND("/", $N2792)-1)</f>
        <v>theater</v>
      </c>
      <c r="R2792" t="str">
        <f>RIGHT(N2792, LEN(N2792)-LEN(Q2792)-1)</f>
        <v>plays</v>
      </c>
      <c r="S2792" s="5">
        <f>$J2792/60/60/24+DATE(1970, 1, 1)</f>
        <v>42016.938692129625</v>
      </c>
      <c r="T2792" s="5">
        <f>$I2792/60/60/24+DATE(1970, 1, 1)</f>
        <v>42046.938692129625</v>
      </c>
      <c r="U2792" t="b">
        <f>T2792&gt;S2792</f>
        <v>1</v>
      </c>
    </row>
    <row r="2793" spans="1:21" ht="58" x14ac:dyDescent="0.35">
      <c r="A2793">
        <v>2791</v>
      </c>
      <c r="B2793" s="3" t="s">
        <v>2791</v>
      </c>
      <c r="C2793" s="3" t="s">
        <v>6901</v>
      </c>
      <c r="D2793" s="11">
        <v>2000</v>
      </c>
      <c r="E2793" s="11">
        <v>2050</v>
      </c>
      <c r="F2793" t="s">
        <v>8219</v>
      </c>
      <c r="G2793" t="s">
        <v>8224</v>
      </c>
      <c r="H2793" t="s">
        <v>8246</v>
      </c>
      <c r="I2793">
        <v>1473393600</v>
      </c>
      <c r="J2793">
        <v>1470778559</v>
      </c>
      <c r="K2793" t="b">
        <v>0</v>
      </c>
      <c r="L2793">
        <v>28</v>
      </c>
      <c r="M2793" t="b">
        <v>1</v>
      </c>
      <c r="N2793" t="s">
        <v>8271</v>
      </c>
      <c r="O2793" s="13">
        <f>E2793/D2793</f>
        <v>1.0249999999999999</v>
      </c>
      <c r="P2793" s="14">
        <f>IF($L2793&lt;&gt;0, E2793/L2793, 0)</f>
        <v>73.214285714285708</v>
      </c>
      <c r="Q2793" t="str">
        <f>LEFT($N2793, FIND("/", $N2793)-1)</f>
        <v>theater</v>
      </c>
      <c r="R2793" t="str">
        <f>RIGHT(N2793, LEN(N2793)-LEN(Q2793)-1)</f>
        <v>plays</v>
      </c>
      <c r="S2793" s="5">
        <f>$J2793/60/60/24+DATE(1970, 1, 1)</f>
        <v>42591.899988425925</v>
      </c>
      <c r="T2793" s="5">
        <f>$I2793/60/60/24+DATE(1970, 1, 1)</f>
        <v>42622.166666666672</v>
      </c>
      <c r="U2793" t="b">
        <f>T2793&gt;S2793</f>
        <v>1</v>
      </c>
    </row>
    <row r="2794" spans="1:21" ht="43.5" x14ac:dyDescent="0.35">
      <c r="A2794">
        <v>2792</v>
      </c>
      <c r="B2794" s="3" t="s">
        <v>2792</v>
      </c>
      <c r="C2794" s="3" t="s">
        <v>6902</v>
      </c>
      <c r="D2794" s="11">
        <v>2000</v>
      </c>
      <c r="E2794" s="11">
        <v>2152</v>
      </c>
      <c r="F2794" t="s">
        <v>8219</v>
      </c>
      <c r="G2794" t="s">
        <v>8224</v>
      </c>
      <c r="H2794" t="s">
        <v>8246</v>
      </c>
      <c r="I2794">
        <v>1439357559</v>
      </c>
      <c r="J2794">
        <v>1435469559</v>
      </c>
      <c r="K2794" t="b">
        <v>0</v>
      </c>
      <c r="L2794">
        <v>24</v>
      </c>
      <c r="M2794" t="b">
        <v>1</v>
      </c>
      <c r="N2794" t="s">
        <v>8271</v>
      </c>
      <c r="O2794" s="13">
        <f>E2794/D2794</f>
        <v>1.0760000000000001</v>
      </c>
      <c r="P2794" s="14">
        <f>IF($L2794&lt;&gt;0, E2794/L2794, 0)</f>
        <v>89.666666666666671</v>
      </c>
      <c r="Q2794" t="str">
        <f>LEFT($N2794, FIND("/", $N2794)-1)</f>
        <v>theater</v>
      </c>
      <c r="R2794" t="str">
        <f>RIGHT(N2794, LEN(N2794)-LEN(Q2794)-1)</f>
        <v>plays</v>
      </c>
      <c r="S2794" s="5">
        <f>$J2794/60/60/24+DATE(1970, 1, 1)</f>
        <v>42183.231006944443</v>
      </c>
      <c r="T2794" s="5">
        <f>$I2794/60/60/24+DATE(1970, 1, 1)</f>
        <v>42228.231006944443</v>
      </c>
      <c r="U2794" t="b">
        <f>T2794&gt;S2794</f>
        <v>1</v>
      </c>
    </row>
    <row r="2795" spans="1:21" ht="58" x14ac:dyDescent="0.35">
      <c r="A2795">
        <v>2793</v>
      </c>
      <c r="B2795" s="3" t="s">
        <v>2793</v>
      </c>
      <c r="C2795" s="3" t="s">
        <v>6903</v>
      </c>
      <c r="D2795" s="11">
        <v>10000</v>
      </c>
      <c r="E2795" s="11">
        <v>11056.75</v>
      </c>
      <c r="F2795" t="s">
        <v>8219</v>
      </c>
      <c r="G2795" t="s">
        <v>8226</v>
      </c>
      <c r="H2795" t="s">
        <v>8248</v>
      </c>
      <c r="I2795">
        <v>1437473005</v>
      </c>
      <c r="J2795">
        <v>1434881005</v>
      </c>
      <c r="K2795" t="b">
        <v>0</v>
      </c>
      <c r="L2795">
        <v>73</v>
      </c>
      <c r="M2795" t="b">
        <v>1</v>
      </c>
      <c r="N2795" t="s">
        <v>8271</v>
      </c>
      <c r="O2795" s="13">
        <f>E2795/D2795</f>
        <v>1.105675</v>
      </c>
      <c r="P2795" s="14">
        <f>IF($L2795&lt;&gt;0, E2795/L2795, 0)</f>
        <v>151.4623287671233</v>
      </c>
      <c r="Q2795" t="str">
        <f>LEFT($N2795, FIND("/", $N2795)-1)</f>
        <v>theater</v>
      </c>
      <c r="R2795" t="str">
        <f>RIGHT(N2795, LEN(N2795)-LEN(Q2795)-1)</f>
        <v>plays</v>
      </c>
      <c r="S2795" s="5">
        <f>$J2795/60/60/24+DATE(1970, 1, 1)</f>
        <v>42176.419039351851</v>
      </c>
      <c r="T2795" s="5">
        <f>$I2795/60/60/24+DATE(1970, 1, 1)</f>
        <v>42206.419039351851</v>
      </c>
      <c r="U2795" t="b">
        <f>T2795&gt;S2795</f>
        <v>1</v>
      </c>
    </row>
    <row r="2796" spans="1:21" ht="58" x14ac:dyDescent="0.35">
      <c r="A2796">
        <v>2794</v>
      </c>
      <c r="B2796" s="3" t="s">
        <v>2794</v>
      </c>
      <c r="C2796" s="3" t="s">
        <v>6904</v>
      </c>
      <c r="D2796" s="11">
        <v>50</v>
      </c>
      <c r="E2796" s="11">
        <v>75</v>
      </c>
      <c r="F2796" t="s">
        <v>8219</v>
      </c>
      <c r="G2796" t="s">
        <v>8225</v>
      </c>
      <c r="H2796" t="s">
        <v>8247</v>
      </c>
      <c r="I2796">
        <v>1457031600</v>
      </c>
      <c r="J2796">
        <v>1455640559</v>
      </c>
      <c r="K2796" t="b">
        <v>0</v>
      </c>
      <c r="L2796">
        <v>3</v>
      </c>
      <c r="M2796" t="b">
        <v>1</v>
      </c>
      <c r="N2796" t="s">
        <v>8271</v>
      </c>
      <c r="O2796" s="13">
        <f>E2796/D2796</f>
        <v>1.5</v>
      </c>
      <c r="P2796" s="14">
        <f>IF($L2796&lt;&gt;0, E2796/L2796, 0)</f>
        <v>25</v>
      </c>
      <c r="Q2796" t="str">
        <f>LEFT($N2796, FIND("/", $N2796)-1)</f>
        <v>theater</v>
      </c>
      <c r="R2796" t="str">
        <f>RIGHT(N2796, LEN(N2796)-LEN(Q2796)-1)</f>
        <v>plays</v>
      </c>
      <c r="S2796" s="5">
        <f>$J2796/60/60/24+DATE(1970, 1, 1)</f>
        <v>42416.691655092596</v>
      </c>
      <c r="T2796" s="5">
        <f>$I2796/60/60/24+DATE(1970, 1, 1)</f>
        <v>42432.791666666672</v>
      </c>
      <c r="U2796" t="b">
        <f>T2796&gt;S2796</f>
        <v>1</v>
      </c>
    </row>
    <row r="2797" spans="1:21" ht="43.5" x14ac:dyDescent="0.35">
      <c r="A2797">
        <v>2795</v>
      </c>
      <c r="B2797" s="3" t="s">
        <v>2795</v>
      </c>
      <c r="C2797" s="3" t="s">
        <v>6905</v>
      </c>
      <c r="D2797" s="11">
        <v>700</v>
      </c>
      <c r="E2797" s="11">
        <v>730</v>
      </c>
      <c r="F2797" t="s">
        <v>8219</v>
      </c>
      <c r="G2797" t="s">
        <v>8224</v>
      </c>
      <c r="H2797" t="s">
        <v>8246</v>
      </c>
      <c r="I2797">
        <v>1402095600</v>
      </c>
      <c r="J2797">
        <v>1400675841</v>
      </c>
      <c r="K2797" t="b">
        <v>0</v>
      </c>
      <c r="L2797">
        <v>20</v>
      </c>
      <c r="M2797" t="b">
        <v>1</v>
      </c>
      <c r="N2797" t="s">
        <v>8271</v>
      </c>
      <c r="O2797" s="13">
        <f>E2797/D2797</f>
        <v>1.0428571428571429</v>
      </c>
      <c r="P2797" s="14">
        <f>IF($L2797&lt;&gt;0, E2797/L2797, 0)</f>
        <v>36.5</v>
      </c>
      <c r="Q2797" t="str">
        <f>LEFT($N2797, FIND("/", $N2797)-1)</f>
        <v>theater</v>
      </c>
      <c r="R2797" t="str">
        <f>RIGHT(N2797, LEN(N2797)-LEN(Q2797)-1)</f>
        <v>plays</v>
      </c>
      <c r="S2797" s="5">
        <f>$J2797/60/60/24+DATE(1970, 1, 1)</f>
        <v>41780.525937500002</v>
      </c>
      <c r="T2797" s="5">
        <f>$I2797/60/60/24+DATE(1970, 1, 1)</f>
        <v>41796.958333333336</v>
      </c>
      <c r="U2797" t="b">
        <f>T2797&gt;S2797</f>
        <v>1</v>
      </c>
    </row>
    <row r="2798" spans="1:21" ht="43.5" x14ac:dyDescent="0.35">
      <c r="A2798">
        <v>2796</v>
      </c>
      <c r="B2798" s="3" t="s">
        <v>2796</v>
      </c>
      <c r="C2798" s="3" t="s">
        <v>6906</v>
      </c>
      <c r="D2798" s="11">
        <v>800</v>
      </c>
      <c r="E2798" s="11">
        <v>924</v>
      </c>
      <c r="F2798" t="s">
        <v>8219</v>
      </c>
      <c r="G2798" t="s">
        <v>8225</v>
      </c>
      <c r="H2798" t="s">
        <v>8247</v>
      </c>
      <c r="I2798">
        <v>1404564028</v>
      </c>
      <c r="J2798">
        <v>1401972028</v>
      </c>
      <c r="K2798" t="b">
        <v>0</v>
      </c>
      <c r="L2798">
        <v>21</v>
      </c>
      <c r="M2798" t="b">
        <v>1</v>
      </c>
      <c r="N2798" t="s">
        <v>8271</v>
      </c>
      <c r="O2798" s="13">
        <f>E2798/D2798</f>
        <v>1.155</v>
      </c>
      <c r="P2798" s="14">
        <f>IF($L2798&lt;&gt;0, E2798/L2798, 0)</f>
        <v>44</v>
      </c>
      <c r="Q2798" t="str">
        <f>LEFT($N2798, FIND("/", $N2798)-1)</f>
        <v>theater</v>
      </c>
      <c r="R2798" t="str">
        <f>RIGHT(N2798, LEN(N2798)-LEN(Q2798)-1)</f>
        <v>plays</v>
      </c>
      <c r="S2798" s="5">
        <f>$J2798/60/60/24+DATE(1970, 1, 1)</f>
        <v>41795.528101851851</v>
      </c>
      <c r="T2798" s="5">
        <f>$I2798/60/60/24+DATE(1970, 1, 1)</f>
        <v>41825.528101851851</v>
      </c>
      <c r="U2798" t="b">
        <f>T2798&gt;S2798</f>
        <v>1</v>
      </c>
    </row>
    <row r="2799" spans="1:21" ht="43.5" x14ac:dyDescent="0.35">
      <c r="A2799">
        <v>2797</v>
      </c>
      <c r="B2799" s="3" t="s">
        <v>2797</v>
      </c>
      <c r="C2799" s="3" t="s">
        <v>6907</v>
      </c>
      <c r="D2799" s="11">
        <v>8000</v>
      </c>
      <c r="E2799" s="11">
        <v>8211.61</v>
      </c>
      <c r="F2799" t="s">
        <v>8219</v>
      </c>
      <c r="G2799" t="s">
        <v>8225</v>
      </c>
      <c r="H2799" t="s">
        <v>8247</v>
      </c>
      <c r="I2799">
        <v>1404858840</v>
      </c>
      <c r="J2799">
        <v>1402266840</v>
      </c>
      <c r="K2799" t="b">
        <v>0</v>
      </c>
      <c r="L2799">
        <v>94</v>
      </c>
      <c r="M2799" t="b">
        <v>1</v>
      </c>
      <c r="N2799" t="s">
        <v>8271</v>
      </c>
      <c r="O2799" s="13">
        <f>E2799/D2799</f>
        <v>1.02645125</v>
      </c>
      <c r="P2799" s="14">
        <f>IF($L2799&lt;&gt;0, E2799/L2799, 0)</f>
        <v>87.357553191489373</v>
      </c>
      <c r="Q2799" t="str">
        <f>LEFT($N2799, FIND("/", $N2799)-1)</f>
        <v>theater</v>
      </c>
      <c r="R2799" t="str">
        <f>RIGHT(N2799, LEN(N2799)-LEN(Q2799)-1)</f>
        <v>plays</v>
      </c>
      <c r="S2799" s="5">
        <f>$J2799/60/60/24+DATE(1970, 1, 1)</f>
        <v>41798.94027777778</v>
      </c>
      <c r="T2799" s="5">
        <f>$I2799/60/60/24+DATE(1970, 1, 1)</f>
        <v>41828.94027777778</v>
      </c>
      <c r="U2799" t="b">
        <f>T2799&gt;S2799</f>
        <v>1</v>
      </c>
    </row>
    <row r="2800" spans="1:21" ht="58" x14ac:dyDescent="0.35">
      <c r="A2800">
        <v>2798</v>
      </c>
      <c r="B2800" s="3" t="s">
        <v>2798</v>
      </c>
      <c r="C2800" s="3" t="s">
        <v>6908</v>
      </c>
      <c r="D2800" s="11">
        <v>5000</v>
      </c>
      <c r="E2800" s="11">
        <v>5070</v>
      </c>
      <c r="F2800" t="s">
        <v>8219</v>
      </c>
      <c r="G2800" t="s">
        <v>8225</v>
      </c>
      <c r="H2800" t="s">
        <v>8247</v>
      </c>
      <c r="I2800">
        <v>1438358400</v>
      </c>
      <c r="J2800">
        <v>1437063121</v>
      </c>
      <c r="K2800" t="b">
        <v>0</v>
      </c>
      <c r="L2800">
        <v>139</v>
      </c>
      <c r="M2800" t="b">
        <v>1</v>
      </c>
      <c r="N2800" t="s">
        <v>8271</v>
      </c>
      <c r="O2800" s="13">
        <f>E2800/D2800</f>
        <v>1.014</v>
      </c>
      <c r="P2800" s="14">
        <f>IF($L2800&lt;&gt;0, E2800/L2800, 0)</f>
        <v>36.474820143884891</v>
      </c>
      <c r="Q2800" t="str">
        <f>LEFT($N2800, FIND("/", $N2800)-1)</f>
        <v>theater</v>
      </c>
      <c r="R2800" t="str">
        <f>RIGHT(N2800, LEN(N2800)-LEN(Q2800)-1)</f>
        <v>plays</v>
      </c>
      <c r="S2800" s="5">
        <f>$J2800/60/60/24+DATE(1970, 1, 1)</f>
        <v>42201.675011574072</v>
      </c>
      <c r="T2800" s="5">
        <f>$I2800/60/60/24+DATE(1970, 1, 1)</f>
        <v>42216.666666666672</v>
      </c>
      <c r="U2800" t="b">
        <f>T2800&gt;S2800</f>
        <v>1</v>
      </c>
    </row>
    <row r="2801" spans="1:21" ht="58" x14ac:dyDescent="0.35">
      <c r="A2801">
        <v>2799</v>
      </c>
      <c r="B2801" s="3" t="s">
        <v>2799</v>
      </c>
      <c r="C2801" s="3" t="s">
        <v>6909</v>
      </c>
      <c r="D2801" s="11">
        <v>5000</v>
      </c>
      <c r="E2801" s="11">
        <v>5831.74</v>
      </c>
      <c r="F2801" t="s">
        <v>8219</v>
      </c>
      <c r="G2801" t="s">
        <v>8225</v>
      </c>
      <c r="H2801" t="s">
        <v>8247</v>
      </c>
      <c r="I2801">
        <v>1466179200</v>
      </c>
      <c r="J2801">
        <v>1463466070</v>
      </c>
      <c r="K2801" t="b">
        <v>0</v>
      </c>
      <c r="L2801">
        <v>130</v>
      </c>
      <c r="M2801" t="b">
        <v>1</v>
      </c>
      <c r="N2801" t="s">
        <v>8271</v>
      </c>
      <c r="O2801" s="13">
        <f>E2801/D2801</f>
        <v>1.1663479999999999</v>
      </c>
      <c r="P2801" s="14">
        <f>IF($L2801&lt;&gt;0, E2801/L2801, 0)</f>
        <v>44.859538461538463</v>
      </c>
      <c r="Q2801" t="str">
        <f>LEFT($N2801, FIND("/", $N2801)-1)</f>
        <v>theater</v>
      </c>
      <c r="R2801" t="str">
        <f>RIGHT(N2801, LEN(N2801)-LEN(Q2801)-1)</f>
        <v>plays</v>
      </c>
      <c r="S2801" s="5">
        <f>$J2801/60/60/24+DATE(1970, 1, 1)</f>
        <v>42507.264699074076</v>
      </c>
      <c r="T2801" s="5">
        <f>$I2801/60/60/24+DATE(1970, 1, 1)</f>
        <v>42538.666666666672</v>
      </c>
      <c r="U2801" t="b">
        <f>T2801&gt;S2801</f>
        <v>1</v>
      </c>
    </row>
    <row r="2802" spans="1:21" ht="43.5" x14ac:dyDescent="0.35">
      <c r="A2802">
        <v>2800</v>
      </c>
      <c r="B2802" s="3" t="s">
        <v>2800</v>
      </c>
      <c r="C2802" s="3" t="s">
        <v>6910</v>
      </c>
      <c r="D2802" s="11">
        <v>1000</v>
      </c>
      <c r="E2802" s="11">
        <v>1330</v>
      </c>
      <c r="F2802" t="s">
        <v>8219</v>
      </c>
      <c r="G2802" t="s">
        <v>8225</v>
      </c>
      <c r="H2802" t="s">
        <v>8247</v>
      </c>
      <c r="I2802">
        <v>1420377366</v>
      </c>
      <c r="J2802">
        <v>1415193366</v>
      </c>
      <c r="K2802" t="b">
        <v>0</v>
      </c>
      <c r="L2802">
        <v>31</v>
      </c>
      <c r="M2802" t="b">
        <v>1</v>
      </c>
      <c r="N2802" t="s">
        <v>8271</v>
      </c>
      <c r="O2802" s="13">
        <f>E2802/D2802</f>
        <v>1.33</v>
      </c>
      <c r="P2802" s="14">
        <f>IF($L2802&lt;&gt;0, E2802/L2802, 0)</f>
        <v>42.903225806451616</v>
      </c>
      <c r="Q2802" t="str">
        <f>LEFT($N2802, FIND("/", $N2802)-1)</f>
        <v>theater</v>
      </c>
      <c r="R2802" t="str">
        <f>RIGHT(N2802, LEN(N2802)-LEN(Q2802)-1)</f>
        <v>plays</v>
      </c>
      <c r="S2802" s="5">
        <f>$J2802/60/60/24+DATE(1970, 1, 1)</f>
        <v>41948.552847222221</v>
      </c>
      <c r="T2802" s="5">
        <f>$I2802/60/60/24+DATE(1970, 1, 1)</f>
        <v>42008.552847222221</v>
      </c>
      <c r="U2802" t="b">
        <f>T2802&gt;S2802</f>
        <v>1</v>
      </c>
    </row>
    <row r="2803" spans="1:21" ht="43.5" x14ac:dyDescent="0.35">
      <c r="A2803">
        <v>2801</v>
      </c>
      <c r="B2803" s="3" t="s">
        <v>2801</v>
      </c>
      <c r="C2803" s="3" t="s">
        <v>6911</v>
      </c>
      <c r="D2803" s="11">
        <v>500</v>
      </c>
      <c r="E2803" s="11">
        <v>666</v>
      </c>
      <c r="F2803" t="s">
        <v>8219</v>
      </c>
      <c r="G2803" t="s">
        <v>8226</v>
      </c>
      <c r="H2803" t="s">
        <v>8248</v>
      </c>
      <c r="I2803">
        <v>1412938800</v>
      </c>
      <c r="J2803">
        <v>1411019409</v>
      </c>
      <c r="K2803" t="b">
        <v>0</v>
      </c>
      <c r="L2803">
        <v>13</v>
      </c>
      <c r="M2803" t="b">
        <v>1</v>
      </c>
      <c r="N2803" t="s">
        <v>8271</v>
      </c>
      <c r="O2803" s="13">
        <f>E2803/D2803</f>
        <v>1.3320000000000001</v>
      </c>
      <c r="P2803" s="14">
        <f>IF($L2803&lt;&gt;0, E2803/L2803, 0)</f>
        <v>51.230769230769234</v>
      </c>
      <c r="Q2803" t="str">
        <f>LEFT($N2803, FIND("/", $N2803)-1)</f>
        <v>theater</v>
      </c>
      <c r="R2803" t="str">
        <f>RIGHT(N2803, LEN(N2803)-LEN(Q2803)-1)</f>
        <v>plays</v>
      </c>
      <c r="S2803" s="5">
        <f>$J2803/60/60/24+DATE(1970, 1, 1)</f>
        <v>41900.243159722224</v>
      </c>
      <c r="T2803" s="5">
        <f>$I2803/60/60/24+DATE(1970, 1, 1)</f>
        <v>41922.458333333336</v>
      </c>
      <c r="U2803" t="b">
        <f>T2803&gt;S2803</f>
        <v>1</v>
      </c>
    </row>
    <row r="2804" spans="1:21" ht="58" x14ac:dyDescent="0.35">
      <c r="A2804">
        <v>2802</v>
      </c>
      <c r="B2804" s="3" t="s">
        <v>2802</v>
      </c>
      <c r="C2804" s="3" t="s">
        <v>6912</v>
      </c>
      <c r="D2804" s="11">
        <v>3000</v>
      </c>
      <c r="E2804" s="11">
        <v>3055</v>
      </c>
      <c r="F2804" t="s">
        <v>8219</v>
      </c>
      <c r="G2804" t="s">
        <v>8225</v>
      </c>
      <c r="H2804" t="s">
        <v>8247</v>
      </c>
      <c r="I2804">
        <v>1438875107</v>
      </c>
      <c r="J2804">
        <v>1436283107</v>
      </c>
      <c r="K2804" t="b">
        <v>0</v>
      </c>
      <c r="L2804">
        <v>90</v>
      </c>
      <c r="M2804" t="b">
        <v>1</v>
      </c>
      <c r="N2804" t="s">
        <v>8271</v>
      </c>
      <c r="O2804" s="13">
        <f>E2804/D2804</f>
        <v>1.0183333333333333</v>
      </c>
      <c r="P2804" s="14">
        <f>IF($L2804&lt;&gt;0, E2804/L2804, 0)</f>
        <v>33.944444444444443</v>
      </c>
      <c r="Q2804" t="str">
        <f>LEFT($N2804, FIND("/", $N2804)-1)</f>
        <v>theater</v>
      </c>
      <c r="R2804" t="str">
        <f>RIGHT(N2804, LEN(N2804)-LEN(Q2804)-1)</f>
        <v>plays</v>
      </c>
      <c r="S2804" s="5">
        <f>$J2804/60/60/24+DATE(1970, 1, 1)</f>
        <v>42192.64707175926</v>
      </c>
      <c r="T2804" s="5">
        <f>$I2804/60/60/24+DATE(1970, 1, 1)</f>
        <v>42222.64707175926</v>
      </c>
      <c r="U2804" t="b">
        <f>T2804&gt;S2804</f>
        <v>1</v>
      </c>
    </row>
    <row r="2805" spans="1:21" ht="43.5" x14ac:dyDescent="0.35">
      <c r="A2805">
        <v>2803</v>
      </c>
      <c r="B2805" s="3" t="s">
        <v>2803</v>
      </c>
      <c r="C2805" s="3" t="s">
        <v>6913</v>
      </c>
      <c r="D2805" s="11">
        <v>10000</v>
      </c>
      <c r="E2805" s="11">
        <v>12795</v>
      </c>
      <c r="F2805" t="s">
        <v>8219</v>
      </c>
      <c r="G2805" t="s">
        <v>8224</v>
      </c>
      <c r="H2805" t="s">
        <v>8246</v>
      </c>
      <c r="I2805">
        <v>1437004800</v>
      </c>
      <c r="J2805">
        <v>1433295276</v>
      </c>
      <c r="K2805" t="b">
        <v>0</v>
      </c>
      <c r="L2805">
        <v>141</v>
      </c>
      <c r="M2805" t="b">
        <v>1</v>
      </c>
      <c r="N2805" t="s">
        <v>8271</v>
      </c>
      <c r="O2805" s="13">
        <f>E2805/D2805</f>
        <v>1.2795000000000001</v>
      </c>
      <c r="P2805" s="14">
        <f>IF($L2805&lt;&gt;0, E2805/L2805, 0)</f>
        <v>90.744680851063833</v>
      </c>
      <c r="Q2805" t="str">
        <f>LEFT($N2805, FIND("/", $N2805)-1)</f>
        <v>theater</v>
      </c>
      <c r="R2805" t="str">
        <f>RIGHT(N2805, LEN(N2805)-LEN(Q2805)-1)</f>
        <v>plays</v>
      </c>
      <c r="S2805" s="5">
        <f>$J2805/60/60/24+DATE(1970, 1, 1)</f>
        <v>42158.065694444449</v>
      </c>
      <c r="T2805" s="5">
        <f>$I2805/60/60/24+DATE(1970, 1, 1)</f>
        <v>42201</v>
      </c>
      <c r="U2805" t="b">
        <f>T2805&gt;S2805</f>
        <v>1</v>
      </c>
    </row>
    <row r="2806" spans="1:21" ht="43.5" x14ac:dyDescent="0.35">
      <c r="A2806">
        <v>2804</v>
      </c>
      <c r="B2806" s="3" t="s">
        <v>2804</v>
      </c>
      <c r="C2806" s="3" t="s">
        <v>6914</v>
      </c>
      <c r="D2806" s="11">
        <v>1000</v>
      </c>
      <c r="E2806" s="11">
        <v>1150</v>
      </c>
      <c r="F2806" t="s">
        <v>8219</v>
      </c>
      <c r="G2806" t="s">
        <v>8225</v>
      </c>
      <c r="H2806" t="s">
        <v>8247</v>
      </c>
      <c r="I2806">
        <v>1411987990</v>
      </c>
      <c r="J2806">
        <v>1409395990</v>
      </c>
      <c r="K2806" t="b">
        <v>0</v>
      </c>
      <c r="L2806">
        <v>23</v>
      </c>
      <c r="M2806" t="b">
        <v>1</v>
      </c>
      <c r="N2806" t="s">
        <v>8271</v>
      </c>
      <c r="O2806" s="13">
        <f>E2806/D2806</f>
        <v>1.1499999999999999</v>
      </c>
      <c r="P2806" s="14">
        <f>IF($L2806&lt;&gt;0, E2806/L2806, 0)</f>
        <v>50</v>
      </c>
      <c r="Q2806" t="str">
        <f>LEFT($N2806, FIND("/", $N2806)-1)</f>
        <v>theater</v>
      </c>
      <c r="R2806" t="str">
        <f>RIGHT(N2806, LEN(N2806)-LEN(Q2806)-1)</f>
        <v>plays</v>
      </c>
      <c r="S2806" s="5">
        <f>$J2806/60/60/24+DATE(1970, 1, 1)</f>
        <v>41881.453587962962</v>
      </c>
      <c r="T2806" s="5">
        <f>$I2806/60/60/24+DATE(1970, 1, 1)</f>
        <v>41911.453587962962</v>
      </c>
      <c r="U2806" t="b">
        <f>T2806&gt;S2806</f>
        <v>1</v>
      </c>
    </row>
    <row r="2807" spans="1:21" ht="58" x14ac:dyDescent="0.35">
      <c r="A2807">
        <v>2805</v>
      </c>
      <c r="B2807" s="3" t="s">
        <v>2805</v>
      </c>
      <c r="C2807" s="3" t="s">
        <v>6915</v>
      </c>
      <c r="D2807" s="11">
        <v>400</v>
      </c>
      <c r="E2807" s="11">
        <v>440</v>
      </c>
      <c r="F2807" t="s">
        <v>8219</v>
      </c>
      <c r="G2807" t="s">
        <v>8225</v>
      </c>
      <c r="H2807" t="s">
        <v>8247</v>
      </c>
      <c r="I2807">
        <v>1440245273</v>
      </c>
      <c r="J2807">
        <v>1438085273</v>
      </c>
      <c r="K2807" t="b">
        <v>0</v>
      </c>
      <c r="L2807">
        <v>18</v>
      </c>
      <c r="M2807" t="b">
        <v>1</v>
      </c>
      <c r="N2807" t="s">
        <v>8271</v>
      </c>
      <c r="O2807" s="13">
        <f>E2807/D2807</f>
        <v>1.1000000000000001</v>
      </c>
      <c r="P2807" s="14">
        <f>IF($L2807&lt;&gt;0, E2807/L2807, 0)</f>
        <v>24.444444444444443</v>
      </c>
      <c r="Q2807" t="str">
        <f>LEFT($N2807, FIND("/", $N2807)-1)</f>
        <v>theater</v>
      </c>
      <c r="R2807" t="str">
        <f>RIGHT(N2807, LEN(N2807)-LEN(Q2807)-1)</f>
        <v>plays</v>
      </c>
      <c r="S2807" s="5">
        <f>$J2807/60/60/24+DATE(1970, 1, 1)</f>
        <v>42213.505474537036</v>
      </c>
      <c r="T2807" s="5">
        <f>$I2807/60/60/24+DATE(1970, 1, 1)</f>
        <v>42238.505474537036</v>
      </c>
      <c r="U2807" t="b">
        <f>T2807&gt;S2807</f>
        <v>1</v>
      </c>
    </row>
    <row r="2808" spans="1:21" ht="43.5" x14ac:dyDescent="0.35">
      <c r="A2808">
        <v>2806</v>
      </c>
      <c r="B2808" s="3" t="s">
        <v>2806</v>
      </c>
      <c r="C2808" s="3" t="s">
        <v>6916</v>
      </c>
      <c r="D2808" s="11">
        <v>3000</v>
      </c>
      <c r="E2808" s="11">
        <v>3363</v>
      </c>
      <c r="F2808" t="s">
        <v>8219</v>
      </c>
      <c r="G2808" t="s">
        <v>8225</v>
      </c>
      <c r="H2808" t="s">
        <v>8247</v>
      </c>
      <c r="I2808">
        <v>1438772400</v>
      </c>
      <c r="J2808">
        <v>1435645490</v>
      </c>
      <c r="K2808" t="b">
        <v>0</v>
      </c>
      <c r="L2808">
        <v>76</v>
      </c>
      <c r="M2808" t="b">
        <v>1</v>
      </c>
      <c r="N2808" t="s">
        <v>8271</v>
      </c>
      <c r="O2808" s="13">
        <f>E2808/D2808</f>
        <v>1.121</v>
      </c>
      <c r="P2808" s="14">
        <f>IF($L2808&lt;&gt;0, E2808/L2808, 0)</f>
        <v>44.25</v>
      </c>
      <c r="Q2808" t="str">
        <f>LEFT($N2808, FIND("/", $N2808)-1)</f>
        <v>theater</v>
      </c>
      <c r="R2808" t="str">
        <f>RIGHT(N2808, LEN(N2808)-LEN(Q2808)-1)</f>
        <v>plays</v>
      </c>
      <c r="S2808" s="5">
        <f>$J2808/60/60/24+DATE(1970, 1, 1)</f>
        <v>42185.267245370371</v>
      </c>
      <c r="T2808" s="5">
        <f>$I2808/60/60/24+DATE(1970, 1, 1)</f>
        <v>42221.458333333328</v>
      </c>
      <c r="U2808" t="b">
        <f>T2808&gt;S2808</f>
        <v>1</v>
      </c>
    </row>
    <row r="2809" spans="1:21" x14ac:dyDescent="0.35">
      <c r="A2809">
        <v>2807</v>
      </c>
      <c r="B2809" s="3" t="s">
        <v>2807</v>
      </c>
      <c r="C2809" s="3" t="s">
        <v>6917</v>
      </c>
      <c r="D2809" s="11">
        <v>5000</v>
      </c>
      <c r="E2809" s="11">
        <v>6300</v>
      </c>
      <c r="F2809" t="s">
        <v>8219</v>
      </c>
      <c r="G2809" t="s">
        <v>8224</v>
      </c>
      <c r="H2809" t="s">
        <v>8246</v>
      </c>
      <c r="I2809">
        <v>1435611438</v>
      </c>
      <c r="J2809">
        <v>1433019438</v>
      </c>
      <c r="K2809" t="b">
        <v>0</v>
      </c>
      <c r="L2809">
        <v>93</v>
      </c>
      <c r="M2809" t="b">
        <v>1</v>
      </c>
      <c r="N2809" t="s">
        <v>8271</v>
      </c>
      <c r="O2809" s="13">
        <f>E2809/D2809</f>
        <v>1.26</v>
      </c>
      <c r="P2809" s="14">
        <f>IF($L2809&lt;&gt;0, E2809/L2809, 0)</f>
        <v>67.741935483870961</v>
      </c>
      <c r="Q2809" t="str">
        <f>LEFT($N2809, FIND("/", $N2809)-1)</f>
        <v>theater</v>
      </c>
      <c r="R2809" t="str">
        <f>RIGHT(N2809, LEN(N2809)-LEN(Q2809)-1)</f>
        <v>plays</v>
      </c>
      <c r="S2809" s="5">
        <f>$J2809/60/60/24+DATE(1970, 1, 1)</f>
        <v>42154.873124999998</v>
      </c>
      <c r="T2809" s="5">
        <f>$I2809/60/60/24+DATE(1970, 1, 1)</f>
        <v>42184.873124999998</v>
      </c>
      <c r="U2809" t="b">
        <f>T2809&gt;S2809</f>
        <v>1</v>
      </c>
    </row>
    <row r="2810" spans="1:21" ht="58" x14ac:dyDescent="0.35">
      <c r="A2810">
        <v>2808</v>
      </c>
      <c r="B2810" s="3" t="s">
        <v>2808</v>
      </c>
      <c r="C2810" s="3" t="s">
        <v>6918</v>
      </c>
      <c r="D2810" s="11">
        <v>4500</v>
      </c>
      <c r="E2810" s="11">
        <v>4511</v>
      </c>
      <c r="F2810" t="s">
        <v>8219</v>
      </c>
      <c r="G2810" t="s">
        <v>8224</v>
      </c>
      <c r="H2810" t="s">
        <v>8246</v>
      </c>
      <c r="I2810">
        <v>1440274735</v>
      </c>
      <c r="J2810">
        <v>1437682735</v>
      </c>
      <c r="K2810" t="b">
        <v>0</v>
      </c>
      <c r="L2810">
        <v>69</v>
      </c>
      <c r="M2810" t="b">
        <v>1</v>
      </c>
      <c r="N2810" t="s">
        <v>8271</v>
      </c>
      <c r="O2810" s="13">
        <f>E2810/D2810</f>
        <v>1.0024444444444445</v>
      </c>
      <c r="P2810" s="14">
        <f>IF($L2810&lt;&gt;0, E2810/L2810, 0)</f>
        <v>65.376811594202906</v>
      </c>
      <c r="Q2810" t="str">
        <f>LEFT($N2810, FIND("/", $N2810)-1)</f>
        <v>theater</v>
      </c>
      <c r="R2810" t="str">
        <f>RIGHT(N2810, LEN(N2810)-LEN(Q2810)-1)</f>
        <v>plays</v>
      </c>
      <c r="S2810" s="5">
        <f>$J2810/60/60/24+DATE(1970, 1, 1)</f>
        <v>42208.84646990741</v>
      </c>
      <c r="T2810" s="5">
        <f>$I2810/60/60/24+DATE(1970, 1, 1)</f>
        <v>42238.84646990741</v>
      </c>
      <c r="U2810" t="b">
        <f>T2810&gt;S2810</f>
        <v>1</v>
      </c>
    </row>
    <row r="2811" spans="1:21" ht="43.5" x14ac:dyDescent="0.35">
      <c r="A2811">
        <v>2809</v>
      </c>
      <c r="B2811" s="3" t="s">
        <v>2809</v>
      </c>
      <c r="C2811" s="3" t="s">
        <v>6919</v>
      </c>
      <c r="D2811" s="11">
        <v>2500</v>
      </c>
      <c r="E2811" s="11">
        <v>2560</v>
      </c>
      <c r="F2811" t="s">
        <v>8219</v>
      </c>
      <c r="G2811" t="s">
        <v>8224</v>
      </c>
      <c r="H2811" t="s">
        <v>8246</v>
      </c>
      <c r="I2811">
        <v>1459348740</v>
      </c>
      <c r="J2811">
        <v>1458647725</v>
      </c>
      <c r="K2811" t="b">
        <v>0</v>
      </c>
      <c r="L2811">
        <v>21</v>
      </c>
      <c r="M2811" t="b">
        <v>1</v>
      </c>
      <c r="N2811" t="s">
        <v>8271</v>
      </c>
      <c r="O2811" s="13">
        <f>E2811/D2811</f>
        <v>1.024</v>
      </c>
      <c r="P2811" s="14">
        <f>IF($L2811&lt;&gt;0, E2811/L2811, 0)</f>
        <v>121.9047619047619</v>
      </c>
      <c r="Q2811" t="str">
        <f>LEFT($N2811, FIND("/", $N2811)-1)</f>
        <v>theater</v>
      </c>
      <c r="R2811" t="str">
        <f>RIGHT(N2811, LEN(N2811)-LEN(Q2811)-1)</f>
        <v>plays</v>
      </c>
      <c r="S2811" s="5">
        <f>$J2811/60/60/24+DATE(1970, 1, 1)</f>
        <v>42451.496817129635</v>
      </c>
      <c r="T2811" s="5">
        <f>$I2811/60/60/24+DATE(1970, 1, 1)</f>
        <v>42459.610416666663</v>
      </c>
      <c r="U2811" t="b">
        <f>T2811&gt;S2811</f>
        <v>1</v>
      </c>
    </row>
    <row r="2812" spans="1:21" ht="43.5" x14ac:dyDescent="0.35">
      <c r="A2812">
        <v>2810</v>
      </c>
      <c r="B2812" s="3" t="s">
        <v>2810</v>
      </c>
      <c r="C2812" s="3" t="s">
        <v>6920</v>
      </c>
      <c r="D2812" s="11">
        <v>2500</v>
      </c>
      <c r="E2812" s="11">
        <v>2705</v>
      </c>
      <c r="F2812" t="s">
        <v>8219</v>
      </c>
      <c r="G2812" t="s">
        <v>8224</v>
      </c>
      <c r="H2812" t="s">
        <v>8246</v>
      </c>
      <c r="I2812">
        <v>1401595140</v>
      </c>
      <c r="J2812">
        <v>1398828064</v>
      </c>
      <c r="K2812" t="b">
        <v>0</v>
      </c>
      <c r="L2812">
        <v>57</v>
      </c>
      <c r="M2812" t="b">
        <v>1</v>
      </c>
      <c r="N2812" t="s">
        <v>8271</v>
      </c>
      <c r="O2812" s="13">
        <f>E2812/D2812</f>
        <v>1.0820000000000001</v>
      </c>
      <c r="P2812" s="14">
        <f>IF($L2812&lt;&gt;0, E2812/L2812, 0)</f>
        <v>47.456140350877192</v>
      </c>
      <c r="Q2812" t="str">
        <f>LEFT($N2812, FIND("/", $N2812)-1)</f>
        <v>theater</v>
      </c>
      <c r="R2812" t="str">
        <f>RIGHT(N2812, LEN(N2812)-LEN(Q2812)-1)</f>
        <v>plays</v>
      </c>
      <c r="S2812" s="5">
        <f>$J2812/60/60/24+DATE(1970, 1, 1)</f>
        <v>41759.13962962963</v>
      </c>
      <c r="T2812" s="5">
        <f>$I2812/60/60/24+DATE(1970, 1, 1)</f>
        <v>41791.165972222225</v>
      </c>
      <c r="U2812" t="b">
        <f>T2812&gt;S2812</f>
        <v>1</v>
      </c>
    </row>
    <row r="2813" spans="1:21" ht="43.5" x14ac:dyDescent="0.35">
      <c r="A2813">
        <v>2811</v>
      </c>
      <c r="B2813" s="3" t="s">
        <v>2811</v>
      </c>
      <c r="C2813" s="3" t="s">
        <v>6921</v>
      </c>
      <c r="D2813" s="11">
        <v>10000</v>
      </c>
      <c r="E2813" s="11">
        <v>10027</v>
      </c>
      <c r="F2813" t="s">
        <v>8219</v>
      </c>
      <c r="G2813" t="s">
        <v>8225</v>
      </c>
      <c r="H2813" t="s">
        <v>8247</v>
      </c>
      <c r="I2813">
        <v>1424692503</v>
      </c>
      <c r="J2813">
        <v>1422100503</v>
      </c>
      <c r="K2813" t="b">
        <v>0</v>
      </c>
      <c r="L2813">
        <v>108</v>
      </c>
      <c r="M2813" t="b">
        <v>1</v>
      </c>
      <c r="N2813" t="s">
        <v>8271</v>
      </c>
      <c r="O2813" s="13">
        <f>E2813/D2813</f>
        <v>1.0026999999999999</v>
      </c>
      <c r="P2813" s="14">
        <f>IF($L2813&lt;&gt;0, E2813/L2813, 0)</f>
        <v>92.842592592592595</v>
      </c>
      <c r="Q2813" t="str">
        <f>LEFT($N2813, FIND("/", $N2813)-1)</f>
        <v>theater</v>
      </c>
      <c r="R2813" t="str">
        <f>RIGHT(N2813, LEN(N2813)-LEN(Q2813)-1)</f>
        <v>plays</v>
      </c>
      <c r="S2813" s="5">
        <f>$J2813/60/60/24+DATE(1970, 1, 1)</f>
        <v>42028.496562500004</v>
      </c>
      <c r="T2813" s="5">
        <f>$I2813/60/60/24+DATE(1970, 1, 1)</f>
        <v>42058.496562500004</v>
      </c>
      <c r="U2813" t="b">
        <f>T2813&gt;S2813</f>
        <v>1</v>
      </c>
    </row>
    <row r="2814" spans="1:21" ht="43.5" x14ac:dyDescent="0.35">
      <c r="A2814">
        <v>2812</v>
      </c>
      <c r="B2814" s="3" t="s">
        <v>2812</v>
      </c>
      <c r="C2814" s="3" t="s">
        <v>6922</v>
      </c>
      <c r="D2814" s="11">
        <v>5000</v>
      </c>
      <c r="E2814" s="11">
        <v>5665</v>
      </c>
      <c r="F2814" t="s">
        <v>8219</v>
      </c>
      <c r="G2814" t="s">
        <v>8229</v>
      </c>
      <c r="H2814" t="s">
        <v>8251</v>
      </c>
      <c r="I2814">
        <v>1428292800</v>
      </c>
      <c r="J2814">
        <v>1424368298</v>
      </c>
      <c r="K2814" t="b">
        <v>0</v>
      </c>
      <c r="L2814">
        <v>83</v>
      </c>
      <c r="M2814" t="b">
        <v>1</v>
      </c>
      <c r="N2814" t="s">
        <v>8271</v>
      </c>
      <c r="O2814" s="13">
        <f>E2814/D2814</f>
        <v>1.133</v>
      </c>
      <c r="P2814" s="14">
        <f>IF($L2814&lt;&gt;0, E2814/L2814, 0)</f>
        <v>68.253012048192772</v>
      </c>
      <c r="Q2814" t="str">
        <f>LEFT($N2814, FIND("/", $N2814)-1)</f>
        <v>theater</v>
      </c>
      <c r="R2814" t="str">
        <f>RIGHT(N2814, LEN(N2814)-LEN(Q2814)-1)</f>
        <v>plays</v>
      </c>
      <c r="S2814" s="5">
        <f>$J2814/60/60/24+DATE(1970, 1, 1)</f>
        <v>42054.74418981481</v>
      </c>
      <c r="T2814" s="5">
        <f>$I2814/60/60/24+DATE(1970, 1, 1)</f>
        <v>42100.166666666672</v>
      </c>
      <c r="U2814" t="b">
        <f>T2814&gt;S2814</f>
        <v>1</v>
      </c>
    </row>
    <row r="2815" spans="1:21" ht="43.5" x14ac:dyDescent="0.35">
      <c r="A2815">
        <v>2813</v>
      </c>
      <c r="B2815" s="3" t="s">
        <v>2813</v>
      </c>
      <c r="C2815" s="3" t="s">
        <v>6923</v>
      </c>
      <c r="D2815" s="11">
        <v>2800</v>
      </c>
      <c r="E2815" s="11">
        <v>3572.12</v>
      </c>
      <c r="F2815" t="s">
        <v>8219</v>
      </c>
      <c r="G2815" t="s">
        <v>8224</v>
      </c>
      <c r="H2815" t="s">
        <v>8246</v>
      </c>
      <c r="I2815">
        <v>1481737761</v>
      </c>
      <c r="J2815">
        <v>1479577761</v>
      </c>
      <c r="K2815" t="b">
        <v>0</v>
      </c>
      <c r="L2815">
        <v>96</v>
      </c>
      <c r="M2815" t="b">
        <v>1</v>
      </c>
      <c r="N2815" t="s">
        <v>8271</v>
      </c>
      <c r="O2815" s="13">
        <f>E2815/D2815</f>
        <v>1.2757571428571428</v>
      </c>
      <c r="P2815" s="14">
        <f>IF($L2815&lt;&gt;0, E2815/L2815, 0)</f>
        <v>37.209583333333335</v>
      </c>
      <c r="Q2815" t="str">
        <f>LEFT($N2815, FIND("/", $N2815)-1)</f>
        <v>theater</v>
      </c>
      <c r="R2815" t="str">
        <f>RIGHT(N2815, LEN(N2815)-LEN(Q2815)-1)</f>
        <v>plays</v>
      </c>
      <c r="S2815" s="5">
        <f>$J2815/60/60/24+DATE(1970, 1, 1)</f>
        <v>42693.742604166662</v>
      </c>
      <c r="T2815" s="5">
        <f>$I2815/60/60/24+DATE(1970, 1, 1)</f>
        <v>42718.742604166662</v>
      </c>
      <c r="U2815" t="b">
        <f>T2815&gt;S2815</f>
        <v>1</v>
      </c>
    </row>
    <row r="2816" spans="1:21" ht="43.5" x14ac:dyDescent="0.35">
      <c r="A2816">
        <v>2814</v>
      </c>
      <c r="B2816" s="3" t="s">
        <v>2814</v>
      </c>
      <c r="C2816" s="3" t="s">
        <v>6924</v>
      </c>
      <c r="D2816" s="11">
        <v>1500</v>
      </c>
      <c r="E2816" s="11">
        <v>1616</v>
      </c>
      <c r="F2816" t="s">
        <v>8219</v>
      </c>
      <c r="G2816" t="s">
        <v>8225</v>
      </c>
      <c r="H2816" t="s">
        <v>8247</v>
      </c>
      <c r="I2816">
        <v>1431164115</v>
      </c>
      <c r="J2816">
        <v>1428572115</v>
      </c>
      <c r="K2816" t="b">
        <v>0</v>
      </c>
      <c r="L2816">
        <v>64</v>
      </c>
      <c r="M2816" t="b">
        <v>1</v>
      </c>
      <c r="N2816" t="s">
        <v>8271</v>
      </c>
      <c r="O2816" s="13">
        <f>E2816/D2816</f>
        <v>1.0773333333333333</v>
      </c>
      <c r="P2816" s="14">
        <f>IF($L2816&lt;&gt;0, E2816/L2816, 0)</f>
        <v>25.25</v>
      </c>
      <c r="Q2816" t="str">
        <f>LEFT($N2816, FIND("/", $N2816)-1)</f>
        <v>theater</v>
      </c>
      <c r="R2816" t="str">
        <f>RIGHT(N2816, LEN(N2816)-LEN(Q2816)-1)</f>
        <v>plays</v>
      </c>
      <c r="S2816" s="5">
        <f>$J2816/60/60/24+DATE(1970, 1, 1)</f>
        <v>42103.399479166663</v>
      </c>
      <c r="T2816" s="5">
        <f>$I2816/60/60/24+DATE(1970, 1, 1)</f>
        <v>42133.399479166663</v>
      </c>
      <c r="U2816" t="b">
        <f>T2816&gt;S2816</f>
        <v>1</v>
      </c>
    </row>
    <row r="2817" spans="1:21" ht="43.5" x14ac:dyDescent="0.35">
      <c r="A2817">
        <v>2815</v>
      </c>
      <c r="B2817" s="3" t="s">
        <v>2815</v>
      </c>
      <c r="C2817" s="3" t="s">
        <v>6925</v>
      </c>
      <c r="D2817" s="11">
        <v>250</v>
      </c>
      <c r="E2817" s="11">
        <v>605</v>
      </c>
      <c r="F2817" t="s">
        <v>8219</v>
      </c>
      <c r="G2817" t="s">
        <v>8229</v>
      </c>
      <c r="H2817" t="s">
        <v>8251</v>
      </c>
      <c r="I2817">
        <v>1470595109</v>
      </c>
      <c r="J2817">
        <v>1468003109</v>
      </c>
      <c r="K2817" t="b">
        <v>0</v>
      </c>
      <c r="L2817">
        <v>14</v>
      </c>
      <c r="M2817" t="b">
        <v>1</v>
      </c>
      <c r="N2817" t="s">
        <v>8271</v>
      </c>
      <c r="O2817" s="13">
        <f>E2817/D2817</f>
        <v>2.42</v>
      </c>
      <c r="P2817" s="14">
        <f>IF($L2817&lt;&gt;0, E2817/L2817, 0)</f>
        <v>43.214285714285715</v>
      </c>
      <c r="Q2817" t="str">
        <f>LEFT($N2817, FIND("/", $N2817)-1)</f>
        <v>theater</v>
      </c>
      <c r="R2817" t="str">
        <f>RIGHT(N2817, LEN(N2817)-LEN(Q2817)-1)</f>
        <v>plays</v>
      </c>
      <c r="S2817" s="5">
        <f>$J2817/60/60/24+DATE(1970, 1, 1)</f>
        <v>42559.776724537034</v>
      </c>
      <c r="T2817" s="5">
        <f>$I2817/60/60/24+DATE(1970, 1, 1)</f>
        <v>42589.776724537034</v>
      </c>
      <c r="U2817" t="b">
        <f>T2817&gt;S2817</f>
        <v>1</v>
      </c>
    </row>
    <row r="2818" spans="1:21" ht="43.5" x14ac:dyDescent="0.35">
      <c r="A2818">
        <v>2816</v>
      </c>
      <c r="B2818" s="3" t="s">
        <v>2816</v>
      </c>
      <c r="C2818" s="3" t="s">
        <v>6926</v>
      </c>
      <c r="D2818" s="11">
        <v>3000</v>
      </c>
      <c r="E2818" s="11">
        <v>4247</v>
      </c>
      <c r="F2818" t="s">
        <v>8219</v>
      </c>
      <c r="G2818" t="s">
        <v>8225</v>
      </c>
      <c r="H2818" t="s">
        <v>8247</v>
      </c>
      <c r="I2818">
        <v>1438531200</v>
      </c>
      <c r="J2818">
        <v>1435921992</v>
      </c>
      <c r="K2818" t="b">
        <v>0</v>
      </c>
      <c r="L2818">
        <v>169</v>
      </c>
      <c r="M2818" t="b">
        <v>1</v>
      </c>
      <c r="N2818" t="s">
        <v>8271</v>
      </c>
      <c r="O2818" s="13">
        <f>E2818/D2818</f>
        <v>1.4156666666666666</v>
      </c>
      <c r="P2818" s="14">
        <f>IF($L2818&lt;&gt;0, E2818/L2818, 0)</f>
        <v>25.130177514792898</v>
      </c>
      <c r="Q2818" t="str">
        <f>LEFT($N2818, FIND("/", $N2818)-1)</f>
        <v>theater</v>
      </c>
      <c r="R2818" t="str">
        <f>RIGHT(N2818, LEN(N2818)-LEN(Q2818)-1)</f>
        <v>plays</v>
      </c>
      <c r="S2818" s="5">
        <f>$J2818/60/60/24+DATE(1970, 1, 1)</f>
        <v>42188.467499999999</v>
      </c>
      <c r="T2818" s="5">
        <f>$I2818/60/60/24+DATE(1970, 1, 1)</f>
        <v>42218.666666666672</v>
      </c>
      <c r="U2818" t="b">
        <f>T2818&gt;S2818</f>
        <v>1</v>
      </c>
    </row>
    <row r="2819" spans="1:21" ht="58" x14ac:dyDescent="0.35">
      <c r="A2819">
        <v>2817</v>
      </c>
      <c r="B2819" s="3" t="s">
        <v>2817</v>
      </c>
      <c r="C2819" s="3" t="s">
        <v>6927</v>
      </c>
      <c r="D2819" s="11">
        <v>600</v>
      </c>
      <c r="E2819" s="11">
        <v>780</v>
      </c>
      <c r="F2819" t="s">
        <v>8219</v>
      </c>
      <c r="G2819" t="s">
        <v>8225</v>
      </c>
      <c r="H2819" t="s">
        <v>8247</v>
      </c>
      <c r="I2819">
        <v>1425136462</v>
      </c>
      <c r="J2819">
        <v>1421680462</v>
      </c>
      <c r="K2819" t="b">
        <v>0</v>
      </c>
      <c r="L2819">
        <v>33</v>
      </c>
      <c r="M2819" t="b">
        <v>1</v>
      </c>
      <c r="N2819" t="s">
        <v>8271</v>
      </c>
      <c r="O2819" s="13">
        <f>E2819/D2819</f>
        <v>1.3</v>
      </c>
      <c r="P2819" s="14">
        <f>IF($L2819&lt;&gt;0, E2819/L2819, 0)</f>
        <v>23.636363636363637</v>
      </c>
      <c r="Q2819" t="str">
        <f>LEFT($N2819, FIND("/", $N2819)-1)</f>
        <v>theater</v>
      </c>
      <c r="R2819" t="str">
        <f>RIGHT(N2819, LEN(N2819)-LEN(Q2819)-1)</f>
        <v>plays</v>
      </c>
      <c r="S2819" s="5">
        <f>$J2819/60/60/24+DATE(1970, 1, 1)</f>
        <v>42023.634976851856</v>
      </c>
      <c r="T2819" s="5">
        <f>$I2819/60/60/24+DATE(1970, 1, 1)</f>
        <v>42063.634976851856</v>
      </c>
      <c r="U2819" t="b">
        <f>T2819&gt;S2819</f>
        <v>1</v>
      </c>
    </row>
    <row r="2820" spans="1:21" ht="43.5" x14ac:dyDescent="0.35">
      <c r="A2820">
        <v>2818</v>
      </c>
      <c r="B2820" s="3" t="s">
        <v>2818</v>
      </c>
      <c r="C2820" s="3" t="s">
        <v>6928</v>
      </c>
      <c r="D2820" s="11">
        <v>10000</v>
      </c>
      <c r="E2820" s="11">
        <v>10603</v>
      </c>
      <c r="F2820" t="s">
        <v>8219</v>
      </c>
      <c r="G2820" t="s">
        <v>8224</v>
      </c>
      <c r="H2820" t="s">
        <v>8246</v>
      </c>
      <c r="I2820">
        <v>1443018086</v>
      </c>
      <c r="J2820">
        <v>1441290086</v>
      </c>
      <c r="K2820" t="b">
        <v>0</v>
      </c>
      <c r="L2820">
        <v>102</v>
      </c>
      <c r="M2820" t="b">
        <v>1</v>
      </c>
      <c r="N2820" t="s">
        <v>8271</v>
      </c>
      <c r="O2820" s="13">
        <f>E2820/D2820</f>
        <v>1.0603</v>
      </c>
      <c r="P2820" s="14">
        <f>IF($L2820&lt;&gt;0, E2820/L2820, 0)</f>
        <v>103.95098039215686</v>
      </c>
      <c r="Q2820" t="str">
        <f>LEFT($N2820, FIND("/", $N2820)-1)</f>
        <v>theater</v>
      </c>
      <c r="R2820" t="str">
        <f>RIGHT(N2820, LEN(N2820)-LEN(Q2820)-1)</f>
        <v>plays</v>
      </c>
      <c r="S2820" s="5">
        <f>$J2820/60/60/24+DATE(1970, 1, 1)</f>
        <v>42250.598217592589</v>
      </c>
      <c r="T2820" s="5">
        <f>$I2820/60/60/24+DATE(1970, 1, 1)</f>
        <v>42270.598217592589</v>
      </c>
      <c r="U2820" t="b">
        <f>T2820&gt;S2820</f>
        <v>1</v>
      </c>
    </row>
    <row r="2821" spans="1:21" ht="43.5" x14ac:dyDescent="0.35">
      <c r="A2821">
        <v>2819</v>
      </c>
      <c r="B2821" s="3" t="s">
        <v>2819</v>
      </c>
      <c r="C2821" s="3" t="s">
        <v>6929</v>
      </c>
      <c r="D2821" s="11">
        <v>5000</v>
      </c>
      <c r="E2821" s="11">
        <v>5240</v>
      </c>
      <c r="F2821" t="s">
        <v>8219</v>
      </c>
      <c r="G2821" t="s">
        <v>8225</v>
      </c>
      <c r="H2821" t="s">
        <v>8247</v>
      </c>
      <c r="I2821">
        <v>1434285409</v>
      </c>
      <c r="J2821">
        <v>1431693409</v>
      </c>
      <c r="K2821" t="b">
        <v>0</v>
      </c>
      <c r="L2821">
        <v>104</v>
      </c>
      <c r="M2821" t="b">
        <v>1</v>
      </c>
      <c r="N2821" t="s">
        <v>8271</v>
      </c>
      <c r="O2821" s="13">
        <f>E2821/D2821</f>
        <v>1.048</v>
      </c>
      <c r="P2821" s="14">
        <f>IF($L2821&lt;&gt;0, E2821/L2821, 0)</f>
        <v>50.384615384615387</v>
      </c>
      <c r="Q2821" t="str">
        <f>LEFT($N2821, FIND("/", $N2821)-1)</f>
        <v>theater</v>
      </c>
      <c r="R2821" t="str">
        <f>RIGHT(N2821, LEN(N2821)-LEN(Q2821)-1)</f>
        <v>plays</v>
      </c>
      <c r="S2821" s="5">
        <f>$J2821/60/60/24+DATE(1970, 1, 1)</f>
        <v>42139.525567129633</v>
      </c>
      <c r="T2821" s="5">
        <f>$I2821/60/60/24+DATE(1970, 1, 1)</f>
        <v>42169.525567129633</v>
      </c>
      <c r="U2821" t="b">
        <f>T2821&gt;S2821</f>
        <v>1</v>
      </c>
    </row>
    <row r="2822" spans="1:21" ht="43.5" x14ac:dyDescent="0.35">
      <c r="A2822">
        <v>2820</v>
      </c>
      <c r="B2822" s="3" t="s">
        <v>2820</v>
      </c>
      <c r="C2822" s="3" t="s">
        <v>6930</v>
      </c>
      <c r="D2822" s="11">
        <v>200</v>
      </c>
      <c r="E2822" s="11">
        <v>272</v>
      </c>
      <c r="F2822" t="s">
        <v>8219</v>
      </c>
      <c r="G2822" t="s">
        <v>8225</v>
      </c>
      <c r="H2822" t="s">
        <v>8247</v>
      </c>
      <c r="I2822">
        <v>1456444800</v>
      </c>
      <c r="J2822">
        <v>1454337589</v>
      </c>
      <c r="K2822" t="b">
        <v>0</v>
      </c>
      <c r="L2822">
        <v>20</v>
      </c>
      <c r="M2822" t="b">
        <v>1</v>
      </c>
      <c r="N2822" t="s">
        <v>8271</v>
      </c>
      <c r="O2822" s="13">
        <f>E2822/D2822</f>
        <v>1.36</v>
      </c>
      <c r="P2822" s="14">
        <f>IF($L2822&lt;&gt;0, E2822/L2822, 0)</f>
        <v>13.6</v>
      </c>
      <c r="Q2822" t="str">
        <f>LEFT($N2822, FIND("/", $N2822)-1)</f>
        <v>theater</v>
      </c>
      <c r="R2822" t="str">
        <f>RIGHT(N2822, LEN(N2822)-LEN(Q2822)-1)</f>
        <v>plays</v>
      </c>
      <c r="S2822" s="5">
        <f>$J2822/60/60/24+DATE(1970, 1, 1)</f>
        <v>42401.610983796301</v>
      </c>
      <c r="T2822" s="5">
        <f>$I2822/60/60/24+DATE(1970, 1, 1)</f>
        <v>42426</v>
      </c>
      <c r="U2822" t="b">
        <f>T2822&gt;S2822</f>
        <v>1</v>
      </c>
    </row>
    <row r="2823" spans="1:21" ht="58" x14ac:dyDescent="0.35">
      <c r="A2823">
        <v>2821</v>
      </c>
      <c r="B2823" s="3" t="s">
        <v>2821</v>
      </c>
      <c r="C2823" s="3" t="s">
        <v>6931</v>
      </c>
      <c r="D2823" s="11">
        <v>1000</v>
      </c>
      <c r="E2823" s="11">
        <v>1000</v>
      </c>
      <c r="F2823" t="s">
        <v>8219</v>
      </c>
      <c r="G2823" t="s">
        <v>8225</v>
      </c>
      <c r="H2823" t="s">
        <v>8247</v>
      </c>
      <c r="I2823">
        <v>1411510135</v>
      </c>
      <c r="J2823">
        <v>1408918135</v>
      </c>
      <c r="K2823" t="b">
        <v>0</v>
      </c>
      <c r="L2823">
        <v>35</v>
      </c>
      <c r="M2823" t="b">
        <v>1</v>
      </c>
      <c r="N2823" t="s">
        <v>8271</v>
      </c>
      <c r="O2823" s="13">
        <f>E2823/D2823</f>
        <v>1</v>
      </c>
      <c r="P2823" s="14">
        <f>IF($L2823&lt;&gt;0, E2823/L2823, 0)</f>
        <v>28.571428571428573</v>
      </c>
      <c r="Q2823" t="str">
        <f>LEFT($N2823, FIND("/", $N2823)-1)</f>
        <v>theater</v>
      </c>
      <c r="R2823" t="str">
        <f>RIGHT(N2823, LEN(N2823)-LEN(Q2823)-1)</f>
        <v>plays</v>
      </c>
      <c r="S2823" s="5">
        <f>$J2823/60/60/24+DATE(1970, 1, 1)</f>
        <v>41875.922858796301</v>
      </c>
      <c r="T2823" s="5">
        <f>$I2823/60/60/24+DATE(1970, 1, 1)</f>
        <v>41905.922858796301</v>
      </c>
      <c r="U2823" t="b">
        <f>T2823&gt;S2823</f>
        <v>1</v>
      </c>
    </row>
    <row r="2824" spans="1:21" ht="58" x14ac:dyDescent="0.35">
      <c r="A2824">
        <v>2822</v>
      </c>
      <c r="B2824" s="3" t="s">
        <v>2822</v>
      </c>
      <c r="C2824" s="3" t="s">
        <v>6932</v>
      </c>
      <c r="D2824" s="11">
        <v>6000</v>
      </c>
      <c r="E2824" s="11">
        <v>6000</v>
      </c>
      <c r="F2824" t="s">
        <v>8219</v>
      </c>
      <c r="G2824" t="s">
        <v>8224</v>
      </c>
      <c r="H2824" t="s">
        <v>8246</v>
      </c>
      <c r="I2824">
        <v>1427469892</v>
      </c>
      <c r="J2824">
        <v>1424881492</v>
      </c>
      <c r="K2824" t="b">
        <v>0</v>
      </c>
      <c r="L2824">
        <v>94</v>
      </c>
      <c r="M2824" t="b">
        <v>1</v>
      </c>
      <c r="N2824" t="s">
        <v>8271</v>
      </c>
      <c r="O2824" s="13">
        <f>E2824/D2824</f>
        <v>1</v>
      </c>
      <c r="P2824" s="14">
        <f>IF($L2824&lt;&gt;0, E2824/L2824, 0)</f>
        <v>63.829787234042556</v>
      </c>
      <c r="Q2824" t="str">
        <f>LEFT($N2824, FIND("/", $N2824)-1)</f>
        <v>theater</v>
      </c>
      <c r="R2824" t="str">
        <f>RIGHT(N2824, LEN(N2824)-LEN(Q2824)-1)</f>
        <v>plays</v>
      </c>
      <c r="S2824" s="5">
        <f>$J2824/60/60/24+DATE(1970, 1, 1)</f>
        <v>42060.683935185181</v>
      </c>
      <c r="T2824" s="5">
        <f>$I2824/60/60/24+DATE(1970, 1, 1)</f>
        <v>42090.642268518524</v>
      </c>
      <c r="U2824" t="b">
        <f>T2824&gt;S2824</f>
        <v>1</v>
      </c>
    </row>
    <row r="2825" spans="1:21" ht="58" x14ac:dyDescent="0.35">
      <c r="A2825">
        <v>2823</v>
      </c>
      <c r="B2825" s="3" t="s">
        <v>2823</v>
      </c>
      <c r="C2825" s="3" t="s">
        <v>6933</v>
      </c>
      <c r="D2825" s="11">
        <v>100</v>
      </c>
      <c r="E2825" s="11">
        <v>124</v>
      </c>
      <c r="F2825" t="s">
        <v>8219</v>
      </c>
      <c r="G2825" t="s">
        <v>8225</v>
      </c>
      <c r="H2825" t="s">
        <v>8247</v>
      </c>
      <c r="I2825">
        <v>1427842740</v>
      </c>
      <c r="J2825">
        <v>1425428206</v>
      </c>
      <c r="K2825" t="b">
        <v>0</v>
      </c>
      <c r="L2825">
        <v>14</v>
      </c>
      <c r="M2825" t="b">
        <v>1</v>
      </c>
      <c r="N2825" t="s">
        <v>8271</v>
      </c>
      <c r="O2825" s="13">
        <f>E2825/D2825</f>
        <v>1.24</v>
      </c>
      <c r="P2825" s="14">
        <f>IF($L2825&lt;&gt;0, E2825/L2825, 0)</f>
        <v>8.8571428571428577</v>
      </c>
      <c r="Q2825" t="str">
        <f>LEFT($N2825, FIND("/", $N2825)-1)</f>
        <v>theater</v>
      </c>
      <c r="R2825" t="str">
        <f>RIGHT(N2825, LEN(N2825)-LEN(Q2825)-1)</f>
        <v>plays</v>
      </c>
      <c r="S2825" s="5">
        <f>$J2825/60/60/24+DATE(1970, 1, 1)</f>
        <v>42067.011643518519</v>
      </c>
      <c r="T2825" s="5">
        <f>$I2825/60/60/24+DATE(1970, 1, 1)</f>
        <v>42094.957638888889</v>
      </c>
      <c r="U2825" t="b">
        <f>T2825&gt;S2825</f>
        <v>1</v>
      </c>
    </row>
    <row r="2826" spans="1:21" ht="43.5" x14ac:dyDescent="0.35">
      <c r="A2826">
        <v>2824</v>
      </c>
      <c r="B2826" s="3" t="s">
        <v>2824</v>
      </c>
      <c r="C2826" s="3" t="s">
        <v>6934</v>
      </c>
      <c r="D2826" s="11">
        <v>650</v>
      </c>
      <c r="E2826" s="11">
        <v>760</v>
      </c>
      <c r="F2826" t="s">
        <v>8219</v>
      </c>
      <c r="G2826" t="s">
        <v>8224</v>
      </c>
      <c r="H2826" t="s">
        <v>8246</v>
      </c>
      <c r="I2826">
        <v>1434159780</v>
      </c>
      <c r="J2826">
        <v>1431412196</v>
      </c>
      <c r="K2826" t="b">
        <v>0</v>
      </c>
      <c r="L2826">
        <v>15</v>
      </c>
      <c r="M2826" t="b">
        <v>1</v>
      </c>
      <c r="N2826" t="s">
        <v>8271</v>
      </c>
      <c r="O2826" s="13">
        <f>E2826/D2826</f>
        <v>1.1692307692307693</v>
      </c>
      <c r="P2826" s="14">
        <f>IF($L2826&lt;&gt;0, E2826/L2826, 0)</f>
        <v>50.666666666666664</v>
      </c>
      <c r="Q2826" t="str">
        <f>LEFT($N2826, FIND("/", $N2826)-1)</f>
        <v>theater</v>
      </c>
      <c r="R2826" t="str">
        <f>RIGHT(N2826, LEN(N2826)-LEN(Q2826)-1)</f>
        <v>plays</v>
      </c>
      <c r="S2826" s="5">
        <f>$J2826/60/60/24+DATE(1970, 1, 1)</f>
        <v>42136.270787037036</v>
      </c>
      <c r="T2826" s="5">
        <f>$I2826/60/60/24+DATE(1970, 1, 1)</f>
        <v>42168.071527777778</v>
      </c>
      <c r="U2826" t="b">
        <f>T2826&gt;S2826</f>
        <v>1</v>
      </c>
    </row>
    <row r="2827" spans="1:21" ht="58" x14ac:dyDescent="0.35">
      <c r="A2827">
        <v>2825</v>
      </c>
      <c r="B2827" s="3" t="s">
        <v>2825</v>
      </c>
      <c r="C2827" s="3" t="s">
        <v>6935</v>
      </c>
      <c r="D2827" s="11">
        <v>3000</v>
      </c>
      <c r="E2827" s="11">
        <v>3100</v>
      </c>
      <c r="F2827" t="s">
        <v>8219</v>
      </c>
      <c r="G2827" t="s">
        <v>8225</v>
      </c>
      <c r="H2827" t="s">
        <v>8247</v>
      </c>
      <c r="I2827">
        <v>1449255686</v>
      </c>
      <c r="J2827">
        <v>1446663686</v>
      </c>
      <c r="K2827" t="b">
        <v>0</v>
      </c>
      <c r="L2827">
        <v>51</v>
      </c>
      <c r="M2827" t="b">
        <v>1</v>
      </c>
      <c r="N2827" t="s">
        <v>8271</v>
      </c>
      <c r="O2827" s="13">
        <f>E2827/D2827</f>
        <v>1.0333333333333334</v>
      </c>
      <c r="P2827" s="14">
        <f>IF($L2827&lt;&gt;0, E2827/L2827, 0)</f>
        <v>60.784313725490193</v>
      </c>
      <c r="Q2827" t="str">
        <f>LEFT($N2827, FIND("/", $N2827)-1)</f>
        <v>theater</v>
      </c>
      <c r="R2827" t="str">
        <f>RIGHT(N2827, LEN(N2827)-LEN(Q2827)-1)</f>
        <v>plays</v>
      </c>
      <c r="S2827" s="5">
        <f>$J2827/60/60/24+DATE(1970, 1, 1)</f>
        <v>42312.792662037042</v>
      </c>
      <c r="T2827" s="5">
        <f>$I2827/60/60/24+DATE(1970, 1, 1)</f>
        <v>42342.792662037042</v>
      </c>
      <c r="U2827" t="b">
        <f>T2827&gt;S2827</f>
        <v>1</v>
      </c>
    </row>
    <row r="2828" spans="1:21" ht="58" x14ac:dyDescent="0.35">
      <c r="A2828">
        <v>2826</v>
      </c>
      <c r="B2828" s="3" t="s">
        <v>2826</v>
      </c>
      <c r="C2828" s="3" t="s">
        <v>6936</v>
      </c>
      <c r="D2828" s="11">
        <v>2000</v>
      </c>
      <c r="E2828" s="11">
        <v>2155</v>
      </c>
      <c r="F2828" t="s">
        <v>8219</v>
      </c>
      <c r="G2828" t="s">
        <v>8224</v>
      </c>
      <c r="H2828" t="s">
        <v>8246</v>
      </c>
      <c r="I2828">
        <v>1436511600</v>
      </c>
      <c r="J2828">
        <v>1434415812</v>
      </c>
      <c r="K2828" t="b">
        <v>0</v>
      </c>
      <c r="L2828">
        <v>19</v>
      </c>
      <c r="M2828" t="b">
        <v>1</v>
      </c>
      <c r="N2828" t="s">
        <v>8271</v>
      </c>
      <c r="O2828" s="13">
        <f>E2828/D2828</f>
        <v>1.0774999999999999</v>
      </c>
      <c r="P2828" s="14">
        <f>IF($L2828&lt;&gt;0, E2828/L2828, 0)</f>
        <v>113.42105263157895</v>
      </c>
      <c r="Q2828" t="str">
        <f>LEFT($N2828, FIND("/", $N2828)-1)</f>
        <v>theater</v>
      </c>
      <c r="R2828" t="str">
        <f>RIGHT(N2828, LEN(N2828)-LEN(Q2828)-1)</f>
        <v>plays</v>
      </c>
      <c r="S2828" s="5">
        <f>$J2828/60/60/24+DATE(1970, 1, 1)</f>
        <v>42171.034861111111</v>
      </c>
      <c r="T2828" s="5">
        <f>$I2828/60/60/24+DATE(1970, 1, 1)</f>
        <v>42195.291666666672</v>
      </c>
      <c r="U2828" t="b">
        <f>T2828&gt;S2828</f>
        <v>1</v>
      </c>
    </row>
    <row r="2829" spans="1:21" ht="58" x14ac:dyDescent="0.35">
      <c r="A2829">
        <v>2827</v>
      </c>
      <c r="B2829" s="3" t="s">
        <v>2827</v>
      </c>
      <c r="C2829" s="3" t="s">
        <v>6937</v>
      </c>
      <c r="D2829" s="11">
        <v>2000</v>
      </c>
      <c r="E2829" s="11">
        <v>2405</v>
      </c>
      <c r="F2829" t="s">
        <v>8219</v>
      </c>
      <c r="G2829" t="s">
        <v>8224</v>
      </c>
      <c r="H2829" t="s">
        <v>8246</v>
      </c>
      <c r="I2829">
        <v>1464971400</v>
      </c>
      <c r="J2829">
        <v>1462379066</v>
      </c>
      <c r="K2829" t="b">
        <v>0</v>
      </c>
      <c r="L2829">
        <v>23</v>
      </c>
      <c r="M2829" t="b">
        <v>1</v>
      </c>
      <c r="N2829" t="s">
        <v>8271</v>
      </c>
      <c r="O2829" s="13">
        <f>E2829/D2829</f>
        <v>1.2024999999999999</v>
      </c>
      <c r="P2829" s="14">
        <f>IF($L2829&lt;&gt;0, E2829/L2829, 0)</f>
        <v>104.56521739130434</v>
      </c>
      <c r="Q2829" t="str">
        <f>LEFT($N2829, FIND("/", $N2829)-1)</f>
        <v>theater</v>
      </c>
      <c r="R2829" t="str">
        <f>RIGHT(N2829, LEN(N2829)-LEN(Q2829)-1)</f>
        <v>plays</v>
      </c>
      <c r="S2829" s="5">
        <f>$J2829/60/60/24+DATE(1970, 1, 1)</f>
        <v>42494.683634259258</v>
      </c>
      <c r="T2829" s="5">
        <f>$I2829/60/60/24+DATE(1970, 1, 1)</f>
        <v>42524.6875</v>
      </c>
      <c r="U2829" t="b">
        <f>T2829&gt;S2829</f>
        <v>1</v>
      </c>
    </row>
    <row r="2830" spans="1:21" ht="43.5" x14ac:dyDescent="0.35">
      <c r="A2830">
        <v>2828</v>
      </c>
      <c r="B2830" s="3" t="s">
        <v>2828</v>
      </c>
      <c r="C2830" s="3" t="s">
        <v>6938</v>
      </c>
      <c r="D2830" s="11">
        <v>9500</v>
      </c>
      <c r="E2830" s="11">
        <v>9536</v>
      </c>
      <c r="F2830" t="s">
        <v>8219</v>
      </c>
      <c r="G2830" t="s">
        <v>8225</v>
      </c>
      <c r="H2830" t="s">
        <v>8247</v>
      </c>
      <c r="I2830">
        <v>1443826800</v>
      </c>
      <c r="J2830">
        <v>1441606869</v>
      </c>
      <c r="K2830" t="b">
        <v>0</v>
      </c>
      <c r="L2830">
        <v>97</v>
      </c>
      <c r="M2830" t="b">
        <v>1</v>
      </c>
      <c r="N2830" t="s">
        <v>8271</v>
      </c>
      <c r="O2830" s="13">
        <f>E2830/D2830</f>
        <v>1.0037894736842106</v>
      </c>
      <c r="P2830" s="14">
        <f>IF($L2830&lt;&gt;0, E2830/L2830, 0)</f>
        <v>98.30927835051547</v>
      </c>
      <c r="Q2830" t="str">
        <f>LEFT($N2830, FIND("/", $N2830)-1)</f>
        <v>theater</v>
      </c>
      <c r="R2830" t="str">
        <f>RIGHT(N2830, LEN(N2830)-LEN(Q2830)-1)</f>
        <v>plays</v>
      </c>
      <c r="S2830" s="5">
        <f>$J2830/60/60/24+DATE(1970, 1, 1)</f>
        <v>42254.264687499999</v>
      </c>
      <c r="T2830" s="5">
        <f>$I2830/60/60/24+DATE(1970, 1, 1)</f>
        <v>42279.958333333328</v>
      </c>
      <c r="U2830" t="b">
        <f>T2830&gt;S2830</f>
        <v>1</v>
      </c>
    </row>
    <row r="2831" spans="1:21" ht="43.5" x14ac:dyDescent="0.35">
      <c r="A2831">
        <v>2829</v>
      </c>
      <c r="B2831" s="3" t="s">
        <v>2829</v>
      </c>
      <c r="C2831" s="3" t="s">
        <v>6939</v>
      </c>
      <c r="D2831" s="11">
        <v>2500</v>
      </c>
      <c r="E2831" s="11">
        <v>2663</v>
      </c>
      <c r="F2831" t="s">
        <v>8219</v>
      </c>
      <c r="G2831" t="s">
        <v>8225</v>
      </c>
      <c r="H2831" t="s">
        <v>8247</v>
      </c>
      <c r="I2831">
        <v>1464863118</v>
      </c>
      <c r="J2831">
        <v>1462443918</v>
      </c>
      <c r="K2831" t="b">
        <v>0</v>
      </c>
      <c r="L2831">
        <v>76</v>
      </c>
      <c r="M2831" t="b">
        <v>1</v>
      </c>
      <c r="N2831" t="s">
        <v>8271</v>
      </c>
      <c r="O2831" s="13">
        <f>E2831/D2831</f>
        <v>1.0651999999999999</v>
      </c>
      <c r="P2831" s="14">
        <f>IF($L2831&lt;&gt;0, E2831/L2831, 0)</f>
        <v>35.039473684210527</v>
      </c>
      <c r="Q2831" t="str">
        <f>LEFT($N2831, FIND("/", $N2831)-1)</f>
        <v>theater</v>
      </c>
      <c r="R2831" t="str">
        <f>RIGHT(N2831, LEN(N2831)-LEN(Q2831)-1)</f>
        <v>plays</v>
      </c>
      <c r="S2831" s="5">
        <f>$J2831/60/60/24+DATE(1970, 1, 1)</f>
        <v>42495.434236111112</v>
      </c>
      <c r="T2831" s="5">
        <f>$I2831/60/60/24+DATE(1970, 1, 1)</f>
        <v>42523.434236111112</v>
      </c>
      <c r="U2831" t="b">
        <f>T2831&gt;S2831</f>
        <v>1</v>
      </c>
    </row>
    <row r="2832" spans="1:21" ht="29" x14ac:dyDescent="0.35">
      <c r="A2832">
        <v>2830</v>
      </c>
      <c r="B2832" s="3" t="s">
        <v>2830</v>
      </c>
      <c r="C2832" s="3" t="s">
        <v>6940</v>
      </c>
      <c r="D2832" s="11">
        <v>3000</v>
      </c>
      <c r="E2832" s="11">
        <v>3000</v>
      </c>
      <c r="F2832" t="s">
        <v>8219</v>
      </c>
      <c r="G2832" t="s">
        <v>8224</v>
      </c>
      <c r="H2832" t="s">
        <v>8246</v>
      </c>
      <c r="I2832">
        <v>1399867140</v>
      </c>
      <c r="J2832">
        <v>1398802148</v>
      </c>
      <c r="K2832" t="b">
        <v>0</v>
      </c>
      <c r="L2832">
        <v>11</v>
      </c>
      <c r="M2832" t="b">
        <v>1</v>
      </c>
      <c r="N2832" t="s">
        <v>8271</v>
      </c>
      <c r="O2832" s="13">
        <f>E2832/D2832</f>
        <v>1</v>
      </c>
      <c r="P2832" s="14">
        <f>IF($L2832&lt;&gt;0, E2832/L2832, 0)</f>
        <v>272.72727272727275</v>
      </c>
      <c r="Q2832" t="str">
        <f>LEFT($N2832, FIND("/", $N2832)-1)</f>
        <v>theater</v>
      </c>
      <c r="R2832" t="str">
        <f>RIGHT(N2832, LEN(N2832)-LEN(Q2832)-1)</f>
        <v>plays</v>
      </c>
      <c r="S2832" s="5">
        <f>$J2832/60/60/24+DATE(1970, 1, 1)</f>
        <v>41758.839675925927</v>
      </c>
      <c r="T2832" s="5">
        <f>$I2832/60/60/24+DATE(1970, 1, 1)</f>
        <v>41771.165972222225</v>
      </c>
      <c r="U2832" t="b">
        <f>T2832&gt;S2832</f>
        <v>1</v>
      </c>
    </row>
    <row r="2833" spans="1:21" ht="43.5" x14ac:dyDescent="0.35">
      <c r="A2833">
        <v>2831</v>
      </c>
      <c r="B2833" s="3" t="s">
        <v>2831</v>
      </c>
      <c r="C2833" s="3" t="s">
        <v>6941</v>
      </c>
      <c r="D2833" s="11">
        <v>3000</v>
      </c>
      <c r="E2833" s="11">
        <v>3320</v>
      </c>
      <c r="F2833" t="s">
        <v>8219</v>
      </c>
      <c r="G2833" t="s">
        <v>8224</v>
      </c>
      <c r="H2833" t="s">
        <v>8246</v>
      </c>
      <c r="I2833">
        <v>1437076070</v>
      </c>
      <c r="J2833">
        <v>1434484070</v>
      </c>
      <c r="K2833" t="b">
        <v>0</v>
      </c>
      <c r="L2833">
        <v>52</v>
      </c>
      <c r="M2833" t="b">
        <v>1</v>
      </c>
      <c r="N2833" t="s">
        <v>8271</v>
      </c>
      <c r="O2833" s="13">
        <f>E2833/D2833</f>
        <v>1.1066666666666667</v>
      </c>
      <c r="P2833" s="14">
        <f>IF($L2833&lt;&gt;0, E2833/L2833, 0)</f>
        <v>63.846153846153847</v>
      </c>
      <c r="Q2833" t="str">
        <f>LEFT($N2833, FIND("/", $N2833)-1)</f>
        <v>theater</v>
      </c>
      <c r="R2833" t="str">
        <f>RIGHT(N2833, LEN(N2833)-LEN(Q2833)-1)</f>
        <v>plays</v>
      </c>
      <c r="S2833" s="5">
        <f>$J2833/60/60/24+DATE(1970, 1, 1)</f>
        <v>42171.824884259258</v>
      </c>
      <c r="T2833" s="5">
        <f>$I2833/60/60/24+DATE(1970, 1, 1)</f>
        <v>42201.824884259258</v>
      </c>
      <c r="U2833" t="b">
        <f>T2833&gt;S2833</f>
        <v>1</v>
      </c>
    </row>
    <row r="2834" spans="1:21" ht="58" x14ac:dyDescent="0.35">
      <c r="A2834">
        <v>2832</v>
      </c>
      <c r="B2834" s="3" t="s">
        <v>2832</v>
      </c>
      <c r="C2834" s="3" t="s">
        <v>6942</v>
      </c>
      <c r="D2834" s="11">
        <v>2500</v>
      </c>
      <c r="E2834" s="11">
        <v>2867.99</v>
      </c>
      <c r="F2834" t="s">
        <v>8219</v>
      </c>
      <c r="G2834" t="s">
        <v>8225</v>
      </c>
      <c r="H2834" t="s">
        <v>8247</v>
      </c>
      <c r="I2834">
        <v>1416780000</v>
      </c>
      <c r="J2834">
        <v>1414342894</v>
      </c>
      <c r="K2834" t="b">
        <v>0</v>
      </c>
      <c r="L2834">
        <v>95</v>
      </c>
      <c r="M2834" t="b">
        <v>1</v>
      </c>
      <c r="N2834" t="s">
        <v>8271</v>
      </c>
      <c r="O2834" s="13">
        <f>E2834/D2834</f>
        <v>1.1471959999999999</v>
      </c>
      <c r="P2834" s="14">
        <f>IF($L2834&lt;&gt;0, E2834/L2834, 0)</f>
        <v>30.189368421052631</v>
      </c>
      <c r="Q2834" t="str">
        <f>LEFT($N2834, FIND("/", $N2834)-1)</f>
        <v>theater</v>
      </c>
      <c r="R2834" t="str">
        <f>RIGHT(N2834, LEN(N2834)-LEN(Q2834)-1)</f>
        <v>plays</v>
      </c>
      <c r="S2834" s="5">
        <f>$J2834/60/60/24+DATE(1970, 1, 1)</f>
        <v>41938.709421296298</v>
      </c>
      <c r="T2834" s="5">
        <f>$I2834/60/60/24+DATE(1970, 1, 1)</f>
        <v>41966.916666666672</v>
      </c>
      <c r="U2834" t="b">
        <f>T2834&gt;S2834</f>
        <v>1</v>
      </c>
    </row>
    <row r="2835" spans="1:21" x14ac:dyDescent="0.35">
      <c r="A2835">
        <v>2833</v>
      </c>
      <c r="B2835" s="3" t="s">
        <v>2833</v>
      </c>
      <c r="C2835" s="3" t="s">
        <v>6943</v>
      </c>
      <c r="D2835" s="11">
        <v>2700</v>
      </c>
      <c r="E2835" s="11">
        <v>2923</v>
      </c>
      <c r="F2835" t="s">
        <v>8219</v>
      </c>
      <c r="G2835" t="s">
        <v>8224</v>
      </c>
      <c r="H2835" t="s">
        <v>8246</v>
      </c>
      <c r="I2835">
        <v>1444528800</v>
      </c>
      <c r="J2835">
        <v>1442804633</v>
      </c>
      <c r="K2835" t="b">
        <v>0</v>
      </c>
      <c r="L2835">
        <v>35</v>
      </c>
      <c r="M2835" t="b">
        <v>1</v>
      </c>
      <c r="N2835" t="s">
        <v>8271</v>
      </c>
      <c r="O2835" s="13">
        <f>E2835/D2835</f>
        <v>1.0825925925925926</v>
      </c>
      <c r="P2835" s="14">
        <f>IF($L2835&lt;&gt;0, E2835/L2835, 0)</f>
        <v>83.51428571428572</v>
      </c>
      <c r="Q2835" t="str">
        <f>LEFT($N2835, FIND("/", $N2835)-1)</f>
        <v>theater</v>
      </c>
      <c r="R2835" t="str">
        <f>RIGHT(N2835, LEN(N2835)-LEN(Q2835)-1)</f>
        <v>plays</v>
      </c>
      <c r="S2835" s="5">
        <f>$J2835/60/60/24+DATE(1970, 1, 1)</f>
        <v>42268.127696759257</v>
      </c>
      <c r="T2835" s="5">
        <f>$I2835/60/60/24+DATE(1970, 1, 1)</f>
        <v>42288.083333333328</v>
      </c>
      <c r="U2835" t="b">
        <f>T2835&gt;S2835</f>
        <v>1</v>
      </c>
    </row>
    <row r="2836" spans="1:21" ht="43.5" x14ac:dyDescent="0.35">
      <c r="A2836">
        <v>2834</v>
      </c>
      <c r="B2836" s="3" t="s">
        <v>2834</v>
      </c>
      <c r="C2836" s="3" t="s">
        <v>6944</v>
      </c>
      <c r="D2836" s="11">
        <v>800</v>
      </c>
      <c r="E2836" s="11">
        <v>1360</v>
      </c>
      <c r="F2836" t="s">
        <v>8219</v>
      </c>
      <c r="G2836" t="s">
        <v>8225</v>
      </c>
      <c r="H2836" t="s">
        <v>8247</v>
      </c>
      <c r="I2836">
        <v>1422658930</v>
      </c>
      <c r="J2836">
        <v>1421362930</v>
      </c>
      <c r="K2836" t="b">
        <v>0</v>
      </c>
      <c r="L2836">
        <v>21</v>
      </c>
      <c r="M2836" t="b">
        <v>1</v>
      </c>
      <c r="N2836" t="s">
        <v>8271</v>
      </c>
      <c r="O2836" s="13">
        <f>E2836/D2836</f>
        <v>1.7</v>
      </c>
      <c r="P2836" s="14">
        <f>IF($L2836&lt;&gt;0, E2836/L2836, 0)</f>
        <v>64.761904761904759</v>
      </c>
      <c r="Q2836" t="str">
        <f>LEFT($N2836, FIND("/", $N2836)-1)</f>
        <v>theater</v>
      </c>
      <c r="R2836" t="str">
        <f>RIGHT(N2836, LEN(N2836)-LEN(Q2836)-1)</f>
        <v>plays</v>
      </c>
      <c r="S2836" s="5">
        <f>$J2836/60/60/24+DATE(1970, 1, 1)</f>
        <v>42019.959837962961</v>
      </c>
      <c r="T2836" s="5">
        <f>$I2836/60/60/24+DATE(1970, 1, 1)</f>
        <v>42034.959837962961</v>
      </c>
      <c r="U2836" t="b">
        <f>T2836&gt;S2836</f>
        <v>1</v>
      </c>
    </row>
    <row r="2837" spans="1:21" ht="43.5" x14ac:dyDescent="0.35">
      <c r="A2837">
        <v>2835</v>
      </c>
      <c r="B2837" s="3" t="s">
        <v>2835</v>
      </c>
      <c r="C2837" s="3" t="s">
        <v>6945</v>
      </c>
      <c r="D2837" s="11">
        <v>1000</v>
      </c>
      <c r="E2837" s="11">
        <v>1870.99</v>
      </c>
      <c r="F2837" t="s">
        <v>8219</v>
      </c>
      <c r="G2837" t="s">
        <v>8225</v>
      </c>
      <c r="H2837" t="s">
        <v>8247</v>
      </c>
      <c r="I2837">
        <v>1449273600</v>
      </c>
      <c r="J2837">
        <v>1446742417</v>
      </c>
      <c r="K2837" t="b">
        <v>0</v>
      </c>
      <c r="L2837">
        <v>93</v>
      </c>
      <c r="M2837" t="b">
        <v>1</v>
      </c>
      <c r="N2837" t="s">
        <v>8271</v>
      </c>
      <c r="O2837" s="13">
        <f>E2837/D2837</f>
        <v>1.8709899999999999</v>
      </c>
      <c r="P2837" s="14">
        <f>IF($L2837&lt;&gt;0, E2837/L2837, 0)</f>
        <v>20.118172043010752</v>
      </c>
      <c r="Q2837" t="str">
        <f>LEFT($N2837, FIND("/", $N2837)-1)</f>
        <v>theater</v>
      </c>
      <c r="R2837" t="str">
        <f>RIGHT(N2837, LEN(N2837)-LEN(Q2837)-1)</f>
        <v>plays</v>
      </c>
      <c r="S2837" s="5">
        <f>$J2837/60/60/24+DATE(1970, 1, 1)</f>
        <v>42313.703900462962</v>
      </c>
      <c r="T2837" s="5">
        <f>$I2837/60/60/24+DATE(1970, 1, 1)</f>
        <v>42343</v>
      </c>
      <c r="U2837" t="b">
        <f>T2837&gt;S2837</f>
        <v>1</v>
      </c>
    </row>
    <row r="2838" spans="1:21" ht="58" x14ac:dyDescent="0.35">
      <c r="A2838">
        <v>2836</v>
      </c>
      <c r="B2838" s="3" t="s">
        <v>2836</v>
      </c>
      <c r="C2838" s="3" t="s">
        <v>6946</v>
      </c>
      <c r="D2838" s="11">
        <v>450</v>
      </c>
      <c r="E2838" s="11">
        <v>485</v>
      </c>
      <c r="F2838" t="s">
        <v>8219</v>
      </c>
      <c r="G2838" t="s">
        <v>8224</v>
      </c>
      <c r="H2838" t="s">
        <v>8246</v>
      </c>
      <c r="I2838">
        <v>1487393940</v>
      </c>
      <c r="J2838">
        <v>1484115418</v>
      </c>
      <c r="K2838" t="b">
        <v>0</v>
      </c>
      <c r="L2838">
        <v>11</v>
      </c>
      <c r="M2838" t="b">
        <v>1</v>
      </c>
      <c r="N2838" t="s">
        <v>8271</v>
      </c>
      <c r="O2838" s="13">
        <f>E2838/D2838</f>
        <v>1.0777777777777777</v>
      </c>
      <c r="P2838" s="14">
        <f>IF($L2838&lt;&gt;0, E2838/L2838, 0)</f>
        <v>44.090909090909093</v>
      </c>
      <c r="Q2838" t="str">
        <f>LEFT($N2838, FIND("/", $N2838)-1)</f>
        <v>theater</v>
      </c>
      <c r="R2838" t="str">
        <f>RIGHT(N2838, LEN(N2838)-LEN(Q2838)-1)</f>
        <v>plays</v>
      </c>
      <c r="S2838" s="5">
        <f>$J2838/60/60/24+DATE(1970, 1, 1)</f>
        <v>42746.261782407411</v>
      </c>
      <c r="T2838" s="5">
        <f>$I2838/60/60/24+DATE(1970, 1, 1)</f>
        <v>42784.207638888889</v>
      </c>
      <c r="U2838" t="b">
        <f>T2838&gt;S2838</f>
        <v>1</v>
      </c>
    </row>
    <row r="2839" spans="1:21" ht="58" x14ac:dyDescent="0.35">
      <c r="A2839">
        <v>2837</v>
      </c>
      <c r="B2839" s="3" t="s">
        <v>2837</v>
      </c>
      <c r="C2839" s="3" t="s">
        <v>6947</v>
      </c>
      <c r="D2839" s="11">
        <v>850</v>
      </c>
      <c r="E2839" s="11">
        <v>850</v>
      </c>
      <c r="F2839" t="s">
        <v>8219</v>
      </c>
      <c r="G2839" t="s">
        <v>8229</v>
      </c>
      <c r="H2839" t="s">
        <v>8251</v>
      </c>
      <c r="I2839">
        <v>1449701284</v>
      </c>
      <c r="J2839">
        <v>1446241684</v>
      </c>
      <c r="K2839" t="b">
        <v>0</v>
      </c>
      <c r="L2839">
        <v>21</v>
      </c>
      <c r="M2839" t="b">
        <v>1</v>
      </c>
      <c r="N2839" t="s">
        <v>8271</v>
      </c>
      <c r="O2839" s="13">
        <f>E2839/D2839</f>
        <v>1</v>
      </c>
      <c r="P2839" s="14">
        <f>IF($L2839&lt;&gt;0, E2839/L2839, 0)</f>
        <v>40.476190476190474</v>
      </c>
      <c r="Q2839" t="str">
        <f>LEFT($N2839, FIND("/", $N2839)-1)</f>
        <v>theater</v>
      </c>
      <c r="R2839" t="str">
        <f>RIGHT(N2839, LEN(N2839)-LEN(Q2839)-1)</f>
        <v>plays</v>
      </c>
      <c r="S2839" s="5">
        <f>$J2839/60/60/24+DATE(1970, 1, 1)</f>
        <v>42307.908379629633</v>
      </c>
      <c r="T2839" s="5">
        <f>$I2839/60/60/24+DATE(1970, 1, 1)</f>
        <v>42347.950046296297</v>
      </c>
      <c r="U2839" t="b">
        <f>T2839&gt;S2839</f>
        <v>1</v>
      </c>
    </row>
    <row r="2840" spans="1:21" ht="43.5" x14ac:dyDescent="0.35">
      <c r="A2840">
        <v>2838</v>
      </c>
      <c r="B2840" s="3" t="s">
        <v>2838</v>
      </c>
      <c r="C2840" s="3" t="s">
        <v>6948</v>
      </c>
      <c r="D2840" s="11">
        <v>2000</v>
      </c>
      <c r="E2840" s="11">
        <v>2405</v>
      </c>
      <c r="F2840" t="s">
        <v>8219</v>
      </c>
      <c r="G2840" t="s">
        <v>8224</v>
      </c>
      <c r="H2840" t="s">
        <v>8246</v>
      </c>
      <c r="I2840">
        <v>1407967200</v>
      </c>
      <c r="J2840">
        <v>1406039696</v>
      </c>
      <c r="K2840" t="b">
        <v>0</v>
      </c>
      <c r="L2840">
        <v>54</v>
      </c>
      <c r="M2840" t="b">
        <v>1</v>
      </c>
      <c r="N2840" t="s">
        <v>8271</v>
      </c>
      <c r="O2840" s="13">
        <f>E2840/D2840</f>
        <v>1.2024999999999999</v>
      </c>
      <c r="P2840" s="14">
        <f>IF($L2840&lt;&gt;0, E2840/L2840, 0)</f>
        <v>44.537037037037038</v>
      </c>
      <c r="Q2840" t="str">
        <f>LEFT($N2840, FIND("/", $N2840)-1)</f>
        <v>theater</v>
      </c>
      <c r="R2840" t="str">
        <f>RIGHT(N2840, LEN(N2840)-LEN(Q2840)-1)</f>
        <v>plays</v>
      </c>
      <c r="S2840" s="5">
        <f>$J2840/60/60/24+DATE(1970, 1, 1)</f>
        <v>41842.607592592591</v>
      </c>
      <c r="T2840" s="5">
        <f>$I2840/60/60/24+DATE(1970, 1, 1)</f>
        <v>41864.916666666664</v>
      </c>
      <c r="U2840" t="b">
        <f>T2840&gt;S2840</f>
        <v>1</v>
      </c>
    </row>
    <row r="2841" spans="1:21" ht="43.5" x14ac:dyDescent="0.35">
      <c r="A2841">
        <v>2839</v>
      </c>
      <c r="B2841" s="3" t="s">
        <v>2839</v>
      </c>
      <c r="C2841" s="3" t="s">
        <v>6949</v>
      </c>
      <c r="D2841" s="11">
        <v>3500</v>
      </c>
      <c r="E2841" s="11">
        <v>3900</v>
      </c>
      <c r="F2841" t="s">
        <v>8219</v>
      </c>
      <c r="G2841" t="s">
        <v>8224</v>
      </c>
      <c r="H2841" t="s">
        <v>8246</v>
      </c>
      <c r="I2841">
        <v>1408942740</v>
      </c>
      <c r="J2841">
        <v>1406958354</v>
      </c>
      <c r="K2841" t="b">
        <v>0</v>
      </c>
      <c r="L2841">
        <v>31</v>
      </c>
      <c r="M2841" t="b">
        <v>1</v>
      </c>
      <c r="N2841" t="s">
        <v>8271</v>
      </c>
      <c r="O2841" s="13">
        <f>E2841/D2841</f>
        <v>1.1142857142857143</v>
      </c>
      <c r="P2841" s="14">
        <f>IF($L2841&lt;&gt;0, E2841/L2841, 0)</f>
        <v>125.80645161290323</v>
      </c>
      <c r="Q2841" t="str">
        <f>LEFT($N2841, FIND("/", $N2841)-1)</f>
        <v>theater</v>
      </c>
      <c r="R2841" t="str">
        <f>RIGHT(N2841, LEN(N2841)-LEN(Q2841)-1)</f>
        <v>plays</v>
      </c>
      <c r="S2841" s="5">
        <f>$J2841/60/60/24+DATE(1970, 1, 1)</f>
        <v>41853.240208333329</v>
      </c>
      <c r="T2841" s="5">
        <f>$I2841/60/60/24+DATE(1970, 1, 1)</f>
        <v>41876.207638888889</v>
      </c>
      <c r="U2841" t="b">
        <f>T2841&gt;S2841</f>
        <v>1</v>
      </c>
    </row>
    <row r="2842" spans="1:21" ht="58" x14ac:dyDescent="0.35">
      <c r="A2842">
        <v>2840</v>
      </c>
      <c r="B2842" s="3" t="s">
        <v>2840</v>
      </c>
      <c r="C2842" s="3" t="s">
        <v>6950</v>
      </c>
      <c r="D2842" s="11">
        <v>2500</v>
      </c>
      <c r="E2842" s="11">
        <v>2600</v>
      </c>
      <c r="F2842" t="s">
        <v>8219</v>
      </c>
      <c r="G2842" t="s">
        <v>8225</v>
      </c>
      <c r="H2842" t="s">
        <v>8247</v>
      </c>
      <c r="I2842">
        <v>1426698000</v>
      </c>
      <c r="J2842">
        <v>1424825479</v>
      </c>
      <c r="K2842" t="b">
        <v>0</v>
      </c>
      <c r="L2842">
        <v>132</v>
      </c>
      <c r="M2842" t="b">
        <v>1</v>
      </c>
      <c r="N2842" t="s">
        <v>8271</v>
      </c>
      <c r="O2842" s="13">
        <f>E2842/D2842</f>
        <v>1.04</v>
      </c>
      <c r="P2842" s="14">
        <f>IF($L2842&lt;&gt;0, E2842/L2842, 0)</f>
        <v>19.696969696969695</v>
      </c>
      <c r="Q2842" t="str">
        <f>LEFT($N2842, FIND("/", $N2842)-1)</f>
        <v>theater</v>
      </c>
      <c r="R2842" t="str">
        <f>RIGHT(N2842, LEN(N2842)-LEN(Q2842)-1)</f>
        <v>plays</v>
      </c>
      <c r="S2842" s="5">
        <f>$J2842/60/60/24+DATE(1970, 1, 1)</f>
        <v>42060.035636574074</v>
      </c>
      <c r="T2842" s="5">
        <f>$I2842/60/60/24+DATE(1970, 1, 1)</f>
        <v>42081.708333333328</v>
      </c>
      <c r="U2842" t="b">
        <f>T2842&gt;S2842</f>
        <v>1</v>
      </c>
    </row>
    <row r="2843" spans="1:21" ht="58" x14ac:dyDescent="0.35">
      <c r="A2843">
        <v>2841</v>
      </c>
      <c r="B2843" s="3" t="s">
        <v>2841</v>
      </c>
      <c r="C2843" s="3" t="s">
        <v>6951</v>
      </c>
      <c r="D2843" s="11">
        <v>1000</v>
      </c>
      <c r="E2843" s="11">
        <v>10</v>
      </c>
      <c r="F2843" t="s">
        <v>8221</v>
      </c>
      <c r="G2843" t="s">
        <v>8225</v>
      </c>
      <c r="H2843" t="s">
        <v>8247</v>
      </c>
      <c r="I2843">
        <v>1450032297</v>
      </c>
      <c r="J2843">
        <v>1444844697</v>
      </c>
      <c r="K2843" t="b">
        <v>0</v>
      </c>
      <c r="L2843">
        <v>1</v>
      </c>
      <c r="M2843" t="b">
        <v>0</v>
      </c>
      <c r="N2843" t="s">
        <v>8271</v>
      </c>
      <c r="O2843" s="13">
        <f>E2843/D2843</f>
        <v>0.01</v>
      </c>
      <c r="P2843" s="14">
        <f>IF($L2843&lt;&gt;0, E2843/L2843, 0)</f>
        <v>10</v>
      </c>
      <c r="Q2843" t="str">
        <f>LEFT($N2843, FIND("/", $N2843)-1)</f>
        <v>theater</v>
      </c>
      <c r="R2843" t="str">
        <f>RIGHT(N2843, LEN(N2843)-LEN(Q2843)-1)</f>
        <v>plays</v>
      </c>
      <c r="S2843" s="5">
        <f>$J2843/60/60/24+DATE(1970, 1, 1)</f>
        <v>42291.739548611105</v>
      </c>
      <c r="T2843" s="5">
        <f>$I2843/60/60/24+DATE(1970, 1, 1)</f>
        <v>42351.781215277777</v>
      </c>
      <c r="U2843" t="b">
        <f>T2843&gt;S2843</f>
        <v>1</v>
      </c>
    </row>
    <row r="2844" spans="1:21" ht="43.5" x14ac:dyDescent="0.35">
      <c r="A2844">
        <v>2842</v>
      </c>
      <c r="B2844" s="3" t="s">
        <v>2842</v>
      </c>
      <c r="C2844" s="3" t="s">
        <v>6952</v>
      </c>
      <c r="D2844" s="11">
        <v>1500</v>
      </c>
      <c r="E2844" s="11">
        <v>0</v>
      </c>
      <c r="F2844" t="s">
        <v>8221</v>
      </c>
      <c r="G2844" t="s">
        <v>8225</v>
      </c>
      <c r="H2844" t="s">
        <v>8247</v>
      </c>
      <c r="I2844">
        <v>1403348400</v>
      </c>
      <c r="J2844">
        <v>1401058295</v>
      </c>
      <c r="K2844" t="b">
        <v>0</v>
      </c>
      <c r="L2844">
        <v>0</v>
      </c>
      <c r="M2844" t="b">
        <v>0</v>
      </c>
      <c r="N2844" t="s">
        <v>8271</v>
      </c>
      <c r="O2844" s="13">
        <f>E2844/D2844</f>
        <v>0</v>
      </c>
      <c r="P2844" s="14">
        <f>IF($L2844&lt;&gt;0, E2844/L2844, 0)</f>
        <v>0</v>
      </c>
      <c r="Q2844" t="str">
        <f>LEFT($N2844, FIND("/", $N2844)-1)</f>
        <v>theater</v>
      </c>
      <c r="R2844" t="str">
        <f>RIGHT(N2844, LEN(N2844)-LEN(Q2844)-1)</f>
        <v>plays</v>
      </c>
      <c r="S2844" s="5">
        <f>$J2844/60/60/24+DATE(1970, 1, 1)</f>
        <v>41784.952488425923</v>
      </c>
      <c r="T2844" s="5">
        <f>$I2844/60/60/24+DATE(1970, 1, 1)</f>
        <v>41811.458333333336</v>
      </c>
      <c r="U2844" t="b">
        <f>T2844&gt;S2844</f>
        <v>1</v>
      </c>
    </row>
    <row r="2845" spans="1:21" ht="43.5" x14ac:dyDescent="0.35">
      <c r="A2845">
        <v>2843</v>
      </c>
      <c r="B2845" s="3" t="s">
        <v>2843</v>
      </c>
      <c r="C2845" s="3" t="s">
        <v>6953</v>
      </c>
      <c r="D2845" s="11">
        <v>1200</v>
      </c>
      <c r="E2845" s="11">
        <v>0</v>
      </c>
      <c r="F2845" t="s">
        <v>8221</v>
      </c>
      <c r="G2845" t="s">
        <v>8224</v>
      </c>
      <c r="H2845" t="s">
        <v>8246</v>
      </c>
      <c r="I2845">
        <v>1465790400</v>
      </c>
      <c r="J2845">
        <v>1462210950</v>
      </c>
      <c r="K2845" t="b">
        <v>0</v>
      </c>
      <c r="L2845">
        <v>0</v>
      </c>
      <c r="M2845" t="b">
        <v>0</v>
      </c>
      <c r="N2845" t="s">
        <v>8271</v>
      </c>
      <c r="O2845" s="13">
        <f>E2845/D2845</f>
        <v>0</v>
      </c>
      <c r="P2845" s="14">
        <f>IF($L2845&lt;&gt;0, E2845/L2845, 0)</f>
        <v>0</v>
      </c>
      <c r="Q2845" t="str">
        <f>LEFT($N2845, FIND("/", $N2845)-1)</f>
        <v>theater</v>
      </c>
      <c r="R2845" t="str">
        <f>RIGHT(N2845, LEN(N2845)-LEN(Q2845)-1)</f>
        <v>plays</v>
      </c>
      <c r="S2845" s="5">
        <f>$J2845/60/60/24+DATE(1970, 1, 1)</f>
        <v>42492.737847222219</v>
      </c>
      <c r="T2845" s="5">
        <f>$I2845/60/60/24+DATE(1970, 1, 1)</f>
        <v>42534.166666666672</v>
      </c>
      <c r="U2845" t="b">
        <f>T2845&gt;S2845</f>
        <v>1</v>
      </c>
    </row>
    <row r="2846" spans="1:21" ht="43.5" x14ac:dyDescent="0.35">
      <c r="A2846">
        <v>2844</v>
      </c>
      <c r="B2846" s="3" t="s">
        <v>2844</v>
      </c>
      <c r="C2846" s="3" t="s">
        <v>6954</v>
      </c>
      <c r="D2846" s="11">
        <v>550</v>
      </c>
      <c r="E2846" s="11">
        <v>30</v>
      </c>
      <c r="F2846" t="s">
        <v>8221</v>
      </c>
      <c r="G2846" t="s">
        <v>8239</v>
      </c>
      <c r="H2846" t="s">
        <v>8249</v>
      </c>
      <c r="I2846">
        <v>1483535180</v>
      </c>
      <c r="J2846">
        <v>1480943180</v>
      </c>
      <c r="K2846" t="b">
        <v>0</v>
      </c>
      <c r="L2846">
        <v>1</v>
      </c>
      <c r="M2846" t="b">
        <v>0</v>
      </c>
      <c r="N2846" t="s">
        <v>8271</v>
      </c>
      <c r="O2846" s="13">
        <f>E2846/D2846</f>
        <v>5.4545454545454543E-2</v>
      </c>
      <c r="P2846" s="14">
        <f>IF($L2846&lt;&gt;0, E2846/L2846, 0)</f>
        <v>30</v>
      </c>
      <c r="Q2846" t="str">
        <f>LEFT($N2846, FIND("/", $N2846)-1)</f>
        <v>theater</v>
      </c>
      <c r="R2846" t="str">
        <f>RIGHT(N2846, LEN(N2846)-LEN(Q2846)-1)</f>
        <v>plays</v>
      </c>
      <c r="S2846" s="5">
        <f>$J2846/60/60/24+DATE(1970, 1, 1)</f>
        <v>42709.546064814815</v>
      </c>
      <c r="T2846" s="5">
        <f>$I2846/60/60/24+DATE(1970, 1, 1)</f>
        <v>42739.546064814815</v>
      </c>
      <c r="U2846" t="b">
        <f>T2846&gt;S2846</f>
        <v>1</v>
      </c>
    </row>
    <row r="2847" spans="1:21" ht="43.5" x14ac:dyDescent="0.35">
      <c r="A2847">
        <v>2845</v>
      </c>
      <c r="B2847" s="3" t="s">
        <v>2845</v>
      </c>
      <c r="C2847" s="3" t="s">
        <v>6955</v>
      </c>
      <c r="D2847" s="11">
        <v>7500</v>
      </c>
      <c r="E2847" s="11">
        <v>2366</v>
      </c>
      <c r="F2847" t="s">
        <v>8221</v>
      </c>
      <c r="G2847" t="s">
        <v>8224</v>
      </c>
      <c r="H2847" t="s">
        <v>8246</v>
      </c>
      <c r="I2847">
        <v>1433723033</v>
      </c>
      <c r="J2847">
        <v>1428539033</v>
      </c>
      <c r="K2847" t="b">
        <v>0</v>
      </c>
      <c r="L2847">
        <v>39</v>
      </c>
      <c r="M2847" t="b">
        <v>0</v>
      </c>
      <c r="N2847" t="s">
        <v>8271</v>
      </c>
      <c r="O2847" s="13">
        <f>E2847/D2847</f>
        <v>0.31546666666666667</v>
      </c>
      <c r="P2847" s="14">
        <f>IF($L2847&lt;&gt;0, E2847/L2847, 0)</f>
        <v>60.666666666666664</v>
      </c>
      <c r="Q2847" t="str">
        <f>LEFT($N2847, FIND("/", $N2847)-1)</f>
        <v>theater</v>
      </c>
      <c r="R2847" t="str">
        <f>RIGHT(N2847, LEN(N2847)-LEN(Q2847)-1)</f>
        <v>plays</v>
      </c>
      <c r="S2847" s="5">
        <f>$J2847/60/60/24+DATE(1970, 1, 1)</f>
        <v>42103.016585648147</v>
      </c>
      <c r="T2847" s="5">
        <f>$I2847/60/60/24+DATE(1970, 1, 1)</f>
        <v>42163.016585648147</v>
      </c>
      <c r="U2847" t="b">
        <f>T2847&gt;S2847</f>
        <v>1</v>
      </c>
    </row>
    <row r="2848" spans="1:21" ht="58" x14ac:dyDescent="0.35">
      <c r="A2848">
        <v>2846</v>
      </c>
      <c r="B2848" s="3" t="s">
        <v>2846</v>
      </c>
      <c r="C2848" s="3" t="s">
        <v>6956</v>
      </c>
      <c r="D2848" s="11">
        <v>8000</v>
      </c>
      <c r="E2848" s="11">
        <v>0</v>
      </c>
      <c r="F2848" t="s">
        <v>8221</v>
      </c>
      <c r="G2848" t="s">
        <v>8224</v>
      </c>
      <c r="H2848" t="s">
        <v>8246</v>
      </c>
      <c r="I2848">
        <v>1432917394</v>
      </c>
      <c r="J2848">
        <v>1429029394</v>
      </c>
      <c r="K2848" t="b">
        <v>0</v>
      </c>
      <c r="L2848">
        <v>0</v>
      </c>
      <c r="M2848" t="b">
        <v>0</v>
      </c>
      <c r="N2848" t="s">
        <v>8271</v>
      </c>
      <c r="O2848" s="13">
        <f>E2848/D2848</f>
        <v>0</v>
      </c>
      <c r="P2848" s="14">
        <f>IF($L2848&lt;&gt;0, E2848/L2848, 0)</f>
        <v>0</v>
      </c>
      <c r="Q2848" t="str">
        <f>LEFT($N2848, FIND("/", $N2848)-1)</f>
        <v>theater</v>
      </c>
      <c r="R2848" t="str">
        <f>RIGHT(N2848, LEN(N2848)-LEN(Q2848)-1)</f>
        <v>plays</v>
      </c>
      <c r="S2848" s="5">
        <f>$J2848/60/60/24+DATE(1970, 1, 1)</f>
        <v>42108.692060185189</v>
      </c>
      <c r="T2848" s="5">
        <f>$I2848/60/60/24+DATE(1970, 1, 1)</f>
        <v>42153.692060185189</v>
      </c>
      <c r="U2848" t="b">
        <f>T2848&gt;S2848</f>
        <v>1</v>
      </c>
    </row>
    <row r="2849" spans="1:21" ht="43.5" x14ac:dyDescent="0.35">
      <c r="A2849">
        <v>2847</v>
      </c>
      <c r="B2849" s="3" t="s">
        <v>2847</v>
      </c>
      <c r="C2849" s="3" t="s">
        <v>6957</v>
      </c>
      <c r="D2849" s="11">
        <v>2000</v>
      </c>
      <c r="E2849" s="11">
        <v>0</v>
      </c>
      <c r="F2849" t="s">
        <v>8221</v>
      </c>
      <c r="G2849" t="s">
        <v>8224</v>
      </c>
      <c r="H2849" t="s">
        <v>8246</v>
      </c>
      <c r="I2849">
        <v>1464031265</v>
      </c>
      <c r="J2849">
        <v>1458847265</v>
      </c>
      <c r="K2849" t="b">
        <v>0</v>
      </c>
      <c r="L2849">
        <v>0</v>
      </c>
      <c r="M2849" t="b">
        <v>0</v>
      </c>
      <c r="N2849" t="s">
        <v>8271</v>
      </c>
      <c r="O2849" s="13">
        <f>E2849/D2849</f>
        <v>0</v>
      </c>
      <c r="P2849" s="14">
        <f>IF($L2849&lt;&gt;0, E2849/L2849, 0)</f>
        <v>0</v>
      </c>
      <c r="Q2849" t="str">
        <f>LEFT($N2849, FIND("/", $N2849)-1)</f>
        <v>theater</v>
      </c>
      <c r="R2849" t="str">
        <f>RIGHT(N2849, LEN(N2849)-LEN(Q2849)-1)</f>
        <v>plays</v>
      </c>
      <c r="S2849" s="5">
        <f>$J2849/60/60/24+DATE(1970, 1, 1)</f>
        <v>42453.806307870371</v>
      </c>
      <c r="T2849" s="5">
        <f>$I2849/60/60/24+DATE(1970, 1, 1)</f>
        <v>42513.806307870371</v>
      </c>
      <c r="U2849" t="b">
        <f>T2849&gt;S2849</f>
        <v>1</v>
      </c>
    </row>
    <row r="2850" spans="1:21" ht="58" x14ac:dyDescent="0.35">
      <c r="A2850">
        <v>2848</v>
      </c>
      <c r="B2850" s="3" t="s">
        <v>2848</v>
      </c>
      <c r="C2850" s="3" t="s">
        <v>6958</v>
      </c>
      <c r="D2850" s="11">
        <v>35000</v>
      </c>
      <c r="E2850" s="11">
        <v>70</v>
      </c>
      <c r="F2850" t="s">
        <v>8221</v>
      </c>
      <c r="G2850" t="s">
        <v>8224</v>
      </c>
      <c r="H2850" t="s">
        <v>8246</v>
      </c>
      <c r="I2850">
        <v>1432913659</v>
      </c>
      <c r="J2850">
        <v>1430321659</v>
      </c>
      <c r="K2850" t="b">
        <v>0</v>
      </c>
      <c r="L2850">
        <v>3</v>
      </c>
      <c r="M2850" t="b">
        <v>0</v>
      </c>
      <c r="N2850" t="s">
        <v>8271</v>
      </c>
      <c r="O2850" s="13">
        <f>E2850/D2850</f>
        <v>2E-3</v>
      </c>
      <c r="P2850" s="14">
        <f>IF($L2850&lt;&gt;0, E2850/L2850, 0)</f>
        <v>23.333333333333332</v>
      </c>
      <c r="Q2850" t="str">
        <f>LEFT($N2850, FIND("/", $N2850)-1)</f>
        <v>theater</v>
      </c>
      <c r="R2850" t="str">
        <f>RIGHT(N2850, LEN(N2850)-LEN(Q2850)-1)</f>
        <v>plays</v>
      </c>
      <c r="S2850" s="5">
        <f>$J2850/60/60/24+DATE(1970, 1, 1)</f>
        <v>42123.648831018523</v>
      </c>
      <c r="T2850" s="5">
        <f>$I2850/60/60/24+DATE(1970, 1, 1)</f>
        <v>42153.648831018523</v>
      </c>
      <c r="U2850" t="b">
        <f>T2850&gt;S2850</f>
        <v>1</v>
      </c>
    </row>
    <row r="2851" spans="1:21" ht="43.5" x14ac:dyDescent="0.35">
      <c r="A2851">
        <v>2849</v>
      </c>
      <c r="B2851" s="3" t="s">
        <v>2849</v>
      </c>
      <c r="C2851" s="3" t="s">
        <v>6959</v>
      </c>
      <c r="D2851" s="11">
        <v>500</v>
      </c>
      <c r="E2851" s="11">
        <v>5</v>
      </c>
      <c r="F2851" t="s">
        <v>8221</v>
      </c>
      <c r="G2851" t="s">
        <v>8225</v>
      </c>
      <c r="H2851" t="s">
        <v>8247</v>
      </c>
      <c r="I2851">
        <v>1461406600</v>
      </c>
      <c r="J2851">
        <v>1458814600</v>
      </c>
      <c r="K2851" t="b">
        <v>0</v>
      </c>
      <c r="L2851">
        <v>1</v>
      </c>
      <c r="M2851" t="b">
        <v>0</v>
      </c>
      <c r="N2851" t="s">
        <v>8271</v>
      </c>
      <c r="O2851" s="13">
        <f>E2851/D2851</f>
        <v>0.01</v>
      </c>
      <c r="P2851" s="14">
        <f>IF($L2851&lt;&gt;0, E2851/L2851, 0)</f>
        <v>5</v>
      </c>
      <c r="Q2851" t="str">
        <f>LEFT($N2851, FIND("/", $N2851)-1)</f>
        <v>theater</v>
      </c>
      <c r="R2851" t="str">
        <f>RIGHT(N2851, LEN(N2851)-LEN(Q2851)-1)</f>
        <v>plays</v>
      </c>
      <c r="S2851" s="5">
        <f>$J2851/60/60/24+DATE(1970, 1, 1)</f>
        <v>42453.428240740745</v>
      </c>
      <c r="T2851" s="5">
        <f>$I2851/60/60/24+DATE(1970, 1, 1)</f>
        <v>42483.428240740745</v>
      </c>
      <c r="U2851" t="b">
        <f>T2851&gt;S2851</f>
        <v>1</v>
      </c>
    </row>
    <row r="2852" spans="1:21" ht="43.5" x14ac:dyDescent="0.35">
      <c r="A2852">
        <v>2850</v>
      </c>
      <c r="B2852" s="3" t="s">
        <v>2850</v>
      </c>
      <c r="C2852" s="3" t="s">
        <v>6960</v>
      </c>
      <c r="D2852" s="11">
        <v>8000</v>
      </c>
      <c r="E2852" s="11">
        <v>311</v>
      </c>
      <c r="F2852" t="s">
        <v>8221</v>
      </c>
      <c r="G2852" t="s">
        <v>8224</v>
      </c>
      <c r="H2852" t="s">
        <v>8246</v>
      </c>
      <c r="I2852">
        <v>1409962211</v>
      </c>
      <c r="J2852">
        <v>1407370211</v>
      </c>
      <c r="K2852" t="b">
        <v>0</v>
      </c>
      <c r="L2852">
        <v>13</v>
      </c>
      <c r="M2852" t="b">
        <v>0</v>
      </c>
      <c r="N2852" t="s">
        <v>8271</v>
      </c>
      <c r="O2852" s="13">
        <f>E2852/D2852</f>
        <v>3.8875E-2</v>
      </c>
      <c r="P2852" s="14">
        <f>IF($L2852&lt;&gt;0, E2852/L2852, 0)</f>
        <v>23.923076923076923</v>
      </c>
      <c r="Q2852" t="str">
        <f>LEFT($N2852, FIND("/", $N2852)-1)</f>
        <v>theater</v>
      </c>
      <c r="R2852" t="str">
        <f>RIGHT(N2852, LEN(N2852)-LEN(Q2852)-1)</f>
        <v>plays</v>
      </c>
      <c r="S2852" s="5">
        <f>$J2852/60/60/24+DATE(1970, 1, 1)</f>
        <v>41858.007071759261</v>
      </c>
      <c r="T2852" s="5">
        <f>$I2852/60/60/24+DATE(1970, 1, 1)</f>
        <v>41888.007071759261</v>
      </c>
      <c r="U2852" t="b">
        <f>T2852&gt;S2852</f>
        <v>1</v>
      </c>
    </row>
    <row r="2853" spans="1:21" ht="43.5" x14ac:dyDescent="0.35">
      <c r="A2853">
        <v>2851</v>
      </c>
      <c r="B2853" s="3" t="s">
        <v>2851</v>
      </c>
      <c r="C2853" s="3" t="s">
        <v>6961</v>
      </c>
      <c r="D2853" s="11">
        <v>4500</v>
      </c>
      <c r="E2853" s="11">
        <v>0</v>
      </c>
      <c r="F2853" t="s">
        <v>8221</v>
      </c>
      <c r="G2853" t="s">
        <v>8241</v>
      </c>
      <c r="H2853" t="s">
        <v>8249</v>
      </c>
      <c r="I2853">
        <v>1454109420</v>
      </c>
      <c r="J2853">
        <v>1453334629</v>
      </c>
      <c r="K2853" t="b">
        <v>0</v>
      </c>
      <c r="L2853">
        <v>0</v>
      </c>
      <c r="M2853" t="b">
        <v>0</v>
      </c>
      <c r="N2853" t="s">
        <v>8271</v>
      </c>
      <c r="O2853" s="13">
        <f>E2853/D2853</f>
        <v>0</v>
      </c>
      <c r="P2853" s="14">
        <f>IF($L2853&lt;&gt;0, E2853/L2853, 0)</f>
        <v>0</v>
      </c>
      <c r="Q2853" t="str">
        <f>LEFT($N2853, FIND("/", $N2853)-1)</f>
        <v>theater</v>
      </c>
      <c r="R2853" t="str">
        <f>RIGHT(N2853, LEN(N2853)-LEN(Q2853)-1)</f>
        <v>plays</v>
      </c>
      <c r="S2853" s="5">
        <f>$J2853/60/60/24+DATE(1970, 1, 1)</f>
        <v>42390.002650462964</v>
      </c>
      <c r="T2853" s="5">
        <f>$I2853/60/60/24+DATE(1970, 1, 1)</f>
        <v>42398.970138888893</v>
      </c>
      <c r="U2853" t="b">
        <f>T2853&gt;S2853</f>
        <v>1</v>
      </c>
    </row>
    <row r="2854" spans="1:21" ht="43.5" x14ac:dyDescent="0.35">
      <c r="A2854">
        <v>2852</v>
      </c>
      <c r="B2854" s="3" t="s">
        <v>2852</v>
      </c>
      <c r="C2854" s="3" t="s">
        <v>6962</v>
      </c>
      <c r="D2854" s="11">
        <v>5000</v>
      </c>
      <c r="E2854" s="11">
        <v>95</v>
      </c>
      <c r="F2854" t="s">
        <v>8221</v>
      </c>
      <c r="G2854" t="s">
        <v>8224</v>
      </c>
      <c r="H2854" t="s">
        <v>8246</v>
      </c>
      <c r="I2854">
        <v>1403312703</v>
      </c>
      <c r="J2854">
        <v>1400720703</v>
      </c>
      <c r="K2854" t="b">
        <v>0</v>
      </c>
      <c r="L2854">
        <v>6</v>
      </c>
      <c r="M2854" t="b">
        <v>0</v>
      </c>
      <c r="N2854" t="s">
        <v>8271</v>
      </c>
      <c r="O2854" s="13">
        <f>E2854/D2854</f>
        <v>1.9E-2</v>
      </c>
      <c r="P2854" s="14">
        <f>IF($L2854&lt;&gt;0, E2854/L2854, 0)</f>
        <v>15.833333333333334</v>
      </c>
      <c r="Q2854" t="str">
        <f>LEFT($N2854, FIND("/", $N2854)-1)</f>
        <v>theater</v>
      </c>
      <c r="R2854" t="str">
        <f>RIGHT(N2854, LEN(N2854)-LEN(Q2854)-1)</f>
        <v>plays</v>
      </c>
      <c r="S2854" s="5">
        <f>$J2854/60/60/24+DATE(1970, 1, 1)</f>
        <v>41781.045173611114</v>
      </c>
      <c r="T2854" s="5">
        <f>$I2854/60/60/24+DATE(1970, 1, 1)</f>
        <v>41811.045173611114</v>
      </c>
      <c r="U2854" t="b">
        <f>T2854&gt;S2854</f>
        <v>1</v>
      </c>
    </row>
    <row r="2855" spans="1:21" ht="43.5" x14ac:dyDescent="0.35">
      <c r="A2855">
        <v>2853</v>
      </c>
      <c r="B2855" s="3" t="s">
        <v>2853</v>
      </c>
      <c r="C2855" s="3" t="s">
        <v>6963</v>
      </c>
      <c r="D2855" s="11">
        <v>9500</v>
      </c>
      <c r="E2855" s="11">
        <v>0</v>
      </c>
      <c r="F2855" t="s">
        <v>8221</v>
      </c>
      <c r="G2855" t="s">
        <v>8229</v>
      </c>
      <c r="H2855" t="s">
        <v>8251</v>
      </c>
      <c r="I2855">
        <v>1410669297</v>
      </c>
      <c r="J2855">
        <v>1405485297</v>
      </c>
      <c r="K2855" t="b">
        <v>0</v>
      </c>
      <c r="L2855">
        <v>0</v>
      </c>
      <c r="M2855" t="b">
        <v>0</v>
      </c>
      <c r="N2855" t="s">
        <v>8271</v>
      </c>
      <c r="O2855" s="13">
        <f>E2855/D2855</f>
        <v>0</v>
      </c>
      <c r="P2855" s="14">
        <f>IF($L2855&lt;&gt;0, E2855/L2855, 0)</f>
        <v>0</v>
      </c>
      <c r="Q2855" t="str">
        <f>LEFT($N2855, FIND("/", $N2855)-1)</f>
        <v>theater</v>
      </c>
      <c r="R2855" t="str">
        <f>RIGHT(N2855, LEN(N2855)-LEN(Q2855)-1)</f>
        <v>plays</v>
      </c>
      <c r="S2855" s="5">
        <f>$J2855/60/60/24+DATE(1970, 1, 1)</f>
        <v>41836.190937499996</v>
      </c>
      <c r="T2855" s="5">
        <f>$I2855/60/60/24+DATE(1970, 1, 1)</f>
        <v>41896.190937499996</v>
      </c>
      <c r="U2855" t="b">
        <f>T2855&gt;S2855</f>
        <v>1</v>
      </c>
    </row>
    <row r="2856" spans="1:21" ht="43.5" x14ac:dyDescent="0.35">
      <c r="A2856">
        <v>2854</v>
      </c>
      <c r="B2856" s="3" t="s">
        <v>2854</v>
      </c>
      <c r="C2856" s="3" t="s">
        <v>6964</v>
      </c>
      <c r="D2856" s="11">
        <v>1000</v>
      </c>
      <c r="E2856" s="11">
        <v>417</v>
      </c>
      <c r="F2856" t="s">
        <v>8221</v>
      </c>
      <c r="G2856" t="s">
        <v>8225</v>
      </c>
      <c r="H2856" t="s">
        <v>8247</v>
      </c>
      <c r="I2856">
        <v>1431018719</v>
      </c>
      <c r="J2856">
        <v>1429290719</v>
      </c>
      <c r="K2856" t="b">
        <v>0</v>
      </c>
      <c r="L2856">
        <v>14</v>
      </c>
      <c r="M2856" t="b">
        <v>0</v>
      </c>
      <c r="N2856" t="s">
        <v>8271</v>
      </c>
      <c r="O2856" s="13">
        <f>E2856/D2856</f>
        <v>0.41699999999999998</v>
      </c>
      <c r="P2856" s="14">
        <f>IF($L2856&lt;&gt;0, E2856/L2856, 0)</f>
        <v>29.785714285714285</v>
      </c>
      <c r="Q2856" t="str">
        <f>LEFT($N2856, FIND("/", $N2856)-1)</f>
        <v>theater</v>
      </c>
      <c r="R2856" t="str">
        <f>RIGHT(N2856, LEN(N2856)-LEN(Q2856)-1)</f>
        <v>plays</v>
      </c>
      <c r="S2856" s="5">
        <f>$J2856/60/60/24+DATE(1970, 1, 1)</f>
        <v>42111.71665509259</v>
      </c>
      <c r="T2856" s="5">
        <f>$I2856/60/60/24+DATE(1970, 1, 1)</f>
        <v>42131.71665509259</v>
      </c>
      <c r="U2856" t="b">
        <f>T2856&gt;S2856</f>
        <v>1</v>
      </c>
    </row>
    <row r="2857" spans="1:21" ht="58" x14ac:dyDescent="0.35">
      <c r="A2857">
        <v>2855</v>
      </c>
      <c r="B2857" s="3" t="s">
        <v>2855</v>
      </c>
      <c r="C2857" s="3" t="s">
        <v>6965</v>
      </c>
      <c r="D2857" s="11">
        <v>600</v>
      </c>
      <c r="E2857" s="11">
        <v>300</v>
      </c>
      <c r="F2857" t="s">
        <v>8221</v>
      </c>
      <c r="G2857" t="s">
        <v>8224</v>
      </c>
      <c r="H2857" t="s">
        <v>8246</v>
      </c>
      <c r="I2857">
        <v>1454110440</v>
      </c>
      <c r="J2857">
        <v>1451607071</v>
      </c>
      <c r="K2857" t="b">
        <v>0</v>
      </c>
      <c r="L2857">
        <v>5</v>
      </c>
      <c r="M2857" t="b">
        <v>0</v>
      </c>
      <c r="N2857" t="s">
        <v>8271</v>
      </c>
      <c r="O2857" s="13">
        <f>E2857/D2857</f>
        <v>0.5</v>
      </c>
      <c r="P2857" s="14">
        <f>IF($L2857&lt;&gt;0, E2857/L2857, 0)</f>
        <v>60</v>
      </c>
      <c r="Q2857" t="str">
        <f>LEFT($N2857, FIND("/", $N2857)-1)</f>
        <v>theater</v>
      </c>
      <c r="R2857" t="str">
        <f>RIGHT(N2857, LEN(N2857)-LEN(Q2857)-1)</f>
        <v>plays</v>
      </c>
      <c r="S2857" s="5">
        <f>$J2857/60/60/24+DATE(1970, 1, 1)</f>
        <v>42370.007766203707</v>
      </c>
      <c r="T2857" s="5">
        <f>$I2857/60/60/24+DATE(1970, 1, 1)</f>
        <v>42398.981944444444</v>
      </c>
      <c r="U2857" t="b">
        <f>T2857&gt;S2857</f>
        <v>1</v>
      </c>
    </row>
    <row r="2858" spans="1:21" ht="43.5" x14ac:dyDescent="0.35">
      <c r="A2858">
        <v>2856</v>
      </c>
      <c r="B2858" s="3" t="s">
        <v>2856</v>
      </c>
      <c r="C2858" s="3" t="s">
        <v>6966</v>
      </c>
      <c r="D2858" s="11">
        <v>3000</v>
      </c>
      <c r="E2858" s="11">
        <v>146</v>
      </c>
      <c r="F2858" t="s">
        <v>8221</v>
      </c>
      <c r="G2858" t="s">
        <v>8224</v>
      </c>
      <c r="H2858" t="s">
        <v>8246</v>
      </c>
      <c r="I2858">
        <v>1439069640</v>
      </c>
      <c r="J2858">
        <v>1433897647</v>
      </c>
      <c r="K2858" t="b">
        <v>0</v>
      </c>
      <c r="L2858">
        <v>6</v>
      </c>
      <c r="M2858" t="b">
        <v>0</v>
      </c>
      <c r="N2858" t="s">
        <v>8271</v>
      </c>
      <c r="O2858" s="13">
        <f>E2858/D2858</f>
        <v>4.8666666666666664E-2</v>
      </c>
      <c r="P2858" s="14">
        <f>IF($L2858&lt;&gt;0, E2858/L2858, 0)</f>
        <v>24.333333333333332</v>
      </c>
      <c r="Q2858" t="str">
        <f>LEFT($N2858, FIND("/", $N2858)-1)</f>
        <v>theater</v>
      </c>
      <c r="R2858" t="str">
        <f>RIGHT(N2858, LEN(N2858)-LEN(Q2858)-1)</f>
        <v>plays</v>
      </c>
      <c r="S2858" s="5">
        <f>$J2858/60/60/24+DATE(1970, 1, 1)</f>
        <v>42165.037581018521</v>
      </c>
      <c r="T2858" s="5">
        <f>$I2858/60/60/24+DATE(1970, 1, 1)</f>
        <v>42224.898611111115</v>
      </c>
      <c r="U2858" t="b">
        <f>T2858&gt;S2858</f>
        <v>1</v>
      </c>
    </row>
    <row r="2859" spans="1:21" ht="58" x14ac:dyDescent="0.35">
      <c r="A2859">
        <v>2857</v>
      </c>
      <c r="B2859" s="3" t="s">
        <v>2857</v>
      </c>
      <c r="C2859" s="3" t="s">
        <v>6967</v>
      </c>
      <c r="D2859" s="11">
        <v>38000</v>
      </c>
      <c r="E2859" s="11">
        <v>7500</v>
      </c>
      <c r="F2859" t="s">
        <v>8221</v>
      </c>
      <c r="G2859" t="s">
        <v>8238</v>
      </c>
      <c r="H2859" t="s">
        <v>8256</v>
      </c>
      <c r="I2859">
        <v>1487613600</v>
      </c>
      <c r="J2859">
        <v>1482444295</v>
      </c>
      <c r="K2859" t="b">
        <v>0</v>
      </c>
      <c r="L2859">
        <v>15</v>
      </c>
      <c r="M2859" t="b">
        <v>0</v>
      </c>
      <c r="N2859" t="s">
        <v>8271</v>
      </c>
      <c r="O2859" s="13">
        <f>E2859/D2859</f>
        <v>0.19736842105263158</v>
      </c>
      <c r="P2859" s="14">
        <f>IF($L2859&lt;&gt;0, E2859/L2859, 0)</f>
        <v>500</v>
      </c>
      <c r="Q2859" t="str">
        <f>LEFT($N2859, FIND("/", $N2859)-1)</f>
        <v>theater</v>
      </c>
      <c r="R2859" t="str">
        <f>RIGHT(N2859, LEN(N2859)-LEN(Q2859)-1)</f>
        <v>plays</v>
      </c>
      <c r="S2859" s="5">
        <f>$J2859/60/60/24+DATE(1970, 1, 1)</f>
        <v>42726.920081018514</v>
      </c>
      <c r="T2859" s="5">
        <f>$I2859/60/60/24+DATE(1970, 1, 1)</f>
        <v>42786.75</v>
      </c>
      <c r="U2859" t="b">
        <f>T2859&gt;S2859</f>
        <v>1</v>
      </c>
    </row>
    <row r="2860" spans="1:21" ht="43.5" x14ac:dyDescent="0.35">
      <c r="A2860">
        <v>2858</v>
      </c>
      <c r="B2860" s="3" t="s">
        <v>2858</v>
      </c>
      <c r="C2860" s="3" t="s">
        <v>6968</v>
      </c>
      <c r="D2860" s="11">
        <v>1000</v>
      </c>
      <c r="E2860" s="11">
        <v>0</v>
      </c>
      <c r="F2860" t="s">
        <v>8221</v>
      </c>
      <c r="G2860" t="s">
        <v>8233</v>
      </c>
      <c r="H2860" t="s">
        <v>8249</v>
      </c>
      <c r="I2860">
        <v>1417778880</v>
      </c>
      <c r="J2860">
        <v>1415711095</v>
      </c>
      <c r="K2860" t="b">
        <v>0</v>
      </c>
      <c r="L2860">
        <v>0</v>
      </c>
      <c r="M2860" t="b">
        <v>0</v>
      </c>
      <c r="N2860" t="s">
        <v>8271</v>
      </c>
      <c r="O2860" s="13">
        <f>E2860/D2860</f>
        <v>0</v>
      </c>
      <c r="P2860" s="14">
        <f>IF($L2860&lt;&gt;0, E2860/L2860, 0)</f>
        <v>0</v>
      </c>
      <c r="Q2860" t="str">
        <f>LEFT($N2860, FIND("/", $N2860)-1)</f>
        <v>theater</v>
      </c>
      <c r="R2860" t="str">
        <f>RIGHT(N2860, LEN(N2860)-LEN(Q2860)-1)</f>
        <v>plays</v>
      </c>
      <c r="S2860" s="5">
        <f>$J2860/60/60/24+DATE(1970, 1, 1)</f>
        <v>41954.545081018514</v>
      </c>
      <c r="T2860" s="5">
        <f>$I2860/60/60/24+DATE(1970, 1, 1)</f>
        <v>41978.477777777778</v>
      </c>
      <c r="U2860" t="b">
        <f>T2860&gt;S2860</f>
        <v>1</v>
      </c>
    </row>
    <row r="2861" spans="1:21" ht="43.5" x14ac:dyDescent="0.35">
      <c r="A2861">
        <v>2859</v>
      </c>
      <c r="B2861" s="3" t="s">
        <v>2859</v>
      </c>
      <c r="C2861" s="3" t="s">
        <v>6969</v>
      </c>
      <c r="D2861" s="11">
        <v>2000</v>
      </c>
      <c r="E2861" s="11">
        <v>35</v>
      </c>
      <c r="F2861" t="s">
        <v>8221</v>
      </c>
      <c r="G2861" t="s">
        <v>8226</v>
      </c>
      <c r="H2861" t="s">
        <v>8248</v>
      </c>
      <c r="I2861">
        <v>1444984904</v>
      </c>
      <c r="J2861">
        <v>1439800904</v>
      </c>
      <c r="K2861" t="b">
        <v>0</v>
      </c>
      <c r="L2861">
        <v>1</v>
      </c>
      <c r="M2861" t="b">
        <v>0</v>
      </c>
      <c r="N2861" t="s">
        <v>8271</v>
      </c>
      <c r="O2861" s="13">
        <f>E2861/D2861</f>
        <v>1.7500000000000002E-2</v>
      </c>
      <c r="P2861" s="14">
        <f>IF($L2861&lt;&gt;0, E2861/L2861, 0)</f>
        <v>35</v>
      </c>
      <c r="Q2861" t="str">
        <f>LEFT($N2861, FIND("/", $N2861)-1)</f>
        <v>theater</v>
      </c>
      <c r="R2861" t="str">
        <f>RIGHT(N2861, LEN(N2861)-LEN(Q2861)-1)</f>
        <v>plays</v>
      </c>
      <c r="S2861" s="5">
        <f>$J2861/60/60/24+DATE(1970, 1, 1)</f>
        <v>42233.362314814818</v>
      </c>
      <c r="T2861" s="5">
        <f>$I2861/60/60/24+DATE(1970, 1, 1)</f>
        <v>42293.362314814818</v>
      </c>
      <c r="U2861" t="b">
        <f>T2861&gt;S2861</f>
        <v>1</v>
      </c>
    </row>
    <row r="2862" spans="1:21" ht="58" x14ac:dyDescent="0.35">
      <c r="A2862">
        <v>2860</v>
      </c>
      <c r="B2862" s="3" t="s">
        <v>2860</v>
      </c>
      <c r="C2862" s="3" t="s">
        <v>6970</v>
      </c>
      <c r="D2862" s="11">
        <v>4000</v>
      </c>
      <c r="E2862" s="11">
        <v>266</v>
      </c>
      <c r="F2862" t="s">
        <v>8221</v>
      </c>
      <c r="G2862" t="s">
        <v>8224</v>
      </c>
      <c r="H2862" t="s">
        <v>8246</v>
      </c>
      <c r="I2862">
        <v>1466363576</v>
      </c>
      <c r="J2862">
        <v>1461179576</v>
      </c>
      <c r="K2862" t="b">
        <v>0</v>
      </c>
      <c r="L2862">
        <v>9</v>
      </c>
      <c r="M2862" t="b">
        <v>0</v>
      </c>
      <c r="N2862" t="s">
        <v>8271</v>
      </c>
      <c r="O2862" s="13">
        <f>E2862/D2862</f>
        <v>6.6500000000000004E-2</v>
      </c>
      <c r="P2862" s="14">
        <f>IF($L2862&lt;&gt;0, E2862/L2862, 0)</f>
        <v>29.555555555555557</v>
      </c>
      <c r="Q2862" t="str">
        <f>LEFT($N2862, FIND("/", $N2862)-1)</f>
        <v>theater</v>
      </c>
      <c r="R2862" t="str">
        <f>RIGHT(N2862, LEN(N2862)-LEN(Q2862)-1)</f>
        <v>plays</v>
      </c>
      <c r="S2862" s="5">
        <f>$J2862/60/60/24+DATE(1970, 1, 1)</f>
        <v>42480.800648148142</v>
      </c>
      <c r="T2862" s="5">
        <f>$I2862/60/60/24+DATE(1970, 1, 1)</f>
        <v>42540.800648148142</v>
      </c>
      <c r="U2862" t="b">
        <f>T2862&gt;S2862</f>
        <v>1</v>
      </c>
    </row>
    <row r="2863" spans="1:21" ht="43.5" x14ac:dyDescent="0.35">
      <c r="A2863">
        <v>2861</v>
      </c>
      <c r="B2863" s="3" t="s">
        <v>2861</v>
      </c>
      <c r="C2863" s="3" t="s">
        <v>6971</v>
      </c>
      <c r="D2863" s="11">
        <v>250</v>
      </c>
      <c r="E2863" s="11">
        <v>80</v>
      </c>
      <c r="F2863" t="s">
        <v>8221</v>
      </c>
      <c r="G2863" t="s">
        <v>8226</v>
      </c>
      <c r="H2863" t="s">
        <v>8248</v>
      </c>
      <c r="I2863">
        <v>1443103848</v>
      </c>
      <c r="J2863">
        <v>1441894248</v>
      </c>
      <c r="K2863" t="b">
        <v>0</v>
      </c>
      <c r="L2863">
        <v>3</v>
      </c>
      <c r="M2863" t="b">
        <v>0</v>
      </c>
      <c r="N2863" t="s">
        <v>8271</v>
      </c>
      <c r="O2863" s="13">
        <f>E2863/D2863</f>
        <v>0.32</v>
      </c>
      <c r="P2863" s="14">
        <f>IF($L2863&lt;&gt;0, E2863/L2863, 0)</f>
        <v>26.666666666666668</v>
      </c>
      <c r="Q2863" t="str">
        <f>LEFT($N2863, FIND("/", $N2863)-1)</f>
        <v>theater</v>
      </c>
      <c r="R2863" t="str">
        <f>RIGHT(N2863, LEN(N2863)-LEN(Q2863)-1)</f>
        <v>plays</v>
      </c>
      <c r="S2863" s="5">
        <f>$J2863/60/60/24+DATE(1970, 1, 1)</f>
        <v>42257.590833333335</v>
      </c>
      <c r="T2863" s="5">
        <f>$I2863/60/60/24+DATE(1970, 1, 1)</f>
        <v>42271.590833333335</v>
      </c>
      <c r="U2863" t="b">
        <f>T2863&gt;S2863</f>
        <v>1</v>
      </c>
    </row>
    <row r="2864" spans="1:21" ht="43.5" x14ac:dyDescent="0.35">
      <c r="A2864">
        <v>2862</v>
      </c>
      <c r="B2864" s="3" t="s">
        <v>2862</v>
      </c>
      <c r="C2864" s="3" t="s">
        <v>6972</v>
      </c>
      <c r="D2864" s="11">
        <v>12700</v>
      </c>
      <c r="E2864" s="11">
        <v>55</v>
      </c>
      <c r="F2864" t="s">
        <v>8221</v>
      </c>
      <c r="G2864" t="s">
        <v>8224</v>
      </c>
      <c r="H2864" t="s">
        <v>8246</v>
      </c>
      <c r="I2864">
        <v>1403636229</v>
      </c>
      <c r="J2864">
        <v>1401044229</v>
      </c>
      <c r="K2864" t="b">
        <v>0</v>
      </c>
      <c r="L2864">
        <v>3</v>
      </c>
      <c r="M2864" t="b">
        <v>0</v>
      </c>
      <c r="N2864" t="s">
        <v>8271</v>
      </c>
      <c r="O2864" s="13">
        <f>E2864/D2864</f>
        <v>4.3307086614173228E-3</v>
      </c>
      <c r="P2864" s="14">
        <f>IF($L2864&lt;&gt;0, E2864/L2864, 0)</f>
        <v>18.333333333333332</v>
      </c>
      <c r="Q2864" t="str">
        <f>LEFT($N2864, FIND("/", $N2864)-1)</f>
        <v>theater</v>
      </c>
      <c r="R2864" t="str">
        <f>RIGHT(N2864, LEN(N2864)-LEN(Q2864)-1)</f>
        <v>plays</v>
      </c>
      <c r="S2864" s="5">
        <f>$J2864/60/60/24+DATE(1970, 1, 1)</f>
        <v>41784.789687500001</v>
      </c>
      <c r="T2864" s="5">
        <f>$I2864/60/60/24+DATE(1970, 1, 1)</f>
        <v>41814.789687500001</v>
      </c>
      <c r="U2864" t="b">
        <f>T2864&gt;S2864</f>
        <v>1</v>
      </c>
    </row>
    <row r="2865" spans="1:21" ht="43.5" x14ac:dyDescent="0.35">
      <c r="A2865">
        <v>2863</v>
      </c>
      <c r="B2865" s="3" t="s">
        <v>2863</v>
      </c>
      <c r="C2865" s="3" t="s">
        <v>6973</v>
      </c>
      <c r="D2865" s="11">
        <v>50000</v>
      </c>
      <c r="E2865" s="11">
        <v>20</v>
      </c>
      <c r="F2865" t="s">
        <v>8221</v>
      </c>
      <c r="G2865" t="s">
        <v>8224</v>
      </c>
      <c r="H2865" t="s">
        <v>8246</v>
      </c>
      <c r="I2865">
        <v>1410279123</v>
      </c>
      <c r="J2865">
        <v>1405095123</v>
      </c>
      <c r="K2865" t="b">
        <v>0</v>
      </c>
      <c r="L2865">
        <v>1</v>
      </c>
      <c r="M2865" t="b">
        <v>0</v>
      </c>
      <c r="N2865" t="s">
        <v>8271</v>
      </c>
      <c r="O2865" s="13">
        <f>E2865/D2865</f>
        <v>4.0000000000000002E-4</v>
      </c>
      <c r="P2865" s="14">
        <f>IF($L2865&lt;&gt;0, E2865/L2865, 0)</f>
        <v>20</v>
      </c>
      <c r="Q2865" t="str">
        <f>LEFT($N2865, FIND("/", $N2865)-1)</f>
        <v>theater</v>
      </c>
      <c r="R2865" t="str">
        <f>RIGHT(N2865, LEN(N2865)-LEN(Q2865)-1)</f>
        <v>plays</v>
      </c>
      <c r="S2865" s="5">
        <f>$J2865/60/60/24+DATE(1970, 1, 1)</f>
        <v>41831.675034722226</v>
      </c>
      <c r="T2865" s="5">
        <f>$I2865/60/60/24+DATE(1970, 1, 1)</f>
        <v>41891.675034722226</v>
      </c>
      <c r="U2865" t="b">
        <f>T2865&gt;S2865</f>
        <v>1</v>
      </c>
    </row>
    <row r="2866" spans="1:21" x14ac:dyDescent="0.35">
      <c r="A2866">
        <v>2864</v>
      </c>
      <c r="B2866" s="3" t="s">
        <v>2864</v>
      </c>
      <c r="C2866" s="3" t="s">
        <v>6974</v>
      </c>
      <c r="D2866" s="11">
        <v>2500</v>
      </c>
      <c r="E2866" s="11">
        <v>40</v>
      </c>
      <c r="F2866" t="s">
        <v>8221</v>
      </c>
      <c r="G2866" t="s">
        <v>8225</v>
      </c>
      <c r="H2866" t="s">
        <v>8247</v>
      </c>
      <c r="I2866">
        <v>1437139080</v>
      </c>
      <c r="J2866">
        <v>1434552207</v>
      </c>
      <c r="K2866" t="b">
        <v>0</v>
      </c>
      <c r="L2866">
        <v>3</v>
      </c>
      <c r="M2866" t="b">
        <v>0</v>
      </c>
      <c r="N2866" t="s">
        <v>8271</v>
      </c>
      <c r="O2866" s="13">
        <f>E2866/D2866</f>
        <v>1.6E-2</v>
      </c>
      <c r="P2866" s="14">
        <f>IF($L2866&lt;&gt;0, E2866/L2866, 0)</f>
        <v>13.333333333333334</v>
      </c>
      <c r="Q2866" t="str">
        <f>LEFT($N2866, FIND("/", $N2866)-1)</f>
        <v>theater</v>
      </c>
      <c r="R2866" t="str">
        <f>RIGHT(N2866, LEN(N2866)-LEN(Q2866)-1)</f>
        <v>plays</v>
      </c>
      <c r="S2866" s="5">
        <f>$J2866/60/60/24+DATE(1970, 1, 1)</f>
        <v>42172.613506944443</v>
      </c>
      <c r="T2866" s="5">
        <f>$I2866/60/60/24+DATE(1970, 1, 1)</f>
        <v>42202.554166666669</v>
      </c>
      <c r="U2866" t="b">
        <f>T2866&gt;S2866</f>
        <v>1</v>
      </c>
    </row>
    <row r="2867" spans="1:21" ht="43.5" x14ac:dyDescent="0.35">
      <c r="A2867">
        <v>2865</v>
      </c>
      <c r="B2867" s="3" t="s">
        <v>2865</v>
      </c>
      <c r="C2867" s="3" t="s">
        <v>6975</v>
      </c>
      <c r="D2867" s="11">
        <v>2888</v>
      </c>
      <c r="E2867" s="11">
        <v>0</v>
      </c>
      <c r="F2867" t="s">
        <v>8221</v>
      </c>
      <c r="G2867" t="s">
        <v>8224</v>
      </c>
      <c r="H2867" t="s">
        <v>8246</v>
      </c>
      <c r="I2867">
        <v>1420512259</v>
      </c>
      <c r="J2867">
        <v>1415328259</v>
      </c>
      <c r="K2867" t="b">
        <v>0</v>
      </c>
      <c r="L2867">
        <v>0</v>
      </c>
      <c r="M2867" t="b">
        <v>0</v>
      </c>
      <c r="N2867" t="s">
        <v>8271</v>
      </c>
      <c r="O2867" s="13">
        <f>E2867/D2867</f>
        <v>0</v>
      </c>
      <c r="P2867" s="14">
        <f>IF($L2867&lt;&gt;0, E2867/L2867, 0)</f>
        <v>0</v>
      </c>
      <c r="Q2867" t="str">
        <f>LEFT($N2867, FIND("/", $N2867)-1)</f>
        <v>theater</v>
      </c>
      <c r="R2867" t="str">
        <f>RIGHT(N2867, LEN(N2867)-LEN(Q2867)-1)</f>
        <v>plays</v>
      </c>
      <c r="S2867" s="5">
        <f>$J2867/60/60/24+DATE(1970, 1, 1)</f>
        <v>41950.114108796297</v>
      </c>
      <c r="T2867" s="5">
        <f>$I2867/60/60/24+DATE(1970, 1, 1)</f>
        <v>42010.114108796297</v>
      </c>
      <c r="U2867" t="b">
        <f>T2867&gt;S2867</f>
        <v>1</v>
      </c>
    </row>
    <row r="2868" spans="1:21" ht="43.5" x14ac:dyDescent="0.35">
      <c r="A2868">
        <v>2866</v>
      </c>
      <c r="B2868" s="3" t="s">
        <v>2866</v>
      </c>
      <c r="C2868" s="3" t="s">
        <v>6976</v>
      </c>
      <c r="D2868" s="11">
        <v>5000</v>
      </c>
      <c r="E2868" s="11">
        <v>45</v>
      </c>
      <c r="F2868" t="s">
        <v>8221</v>
      </c>
      <c r="G2868" t="s">
        <v>8224</v>
      </c>
      <c r="H2868" t="s">
        <v>8246</v>
      </c>
      <c r="I2868">
        <v>1476482400</v>
      </c>
      <c r="J2868">
        <v>1473893721</v>
      </c>
      <c r="K2868" t="b">
        <v>0</v>
      </c>
      <c r="L2868">
        <v>2</v>
      </c>
      <c r="M2868" t="b">
        <v>0</v>
      </c>
      <c r="N2868" t="s">
        <v>8271</v>
      </c>
      <c r="O2868" s="13">
        <f>E2868/D2868</f>
        <v>8.9999999999999993E-3</v>
      </c>
      <c r="P2868" s="14">
        <f>IF($L2868&lt;&gt;0, E2868/L2868, 0)</f>
        <v>22.5</v>
      </c>
      <c r="Q2868" t="str">
        <f>LEFT($N2868, FIND("/", $N2868)-1)</f>
        <v>theater</v>
      </c>
      <c r="R2868" t="str">
        <f>RIGHT(N2868, LEN(N2868)-LEN(Q2868)-1)</f>
        <v>plays</v>
      </c>
      <c r="S2868" s="5">
        <f>$J2868/60/60/24+DATE(1970, 1, 1)</f>
        <v>42627.955104166671</v>
      </c>
      <c r="T2868" s="5">
        <f>$I2868/60/60/24+DATE(1970, 1, 1)</f>
        <v>42657.916666666672</v>
      </c>
      <c r="U2868" t="b">
        <f>T2868&gt;S2868</f>
        <v>1</v>
      </c>
    </row>
    <row r="2869" spans="1:21" ht="58" x14ac:dyDescent="0.35">
      <c r="A2869">
        <v>2867</v>
      </c>
      <c r="B2869" s="3" t="s">
        <v>2867</v>
      </c>
      <c r="C2869" s="3" t="s">
        <v>6977</v>
      </c>
      <c r="D2869" s="11">
        <v>2500</v>
      </c>
      <c r="E2869" s="11">
        <v>504</v>
      </c>
      <c r="F2869" t="s">
        <v>8221</v>
      </c>
      <c r="G2869" t="s">
        <v>8224</v>
      </c>
      <c r="H2869" t="s">
        <v>8246</v>
      </c>
      <c r="I2869">
        <v>1467604800</v>
      </c>
      <c r="J2869">
        <v>1465533672</v>
      </c>
      <c r="K2869" t="b">
        <v>0</v>
      </c>
      <c r="L2869">
        <v>10</v>
      </c>
      <c r="M2869" t="b">
        <v>0</v>
      </c>
      <c r="N2869" t="s">
        <v>8271</v>
      </c>
      <c r="O2869" s="13">
        <f>E2869/D2869</f>
        <v>0.2016</v>
      </c>
      <c r="P2869" s="14">
        <f>IF($L2869&lt;&gt;0, E2869/L2869, 0)</f>
        <v>50.4</v>
      </c>
      <c r="Q2869" t="str">
        <f>LEFT($N2869, FIND("/", $N2869)-1)</f>
        <v>theater</v>
      </c>
      <c r="R2869" t="str">
        <f>RIGHT(N2869, LEN(N2869)-LEN(Q2869)-1)</f>
        <v>plays</v>
      </c>
      <c r="S2869" s="5">
        <f>$J2869/60/60/24+DATE(1970, 1, 1)</f>
        <v>42531.195277777777</v>
      </c>
      <c r="T2869" s="5">
        <f>$I2869/60/60/24+DATE(1970, 1, 1)</f>
        <v>42555.166666666672</v>
      </c>
      <c r="U2869" t="b">
        <f>T2869&gt;S2869</f>
        <v>1</v>
      </c>
    </row>
    <row r="2870" spans="1:21" ht="58" x14ac:dyDescent="0.35">
      <c r="A2870">
        <v>2868</v>
      </c>
      <c r="B2870" s="3" t="s">
        <v>2868</v>
      </c>
      <c r="C2870" s="3" t="s">
        <v>6978</v>
      </c>
      <c r="D2870" s="11">
        <v>15000</v>
      </c>
      <c r="E2870" s="11">
        <v>6301.76</v>
      </c>
      <c r="F2870" t="s">
        <v>8221</v>
      </c>
      <c r="G2870" t="s">
        <v>8224</v>
      </c>
      <c r="H2870" t="s">
        <v>8246</v>
      </c>
      <c r="I2870">
        <v>1475697054</v>
      </c>
      <c r="J2870">
        <v>1473105054</v>
      </c>
      <c r="K2870" t="b">
        <v>0</v>
      </c>
      <c r="L2870">
        <v>60</v>
      </c>
      <c r="M2870" t="b">
        <v>0</v>
      </c>
      <c r="N2870" t="s">
        <v>8271</v>
      </c>
      <c r="O2870" s="13">
        <f>E2870/D2870</f>
        <v>0.42011733333333334</v>
      </c>
      <c r="P2870" s="14">
        <f>IF($L2870&lt;&gt;0, E2870/L2870, 0)</f>
        <v>105.02933333333334</v>
      </c>
      <c r="Q2870" t="str">
        <f>LEFT($N2870, FIND("/", $N2870)-1)</f>
        <v>theater</v>
      </c>
      <c r="R2870" t="str">
        <f>RIGHT(N2870, LEN(N2870)-LEN(Q2870)-1)</f>
        <v>plays</v>
      </c>
      <c r="S2870" s="5">
        <f>$J2870/60/60/24+DATE(1970, 1, 1)</f>
        <v>42618.827013888891</v>
      </c>
      <c r="T2870" s="5">
        <f>$I2870/60/60/24+DATE(1970, 1, 1)</f>
        <v>42648.827013888891</v>
      </c>
      <c r="U2870" t="b">
        <f>T2870&gt;S2870</f>
        <v>1</v>
      </c>
    </row>
    <row r="2871" spans="1:21" ht="58" x14ac:dyDescent="0.35">
      <c r="A2871">
        <v>2869</v>
      </c>
      <c r="B2871" s="3" t="s">
        <v>2869</v>
      </c>
      <c r="C2871" s="3" t="s">
        <v>6979</v>
      </c>
      <c r="D2871" s="11">
        <v>20000</v>
      </c>
      <c r="E2871" s="11">
        <v>177</v>
      </c>
      <c r="F2871" t="s">
        <v>8221</v>
      </c>
      <c r="G2871" t="s">
        <v>8224</v>
      </c>
      <c r="H2871" t="s">
        <v>8246</v>
      </c>
      <c r="I2871">
        <v>1468937681</v>
      </c>
      <c r="J2871">
        <v>1466345681</v>
      </c>
      <c r="K2871" t="b">
        <v>0</v>
      </c>
      <c r="L2871">
        <v>5</v>
      </c>
      <c r="M2871" t="b">
        <v>0</v>
      </c>
      <c r="N2871" t="s">
        <v>8271</v>
      </c>
      <c r="O2871" s="13">
        <f>E2871/D2871</f>
        <v>8.8500000000000002E-3</v>
      </c>
      <c r="P2871" s="14">
        <f>IF($L2871&lt;&gt;0, E2871/L2871, 0)</f>
        <v>35.4</v>
      </c>
      <c r="Q2871" t="str">
        <f>LEFT($N2871, FIND("/", $N2871)-1)</f>
        <v>theater</v>
      </c>
      <c r="R2871" t="str">
        <f>RIGHT(N2871, LEN(N2871)-LEN(Q2871)-1)</f>
        <v>plays</v>
      </c>
      <c r="S2871" s="5">
        <f>$J2871/60/60/24+DATE(1970, 1, 1)</f>
        <v>42540.593530092592</v>
      </c>
      <c r="T2871" s="5">
        <f>$I2871/60/60/24+DATE(1970, 1, 1)</f>
        <v>42570.593530092592</v>
      </c>
      <c r="U2871" t="b">
        <f>T2871&gt;S2871</f>
        <v>1</v>
      </c>
    </row>
    <row r="2872" spans="1:21" ht="58" x14ac:dyDescent="0.35">
      <c r="A2872">
        <v>2870</v>
      </c>
      <c r="B2872" s="3" t="s">
        <v>2870</v>
      </c>
      <c r="C2872" s="3" t="s">
        <v>6980</v>
      </c>
      <c r="D2872" s="11">
        <v>5000</v>
      </c>
      <c r="E2872" s="11">
        <v>750</v>
      </c>
      <c r="F2872" t="s">
        <v>8221</v>
      </c>
      <c r="G2872" t="s">
        <v>8224</v>
      </c>
      <c r="H2872" t="s">
        <v>8246</v>
      </c>
      <c r="I2872">
        <v>1400301165</v>
      </c>
      <c r="J2872">
        <v>1397709165</v>
      </c>
      <c r="K2872" t="b">
        <v>0</v>
      </c>
      <c r="L2872">
        <v>9</v>
      </c>
      <c r="M2872" t="b">
        <v>0</v>
      </c>
      <c r="N2872" t="s">
        <v>8271</v>
      </c>
      <c r="O2872" s="13">
        <f>E2872/D2872</f>
        <v>0.15</v>
      </c>
      <c r="P2872" s="14">
        <f>IF($L2872&lt;&gt;0, E2872/L2872, 0)</f>
        <v>83.333333333333329</v>
      </c>
      <c r="Q2872" t="str">
        <f>LEFT($N2872, FIND("/", $N2872)-1)</f>
        <v>theater</v>
      </c>
      <c r="R2872" t="str">
        <f>RIGHT(N2872, LEN(N2872)-LEN(Q2872)-1)</f>
        <v>plays</v>
      </c>
      <c r="S2872" s="5">
        <f>$J2872/60/60/24+DATE(1970, 1, 1)</f>
        <v>41746.189409722225</v>
      </c>
      <c r="T2872" s="5">
        <f>$I2872/60/60/24+DATE(1970, 1, 1)</f>
        <v>41776.189409722225</v>
      </c>
      <c r="U2872" t="b">
        <f>T2872&gt;S2872</f>
        <v>1</v>
      </c>
    </row>
    <row r="2873" spans="1:21" ht="43.5" x14ac:dyDescent="0.35">
      <c r="A2873">
        <v>2871</v>
      </c>
      <c r="B2873" s="3" t="s">
        <v>2871</v>
      </c>
      <c r="C2873" s="3" t="s">
        <v>6981</v>
      </c>
      <c r="D2873" s="11">
        <v>10000</v>
      </c>
      <c r="E2873" s="11">
        <v>467</v>
      </c>
      <c r="F2873" t="s">
        <v>8221</v>
      </c>
      <c r="G2873" t="s">
        <v>8224</v>
      </c>
      <c r="H2873" t="s">
        <v>8246</v>
      </c>
      <c r="I2873">
        <v>1419183813</v>
      </c>
      <c r="J2873">
        <v>1417455813</v>
      </c>
      <c r="K2873" t="b">
        <v>0</v>
      </c>
      <c r="L2873">
        <v>13</v>
      </c>
      <c r="M2873" t="b">
        <v>0</v>
      </c>
      <c r="N2873" t="s">
        <v>8271</v>
      </c>
      <c r="O2873" s="13">
        <f>E2873/D2873</f>
        <v>4.6699999999999998E-2</v>
      </c>
      <c r="P2873" s="14">
        <f>IF($L2873&lt;&gt;0, E2873/L2873, 0)</f>
        <v>35.92307692307692</v>
      </c>
      <c r="Q2873" t="str">
        <f>LEFT($N2873, FIND("/", $N2873)-1)</f>
        <v>theater</v>
      </c>
      <c r="R2873" t="str">
        <f>RIGHT(N2873, LEN(N2873)-LEN(Q2873)-1)</f>
        <v>plays</v>
      </c>
      <c r="S2873" s="5">
        <f>$J2873/60/60/24+DATE(1970, 1, 1)</f>
        <v>41974.738576388889</v>
      </c>
      <c r="T2873" s="5">
        <f>$I2873/60/60/24+DATE(1970, 1, 1)</f>
        <v>41994.738576388889</v>
      </c>
      <c r="U2873" t="b">
        <f>T2873&gt;S2873</f>
        <v>1</v>
      </c>
    </row>
    <row r="2874" spans="1:21" ht="43.5" x14ac:dyDescent="0.35">
      <c r="A2874">
        <v>2872</v>
      </c>
      <c r="B2874" s="3" t="s">
        <v>2872</v>
      </c>
      <c r="C2874" s="3" t="s">
        <v>6982</v>
      </c>
      <c r="D2874" s="11">
        <v>3000</v>
      </c>
      <c r="E2874" s="11">
        <v>0</v>
      </c>
      <c r="F2874" t="s">
        <v>8221</v>
      </c>
      <c r="G2874" t="s">
        <v>8224</v>
      </c>
      <c r="H2874" t="s">
        <v>8246</v>
      </c>
      <c r="I2874">
        <v>1434768438</v>
      </c>
      <c r="J2874">
        <v>1429584438</v>
      </c>
      <c r="K2874" t="b">
        <v>0</v>
      </c>
      <c r="L2874">
        <v>0</v>
      </c>
      <c r="M2874" t="b">
        <v>0</v>
      </c>
      <c r="N2874" t="s">
        <v>8271</v>
      </c>
      <c r="O2874" s="13">
        <f>E2874/D2874</f>
        <v>0</v>
      </c>
      <c r="P2874" s="14">
        <f>IF($L2874&lt;&gt;0, E2874/L2874, 0)</f>
        <v>0</v>
      </c>
      <c r="Q2874" t="str">
        <f>LEFT($N2874, FIND("/", $N2874)-1)</f>
        <v>theater</v>
      </c>
      <c r="R2874" t="str">
        <f>RIGHT(N2874, LEN(N2874)-LEN(Q2874)-1)</f>
        <v>plays</v>
      </c>
      <c r="S2874" s="5">
        <f>$J2874/60/60/24+DATE(1970, 1, 1)</f>
        <v>42115.11618055556</v>
      </c>
      <c r="T2874" s="5">
        <f>$I2874/60/60/24+DATE(1970, 1, 1)</f>
        <v>42175.11618055556</v>
      </c>
      <c r="U2874" t="b">
        <f>T2874&gt;S2874</f>
        <v>1</v>
      </c>
    </row>
    <row r="2875" spans="1:21" ht="58" x14ac:dyDescent="0.35">
      <c r="A2875">
        <v>2873</v>
      </c>
      <c r="B2875" s="3" t="s">
        <v>2873</v>
      </c>
      <c r="C2875" s="3" t="s">
        <v>6983</v>
      </c>
      <c r="D2875" s="11">
        <v>2500</v>
      </c>
      <c r="E2875" s="11">
        <v>953</v>
      </c>
      <c r="F2875" t="s">
        <v>8221</v>
      </c>
      <c r="G2875" t="s">
        <v>8224</v>
      </c>
      <c r="H2875" t="s">
        <v>8246</v>
      </c>
      <c r="I2875">
        <v>1422473831</v>
      </c>
      <c r="J2875">
        <v>1419881831</v>
      </c>
      <c r="K2875" t="b">
        <v>0</v>
      </c>
      <c r="L2875">
        <v>8</v>
      </c>
      <c r="M2875" t="b">
        <v>0</v>
      </c>
      <c r="N2875" t="s">
        <v>8271</v>
      </c>
      <c r="O2875" s="13">
        <f>E2875/D2875</f>
        <v>0.38119999999999998</v>
      </c>
      <c r="P2875" s="14">
        <f>IF($L2875&lt;&gt;0, E2875/L2875, 0)</f>
        <v>119.125</v>
      </c>
      <c r="Q2875" t="str">
        <f>LEFT($N2875, FIND("/", $N2875)-1)</f>
        <v>theater</v>
      </c>
      <c r="R2875" t="str">
        <f>RIGHT(N2875, LEN(N2875)-LEN(Q2875)-1)</f>
        <v>plays</v>
      </c>
      <c r="S2875" s="5">
        <f>$J2875/60/60/24+DATE(1970, 1, 1)</f>
        <v>42002.817488425921</v>
      </c>
      <c r="T2875" s="5">
        <f>$I2875/60/60/24+DATE(1970, 1, 1)</f>
        <v>42032.817488425921</v>
      </c>
      <c r="U2875" t="b">
        <f>T2875&gt;S2875</f>
        <v>1</v>
      </c>
    </row>
    <row r="2876" spans="1:21" ht="43.5" x14ac:dyDescent="0.35">
      <c r="A2876">
        <v>2874</v>
      </c>
      <c r="B2876" s="3" t="s">
        <v>2874</v>
      </c>
      <c r="C2876" s="3" t="s">
        <v>6984</v>
      </c>
      <c r="D2876" s="11">
        <v>5000</v>
      </c>
      <c r="E2876" s="11">
        <v>271</v>
      </c>
      <c r="F2876" t="s">
        <v>8221</v>
      </c>
      <c r="G2876" t="s">
        <v>8224</v>
      </c>
      <c r="H2876" t="s">
        <v>8246</v>
      </c>
      <c r="I2876">
        <v>1484684186</v>
      </c>
      <c r="J2876">
        <v>1482092186</v>
      </c>
      <c r="K2876" t="b">
        <v>0</v>
      </c>
      <c r="L2876">
        <v>3</v>
      </c>
      <c r="M2876" t="b">
        <v>0</v>
      </c>
      <c r="N2876" t="s">
        <v>8271</v>
      </c>
      <c r="O2876" s="13">
        <f>E2876/D2876</f>
        <v>5.4199999999999998E-2</v>
      </c>
      <c r="P2876" s="14">
        <f>IF($L2876&lt;&gt;0, E2876/L2876, 0)</f>
        <v>90.333333333333329</v>
      </c>
      <c r="Q2876" t="str">
        <f>LEFT($N2876, FIND("/", $N2876)-1)</f>
        <v>theater</v>
      </c>
      <c r="R2876" t="str">
        <f>RIGHT(N2876, LEN(N2876)-LEN(Q2876)-1)</f>
        <v>plays</v>
      </c>
      <c r="S2876" s="5">
        <f>$J2876/60/60/24+DATE(1970, 1, 1)</f>
        <v>42722.84474537037</v>
      </c>
      <c r="T2876" s="5">
        <f>$I2876/60/60/24+DATE(1970, 1, 1)</f>
        <v>42752.84474537037</v>
      </c>
      <c r="U2876" t="b">
        <f>T2876&gt;S2876</f>
        <v>1</v>
      </c>
    </row>
    <row r="2877" spans="1:21" ht="43.5" x14ac:dyDescent="0.35">
      <c r="A2877">
        <v>2875</v>
      </c>
      <c r="B2877" s="3" t="s">
        <v>2875</v>
      </c>
      <c r="C2877" s="3" t="s">
        <v>6985</v>
      </c>
      <c r="D2877" s="11">
        <v>20000</v>
      </c>
      <c r="E2877" s="11">
        <v>7</v>
      </c>
      <c r="F2877" t="s">
        <v>8221</v>
      </c>
      <c r="G2877" t="s">
        <v>8224</v>
      </c>
      <c r="H2877" t="s">
        <v>8246</v>
      </c>
      <c r="I2877">
        <v>1462417493</v>
      </c>
      <c r="J2877">
        <v>1459825493</v>
      </c>
      <c r="K2877" t="b">
        <v>0</v>
      </c>
      <c r="L2877">
        <v>3</v>
      </c>
      <c r="M2877" t="b">
        <v>0</v>
      </c>
      <c r="N2877" t="s">
        <v>8271</v>
      </c>
      <c r="O2877" s="13">
        <f>E2877/D2877</f>
        <v>3.5E-4</v>
      </c>
      <c r="P2877" s="14">
        <f>IF($L2877&lt;&gt;0, E2877/L2877, 0)</f>
        <v>2.3333333333333335</v>
      </c>
      <c r="Q2877" t="str">
        <f>LEFT($N2877, FIND("/", $N2877)-1)</f>
        <v>theater</v>
      </c>
      <c r="R2877" t="str">
        <f>RIGHT(N2877, LEN(N2877)-LEN(Q2877)-1)</f>
        <v>plays</v>
      </c>
      <c r="S2877" s="5">
        <f>$J2877/60/60/24+DATE(1970, 1, 1)</f>
        <v>42465.128391203703</v>
      </c>
      <c r="T2877" s="5">
        <f>$I2877/60/60/24+DATE(1970, 1, 1)</f>
        <v>42495.128391203703</v>
      </c>
      <c r="U2877" t="b">
        <f>T2877&gt;S2877</f>
        <v>1</v>
      </c>
    </row>
    <row r="2878" spans="1:21" ht="43.5" x14ac:dyDescent="0.35">
      <c r="A2878">
        <v>2876</v>
      </c>
      <c r="B2878" s="3" t="s">
        <v>2876</v>
      </c>
      <c r="C2878" s="3" t="s">
        <v>6986</v>
      </c>
      <c r="D2878" s="11">
        <v>150000</v>
      </c>
      <c r="E2878" s="11">
        <v>0</v>
      </c>
      <c r="F2878" t="s">
        <v>8221</v>
      </c>
      <c r="G2878" t="s">
        <v>8224</v>
      </c>
      <c r="H2878" t="s">
        <v>8246</v>
      </c>
      <c r="I2878">
        <v>1437069079</v>
      </c>
      <c r="J2878">
        <v>1434477079</v>
      </c>
      <c r="K2878" t="b">
        <v>0</v>
      </c>
      <c r="L2878">
        <v>0</v>
      </c>
      <c r="M2878" t="b">
        <v>0</v>
      </c>
      <c r="N2878" t="s">
        <v>8271</v>
      </c>
      <c r="O2878" s="13">
        <f>E2878/D2878</f>
        <v>0</v>
      </c>
      <c r="P2878" s="14">
        <f>IF($L2878&lt;&gt;0, E2878/L2878, 0)</f>
        <v>0</v>
      </c>
      <c r="Q2878" t="str">
        <f>LEFT($N2878, FIND("/", $N2878)-1)</f>
        <v>theater</v>
      </c>
      <c r="R2878" t="str">
        <f>RIGHT(N2878, LEN(N2878)-LEN(Q2878)-1)</f>
        <v>plays</v>
      </c>
      <c r="S2878" s="5">
        <f>$J2878/60/60/24+DATE(1970, 1, 1)</f>
        <v>42171.743969907402</v>
      </c>
      <c r="T2878" s="5">
        <f>$I2878/60/60/24+DATE(1970, 1, 1)</f>
        <v>42201.743969907402</v>
      </c>
      <c r="U2878" t="b">
        <f>T2878&gt;S2878</f>
        <v>1</v>
      </c>
    </row>
    <row r="2879" spans="1:21" ht="43.5" x14ac:dyDescent="0.35">
      <c r="A2879">
        <v>2877</v>
      </c>
      <c r="B2879" s="3" t="s">
        <v>2877</v>
      </c>
      <c r="C2879" s="3" t="s">
        <v>6987</v>
      </c>
      <c r="D2879" s="11">
        <v>6000</v>
      </c>
      <c r="E2879" s="11">
        <v>650</v>
      </c>
      <c r="F2879" t="s">
        <v>8221</v>
      </c>
      <c r="G2879" t="s">
        <v>8224</v>
      </c>
      <c r="H2879" t="s">
        <v>8246</v>
      </c>
      <c r="I2879">
        <v>1480525200</v>
      </c>
      <c r="J2879">
        <v>1477781724</v>
      </c>
      <c r="K2879" t="b">
        <v>0</v>
      </c>
      <c r="L2879">
        <v>6</v>
      </c>
      <c r="M2879" t="b">
        <v>0</v>
      </c>
      <c r="N2879" t="s">
        <v>8271</v>
      </c>
      <c r="O2879" s="13">
        <f>E2879/D2879</f>
        <v>0.10833333333333334</v>
      </c>
      <c r="P2879" s="14">
        <f>IF($L2879&lt;&gt;0, E2879/L2879, 0)</f>
        <v>108.33333333333333</v>
      </c>
      <c r="Q2879" t="str">
        <f>LEFT($N2879, FIND("/", $N2879)-1)</f>
        <v>theater</v>
      </c>
      <c r="R2879" t="str">
        <f>RIGHT(N2879, LEN(N2879)-LEN(Q2879)-1)</f>
        <v>plays</v>
      </c>
      <c r="S2879" s="5">
        <f>$J2879/60/60/24+DATE(1970, 1, 1)</f>
        <v>42672.955138888887</v>
      </c>
      <c r="T2879" s="5">
        <f>$I2879/60/60/24+DATE(1970, 1, 1)</f>
        <v>42704.708333333328</v>
      </c>
      <c r="U2879" t="b">
        <f>T2879&gt;S2879</f>
        <v>1</v>
      </c>
    </row>
    <row r="2880" spans="1:21" ht="43.5" x14ac:dyDescent="0.35">
      <c r="A2880">
        <v>2878</v>
      </c>
      <c r="B2880" s="3" t="s">
        <v>2878</v>
      </c>
      <c r="C2880" s="3" t="s">
        <v>6988</v>
      </c>
      <c r="D2880" s="11">
        <v>3000</v>
      </c>
      <c r="E2880" s="11">
        <v>63</v>
      </c>
      <c r="F2880" t="s">
        <v>8221</v>
      </c>
      <c r="G2880" t="s">
        <v>8225</v>
      </c>
      <c r="H2880" t="s">
        <v>8247</v>
      </c>
      <c r="I2880">
        <v>1435934795</v>
      </c>
      <c r="J2880">
        <v>1430750795</v>
      </c>
      <c r="K2880" t="b">
        <v>0</v>
      </c>
      <c r="L2880">
        <v>4</v>
      </c>
      <c r="M2880" t="b">
        <v>0</v>
      </c>
      <c r="N2880" t="s">
        <v>8271</v>
      </c>
      <c r="O2880" s="13">
        <f>E2880/D2880</f>
        <v>2.1000000000000001E-2</v>
      </c>
      <c r="P2880" s="14">
        <f>IF($L2880&lt;&gt;0, E2880/L2880, 0)</f>
        <v>15.75</v>
      </c>
      <c r="Q2880" t="str">
        <f>LEFT($N2880, FIND("/", $N2880)-1)</f>
        <v>theater</v>
      </c>
      <c r="R2880" t="str">
        <f>RIGHT(N2880, LEN(N2880)-LEN(Q2880)-1)</f>
        <v>plays</v>
      </c>
      <c r="S2880" s="5">
        <f>$J2880/60/60/24+DATE(1970, 1, 1)</f>
        <v>42128.615682870368</v>
      </c>
      <c r="T2880" s="5">
        <f>$I2880/60/60/24+DATE(1970, 1, 1)</f>
        <v>42188.615682870368</v>
      </c>
      <c r="U2880" t="b">
        <f>T2880&gt;S2880</f>
        <v>1</v>
      </c>
    </row>
    <row r="2881" spans="1:21" ht="43.5" x14ac:dyDescent="0.35">
      <c r="A2881">
        <v>2879</v>
      </c>
      <c r="B2881" s="3" t="s">
        <v>2879</v>
      </c>
      <c r="C2881" s="3" t="s">
        <v>6989</v>
      </c>
      <c r="D2881" s="11">
        <v>11200</v>
      </c>
      <c r="E2881" s="11">
        <v>29</v>
      </c>
      <c r="F2881" t="s">
        <v>8221</v>
      </c>
      <c r="G2881" t="s">
        <v>8224</v>
      </c>
      <c r="H2881" t="s">
        <v>8246</v>
      </c>
      <c r="I2881">
        <v>1453310661</v>
      </c>
      <c r="J2881">
        <v>1450718661</v>
      </c>
      <c r="K2881" t="b">
        <v>0</v>
      </c>
      <c r="L2881">
        <v>1</v>
      </c>
      <c r="M2881" t="b">
        <v>0</v>
      </c>
      <c r="N2881" t="s">
        <v>8271</v>
      </c>
      <c r="O2881" s="13">
        <f>E2881/D2881</f>
        <v>2.5892857142857141E-3</v>
      </c>
      <c r="P2881" s="14">
        <f>IF($L2881&lt;&gt;0, E2881/L2881, 0)</f>
        <v>29</v>
      </c>
      <c r="Q2881" t="str">
        <f>LEFT($N2881, FIND("/", $N2881)-1)</f>
        <v>theater</v>
      </c>
      <c r="R2881" t="str">
        <f>RIGHT(N2881, LEN(N2881)-LEN(Q2881)-1)</f>
        <v>plays</v>
      </c>
      <c r="S2881" s="5">
        <f>$J2881/60/60/24+DATE(1970, 1, 1)</f>
        <v>42359.725243055553</v>
      </c>
      <c r="T2881" s="5">
        <f>$I2881/60/60/24+DATE(1970, 1, 1)</f>
        <v>42389.725243055553</v>
      </c>
      <c r="U2881" t="b">
        <f>T2881&gt;S2881</f>
        <v>1</v>
      </c>
    </row>
    <row r="2882" spans="1:21" ht="43.5" x14ac:dyDescent="0.35">
      <c r="A2882">
        <v>2880</v>
      </c>
      <c r="B2882" s="3" t="s">
        <v>2880</v>
      </c>
      <c r="C2882" s="3" t="s">
        <v>6990</v>
      </c>
      <c r="D2882" s="11">
        <v>12000</v>
      </c>
      <c r="E2882" s="11">
        <v>2800</v>
      </c>
      <c r="F2882" t="s">
        <v>8221</v>
      </c>
      <c r="G2882" t="s">
        <v>8224</v>
      </c>
      <c r="H2882" t="s">
        <v>8246</v>
      </c>
      <c r="I2882">
        <v>1440090300</v>
      </c>
      <c r="J2882">
        <v>1436305452</v>
      </c>
      <c r="K2882" t="b">
        <v>0</v>
      </c>
      <c r="L2882">
        <v>29</v>
      </c>
      <c r="M2882" t="b">
        <v>0</v>
      </c>
      <c r="N2882" t="s">
        <v>8271</v>
      </c>
      <c r="O2882" s="13">
        <f>E2882/D2882</f>
        <v>0.23333333333333334</v>
      </c>
      <c r="P2882" s="14">
        <f>IF($L2882&lt;&gt;0, E2882/L2882, 0)</f>
        <v>96.551724137931032</v>
      </c>
      <c r="Q2882" t="str">
        <f>LEFT($N2882, FIND("/", $N2882)-1)</f>
        <v>theater</v>
      </c>
      <c r="R2882" t="str">
        <f>RIGHT(N2882, LEN(N2882)-LEN(Q2882)-1)</f>
        <v>plays</v>
      </c>
      <c r="S2882" s="5">
        <f>$J2882/60/60/24+DATE(1970, 1, 1)</f>
        <v>42192.905694444446</v>
      </c>
      <c r="T2882" s="5">
        <f>$I2882/60/60/24+DATE(1970, 1, 1)</f>
        <v>42236.711805555555</v>
      </c>
      <c r="U2882" t="b">
        <f>T2882&gt;S2882</f>
        <v>1</v>
      </c>
    </row>
    <row r="2883" spans="1:21" ht="43.5" x14ac:dyDescent="0.35">
      <c r="A2883">
        <v>2881</v>
      </c>
      <c r="B2883" s="3" t="s">
        <v>2881</v>
      </c>
      <c r="C2883" s="3" t="s">
        <v>6991</v>
      </c>
      <c r="D2883" s="11">
        <v>5500</v>
      </c>
      <c r="E2883" s="11">
        <v>0</v>
      </c>
      <c r="F2883" t="s">
        <v>8221</v>
      </c>
      <c r="G2883" t="s">
        <v>8224</v>
      </c>
      <c r="H2883" t="s">
        <v>8246</v>
      </c>
      <c r="I2883">
        <v>1417620036</v>
      </c>
      <c r="J2883">
        <v>1412432436</v>
      </c>
      <c r="K2883" t="b">
        <v>0</v>
      </c>
      <c r="L2883">
        <v>0</v>
      </c>
      <c r="M2883" t="b">
        <v>0</v>
      </c>
      <c r="N2883" t="s">
        <v>8271</v>
      </c>
      <c r="O2883" s="13">
        <f>E2883/D2883</f>
        <v>0</v>
      </c>
      <c r="P2883" s="14">
        <f>IF($L2883&lt;&gt;0, E2883/L2883, 0)</f>
        <v>0</v>
      </c>
      <c r="Q2883" t="str">
        <f>LEFT($N2883, FIND("/", $N2883)-1)</f>
        <v>theater</v>
      </c>
      <c r="R2883" t="str">
        <f>RIGHT(N2883, LEN(N2883)-LEN(Q2883)-1)</f>
        <v>plays</v>
      </c>
      <c r="S2883" s="5">
        <f>$J2883/60/60/24+DATE(1970, 1, 1)</f>
        <v>41916.597638888888</v>
      </c>
      <c r="T2883" s="5">
        <f>$I2883/60/60/24+DATE(1970, 1, 1)</f>
        <v>41976.639305555553</v>
      </c>
      <c r="U2883" t="b">
        <f>T2883&gt;S2883</f>
        <v>1</v>
      </c>
    </row>
    <row r="2884" spans="1:21" ht="58" x14ac:dyDescent="0.35">
      <c r="A2884">
        <v>2882</v>
      </c>
      <c r="B2884" s="3" t="s">
        <v>2882</v>
      </c>
      <c r="C2884" s="3" t="s">
        <v>6992</v>
      </c>
      <c r="D2884" s="11">
        <v>750</v>
      </c>
      <c r="E2884" s="11">
        <v>252</v>
      </c>
      <c r="F2884" t="s">
        <v>8221</v>
      </c>
      <c r="G2884" t="s">
        <v>8224</v>
      </c>
      <c r="H2884" t="s">
        <v>8246</v>
      </c>
      <c r="I2884">
        <v>1462112318</v>
      </c>
      <c r="J2884">
        <v>1459520318</v>
      </c>
      <c r="K2884" t="b">
        <v>0</v>
      </c>
      <c r="L2884">
        <v>4</v>
      </c>
      <c r="M2884" t="b">
        <v>0</v>
      </c>
      <c r="N2884" t="s">
        <v>8271</v>
      </c>
      <c r="O2884" s="13">
        <f>E2884/D2884</f>
        <v>0.33600000000000002</v>
      </c>
      <c r="P2884" s="14">
        <f>IF($L2884&lt;&gt;0, E2884/L2884, 0)</f>
        <v>63</v>
      </c>
      <c r="Q2884" t="str">
        <f>LEFT($N2884, FIND("/", $N2884)-1)</f>
        <v>theater</v>
      </c>
      <c r="R2884" t="str">
        <f>RIGHT(N2884, LEN(N2884)-LEN(Q2884)-1)</f>
        <v>plays</v>
      </c>
      <c r="S2884" s="5">
        <f>$J2884/60/60/24+DATE(1970, 1, 1)</f>
        <v>42461.596273148149</v>
      </c>
      <c r="T2884" s="5">
        <f>$I2884/60/60/24+DATE(1970, 1, 1)</f>
        <v>42491.596273148149</v>
      </c>
      <c r="U2884" t="b">
        <f>T2884&gt;S2884</f>
        <v>1</v>
      </c>
    </row>
    <row r="2885" spans="1:21" ht="58" x14ac:dyDescent="0.35">
      <c r="A2885">
        <v>2883</v>
      </c>
      <c r="B2885" s="3" t="s">
        <v>2883</v>
      </c>
      <c r="C2885" s="3" t="s">
        <v>6993</v>
      </c>
      <c r="D2885" s="11">
        <v>10000</v>
      </c>
      <c r="E2885" s="11">
        <v>1908</v>
      </c>
      <c r="F2885" t="s">
        <v>8221</v>
      </c>
      <c r="G2885" t="s">
        <v>8224</v>
      </c>
      <c r="H2885" t="s">
        <v>8246</v>
      </c>
      <c r="I2885">
        <v>1454734740</v>
      </c>
      <c r="J2885">
        <v>1451684437</v>
      </c>
      <c r="K2885" t="b">
        <v>0</v>
      </c>
      <c r="L2885">
        <v>5</v>
      </c>
      <c r="M2885" t="b">
        <v>0</v>
      </c>
      <c r="N2885" t="s">
        <v>8271</v>
      </c>
      <c r="O2885" s="13">
        <f>E2885/D2885</f>
        <v>0.1908</v>
      </c>
      <c r="P2885" s="14">
        <f>IF($L2885&lt;&gt;0, E2885/L2885, 0)</f>
        <v>381.6</v>
      </c>
      <c r="Q2885" t="str">
        <f>LEFT($N2885, FIND("/", $N2885)-1)</f>
        <v>theater</v>
      </c>
      <c r="R2885" t="str">
        <f>RIGHT(N2885, LEN(N2885)-LEN(Q2885)-1)</f>
        <v>plays</v>
      </c>
      <c r="S2885" s="5">
        <f>$J2885/60/60/24+DATE(1970, 1, 1)</f>
        <v>42370.90320601852</v>
      </c>
      <c r="T2885" s="5">
        <f>$I2885/60/60/24+DATE(1970, 1, 1)</f>
        <v>42406.207638888889</v>
      </c>
      <c r="U2885" t="b">
        <f>T2885&gt;S2885</f>
        <v>1</v>
      </c>
    </row>
    <row r="2886" spans="1:21" ht="29" x14ac:dyDescent="0.35">
      <c r="A2886">
        <v>2884</v>
      </c>
      <c r="B2886" s="3" t="s">
        <v>2884</v>
      </c>
      <c r="C2886" s="3" t="s">
        <v>6994</v>
      </c>
      <c r="D2886" s="11">
        <v>45000</v>
      </c>
      <c r="E2886" s="11">
        <v>185</v>
      </c>
      <c r="F2886" t="s">
        <v>8221</v>
      </c>
      <c r="G2886" t="s">
        <v>8224</v>
      </c>
      <c r="H2886" t="s">
        <v>8246</v>
      </c>
      <c r="I2886">
        <v>1417800435</v>
      </c>
      <c r="J2886">
        <v>1415208435</v>
      </c>
      <c r="K2886" t="b">
        <v>0</v>
      </c>
      <c r="L2886">
        <v>4</v>
      </c>
      <c r="M2886" t="b">
        <v>0</v>
      </c>
      <c r="N2886" t="s">
        <v>8271</v>
      </c>
      <c r="O2886" s="13">
        <f>E2886/D2886</f>
        <v>4.1111111111111114E-3</v>
      </c>
      <c r="P2886" s="14">
        <f>IF($L2886&lt;&gt;0, E2886/L2886, 0)</f>
        <v>46.25</v>
      </c>
      <c r="Q2886" t="str">
        <f>LEFT($N2886, FIND("/", $N2886)-1)</f>
        <v>theater</v>
      </c>
      <c r="R2886" t="str">
        <f>RIGHT(N2886, LEN(N2886)-LEN(Q2886)-1)</f>
        <v>plays</v>
      </c>
      <c r="S2886" s="5">
        <f>$J2886/60/60/24+DATE(1970, 1, 1)</f>
        <v>41948.727256944447</v>
      </c>
      <c r="T2886" s="5">
        <f>$I2886/60/60/24+DATE(1970, 1, 1)</f>
        <v>41978.727256944447</v>
      </c>
      <c r="U2886" t="b">
        <f>T2886&gt;S2886</f>
        <v>1</v>
      </c>
    </row>
    <row r="2887" spans="1:21" ht="29" x14ac:dyDescent="0.35">
      <c r="A2887">
        <v>2885</v>
      </c>
      <c r="B2887" s="3" t="s">
        <v>2885</v>
      </c>
      <c r="C2887" s="3" t="s">
        <v>6995</v>
      </c>
      <c r="D2887" s="11">
        <v>400</v>
      </c>
      <c r="E2887" s="11">
        <v>130</v>
      </c>
      <c r="F2887" t="s">
        <v>8221</v>
      </c>
      <c r="G2887" t="s">
        <v>8224</v>
      </c>
      <c r="H2887" t="s">
        <v>8246</v>
      </c>
      <c r="I2887">
        <v>1426294201</v>
      </c>
      <c r="J2887">
        <v>1423705801</v>
      </c>
      <c r="K2887" t="b">
        <v>0</v>
      </c>
      <c r="L2887">
        <v>5</v>
      </c>
      <c r="M2887" t="b">
        <v>0</v>
      </c>
      <c r="N2887" t="s">
        <v>8271</v>
      </c>
      <c r="O2887" s="13">
        <f>E2887/D2887</f>
        <v>0.32500000000000001</v>
      </c>
      <c r="P2887" s="14">
        <f>IF($L2887&lt;&gt;0, E2887/L2887, 0)</f>
        <v>26</v>
      </c>
      <c r="Q2887" t="str">
        <f>LEFT($N2887, FIND("/", $N2887)-1)</f>
        <v>theater</v>
      </c>
      <c r="R2887" t="str">
        <f>RIGHT(N2887, LEN(N2887)-LEN(Q2887)-1)</f>
        <v>plays</v>
      </c>
      <c r="S2887" s="5">
        <f>$J2887/60/60/24+DATE(1970, 1, 1)</f>
        <v>42047.07640046296</v>
      </c>
      <c r="T2887" s="5">
        <f>$I2887/60/60/24+DATE(1970, 1, 1)</f>
        <v>42077.034733796296</v>
      </c>
      <c r="U2887" t="b">
        <f>T2887&gt;S2887</f>
        <v>1</v>
      </c>
    </row>
    <row r="2888" spans="1:21" ht="43.5" x14ac:dyDescent="0.35">
      <c r="A2888">
        <v>2886</v>
      </c>
      <c r="B2888" s="3" t="s">
        <v>2886</v>
      </c>
      <c r="C2888" s="3" t="s">
        <v>6996</v>
      </c>
      <c r="D2888" s="11">
        <v>200</v>
      </c>
      <c r="E2888" s="11">
        <v>10</v>
      </c>
      <c r="F2888" t="s">
        <v>8221</v>
      </c>
      <c r="G2888" t="s">
        <v>8224</v>
      </c>
      <c r="H2888" t="s">
        <v>8246</v>
      </c>
      <c r="I2888">
        <v>1442635140</v>
      </c>
      <c r="J2888">
        <v>1442243484</v>
      </c>
      <c r="K2888" t="b">
        <v>0</v>
      </c>
      <c r="L2888">
        <v>1</v>
      </c>
      <c r="M2888" t="b">
        <v>0</v>
      </c>
      <c r="N2888" t="s">
        <v>8271</v>
      </c>
      <c r="O2888" s="13">
        <f>E2888/D2888</f>
        <v>0.05</v>
      </c>
      <c r="P2888" s="14">
        <f>IF($L2888&lt;&gt;0, E2888/L2888, 0)</f>
        <v>10</v>
      </c>
      <c r="Q2888" t="str">
        <f>LEFT($N2888, FIND("/", $N2888)-1)</f>
        <v>theater</v>
      </c>
      <c r="R2888" t="str">
        <f>RIGHT(N2888, LEN(N2888)-LEN(Q2888)-1)</f>
        <v>plays</v>
      </c>
      <c r="S2888" s="5">
        <f>$J2888/60/60/24+DATE(1970, 1, 1)</f>
        <v>42261.632916666669</v>
      </c>
      <c r="T2888" s="5">
        <f>$I2888/60/60/24+DATE(1970, 1, 1)</f>
        <v>42266.165972222225</v>
      </c>
      <c r="U2888" t="b">
        <f>T2888&gt;S2888</f>
        <v>1</v>
      </c>
    </row>
    <row r="2889" spans="1:21" ht="43.5" x14ac:dyDescent="0.35">
      <c r="A2889">
        <v>2887</v>
      </c>
      <c r="B2889" s="3" t="s">
        <v>2887</v>
      </c>
      <c r="C2889" s="3" t="s">
        <v>6997</v>
      </c>
      <c r="D2889" s="11">
        <v>3000</v>
      </c>
      <c r="E2889" s="11">
        <v>5</v>
      </c>
      <c r="F2889" t="s">
        <v>8221</v>
      </c>
      <c r="G2889" t="s">
        <v>8224</v>
      </c>
      <c r="H2889" t="s">
        <v>8246</v>
      </c>
      <c r="I2889">
        <v>1420971324</v>
      </c>
      <c r="J2889">
        <v>1418379324</v>
      </c>
      <c r="K2889" t="b">
        <v>0</v>
      </c>
      <c r="L2889">
        <v>1</v>
      </c>
      <c r="M2889" t="b">
        <v>0</v>
      </c>
      <c r="N2889" t="s">
        <v>8271</v>
      </c>
      <c r="O2889" s="13">
        <f>E2889/D2889</f>
        <v>1.6666666666666668E-3</v>
      </c>
      <c r="P2889" s="14">
        <f>IF($L2889&lt;&gt;0, E2889/L2889, 0)</f>
        <v>5</v>
      </c>
      <c r="Q2889" t="str">
        <f>LEFT($N2889, FIND("/", $N2889)-1)</f>
        <v>theater</v>
      </c>
      <c r="R2889" t="str">
        <f>RIGHT(N2889, LEN(N2889)-LEN(Q2889)-1)</f>
        <v>plays</v>
      </c>
      <c r="S2889" s="5">
        <f>$J2889/60/60/24+DATE(1970, 1, 1)</f>
        <v>41985.427361111113</v>
      </c>
      <c r="T2889" s="5">
        <f>$I2889/60/60/24+DATE(1970, 1, 1)</f>
        <v>42015.427361111113</v>
      </c>
      <c r="U2889" t="b">
        <f>T2889&gt;S2889</f>
        <v>1</v>
      </c>
    </row>
    <row r="2890" spans="1:21" ht="43.5" x14ac:dyDescent="0.35">
      <c r="A2890">
        <v>2888</v>
      </c>
      <c r="B2890" s="3" t="s">
        <v>2888</v>
      </c>
      <c r="C2890" s="3" t="s">
        <v>6998</v>
      </c>
      <c r="D2890" s="11">
        <v>30000</v>
      </c>
      <c r="E2890" s="11">
        <v>0</v>
      </c>
      <c r="F2890" t="s">
        <v>8221</v>
      </c>
      <c r="G2890" t="s">
        <v>8224</v>
      </c>
      <c r="H2890" t="s">
        <v>8246</v>
      </c>
      <c r="I2890">
        <v>1413608340</v>
      </c>
      <c r="J2890">
        <v>1412945440</v>
      </c>
      <c r="K2890" t="b">
        <v>0</v>
      </c>
      <c r="L2890">
        <v>0</v>
      </c>
      <c r="M2890" t="b">
        <v>0</v>
      </c>
      <c r="N2890" t="s">
        <v>8271</v>
      </c>
      <c r="O2890" s="13">
        <f>E2890/D2890</f>
        <v>0</v>
      </c>
      <c r="P2890" s="14">
        <f>IF($L2890&lt;&gt;0, E2890/L2890, 0)</f>
        <v>0</v>
      </c>
      <c r="Q2890" t="str">
        <f>LEFT($N2890, FIND("/", $N2890)-1)</f>
        <v>theater</v>
      </c>
      <c r="R2890" t="str">
        <f>RIGHT(N2890, LEN(N2890)-LEN(Q2890)-1)</f>
        <v>plays</v>
      </c>
      <c r="S2890" s="5">
        <f>$J2890/60/60/24+DATE(1970, 1, 1)</f>
        <v>41922.535185185188</v>
      </c>
      <c r="T2890" s="5">
        <f>$I2890/60/60/24+DATE(1970, 1, 1)</f>
        <v>41930.207638888889</v>
      </c>
      <c r="U2890" t="b">
        <f>T2890&gt;S2890</f>
        <v>1</v>
      </c>
    </row>
    <row r="2891" spans="1:21" ht="43.5" x14ac:dyDescent="0.35">
      <c r="A2891">
        <v>2889</v>
      </c>
      <c r="B2891" s="3" t="s">
        <v>2889</v>
      </c>
      <c r="C2891" s="3" t="s">
        <v>6999</v>
      </c>
      <c r="D2891" s="11">
        <v>3000</v>
      </c>
      <c r="E2891" s="11">
        <v>1142</v>
      </c>
      <c r="F2891" t="s">
        <v>8221</v>
      </c>
      <c r="G2891" t="s">
        <v>8224</v>
      </c>
      <c r="H2891" t="s">
        <v>8246</v>
      </c>
      <c r="I2891">
        <v>1409344985</v>
      </c>
      <c r="J2891">
        <v>1406752985</v>
      </c>
      <c r="K2891" t="b">
        <v>0</v>
      </c>
      <c r="L2891">
        <v>14</v>
      </c>
      <c r="M2891" t="b">
        <v>0</v>
      </c>
      <c r="N2891" t="s">
        <v>8271</v>
      </c>
      <c r="O2891" s="13">
        <f>E2891/D2891</f>
        <v>0.38066666666666665</v>
      </c>
      <c r="P2891" s="14">
        <f>IF($L2891&lt;&gt;0, E2891/L2891, 0)</f>
        <v>81.571428571428569</v>
      </c>
      <c r="Q2891" t="str">
        <f>LEFT($N2891, FIND("/", $N2891)-1)</f>
        <v>theater</v>
      </c>
      <c r="R2891" t="str">
        <f>RIGHT(N2891, LEN(N2891)-LEN(Q2891)-1)</f>
        <v>plays</v>
      </c>
      <c r="S2891" s="5">
        <f>$J2891/60/60/24+DATE(1970, 1, 1)</f>
        <v>41850.863252314812</v>
      </c>
      <c r="T2891" s="5">
        <f>$I2891/60/60/24+DATE(1970, 1, 1)</f>
        <v>41880.863252314812</v>
      </c>
      <c r="U2891" t="b">
        <f>T2891&gt;S2891</f>
        <v>1</v>
      </c>
    </row>
    <row r="2892" spans="1:21" ht="43.5" x14ac:dyDescent="0.35">
      <c r="A2892">
        <v>2890</v>
      </c>
      <c r="B2892" s="3" t="s">
        <v>2890</v>
      </c>
      <c r="C2892" s="3" t="s">
        <v>7000</v>
      </c>
      <c r="D2892" s="11">
        <v>2000</v>
      </c>
      <c r="E2892" s="11">
        <v>21</v>
      </c>
      <c r="F2892" t="s">
        <v>8221</v>
      </c>
      <c r="G2892" t="s">
        <v>8224</v>
      </c>
      <c r="H2892" t="s">
        <v>8246</v>
      </c>
      <c r="I2892">
        <v>1407553200</v>
      </c>
      <c r="J2892">
        <v>1405100992</v>
      </c>
      <c r="K2892" t="b">
        <v>0</v>
      </c>
      <c r="L2892">
        <v>3</v>
      </c>
      <c r="M2892" t="b">
        <v>0</v>
      </c>
      <c r="N2892" t="s">
        <v>8271</v>
      </c>
      <c r="O2892" s="13">
        <f>E2892/D2892</f>
        <v>1.0500000000000001E-2</v>
      </c>
      <c r="P2892" s="14">
        <f>IF($L2892&lt;&gt;0, E2892/L2892, 0)</f>
        <v>7</v>
      </c>
      <c r="Q2892" t="str">
        <f>LEFT($N2892, FIND("/", $N2892)-1)</f>
        <v>theater</v>
      </c>
      <c r="R2892" t="str">
        <f>RIGHT(N2892, LEN(N2892)-LEN(Q2892)-1)</f>
        <v>plays</v>
      </c>
      <c r="S2892" s="5">
        <f>$J2892/60/60/24+DATE(1970, 1, 1)</f>
        <v>41831.742962962962</v>
      </c>
      <c r="T2892" s="5">
        <f>$I2892/60/60/24+DATE(1970, 1, 1)</f>
        <v>41860.125</v>
      </c>
      <c r="U2892" t="b">
        <f>T2892&gt;S2892</f>
        <v>1</v>
      </c>
    </row>
    <row r="2893" spans="1:21" ht="43.5" x14ac:dyDescent="0.35">
      <c r="A2893">
        <v>2891</v>
      </c>
      <c r="B2893" s="3" t="s">
        <v>2891</v>
      </c>
      <c r="C2893" s="3" t="s">
        <v>7001</v>
      </c>
      <c r="D2893" s="11">
        <v>10000</v>
      </c>
      <c r="E2893" s="11">
        <v>273</v>
      </c>
      <c r="F2893" t="s">
        <v>8221</v>
      </c>
      <c r="G2893" t="s">
        <v>8224</v>
      </c>
      <c r="H2893" t="s">
        <v>8246</v>
      </c>
      <c r="I2893">
        <v>1460751128</v>
      </c>
      <c r="J2893">
        <v>1455570728</v>
      </c>
      <c r="K2893" t="b">
        <v>0</v>
      </c>
      <c r="L2893">
        <v>10</v>
      </c>
      <c r="M2893" t="b">
        <v>0</v>
      </c>
      <c r="N2893" t="s">
        <v>8271</v>
      </c>
      <c r="O2893" s="13">
        <f>E2893/D2893</f>
        <v>2.7300000000000001E-2</v>
      </c>
      <c r="P2893" s="14">
        <f>IF($L2893&lt;&gt;0, E2893/L2893, 0)</f>
        <v>27.3</v>
      </c>
      <c r="Q2893" t="str">
        <f>LEFT($N2893, FIND("/", $N2893)-1)</f>
        <v>theater</v>
      </c>
      <c r="R2893" t="str">
        <f>RIGHT(N2893, LEN(N2893)-LEN(Q2893)-1)</f>
        <v>plays</v>
      </c>
      <c r="S2893" s="5">
        <f>$J2893/60/60/24+DATE(1970, 1, 1)</f>
        <v>42415.883425925931</v>
      </c>
      <c r="T2893" s="5">
        <f>$I2893/60/60/24+DATE(1970, 1, 1)</f>
        <v>42475.84175925926</v>
      </c>
      <c r="U2893" t="b">
        <f>T2893&gt;S2893</f>
        <v>1</v>
      </c>
    </row>
    <row r="2894" spans="1:21" ht="43.5" x14ac:dyDescent="0.35">
      <c r="A2894">
        <v>2892</v>
      </c>
      <c r="B2894" s="3" t="s">
        <v>2892</v>
      </c>
      <c r="C2894" s="3" t="s">
        <v>7002</v>
      </c>
      <c r="D2894" s="11">
        <v>5500</v>
      </c>
      <c r="E2894" s="11">
        <v>500</v>
      </c>
      <c r="F2894" t="s">
        <v>8221</v>
      </c>
      <c r="G2894" t="s">
        <v>8224</v>
      </c>
      <c r="H2894" t="s">
        <v>8246</v>
      </c>
      <c r="I2894">
        <v>1409000400</v>
      </c>
      <c r="J2894">
        <v>1408381704</v>
      </c>
      <c r="K2894" t="b">
        <v>0</v>
      </c>
      <c r="L2894">
        <v>17</v>
      </c>
      <c r="M2894" t="b">
        <v>0</v>
      </c>
      <c r="N2894" t="s">
        <v>8271</v>
      </c>
      <c r="O2894" s="13">
        <f>E2894/D2894</f>
        <v>9.0909090909090912E-2</v>
      </c>
      <c r="P2894" s="14">
        <f>IF($L2894&lt;&gt;0, E2894/L2894, 0)</f>
        <v>29.411764705882351</v>
      </c>
      <c r="Q2894" t="str">
        <f>LEFT($N2894, FIND("/", $N2894)-1)</f>
        <v>theater</v>
      </c>
      <c r="R2894" t="str">
        <f>RIGHT(N2894, LEN(N2894)-LEN(Q2894)-1)</f>
        <v>plays</v>
      </c>
      <c r="S2894" s="5">
        <f>$J2894/60/60/24+DATE(1970, 1, 1)</f>
        <v>41869.714166666665</v>
      </c>
      <c r="T2894" s="5">
        <f>$I2894/60/60/24+DATE(1970, 1, 1)</f>
        <v>41876.875</v>
      </c>
      <c r="U2894" t="b">
        <f>T2894&gt;S2894</f>
        <v>1</v>
      </c>
    </row>
    <row r="2895" spans="1:21" x14ac:dyDescent="0.35">
      <c r="A2895">
        <v>2893</v>
      </c>
      <c r="B2895" s="3" t="s">
        <v>2893</v>
      </c>
      <c r="C2895" s="3" t="s">
        <v>7003</v>
      </c>
      <c r="D2895" s="11">
        <v>5000</v>
      </c>
      <c r="E2895" s="11">
        <v>25</v>
      </c>
      <c r="F2895" t="s">
        <v>8221</v>
      </c>
      <c r="G2895" t="s">
        <v>8224</v>
      </c>
      <c r="H2895" t="s">
        <v>8246</v>
      </c>
      <c r="I2895">
        <v>1420768800</v>
      </c>
      <c r="J2895">
        <v>1415644395</v>
      </c>
      <c r="K2895" t="b">
        <v>0</v>
      </c>
      <c r="L2895">
        <v>2</v>
      </c>
      <c r="M2895" t="b">
        <v>0</v>
      </c>
      <c r="N2895" t="s">
        <v>8271</v>
      </c>
      <c r="O2895" s="13">
        <f>E2895/D2895</f>
        <v>5.0000000000000001E-3</v>
      </c>
      <c r="P2895" s="14">
        <f>IF($L2895&lt;&gt;0, E2895/L2895, 0)</f>
        <v>12.5</v>
      </c>
      <c r="Q2895" t="str">
        <f>LEFT($N2895, FIND("/", $N2895)-1)</f>
        <v>theater</v>
      </c>
      <c r="R2895" t="str">
        <f>RIGHT(N2895, LEN(N2895)-LEN(Q2895)-1)</f>
        <v>plays</v>
      </c>
      <c r="S2895" s="5">
        <f>$J2895/60/60/24+DATE(1970, 1, 1)</f>
        <v>41953.773090277777</v>
      </c>
      <c r="T2895" s="5">
        <f>$I2895/60/60/24+DATE(1970, 1, 1)</f>
        <v>42013.083333333328</v>
      </c>
      <c r="U2895" t="b">
        <f>T2895&gt;S2895</f>
        <v>1</v>
      </c>
    </row>
    <row r="2896" spans="1:21" ht="29" x14ac:dyDescent="0.35">
      <c r="A2896">
        <v>2894</v>
      </c>
      <c r="B2896" s="3" t="s">
        <v>2894</v>
      </c>
      <c r="C2896" s="3" t="s">
        <v>7004</v>
      </c>
      <c r="D2896" s="11">
        <v>50000</v>
      </c>
      <c r="E2896" s="11">
        <v>0</v>
      </c>
      <c r="F2896" t="s">
        <v>8221</v>
      </c>
      <c r="G2896" t="s">
        <v>8224</v>
      </c>
      <c r="H2896" t="s">
        <v>8246</v>
      </c>
      <c r="I2896">
        <v>1428100815</v>
      </c>
      <c r="J2896">
        <v>1422920415</v>
      </c>
      <c r="K2896" t="b">
        <v>0</v>
      </c>
      <c r="L2896">
        <v>0</v>
      </c>
      <c r="M2896" t="b">
        <v>0</v>
      </c>
      <c r="N2896" t="s">
        <v>8271</v>
      </c>
      <c r="O2896" s="13">
        <f>E2896/D2896</f>
        <v>0</v>
      </c>
      <c r="P2896" s="14">
        <f>IF($L2896&lt;&gt;0, E2896/L2896, 0)</f>
        <v>0</v>
      </c>
      <c r="Q2896" t="str">
        <f>LEFT($N2896, FIND("/", $N2896)-1)</f>
        <v>theater</v>
      </c>
      <c r="R2896" t="str">
        <f>RIGHT(N2896, LEN(N2896)-LEN(Q2896)-1)</f>
        <v>plays</v>
      </c>
      <c r="S2896" s="5">
        <f>$J2896/60/60/24+DATE(1970, 1, 1)</f>
        <v>42037.986284722225</v>
      </c>
      <c r="T2896" s="5">
        <f>$I2896/60/60/24+DATE(1970, 1, 1)</f>
        <v>42097.944618055553</v>
      </c>
      <c r="U2896" t="b">
        <f>T2896&gt;S2896</f>
        <v>1</v>
      </c>
    </row>
    <row r="2897" spans="1:21" ht="43.5" x14ac:dyDescent="0.35">
      <c r="A2897">
        <v>2895</v>
      </c>
      <c r="B2897" s="3" t="s">
        <v>2895</v>
      </c>
      <c r="C2897" s="3" t="s">
        <v>7005</v>
      </c>
      <c r="D2897" s="11">
        <v>500</v>
      </c>
      <c r="E2897" s="11">
        <v>23</v>
      </c>
      <c r="F2897" t="s">
        <v>8221</v>
      </c>
      <c r="G2897" t="s">
        <v>8224</v>
      </c>
      <c r="H2897" t="s">
        <v>8246</v>
      </c>
      <c r="I2897">
        <v>1403470800</v>
      </c>
      <c r="J2897">
        <v>1403356792</v>
      </c>
      <c r="K2897" t="b">
        <v>0</v>
      </c>
      <c r="L2897">
        <v>4</v>
      </c>
      <c r="M2897" t="b">
        <v>0</v>
      </c>
      <c r="N2897" t="s">
        <v>8271</v>
      </c>
      <c r="O2897" s="13">
        <f>E2897/D2897</f>
        <v>4.5999999999999999E-2</v>
      </c>
      <c r="P2897" s="14">
        <f>IF($L2897&lt;&gt;0, E2897/L2897, 0)</f>
        <v>5.75</v>
      </c>
      <c r="Q2897" t="str">
        <f>LEFT($N2897, FIND("/", $N2897)-1)</f>
        <v>theater</v>
      </c>
      <c r="R2897" t="str">
        <f>RIGHT(N2897, LEN(N2897)-LEN(Q2897)-1)</f>
        <v>plays</v>
      </c>
      <c r="S2897" s="5">
        <f>$J2897/60/60/24+DATE(1970, 1, 1)</f>
        <v>41811.555462962962</v>
      </c>
      <c r="T2897" s="5">
        <f>$I2897/60/60/24+DATE(1970, 1, 1)</f>
        <v>41812.875</v>
      </c>
      <c r="U2897" t="b">
        <f>T2897&gt;S2897</f>
        <v>1</v>
      </c>
    </row>
    <row r="2898" spans="1:21" ht="43.5" x14ac:dyDescent="0.35">
      <c r="A2898">
        <v>2896</v>
      </c>
      <c r="B2898" s="3" t="s">
        <v>2896</v>
      </c>
      <c r="C2898" s="3" t="s">
        <v>7006</v>
      </c>
      <c r="D2898" s="11">
        <v>3000</v>
      </c>
      <c r="E2898" s="11">
        <v>625</v>
      </c>
      <c r="F2898" t="s">
        <v>8221</v>
      </c>
      <c r="G2898" t="s">
        <v>8224</v>
      </c>
      <c r="H2898" t="s">
        <v>8246</v>
      </c>
      <c r="I2898">
        <v>1481522400</v>
      </c>
      <c r="J2898">
        <v>1480283321</v>
      </c>
      <c r="K2898" t="b">
        <v>0</v>
      </c>
      <c r="L2898">
        <v>12</v>
      </c>
      <c r="M2898" t="b">
        <v>0</v>
      </c>
      <c r="N2898" t="s">
        <v>8271</v>
      </c>
      <c r="O2898" s="13">
        <f>E2898/D2898</f>
        <v>0.20833333333333334</v>
      </c>
      <c r="P2898" s="14">
        <f>IF($L2898&lt;&gt;0, E2898/L2898, 0)</f>
        <v>52.083333333333336</v>
      </c>
      <c r="Q2898" t="str">
        <f>LEFT($N2898, FIND("/", $N2898)-1)</f>
        <v>theater</v>
      </c>
      <c r="R2898" t="str">
        <f>RIGHT(N2898, LEN(N2898)-LEN(Q2898)-1)</f>
        <v>plays</v>
      </c>
      <c r="S2898" s="5">
        <f>$J2898/60/60/24+DATE(1970, 1, 1)</f>
        <v>42701.908807870372</v>
      </c>
      <c r="T2898" s="5">
        <f>$I2898/60/60/24+DATE(1970, 1, 1)</f>
        <v>42716.25</v>
      </c>
      <c r="U2898" t="b">
        <f>T2898&gt;S2898</f>
        <v>1</v>
      </c>
    </row>
    <row r="2899" spans="1:21" ht="43.5" x14ac:dyDescent="0.35">
      <c r="A2899">
        <v>2897</v>
      </c>
      <c r="B2899" s="3" t="s">
        <v>2897</v>
      </c>
      <c r="C2899" s="3" t="s">
        <v>7007</v>
      </c>
      <c r="D2899" s="11">
        <v>12000</v>
      </c>
      <c r="E2899" s="11">
        <v>550</v>
      </c>
      <c r="F2899" t="s">
        <v>8221</v>
      </c>
      <c r="G2899" t="s">
        <v>8224</v>
      </c>
      <c r="H2899" t="s">
        <v>8246</v>
      </c>
      <c r="I2899">
        <v>1444577345</v>
      </c>
      <c r="J2899">
        <v>1441985458</v>
      </c>
      <c r="K2899" t="b">
        <v>0</v>
      </c>
      <c r="L2899">
        <v>3</v>
      </c>
      <c r="M2899" t="b">
        <v>0</v>
      </c>
      <c r="N2899" t="s">
        <v>8271</v>
      </c>
      <c r="O2899" s="13">
        <f>E2899/D2899</f>
        <v>4.583333333333333E-2</v>
      </c>
      <c r="P2899" s="14">
        <f>IF($L2899&lt;&gt;0, E2899/L2899, 0)</f>
        <v>183.33333333333334</v>
      </c>
      <c r="Q2899" t="str">
        <f>LEFT($N2899, FIND("/", $N2899)-1)</f>
        <v>theater</v>
      </c>
      <c r="R2899" t="str">
        <f>RIGHT(N2899, LEN(N2899)-LEN(Q2899)-1)</f>
        <v>plays</v>
      </c>
      <c r="S2899" s="5">
        <f>$J2899/60/60/24+DATE(1970, 1, 1)</f>
        <v>42258.646504629629</v>
      </c>
      <c r="T2899" s="5">
        <f>$I2899/60/60/24+DATE(1970, 1, 1)</f>
        <v>42288.645196759258</v>
      </c>
      <c r="U2899" t="b">
        <f>T2899&gt;S2899</f>
        <v>1</v>
      </c>
    </row>
    <row r="2900" spans="1:21" ht="43.5" x14ac:dyDescent="0.35">
      <c r="A2900">
        <v>2898</v>
      </c>
      <c r="B2900" s="3" t="s">
        <v>2898</v>
      </c>
      <c r="C2900" s="3" t="s">
        <v>7008</v>
      </c>
      <c r="D2900" s="11">
        <v>7500</v>
      </c>
      <c r="E2900" s="11">
        <v>316</v>
      </c>
      <c r="F2900" t="s">
        <v>8221</v>
      </c>
      <c r="G2900" t="s">
        <v>8224</v>
      </c>
      <c r="H2900" t="s">
        <v>8246</v>
      </c>
      <c r="I2900">
        <v>1446307053</v>
      </c>
      <c r="J2900">
        <v>1443715053</v>
      </c>
      <c r="K2900" t="b">
        <v>0</v>
      </c>
      <c r="L2900">
        <v>12</v>
      </c>
      <c r="M2900" t="b">
        <v>0</v>
      </c>
      <c r="N2900" t="s">
        <v>8271</v>
      </c>
      <c r="O2900" s="13">
        <f>E2900/D2900</f>
        <v>4.2133333333333335E-2</v>
      </c>
      <c r="P2900" s="14">
        <f>IF($L2900&lt;&gt;0, E2900/L2900, 0)</f>
        <v>26.333333333333332</v>
      </c>
      <c r="Q2900" t="str">
        <f>LEFT($N2900, FIND("/", $N2900)-1)</f>
        <v>theater</v>
      </c>
      <c r="R2900" t="str">
        <f>RIGHT(N2900, LEN(N2900)-LEN(Q2900)-1)</f>
        <v>plays</v>
      </c>
      <c r="S2900" s="5">
        <f>$J2900/60/60/24+DATE(1970, 1, 1)</f>
        <v>42278.664965277778</v>
      </c>
      <c r="T2900" s="5">
        <f>$I2900/60/60/24+DATE(1970, 1, 1)</f>
        <v>42308.664965277778</v>
      </c>
      <c r="U2900" t="b">
        <f>T2900&gt;S2900</f>
        <v>1</v>
      </c>
    </row>
    <row r="2901" spans="1:21" ht="43.5" x14ac:dyDescent="0.35">
      <c r="A2901">
        <v>2899</v>
      </c>
      <c r="B2901" s="3" t="s">
        <v>2899</v>
      </c>
      <c r="C2901" s="3" t="s">
        <v>7009</v>
      </c>
      <c r="D2901" s="11">
        <v>10000</v>
      </c>
      <c r="E2901" s="11">
        <v>0</v>
      </c>
      <c r="F2901" t="s">
        <v>8221</v>
      </c>
      <c r="G2901" t="s">
        <v>8224</v>
      </c>
      <c r="H2901" t="s">
        <v>8246</v>
      </c>
      <c r="I2901">
        <v>1469325158</v>
      </c>
      <c r="J2901">
        <v>1464141158</v>
      </c>
      <c r="K2901" t="b">
        <v>0</v>
      </c>
      <c r="L2901">
        <v>0</v>
      </c>
      <c r="M2901" t="b">
        <v>0</v>
      </c>
      <c r="N2901" t="s">
        <v>8271</v>
      </c>
      <c r="O2901" s="13">
        <f>E2901/D2901</f>
        <v>0</v>
      </c>
      <c r="P2901" s="14">
        <f>IF($L2901&lt;&gt;0, E2901/L2901, 0)</f>
        <v>0</v>
      </c>
      <c r="Q2901" t="str">
        <f>LEFT($N2901, FIND("/", $N2901)-1)</f>
        <v>theater</v>
      </c>
      <c r="R2901" t="str">
        <f>RIGHT(N2901, LEN(N2901)-LEN(Q2901)-1)</f>
        <v>plays</v>
      </c>
      <c r="S2901" s="5">
        <f>$J2901/60/60/24+DATE(1970, 1, 1)</f>
        <v>42515.078217592592</v>
      </c>
      <c r="T2901" s="5">
        <f>$I2901/60/60/24+DATE(1970, 1, 1)</f>
        <v>42575.078217592592</v>
      </c>
      <c r="U2901" t="b">
        <f>T2901&gt;S2901</f>
        <v>1</v>
      </c>
    </row>
    <row r="2902" spans="1:21" ht="58" x14ac:dyDescent="0.35">
      <c r="A2902">
        <v>2900</v>
      </c>
      <c r="B2902" s="3" t="s">
        <v>2900</v>
      </c>
      <c r="C2902" s="3" t="s">
        <v>7010</v>
      </c>
      <c r="D2902" s="11">
        <v>5500</v>
      </c>
      <c r="E2902" s="11">
        <v>3405</v>
      </c>
      <c r="F2902" t="s">
        <v>8221</v>
      </c>
      <c r="G2902" t="s">
        <v>8224</v>
      </c>
      <c r="H2902" t="s">
        <v>8246</v>
      </c>
      <c r="I2902">
        <v>1407562632</v>
      </c>
      <c r="J2902">
        <v>1404970632</v>
      </c>
      <c r="K2902" t="b">
        <v>0</v>
      </c>
      <c r="L2902">
        <v>7</v>
      </c>
      <c r="M2902" t="b">
        <v>0</v>
      </c>
      <c r="N2902" t="s">
        <v>8271</v>
      </c>
      <c r="O2902" s="13">
        <f>E2902/D2902</f>
        <v>0.61909090909090914</v>
      </c>
      <c r="P2902" s="14">
        <f>IF($L2902&lt;&gt;0, E2902/L2902, 0)</f>
        <v>486.42857142857144</v>
      </c>
      <c r="Q2902" t="str">
        <f>LEFT($N2902, FIND("/", $N2902)-1)</f>
        <v>theater</v>
      </c>
      <c r="R2902" t="str">
        <f>RIGHT(N2902, LEN(N2902)-LEN(Q2902)-1)</f>
        <v>plays</v>
      </c>
      <c r="S2902" s="5">
        <f>$J2902/60/60/24+DATE(1970, 1, 1)</f>
        <v>41830.234166666669</v>
      </c>
      <c r="T2902" s="5">
        <f>$I2902/60/60/24+DATE(1970, 1, 1)</f>
        <v>41860.234166666669</v>
      </c>
      <c r="U2902" t="b">
        <f>T2902&gt;S2902</f>
        <v>1</v>
      </c>
    </row>
    <row r="2903" spans="1:21" ht="43.5" x14ac:dyDescent="0.35">
      <c r="A2903">
        <v>2901</v>
      </c>
      <c r="B2903" s="3" t="s">
        <v>2901</v>
      </c>
      <c r="C2903" s="3" t="s">
        <v>7011</v>
      </c>
      <c r="D2903" s="11">
        <v>750</v>
      </c>
      <c r="E2903" s="11">
        <v>6</v>
      </c>
      <c r="F2903" t="s">
        <v>8221</v>
      </c>
      <c r="G2903" t="s">
        <v>8224</v>
      </c>
      <c r="H2903" t="s">
        <v>8246</v>
      </c>
      <c r="I2903">
        <v>1423345339</v>
      </c>
      <c r="J2903">
        <v>1418161339</v>
      </c>
      <c r="K2903" t="b">
        <v>0</v>
      </c>
      <c r="L2903">
        <v>2</v>
      </c>
      <c r="M2903" t="b">
        <v>0</v>
      </c>
      <c r="N2903" t="s">
        <v>8271</v>
      </c>
      <c r="O2903" s="13">
        <f>E2903/D2903</f>
        <v>8.0000000000000002E-3</v>
      </c>
      <c r="P2903" s="14">
        <f>IF($L2903&lt;&gt;0, E2903/L2903, 0)</f>
        <v>3</v>
      </c>
      <c r="Q2903" t="str">
        <f>LEFT($N2903, FIND("/", $N2903)-1)</f>
        <v>theater</v>
      </c>
      <c r="R2903" t="str">
        <f>RIGHT(N2903, LEN(N2903)-LEN(Q2903)-1)</f>
        <v>plays</v>
      </c>
      <c r="S2903" s="5">
        <f>$J2903/60/60/24+DATE(1970, 1, 1)</f>
        <v>41982.904386574075</v>
      </c>
      <c r="T2903" s="5">
        <f>$I2903/60/60/24+DATE(1970, 1, 1)</f>
        <v>42042.904386574075</v>
      </c>
      <c r="U2903" t="b">
        <f>T2903&gt;S2903</f>
        <v>1</v>
      </c>
    </row>
    <row r="2904" spans="1:21" ht="43.5" x14ac:dyDescent="0.35">
      <c r="A2904">
        <v>2902</v>
      </c>
      <c r="B2904" s="3" t="s">
        <v>2902</v>
      </c>
      <c r="C2904" s="3" t="s">
        <v>7012</v>
      </c>
      <c r="D2904" s="11">
        <v>150000</v>
      </c>
      <c r="E2904" s="11">
        <v>25</v>
      </c>
      <c r="F2904" t="s">
        <v>8221</v>
      </c>
      <c r="G2904" t="s">
        <v>8224</v>
      </c>
      <c r="H2904" t="s">
        <v>8246</v>
      </c>
      <c r="I2904">
        <v>1440412396</v>
      </c>
      <c r="J2904">
        <v>1437820396</v>
      </c>
      <c r="K2904" t="b">
        <v>0</v>
      </c>
      <c r="L2904">
        <v>1</v>
      </c>
      <c r="M2904" t="b">
        <v>0</v>
      </c>
      <c r="N2904" t="s">
        <v>8271</v>
      </c>
      <c r="O2904" s="13">
        <f>E2904/D2904</f>
        <v>1.6666666666666666E-4</v>
      </c>
      <c r="P2904" s="14">
        <f>IF($L2904&lt;&gt;0, E2904/L2904, 0)</f>
        <v>25</v>
      </c>
      <c r="Q2904" t="str">
        <f>LEFT($N2904, FIND("/", $N2904)-1)</f>
        <v>theater</v>
      </c>
      <c r="R2904" t="str">
        <f>RIGHT(N2904, LEN(N2904)-LEN(Q2904)-1)</f>
        <v>plays</v>
      </c>
      <c r="S2904" s="5">
        <f>$J2904/60/60/24+DATE(1970, 1, 1)</f>
        <v>42210.439768518518</v>
      </c>
      <c r="T2904" s="5">
        <f>$I2904/60/60/24+DATE(1970, 1, 1)</f>
        <v>42240.439768518518</v>
      </c>
      <c r="U2904" t="b">
        <f>T2904&gt;S2904</f>
        <v>1</v>
      </c>
    </row>
    <row r="2905" spans="1:21" ht="43.5" x14ac:dyDescent="0.35">
      <c r="A2905">
        <v>2903</v>
      </c>
      <c r="B2905" s="3" t="s">
        <v>2903</v>
      </c>
      <c r="C2905" s="3" t="s">
        <v>7013</v>
      </c>
      <c r="D2905" s="11">
        <v>5000</v>
      </c>
      <c r="E2905" s="11">
        <v>39</v>
      </c>
      <c r="F2905" t="s">
        <v>8221</v>
      </c>
      <c r="G2905" t="s">
        <v>8224</v>
      </c>
      <c r="H2905" t="s">
        <v>8246</v>
      </c>
      <c r="I2905">
        <v>1441771218</v>
      </c>
      <c r="J2905">
        <v>1436587218</v>
      </c>
      <c r="K2905" t="b">
        <v>0</v>
      </c>
      <c r="L2905">
        <v>4</v>
      </c>
      <c r="M2905" t="b">
        <v>0</v>
      </c>
      <c r="N2905" t="s">
        <v>8271</v>
      </c>
      <c r="O2905" s="13">
        <f>E2905/D2905</f>
        <v>7.7999999999999996E-3</v>
      </c>
      <c r="P2905" s="14">
        <f>IF($L2905&lt;&gt;0, E2905/L2905, 0)</f>
        <v>9.75</v>
      </c>
      <c r="Q2905" t="str">
        <f>LEFT($N2905, FIND("/", $N2905)-1)</f>
        <v>theater</v>
      </c>
      <c r="R2905" t="str">
        <f>RIGHT(N2905, LEN(N2905)-LEN(Q2905)-1)</f>
        <v>plays</v>
      </c>
      <c r="S2905" s="5">
        <f>$J2905/60/60/24+DATE(1970, 1, 1)</f>
        <v>42196.166874999995</v>
      </c>
      <c r="T2905" s="5">
        <f>$I2905/60/60/24+DATE(1970, 1, 1)</f>
        <v>42256.166874999995</v>
      </c>
      <c r="U2905" t="b">
        <f>T2905&gt;S2905</f>
        <v>1</v>
      </c>
    </row>
    <row r="2906" spans="1:21" ht="43.5" x14ac:dyDescent="0.35">
      <c r="A2906">
        <v>2904</v>
      </c>
      <c r="B2906" s="3" t="s">
        <v>2904</v>
      </c>
      <c r="C2906" s="3" t="s">
        <v>7014</v>
      </c>
      <c r="D2906" s="11">
        <v>1500</v>
      </c>
      <c r="E2906" s="11">
        <v>75</v>
      </c>
      <c r="F2906" t="s">
        <v>8221</v>
      </c>
      <c r="G2906" t="s">
        <v>8225</v>
      </c>
      <c r="H2906" t="s">
        <v>8247</v>
      </c>
      <c r="I2906">
        <v>1415534400</v>
      </c>
      <c r="J2906">
        <v>1414538031</v>
      </c>
      <c r="K2906" t="b">
        <v>0</v>
      </c>
      <c r="L2906">
        <v>4</v>
      </c>
      <c r="M2906" t="b">
        <v>0</v>
      </c>
      <c r="N2906" t="s">
        <v>8271</v>
      </c>
      <c r="O2906" s="13">
        <f>E2906/D2906</f>
        <v>0.05</v>
      </c>
      <c r="P2906" s="14">
        <f>IF($L2906&lt;&gt;0, E2906/L2906, 0)</f>
        <v>18.75</v>
      </c>
      <c r="Q2906" t="str">
        <f>LEFT($N2906, FIND("/", $N2906)-1)</f>
        <v>theater</v>
      </c>
      <c r="R2906" t="str">
        <f>RIGHT(N2906, LEN(N2906)-LEN(Q2906)-1)</f>
        <v>plays</v>
      </c>
      <c r="S2906" s="5">
        <f>$J2906/60/60/24+DATE(1970, 1, 1)</f>
        <v>41940.967951388891</v>
      </c>
      <c r="T2906" s="5">
        <f>$I2906/60/60/24+DATE(1970, 1, 1)</f>
        <v>41952.5</v>
      </c>
      <c r="U2906" t="b">
        <f>T2906&gt;S2906</f>
        <v>1</v>
      </c>
    </row>
    <row r="2907" spans="1:21" ht="43.5" x14ac:dyDescent="0.35">
      <c r="A2907">
        <v>2905</v>
      </c>
      <c r="B2907" s="3" t="s">
        <v>2905</v>
      </c>
      <c r="C2907" s="3" t="s">
        <v>7015</v>
      </c>
      <c r="D2907" s="11">
        <v>3500</v>
      </c>
      <c r="E2907" s="11">
        <v>622</v>
      </c>
      <c r="F2907" t="s">
        <v>8221</v>
      </c>
      <c r="G2907" t="s">
        <v>8224</v>
      </c>
      <c r="H2907" t="s">
        <v>8246</v>
      </c>
      <c r="I2907">
        <v>1473211313</v>
      </c>
      <c r="J2907">
        <v>1472001713</v>
      </c>
      <c r="K2907" t="b">
        <v>0</v>
      </c>
      <c r="L2907">
        <v>17</v>
      </c>
      <c r="M2907" t="b">
        <v>0</v>
      </c>
      <c r="N2907" t="s">
        <v>8271</v>
      </c>
      <c r="O2907" s="13">
        <f>E2907/D2907</f>
        <v>0.17771428571428571</v>
      </c>
      <c r="P2907" s="14">
        <f>IF($L2907&lt;&gt;0, E2907/L2907, 0)</f>
        <v>36.588235294117645</v>
      </c>
      <c r="Q2907" t="str">
        <f>LEFT($N2907, FIND("/", $N2907)-1)</f>
        <v>theater</v>
      </c>
      <c r="R2907" t="str">
        <f>RIGHT(N2907, LEN(N2907)-LEN(Q2907)-1)</f>
        <v>plays</v>
      </c>
      <c r="S2907" s="5">
        <f>$J2907/60/60/24+DATE(1970, 1, 1)</f>
        <v>42606.056863425925</v>
      </c>
      <c r="T2907" s="5">
        <f>$I2907/60/60/24+DATE(1970, 1, 1)</f>
        <v>42620.056863425925</v>
      </c>
      <c r="U2907" t="b">
        <f>T2907&gt;S2907</f>
        <v>1</v>
      </c>
    </row>
    <row r="2908" spans="1:21" ht="58" x14ac:dyDescent="0.35">
      <c r="A2908">
        <v>2906</v>
      </c>
      <c r="B2908" s="3" t="s">
        <v>2906</v>
      </c>
      <c r="C2908" s="3" t="s">
        <v>7016</v>
      </c>
      <c r="D2908" s="11">
        <v>6000</v>
      </c>
      <c r="E2908" s="11">
        <v>565</v>
      </c>
      <c r="F2908" t="s">
        <v>8221</v>
      </c>
      <c r="G2908" t="s">
        <v>8224</v>
      </c>
      <c r="H2908" t="s">
        <v>8246</v>
      </c>
      <c r="I2908">
        <v>1438390800</v>
      </c>
      <c r="J2908">
        <v>1436888066</v>
      </c>
      <c r="K2908" t="b">
        <v>0</v>
      </c>
      <c r="L2908">
        <v>7</v>
      </c>
      <c r="M2908" t="b">
        <v>0</v>
      </c>
      <c r="N2908" t="s">
        <v>8271</v>
      </c>
      <c r="O2908" s="13">
        <f>E2908/D2908</f>
        <v>9.4166666666666662E-2</v>
      </c>
      <c r="P2908" s="14">
        <f>IF($L2908&lt;&gt;0, E2908/L2908, 0)</f>
        <v>80.714285714285708</v>
      </c>
      <c r="Q2908" t="str">
        <f>LEFT($N2908, FIND("/", $N2908)-1)</f>
        <v>theater</v>
      </c>
      <c r="R2908" t="str">
        <f>RIGHT(N2908, LEN(N2908)-LEN(Q2908)-1)</f>
        <v>plays</v>
      </c>
      <c r="S2908" s="5">
        <f>$J2908/60/60/24+DATE(1970, 1, 1)</f>
        <v>42199.648912037039</v>
      </c>
      <c r="T2908" s="5">
        <f>$I2908/60/60/24+DATE(1970, 1, 1)</f>
        <v>42217.041666666672</v>
      </c>
      <c r="U2908" t="b">
        <f>T2908&gt;S2908</f>
        <v>1</v>
      </c>
    </row>
    <row r="2909" spans="1:21" ht="43.5" x14ac:dyDescent="0.35">
      <c r="A2909">
        <v>2907</v>
      </c>
      <c r="B2909" s="3" t="s">
        <v>2907</v>
      </c>
      <c r="C2909" s="3" t="s">
        <v>7017</v>
      </c>
      <c r="D2909" s="11">
        <v>2500</v>
      </c>
      <c r="E2909" s="11">
        <v>2</v>
      </c>
      <c r="F2909" t="s">
        <v>8221</v>
      </c>
      <c r="G2909" t="s">
        <v>8224</v>
      </c>
      <c r="H2909" t="s">
        <v>8246</v>
      </c>
      <c r="I2909">
        <v>1463259837</v>
      </c>
      <c r="J2909">
        <v>1458075837</v>
      </c>
      <c r="K2909" t="b">
        <v>0</v>
      </c>
      <c r="L2909">
        <v>2</v>
      </c>
      <c r="M2909" t="b">
        <v>0</v>
      </c>
      <c r="N2909" t="s">
        <v>8271</v>
      </c>
      <c r="O2909" s="13">
        <f>E2909/D2909</f>
        <v>8.0000000000000004E-4</v>
      </c>
      <c r="P2909" s="14">
        <f>IF($L2909&lt;&gt;0, E2909/L2909, 0)</f>
        <v>1</v>
      </c>
      <c r="Q2909" t="str">
        <f>LEFT($N2909, FIND("/", $N2909)-1)</f>
        <v>theater</v>
      </c>
      <c r="R2909" t="str">
        <f>RIGHT(N2909, LEN(N2909)-LEN(Q2909)-1)</f>
        <v>plays</v>
      </c>
      <c r="S2909" s="5">
        <f>$J2909/60/60/24+DATE(1970, 1, 1)</f>
        <v>42444.877743055549</v>
      </c>
      <c r="T2909" s="5">
        <f>$I2909/60/60/24+DATE(1970, 1, 1)</f>
        <v>42504.877743055549</v>
      </c>
      <c r="U2909" t="b">
        <f>T2909&gt;S2909</f>
        <v>1</v>
      </c>
    </row>
    <row r="2910" spans="1:21" ht="58" x14ac:dyDescent="0.35">
      <c r="A2910">
        <v>2908</v>
      </c>
      <c r="B2910" s="3" t="s">
        <v>2908</v>
      </c>
      <c r="C2910" s="3" t="s">
        <v>7018</v>
      </c>
      <c r="D2910" s="11">
        <v>9600</v>
      </c>
      <c r="E2910" s="11">
        <v>264</v>
      </c>
      <c r="F2910" t="s">
        <v>8221</v>
      </c>
      <c r="G2910" t="s">
        <v>8224</v>
      </c>
      <c r="H2910" t="s">
        <v>8246</v>
      </c>
      <c r="I2910">
        <v>1465407219</v>
      </c>
      <c r="J2910">
        <v>1462815219</v>
      </c>
      <c r="K2910" t="b">
        <v>0</v>
      </c>
      <c r="L2910">
        <v>5</v>
      </c>
      <c r="M2910" t="b">
        <v>0</v>
      </c>
      <c r="N2910" t="s">
        <v>8271</v>
      </c>
      <c r="O2910" s="13">
        <f>E2910/D2910</f>
        <v>2.75E-2</v>
      </c>
      <c r="P2910" s="14">
        <f>IF($L2910&lt;&gt;0, E2910/L2910, 0)</f>
        <v>52.8</v>
      </c>
      <c r="Q2910" t="str">
        <f>LEFT($N2910, FIND("/", $N2910)-1)</f>
        <v>theater</v>
      </c>
      <c r="R2910" t="str">
        <f>RIGHT(N2910, LEN(N2910)-LEN(Q2910)-1)</f>
        <v>plays</v>
      </c>
      <c r="S2910" s="5">
        <f>$J2910/60/60/24+DATE(1970, 1, 1)</f>
        <v>42499.731701388882</v>
      </c>
      <c r="T2910" s="5">
        <f>$I2910/60/60/24+DATE(1970, 1, 1)</f>
        <v>42529.731701388882</v>
      </c>
      <c r="U2910" t="b">
        <f>T2910&gt;S2910</f>
        <v>1</v>
      </c>
    </row>
    <row r="2911" spans="1:21" ht="58" x14ac:dyDescent="0.35">
      <c r="A2911">
        <v>2909</v>
      </c>
      <c r="B2911" s="3" t="s">
        <v>2909</v>
      </c>
      <c r="C2911" s="3" t="s">
        <v>7019</v>
      </c>
      <c r="D2911" s="11">
        <v>180000</v>
      </c>
      <c r="E2911" s="11">
        <v>20</v>
      </c>
      <c r="F2911" t="s">
        <v>8221</v>
      </c>
      <c r="G2911" t="s">
        <v>8224</v>
      </c>
      <c r="H2911" t="s">
        <v>8246</v>
      </c>
      <c r="I2911">
        <v>1416944760</v>
      </c>
      <c r="J2911">
        <v>1413527001</v>
      </c>
      <c r="K2911" t="b">
        <v>0</v>
      </c>
      <c r="L2911">
        <v>1</v>
      </c>
      <c r="M2911" t="b">
        <v>0</v>
      </c>
      <c r="N2911" t="s">
        <v>8271</v>
      </c>
      <c r="O2911" s="13">
        <f>E2911/D2911</f>
        <v>1.1111111111111112E-4</v>
      </c>
      <c r="P2911" s="14">
        <f>IF($L2911&lt;&gt;0, E2911/L2911, 0)</f>
        <v>20</v>
      </c>
      <c r="Q2911" t="str">
        <f>LEFT($N2911, FIND("/", $N2911)-1)</f>
        <v>theater</v>
      </c>
      <c r="R2911" t="str">
        <f>RIGHT(N2911, LEN(N2911)-LEN(Q2911)-1)</f>
        <v>plays</v>
      </c>
      <c r="S2911" s="5">
        <f>$J2911/60/60/24+DATE(1970, 1, 1)</f>
        <v>41929.266215277778</v>
      </c>
      <c r="T2911" s="5">
        <f>$I2911/60/60/24+DATE(1970, 1, 1)</f>
        <v>41968.823611111111</v>
      </c>
      <c r="U2911" t="b">
        <f>T2911&gt;S2911</f>
        <v>1</v>
      </c>
    </row>
    <row r="2912" spans="1:21" ht="43.5" x14ac:dyDescent="0.35">
      <c r="A2912">
        <v>2910</v>
      </c>
      <c r="B2912" s="3" t="s">
        <v>2910</v>
      </c>
      <c r="C2912" s="3" t="s">
        <v>7020</v>
      </c>
      <c r="D2912" s="11">
        <v>30000</v>
      </c>
      <c r="E2912" s="11">
        <v>1</v>
      </c>
      <c r="F2912" t="s">
        <v>8221</v>
      </c>
      <c r="G2912" t="s">
        <v>8225</v>
      </c>
      <c r="H2912" t="s">
        <v>8247</v>
      </c>
      <c r="I2912">
        <v>1434139887</v>
      </c>
      <c r="J2912">
        <v>1428955887</v>
      </c>
      <c r="K2912" t="b">
        <v>0</v>
      </c>
      <c r="L2912">
        <v>1</v>
      </c>
      <c r="M2912" t="b">
        <v>0</v>
      </c>
      <c r="N2912" t="s">
        <v>8271</v>
      </c>
      <c r="O2912" s="13">
        <f>E2912/D2912</f>
        <v>3.3333333333333335E-5</v>
      </c>
      <c r="P2912" s="14">
        <f>IF($L2912&lt;&gt;0, E2912/L2912, 0)</f>
        <v>1</v>
      </c>
      <c r="Q2912" t="str">
        <f>LEFT($N2912, FIND("/", $N2912)-1)</f>
        <v>theater</v>
      </c>
      <c r="R2912" t="str">
        <f>RIGHT(N2912, LEN(N2912)-LEN(Q2912)-1)</f>
        <v>plays</v>
      </c>
      <c r="S2912" s="5">
        <f>$J2912/60/60/24+DATE(1970, 1, 1)</f>
        <v>42107.841284722221</v>
      </c>
      <c r="T2912" s="5">
        <f>$I2912/60/60/24+DATE(1970, 1, 1)</f>
        <v>42167.841284722221</v>
      </c>
      <c r="U2912" t="b">
        <f>T2912&gt;S2912</f>
        <v>1</v>
      </c>
    </row>
    <row r="2913" spans="1:21" ht="58" x14ac:dyDescent="0.35">
      <c r="A2913">
        <v>2911</v>
      </c>
      <c r="B2913" s="3" t="s">
        <v>2911</v>
      </c>
      <c r="C2913" s="3" t="s">
        <v>7021</v>
      </c>
      <c r="D2913" s="11">
        <v>1800</v>
      </c>
      <c r="E2913" s="11">
        <v>657</v>
      </c>
      <c r="F2913" t="s">
        <v>8221</v>
      </c>
      <c r="G2913" t="s">
        <v>8224</v>
      </c>
      <c r="H2913" t="s">
        <v>8246</v>
      </c>
      <c r="I2913">
        <v>1435429626</v>
      </c>
      <c r="J2913">
        <v>1431973626</v>
      </c>
      <c r="K2913" t="b">
        <v>0</v>
      </c>
      <c r="L2913">
        <v>14</v>
      </c>
      <c r="M2913" t="b">
        <v>0</v>
      </c>
      <c r="N2913" t="s">
        <v>8271</v>
      </c>
      <c r="O2913" s="13">
        <f>E2913/D2913</f>
        <v>0.36499999999999999</v>
      </c>
      <c r="P2913" s="14">
        <f>IF($L2913&lt;&gt;0, E2913/L2913, 0)</f>
        <v>46.928571428571431</v>
      </c>
      <c r="Q2913" t="str">
        <f>LEFT($N2913, FIND("/", $N2913)-1)</f>
        <v>theater</v>
      </c>
      <c r="R2913" t="str">
        <f>RIGHT(N2913, LEN(N2913)-LEN(Q2913)-1)</f>
        <v>plays</v>
      </c>
      <c r="S2913" s="5">
        <f>$J2913/60/60/24+DATE(1970, 1, 1)</f>
        <v>42142.768819444449</v>
      </c>
      <c r="T2913" s="5">
        <f>$I2913/60/60/24+DATE(1970, 1, 1)</f>
        <v>42182.768819444449</v>
      </c>
      <c r="U2913" t="b">
        <f>T2913&gt;S2913</f>
        <v>1</v>
      </c>
    </row>
    <row r="2914" spans="1:21" ht="43.5" x14ac:dyDescent="0.35">
      <c r="A2914">
        <v>2912</v>
      </c>
      <c r="B2914" s="3" t="s">
        <v>2912</v>
      </c>
      <c r="C2914" s="3" t="s">
        <v>7022</v>
      </c>
      <c r="D2914" s="11">
        <v>14440</v>
      </c>
      <c r="E2914" s="11">
        <v>2030</v>
      </c>
      <c r="F2914" t="s">
        <v>8221</v>
      </c>
      <c r="G2914" t="s">
        <v>8224</v>
      </c>
      <c r="H2914" t="s">
        <v>8246</v>
      </c>
      <c r="I2914">
        <v>1452827374</v>
      </c>
      <c r="J2914">
        <v>1450235374</v>
      </c>
      <c r="K2914" t="b">
        <v>0</v>
      </c>
      <c r="L2914">
        <v>26</v>
      </c>
      <c r="M2914" t="b">
        <v>0</v>
      </c>
      <c r="N2914" t="s">
        <v>8271</v>
      </c>
      <c r="O2914" s="13">
        <f>E2914/D2914</f>
        <v>0.14058171745152354</v>
      </c>
      <c r="P2914" s="14">
        <f>IF($L2914&lt;&gt;0, E2914/L2914, 0)</f>
        <v>78.07692307692308</v>
      </c>
      <c r="Q2914" t="str">
        <f>LEFT($N2914, FIND("/", $N2914)-1)</f>
        <v>theater</v>
      </c>
      <c r="R2914" t="str">
        <f>RIGHT(N2914, LEN(N2914)-LEN(Q2914)-1)</f>
        <v>plays</v>
      </c>
      <c r="S2914" s="5">
        <f>$J2914/60/60/24+DATE(1970, 1, 1)</f>
        <v>42354.131643518514</v>
      </c>
      <c r="T2914" s="5">
        <f>$I2914/60/60/24+DATE(1970, 1, 1)</f>
        <v>42384.131643518514</v>
      </c>
      <c r="U2914" t="b">
        <f>T2914&gt;S2914</f>
        <v>1</v>
      </c>
    </row>
    <row r="2915" spans="1:21" ht="43.5" x14ac:dyDescent="0.35">
      <c r="A2915">
        <v>2913</v>
      </c>
      <c r="B2915" s="3" t="s">
        <v>2913</v>
      </c>
      <c r="C2915" s="3" t="s">
        <v>7023</v>
      </c>
      <c r="D2915" s="11">
        <v>10000</v>
      </c>
      <c r="E2915" s="11">
        <v>2</v>
      </c>
      <c r="F2915" t="s">
        <v>8221</v>
      </c>
      <c r="G2915" t="s">
        <v>8224</v>
      </c>
      <c r="H2915" t="s">
        <v>8246</v>
      </c>
      <c r="I2915">
        <v>1410041339</v>
      </c>
      <c r="J2915">
        <v>1404857339</v>
      </c>
      <c r="K2915" t="b">
        <v>0</v>
      </c>
      <c r="L2915">
        <v>2</v>
      </c>
      <c r="M2915" t="b">
        <v>0</v>
      </c>
      <c r="N2915" t="s">
        <v>8271</v>
      </c>
      <c r="O2915" s="13">
        <f>E2915/D2915</f>
        <v>2.0000000000000001E-4</v>
      </c>
      <c r="P2915" s="14">
        <f>IF($L2915&lt;&gt;0, E2915/L2915, 0)</f>
        <v>1</v>
      </c>
      <c r="Q2915" t="str">
        <f>LEFT($N2915, FIND("/", $N2915)-1)</f>
        <v>theater</v>
      </c>
      <c r="R2915" t="str">
        <f>RIGHT(N2915, LEN(N2915)-LEN(Q2915)-1)</f>
        <v>plays</v>
      </c>
      <c r="S2915" s="5">
        <f>$J2915/60/60/24+DATE(1970, 1, 1)</f>
        <v>41828.922905092593</v>
      </c>
      <c r="T2915" s="5">
        <f>$I2915/60/60/24+DATE(1970, 1, 1)</f>
        <v>41888.922905092593</v>
      </c>
      <c r="U2915" t="b">
        <f>T2915&gt;S2915</f>
        <v>1</v>
      </c>
    </row>
    <row r="2916" spans="1:21" ht="29" x14ac:dyDescent="0.35">
      <c r="A2916">
        <v>2914</v>
      </c>
      <c r="B2916" s="3" t="s">
        <v>2914</v>
      </c>
      <c r="C2916" s="3" t="s">
        <v>7024</v>
      </c>
      <c r="D2916" s="11">
        <v>25000</v>
      </c>
      <c r="E2916" s="11">
        <v>1</v>
      </c>
      <c r="F2916" t="s">
        <v>8221</v>
      </c>
      <c r="G2916" t="s">
        <v>8225</v>
      </c>
      <c r="H2916" t="s">
        <v>8247</v>
      </c>
      <c r="I2916">
        <v>1426365994</v>
      </c>
      <c r="J2916">
        <v>1421185594</v>
      </c>
      <c r="K2916" t="b">
        <v>0</v>
      </c>
      <c r="L2916">
        <v>1</v>
      </c>
      <c r="M2916" t="b">
        <v>0</v>
      </c>
      <c r="N2916" t="s">
        <v>8271</v>
      </c>
      <c r="O2916" s="13">
        <f>E2916/D2916</f>
        <v>4.0000000000000003E-5</v>
      </c>
      <c r="P2916" s="14">
        <f>IF($L2916&lt;&gt;0, E2916/L2916, 0)</f>
        <v>1</v>
      </c>
      <c r="Q2916" t="str">
        <f>LEFT($N2916, FIND("/", $N2916)-1)</f>
        <v>theater</v>
      </c>
      <c r="R2916" t="str">
        <f>RIGHT(N2916, LEN(N2916)-LEN(Q2916)-1)</f>
        <v>plays</v>
      </c>
      <c r="S2916" s="5">
        <f>$J2916/60/60/24+DATE(1970, 1, 1)</f>
        <v>42017.907337962963</v>
      </c>
      <c r="T2916" s="5">
        <f>$I2916/60/60/24+DATE(1970, 1, 1)</f>
        <v>42077.865671296298</v>
      </c>
      <c r="U2916" t="b">
        <f>T2916&gt;S2916</f>
        <v>1</v>
      </c>
    </row>
    <row r="2917" spans="1:21" ht="43.5" x14ac:dyDescent="0.35">
      <c r="A2917">
        <v>2915</v>
      </c>
      <c r="B2917" s="3" t="s">
        <v>2915</v>
      </c>
      <c r="C2917" s="3" t="s">
        <v>7025</v>
      </c>
      <c r="D2917" s="11">
        <v>1000</v>
      </c>
      <c r="E2917" s="11">
        <v>611</v>
      </c>
      <c r="F2917" t="s">
        <v>8221</v>
      </c>
      <c r="G2917" t="s">
        <v>8225</v>
      </c>
      <c r="H2917" t="s">
        <v>8247</v>
      </c>
      <c r="I2917">
        <v>1458117190</v>
      </c>
      <c r="J2917">
        <v>1455528790</v>
      </c>
      <c r="K2917" t="b">
        <v>0</v>
      </c>
      <c r="L2917">
        <v>3</v>
      </c>
      <c r="M2917" t="b">
        <v>0</v>
      </c>
      <c r="N2917" t="s">
        <v>8271</v>
      </c>
      <c r="O2917" s="13">
        <f>E2917/D2917</f>
        <v>0.61099999999999999</v>
      </c>
      <c r="P2917" s="14">
        <f>IF($L2917&lt;&gt;0, E2917/L2917, 0)</f>
        <v>203.66666666666666</v>
      </c>
      <c r="Q2917" t="str">
        <f>LEFT($N2917, FIND("/", $N2917)-1)</f>
        <v>theater</v>
      </c>
      <c r="R2917" t="str">
        <f>RIGHT(N2917, LEN(N2917)-LEN(Q2917)-1)</f>
        <v>plays</v>
      </c>
      <c r="S2917" s="5">
        <f>$J2917/60/60/24+DATE(1970, 1, 1)</f>
        <v>42415.398032407407</v>
      </c>
      <c r="T2917" s="5">
        <f>$I2917/60/60/24+DATE(1970, 1, 1)</f>
        <v>42445.356365740736</v>
      </c>
      <c r="U2917" t="b">
        <f>T2917&gt;S2917</f>
        <v>1</v>
      </c>
    </row>
    <row r="2918" spans="1:21" ht="43.5" x14ac:dyDescent="0.35">
      <c r="A2918">
        <v>2916</v>
      </c>
      <c r="B2918" s="3" t="s">
        <v>2916</v>
      </c>
      <c r="C2918" s="3" t="s">
        <v>7026</v>
      </c>
      <c r="D2918" s="11">
        <v>1850</v>
      </c>
      <c r="E2918" s="11">
        <v>145</v>
      </c>
      <c r="F2918" t="s">
        <v>8221</v>
      </c>
      <c r="G2918" t="s">
        <v>8225</v>
      </c>
      <c r="H2918" t="s">
        <v>8247</v>
      </c>
      <c r="I2918">
        <v>1400498789</v>
      </c>
      <c r="J2918">
        <v>1398511589</v>
      </c>
      <c r="K2918" t="b">
        <v>0</v>
      </c>
      <c r="L2918">
        <v>7</v>
      </c>
      <c r="M2918" t="b">
        <v>0</v>
      </c>
      <c r="N2918" t="s">
        <v>8271</v>
      </c>
      <c r="O2918" s="13">
        <f>E2918/D2918</f>
        <v>7.8378378378378383E-2</v>
      </c>
      <c r="P2918" s="14">
        <f>IF($L2918&lt;&gt;0, E2918/L2918, 0)</f>
        <v>20.714285714285715</v>
      </c>
      <c r="Q2918" t="str">
        <f>LEFT($N2918, FIND("/", $N2918)-1)</f>
        <v>theater</v>
      </c>
      <c r="R2918" t="str">
        <f>RIGHT(N2918, LEN(N2918)-LEN(Q2918)-1)</f>
        <v>plays</v>
      </c>
      <c r="S2918" s="5">
        <f>$J2918/60/60/24+DATE(1970, 1, 1)</f>
        <v>41755.476724537039</v>
      </c>
      <c r="T2918" s="5">
        <f>$I2918/60/60/24+DATE(1970, 1, 1)</f>
        <v>41778.476724537039</v>
      </c>
      <c r="U2918" t="b">
        <f>T2918&gt;S2918</f>
        <v>1</v>
      </c>
    </row>
    <row r="2919" spans="1:21" ht="43.5" x14ac:dyDescent="0.35">
      <c r="A2919">
        <v>2917</v>
      </c>
      <c r="B2919" s="3" t="s">
        <v>2917</v>
      </c>
      <c r="C2919" s="3" t="s">
        <v>7027</v>
      </c>
      <c r="D2919" s="11">
        <v>2000</v>
      </c>
      <c r="E2919" s="11">
        <v>437</v>
      </c>
      <c r="F2919" t="s">
        <v>8221</v>
      </c>
      <c r="G2919" t="s">
        <v>8224</v>
      </c>
      <c r="H2919" t="s">
        <v>8246</v>
      </c>
      <c r="I2919">
        <v>1442381847</v>
      </c>
      <c r="J2919">
        <v>1440826647</v>
      </c>
      <c r="K2919" t="b">
        <v>0</v>
      </c>
      <c r="L2919">
        <v>9</v>
      </c>
      <c r="M2919" t="b">
        <v>0</v>
      </c>
      <c r="N2919" t="s">
        <v>8271</v>
      </c>
      <c r="O2919" s="13">
        <f>E2919/D2919</f>
        <v>0.2185</v>
      </c>
      <c r="P2919" s="14">
        <f>IF($L2919&lt;&gt;0, E2919/L2919, 0)</f>
        <v>48.555555555555557</v>
      </c>
      <c r="Q2919" t="str">
        <f>LEFT($N2919, FIND("/", $N2919)-1)</f>
        <v>theater</v>
      </c>
      <c r="R2919" t="str">
        <f>RIGHT(N2919, LEN(N2919)-LEN(Q2919)-1)</f>
        <v>plays</v>
      </c>
      <c r="S2919" s="5">
        <f>$J2919/60/60/24+DATE(1970, 1, 1)</f>
        <v>42245.234340277777</v>
      </c>
      <c r="T2919" s="5">
        <f>$I2919/60/60/24+DATE(1970, 1, 1)</f>
        <v>42263.234340277777</v>
      </c>
      <c r="U2919" t="b">
        <f>T2919&gt;S2919</f>
        <v>1</v>
      </c>
    </row>
    <row r="2920" spans="1:21" ht="43.5" x14ac:dyDescent="0.35">
      <c r="A2920">
        <v>2918</v>
      </c>
      <c r="B2920" s="3" t="s">
        <v>2918</v>
      </c>
      <c r="C2920" s="3" t="s">
        <v>7028</v>
      </c>
      <c r="D2920" s="11">
        <v>5000</v>
      </c>
      <c r="E2920" s="11">
        <v>1362</v>
      </c>
      <c r="F2920" t="s">
        <v>8221</v>
      </c>
      <c r="G2920" t="s">
        <v>8224</v>
      </c>
      <c r="H2920" t="s">
        <v>8246</v>
      </c>
      <c r="I2920">
        <v>1446131207</v>
      </c>
      <c r="J2920">
        <v>1443712007</v>
      </c>
      <c r="K2920" t="b">
        <v>0</v>
      </c>
      <c r="L2920">
        <v>20</v>
      </c>
      <c r="M2920" t="b">
        <v>0</v>
      </c>
      <c r="N2920" t="s">
        <v>8271</v>
      </c>
      <c r="O2920" s="13">
        <f>E2920/D2920</f>
        <v>0.27239999999999998</v>
      </c>
      <c r="P2920" s="14">
        <f>IF($L2920&lt;&gt;0, E2920/L2920, 0)</f>
        <v>68.099999999999994</v>
      </c>
      <c r="Q2920" t="str">
        <f>LEFT($N2920, FIND("/", $N2920)-1)</f>
        <v>theater</v>
      </c>
      <c r="R2920" t="str">
        <f>RIGHT(N2920, LEN(N2920)-LEN(Q2920)-1)</f>
        <v>plays</v>
      </c>
      <c r="S2920" s="5">
        <f>$J2920/60/60/24+DATE(1970, 1, 1)</f>
        <v>42278.629710648151</v>
      </c>
      <c r="T2920" s="5">
        <f>$I2920/60/60/24+DATE(1970, 1, 1)</f>
        <v>42306.629710648151</v>
      </c>
      <c r="U2920" t="b">
        <f>T2920&gt;S2920</f>
        <v>1</v>
      </c>
    </row>
    <row r="2921" spans="1:21" ht="43.5" x14ac:dyDescent="0.35">
      <c r="A2921">
        <v>2919</v>
      </c>
      <c r="B2921" s="3" t="s">
        <v>2919</v>
      </c>
      <c r="C2921" s="3" t="s">
        <v>7029</v>
      </c>
      <c r="D2921" s="11">
        <v>600</v>
      </c>
      <c r="E2921" s="11">
        <v>51</v>
      </c>
      <c r="F2921" t="s">
        <v>8221</v>
      </c>
      <c r="G2921" t="s">
        <v>8224</v>
      </c>
      <c r="H2921" t="s">
        <v>8246</v>
      </c>
      <c r="I2921">
        <v>1407250329</v>
      </c>
      <c r="J2921">
        <v>1404658329</v>
      </c>
      <c r="K2921" t="b">
        <v>0</v>
      </c>
      <c r="L2921">
        <v>6</v>
      </c>
      <c r="M2921" t="b">
        <v>0</v>
      </c>
      <c r="N2921" t="s">
        <v>8271</v>
      </c>
      <c r="O2921" s="13">
        <f>E2921/D2921</f>
        <v>8.5000000000000006E-2</v>
      </c>
      <c r="P2921" s="14">
        <f>IF($L2921&lt;&gt;0, E2921/L2921, 0)</f>
        <v>8.5</v>
      </c>
      <c r="Q2921" t="str">
        <f>LEFT($N2921, FIND("/", $N2921)-1)</f>
        <v>theater</v>
      </c>
      <c r="R2921" t="str">
        <f>RIGHT(N2921, LEN(N2921)-LEN(Q2921)-1)</f>
        <v>plays</v>
      </c>
      <c r="S2921" s="5">
        <f>$J2921/60/60/24+DATE(1970, 1, 1)</f>
        <v>41826.61954861111</v>
      </c>
      <c r="T2921" s="5">
        <f>$I2921/60/60/24+DATE(1970, 1, 1)</f>
        <v>41856.61954861111</v>
      </c>
      <c r="U2921" t="b">
        <f>T2921&gt;S2921</f>
        <v>1</v>
      </c>
    </row>
    <row r="2922" spans="1:21" ht="43.5" x14ac:dyDescent="0.35">
      <c r="A2922">
        <v>2920</v>
      </c>
      <c r="B2922" s="3" t="s">
        <v>2920</v>
      </c>
      <c r="C2922" s="3" t="s">
        <v>7030</v>
      </c>
      <c r="D2922" s="11">
        <v>2500</v>
      </c>
      <c r="E2922" s="11">
        <v>671</v>
      </c>
      <c r="F2922" t="s">
        <v>8221</v>
      </c>
      <c r="G2922" t="s">
        <v>8229</v>
      </c>
      <c r="H2922" t="s">
        <v>8251</v>
      </c>
      <c r="I2922">
        <v>1427306470</v>
      </c>
      <c r="J2922">
        <v>1424718070</v>
      </c>
      <c r="K2922" t="b">
        <v>0</v>
      </c>
      <c r="L2922">
        <v>13</v>
      </c>
      <c r="M2922" t="b">
        <v>0</v>
      </c>
      <c r="N2922" t="s">
        <v>8271</v>
      </c>
      <c r="O2922" s="13">
        <f>E2922/D2922</f>
        <v>0.26840000000000003</v>
      </c>
      <c r="P2922" s="14">
        <f>IF($L2922&lt;&gt;0, E2922/L2922, 0)</f>
        <v>51.615384615384613</v>
      </c>
      <c r="Q2922" t="str">
        <f>LEFT($N2922, FIND("/", $N2922)-1)</f>
        <v>theater</v>
      </c>
      <c r="R2922" t="str">
        <f>RIGHT(N2922, LEN(N2922)-LEN(Q2922)-1)</f>
        <v>plays</v>
      </c>
      <c r="S2922" s="5">
        <f>$J2922/60/60/24+DATE(1970, 1, 1)</f>
        <v>42058.792476851857</v>
      </c>
      <c r="T2922" s="5">
        <f>$I2922/60/60/24+DATE(1970, 1, 1)</f>
        <v>42088.750810185185</v>
      </c>
      <c r="U2922" t="b">
        <f>T2922&gt;S2922</f>
        <v>1</v>
      </c>
    </row>
    <row r="2923" spans="1:21" ht="43.5" x14ac:dyDescent="0.35">
      <c r="A2923">
        <v>2921</v>
      </c>
      <c r="B2923" s="3" t="s">
        <v>2921</v>
      </c>
      <c r="C2923" s="3" t="s">
        <v>7031</v>
      </c>
      <c r="D2923" s="11">
        <v>100</v>
      </c>
      <c r="E2923" s="11">
        <v>129</v>
      </c>
      <c r="F2923" t="s">
        <v>8219</v>
      </c>
      <c r="G2923" t="s">
        <v>8224</v>
      </c>
      <c r="H2923" t="s">
        <v>8246</v>
      </c>
      <c r="I2923">
        <v>1411679804</v>
      </c>
      <c r="J2923">
        <v>1409087804</v>
      </c>
      <c r="K2923" t="b">
        <v>0</v>
      </c>
      <c r="L2923">
        <v>3</v>
      </c>
      <c r="M2923" t="b">
        <v>1</v>
      </c>
      <c r="N2923" t="s">
        <v>8305</v>
      </c>
      <c r="O2923" s="13">
        <f>E2923/D2923</f>
        <v>1.29</v>
      </c>
      <c r="P2923" s="14">
        <f>IF($L2923&lt;&gt;0, E2923/L2923, 0)</f>
        <v>43</v>
      </c>
      <c r="Q2923" t="str">
        <f>LEFT($N2923, FIND("/", $N2923)-1)</f>
        <v>theater</v>
      </c>
      <c r="R2923" t="str">
        <f>RIGHT(N2923, LEN(N2923)-LEN(Q2923)-1)</f>
        <v>musical</v>
      </c>
      <c r="S2923" s="5">
        <f>$J2923/60/60/24+DATE(1970, 1, 1)</f>
        <v>41877.886620370373</v>
      </c>
      <c r="T2923" s="5">
        <f>$I2923/60/60/24+DATE(1970, 1, 1)</f>
        <v>41907.886620370373</v>
      </c>
      <c r="U2923" t="b">
        <f>T2923&gt;S2923</f>
        <v>1</v>
      </c>
    </row>
    <row r="2924" spans="1:21" ht="58" x14ac:dyDescent="0.35">
      <c r="A2924">
        <v>2922</v>
      </c>
      <c r="B2924" s="3" t="s">
        <v>2922</v>
      </c>
      <c r="C2924" s="3" t="s">
        <v>7032</v>
      </c>
      <c r="D2924" s="11">
        <v>500</v>
      </c>
      <c r="E2924" s="11">
        <v>500</v>
      </c>
      <c r="F2924" t="s">
        <v>8219</v>
      </c>
      <c r="G2924" t="s">
        <v>8225</v>
      </c>
      <c r="H2924" t="s">
        <v>8247</v>
      </c>
      <c r="I2924">
        <v>1431982727</v>
      </c>
      <c r="J2924">
        <v>1428094727</v>
      </c>
      <c r="K2924" t="b">
        <v>0</v>
      </c>
      <c r="L2924">
        <v>6</v>
      </c>
      <c r="M2924" t="b">
        <v>1</v>
      </c>
      <c r="N2924" t="s">
        <v>8305</v>
      </c>
      <c r="O2924" s="13">
        <f>E2924/D2924</f>
        <v>1</v>
      </c>
      <c r="P2924" s="14">
        <f>IF($L2924&lt;&gt;0, E2924/L2924, 0)</f>
        <v>83.333333333333329</v>
      </c>
      <c r="Q2924" t="str">
        <f>LEFT($N2924, FIND("/", $N2924)-1)</f>
        <v>theater</v>
      </c>
      <c r="R2924" t="str">
        <f>RIGHT(N2924, LEN(N2924)-LEN(Q2924)-1)</f>
        <v>musical</v>
      </c>
      <c r="S2924" s="5">
        <f>$J2924/60/60/24+DATE(1970, 1, 1)</f>
        <v>42097.874155092592</v>
      </c>
      <c r="T2924" s="5">
        <f>$I2924/60/60/24+DATE(1970, 1, 1)</f>
        <v>42142.874155092592</v>
      </c>
      <c r="U2924" t="b">
        <f>T2924&gt;S2924</f>
        <v>1</v>
      </c>
    </row>
    <row r="2925" spans="1:21" ht="43.5" x14ac:dyDescent="0.35">
      <c r="A2925">
        <v>2923</v>
      </c>
      <c r="B2925" s="3" t="s">
        <v>2923</v>
      </c>
      <c r="C2925" s="3" t="s">
        <v>7033</v>
      </c>
      <c r="D2925" s="11">
        <v>300</v>
      </c>
      <c r="E2925" s="11">
        <v>300</v>
      </c>
      <c r="F2925" t="s">
        <v>8219</v>
      </c>
      <c r="G2925" t="s">
        <v>8224</v>
      </c>
      <c r="H2925" t="s">
        <v>8246</v>
      </c>
      <c r="I2925">
        <v>1422068400</v>
      </c>
      <c r="J2925">
        <v>1420774779</v>
      </c>
      <c r="K2925" t="b">
        <v>0</v>
      </c>
      <c r="L2925">
        <v>10</v>
      </c>
      <c r="M2925" t="b">
        <v>1</v>
      </c>
      <c r="N2925" t="s">
        <v>8305</v>
      </c>
      <c r="O2925" s="13">
        <f>E2925/D2925</f>
        <v>1</v>
      </c>
      <c r="P2925" s="14">
        <f>IF($L2925&lt;&gt;0, E2925/L2925, 0)</f>
        <v>30</v>
      </c>
      <c r="Q2925" t="str">
        <f>LEFT($N2925, FIND("/", $N2925)-1)</f>
        <v>theater</v>
      </c>
      <c r="R2925" t="str">
        <f>RIGHT(N2925, LEN(N2925)-LEN(Q2925)-1)</f>
        <v>musical</v>
      </c>
      <c r="S2925" s="5">
        <f>$J2925/60/60/24+DATE(1970, 1, 1)</f>
        <v>42013.15253472222</v>
      </c>
      <c r="T2925" s="5">
        <f>$I2925/60/60/24+DATE(1970, 1, 1)</f>
        <v>42028.125</v>
      </c>
      <c r="U2925" t="b">
        <f>T2925&gt;S2925</f>
        <v>1</v>
      </c>
    </row>
    <row r="2926" spans="1:21" ht="43.5" x14ac:dyDescent="0.35">
      <c r="A2926">
        <v>2924</v>
      </c>
      <c r="B2926" s="3" t="s">
        <v>2924</v>
      </c>
      <c r="C2926" s="3" t="s">
        <v>7034</v>
      </c>
      <c r="D2926" s="11">
        <v>25000</v>
      </c>
      <c r="E2926" s="11">
        <v>25800</v>
      </c>
      <c r="F2926" t="s">
        <v>8219</v>
      </c>
      <c r="G2926" t="s">
        <v>8224</v>
      </c>
      <c r="H2926" t="s">
        <v>8246</v>
      </c>
      <c r="I2926">
        <v>1431143940</v>
      </c>
      <c r="J2926">
        <v>1428585710</v>
      </c>
      <c r="K2926" t="b">
        <v>0</v>
      </c>
      <c r="L2926">
        <v>147</v>
      </c>
      <c r="M2926" t="b">
        <v>1</v>
      </c>
      <c r="N2926" t="s">
        <v>8305</v>
      </c>
      <c r="O2926" s="13">
        <f>E2926/D2926</f>
        <v>1.032</v>
      </c>
      <c r="P2926" s="14">
        <f>IF($L2926&lt;&gt;0, E2926/L2926, 0)</f>
        <v>175.51020408163265</v>
      </c>
      <c r="Q2926" t="str">
        <f>LEFT($N2926, FIND("/", $N2926)-1)</f>
        <v>theater</v>
      </c>
      <c r="R2926" t="str">
        <f>RIGHT(N2926, LEN(N2926)-LEN(Q2926)-1)</f>
        <v>musical</v>
      </c>
      <c r="S2926" s="5">
        <f>$J2926/60/60/24+DATE(1970, 1, 1)</f>
        <v>42103.556828703702</v>
      </c>
      <c r="T2926" s="5">
        <f>$I2926/60/60/24+DATE(1970, 1, 1)</f>
        <v>42133.165972222225</v>
      </c>
      <c r="U2926" t="b">
        <f>T2926&gt;S2926</f>
        <v>1</v>
      </c>
    </row>
    <row r="2927" spans="1:21" ht="43.5" x14ac:dyDescent="0.35">
      <c r="A2927">
        <v>2925</v>
      </c>
      <c r="B2927" s="3" t="s">
        <v>2925</v>
      </c>
      <c r="C2927" s="3" t="s">
        <v>7035</v>
      </c>
      <c r="D2927" s="11">
        <v>45000</v>
      </c>
      <c r="E2927" s="11">
        <v>46100.69</v>
      </c>
      <c r="F2927" t="s">
        <v>8219</v>
      </c>
      <c r="G2927" t="s">
        <v>8224</v>
      </c>
      <c r="H2927" t="s">
        <v>8246</v>
      </c>
      <c r="I2927">
        <v>1410444068</v>
      </c>
      <c r="J2927">
        <v>1407852068</v>
      </c>
      <c r="K2927" t="b">
        <v>0</v>
      </c>
      <c r="L2927">
        <v>199</v>
      </c>
      <c r="M2927" t="b">
        <v>1</v>
      </c>
      <c r="N2927" t="s">
        <v>8305</v>
      </c>
      <c r="O2927" s="13">
        <f>E2927/D2927</f>
        <v>1.0244597777777777</v>
      </c>
      <c r="P2927" s="14">
        <f>IF($L2927&lt;&gt;0, E2927/L2927, 0)</f>
        <v>231.66175879396985</v>
      </c>
      <c r="Q2927" t="str">
        <f>LEFT($N2927, FIND("/", $N2927)-1)</f>
        <v>theater</v>
      </c>
      <c r="R2927" t="str">
        <f>RIGHT(N2927, LEN(N2927)-LEN(Q2927)-1)</f>
        <v>musical</v>
      </c>
      <c r="S2927" s="5">
        <f>$J2927/60/60/24+DATE(1970, 1, 1)</f>
        <v>41863.584120370368</v>
      </c>
      <c r="T2927" s="5">
        <f>$I2927/60/60/24+DATE(1970, 1, 1)</f>
        <v>41893.584120370368</v>
      </c>
      <c r="U2927" t="b">
        <f>T2927&gt;S2927</f>
        <v>1</v>
      </c>
    </row>
    <row r="2928" spans="1:21" ht="43.5" x14ac:dyDescent="0.35">
      <c r="A2928">
        <v>2926</v>
      </c>
      <c r="B2928" s="3" t="s">
        <v>2926</v>
      </c>
      <c r="C2928" s="3" t="s">
        <v>7036</v>
      </c>
      <c r="D2928" s="11">
        <v>3000</v>
      </c>
      <c r="E2928" s="11">
        <v>3750</v>
      </c>
      <c r="F2928" t="s">
        <v>8219</v>
      </c>
      <c r="G2928" t="s">
        <v>8224</v>
      </c>
      <c r="H2928" t="s">
        <v>8246</v>
      </c>
      <c r="I2928">
        <v>1424715779</v>
      </c>
      <c r="J2928">
        <v>1423506179</v>
      </c>
      <c r="K2928" t="b">
        <v>0</v>
      </c>
      <c r="L2928">
        <v>50</v>
      </c>
      <c r="M2928" t="b">
        <v>1</v>
      </c>
      <c r="N2928" t="s">
        <v>8305</v>
      </c>
      <c r="O2928" s="13">
        <f>E2928/D2928</f>
        <v>1.25</v>
      </c>
      <c r="P2928" s="14">
        <f>IF($L2928&lt;&gt;0, E2928/L2928, 0)</f>
        <v>75</v>
      </c>
      <c r="Q2928" t="str">
        <f>LEFT($N2928, FIND("/", $N2928)-1)</f>
        <v>theater</v>
      </c>
      <c r="R2928" t="str">
        <f>RIGHT(N2928, LEN(N2928)-LEN(Q2928)-1)</f>
        <v>musical</v>
      </c>
      <c r="S2928" s="5">
        <f>$J2928/60/60/24+DATE(1970, 1, 1)</f>
        <v>42044.765960648147</v>
      </c>
      <c r="T2928" s="5">
        <f>$I2928/60/60/24+DATE(1970, 1, 1)</f>
        <v>42058.765960648147</v>
      </c>
      <c r="U2928" t="b">
        <f>T2928&gt;S2928</f>
        <v>1</v>
      </c>
    </row>
    <row r="2929" spans="1:21" ht="43.5" x14ac:dyDescent="0.35">
      <c r="A2929">
        <v>2927</v>
      </c>
      <c r="B2929" s="3" t="s">
        <v>2927</v>
      </c>
      <c r="C2929" s="3" t="s">
        <v>7037</v>
      </c>
      <c r="D2929" s="11">
        <v>1800</v>
      </c>
      <c r="E2929" s="11">
        <v>2355</v>
      </c>
      <c r="F2929" t="s">
        <v>8219</v>
      </c>
      <c r="G2929" t="s">
        <v>8224</v>
      </c>
      <c r="H2929" t="s">
        <v>8246</v>
      </c>
      <c r="I2929">
        <v>1405400400</v>
      </c>
      <c r="J2929">
        <v>1402934629</v>
      </c>
      <c r="K2929" t="b">
        <v>0</v>
      </c>
      <c r="L2929">
        <v>21</v>
      </c>
      <c r="M2929" t="b">
        <v>1</v>
      </c>
      <c r="N2929" t="s">
        <v>8305</v>
      </c>
      <c r="O2929" s="13">
        <f>E2929/D2929</f>
        <v>1.3083333333333333</v>
      </c>
      <c r="P2929" s="14">
        <f>IF($L2929&lt;&gt;0, E2929/L2929, 0)</f>
        <v>112.14285714285714</v>
      </c>
      <c r="Q2929" t="str">
        <f>LEFT($N2929, FIND("/", $N2929)-1)</f>
        <v>theater</v>
      </c>
      <c r="R2929" t="str">
        <f>RIGHT(N2929, LEN(N2929)-LEN(Q2929)-1)</f>
        <v>musical</v>
      </c>
      <c r="S2929" s="5">
        <f>$J2929/60/60/24+DATE(1970, 1, 1)</f>
        <v>41806.669317129628</v>
      </c>
      <c r="T2929" s="5">
        <f>$I2929/60/60/24+DATE(1970, 1, 1)</f>
        <v>41835.208333333336</v>
      </c>
      <c r="U2929" t="b">
        <f>T2929&gt;S2929</f>
        <v>1</v>
      </c>
    </row>
    <row r="2930" spans="1:21" ht="29" x14ac:dyDescent="0.35">
      <c r="A2930">
        <v>2928</v>
      </c>
      <c r="B2930" s="3" t="s">
        <v>2928</v>
      </c>
      <c r="C2930" s="3" t="s">
        <v>7038</v>
      </c>
      <c r="D2930" s="11">
        <v>1000</v>
      </c>
      <c r="E2930" s="11">
        <v>1000</v>
      </c>
      <c r="F2930" t="s">
        <v>8219</v>
      </c>
      <c r="G2930" t="s">
        <v>8224</v>
      </c>
      <c r="H2930" t="s">
        <v>8246</v>
      </c>
      <c r="I2930">
        <v>1457135846</v>
      </c>
      <c r="J2930">
        <v>1454543846</v>
      </c>
      <c r="K2930" t="b">
        <v>0</v>
      </c>
      <c r="L2930">
        <v>24</v>
      </c>
      <c r="M2930" t="b">
        <v>1</v>
      </c>
      <c r="N2930" t="s">
        <v>8305</v>
      </c>
      <c r="O2930" s="13">
        <f>E2930/D2930</f>
        <v>1</v>
      </c>
      <c r="P2930" s="14">
        <f>IF($L2930&lt;&gt;0, E2930/L2930, 0)</f>
        <v>41.666666666666664</v>
      </c>
      <c r="Q2930" t="str">
        <f>LEFT($N2930, FIND("/", $N2930)-1)</f>
        <v>theater</v>
      </c>
      <c r="R2930" t="str">
        <f>RIGHT(N2930, LEN(N2930)-LEN(Q2930)-1)</f>
        <v>musical</v>
      </c>
      <c r="S2930" s="5">
        <f>$J2930/60/60/24+DATE(1970, 1, 1)</f>
        <v>42403.998217592598</v>
      </c>
      <c r="T2930" s="5">
        <f>$I2930/60/60/24+DATE(1970, 1, 1)</f>
        <v>42433.998217592598</v>
      </c>
      <c r="U2930" t="b">
        <f>T2930&gt;S2930</f>
        <v>1</v>
      </c>
    </row>
    <row r="2931" spans="1:21" ht="43.5" x14ac:dyDescent="0.35">
      <c r="A2931">
        <v>2929</v>
      </c>
      <c r="B2931" s="3" t="s">
        <v>2929</v>
      </c>
      <c r="C2931" s="3" t="s">
        <v>7039</v>
      </c>
      <c r="D2931" s="11">
        <v>8000</v>
      </c>
      <c r="E2931" s="11">
        <v>8165.55</v>
      </c>
      <c r="F2931" t="s">
        <v>8219</v>
      </c>
      <c r="G2931" t="s">
        <v>8224</v>
      </c>
      <c r="H2931" t="s">
        <v>8246</v>
      </c>
      <c r="I2931">
        <v>1401024758</v>
      </c>
      <c r="J2931">
        <v>1398432758</v>
      </c>
      <c r="K2931" t="b">
        <v>0</v>
      </c>
      <c r="L2931">
        <v>32</v>
      </c>
      <c r="M2931" t="b">
        <v>1</v>
      </c>
      <c r="N2931" t="s">
        <v>8305</v>
      </c>
      <c r="O2931" s="13">
        <f>E2931/D2931</f>
        <v>1.02069375</v>
      </c>
      <c r="P2931" s="14">
        <f>IF($L2931&lt;&gt;0, E2931/L2931, 0)</f>
        <v>255.17343750000001</v>
      </c>
      <c r="Q2931" t="str">
        <f>LEFT($N2931, FIND("/", $N2931)-1)</f>
        <v>theater</v>
      </c>
      <c r="R2931" t="str">
        <f>RIGHT(N2931, LEN(N2931)-LEN(Q2931)-1)</f>
        <v>musical</v>
      </c>
      <c r="S2931" s="5">
        <f>$J2931/60/60/24+DATE(1970, 1, 1)</f>
        <v>41754.564328703702</v>
      </c>
      <c r="T2931" s="5">
        <f>$I2931/60/60/24+DATE(1970, 1, 1)</f>
        <v>41784.564328703702</v>
      </c>
      <c r="U2931" t="b">
        <f>T2931&gt;S2931</f>
        <v>1</v>
      </c>
    </row>
    <row r="2932" spans="1:21" ht="43.5" x14ac:dyDescent="0.35">
      <c r="A2932">
        <v>2930</v>
      </c>
      <c r="B2932" s="3" t="s">
        <v>2930</v>
      </c>
      <c r="C2932" s="3" t="s">
        <v>7040</v>
      </c>
      <c r="D2932" s="11">
        <v>10000</v>
      </c>
      <c r="E2932" s="11">
        <v>10092</v>
      </c>
      <c r="F2932" t="s">
        <v>8219</v>
      </c>
      <c r="G2932" t="s">
        <v>8225</v>
      </c>
      <c r="H2932" t="s">
        <v>8247</v>
      </c>
      <c r="I2932">
        <v>1431007264</v>
      </c>
      <c r="J2932">
        <v>1428415264</v>
      </c>
      <c r="K2932" t="b">
        <v>0</v>
      </c>
      <c r="L2932">
        <v>62</v>
      </c>
      <c r="M2932" t="b">
        <v>1</v>
      </c>
      <c r="N2932" t="s">
        <v>8305</v>
      </c>
      <c r="O2932" s="13">
        <f>E2932/D2932</f>
        <v>1.0092000000000001</v>
      </c>
      <c r="P2932" s="14">
        <f>IF($L2932&lt;&gt;0, E2932/L2932, 0)</f>
        <v>162.7741935483871</v>
      </c>
      <c r="Q2932" t="str">
        <f>LEFT($N2932, FIND("/", $N2932)-1)</f>
        <v>theater</v>
      </c>
      <c r="R2932" t="str">
        <f>RIGHT(N2932, LEN(N2932)-LEN(Q2932)-1)</f>
        <v>musical</v>
      </c>
      <c r="S2932" s="5">
        <f>$J2932/60/60/24+DATE(1970, 1, 1)</f>
        <v>42101.584074074075</v>
      </c>
      <c r="T2932" s="5">
        <f>$I2932/60/60/24+DATE(1970, 1, 1)</f>
        <v>42131.584074074075</v>
      </c>
      <c r="U2932" t="b">
        <f>T2932&gt;S2932</f>
        <v>1</v>
      </c>
    </row>
    <row r="2933" spans="1:21" ht="58" x14ac:dyDescent="0.35">
      <c r="A2933">
        <v>2931</v>
      </c>
      <c r="B2933" s="3" t="s">
        <v>2931</v>
      </c>
      <c r="C2933" s="3" t="s">
        <v>7041</v>
      </c>
      <c r="D2933" s="11">
        <v>750</v>
      </c>
      <c r="E2933" s="11">
        <v>795</v>
      </c>
      <c r="F2933" t="s">
        <v>8219</v>
      </c>
      <c r="G2933" t="s">
        <v>8229</v>
      </c>
      <c r="H2933" t="s">
        <v>8251</v>
      </c>
      <c r="I2933">
        <v>1410761280</v>
      </c>
      <c r="J2933">
        <v>1408604363</v>
      </c>
      <c r="K2933" t="b">
        <v>0</v>
      </c>
      <c r="L2933">
        <v>9</v>
      </c>
      <c r="M2933" t="b">
        <v>1</v>
      </c>
      <c r="N2933" t="s">
        <v>8305</v>
      </c>
      <c r="O2933" s="13">
        <f>E2933/D2933</f>
        <v>1.06</v>
      </c>
      <c r="P2933" s="14">
        <f>IF($L2933&lt;&gt;0, E2933/L2933, 0)</f>
        <v>88.333333333333329</v>
      </c>
      <c r="Q2933" t="str">
        <f>LEFT($N2933, FIND("/", $N2933)-1)</f>
        <v>theater</v>
      </c>
      <c r="R2933" t="str">
        <f>RIGHT(N2933, LEN(N2933)-LEN(Q2933)-1)</f>
        <v>musical</v>
      </c>
      <c r="S2933" s="5">
        <f>$J2933/60/60/24+DATE(1970, 1, 1)</f>
        <v>41872.291238425925</v>
      </c>
      <c r="T2933" s="5">
        <f>$I2933/60/60/24+DATE(1970, 1, 1)</f>
        <v>41897.255555555559</v>
      </c>
      <c r="U2933" t="b">
        <f>T2933&gt;S2933</f>
        <v>1</v>
      </c>
    </row>
    <row r="2934" spans="1:21" ht="43.5" x14ac:dyDescent="0.35">
      <c r="A2934">
        <v>2932</v>
      </c>
      <c r="B2934" s="3" t="s">
        <v>2932</v>
      </c>
      <c r="C2934" s="3" t="s">
        <v>7042</v>
      </c>
      <c r="D2934" s="11">
        <v>3100</v>
      </c>
      <c r="E2934" s="11">
        <v>3258</v>
      </c>
      <c r="F2934" t="s">
        <v>8219</v>
      </c>
      <c r="G2934" t="s">
        <v>8226</v>
      </c>
      <c r="H2934" t="s">
        <v>8248</v>
      </c>
      <c r="I2934">
        <v>1424516400</v>
      </c>
      <c r="J2934">
        <v>1421812637</v>
      </c>
      <c r="K2934" t="b">
        <v>0</v>
      </c>
      <c r="L2934">
        <v>38</v>
      </c>
      <c r="M2934" t="b">
        <v>1</v>
      </c>
      <c r="N2934" t="s">
        <v>8305</v>
      </c>
      <c r="O2934" s="13">
        <f>E2934/D2934</f>
        <v>1.0509677419354839</v>
      </c>
      <c r="P2934" s="14">
        <f>IF($L2934&lt;&gt;0, E2934/L2934, 0)</f>
        <v>85.736842105263165</v>
      </c>
      <c r="Q2934" t="str">
        <f>LEFT($N2934, FIND("/", $N2934)-1)</f>
        <v>theater</v>
      </c>
      <c r="R2934" t="str">
        <f>RIGHT(N2934, LEN(N2934)-LEN(Q2934)-1)</f>
        <v>musical</v>
      </c>
      <c r="S2934" s="5">
        <f>$J2934/60/60/24+DATE(1970, 1, 1)</f>
        <v>42025.164780092593</v>
      </c>
      <c r="T2934" s="5">
        <f>$I2934/60/60/24+DATE(1970, 1, 1)</f>
        <v>42056.458333333328</v>
      </c>
      <c r="U2934" t="b">
        <f>T2934&gt;S2934</f>
        <v>1</v>
      </c>
    </row>
    <row r="2935" spans="1:21" ht="58" x14ac:dyDescent="0.35">
      <c r="A2935">
        <v>2933</v>
      </c>
      <c r="B2935" s="3" t="s">
        <v>2933</v>
      </c>
      <c r="C2935" s="3" t="s">
        <v>7043</v>
      </c>
      <c r="D2935" s="11">
        <v>2500</v>
      </c>
      <c r="E2935" s="11">
        <v>2569</v>
      </c>
      <c r="F2935" t="s">
        <v>8219</v>
      </c>
      <c r="G2935" t="s">
        <v>8224</v>
      </c>
      <c r="H2935" t="s">
        <v>8246</v>
      </c>
      <c r="I2935">
        <v>1465081053</v>
      </c>
      <c r="J2935">
        <v>1462489053</v>
      </c>
      <c r="K2935" t="b">
        <v>0</v>
      </c>
      <c r="L2935">
        <v>54</v>
      </c>
      <c r="M2935" t="b">
        <v>1</v>
      </c>
      <c r="N2935" t="s">
        <v>8305</v>
      </c>
      <c r="O2935" s="13">
        <f>E2935/D2935</f>
        <v>1.0276000000000001</v>
      </c>
      <c r="P2935" s="14">
        <f>IF($L2935&lt;&gt;0, E2935/L2935, 0)</f>
        <v>47.574074074074076</v>
      </c>
      <c r="Q2935" t="str">
        <f>LEFT($N2935, FIND("/", $N2935)-1)</f>
        <v>theater</v>
      </c>
      <c r="R2935" t="str">
        <f>RIGHT(N2935, LEN(N2935)-LEN(Q2935)-1)</f>
        <v>musical</v>
      </c>
      <c r="S2935" s="5">
        <f>$J2935/60/60/24+DATE(1970, 1, 1)</f>
        <v>42495.956631944442</v>
      </c>
      <c r="T2935" s="5">
        <f>$I2935/60/60/24+DATE(1970, 1, 1)</f>
        <v>42525.956631944442</v>
      </c>
      <c r="U2935" t="b">
        <f>T2935&gt;S2935</f>
        <v>1</v>
      </c>
    </row>
    <row r="2936" spans="1:21" ht="43.5" x14ac:dyDescent="0.35">
      <c r="A2936">
        <v>2934</v>
      </c>
      <c r="B2936" s="3" t="s">
        <v>2934</v>
      </c>
      <c r="C2936" s="3" t="s">
        <v>7044</v>
      </c>
      <c r="D2936" s="11">
        <v>2500</v>
      </c>
      <c r="E2936" s="11">
        <v>2700</v>
      </c>
      <c r="F2936" t="s">
        <v>8219</v>
      </c>
      <c r="G2936" t="s">
        <v>8229</v>
      </c>
      <c r="H2936" t="s">
        <v>8251</v>
      </c>
      <c r="I2936">
        <v>1402845364</v>
      </c>
      <c r="J2936">
        <v>1400253364</v>
      </c>
      <c r="K2936" t="b">
        <v>0</v>
      </c>
      <c r="L2936">
        <v>37</v>
      </c>
      <c r="M2936" t="b">
        <v>1</v>
      </c>
      <c r="N2936" t="s">
        <v>8305</v>
      </c>
      <c r="O2936" s="13">
        <f>E2936/D2936</f>
        <v>1.08</v>
      </c>
      <c r="P2936" s="14">
        <f>IF($L2936&lt;&gt;0, E2936/L2936, 0)</f>
        <v>72.972972972972968</v>
      </c>
      <c r="Q2936" t="str">
        <f>LEFT($N2936, FIND("/", $N2936)-1)</f>
        <v>theater</v>
      </c>
      <c r="R2936" t="str">
        <f>RIGHT(N2936, LEN(N2936)-LEN(Q2936)-1)</f>
        <v>musical</v>
      </c>
      <c r="S2936" s="5">
        <f>$J2936/60/60/24+DATE(1970, 1, 1)</f>
        <v>41775.636157407411</v>
      </c>
      <c r="T2936" s="5">
        <f>$I2936/60/60/24+DATE(1970, 1, 1)</f>
        <v>41805.636157407411</v>
      </c>
      <c r="U2936" t="b">
        <f>T2936&gt;S2936</f>
        <v>1</v>
      </c>
    </row>
    <row r="2937" spans="1:21" ht="43.5" x14ac:dyDescent="0.35">
      <c r="A2937">
        <v>2935</v>
      </c>
      <c r="B2937" s="3" t="s">
        <v>2935</v>
      </c>
      <c r="C2937" s="3" t="s">
        <v>7045</v>
      </c>
      <c r="D2937" s="11">
        <v>3500</v>
      </c>
      <c r="E2937" s="11">
        <v>3531</v>
      </c>
      <c r="F2937" t="s">
        <v>8219</v>
      </c>
      <c r="G2937" t="s">
        <v>8224</v>
      </c>
      <c r="H2937" t="s">
        <v>8246</v>
      </c>
      <c r="I2937">
        <v>1472490000</v>
      </c>
      <c r="J2937">
        <v>1467468008</v>
      </c>
      <c r="K2937" t="b">
        <v>0</v>
      </c>
      <c r="L2937">
        <v>39</v>
      </c>
      <c r="M2937" t="b">
        <v>1</v>
      </c>
      <c r="N2937" t="s">
        <v>8305</v>
      </c>
      <c r="O2937" s="13">
        <f>E2937/D2937</f>
        <v>1.0088571428571429</v>
      </c>
      <c r="P2937" s="14">
        <f>IF($L2937&lt;&gt;0, E2937/L2937, 0)</f>
        <v>90.538461538461533</v>
      </c>
      <c r="Q2937" t="str">
        <f>LEFT($N2937, FIND("/", $N2937)-1)</f>
        <v>theater</v>
      </c>
      <c r="R2937" t="str">
        <f>RIGHT(N2937, LEN(N2937)-LEN(Q2937)-1)</f>
        <v>musical</v>
      </c>
      <c r="S2937" s="5">
        <f>$J2937/60/60/24+DATE(1970, 1, 1)</f>
        <v>42553.583425925928</v>
      </c>
      <c r="T2937" s="5">
        <f>$I2937/60/60/24+DATE(1970, 1, 1)</f>
        <v>42611.708333333328</v>
      </c>
      <c r="U2937" t="b">
        <f>T2937&gt;S2937</f>
        <v>1</v>
      </c>
    </row>
    <row r="2938" spans="1:21" ht="43.5" x14ac:dyDescent="0.35">
      <c r="A2938">
        <v>2936</v>
      </c>
      <c r="B2938" s="3" t="s">
        <v>2936</v>
      </c>
      <c r="C2938" s="3" t="s">
        <v>7046</v>
      </c>
      <c r="D2938" s="11">
        <v>1000</v>
      </c>
      <c r="E2938" s="11">
        <v>1280</v>
      </c>
      <c r="F2938" t="s">
        <v>8219</v>
      </c>
      <c r="G2938" t="s">
        <v>8224</v>
      </c>
      <c r="H2938" t="s">
        <v>8246</v>
      </c>
      <c r="I2938">
        <v>1413176340</v>
      </c>
      <c r="J2938">
        <v>1412091423</v>
      </c>
      <c r="K2938" t="b">
        <v>0</v>
      </c>
      <c r="L2938">
        <v>34</v>
      </c>
      <c r="M2938" t="b">
        <v>1</v>
      </c>
      <c r="N2938" t="s">
        <v>8305</v>
      </c>
      <c r="O2938" s="13">
        <f>E2938/D2938</f>
        <v>1.28</v>
      </c>
      <c r="P2938" s="14">
        <f>IF($L2938&lt;&gt;0, E2938/L2938, 0)</f>
        <v>37.647058823529413</v>
      </c>
      <c r="Q2938" t="str">
        <f>LEFT($N2938, FIND("/", $N2938)-1)</f>
        <v>theater</v>
      </c>
      <c r="R2938" t="str">
        <f>RIGHT(N2938, LEN(N2938)-LEN(Q2938)-1)</f>
        <v>musical</v>
      </c>
      <c r="S2938" s="5">
        <f>$J2938/60/60/24+DATE(1970, 1, 1)</f>
        <v>41912.650729166664</v>
      </c>
      <c r="T2938" s="5">
        <f>$I2938/60/60/24+DATE(1970, 1, 1)</f>
        <v>41925.207638888889</v>
      </c>
      <c r="U2938" t="b">
        <f>T2938&gt;S2938</f>
        <v>1</v>
      </c>
    </row>
    <row r="2939" spans="1:21" ht="29" x14ac:dyDescent="0.35">
      <c r="A2939">
        <v>2937</v>
      </c>
      <c r="B2939" s="3" t="s">
        <v>2937</v>
      </c>
      <c r="C2939" s="3" t="s">
        <v>7047</v>
      </c>
      <c r="D2939" s="11">
        <v>1500</v>
      </c>
      <c r="E2939" s="11">
        <v>2000</v>
      </c>
      <c r="F2939" t="s">
        <v>8219</v>
      </c>
      <c r="G2939" t="s">
        <v>8225</v>
      </c>
      <c r="H2939" t="s">
        <v>8247</v>
      </c>
      <c r="I2939">
        <v>1405249113</v>
      </c>
      <c r="J2939">
        <v>1402657113</v>
      </c>
      <c r="K2939" t="b">
        <v>0</v>
      </c>
      <c r="L2939">
        <v>55</v>
      </c>
      <c r="M2939" t="b">
        <v>1</v>
      </c>
      <c r="N2939" t="s">
        <v>8305</v>
      </c>
      <c r="O2939" s="13">
        <f>E2939/D2939</f>
        <v>1.3333333333333333</v>
      </c>
      <c r="P2939" s="14">
        <f>IF($L2939&lt;&gt;0, E2939/L2939, 0)</f>
        <v>36.363636363636367</v>
      </c>
      <c r="Q2939" t="str">
        <f>LEFT($N2939, FIND("/", $N2939)-1)</f>
        <v>theater</v>
      </c>
      <c r="R2939" t="str">
        <f>RIGHT(N2939, LEN(N2939)-LEN(Q2939)-1)</f>
        <v>musical</v>
      </c>
      <c r="S2939" s="5">
        <f>$J2939/60/60/24+DATE(1970, 1, 1)</f>
        <v>41803.457326388889</v>
      </c>
      <c r="T2939" s="5">
        <f>$I2939/60/60/24+DATE(1970, 1, 1)</f>
        <v>41833.457326388889</v>
      </c>
      <c r="U2939" t="b">
        <f>T2939&gt;S2939</f>
        <v>1</v>
      </c>
    </row>
    <row r="2940" spans="1:21" ht="43.5" x14ac:dyDescent="0.35">
      <c r="A2940">
        <v>2938</v>
      </c>
      <c r="B2940" s="3" t="s">
        <v>2938</v>
      </c>
      <c r="C2940" s="3" t="s">
        <v>7048</v>
      </c>
      <c r="D2940" s="11">
        <v>4000</v>
      </c>
      <c r="E2940" s="11">
        <v>4055</v>
      </c>
      <c r="F2940" t="s">
        <v>8219</v>
      </c>
      <c r="G2940" t="s">
        <v>8224</v>
      </c>
      <c r="H2940" t="s">
        <v>8246</v>
      </c>
      <c r="I2940">
        <v>1422636814</v>
      </c>
      <c r="J2940">
        <v>1420044814</v>
      </c>
      <c r="K2940" t="b">
        <v>0</v>
      </c>
      <c r="L2940">
        <v>32</v>
      </c>
      <c r="M2940" t="b">
        <v>1</v>
      </c>
      <c r="N2940" t="s">
        <v>8305</v>
      </c>
      <c r="O2940" s="13">
        <f>E2940/D2940</f>
        <v>1.0137499999999999</v>
      </c>
      <c r="P2940" s="14">
        <f>IF($L2940&lt;&gt;0, E2940/L2940, 0)</f>
        <v>126.71875</v>
      </c>
      <c r="Q2940" t="str">
        <f>LEFT($N2940, FIND("/", $N2940)-1)</f>
        <v>theater</v>
      </c>
      <c r="R2940" t="str">
        <f>RIGHT(N2940, LEN(N2940)-LEN(Q2940)-1)</f>
        <v>musical</v>
      </c>
      <c r="S2940" s="5">
        <f>$J2940/60/60/24+DATE(1970, 1, 1)</f>
        <v>42004.703865740739</v>
      </c>
      <c r="T2940" s="5">
        <f>$I2940/60/60/24+DATE(1970, 1, 1)</f>
        <v>42034.703865740739</v>
      </c>
      <c r="U2940" t="b">
        <f>T2940&gt;S2940</f>
        <v>1</v>
      </c>
    </row>
    <row r="2941" spans="1:21" ht="43.5" x14ac:dyDescent="0.35">
      <c r="A2941">
        <v>2939</v>
      </c>
      <c r="B2941" s="3" t="s">
        <v>2939</v>
      </c>
      <c r="C2941" s="3" t="s">
        <v>7049</v>
      </c>
      <c r="D2941" s="11">
        <v>8000</v>
      </c>
      <c r="E2941" s="11">
        <v>8230</v>
      </c>
      <c r="F2941" t="s">
        <v>8219</v>
      </c>
      <c r="G2941" t="s">
        <v>8224</v>
      </c>
      <c r="H2941" t="s">
        <v>8246</v>
      </c>
      <c r="I2941">
        <v>1409187600</v>
      </c>
      <c r="J2941">
        <v>1406316312</v>
      </c>
      <c r="K2941" t="b">
        <v>0</v>
      </c>
      <c r="L2941">
        <v>25</v>
      </c>
      <c r="M2941" t="b">
        <v>1</v>
      </c>
      <c r="N2941" t="s">
        <v>8305</v>
      </c>
      <c r="O2941" s="13">
        <f>E2941/D2941</f>
        <v>1.0287500000000001</v>
      </c>
      <c r="P2941" s="14">
        <f>IF($L2941&lt;&gt;0, E2941/L2941, 0)</f>
        <v>329.2</v>
      </c>
      <c r="Q2941" t="str">
        <f>LEFT($N2941, FIND("/", $N2941)-1)</f>
        <v>theater</v>
      </c>
      <c r="R2941" t="str">
        <f>RIGHT(N2941, LEN(N2941)-LEN(Q2941)-1)</f>
        <v>musical</v>
      </c>
      <c r="S2941" s="5">
        <f>$J2941/60/60/24+DATE(1970, 1, 1)</f>
        <v>41845.809166666666</v>
      </c>
      <c r="T2941" s="5">
        <f>$I2941/60/60/24+DATE(1970, 1, 1)</f>
        <v>41879.041666666664</v>
      </c>
      <c r="U2941" t="b">
        <f>T2941&gt;S2941</f>
        <v>1</v>
      </c>
    </row>
    <row r="2942" spans="1:21" ht="43.5" x14ac:dyDescent="0.35">
      <c r="A2942">
        <v>2940</v>
      </c>
      <c r="B2942" s="3" t="s">
        <v>2940</v>
      </c>
      <c r="C2942" s="3" t="s">
        <v>7050</v>
      </c>
      <c r="D2942" s="11">
        <v>2500</v>
      </c>
      <c r="E2942" s="11">
        <v>2681</v>
      </c>
      <c r="F2942" t="s">
        <v>8219</v>
      </c>
      <c r="G2942" t="s">
        <v>8224</v>
      </c>
      <c r="H2942" t="s">
        <v>8246</v>
      </c>
      <c r="I2942">
        <v>1421606018</v>
      </c>
      <c r="J2942">
        <v>1418150018</v>
      </c>
      <c r="K2942" t="b">
        <v>0</v>
      </c>
      <c r="L2942">
        <v>33</v>
      </c>
      <c r="M2942" t="b">
        <v>1</v>
      </c>
      <c r="N2942" t="s">
        <v>8305</v>
      </c>
      <c r="O2942" s="13">
        <f>E2942/D2942</f>
        <v>1.0724</v>
      </c>
      <c r="P2942" s="14">
        <f>IF($L2942&lt;&gt;0, E2942/L2942, 0)</f>
        <v>81.242424242424249</v>
      </c>
      <c r="Q2942" t="str">
        <f>LEFT($N2942, FIND("/", $N2942)-1)</f>
        <v>theater</v>
      </c>
      <c r="R2942" t="str">
        <f>RIGHT(N2942, LEN(N2942)-LEN(Q2942)-1)</f>
        <v>musical</v>
      </c>
      <c r="S2942" s="5">
        <f>$J2942/60/60/24+DATE(1970, 1, 1)</f>
        <v>41982.773356481484</v>
      </c>
      <c r="T2942" s="5">
        <f>$I2942/60/60/24+DATE(1970, 1, 1)</f>
        <v>42022.773356481484</v>
      </c>
      <c r="U2942" t="b">
        <f>T2942&gt;S2942</f>
        <v>1</v>
      </c>
    </row>
    <row r="2943" spans="1:21" ht="43.5" x14ac:dyDescent="0.35">
      <c r="A2943">
        <v>2941</v>
      </c>
      <c r="B2943" s="3" t="s">
        <v>2941</v>
      </c>
      <c r="C2943" s="3" t="s">
        <v>7051</v>
      </c>
      <c r="D2943" s="11">
        <v>25000</v>
      </c>
      <c r="E2943" s="11">
        <v>1</v>
      </c>
      <c r="F2943" t="s">
        <v>8221</v>
      </c>
      <c r="G2943" t="s">
        <v>8224</v>
      </c>
      <c r="H2943" t="s">
        <v>8246</v>
      </c>
      <c r="I2943">
        <v>1425250955</v>
      </c>
      <c r="J2943">
        <v>1422658955</v>
      </c>
      <c r="K2943" t="b">
        <v>0</v>
      </c>
      <c r="L2943">
        <v>1</v>
      </c>
      <c r="M2943" t="b">
        <v>0</v>
      </c>
      <c r="N2943" t="s">
        <v>8303</v>
      </c>
      <c r="O2943" s="13">
        <f>E2943/D2943</f>
        <v>4.0000000000000003E-5</v>
      </c>
      <c r="P2943" s="14">
        <f>IF($L2943&lt;&gt;0, E2943/L2943, 0)</f>
        <v>1</v>
      </c>
      <c r="Q2943" t="str">
        <f>LEFT($N2943, FIND("/", $N2943)-1)</f>
        <v>theater</v>
      </c>
      <c r="R2943" t="str">
        <f>RIGHT(N2943, LEN(N2943)-LEN(Q2943)-1)</f>
        <v>spaces</v>
      </c>
      <c r="S2943" s="5">
        <f>$J2943/60/60/24+DATE(1970, 1, 1)</f>
        <v>42034.960127314815</v>
      </c>
      <c r="T2943" s="5">
        <f>$I2943/60/60/24+DATE(1970, 1, 1)</f>
        <v>42064.960127314815</v>
      </c>
      <c r="U2943" t="b">
        <f>T2943&gt;S2943</f>
        <v>1</v>
      </c>
    </row>
    <row r="2944" spans="1:21" ht="43.5" x14ac:dyDescent="0.35">
      <c r="A2944">
        <v>2942</v>
      </c>
      <c r="B2944" s="3" t="s">
        <v>2942</v>
      </c>
      <c r="C2944" s="3" t="s">
        <v>7052</v>
      </c>
      <c r="D2944" s="11">
        <v>200000</v>
      </c>
      <c r="E2944" s="11">
        <v>40850</v>
      </c>
      <c r="F2944" t="s">
        <v>8221</v>
      </c>
      <c r="G2944" t="s">
        <v>8229</v>
      </c>
      <c r="H2944" t="s">
        <v>8251</v>
      </c>
      <c r="I2944">
        <v>1450297080</v>
      </c>
      <c r="J2944">
        <v>1448565459</v>
      </c>
      <c r="K2944" t="b">
        <v>0</v>
      </c>
      <c r="L2944">
        <v>202</v>
      </c>
      <c r="M2944" t="b">
        <v>0</v>
      </c>
      <c r="N2944" t="s">
        <v>8303</v>
      </c>
      <c r="O2944" s="13">
        <f>E2944/D2944</f>
        <v>0.20424999999999999</v>
      </c>
      <c r="P2944" s="14">
        <f>IF($L2944&lt;&gt;0, E2944/L2944, 0)</f>
        <v>202.22772277227722</v>
      </c>
      <c r="Q2944" t="str">
        <f>LEFT($N2944, FIND("/", $N2944)-1)</f>
        <v>theater</v>
      </c>
      <c r="R2944" t="str">
        <f>RIGHT(N2944, LEN(N2944)-LEN(Q2944)-1)</f>
        <v>spaces</v>
      </c>
      <c r="S2944" s="5">
        <f>$J2944/60/60/24+DATE(1970, 1, 1)</f>
        <v>42334.803923611107</v>
      </c>
      <c r="T2944" s="5">
        <f>$I2944/60/60/24+DATE(1970, 1, 1)</f>
        <v>42354.845833333333</v>
      </c>
      <c r="U2944" t="b">
        <f>T2944&gt;S2944</f>
        <v>1</v>
      </c>
    </row>
    <row r="2945" spans="1:21" ht="43.5" x14ac:dyDescent="0.35">
      <c r="A2945">
        <v>2943</v>
      </c>
      <c r="B2945" s="3" t="s">
        <v>2943</v>
      </c>
      <c r="C2945" s="3" t="s">
        <v>7053</v>
      </c>
      <c r="D2945" s="11">
        <v>3000</v>
      </c>
      <c r="E2945" s="11">
        <v>0</v>
      </c>
      <c r="F2945" t="s">
        <v>8221</v>
      </c>
      <c r="G2945" t="s">
        <v>8224</v>
      </c>
      <c r="H2945" t="s">
        <v>8246</v>
      </c>
      <c r="I2945">
        <v>1428894380</v>
      </c>
      <c r="J2945">
        <v>1426302380</v>
      </c>
      <c r="K2945" t="b">
        <v>0</v>
      </c>
      <c r="L2945">
        <v>0</v>
      </c>
      <c r="M2945" t="b">
        <v>0</v>
      </c>
      <c r="N2945" t="s">
        <v>8303</v>
      </c>
      <c r="O2945" s="13">
        <f>E2945/D2945</f>
        <v>0</v>
      </c>
      <c r="P2945" s="14">
        <f>IF($L2945&lt;&gt;0, E2945/L2945, 0)</f>
        <v>0</v>
      </c>
      <c r="Q2945" t="str">
        <f>LEFT($N2945, FIND("/", $N2945)-1)</f>
        <v>theater</v>
      </c>
      <c r="R2945" t="str">
        <f>RIGHT(N2945, LEN(N2945)-LEN(Q2945)-1)</f>
        <v>spaces</v>
      </c>
      <c r="S2945" s="5">
        <f>$J2945/60/60/24+DATE(1970, 1, 1)</f>
        <v>42077.129398148143</v>
      </c>
      <c r="T2945" s="5">
        <f>$I2945/60/60/24+DATE(1970, 1, 1)</f>
        <v>42107.129398148143</v>
      </c>
      <c r="U2945" t="b">
        <f>T2945&gt;S2945</f>
        <v>1</v>
      </c>
    </row>
    <row r="2946" spans="1:21" ht="43.5" x14ac:dyDescent="0.35">
      <c r="A2946">
        <v>2944</v>
      </c>
      <c r="B2946" s="3" t="s">
        <v>2944</v>
      </c>
      <c r="C2946" s="3" t="s">
        <v>7054</v>
      </c>
      <c r="D2946" s="11">
        <v>10000</v>
      </c>
      <c r="E2946" s="11">
        <v>100</v>
      </c>
      <c r="F2946" t="s">
        <v>8221</v>
      </c>
      <c r="G2946" t="s">
        <v>8224</v>
      </c>
      <c r="H2946" t="s">
        <v>8246</v>
      </c>
      <c r="I2946">
        <v>1433714198</v>
      </c>
      <c r="J2946">
        <v>1431122198</v>
      </c>
      <c r="K2946" t="b">
        <v>0</v>
      </c>
      <c r="L2946">
        <v>1</v>
      </c>
      <c r="M2946" t="b">
        <v>0</v>
      </c>
      <c r="N2946" t="s">
        <v>8303</v>
      </c>
      <c r="O2946" s="13">
        <f>E2946/D2946</f>
        <v>0.01</v>
      </c>
      <c r="P2946" s="14">
        <f>IF($L2946&lt;&gt;0, E2946/L2946, 0)</f>
        <v>100</v>
      </c>
      <c r="Q2946" t="str">
        <f>LEFT($N2946, FIND("/", $N2946)-1)</f>
        <v>theater</v>
      </c>
      <c r="R2946" t="str">
        <f>RIGHT(N2946, LEN(N2946)-LEN(Q2946)-1)</f>
        <v>spaces</v>
      </c>
      <c r="S2946" s="5">
        <f>$J2946/60/60/24+DATE(1970, 1, 1)</f>
        <v>42132.9143287037</v>
      </c>
      <c r="T2946" s="5">
        <f>$I2946/60/60/24+DATE(1970, 1, 1)</f>
        <v>42162.9143287037</v>
      </c>
      <c r="U2946" t="b">
        <f>T2946&gt;S2946</f>
        <v>1</v>
      </c>
    </row>
    <row r="2947" spans="1:21" ht="58" x14ac:dyDescent="0.35">
      <c r="A2947">
        <v>2945</v>
      </c>
      <c r="B2947" s="3" t="s">
        <v>2945</v>
      </c>
      <c r="C2947" s="3" t="s">
        <v>7055</v>
      </c>
      <c r="D2947" s="11">
        <v>50000</v>
      </c>
      <c r="E2947" s="11">
        <v>0</v>
      </c>
      <c r="F2947" t="s">
        <v>8221</v>
      </c>
      <c r="G2947" t="s">
        <v>8224</v>
      </c>
      <c r="H2947" t="s">
        <v>8246</v>
      </c>
      <c r="I2947">
        <v>1432437660</v>
      </c>
      <c r="J2947">
        <v>1429845660</v>
      </c>
      <c r="K2947" t="b">
        <v>0</v>
      </c>
      <c r="L2947">
        <v>0</v>
      </c>
      <c r="M2947" t="b">
        <v>0</v>
      </c>
      <c r="N2947" t="s">
        <v>8303</v>
      </c>
      <c r="O2947" s="13">
        <f>E2947/D2947</f>
        <v>0</v>
      </c>
      <c r="P2947" s="14">
        <f>IF($L2947&lt;&gt;0, E2947/L2947, 0)</f>
        <v>0</v>
      </c>
      <c r="Q2947" t="str">
        <f>LEFT($N2947, FIND("/", $N2947)-1)</f>
        <v>theater</v>
      </c>
      <c r="R2947" t="str">
        <f>RIGHT(N2947, LEN(N2947)-LEN(Q2947)-1)</f>
        <v>spaces</v>
      </c>
      <c r="S2947" s="5">
        <f>$J2947/60/60/24+DATE(1970, 1, 1)</f>
        <v>42118.139583333337</v>
      </c>
      <c r="T2947" s="5">
        <f>$I2947/60/60/24+DATE(1970, 1, 1)</f>
        <v>42148.139583333337</v>
      </c>
      <c r="U2947" t="b">
        <f>T2947&gt;S2947</f>
        <v>1</v>
      </c>
    </row>
    <row r="2948" spans="1:21" ht="43.5" x14ac:dyDescent="0.35">
      <c r="A2948">
        <v>2946</v>
      </c>
      <c r="B2948" s="3" t="s">
        <v>2946</v>
      </c>
      <c r="C2948" s="3" t="s">
        <v>7056</v>
      </c>
      <c r="D2948" s="11">
        <v>2000</v>
      </c>
      <c r="E2948" s="11">
        <v>2</v>
      </c>
      <c r="F2948" t="s">
        <v>8221</v>
      </c>
      <c r="G2948" t="s">
        <v>8225</v>
      </c>
      <c r="H2948" t="s">
        <v>8247</v>
      </c>
      <c r="I2948">
        <v>1471265092</v>
      </c>
      <c r="J2948">
        <v>1468673092</v>
      </c>
      <c r="K2948" t="b">
        <v>0</v>
      </c>
      <c r="L2948">
        <v>2</v>
      </c>
      <c r="M2948" t="b">
        <v>0</v>
      </c>
      <c r="N2948" t="s">
        <v>8303</v>
      </c>
      <c r="O2948" s="13">
        <f>E2948/D2948</f>
        <v>1E-3</v>
      </c>
      <c r="P2948" s="14">
        <f>IF($L2948&lt;&gt;0, E2948/L2948, 0)</f>
        <v>1</v>
      </c>
      <c r="Q2948" t="str">
        <f>LEFT($N2948, FIND("/", $N2948)-1)</f>
        <v>theater</v>
      </c>
      <c r="R2948" t="str">
        <f>RIGHT(N2948, LEN(N2948)-LEN(Q2948)-1)</f>
        <v>spaces</v>
      </c>
      <c r="S2948" s="5">
        <f>$J2948/60/60/24+DATE(1970, 1, 1)</f>
        <v>42567.531157407408</v>
      </c>
      <c r="T2948" s="5">
        <f>$I2948/60/60/24+DATE(1970, 1, 1)</f>
        <v>42597.531157407408</v>
      </c>
      <c r="U2948" t="b">
        <f>T2948&gt;S2948</f>
        <v>1</v>
      </c>
    </row>
    <row r="2949" spans="1:21" ht="58" x14ac:dyDescent="0.35">
      <c r="A2949">
        <v>2947</v>
      </c>
      <c r="B2949" s="3" t="s">
        <v>2947</v>
      </c>
      <c r="C2949" s="3" t="s">
        <v>7057</v>
      </c>
      <c r="D2949" s="11">
        <v>25000</v>
      </c>
      <c r="E2949" s="11">
        <v>1072</v>
      </c>
      <c r="F2949" t="s">
        <v>8221</v>
      </c>
      <c r="G2949" t="s">
        <v>8224</v>
      </c>
      <c r="H2949" t="s">
        <v>8246</v>
      </c>
      <c r="I2949">
        <v>1480007460</v>
      </c>
      <c r="J2949">
        <v>1475760567</v>
      </c>
      <c r="K2949" t="b">
        <v>0</v>
      </c>
      <c r="L2949">
        <v>13</v>
      </c>
      <c r="M2949" t="b">
        <v>0</v>
      </c>
      <c r="N2949" t="s">
        <v>8303</v>
      </c>
      <c r="O2949" s="13">
        <f>E2949/D2949</f>
        <v>4.2880000000000001E-2</v>
      </c>
      <c r="P2949" s="14">
        <f>IF($L2949&lt;&gt;0, E2949/L2949, 0)</f>
        <v>82.461538461538467</v>
      </c>
      <c r="Q2949" t="str">
        <f>LEFT($N2949, FIND("/", $N2949)-1)</f>
        <v>theater</v>
      </c>
      <c r="R2949" t="str">
        <f>RIGHT(N2949, LEN(N2949)-LEN(Q2949)-1)</f>
        <v>spaces</v>
      </c>
      <c r="S2949" s="5">
        <f>$J2949/60/60/24+DATE(1970, 1, 1)</f>
        <v>42649.562118055561</v>
      </c>
      <c r="T2949" s="5">
        <f>$I2949/60/60/24+DATE(1970, 1, 1)</f>
        <v>42698.715972222228</v>
      </c>
      <c r="U2949" t="b">
        <f>T2949&gt;S2949</f>
        <v>1</v>
      </c>
    </row>
    <row r="2950" spans="1:21" ht="58" x14ac:dyDescent="0.35">
      <c r="A2950">
        <v>2948</v>
      </c>
      <c r="B2950" s="3" t="s">
        <v>2948</v>
      </c>
      <c r="C2950" s="3" t="s">
        <v>7058</v>
      </c>
      <c r="D2950" s="11">
        <v>500000</v>
      </c>
      <c r="E2950" s="11">
        <v>24</v>
      </c>
      <c r="F2950" t="s">
        <v>8221</v>
      </c>
      <c r="G2950" t="s">
        <v>8224</v>
      </c>
      <c r="H2950" t="s">
        <v>8246</v>
      </c>
      <c r="I2950">
        <v>1433259293</v>
      </c>
      <c r="J2950">
        <v>1428075293</v>
      </c>
      <c r="K2950" t="b">
        <v>0</v>
      </c>
      <c r="L2950">
        <v>9</v>
      </c>
      <c r="M2950" t="b">
        <v>0</v>
      </c>
      <c r="N2950" t="s">
        <v>8303</v>
      </c>
      <c r="O2950" s="13">
        <f>E2950/D2950</f>
        <v>4.8000000000000001E-5</v>
      </c>
      <c r="P2950" s="14">
        <f>IF($L2950&lt;&gt;0, E2950/L2950, 0)</f>
        <v>2.6666666666666665</v>
      </c>
      <c r="Q2950" t="str">
        <f>LEFT($N2950, FIND("/", $N2950)-1)</f>
        <v>theater</v>
      </c>
      <c r="R2950" t="str">
        <f>RIGHT(N2950, LEN(N2950)-LEN(Q2950)-1)</f>
        <v>spaces</v>
      </c>
      <c r="S2950" s="5">
        <f>$J2950/60/60/24+DATE(1970, 1, 1)</f>
        <v>42097.649224537032</v>
      </c>
      <c r="T2950" s="5">
        <f>$I2950/60/60/24+DATE(1970, 1, 1)</f>
        <v>42157.649224537032</v>
      </c>
      <c r="U2950" t="b">
        <f>T2950&gt;S2950</f>
        <v>1</v>
      </c>
    </row>
    <row r="2951" spans="1:21" ht="43.5" x14ac:dyDescent="0.35">
      <c r="A2951">
        <v>2949</v>
      </c>
      <c r="B2951" s="3" t="s">
        <v>2949</v>
      </c>
      <c r="C2951" s="3" t="s">
        <v>7059</v>
      </c>
      <c r="D2951" s="11">
        <v>1000</v>
      </c>
      <c r="E2951" s="11">
        <v>25</v>
      </c>
      <c r="F2951" t="s">
        <v>8221</v>
      </c>
      <c r="G2951" t="s">
        <v>8224</v>
      </c>
      <c r="H2951" t="s">
        <v>8246</v>
      </c>
      <c r="I2951">
        <v>1447965917</v>
      </c>
      <c r="J2951">
        <v>1445370317</v>
      </c>
      <c r="K2951" t="b">
        <v>0</v>
      </c>
      <c r="L2951">
        <v>2</v>
      </c>
      <c r="M2951" t="b">
        <v>0</v>
      </c>
      <c r="N2951" t="s">
        <v>8303</v>
      </c>
      <c r="O2951" s="13">
        <f>E2951/D2951</f>
        <v>2.5000000000000001E-2</v>
      </c>
      <c r="P2951" s="14">
        <f>IF($L2951&lt;&gt;0, E2951/L2951, 0)</f>
        <v>12.5</v>
      </c>
      <c r="Q2951" t="str">
        <f>LEFT($N2951, FIND("/", $N2951)-1)</f>
        <v>theater</v>
      </c>
      <c r="R2951" t="str">
        <f>RIGHT(N2951, LEN(N2951)-LEN(Q2951)-1)</f>
        <v>spaces</v>
      </c>
      <c r="S2951" s="5">
        <f>$J2951/60/60/24+DATE(1970, 1, 1)</f>
        <v>42297.823113425926</v>
      </c>
      <c r="T2951" s="5">
        <f>$I2951/60/60/24+DATE(1970, 1, 1)</f>
        <v>42327.864780092597</v>
      </c>
      <c r="U2951" t="b">
        <f>T2951&gt;S2951</f>
        <v>1</v>
      </c>
    </row>
    <row r="2952" spans="1:21" ht="43.5" x14ac:dyDescent="0.35">
      <c r="A2952">
        <v>2950</v>
      </c>
      <c r="B2952" s="3" t="s">
        <v>2950</v>
      </c>
      <c r="C2952" s="3" t="s">
        <v>7060</v>
      </c>
      <c r="D2952" s="11">
        <v>5000000</v>
      </c>
      <c r="E2952" s="11">
        <v>0</v>
      </c>
      <c r="F2952" t="s">
        <v>8221</v>
      </c>
      <c r="G2952" t="s">
        <v>8224</v>
      </c>
      <c r="H2952" t="s">
        <v>8246</v>
      </c>
      <c r="I2952">
        <v>1453538752</v>
      </c>
      <c r="J2952">
        <v>1450946752</v>
      </c>
      <c r="K2952" t="b">
        <v>0</v>
      </c>
      <c r="L2952">
        <v>0</v>
      </c>
      <c r="M2952" t="b">
        <v>0</v>
      </c>
      <c r="N2952" t="s">
        <v>8303</v>
      </c>
      <c r="O2952" s="13">
        <f>E2952/D2952</f>
        <v>0</v>
      </c>
      <c r="P2952" s="14">
        <f>IF($L2952&lt;&gt;0, E2952/L2952, 0)</f>
        <v>0</v>
      </c>
      <c r="Q2952" t="str">
        <f>LEFT($N2952, FIND("/", $N2952)-1)</f>
        <v>theater</v>
      </c>
      <c r="R2952" t="str">
        <f>RIGHT(N2952, LEN(N2952)-LEN(Q2952)-1)</f>
        <v>spaces</v>
      </c>
      <c r="S2952" s="5">
        <f>$J2952/60/60/24+DATE(1970, 1, 1)</f>
        <v>42362.36518518519</v>
      </c>
      <c r="T2952" s="5">
        <f>$I2952/60/60/24+DATE(1970, 1, 1)</f>
        <v>42392.36518518519</v>
      </c>
      <c r="U2952" t="b">
        <f>T2952&gt;S2952</f>
        <v>1</v>
      </c>
    </row>
    <row r="2953" spans="1:21" ht="58" x14ac:dyDescent="0.35">
      <c r="A2953">
        <v>2951</v>
      </c>
      <c r="B2953" s="3" t="s">
        <v>2951</v>
      </c>
      <c r="C2953" s="3" t="s">
        <v>7061</v>
      </c>
      <c r="D2953" s="11">
        <v>50000</v>
      </c>
      <c r="E2953" s="11">
        <v>1096</v>
      </c>
      <c r="F2953" t="s">
        <v>8220</v>
      </c>
      <c r="G2953" t="s">
        <v>8224</v>
      </c>
      <c r="H2953" t="s">
        <v>8246</v>
      </c>
      <c r="I2953">
        <v>1412536573</v>
      </c>
      <c r="J2953">
        <v>1408648573</v>
      </c>
      <c r="K2953" t="b">
        <v>0</v>
      </c>
      <c r="L2953">
        <v>58</v>
      </c>
      <c r="M2953" t="b">
        <v>0</v>
      </c>
      <c r="N2953" t="s">
        <v>8303</v>
      </c>
      <c r="O2953" s="13">
        <f>E2953/D2953</f>
        <v>2.1919999999999999E-2</v>
      </c>
      <c r="P2953" s="14">
        <f>IF($L2953&lt;&gt;0, E2953/L2953, 0)</f>
        <v>18.896551724137932</v>
      </c>
      <c r="Q2953" t="str">
        <f>LEFT($N2953, FIND("/", $N2953)-1)</f>
        <v>theater</v>
      </c>
      <c r="R2953" t="str">
        <f>RIGHT(N2953, LEN(N2953)-LEN(Q2953)-1)</f>
        <v>spaces</v>
      </c>
      <c r="S2953" s="5">
        <f>$J2953/60/60/24+DATE(1970, 1, 1)</f>
        <v>41872.802928240737</v>
      </c>
      <c r="T2953" s="5">
        <f>$I2953/60/60/24+DATE(1970, 1, 1)</f>
        <v>41917.802928240737</v>
      </c>
      <c r="U2953" t="b">
        <f>T2953&gt;S2953</f>
        <v>1</v>
      </c>
    </row>
    <row r="2954" spans="1:21" ht="43.5" x14ac:dyDescent="0.35">
      <c r="A2954">
        <v>2952</v>
      </c>
      <c r="B2954" s="3" t="s">
        <v>2952</v>
      </c>
      <c r="C2954" s="3" t="s">
        <v>7062</v>
      </c>
      <c r="D2954" s="11">
        <v>20000</v>
      </c>
      <c r="E2954" s="11">
        <v>1605</v>
      </c>
      <c r="F2954" t="s">
        <v>8220</v>
      </c>
      <c r="G2954" t="s">
        <v>8224</v>
      </c>
      <c r="H2954" t="s">
        <v>8246</v>
      </c>
      <c r="I2954">
        <v>1476676800</v>
      </c>
      <c r="J2954">
        <v>1473957239</v>
      </c>
      <c r="K2954" t="b">
        <v>0</v>
      </c>
      <c r="L2954">
        <v>8</v>
      </c>
      <c r="M2954" t="b">
        <v>0</v>
      </c>
      <c r="N2954" t="s">
        <v>8303</v>
      </c>
      <c r="O2954" s="13">
        <f>E2954/D2954</f>
        <v>8.0250000000000002E-2</v>
      </c>
      <c r="P2954" s="14">
        <f>IF($L2954&lt;&gt;0, E2954/L2954, 0)</f>
        <v>200.625</v>
      </c>
      <c r="Q2954" t="str">
        <f>LEFT($N2954, FIND("/", $N2954)-1)</f>
        <v>theater</v>
      </c>
      <c r="R2954" t="str">
        <f>RIGHT(N2954, LEN(N2954)-LEN(Q2954)-1)</f>
        <v>spaces</v>
      </c>
      <c r="S2954" s="5">
        <f>$J2954/60/60/24+DATE(1970, 1, 1)</f>
        <v>42628.690266203703</v>
      </c>
      <c r="T2954" s="5">
        <f>$I2954/60/60/24+DATE(1970, 1, 1)</f>
        <v>42660.166666666672</v>
      </c>
      <c r="U2954" t="b">
        <f>T2954&gt;S2954</f>
        <v>1</v>
      </c>
    </row>
    <row r="2955" spans="1:21" ht="43.5" x14ac:dyDescent="0.35">
      <c r="A2955">
        <v>2953</v>
      </c>
      <c r="B2955" s="3" t="s">
        <v>2953</v>
      </c>
      <c r="C2955" s="3" t="s">
        <v>7063</v>
      </c>
      <c r="D2955" s="11">
        <v>400000</v>
      </c>
      <c r="E2955" s="11">
        <v>605</v>
      </c>
      <c r="F2955" t="s">
        <v>8220</v>
      </c>
      <c r="G2955" t="s">
        <v>8224</v>
      </c>
      <c r="H2955" t="s">
        <v>8246</v>
      </c>
      <c r="I2955">
        <v>1444330821</v>
      </c>
      <c r="J2955">
        <v>1441738821</v>
      </c>
      <c r="K2955" t="b">
        <v>0</v>
      </c>
      <c r="L2955">
        <v>3</v>
      </c>
      <c r="M2955" t="b">
        <v>0</v>
      </c>
      <c r="N2955" t="s">
        <v>8303</v>
      </c>
      <c r="O2955" s="13">
        <f>E2955/D2955</f>
        <v>1.5125E-3</v>
      </c>
      <c r="P2955" s="14">
        <f>IF($L2955&lt;&gt;0, E2955/L2955, 0)</f>
        <v>201.66666666666666</v>
      </c>
      <c r="Q2955" t="str">
        <f>LEFT($N2955, FIND("/", $N2955)-1)</f>
        <v>theater</v>
      </c>
      <c r="R2955" t="str">
        <f>RIGHT(N2955, LEN(N2955)-LEN(Q2955)-1)</f>
        <v>spaces</v>
      </c>
      <c r="S2955" s="5">
        <f>$J2955/60/60/24+DATE(1970, 1, 1)</f>
        <v>42255.791909722218</v>
      </c>
      <c r="T2955" s="5">
        <f>$I2955/60/60/24+DATE(1970, 1, 1)</f>
        <v>42285.791909722218</v>
      </c>
      <c r="U2955" t="b">
        <f>T2955&gt;S2955</f>
        <v>1</v>
      </c>
    </row>
    <row r="2956" spans="1:21" ht="43.5" x14ac:dyDescent="0.35">
      <c r="A2956">
        <v>2954</v>
      </c>
      <c r="B2956" s="3" t="s">
        <v>2954</v>
      </c>
      <c r="C2956" s="3" t="s">
        <v>7064</v>
      </c>
      <c r="D2956" s="11">
        <v>15000</v>
      </c>
      <c r="E2956" s="11">
        <v>0</v>
      </c>
      <c r="F2956" t="s">
        <v>8220</v>
      </c>
      <c r="G2956" t="s">
        <v>8224</v>
      </c>
      <c r="H2956" t="s">
        <v>8246</v>
      </c>
      <c r="I2956">
        <v>1489669203</v>
      </c>
      <c r="J2956">
        <v>1487944803</v>
      </c>
      <c r="K2956" t="b">
        <v>0</v>
      </c>
      <c r="L2956">
        <v>0</v>
      </c>
      <c r="M2956" t="b">
        <v>0</v>
      </c>
      <c r="N2956" t="s">
        <v>8303</v>
      </c>
      <c r="O2956" s="13">
        <f>E2956/D2956</f>
        <v>0</v>
      </c>
      <c r="P2956" s="14">
        <f>IF($L2956&lt;&gt;0, E2956/L2956, 0)</f>
        <v>0</v>
      </c>
      <c r="Q2956" t="str">
        <f>LEFT($N2956, FIND("/", $N2956)-1)</f>
        <v>theater</v>
      </c>
      <c r="R2956" t="str">
        <f>RIGHT(N2956, LEN(N2956)-LEN(Q2956)-1)</f>
        <v>spaces</v>
      </c>
      <c r="S2956" s="5">
        <f>$J2956/60/60/24+DATE(1970, 1, 1)</f>
        <v>42790.583368055552</v>
      </c>
      <c r="T2956" s="5">
        <f>$I2956/60/60/24+DATE(1970, 1, 1)</f>
        <v>42810.541701388895</v>
      </c>
      <c r="U2956" t="b">
        <f>T2956&gt;S2956</f>
        <v>1</v>
      </c>
    </row>
    <row r="2957" spans="1:21" ht="29" x14ac:dyDescent="0.35">
      <c r="A2957">
        <v>2955</v>
      </c>
      <c r="B2957" s="3" t="s">
        <v>2955</v>
      </c>
      <c r="C2957" s="3" t="s">
        <v>7065</v>
      </c>
      <c r="D2957" s="11">
        <v>1200</v>
      </c>
      <c r="E2957" s="11">
        <v>715</v>
      </c>
      <c r="F2957" t="s">
        <v>8220</v>
      </c>
      <c r="G2957" t="s">
        <v>8224</v>
      </c>
      <c r="H2957" t="s">
        <v>8246</v>
      </c>
      <c r="I2957">
        <v>1434476849</v>
      </c>
      <c r="J2957">
        <v>1431884849</v>
      </c>
      <c r="K2957" t="b">
        <v>0</v>
      </c>
      <c r="L2957">
        <v>11</v>
      </c>
      <c r="M2957" t="b">
        <v>0</v>
      </c>
      <c r="N2957" t="s">
        <v>8303</v>
      </c>
      <c r="O2957" s="13">
        <f>E2957/D2957</f>
        <v>0.59583333333333333</v>
      </c>
      <c r="P2957" s="14">
        <f>IF($L2957&lt;&gt;0, E2957/L2957, 0)</f>
        <v>65</v>
      </c>
      <c r="Q2957" t="str">
        <f>LEFT($N2957, FIND("/", $N2957)-1)</f>
        <v>theater</v>
      </c>
      <c r="R2957" t="str">
        <f>RIGHT(N2957, LEN(N2957)-LEN(Q2957)-1)</f>
        <v>spaces</v>
      </c>
      <c r="S2957" s="5">
        <f>$J2957/60/60/24+DATE(1970, 1, 1)</f>
        <v>42141.741307870368</v>
      </c>
      <c r="T2957" s="5">
        <f>$I2957/60/60/24+DATE(1970, 1, 1)</f>
        <v>42171.741307870368</v>
      </c>
      <c r="U2957" t="b">
        <f>T2957&gt;S2957</f>
        <v>1</v>
      </c>
    </row>
    <row r="2958" spans="1:21" ht="43.5" x14ac:dyDescent="0.35">
      <c r="A2958">
        <v>2956</v>
      </c>
      <c r="B2958" s="3" t="s">
        <v>2956</v>
      </c>
      <c r="C2958" s="3" t="s">
        <v>7066</v>
      </c>
      <c r="D2958" s="11">
        <v>7900</v>
      </c>
      <c r="E2958" s="11">
        <v>1322</v>
      </c>
      <c r="F2958" t="s">
        <v>8220</v>
      </c>
      <c r="G2958" t="s">
        <v>8224</v>
      </c>
      <c r="H2958" t="s">
        <v>8246</v>
      </c>
      <c r="I2958">
        <v>1462402850</v>
      </c>
      <c r="J2958">
        <v>1459810850</v>
      </c>
      <c r="K2958" t="b">
        <v>0</v>
      </c>
      <c r="L2958">
        <v>20</v>
      </c>
      <c r="M2958" t="b">
        <v>0</v>
      </c>
      <c r="N2958" t="s">
        <v>8303</v>
      </c>
      <c r="O2958" s="13">
        <f>E2958/D2958</f>
        <v>0.16734177215189874</v>
      </c>
      <c r="P2958" s="14">
        <f>IF($L2958&lt;&gt;0, E2958/L2958, 0)</f>
        <v>66.099999999999994</v>
      </c>
      <c r="Q2958" t="str">
        <f>LEFT($N2958, FIND("/", $N2958)-1)</f>
        <v>theater</v>
      </c>
      <c r="R2958" t="str">
        <f>RIGHT(N2958, LEN(N2958)-LEN(Q2958)-1)</f>
        <v>spaces</v>
      </c>
      <c r="S2958" s="5">
        <f>$J2958/60/60/24+DATE(1970, 1, 1)</f>
        <v>42464.958912037036</v>
      </c>
      <c r="T2958" s="5">
        <f>$I2958/60/60/24+DATE(1970, 1, 1)</f>
        <v>42494.958912037036</v>
      </c>
      <c r="U2958" t="b">
        <f>T2958&gt;S2958</f>
        <v>1</v>
      </c>
    </row>
    <row r="2959" spans="1:21" ht="43.5" x14ac:dyDescent="0.35">
      <c r="A2959">
        <v>2957</v>
      </c>
      <c r="B2959" s="3" t="s">
        <v>2957</v>
      </c>
      <c r="C2959" s="3" t="s">
        <v>7067</v>
      </c>
      <c r="D2959" s="11">
        <v>15000</v>
      </c>
      <c r="E2959" s="11">
        <v>280</v>
      </c>
      <c r="F2959" t="s">
        <v>8220</v>
      </c>
      <c r="G2959" t="s">
        <v>8224</v>
      </c>
      <c r="H2959" t="s">
        <v>8246</v>
      </c>
      <c r="I2959">
        <v>1427498172</v>
      </c>
      <c r="J2959">
        <v>1422317772</v>
      </c>
      <c r="K2959" t="b">
        <v>0</v>
      </c>
      <c r="L2959">
        <v>3</v>
      </c>
      <c r="M2959" t="b">
        <v>0</v>
      </c>
      <c r="N2959" t="s">
        <v>8303</v>
      </c>
      <c r="O2959" s="13">
        <f>E2959/D2959</f>
        <v>1.8666666666666668E-2</v>
      </c>
      <c r="P2959" s="14">
        <f>IF($L2959&lt;&gt;0, E2959/L2959, 0)</f>
        <v>93.333333333333329</v>
      </c>
      <c r="Q2959" t="str">
        <f>LEFT($N2959, FIND("/", $N2959)-1)</f>
        <v>theater</v>
      </c>
      <c r="R2959" t="str">
        <f>RIGHT(N2959, LEN(N2959)-LEN(Q2959)-1)</f>
        <v>spaces</v>
      </c>
      <c r="S2959" s="5">
        <f>$J2959/60/60/24+DATE(1970, 1, 1)</f>
        <v>42031.011249999996</v>
      </c>
      <c r="T2959" s="5">
        <f>$I2959/60/60/24+DATE(1970, 1, 1)</f>
        <v>42090.969583333332</v>
      </c>
      <c r="U2959" t="b">
        <f>T2959&gt;S2959</f>
        <v>1</v>
      </c>
    </row>
    <row r="2960" spans="1:21" ht="43.5" x14ac:dyDescent="0.35">
      <c r="A2960">
        <v>2958</v>
      </c>
      <c r="B2960" s="3" t="s">
        <v>2958</v>
      </c>
      <c r="C2960" s="3" t="s">
        <v>7068</v>
      </c>
      <c r="D2960" s="11">
        <v>80000</v>
      </c>
      <c r="E2960" s="11">
        <v>0</v>
      </c>
      <c r="F2960" t="s">
        <v>8220</v>
      </c>
      <c r="G2960" t="s">
        <v>8224</v>
      </c>
      <c r="H2960" t="s">
        <v>8246</v>
      </c>
      <c r="I2960">
        <v>1462729317</v>
      </c>
      <c r="J2960">
        <v>1457548917</v>
      </c>
      <c r="K2960" t="b">
        <v>0</v>
      </c>
      <c r="L2960">
        <v>0</v>
      </c>
      <c r="M2960" t="b">
        <v>0</v>
      </c>
      <c r="N2960" t="s">
        <v>8303</v>
      </c>
      <c r="O2960" s="13">
        <f>E2960/D2960</f>
        <v>0</v>
      </c>
      <c r="P2960" s="14">
        <f>IF($L2960&lt;&gt;0, E2960/L2960, 0)</f>
        <v>0</v>
      </c>
      <c r="Q2960" t="str">
        <f>LEFT($N2960, FIND("/", $N2960)-1)</f>
        <v>theater</v>
      </c>
      <c r="R2960" t="str">
        <f>RIGHT(N2960, LEN(N2960)-LEN(Q2960)-1)</f>
        <v>spaces</v>
      </c>
      <c r="S2960" s="5">
        <f>$J2960/60/60/24+DATE(1970, 1, 1)</f>
        <v>42438.779131944444</v>
      </c>
      <c r="T2960" s="5">
        <f>$I2960/60/60/24+DATE(1970, 1, 1)</f>
        <v>42498.73746527778</v>
      </c>
      <c r="U2960" t="b">
        <f>T2960&gt;S2960</f>
        <v>1</v>
      </c>
    </row>
    <row r="2961" spans="1:21" ht="43.5" x14ac:dyDescent="0.35">
      <c r="A2961">
        <v>2959</v>
      </c>
      <c r="B2961" s="3" t="s">
        <v>2959</v>
      </c>
      <c r="C2961" s="3" t="s">
        <v>7069</v>
      </c>
      <c r="D2961" s="11">
        <v>10000</v>
      </c>
      <c r="E2961" s="11">
        <v>0</v>
      </c>
      <c r="F2961" t="s">
        <v>8220</v>
      </c>
      <c r="G2961" t="s">
        <v>8225</v>
      </c>
      <c r="H2961" t="s">
        <v>8247</v>
      </c>
      <c r="I2961">
        <v>1465258325</v>
      </c>
      <c r="J2961">
        <v>1462666325</v>
      </c>
      <c r="K2961" t="b">
        <v>0</v>
      </c>
      <c r="L2961">
        <v>0</v>
      </c>
      <c r="M2961" t="b">
        <v>0</v>
      </c>
      <c r="N2961" t="s">
        <v>8303</v>
      </c>
      <c r="O2961" s="13">
        <f>E2961/D2961</f>
        <v>0</v>
      </c>
      <c r="P2961" s="14">
        <f>IF($L2961&lt;&gt;0, E2961/L2961, 0)</f>
        <v>0</v>
      </c>
      <c r="Q2961" t="str">
        <f>LEFT($N2961, FIND("/", $N2961)-1)</f>
        <v>theater</v>
      </c>
      <c r="R2961" t="str">
        <f>RIGHT(N2961, LEN(N2961)-LEN(Q2961)-1)</f>
        <v>spaces</v>
      </c>
      <c r="S2961" s="5">
        <f>$J2961/60/60/24+DATE(1970, 1, 1)</f>
        <v>42498.008391203708</v>
      </c>
      <c r="T2961" s="5">
        <f>$I2961/60/60/24+DATE(1970, 1, 1)</f>
        <v>42528.008391203708</v>
      </c>
      <c r="U2961" t="b">
        <f>T2961&gt;S2961</f>
        <v>1</v>
      </c>
    </row>
    <row r="2962" spans="1:21" ht="43.5" x14ac:dyDescent="0.35">
      <c r="A2962">
        <v>2960</v>
      </c>
      <c r="B2962" s="3" t="s">
        <v>2960</v>
      </c>
      <c r="C2962" s="3" t="s">
        <v>7070</v>
      </c>
      <c r="D2962" s="11">
        <v>30000000</v>
      </c>
      <c r="E2962" s="11">
        <v>0</v>
      </c>
      <c r="F2962" t="s">
        <v>8220</v>
      </c>
      <c r="G2962" t="s">
        <v>8224</v>
      </c>
      <c r="H2962" t="s">
        <v>8246</v>
      </c>
      <c r="I2962">
        <v>1410459023</v>
      </c>
      <c r="J2962">
        <v>1407867023</v>
      </c>
      <c r="K2962" t="b">
        <v>0</v>
      </c>
      <c r="L2962">
        <v>0</v>
      </c>
      <c r="M2962" t="b">
        <v>0</v>
      </c>
      <c r="N2962" t="s">
        <v>8303</v>
      </c>
      <c r="O2962" s="13">
        <f>E2962/D2962</f>
        <v>0</v>
      </c>
      <c r="P2962" s="14">
        <f>IF($L2962&lt;&gt;0, E2962/L2962, 0)</f>
        <v>0</v>
      </c>
      <c r="Q2962" t="str">
        <f>LEFT($N2962, FIND("/", $N2962)-1)</f>
        <v>theater</v>
      </c>
      <c r="R2962" t="str">
        <f>RIGHT(N2962, LEN(N2962)-LEN(Q2962)-1)</f>
        <v>spaces</v>
      </c>
      <c r="S2962" s="5">
        <f>$J2962/60/60/24+DATE(1970, 1, 1)</f>
        <v>41863.757210648146</v>
      </c>
      <c r="T2962" s="5">
        <f>$I2962/60/60/24+DATE(1970, 1, 1)</f>
        <v>41893.757210648146</v>
      </c>
      <c r="U2962" t="b">
        <f>T2962&gt;S2962</f>
        <v>1</v>
      </c>
    </row>
    <row r="2963" spans="1:21" ht="58" x14ac:dyDescent="0.35">
      <c r="A2963">
        <v>2961</v>
      </c>
      <c r="B2963" s="3" t="s">
        <v>2961</v>
      </c>
      <c r="C2963" s="3" t="s">
        <v>7071</v>
      </c>
      <c r="D2963" s="11">
        <v>5000</v>
      </c>
      <c r="E2963" s="11">
        <v>5481</v>
      </c>
      <c r="F2963" t="s">
        <v>8219</v>
      </c>
      <c r="G2963" t="s">
        <v>8224</v>
      </c>
      <c r="H2963" t="s">
        <v>8246</v>
      </c>
      <c r="I2963">
        <v>1427342400</v>
      </c>
      <c r="J2963">
        <v>1424927159</v>
      </c>
      <c r="K2963" t="b">
        <v>0</v>
      </c>
      <c r="L2963">
        <v>108</v>
      </c>
      <c r="M2963" t="b">
        <v>1</v>
      </c>
      <c r="N2963" t="s">
        <v>8271</v>
      </c>
      <c r="O2963" s="13">
        <f>E2963/D2963</f>
        <v>1.0962000000000001</v>
      </c>
      <c r="P2963" s="14">
        <f>IF($L2963&lt;&gt;0, E2963/L2963, 0)</f>
        <v>50.75</v>
      </c>
      <c r="Q2963" t="str">
        <f>LEFT($N2963, FIND("/", $N2963)-1)</f>
        <v>theater</v>
      </c>
      <c r="R2963" t="str">
        <f>RIGHT(N2963, LEN(N2963)-LEN(Q2963)-1)</f>
        <v>plays</v>
      </c>
      <c r="S2963" s="5">
        <f>$J2963/60/60/24+DATE(1970, 1, 1)</f>
        <v>42061.212488425925</v>
      </c>
      <c r="T2963" s="5">
        <f>$I2963/60/60/24+DATE(1970, 1, 1)</f>
        <v>42089.166666666672</v>
      </c>
      <c r="U2963" t="b">
        <f>T2963&gt;S2963</f>
        <v>1</v>
      </c>
    </row>
    <row r="2964" spans="1:21" ht="43.5" x14ac:dyDescent="0.35">
      <c r="A2964">
        <v>2962</v>
      </c>
      <c r="B2964" s="3" t="s">
        <v>2962</v>
      </c>
      <c r="C2964" s="3" t="s">
        <v>7072</v>
      </c>
      <c r="D2964" s="11">
        <v>1000</v>
      </c>
      <c r="E2964" s="11">
        <v>1218</v>
      </c>
      <c r="F2964" t="s">
        <v>8219</v>
      </c>
      <c r="G2964" t="s">
        <v>8224</v>
      </c>
      <c r="H2964" t="s">
        <v>8246</v>
      </c>
      <c r="I2964">
        <v>1425193140</v>
      </c>
      <c r="J2964">
        <v>1422769906</v>
      </c>
      <c r="K2964" t="b">
        <v>0</v>
      </c>
      <c r="L2964">
        <v>20</v>
      </c>
      <c r="M2964" t="b">
        <v>1</v>
      </c>
      <c r="N2964" t="s">
        <v>8271</v>
      </c>
      <c r="O2964" s="13">
        <f>E2964/D2964</f>
        <v>1.218</v>
      </c>
      <c r="P2964" s="14">
        <f>IF($L2964&lt;&gt;0, E2964/L2964, 0)</f>
        <v>60.9</v>
      </c>
      <c r="Q2964" t="str">
        <f>LEFT($N2964, FIND("/", $N2964)-1)</f>
        <v>theater</v>
      </c>
      <c r="R2964" t="str">
        <f>RIGHT(N2964, LEN(N2964)-LEN(Q2964)-1)</f>
        <v>plays</v>
      </c>
      <c r="S2964" s="5">
        <f>$J2964/60/60/24+DATE(1970, 1, 1)</f>
        <v>42036.24428240741</v>
      </c>
      <c r="T2964" s="5">
        <f>$I2964/60/60/24+DATE(1970, 1, 1)</f>
        <v>42064.290972222225</v>
      </c>
      <c r="U2964" t="b">
        <f>T2964&gt;S2964</f>
        <v>1</v>
      </c>
    </row>
    <row r="2965" spans="1:21" ht="58" x14ac:dyDescent="0.35">
      <c r="A2965">
        <v>2963</v>
      </c>
      <c r="B2965" s="3" t="s">
        <v>2963</v>
      </c>
      <c r="C2965" s="3" t="s">
        <v>7073</v>
      </c>
      <c r="D2965" s="11">
        <v>10000</v>
      </c>
      <c r="E2965" s="11">
        <v>10685</v>
      </c>
      <c r="F2965" t="s">
        <v>8219</v>
      </c>
      <c r="G2965" t="s">
        <v>8224</v>
      </c>
      <c r="H2965" t="s">
        <v>8246</v>
      </c>
      <c r="I2965">
        <v>1435835824</v>
      </c>
      <c r="J2965">
        <v>1433243824</v>
      </c>
      <c r="K2965" t="b">
        <v>0</v>
      </c>
      <c r="L2965">
        <v>98</v>
      </c>
      <c r="M2965" t="b">
        <v>1</v>
      </c>
      <c r="N2965" t="s">
        <v>8271</v>
      </c>
      <c r="O2965" s="13">
        <f>E2965/D2965</f>
        <v>1.0685</v>
      </c>
      <c r="P2965" s="14">
        <f>IF($L2965&lt;&gt;0, E2965/L2965, 0)</f>
        <v>109.03061224489795</v>
      </c>
      <c r="Q2965" t="str">
        <f>LEFT($N2965, FIND("/", $N2965)-1)</f>
        <v>theater</v>
      </c>
      <c r="R2965" t="str">
        <f>RIGHT(N2965, LEN(N2965)-LEN(Q2965)-1)</f>
        <v>plays</v>
      </c>
      <c r="S2965" s="5">
        <f>$J2965/60/60/24+DATE(1970, 1, 1)</f>
        <v>42157.470185185186</v>
      </c>
      <c r="T2965" s="5">
        <f>$I2965/60/60/24+DATE(1970, 1, 1)</f>
        <v>42187.470185185186</v>
      </c>
      <c r="U2965" t="b">
        <f>T2965&gt;S2965</f>
        <v>1</v>
      </c>
    </row>
    <row r="2966" spans="1:21" ht="43.5" x14ac:dyDescent="0.35">
      <c r="A2966">
        <v>2964</v>
      </c>
      <c r="B2966" s="3" t="s">
        <v>2964</v>
      </c>
      <c r="C2966" s="3" t="s">
        <v>7074</v>
      </c>
      <c r="D2966" s="11">
        <v>5000</v>
      </c>
      <c r="E2966" s="11">
        <v>5035.6899999999996</v>
      </c>
      <c r="F2966" t="s">
        <v>8219</v>
      </c>
      <c r="G2966" t="s">
        <v>8224</v>
      </c>
      <c r="H2966" t="s">
        <v>8246</v>
      </c>
      <c r="I2966">
        <v>1407360720</v>
      </c>
      <c r="J2966">
        <v>1404769819</v>
      </c>
      <c r="K2966" t="b">
        <v>0</v>
      </c>
      <c r="L2966">
        <v>196</v>
      </c>
      <c r="M2966" t="b">
        <v>1</v>
      </c>
      <c r="N2966" t="s">
        <v>8271</v>
      </c>
      <c r="O2966" s="13">
        <f>E2966/D2966</f>
        <v>1.0071379999999999</v>
      </c>
      <c r="P2966" s="14">
        <f>IF($L2966&lt;&gt;0, E2966/L2966, 0)</f>
        <v>25.692295918367346</v>
      </c>
      <c r="Q2966" t="str">
        <f>LEFT($N2966, FIND("/", $N2966)-1)</f>
        <v>theater</v>
      </c>
      <c r="R2966" t="str">
        <f>RIGHT(N2966, LEN(N2966)-LEN(Q2966)-1)</f>
        <v>plays</v>
      </c>
      <c r="S2966" s="5">
        <f>$J2966/60/60/24+DATE(1970, 1, 1)</f>
        <v>41827.909942129627</v>
      </c>
      <c r="T2966" s="5">
        <f>$I2966/60/60/24+DATE(1970, 1, 1)</f>
        <v>41857.897222222222</v>
      </c>
      <c r="U2966" t="b">
        <f>T2966&gt;S2966</f>
        <v>1</v>
      </c>
    </row>
    <row r="2967" spans="1:21" ht="58" x14ac:dyDescent="0.35">
      <c r="A2967">
        <v>2965</v>
      </c>
      <c r="B2967" s="3" t="s">
        <v>2965</v>
      </c>
      <c r="C2967" s="3" t="s">
        <v>7075</v>
      </c>
      <c r="D2967" s="11">
        <v>1500</v>
      </c>
      <c r="E2967" s="11">
        <v>1635</v>
      </c>
      <c r="F2967" t="s">
        <v>8219</v>
      </c>
      <c r="G2967" t="s">
        <v>8224</v>
      </c>
      <c r="H2967" t="s">
        <v>8246</v>
      </c>
      <c r="I2967">
        <v>1436290233</v>
      </c>
      <c r="J2967">
        <v>1433698233</v>
      </c>
      <c r="K2967" t="b">
        <v>0</v>
      </c>
      <c r="L2967">
        <v>39</v>
      </c>
      <c r="M2967" t="b">
        <v>1</v>
      </c>
      <c r="N2967" t="s">
        <v>8271</v>
      </c>
      <c r="O2967" s="13">
        <f>E2967/D2967</f>
        <v>1.0900000000000001</v>
      </c>
      <c r="P2967" s="14">
        <f>IF($L2967&lt;&gt;0, E2967/L2967, 0)</f>
        <v>41.92307692307692</v>
      </c>
      <c r="Q2967" t="str">
        <f>LEFT($N2967, FIND("/", $N2967)-1)</f>
        <v>theater</v>
      </c>
      <c r="R2967" t="str">
        <f>RIGHT(N2967, LEN(N2967)-LEN(Q2967)-1)</f>
        <v>plays</v>
      </c>
      <c r="S2967" s="5">
        <f>$J2967/60/60/24+DATE(1970, 1, 1)</f>
        <v>42162.729548611111</v>
      </c>
      <c r="T2967" s="5">
        <f>$I2967/60/60/24+DATE(1970, 1, 1)</f>
        <v>42192.729548611111</v>
      </c>
      <c r="U2967" t="b">
        <f>T2967&gt;S2967</f>
        <v>1</v>
      </c>
    </row>
    <row r="2968" spans="1:21" ht="43.5" x14ac:dyDescent="0.35">
      <c r="A2968">
        <v>2966</v>
      </c>
      <c r="B2968" s="3" t="s">
        <v>2966</v>
      </c>
      <c r="C2968" s="3" t="s">
        <v>7076</v>
      </c>
      <c r="D2968" s="11">
        <v>10000</v>
      </c>
      <c r="E2968" s="11">
        <v>11363</v>
      </c>
      <c r="F2968" t="s">
        <v>8219</v>
      </c>
      <c r="G2968" t="s">
        <v>8224</v>
      </c>
      <c r="H2968" t="s">
        <v>8246</v>
      </c>
      <c r="I2968">
        <v>1442425412</v>
      </c>
      <c r="J2968">
        <v>1439833412</v>
      </c>
      <c r="K2968" t="b">
        <v>0</v>
      </c>
      <c r="L2968">
        <v>128</v>
      </c>
      <c r="M2968" t="b">
        <v>1</v>
      </c>
      <c r="N2968" t="s">
        <v>8271</v>
      </c>
      <c r="O2968" s="13">
        <f>E2968/D2968</f>
        <v>1.1363000000000001</v>
      </c>
      <c r="P2968" s="14">
        <f>IF($L2968&lt;&gt;0, E2968/L2968, 0)</f>
        <v>88.7734375</v>
      </c>
      <c r="Q2968" t="str">
        <f>LEFT($N2968, FIND("/", $N2968)-1)</f>
        <v>theater</v>
      </c>
      <c r="R2968" t="str">
        <f>RIGHT(N2968, LEN(N2968)-LEN(Q2968)-1)</f>
        <v>plays</v>
      </c>
      <c r="S2968" s="5">
        <f>$J2968/60/60/24+DATE(1970, 1, 1)</f>
        <v>42233.738564814819</v>
      </c>
      <c r="T2968" s="5">
        <f>$I2968/60/60/24+DATE(1970, 1, 1)</f>
        <v>42263.738564814819</v>
      </c>
      <c r="U2968" t="b">
        <f>T2968&gt;S2968</f>
        <v>1</v>
      </c>
    </row>
    <row r="2969" spans="1:21" ht="43.5" x14ac:dyDescent="0.35">
      <c r="A2969">
        <v>2967</v>
      </c>
      <c r="B2969" s="3" t="s">
        <v>2967</v>
      </c>
      <c r="C2969" s="3" t="s">
        <v>7077</v>
      </c>
      <c r="D2969" s="11">
        <v>5000</v>
      </c>
      <c r="E2969" s="11">
        <v>5696</v>
      </c>
      <c r="F2969" t="s">
        <v>8219</v>
      </c>
      <c r="G2969" t="s">
        <v>8224</v>
      </c>
      <c r="H2969" t="s">
        <v>8246</v>
      </c>
      <c r="I2969">
        <v>1425872692</v>
      </c>
      <c r="J2969">
        <v>1423284292</v>
      </c>
      <c r="K2969" t="b">
        <v>0</v>
      </c>
      <c r="L2969">
        <v>71</v>
      </c>
      <c r="M2969" t="b">
        <v>1</v>
      </c>
      <c r="N2969" t="s">
        <v>8271</v>
      </c>
      <c r="O2969" s="13">
        <f>E2969/D2969</f>
        <v>1.1392</v>
      </c>
      <c r="P2969" s="14">
        <f>IF($L2969&lt;&gt;0, E2969/L2969, 0)</f>
        <v>80.225352112676063</v>
      </c>
      <c r="Q2969" t="str">
        <f>LEFT($N2969, FIND("/", $N2969)-1)</f>
        <v>theater</v>
      </c>
      <c r="R2969" t="str">
        <f>RIGHT(N2969, LEN(N2969)-LEN(Q2969)-1)</f>
        <v>plays</v>
      </c>
      <c r="S2969" s="5">
        <f>$J2969/60/60/24+DATE(1970, 1, 1)</f>
        <v>42042.197824074072</v>
      </c>
      <c r="T2969" s="5">
        <f>$I2969/60/60/24+DATE(1970, 1, 1)</f>
        <v>42072.156157407408</v>
      </c>
      <c r="U2969" t="b">
        <f>T2969&gt;S2969</f>
        <v>1</v>
      </c>
    </row>
    <row r="2970" spans="1:21" ht="29" x14ac:dyDescent="0.35">
      <c r="A2970">
        <v>2968</v>
      </c>
      <c r="B2970" s="3" t="s">
        <v>2968</v>
      </c>
      <c r="C2970" s="3" t="s">
        <v>7078</v>
      </c>
      <c r="D2970" s="11">
        <v>3500</v>
      </c>
      <c r="E2970" s="11">
        <v>3710</v>
      </c>
      <c r="F2970" t="s">
        <v>8219</v>
      </c>
      <c r="G2970" t="s">
        <v>8224</v>
      </c>
      <c r="H2970" t="s">
        <v>8246</v>
      </c>
      <c r="I2970">
        <v>1471406340</v>
      </c>
      <c r="J2970">
        <v>1470227660</v>
      </c>
      <c r="K2970" t="b">
        <v>0</v>
      </c>
      <c r="L2970">
        <v>47</v>
      </c>
      <c r="M2970" t="b">
        <v>1</v>
      </c>
      <c r="N2970" t="s">
        <v>8271</v>
      </c>
      <c r="O2970" s="13">
        <f>E2970/D2970</f>
        <v>1.06</v>
      </c>
      <c r="P2970" s="14">
        <f>IF($L2970&lt;&gt;0, E2970/L2970, 0)</f>
        <v>78.936170212765958</v>
      </c>
      <c r="Q2970" t="str">
        <f>LEFT($N2970, FIND("/", $N2970)-1)</f>
        <v>theater</v>
      </c>
      <c r="R2970" t="str">
        <f>RIGHT(N2970, LEN(N2970)-LEN(Q2970)-1)</f>
        <v>plays</v>
      </c>
      <c r="S2970" s="5">
        <f>$J2970/60/60/24+DATE(1970, 1, 1)</f>
        <v>42585.523842592593</v>
      </c>
      <c r="T2970" s="5">
        <f>$I2970/60/60/24+DATE(1970, 1, 1)</f>
        <v>42599.165972222225</v>
      </c>
      <c r="U2970" t="b">
        <f>T2970&gt;S2970</f>
        <v>1</v>
      </c>
    </row>
    <row r="2971" spans="1:21" ht="43.5" x14ac:dyDescent="0.35">
      <c r="A2971">
        <v>2969</v>
      </c>
      <c r="B2971" s="3" t="s">
        <v>2969</v>
      </c>
      <c r="C2971" s="3" t="s">
        <v>7079</v>
      </c>
      <c r="D2971" s="11">
        <v>1000</v>
      </c>
      <c r="E2971" s="11">
        <v>1625</v>
      </c>
      <c r="F2971" t="s">
        <v>8219</v>
      </c>
      <c r="G2971" t="s">
        <v>8229</v>
      </c>
      <c r="H2971" t="s">
        <v>8251</v>
      </c>
      <c r="I2971">
        <v>1430693460</v>
      </c>
      <c r="J2971">
        <v>1428087153</v>
      </c>
      <c r="K2971" t="b">
        <v>0</v>
      </c>
      <c r="L2971">
        <v>17</v>
      </c>
      <c r="M2971" t="b">
        <v>1</v>
      </c>
      <c r="N2971" t="s">
        <v>8271</v>
      </c>
      <c r="O2971" s="13">
        <f>E2971/D2971</f>
        <v>1.625</v>
      </c>
      <c r="P2971" s="14">
        <f>IF($L2971&lt;&gt;0, E2971/L2971, 0)</f>
        <v>95.588235294117652</v>
      </c>
      <c r="Q2971" t="str">
        <f>LEFT($N2971, FIND("/", $N2971)-1)</f>
        <v>theater</v>
      </c>
      <c r="R2971" t="str">
        <f>RIGHT(N2971, LEN(N2971)-LEN(Q2971)-1)</f>
        <v>plays</v>
      </c>
      <c r="S2971" s="5">
        <f>$J2971/60/60/24+DATE(1970, 1, 1)</f>
        <v>42097.786493055552</v>
      </c>
      <c r="T2971" s="5">
        <f>$I2971/60/60/24+DATE(1970, 1, 1)</f>
        <v>42127.952083333337</v>
      </c>
      <c r="U2971" t="b">
        <f>T2971&gt;S2971</f>
        <v>1</v>
      </c>
    </row>
    <row r="2972" spans="1:21" ht="43.5" x14ac:dyDescent="0.35">
      <c r="A2972">
        <v>2970</v>
      </c>
      <c r="B2972" s="3" t="s">
        <v>2970</v>
      </c>
      <c r="C2972" s="3" t="s">
        <v>7080</v>
      </c>
      <c r="D2972" s="11">
        <v>6000</v>
      </c>
      <c r="E2972" s="11">
        <v>6360</v>
      </c>
      <c r="F2972" t="s">
        <v>8219</v>
      </c>
      <c r="G2972" t="s">
        <v>8224</v>
      </c>
      <c r="H2972" t="s">
        <v>8246</v>
      </c>
      <c r="I2972">
        <v>1405699451</v>
      </c>
      <c r="J2972">
        <v>1403107451</v>
      </c>
      <c r="K2972" t="b">
        <v>0</v>
      </c>
      <c r="L2972">
        <v>91</v>
      </c>
      <c r="M2972" t="b">
        <v>1</v>
      </c>
      <c r="N2972" t="s">
        <v>8271</v>
      </c>
      <c r="O2972" s="13">
        <f>E2972/D2972</f>
        <v>1.06</v>
      </c>
      <c r="P2972" s="14">
        <f>IF($L2972&lt;&gt;0, E2972/L2972, 0)</f>
        <v>69.890109890109883</v>
      </c>
      <c r="Q2972" t="str">
        <f>LEFT($N2972, FIND("/", $N2972)-1)</f>
        <v>theater</v>
      </c>
      <c r="R2972" t="str">
        <f>RIGHT(N2972, LEN(N2972)-LEN(Q2972)-1)</f>
        <v>plays</v>
      </c>
      <c r="S2972" s="5">
        <f>$J2972/60/60/24+DATE(1970, 1, 1)</f>
        <v>41808.669571759259</v>
      </c>
      <c r="T2972" s="5">
        <f>$I2972/60/60/24+DATE(1970, 1, 1)</f>
        <v>41838.669571759259</v>
      </c>
      <c r="U2972" t="b">
        <f>T2972&gt;S2972</f>
        <v>1</v>
      </c>
    </row>
    <row r="2973" spans="1:21" ht="43.5" x14ac:dyDescent="0.35">
      <c r="A2973">
        <v>2971</v>
      </c>
      <c r="B2973" s="3" t="s">
        <v>2971</v>
      </c>
      <c r="C2973" s="3" t="s">
        <v>7081</v>
      </c>
      <c r="D2973" s="11">
        <v>3200</v>
      </c>
      <c r="E2973" s="11">
        <v>3205</v>
      </c>
      <c r="F2973" t="s">
        <v>8219</v>
      </c>
      <c r="G2973" t="s">
        <v>8224</v>
      </c>
      <c r="H2973" t="s">
        <v>8246</v>
      </c>
      <c r="I2973">
        <v>1409500078</v>
      </c>
      <c r="J2973">
        <v>1406908078</v>
      </c>
      <c r="K2973" t="b">
        <v>0</v>
      </c>
      <c r="L2973">
        <v>43</v>
      </c>
      <c r="M2973" t="b">
        <v>1</v>
      </c>
      <c r="N2973" t="s">
        <v>8271</v>
      </c>
      <c r="O2973" s="13">
        <f>E2973/D2973</f>
        <v>1.0015624999999999</v>
      </c>
      <c r="P2973" s="14">
        <f>IF($L2973&lt;&gt;0, E2973/L2973, 0)</f>
        <v>74.534883720930239</v>
      </c>
      <c r="Q2973" t="str">
        <f>LEFT($N2973, FIND("/", $N2973)-1)</f>
        <v>theater</v>
      </c>
      <c r="R2973" t="str">
        <f>RIGHT(N2973, LEN(N2973)-LEN(Q2973)-1)</f>
        <v>plays</v>
      </c>
      <c r="S2973" s="5">
        <f>$J2973/60/60/24+DATE(1970, 1, 1)</f>
        <v>41852.658310185187</v>
      </c>
      <c r="T2973" s="5">
        <f>$I2973/60/60/24+DATE(1970, 1, 1)</f>
        <v>41882.658310185187</v>
      </c>
      <c r="U2973" t="b">
        <f>T2973&gt;S2973</f>
        <v>1</v>
      </c>
    </row>
    <row r="2974" spans="1:21" ht="29" x14ac:dyDescent="0.35">
      <c r="A2974">
        <v>2972</v>
      </c>
      <c r="B2974" s="3" t="s">
        <v>2972</v>
      </c>
      <c r="C2974" s="3" t="s">
        <v>7082</v>
      </c>
      <c r="D2974" s="11">
        <v>2000</v>
      </c>
      <c r="E2974" s="11">
        <v>2107</v>
      </c>
      <c r="F2974" t="s">
        <v>8219</v>
      </c>
      <c r="G2974" t="s">
        <v>8224</v>
      </c>
      <c r="H2974" t="s">
        <v>8246</v>
      </c>
      <c r="I2974">
        <v>1480899600</v>
      </c>
      <c r="J2974">
        <v>1479609520</v>
      </c>
      <c r="K2974" t="b">
        <v>0</v>
      </c>
      <c r="L2974">
        <v>17</v>
      </c>
      <c r="M2974" t="b">
        <v>1</v>
      </c>
      <c r="N2974" t="s">
        <v>8271</v>
      </c>
      <c r="O2974" s="13">
        <f>E2974/D2974</f>
        <v>1.0535000000000001</v>
      </c>
      <c r="P2974" s="14">
        <f>IF($L2974&lt;&gt;0, E2974/L2974, 0)</f>
        <v>123.94117647058823</v>
      </c>
      <c r="Q2974" t="str">
        <f>LEFT($N2974, FIND("/", $N2974)-1)</f>
        <v>theater</v>
      </c>
      <c r="R2974" t="str">
        <f>RIGHT(N2974, LEN(N2974)-LEN(Q2974)-1)</f>
        <v>plays</v>
      </c>
      <c r="S2974" s="5">
        <f>$J2974/60/60/24+DATE(1970, 1, 1)</f>
        <v>42694.110185185185</v>
      </c>
      <c r="T2974" s="5">
        <f>$I2974/60/60/24+DATE(1970, 1, 1)</f>
        <v>42709.041666666672</v>
      </c>
      <c r="U2974" t="b">
        <f>T2974&gt;S2974</f>
        <v>1</v>
      </c>
    </row>
    <row r="2975" spans="1:21" ht="43.5" x14ac:dyDescent="0.35">
      <c r="A2975">
        <v>2973</v>
      </c>
      <c r="B2975" s="3" t="s">
        <v>2973</v>
      </c>
      <c r="C2975" s="3" t="s">
        <v>7083</v>
      </c>
      <c r="D2975" s="11">
        <v>5000</v>
      </c>
      <c r="E2975" s="11">
        <v>8740</v>
      </c>
      <c r="F2975" t="s">
        <v>8219</v>
      </c>
      <c r="G2975" t="s">
        <v>8224</v>
      </c>
      <c r="H2975" t="s">
        <v>8246</v>
      </c>
      <c r="I2975">
        <v>1451620800</v>
      </c>
      <c r="J2975">
        <v>1449171508</v>
      </c>
      <c r="K2975" t="b">
        <v>0</v>
      </c>
      <c r="L2975">
        <v>33</v>
      </c>
      <c r="M2975" t="b">
        <v>1</v>
      </c>
      <c r="N2975" t="s">
        <v>8271</v>
      </c>
      <c r="O2975" s="13">
        <f>E2975/D2975</f>
        <v>1.748</v>
      </c>
      <c r="P2975" s="14">
        <f>IF($L2975&lt;&gt;0, E2975/L2975, 0)</f>
        <v>264.84848484848487</v>
      </c>
      <c r="Q2975" t="str">
        <f>LEFT($N2975, FIND("/", $N2975)-1)</f>
        <v>theater</v>
      </c>
      <c r="R2975" t="str">
        <f>RIGHT(N2975, LEN(N2975)-LEN(Q2975)-1)</f>
        <v>plays</v>
      </c>
      <c r="S2975" s="5">
        <f>$J2975/60/60/24+DATE(1970, 1, 1)</f>
        <v>42341.818379629629</v>
      </c>
      <c r="T2975" s="5">
        <f>$I2975/60/60/24+DATE(1970, 1, 1)</f>
        <v>42370.166666666672</v>
      </c>
      <c r="U2975" t="b">
        <f>T2975&gt;S2975</f>
        <v>1</v>
      </c>
    </row>
    <row r="2976" spans="1:21" ht="58" x14ac:dyDescent="0.35">
      <c r="A2976">
        <v>2974</v>
      </c>
      <c r="B2976" s="3" t="s">
        <v>2974</v>
      </c>
      <c r="C2976" s="3" t="s">
        <v>7084</v>
      </c>
      <c r="D2976" s="11">
        <v>5000</v>
      </c>
      <c r="E2976" s="11">
        <v>5100</v>
      </c>
      <c r="F2976" t="s">
        <v>8219</v>
      </c>
      <c r="G2976" t="s">
        <v>8224</v>
      </c>
      <c r="H2976" t="s">
        <v>8246</v>
      </c>
      <c r="I2976">
        <v>1411695300</v>
      </c>
      <c r="J2976">
        <v>1409275671</v>
      </c>
      <c r="K2976" t="b">
        <v>0</v>
      </c>
      <c r="L2976">
        <v>87</v>
      </c>
      <c r="M2976" t="b">
        <v>1</v>
      </c>
      <c r="N2976" t="s">
        <v>8271</v>
      </c>
      <c r="O2976" s="13">
        <f>E2976/D2976</f>
        <v>1.02</v>
      </c>
      <c r="P2976" s="14">
        <f>IF($L2976&lt;&gt;0, E2976/L2976, 0)</f>
        <v>58.620689655172413</v>
      </c>
      <c r="Q2976" t="str">
        <f>LEFT($N2976, FIND("/", $N2976)-1)</f>
        <v>theater</v>
      </c>
      <c r="R2976" t="str">
        <f>RIGHT(N2976, LEN(N2976)-LEN(Q2976)-1)</f>
        <v>plays</v>
      </c>
      <c r="S2976" s="5">
        <f>$J2976/60/60/24+DATE(1970, 1, 1)</f>
        <v>41880.061006944445</v>
      </c>
      <c r="T2976" s="5">
        <f>$I2976/60/60/24+DATE(1970, 1, 1)</f>
        <v>41908.065972222219</v>
      </c>
      <c r="U2976" t="b">
        <f>T2976&gt;S2976</f>
        <v>1</v>
      </c>
    </row>
    <row r="2977" spans="1:21" ht="58" x14ac:dyDescent="0.35">
      <c r="A2977">
        <v>2975</v>
      </c>
      <c r="B2977" s="3" t="s">
        <v>2975</v>
      </c>
      <c r="C2977" s="3" t="s">
        <v>7085</v>
      </c>
      <c r="D2977" s="11">
        <v>8000</v>
      </c>
      <c r="E2977" s="11">
        <v>8010</v>
      </c>
      <c r="F2977" t="s">
        <v>8219</v>
      </c>
      <c r="G2977" t="s">
        <v>8224</v>
      </c>
      <c r="H2977" t="s">
        <v>8246</v>
      </c>
      <c r="I2977">
        <v>1417057200</v>
      </c>
      <c r="J2977">
        <v>1414599886</v>
      </c>
      <c r="K2977" t="b">
        <v>0</v>
      </c>
      <c r="L2977">
        <v>113</v>
      </c>
      <c r="M2977" t="b">
        <v>1</v>
      </c>
      <c r="N2977" t="s">
        <v>8271</v>
      </c>
      <c r="O2977" s="13">
        <f>E2977/D2977</f>
        <v>1.00125</v>
      </c>
      <c r="P2977" s="14">
        <f>IF($L2977&lt;&gt;0, E2977/L2977, 0)</f>
        <v>70.884955752212392</v>
      </c>
      <c r="Q2977" t="str">
        <f>LEFT($N2977, FIND("/", $N2977)-1)</f>
        <v>theater</v>
      </c>
      <c r="R2977" t="str">
        <f>RIGHT(N2977, LEN(N2977)-LEN(Q2977)-1)</f>
        <v>plays</v>
      </c>
      <c r="S2977" s="5">
        <f>$J2977/60/60/24+DATE(1970, 1, 1)</f>
        <v>41941.683865740742</v>
      </c>
      <c r="T2977" s="5">
        <f>$I2977/60/60/24+DATE(1970, 1, 1)</f>
        <v>41970.125</v>
      </c>
      <c r="U2977" t="b">
        <f>T2977&gt;S2977</f>
        <v>1</v>
      </c>
    </row>
    <row r="2978" spans="1:21" ht="43.5" x14ac:dyDescent="0.35">
      <c r="A2978">
        <v>2976</v>
      </c>
      <c r="B2978" s="3" t="s">
        <v>2976</v>
      </c>
      <c r="C2978" s="3" t="s">
        <v>7086</v>
      </c>
      <c r="D2978" s="11">
        <v>70</v>
      </c>
      <c r="E2978" s="11">
        <v>120</v>
      </c>
      <c r="F2978" t="s">
        <v>8219</v>
      </c>
      <c r="G2978" t="s">
        <v>8225</v>
      </c>
      <c r="H2978" t="s">
        <v>8247</v>
      </c>
      <c r="I2978">
        <v>1457870400</v>
      </c>
      <c r="J2978">
        <v>1456421530</v>
      </c>
      <c r="K2978" t="b">
        <v>0</v>
      </c>
      <c r="L2978">
        <v>14</v>
      </c>
      <c r="M2978" t="b">
        <v>1</v>
      </c>
      <c r="N2978" t="s">
        <v>8271</v>
      </c>
      <c r="O2978" s="13">
        <f>E2978/D2978</f>
        <v>1.7142857142857142</v>
      </c>
      <c r="P2978" s="14">
        <f>IF($L2978&lt;&gt;0, E2978/L2978, 0)</f>
        <v>8.5714285714285712</v>
      </c>
      <c r="Q2978" t="str">
        <f>LEFT($N2978, FIND("/", $N2978)-1)</f>
        <v>theater</v>
      </c>
      <c r="R2978" t="str">
        <f>RIGHT(N2978, LEN(N2978)-LEN(Q2978)-1)</f>
        <v>plays</v>
      </c>
      <c r="S2978" s="5">
        <f>$J2978/60/60/24+DATE(1970, 1, 1)</f>
        <v>42425.730671296296</v>
      </c>
      <c r="T2978" s="5">
        <f>$I2978/60/60/24+DATE(1970, 1, 1)</f>
        <v>42442.5</v>
      </c>
      <c r="U2978" t="b">
        <f>T2978&gt;S2978</f>
        <v>1</v>
      </c>
    </row>
    <row r="2979" spans="1:21" ht="58" x14ac:dyDescent="0.35">
      <c r="A2979">
        <v>2977</v>
      </c>
      <c r="B2979" s="3" t="s">
        <v>2977</v>
      </c>
      <c r="C2979" s="3" t="s">
        <v>7087</v>
      </c>
      <c r="D2979" s="11">
        <v>3000</v>
      </c>
      <c r="E2979" s="11">
        <v>3407</v>
      </c>
      <c r="F2979" t="s">
        <v>8219</v>
      </c>
      <c r="G2979" t="s">
        <v>8224</v>
      </c>
      <c r="H2979" t="s">
        <v>8246</v>
      </c>
      <c r="I2979">
        <v>1427076840</v>
      </c>
      <c r="J2979">
        <v>1421960934</v>
      </c>
      <c r="K2979" t="b">
        <v>0</v>
      </c>
      <c r="L2979">
        <v>30</v>
      </c>
      <c r="M2979" t="b">
        <v>1</v>
      </c>
      <c r="N2979" t="s">
        <v>8271</v>
      </c>
      <c r="O2979" s="13">
        <f>E2979/D2979</f>
        <v>1.1356666666666666</v>
      </c>
      <c r="P2979" s="14">
        <f>IF($L2979&lt;&gt;0, E2979/L2979, 0)</f>
        <v>113.56666666666666</v>
      </c>
      <c r="Q2979" t="str">
        <f>LEFT($N2979, FIND("/", $N2979)-1)</f>
        <v>theater</v>
      </c>
      <c r="R2979" t="str">
        <f>RIGHT(N2979, LEN(N2979)-LEN(Q2979)-1)</f>
        <v>plays</v>
      </c>
      <c r="S2979" s="5">
        <f>$J2979/60/60/24+DATE(1970, 1, 1)</f>
        <v>42026.88118055556</v>
      </c>
      <c r="T2979" s="5">
        <f>$I2979/60/60/24+DATE(1970, 1, 1)</f>
        <v>42086.093055555553</v>
      </c>
      <c r="U2979" t="b">
        <f>T2979&gt;S2979</f>
        <v>1</v>
      </c>
    </row>
    <row r="2980" spans="1:21" ht="58" x14ac:dyDescent="0.35">
      <c r="A2980">
        <v>2978</v>
      </c>
      <c r="B2980" s="3" t="s">
        <v>2978</v>
      </c>
      <c r="C2980" s="3" t="s">
        <v>7088</v>
      </c>
      <c r="D2980" s="11">
        <v>750</v>
      </c>
      <c r="E2980" s="11">
        <v>971</v>
      </c>
      <c r="F2980" t="s">
        <v>8219</v>
      </c>
      <c r="G2980" t="s">
        <v>8224</v>
      </c>
      <c r="H2980" t="s">
        <v>8246</v>
      </c>
      <c r="I2980">
        <v>1413784740</v>
      </c>
      <c r="J2980">
        <v>1412954547</v>
      </c>
      <c r="K2980" t="b">
        <v>0</v>
      </c>
      <c r="L2980">
        <v>16</v>
      </c>
      <c r="M2980" t="b">
        <v>1</v>
      </c>
      <c r="N2980" t="s">
        <v>8271</v>
      </c>
      <c r="O2980" s="13">
        <f>E2980/D2980</f>
        <v>1.2946666666666666</v>
      </c>
      <c r="P2980" s="14">
        <f>IF($L2980&lt;&gt;0, E2980/L2980, 0)</f>
        <v>60.6875</v>
      </c>
      <c r="Q2980" t="str">
        <f>LEFT($N2980, FIND("/", $N2980)-1)</f>
        <v>theater</v>
      </c>
      <c r="R2980" t="str">
        <f>RIGHT(N2980, LEN(N2980)-LEN(Q2980)-1)</f>
        <v>plays</v>
      </c>
      <c r="S2980" s="5">
        <f>$J2980/60/60/24+DATE(1970, 1, 1)</f>
        <v>41922.640590277777</v>
      </c>
      <c r="T2980" s="5">
        <f>$I2980/60/60/24+DATE(1970, 1, 1)</f>
        <v>41932.249305555553</v>
      </c>
      <c r="U2980" t="b">
        <f>T2980&gt;S2980</f>
        <v>1</v>
      </c>
    </row>
    <row r="2981" spans="1:21" ht="43.5" x14ac:dyDescent="0.35">
      <c r="A2981">
        <v>2979</v>
      </c>
      <c r="B2981" s="3" t="s">
        <v>2979</v>
      </c>
      <c r="C2981" s="3" t="s">
        <v>7089</v>
      </c>
      <c r="D2981" s="11">
        <v>5000</v>
      </c>
      <c r="E2981" s="11">
        <v>5070</v>
      </c>
      <c r="F2981" t="s">
        <v>8219</v>
      </c>
      <c r="G2981" t="s">
        <v>8224</v>
      </c>
      <c r="H2981" t="s">
        <v>8246</v>
      </c>
      <c r="I2981">
        <v>1420524000</v>
      </c>
      <c r="J2981">
        <v>1419104823</v>
      </c>
      <c r="K2981" t="b">
        <v>0</v>
      </c>
      <c r="L2981">
        <v>46</v>
      </c>
      <c r="M2981" t="b">
        <v>1</v>
      </c>
      <c r="N2981" t="s">
        <v>8271</v>
      </c>
      <c r="O2981" s="13">
        <f>E2981/D2981</f>
        <v>1.014</v>
      </c>
      <c r="P2981" s="14">
        <f>IF($L2981&lt;&gt;0, E2981/L2981, 0)</f>
        <v>110.21739130434783</v>
      </c>
      <c r="Q2981" t="str">
        <f>LEFT($N2981, FIND("/", $N2981)-1)</f>
        <v>theater</v>
      </c>
      <c r="R2981" t="str">
        <f>RIGHT(N2981, LEN(N2981)-LEN(Q2981)-1)</f>
        <v>plays</v>
      </c>
      <c r="S2981" s="5">
        <f>$J2981/60/60/24+DATE(1970, 1, 1)</f>
        <v>41993.824340277773</v>
      </c>
      <c r="T2981" s="5">
        <f>$I2981/60/60/24+DATE(1970, 1, 1)</f>
        <v>42010.25</v>
      </c>
      <c r="U2981" t="b">
        <f>T2981&gt;S2981</f>
        <v>1</v>
      </c>
    </row>
    <row r="2982" spans="1:21" ht="43.5" x14ac:dyDescent="0.35">
      <c r="A2982">
        <v>2980</v>
      </c>
      <c r="B2982" s="3" t="s">
        <v>2980</v>
      </c>
      <c r="C2982" s="3" t="s">
        <v>7090</v>
      </c>
      <c r="D2982" s="11">
        <v>3000</v>
      </c>
      <c r="E2982" s="11">
        <v>3275</v>
      </c>
      <c r="F2982" t="s">
        <v>8219</v>
      </c>
      <c r="G2982" t="s">
        <v>8224</v>
      </c>
      <c r="H2982" t="s">
        <v>8246</v>
      </c>
      <c r="I2982">
        <v>1440381600</v>
      </c>
      <c r="J2982">
        <v>1438639130</v>
      </c>
      <c r="K2982" t="b">
        <v>0</v>
      </c>
      <c r="L2982">
        <v>24</v>
      </c>
      <c r="M2982" t="b">
        <v>1</v>
      </c>
      <c r="N2982" t="s">
        <v>8271</v>
      </c>
      <c r="O2982" s="13">
        <f>E2982/D2982</f>
        <v>1.0916666666666666</v>
      </c>
      <c r="P2982" s="14">
        <f>IF($L2982&lt;&gt;0, E2982/L2982, 0)</f>
        <v>136.45833333333334</v>
      </c>
      <c r="Q2982" t="str">
        <f>LEFT($N2982, FIND("/", $N2982)-1)</f>
        <v>theater</v>
      </c>
      <c r="R2982" t="str">
        <f>RIGHT(N2982, LEN(N2982)-LEN(Q2982)-1)</f>
        <v>plays</v>
      </c>
      <c r="S2982" s="5">
        <f>$J2982/60/60/24+DATE(1970, 1, 1)</f>
        <v>42219.915856481486</v>
      </c>
      <c r="T2982" s="5">
        <f>$I2982/60/60/24+DATE(1970, 1, 1)</f>
        <v>42240.083333333328</v>
      </c>
      <c r="U2982" t="b">
        <f>T2982&gt;S2982</f>
        <v>1</v>
      </c>
    </row>
    <row r="2983" spans="1:21" ht="58" x14ac:dyDescent="0.35">
      <c r="A2983">
        <v>2981</v>
      </c>
      <c r="B2983" s="3" t="s">
        <v>2981</v>
      </c>
      <c r="C2983" s="3" t="s">
        <v>7091</v>
      </c>
      <c r="D2983" s="11">
        <v>4000</v>
      </c>
      <c r="E2983" s="11">
        <v>5157</v>
      </c>
      <c r="F2983" t="s">
        <v>8219</v>
      </c>
      <c r="G2983" t="s">
        <v>8241</v>
      </c>
      <c r="H2983" t="s">
        <v>8249</v>
      </c>
      <c r="I2983">
        <v>1443014756</v>
      </c>
      <c r="J2983">
        <v>1439126756</v>
      </c>
      <c r="K2983" t="b">
        <v>1</v>
      </c>
      <c r="L2983">
        <v>97</v>
      </c>
      <c r="M2983" t="b">
        <v>1</v>
      </c>
      <c r="N2983" t="s">
        <v>8303</v>
      </c>
      <c r="O2983" s="13">
        <f>E2983/D2983</f>
        <v>1.28925</v>
      </c>
      <c r="P2983" s="14">
        <f>IF($L2983&lt;&gt;0, E2983/L2983, 0)</f>
        <v>53.164948453608247</v>
      </c>
      <c r="Q2983" t="str">
        <f>LEFT($N2983, FIND("/", $N2983)-1)</f>
        <v>theater</v>
      </c>
      <c r="R2983" t="str">
        <f>RIGHT(N2983, LEN(N2983)-LEN(Q2983)-1)</f>
        <v>spaces</v>
      </c>
      <c r="S2983" s="5">
        <f>$J2983/60/60/24+DATE(1970, 1, 1)</f>
        <v>42225.559675925921</v>
      </c>
      <c r="T2983" s="5">
        <f>$I2983/60/60/24+DATE(1970, 1, 1)</f>
        <v>42270.559675925921</v>
      </c>
      <c r="U2983" t="b">
        <f>T2983&gt;S2983</f>
        <v>1</v>
      </c>
    </row>
    <row r="2984" spans="1:21" ht="43.5" x14ac:dyDescent="0.35">
      <c r="A2984">
        <v>2982</v>
      </c>
      <c r="B2984" s="3" t="s">
        <v>2982</v>
      </c>
      <c r="C2984" s="3" t="s">
        <v>7092</v>
      </c>
      <c r="D2984" s="11">
        <v>5000</v>
      </c>
      <c r="E2984" s="11">
        <v>5103</v>
      </c>
      <c r="F2984" t="s">
        <v>8219</v>
      </c>
      <c r="G2984" t="s">
        <v>8225</v>
      </c>
      <c r="H2984" t="s">
        <v>8247</v>
      </c>
      <c r="I2984">
        <v>1455208143</v>
      </c>
      <c r="J2984">
        <v>1452616143</v>
      </c>
      <c r="K2984" t="b">
        <v>1</v>
      </c>
      <c r="L2984">
        <v>59</v>
      </c>
      <c r="M2984" t="b">
        <v>1</v>
      </c>
      <c r="N2984" t="s">
        <v>8303</v>
      </c>
      <c r="O2984" s="13">
        <f>E2984/D2984</f>
        <v>1.0206</v>
      </c>
      <c r="P2984" s="14">
        <f>IF($L2984&lt;&gt;0, E2984/L2984, 0)</f>
        <v>86.491525423728817</v>
      </c>
      <c r="Q2984" t="str">
        <f>LEFT($N2984, FIND("/", $N2984)-1)</f>
        <v>theater</v>
      </c>
      <c r="R2984" t="str">
        <f>RIGHT(N2984, LEN(N2984)-LEN(Q2984)-1)</f>
        <v>spaces</v>
      </c>
      <c r="S2984" s="5">
        <f>$J2984/60/60/24+DATE(1970, 1, 1)</f>
        <v>42381.686840277776</v>
      </c>
      <c r="T2984" s="5">
        <f>$I2984/60/60/24+DATE(1970, 1, 1)</f>
        <v>42411.686840277776</v>
      </c>
      <c r="U2984" t="b">
        <f>T2984&gt;S2984</f>
        <v>1</v>
      </c>
    </row>
    <row r="2985" spans="1:21" ht="43.5" x14ac:dyDescent="0.35">
      <c r="A2985">
        <v>2983</v>
      </c>
      <c r="B2985" s="3" t="s">
        <v>2983</v>
      </c>
      <c r="C2985" s="3" t="s">
        <v>7093</v>
      </c>
      <c r="D2985" s="11">
        <v>116000</v>
      </c>
      <c r="E2985" s="11">
        <v>169985.91</v>
      </c>
      <c r="F2985" t="s">
        <v>8219</v>
      </c>
      <c r="G2985" t="s">
        <v>8224</v>
      </c>
      <c r="H2985" t="s">
        <v>8246</v>
      </c>
      <c r="I2985">
        <v>1415722236</v>
      </c>
      <c r="J2985">
        <v>1410534636</v>
      </c>
      <c r="K2985" t="b">
        <v>1</v>
      </c>
      <c r="L2985">
        <v>1095</v>
      </c>
      <c r="M2985" t="b">
        <v>1</v>
      </c>
      <c r="N2985" t="s">
        <v>8303</v>
      </c>
      <c r="O2985" s="13">
        <f>E2985/D2985</f>
        <v>1.465395775862069</v>
      </c>
      <c r="P2985" s="14">
        <f>IF($L2985&lt;&gt;0, E2985/L2985, 0)</f>
        <v>155.23827397260274</v>
      </c>
      <c r="Q2985" t="str">
        <f>LEFT($N2985, FIND("/", $N2985)-1)</f>
        <v>theater</v>
      </c>
      <c r="R2985" t="str">
        <f>RIGHT(N2985, LEN(N2985)-LEN(Q2985)-1)</f>
        <v>spaces</v>
      </c>
      <c r="S2985" s="5">
        <f>$J2985/60/60/24+DATE(1970, 1, 1)</f>
        <v>41894.632361111115</v>
      </c>
      <c r="T2985" s="5">
        <f>$I2985/60/60/24+DATE(1970, 1, 1)</f>
        <v>41954.674027777779</v>
      </c>
      <c r="U2985" t="b">
        <f>T2985&gt;S2985</f>
        <v>1</v>
      </c>
    </row>
    <row r="2986" spans="1:21" ht="58" x14ac:dyDescent="0.35">
      <c r="A2986">
        <v>2984</v>
      </c>
      <c r="B2986" s="3" t="s">
        <v>2984</v>
      </c>
      <c r="C2986" s="3" t="s">
        <v>7094</v>
      </c>
      <c r="D2986" s="11">
        <v>25000</v>
      </c>
      <c r="E2986" s="11">
        <v>25088</v>
      </c>
      <c r="F2986" t="s">
        <v>8219</v>
      </c>
      <c r="G2986" t="s">
        <v>8224</v>
      </c>
      <c r="H2986" t="s">
        <v>8246</v>
      </c>
      <c r="I2986">
        <v>1472020881</v>
      </c>
      <c r="J2986">
        <v>1469428881</v>
      </c>
      <c r="K2986" t="b">
        <v>1</v>
      </c>
      <c r="L2986">
        <v>218</v>
      </c>
      <c r="M2986" t="b">
        <v>1</v>
      </c>
      <c r="N2986" t="s">
        <v>8303</v>
      </c>
      <c r="O2986" s="13">
        <f>E2986/D2986</f>
        <v>1.00352</v>
      </c>
      <c r="P2986" s="14">
        <f>IF($L2986&lt;&gt;0, E2986/L2986, 0)</f>
        <v>115.08256880733946</v>
      </c>
      <c r="Q2986" t="str">
        <f>LEFT($N2986, FIND("/", $N2986)-1)</f>
        <v>theater</v>
      </c>
      <c r="R2986" t="str">
        <f>RIGHT(N2986, LEN(N2986)-LEN(Q2986)-1)</f>
        <v>spaces</v>
      </c>
      <c r="S2986" s="5">
        <f>$J2986/60/60/24+DATE(1970, 1, 1)</f>
        <v>42576.278715277775</v>
      </c>
      <c r="T2986" s="5">
        <f>$I2986/60/60/24+DATE(1970, 1, 1)</f>
        <v>42606.278715277775</v>
      </c>
      <c r="U2986" t="b">
        <f>T2986&gt;S2986</f>
        <v>1</v>
      </c>
    </row>
    <row r="2987" spans="1:21" ht="58" x14ac:dyDescent="0.35">
      <c r="A2987">
        <v>2985</v>
      </c>
      <c r="B2987" s="3" t="s">
        <v>2985</v>
      </c>
      <c r="C2987" s="3" t="s">
        <v>7095</v>
      </c>
      <c r="D2987" s="11">
        <v>10000</v>
      </c>
      <c r="E2987" s="11">
        <v>12165</v>
      </c>
      <c r="F2987" t="s">
        <v>8219</v>
      </c>
      <c r="G2987" t="s">
        <v>8228</v>
      </c>
      <c r="H2987" t="s">
        <v>8250</v>
      </c>
      <c r="I2987">
        <v>1477886400</v>
      </c>
      <c r="J2987">
        <v>1476228128</v>
      </c>
      <c r="K2987" t="b">
        <v>0</v>
      </c>
      <c r="L2987">
        <v>111</v>
      </c>
      <c r="M2987" t="b">
        <v>1</v>
      </c>
      <c r="N2987" t="s">
        <v>8303</v>
      </c>
      <c r="O2987" s="13">
        <f>E2987/D2987</f>
        <v>1.2164999999999999</v>
      </c>
      <c r="P2987" s="14">
        <f>IF($L2987&lt;&gt;0, E2987/L2987, 0)</f>
        <v>109.5945945945946</v>
      </c>
      <c r="Q2987" t="str">
        <f>LEFT($N2987, FIND("/", $N2987)-1)</f>
        <v>theater</v>
      </c>
      <c r="R2987" t="str">
        <f>RIGHT(N2987, LEN(N2987)-LEN(Q2987)-1)</f>
        <v>spaces</v>
      </c>
      <c r="S2987" s="5">
        <f>$J2987/60/60/24+DATE(1970, 1, 1)</f>
        <v>42654.973703703698</v>
      </c>
      <c r="T2987" s="5">
        <f>$I2987/60/60/24+DATE(1970, 1, 1)</f>
        <v>42674.166666666672</v>
      </c>
      <c r="U2987" t="b">
        <f>T2987&gt;S2987</f>
        <v>1</v>
      </c>
    </row>
    <row r="2988" spans="1:21" ht="43.5" x14ac:dyDescent="0.35">
      <c r="A2988">
        <v>2986</v>
      </c>
      <c r="B2988" s="3" t="s">
        <v>2986</v>
      </c>
      <c r="C2988" s="3" t="s">
        <v>7096</v>
      </c>
      <c r="D2988" s="11">
        <v>2400</v>
      </c>
      <c r="E2988" s="11">
        <v>2532</v>
      </c>
      <c r="F2988" t="s">
        <v>8219</v>
      </c>
      <c r="G2988" t="s">
        <v>8225</v>
      </c>
      <c r="H2988" t="s">
        <v>8247</v>
      </c>
      <c r="I2988">
        <v>1462100406</v>
      </c>
      <c r="J2988">
        <v>1456920006</v>
      </c>
      <c r="K2988" t="b">
        <v>0</v>
      </c>
      <c r="L2988">
        <v>56</v>
      </c>
      <c r="M2988" t="b">
        <v>1</v>
      </c>
      <c r="N2988" t="s">
        <v>8303</v>
      </c>
      <c r="O2988" s="13">
        <f>E2988/D2988</f>
        <v>1.0549999999999999</v>
      </c>
      <c r="P2988" s="14">
        <f>IF($L2988&lt;&gt;0, E2988/L2988, 0)</f>
        <v>45.214285714285715</v>
      </c>
      <c r="Q2988" t="str">
        <f>LEFT($N2988, FIND("/", $N2988)-1)</f>
        <v>theater</v>
      </c>
      <c r="R2988" t="str">
        <f>RIGHT(N2988, LEN(N2988)-LEN(Q2988)-1)</f>
        <v>spaces</v>
      </c>
      <c r="S2988" s="5">
        <f>$J2988/60/60/24+DATE(1970, 1, 1)</f>
        <v>42431.500069444446</v>
      </c>
      <c r="T2988" s="5">
        <f>$I2988/60/60/24+DATE(1970, 1, 1)</f>
        <v>42491.458402777775</v>
      </c>
      <c r="U2988" t="b">
        <f>T2988&gt;S2988</f>
        <v>1</v>
      </c>
    </row>
    <row r="2989" spans="1:21" ht="58" x14ac:dyDescent="0.35">
      <c r="A2989">
        <v>2987</v>
      </c>
      <c r="B2989" s="3" t="s">
        <v>2987</v>
      </c>
      <c r="C2989" s="3" t="s">
        <v>7097</v>
      </c>
      <c r="D2989" s="11">
        <v>25000</v>
      </c>
      <c r="E2989" s="11">
        <v>27600.2</v>
      </c>
      <c r="F2989" t="s">
        <v>8219</v>
      </c>
      <c r="G2989" t="s">
        <v>8224</v>
      </c>
      <c r="H2989" t="s">
        <v>8246</v>
      </c>
      <c r="I2989">
        <v>1476316800</v>
      </c>
      <c r="J2989">
        <v>1473837751</v>
      </c>
      <c r="K2989" t="b">
        <v>0</v>
      </c>
      <c r="L2989">
        <v>265</v>
      </c>
      <c r="M2989" t="b">
        <v>1</v>
      </c>
      <c r="N2989" t="s">
        <v>8303</v>
      </c>
      <c r="O2989" s="13">
        <f>E2989/D2989</f>
        <v>1.1040080000000001</v>
      </c>
      <c r="P2989" s="14">
        <f>IF($L2989&lt;&gt;0, E2989/L2989, 0)</f>
        <v>104.15169811320754</v>
      </c>
      <c r="Q2989" t="str">
        <f>LEFT($N2989, FIND("/", $N2989)-1)</f>
        <v>theater</v>
      </c>
      <c r="R2989" t="str">
        <f>RIGHT(N2989, LEN(N2989)-LEN(Q2989)-1)</f>
        <v>spaces</v>
      </c>
      <c r="S2989" s="5">
        <f>$J2989/60/60/24+DATE(1970, 1, 1)</f>
        <v>42627.307303240741</v>
      </c>
      <c r="T2989" s="5">
        <f>$I2989/60/60/24+DATE(1970, 1, 1)</f>
        <v>42656</v>
      </c>
      <c r="U2989" t="b">
        <f>T2989&gt;S2989</f>
        <v>1</v>
      </c>
    </row>
    <row r="2990" spans="1:21" ht="43.5" x14ac:dyDescent="0.35">
      <c r="A2990">
        <v>2988</v>
      </c>
      <c r="B2990" s="3" t="s">
        <v>2988</v>
      </c>
      <c r="C2990" s="3" t="s">
        <v>7098</v>
      </c>
      <c r="D2990" s="11">
        <v>1000</v>
      </c>
      <c r="E2990" s="11">
        <v>1000</v>
      </c>
      <c r="F2990" t="s">
        <v>8219</v>
      </c>
      <c r="G2990" t="s">
        <v>8225</v>
      </c>
      <c r="H2990" t="s">
        <v>8247</v>
      </c>
      <c r="I2990">
        <v>1466412081</v>
      </c>
      <c r="J2990">
        <v>1463820081</v>
      </c>
      <c r="K2990" t="b">
        <v>0</v>
      </c>
      <c r="L2990">
        <v>28</v>
      </c>
      <c r="M2990" t="b">
        <v>1</v>
      </c>
      <c r="N2990" t="s">
        <v>8303</v>
      </c>
      <c r="O2990" s="13">
        <f>E2990/D2990</f>
        <v>1</v>
      </c>
      <c r="P2990" s="14">
        <f>IF($L2990&lt;&gt;0, E2990/L2990, 0)</f>
        <v>35.714285714285715</v>
      </c>
      <c r="Q2990" t="str">
        <f>LEFT($N2990, FIND("/", $N2990)-1)</f>
        <v>theater</v>
      </c>
      <c r="R2990" t="str">
        <f>RIGHT(N2990, LEN(N2990)-LEN(Q2990)-1)</f>
        <v>spaces</v>
      </c>
      <c r="S2990" s="5">
        <f>$J2990/60/60/24+DATE(1970, 1, 1)</f>
        <v>42511.362048611118</v>
      </c>
      <c r="T2990" s="5">
        <f>$I2990/60/60/24+DATE(1970, 1, 1)</f>
        <v>42541.362048611118</v>
      </c>
      <c r="U2990" t="b">
        <f>T2990&gt;S2990</f>
        <v>1</v>
      </c>
    </row>
    <row r="2991" spans="1:21" x14ac:dyDescent="0.35">
      <c r="A2991">
        <v>2989</v>
      </c>
      <c r="B2991" s="3" t="s">
        <v>2989</v>
      </c>
      <c r="C2991" s="3" t="s">
        <v>7099</v>
      </c>
      <c r="D2991" s="11">
        <v>20000</v>
      </c>
      <c r="E2991" s="11">
        <v>35307</v>
      </c>
      <c r="F2991" t="s">
        <v>8219</v>
      </c>
      <c r="G2991" t="s">
        <v>8224</v>
      </c>
      <c r="H2991" t="s">
        <v>8246</v>
      </c>
      <c r="I2991">
        <v>1450673940</v>
      </c>
      <c r="J2991">
        <v>1448756962</v>
      </c>
      <c r="K2991" t="b">
        <v>0</v>
      </c>
      <c r="L2991">
        <v>364</v>
      </c>
      <c r="M2991" t="b">
        <v>1</v>
      </c>
      <c r="N2991" t="s">
        <v>8303</v>
      </c>
      <c r="O2991" s="13">
        <f>E2991/D2991</f>
        <v>1.76535</v>
      </c>
      <c r="P2991" s="14">
        <f>IF($L2991&lt;&gt;0, E2991/L2991, 0)</f>
        <v>96.997252747252745</v>
      </c>
      <c r="Q2991" t="str">
        <f>LEFT($N2991, FIND("/", $N2991)-1)</f>
        <v>theater</v>
      </c>
      <c r="R2991" t="str">
        <f>RIGHT(N2991, LEN(N2991)-LEN(Q2991)-1)</f>
        <v>spaces</v>
      </c>
      <c r="S2991" s="5">
        <f>$J2991/60/60/24+DATE(1970, 1, 1)</f>
        <v>42337.02039351852</v>
      </c>
      <c r="T2991" s="5">
        <f>$I2991/60/60/24+DATE(1970, 1, 1)</f>
        <v>42359.207638888889</v>
      </c>
      <c r="U2991" t="b">
        <f>T2991&gt;S2991</f>
        <v>1</v>
      </c>
    </row>
    <row r="2992" spans="1:21" ht="43.5" x14ac:dyDescent="0.35">
      <c r="A2992">
        <v>2990</v>
      </c>
      <c r="B2992" s="3" t="s">
        <v>2990</v>
      </c>
      <c r="C2992" s="3" t="s">
        <v>7100</v>
      </c>
      <c r="D2992" s="11">
        <v>10000</v>
      </c>
      <c r="E2992" s="11">
        <v>10000</v>
      </c>
      <c r="F2992" t="s">
        <v>8219</v>
      </c>
      <c r="G2992" t="s">
        <v>8224</v>
      </c>
      <c r="H2992" t="s">
        <v>8246</v>
      </c>
      <c r="I2992">
        <v>1452174420</v>
      </c>
      <c r="J2992">
        <v>1449150420</v>
      </c>
      <c r="K2992" t="b">
        <v>0</v>
      </c>
      <c r="L2992">
        <v>27</v>
      </c>
      <c r="M2992" t="b">
        <v>1</v>
      </c>
      <c r="N2992" t="s">
        <v>8303</v>
      </c>
      <c r="O2992" s="13">
        <f>E2992/D2992</f>
        <v>1</v>
      </c>
      <c r="P2992" s="14">
        <f>IF($L2992&lt;&gt;0, E2992/L2992, 0)</f>
        <v>370.37037037037038</v>
      </c>
      <c r="Q2992" t="str">
        <f>LEFT($N2992, FIND("/", $N2992)-1)</f>
        <v>theater</v>
      </c>
      <c r="R2992" t="str">
        <f>RIGHT(N2992, LEN(N2992)-LEN(Q2992)-1)</f>
        <v>spaces</v>
      </c>
      <c r="S2992" s="5">
        <f>$J2992/60/60/24+DATE(1970, 1, 1)</f>
        <v>42341.57430555555</v>
      </c>
      <c r="T2992" s="5">
        <f>$I2992/60/60/24+DATE(1970, 1, 1)</f>
        <v>42376.57430555555</v>
      </c>
      <c r="U2992" t="b">
        <f>T2992&gt;S2992</f>
        <v>1</v>
      </c>
    </row>
    <row r="2993" spans="1:21" ht="43.5" x14ac:dyDescent="0.35">
      <c r="A2993">
        <v>2991</v>
      </c>
      <c r="B2993" s="3" t="s">
        <v>2991</v>
      </c>
      <c r="C2993" s="3" t="s">
        <v>7101</v>
      </c>
      <c r="D2993" s="11">
        <v>8500</v>
      </c>
      <c r="E2993" s="11">
        <v>8780</v>
      </c>
      <c r="F2993" t="s">
        <v>8219</v>
      </c>
      <c r="G2993" t="s">
        <v>8224</v>
      </c>
      <c r="H2993" t="s">
        <v>8246</v>
      </c>
      <c r="I2993">
        <v>1485547530</v>
      </c>
      <c r="J2993">
        <v>1483646730</v>
      </c>
      <c r="K2993" t="b">
        <v>0</v>
      </c>
      <c r="L2993">
        <v>93</v>
      </c>
      <c r="M2993" t="b">
        <v>1</v>
      </c>
      <c r="N2993" t="s">
        <v>8303</v>
      </c>
      <c r="O2993" s="13">
        <f>E2993/D2993</f>
        <v>1.0329411764705883</v>
      </c>
      <c r="P2993" s="14">
        <f>IF($L2993&lt;&gt;0, E2993/L2993, 0)</f>
        <v>94.408602150537632</v>
      </c>
      <c r="Q2993" t="str">
        <f>LEFT($N2993, FIND("/", $N2993)-1)</f>
        <v>theater</v>
      </c>
      <c r="R2993" t="str">
        <f>RIGHT(N2993, LEN(N2993)-LEN(Q2993)-1)</f>
        <v>spaces</v>
      </c>
      <c r="S2993" s="5">
        <f>$J2993/60/60/24+DATE(1970, 1, 1)</f>
        <v>42740.837152777778</v>
      </c>
      <c r="T2993" s="5">
        <f>$I2993/60/60/24+DATE(1970, 1, 1)</f>
        <v>42762.837152777778</v>
      </c>
      <c r="U2993" t="b">
        <f>T2993&gt;S2993</f>
        <v>1</v>
      </c>
    </row>
    <row r="2994" spans="1:21" ht="43.5" x14ac:dyDescent="0.35">
      <c r="A2994">
        <v>2992</v>
      </c>
      <c r="B2994" s="3" t="s">
        <v>2992</v>
      </c>
      <c r="C2994" s="3" t="s">
        <v>7102</v>
      </c>
      <c r="D2994" s="11">
        <v>3000</v>
      </c>
      <c r="E2994" s="11">
        <v>3135</v>
      </c>
      <c r="F2994" t="s">
        <v>8219</v>
      </c>
      <c r="G2994" t="s">
        <v>8224</v>
      </c>
      <c r="H2994" t="s">
        <v>8246</v>
      </c>
      <c r="I2994">
        <v>1476037510</v>
      </c>
      <c r="J2994">
        <v>1473445510</v>
      </c>
      <c r="K2994" t="b">
        <v>0</v>
      </c>
      <c r="L2994">
        <v>64</v>
      </c>
      <c r="M2994" t="b">
        <v>1</v>
      </c>
      <c r="N2994" t="s">
        <v>8303</v>
      </c>
      <c r="O2994" s="13">
        <f>E2994/D2994</f>
        <v>1.0449999999999999</v>
      </c>
      <c r="P2994" s="14">
        <f>IF($L2994&lt;&gt;0, E2994/L2994, 0)</f>
        <v>48.984375</v>
      </c>
      <c r="Q2994" t="str">
        <f>LEFT($N2994, FIND("/", $N2994)-1)</f>
        <v>theater</v>
      </c>
      <c r="R2994" t="str">
        <f>RIGHT(N2994, LEN(N2994)-LEN(Q2994)-1)</f>
        <v>spaces</v>
      </c>
      <c r="S2994" s="5">
        <f>$J2994/60/60/24+DATE(1970, 1, 1)</f>
        <v>42622.767476851848</v>
      </c>
      <c r="T2994" s="5">
        <f>$I2994/60/60/24+DATE(1970, 1, 1)</f>
        <v>42652.767476851848</v>
      </c>
      <c r="U2994" t="b">
        <f>T2994&gt;S2994</f>
        <v>1</v>
      </c>
    </row>
    <row r="2995" spans="1:21" x14ac:dyDescent="0.35">
      <c r="A2995">
        <v>2993</v>
      </c>
      <c r="B2995" s="3" t="s">
        <v>2993</v>
      </c>
      <c r="C2995" s="3" t="s">
        <v>7103</v>
      </c>
      <c r="D2995" s="11">
        <v>1000</v>
      </c>
      <c r="E2995" s="11">
        <v>1003</v>
      </c>
      <c r="F2995" t="s">
        <v>8219</v>
      </c>
      <c r="G2995" t="s">
        <v>8224</v>
      </c>
      <c r="H2995" t="s">
        <v>8246</v>
      </c>
      <c r="I2995">
        <v>1455998867</v>
      </c>
      <c r="J2995">
        <v>1453406867</v>
      </c>
      <c r="K2995" t="b">
        <v>0</v>
      </c>
      <c r="L2995">
        <v>22</v>
      </c>
      <c r="M2995" t="b">
        <v>1</v>
      </c>
      <c r="N2995" t="s">
        <v>8303</v>
      </c>
      <c r="O2995" s="13">
        <f>E2995/D2995</f>
        <v>1.0029999999999999</v>
      </c>
      <c r="P2995" s="14">
        <f>IF($L2995&lt;&gt;0, E2995/L2995, 0)</f>
        <v>45.590909090909093</v>
      </c>
      <c r="Q2995" t="str">
        <f>LEFT($N2995, FIND("/", $N2995)-1)</f>
        <v>theater</v>
      </c>
      <c r="R2995" t="str">
        <f>RIGHT(N2995, LEN(N2995)-LEN(Q2995)-1)</f>
        <v>spaces</v>
      </c>
      <c r="S2995" s="5">
        <f>$J2995/60/60/24+DATE(1970, 1, 1)</f>
        <v>42390.838738425926</v>
      </c>
      <c r="T2995" s="5">
        <f>$I2995/60/60/24+DATE(1970, 1, 1)</f>
        <v>42420.838738425926</v>
      </c>
      <c r="U2995" t="b">
        <f>T2995&gt;S2995</f>
        <v>1</v>
      </c>
    </row>
    <row r="2996" spans="1:21" ht="43.5" x14ac:dyDescent="0.35">
      <c r="A2996">
        <v>2994</v>
      </c>
      <c r="B2996" s="3" t="s">
        <v>2994</v>
      </c>
      <c r="C2996" s="3" t="s">
        <v>7104</v>
      </c>
      <c r="D2996" s="11">
        <v>300</v>
      </c>
      <c r="E2996" s="11">
        <v>1373.24</v>
      </c>
      <c r="F2996" t="s">
        <v>8219</v>
      </c>
      <c r="G2996" t="s">
        <v>8225</v>
      </c>
      <c r="H2996" t="s">
        <v>8247</v>
      </c>
      <c r="I2996">
        <v>1412335772</v>
      </c>
      <c r="J2996">
        <v>1409743772</v>
      </c>
      <c r="K2996" t="b">
        <v>0</v>
      </c>
      <c r="L2996">
        <v>59</v>
      </c>
      <c r="M2996" t="b">
        <v>1</v>
      </c>
      <c r="N2996" t="s">
        <v>8303</v>
      </c>
      <c r="O2996" s="13">
        <f>E2996/D2996</f>
        <v>4.577466666666667</v>
      </c>
      <c r="P2996" s="14">
        <f>IF($L2996&lt;&gt;0, E2996/L2996, 0)</f>
        <v>23.275254237288134</v>
      </c>
      <c r="Q2996" t="str">
        <f>LEFT($N2996, FIND("/", $N2996)-1)</f>
        <v>theater</v>
      </c>
      <c r="R2996" t="str">
        <f>RIGHT(N2996, LEN(N2996)-LEN(Q2996)-1)</f>
        <v>spaces</v>
      </c>
      <c r="S2996" s="5">
        <f>$J2996/60/60/24+DATE(1970, 1, 1)</f>
        <v>41885.478842592594</v>
      </c>
      <c r="T2996" s="5">
        <f>$I2996/60/60/24+DATE(1970, 1, 1)</f>
        <v>41915.478842592594</v>
      </c>
      <c r="U2996" t="b">
        <f>T2996&gt;S2996</f>
        <v>1</v>
      </c>
    </row>
    <row r="2997" spans="1:21" ht="43.5" x14ac:dyDescent="0.35">
      <c r="A2997">
        <v>2995</v>
      </c>
      <c r="B2997" s="3" t="s">
        <v>2995</v>
      </c>
      <c r="C2997" s="3" t="s">
        <v>7105</v>
      </c>
      <c r="D2997" s="11">
        <v>15000</v>
      </c>
      <c r="E2997" s="11">
        <v>15744</v>
      </c>
      <c r="F2997" t="s">
        <v>8219</v>
      </c>
      <c r="G2997" t="s">
        <v>8224</v>
      </c>
      <c r="H2997" t="s">
        <v>8246</v>
      </c>
      <c r="I2997">
        <v>1484841471</v>
      </c>
      <c r="J2997">
        <v>1482249471</v>
      </c>
      <c r="K2997" t="b">
        <v>0</v>
      </c>
      <c r="L2997">
        <v>249</v>
      </c>
      <c r="M2997" t="b">
        <v>1</v>
      </c>
      <c r="N2997" t="s">
        <v>8303</v>
      </c>
      <c r="O2997" s="13">
        <f>E2997/D2997</f>
        <v>1.0496000000000001</v>
      </c>
      <c r="P2997" s="14">
        <f>IF($L2997&lt;&gt;0, E2997/L2997, 0)</f>
        <v>63.2289156626506</v>
      </c>
      <c r="Q2997" t="str">
        <f>LEFT($N2997, FIND("/", $N2997)-1)</f>
        <v>theater</v>
      </c>
      <c r="R2997" t="str">
        <f>RIGHT(N2997, LEN(N2997)-LEN(Q2997)-1)</f>
        <v>spaces</v>
      </c>
      <c r="S2997" s="5">
        <f>$J2997/60/60/24+DATE(1970, 1, 1)</f>
        <v>42724.665173611109</v>
      </c>
      <c r="T2997" s="5">
        <f>$I2997/60/60/24+DATE(1970, 1, 1)</f>
        <v>42754.665173611109</v>
      </c>
      <c r="U2997" t="b">
        <f>T2997&gt;S2997</f>
        <v>1</v>
      </c>
    </row>
    <row r="2998" spans="1:21" ht="29" x14ac:dyDescent="0.35">
      <c r="A2998">
        <v>2996</v>
      </c>
      <c r="B2998" s="3" t="s">
        <v>2996</v>
      </c>
      <c r="C2998" s="3" t="s">
        <v>7106</v>
      </c>
      <c r="D2998" s="11">
        <v>35000</v>
      </c>
      <c r="E2998" s="11">
        <v>60180</v>
      </c>
      <c r="F2998" t="s">
        <v>8219</v>
      </c>
      <c r="G2998" t="s">
        <v>8224</v>
      </c>
      <c r="H2998" t="s">
        <v>8246</v>
      </c>
      <c r="I2998">
        <v>1432677240</v>
      </c>
      <c r="J2998">
        <v>1427493240</v>
      </c>
      <c r="K2998" t="b">
        <v>0</v>
      </c>
      <c r="L2998">
        <v>392</v>
      </c>
      <c r="M2998" t="b">
        <v>1</v>
      </c>
      <c r="N2998" t="s">
        <v>8303</v>
      </c>
      <c r="O2998" s="13">
        <f>E2998/D2998</f>
        <v>1.7194285714285715</v>
      </c>
      <c r="P2998" s="14">
        <f>IF($L2998&lt;&gt;0, E2998/L2998, 0)</f>
        <v>153.5204081632653</v>
      </c>
      <c r="Q2998" t="str">
        <f>LEFT($N2998, FIND("/", $N2998)-1)</f>
        <v>theater</v>
      </c>
      <c r="R2998" t="str">
        <f>RIGHT(N2998, LEN(N2998)-LEN(Q2998)-1)</f>
        <v>spaces</v>
      </c>
      <c r="S2998" s="5">
        <f>$J2998/60/60/24+DATE(1970, 1, 1)</f>
        <v>42090.912500000006</v>
      </c>
      <c r="T2998" s="5">
        <f>$I2998/60/60/24+DATE(1970, 1, 1)</f>
        <v>42150.912500000006</v>
      </c>
      <c r="U2998" t="b">
        <f>T2998&gt;S2998</f>
        <v>1</v>
      </c>
    </row>
    <row r="2999" spans="1:21" ht="43.5" x14ac:dyDescent="0.35">
      <c r="A2999">
        <v>2997</v>
      </c>
      <c r="B2999" s="3" t="s">
        <v>2997</v>
      </c>
      <c r="C2999" s="3" t="s">
        <v>7107</v>
      </c>
      <c r="D2999" s="11">
        <v>10000</v>
      </c>
      <c r="E2999" s="11">
        <v>10373</v>
      </c>
      <c r="F2999" t="s">
        <v>8219</v>
      </c>
      <c r="G2999" t="s">
        <v>8224</v>
      </c>
      <c r="H2999" t="s">
        <v>8246</v>
      </c>
      <c r="I2999">
        <v>1488171540</v>
      </c>
      <c r="J2999">
        <v>1486661793</v>
      </c>
      <c r="K2999" t="b">
        <v>0</v>
      </c>
      <c r="L2999">
        <v>115</v>
      </c>
      <c r="M2999" t="b">
        <v>1</v>
      </c>
      <c r="N2999" t="s">
        <v>8303</v>
      </c>
      <c r="O2999" s="13">
        <f>E2999/D2999</f>
        <v>1.0373000000000001</v>
      </c>
      <c r="P2999" s="14">
        <f>IF($L2999&lt;&gt;0, E2999/L2999, 0)</f>
        <v>90.2</v>
      </c>
      <c r="Q2999" t="str">
        <f>LEFT($N2999, FIND("/", $N2999)-1)</f>
        <v>theater</v>
      </c>
      <c r="R2999" t="str">
        <f>RIGHT(N2999, LEN(N2999)-LEN(Q2999)-1)</f>
        <v>spaces</v>
      </c>
      <c r="S2999" s="5">
        <f>$J2999/60/60/24+DATE(1970, 1, 1)</f>
        <v>42775.733715277776</v>
      </c>
      <c r="T2999" s="5">
        <f>$I2999/60/60/24+DATE(1970, 1, 1)</f>
        <v>42793.207638888889</v>
      </c>
      <c r="U2999" t="b">
        <f>T2999&gt;S2999</f>
        <v>1</v>
      </c>
    </row>
    <row r="3000" spans="1:21" ht="43.5" x14ac:dyDescent="0.35">
      <c r="A3000">
        <v>2998</v>
      </c>
      <c r="B3000" s="3" t="s">
        <v>2998</v>
      </c>
      <c r="C3000" s="3" t="s">
        <v>7108</v>
      </c>
      <c r="D3000" s="11">
        <v>50000</v>
      </c>
      <c r="E3000" s="11">
        <v>51514.5</v>
      </c>
      <c r="F3000" t="s">
        <v>8219</v>
      </c>
      <c r="G3000" t="s">
        <v>8224</v>
      </c>
      <c r="H3000" t="s">
        <v>8246</v>
      </c>
      <c r="I3000">
        <v>1402892700</v>
      </c>
      <c r="J3000">
        <v>1400474329</v>
      </c>
      <c r="K3000" t="b">
        <v>0</v>
      </c>
      <c r="L3000">
        <v>433</v>
      </c>
      <c r="M3000" t="b">
        <v>1</v>
      </c>
      <c r="N3000" t="s">
        <v>8303</v>
      </c>
      <c r="O3000" s="13">
        <f>E3000/D3000</f>
        <v>1.0302899999999999</v>
      </c>
      <c r="P3000" s="14">
        <f>IF($L3000&lt;&gt;0, E3000/L3000, 0)</f>
        <v>118.97113163972287</v>
      </c>
      <c r="Q3000" t="str">
        <f>LEFT($N3000, FIND("/", $N3000)-1)</f>
        <v>theater</v>
      </c>
      <c r="R3000" t="str">
        <f>RIGHT(N3000, LEN(N3000)-LEN(Q3000)-1)</f>
        <v>spaces</v>
      </c>
      <c r="S3000" s="5">
        <f>$J3000/60/60/24+DATE(1970, 1, 1)</f>
        <v>41778.193622685183</v>
      </c>
      <c r="T3000" s="5">
        <f>$I3000/60/60/24+DATE(1970, 1, 1)</f>
        <v>41806.184027777781</v>
      </c>
      <c r="U3000" t="b">
        <f>T3000&gt;S3000</f>
        <v>1</v>
      </c>
    </row>
    <row r="3001" spans="1:21" ht="43.5" x14ac:dyDescent="0.35">
      <c r="A3001">
        <v>2999</v>
      </c>
      <c r="B3001" s="3" t="s">
        <v>2999</v>
      </c>
      <c r="C3001" s="3" t="s">
        <v>7109</v>
      </c>
      <c r="D3001" s="11">
        <v>1350</v>
      </c>
      <c r="E3001" s="11">
        <v>1605</v>
      </c>
      <c r="F3001" t="s">
        <v>8219</v>
      </c>
      <c r="G3001" t="s">
        <v>8224</v>
      </c>
      <c r="H3001" t="s">
        <v>8246</v>
      </c>
      <c r="I3001">
        <v>1488333600</v>
      </c>
      <c r="J3001">
        <v>1487094360</v>
      </c>
      <c r="K3001" t="b">
        <v>0</v>
      </c>
      <c r="L3001">
        <v>20</v>
      </c>
      <c r="M3001" t="b">
        <v>1</v>
      </c>
      <c r="N3001" t="s">
        <v>8303</v>
      </c>
      <c r="O3001" s="13">
        <f>E3001/D3001</f>
        <v>1.1888888888888889</v>
      </c>
      <c r="P3001" s="14">
        <f>IF($L3001&lt;&gt;0, E3001/L3001, 0)</f>
        <v>80.25</v>
      </c>
      <c r="Q3001" t="str">
        <f>LEFT($N3001, FIND("/", $N3001)-1)</f>
        <v>theater</v>
      </c>
      <c r="R3001" t="str">
        <f>RIGHT(N3001, LEN(N3001)-LEN(Q3001)-1)</f>
        <v>spaces</v>
      </c>
      <c r="S3001" s="5">
        <f>$J3001/60/60/24+DATE(1970, 1, 1)</f>
        <v>42780.740277777775</v>
      </c>
      <c r="T3001" s="5">
        <f>$I3001/60/60/24+DATE(1970, 1, 1)</f>
        <v>42795.083333333328</v>
      </c>
      <c r="U3001" t="b">
        <f>T3001&gt;S3001</f>
        <v>1</v>
      </c>
    </row>
    <row r="3002" spans="1:21" ht="43.5" x14ac:dyDescent="0.35">
      <c r="A3002">
        <v>3000</v>
      </c>
      <c r="B3002" s="3" t="s">
        <v>3000</v>
      </c>
      <c r="C3002" s="3" t="s">
        <v>7110</v>
      </c>
      <c r="D3002" s="11">
        <v>500</v>
      </c>
      <c r="E3002" s="11">
        <v>500</v>
      </c>
      <c r="F3002" t="s">
        <v>8219</v>
      </c>
      <c r="G3002" t="s">
        <v>8224</v>
      </c>
      <c r="H3002" t="s">
        <v>8246</v>
      </c>
      <c r="I3002">
        <v>1485885600</v>
      </c>
      <c r="J3002">
        <v>1484682670</v>
      </c>
      <c r="K3002" t="b">
        <v>0</v>
      </c>
      <c r="L3002">
        <v>8</v>
      </c>
      <c r="M3002" t="b">
        <v>1</v>
      </c>
      <c r="N3002" t="s">
        <v>8303</v>
      </c>
      <c r="O3002" s="13">
        <f>E3002/D3002</f>
        <v>1</v>
      </c>
      <c r="P3002" s="14">
        <f>IF($L3002&lt;&gt;0, E3002/L3002, 0)</f>
        <v>62.5</v>
      </c>
      <c r="Q3002" t="str">
        <f>LEFT($N3002, FIND("/", $N3002)-1)</f>
        <v>theater</v>
      </c>
      <c r="R3002" t="str">
        <f>RIGHT(N3002, LEN(N3002)-LEN(Q3002)-1)</f>
        <v>spaces</v>
      </c>
      <c r="S3002" s="5">
        <f>$J3002/60/60/24+DATE(1970, 1, 1)</f>
        <v>42752.827199074076</v>
      </c>
      <c r="T3002" s="5">
        <f>$I3002/60/60/24+DATE(1970, 1, 1)</f>
        <v>42766.75</v>
      </c>
      <c r="U3002" t="b">
        <f>T3002&gt;S3002</f>
        <v>1</v>
      </c>
    </row>
    <row r="3003" spans="1:21" ht="43.5" x14ac:dyDescent="0.35">
      <c r="A3003">
        <v>3001</v>
      </c>
      <c r="B3003" s="3" t="s">
        <v>3001</v>
      </c>
      <c r="C3003" s="3" t="s">
        <v>7111</v>
      </c>
      <c r="D3003" s="11">
        <v>7214</v>
      </c>
      <c r="E3003" s="11">
        <v>22991.01</v>
      </c>
      <c r="F3003" t="s">
        <v>8219</v>
      </c>
      <c r="G3003" t="s">
        <v>8224</v>
      </c>
      <c r="H3003" t="s">
        <v>8246</v>
      </c>
      <c r="I3003">
        <v>1468445382</v>
      </c>
      <c r="J3003">
        <v>1465853382</v>
      </c>
      <c r="K3003" t="b">
        <v>0</v>
      </c>
      <c r="L3003">
        <v>175</v>
      </c>
      <c r="M3003" t="b">
        <v>1</v>
      </c>
      <c r="N3003" t="s">
        <v>8303</v>
      </c>
      <c r="O3003" s="13">
        <f>E3003/D3003</f>
        <v>3.1869988910451896</v>
      </c>
      <c r="P3003" s="14">
        <f>IF($L3003&lt;&gt;0, E3003/L3003, 0)</f>
        <v>131.37719999999999</v>
      </c>
      <c r="Q3003" t="str">
        <f>LEFT($N3003, FIND("/", $N3003)-1)</f>
        <v>theater</v>
      </c>
      <c r="R3003" t="str">
        <f>RIGHT(N3003, LEN(N3003)-LEN(Q3003)-1)</f>
        <v>spaces</v>
      </c>
      <c r="S3003" s="5">
        <f>$J3003/60/60/24+DATE(1970, 1, 1)</f>
        <v>42534.895625000005</v>
      </c>
      <c r="T3003" s="5">
        <f>$I3003/60/60/24+DATE(1970, 1, 1)</f>
        <v>42564.895625000005</v>
      </c>
      <c r="U3003" t="b">
        <f>T3003&gt;S3003</f>
        <v>1</v>
      </c>
    </row>
    <row r="3004" spans="1:21" ht="29" x14ac:dyDescent="0.35">
      <c r="A3004">
        <v>3002</v>
      </c>
      <c r="B3004" s="3" t="s">
        <v>3002</v>
      </c>
      <c r="C3004" s="3" t="s">
        <v>7112</v>
      </c>
      <c r="D3004" s="11">
        <v>7000</v>
      </c>
      <c r="E3004" s="11">
        <v>7595.43</v>
      </c>
      <c r="F3004" t="s">
        <v>8219</v>
      </c>
      <c r="G3004" t="s">
        <v>8224</v>
      </c>
      <c r="H3004" t="s">
        <v>8246</v>
      </c>
      <c r="I3004">
        <v>1356552252</v>
      </c>
      <c r="J3004">
        <v>1353960252</v>
      </c>
      <c r="K3004" t="b">
        <v>0</v>
      </c>
      <c r="L3004">
        <v>104</v>
      </c>
      <c r="M3004" t="b">
        <v>1</v>
      </c>
      <c r="N3004" t="s">
        <v>8303</v>
      </c>
      <c r="O3004" s="13">
        <f>E3004/D3004</f>
        <v>1.0850614285714286</v>
      </c>
      <c r="P3004" s="14">
        <f>IF($L3004&lt;&gt;0, E3004/L3004, 0)</f>
        <v>73.032980769230775</v>
      </c>
      <c r="Q3004" t="str">
        <f>LEFT($N3004, FIND("/", $N3004)-1)</f>
        <v>theater</v>
      </c>
      <c r="R3004" t="str">
        <f>RIGHT(N3004, LEN(N3004)-LEN(Q3004)-1)</f>
        <v>spaces</v>
      </c>
      <c r="S3004" s="5">
        <f>$J3004/60/60/24+DATE(1970, 1, 1)</f>
        <v>41239.83625</v>
      </c>
      <c r="T3004" s="5">
        <f>$I3004/60/60/24+DATE(1970, 1, 1)</f>
        <v>41269.83625</v>
      </c>
      <c r="U3004" t="b">
        <f>T3004&gt;S3004</f>
        <v>1</v>
      </c>
    </row>
    <row r="3005" spans="1:21" ht="43.5" x14ac:dyDescent="0.35">
      <c r="A3005">
        <v>3003</v>
      </c>
      <c r="B3005" s="3" t="s">
        <v>3003</v>
      </c>
      <c r="C3005" s="3" t="s">
        <v>7113</v>
      </c>
      <c r="D3005" s="11">
        <v>3000</v>
      </c>
      <c r="E3005" s="11">
        <v>3035</v>
      </c>
      <c r="F3005" t="s">
        <v>8219</v>
      </c>
      <c r="G3005" t="s">
        <v>8224</v>
      </c>
      <c r="H3005" t="s">
        <v>8246</v>
      </c>
      <c r="I3005">
        <v>1456811940</v>
      </c>
      <c r="J3005">
        <v>1454098976</v>
      </c>
      <c r="K3005" t="b">
        <v>0</v>
      </c>
      <c r="L3005">
        <v>17</v>
      </c>
      <c r="M3005" t="b">
        <v>1</v>
      </c>
      <c r="N3005" t="s">
        <v>8303</v>
      </c>
      <c r="O3005" s="13">
        <f>E3005/D3005</f>
        <v>1.0116666666666667</v>
      </c>
      <c r="P3005" s="14">
        <f>IF($L3005&lt;&gt;0, E3005/L3005, 0)</f>
        <v>178.52941176470588</v>
      </c>
      <c r="Q3005" t="str">
        <f>LEFT($N3005, FIND("/", $N3005)-1)</f>
        <v>theater</v>
      </c>
      <c r="R3005" t="str">
        <f>RIGHT(N3005, LEN(N3005)-LEN(Q3005)-1)</f>
        <v>spaces</v>
      </c>
      <c r="S3005" s="5">
        <f>$J3005/60/60/24+DATE(1970, 1, 1)</f>
        <v>42398.849259259259</v>
      </c>
      <c r="T3005" s="5">
        <f>$I3005/60/60/24+DATE(1970, 1, 1)</f>
        <v>42430.249305555553</v>
      </c>
      <c r="U3005" t="b">
        <f>T3005&gt;S3005</f>
        <v>1</v>
      </c>
    </row>
    <row r="3006" spans="1:21" ht="58" x14ac:dyDescent="0.35">
      <c r="A3006">
        <v>3004</v>
      </c>
      <c r="B3006" s="3" t="s">
        <v>3004</v>
      </c>
      <c r="C3006" s="3" t="s">
        <v>7114</v>
      </c>
      <c r="D3006" s="11">
        <v>40000</v>
      </c>
      <c r="E3006" s="11">
        <v>45126</v>
      </c>
      <c r="F3006" t="s">
        <v>8219</v>
      </c>
      <c r="G3006" t="s">
        <v>8224</v>
      </c>
      <c r="H3006" t="s">
        <v>8246</v>
      </c>
      <c r="I3006">
        <v>1416089324</v>
      </c>
      <c r="J3006">
        <v>1413493724</v>
      </c>
      <c r="K3006" t="b">
        <v>0</v>
      </c>
      <c r="L3006">
        <v>277</v>
      </c>
      <c r="M3006" t="b">
        <v>1</v>
      </c>
      <c r="N3006" t="s">
        <v>8303</v>
      </c>
      <c r="O3006" s="13">
        <f>E3006/D3006</f>
        <v>1.12815</v>
      </c>
      <c r="P3006" s="14">
        <f>IF($L3006&lt;&gt;0, E3006/L3006, 0)</f>
        <v>162.90974729241879</v>
      </c>
      <c r="Q3006" t="str">
        <f>LEFT($N3006, FIND("/", $N3006)-1)</f>
        <v>theater</v>
      </c>
      <c r="R3006" t="str">
        <f>RIGHT(N3006, LEN(N3006)-LEN(Q3006)-1)</f>
        <v>spaces</v>
      </c>
      <c r="S3006" s="5">
        <f>$J3006/60/60/24+DATE(1970, 1, 1)</f>
        <v>41928.881064814814</v>
      </c>
      <c r="T3006" s="5">
        <f>$I3006/60/60/24+DATE(1970, 1, 1)</f>
        <v>41958.922731481478</v>
      </c>
      <c r="U3006" t="b">
        <f>T3006&gt;S3006</f>
        <v>1</v>
      </c>
    </row>
    <row r="3007" spans="1:21" ht="58" x14ac:dyDescent="0.35">
      <c r="A3007">
        <v>3005</v>
      </c>
      <c r="B3007" s="3" t="s">
        <v>3005</v>
      </c>
      <c r="C3007" s="3" t="s">
        <v>7115</v>
      </c>
      <c r="D3007" s="11">
        <v>10600</v>
      </c>
      <c r="E3007" s="11">
        <v>12772.6</v>
      </c>
      <c r="F3007" t="s">
        <v>8219</v>
      </c>
      <c r="G3007" t="s">
        <v>8224</v>
      </c>
      <c r="H3007" t="s">
        <v>8246</v>
      </c>
      <c r="I3007">
        <v>1412611905</v>
      </c>
      <c r="J3007">
        <v>1410019905</v>
      </c>
      <c r="K3007" t="b">
        <v>0</v>
      </c>
      <c r="L3007">
        <v>118</v>
      </c>
      <c r="M3007" t="b">
        <v>1</v>
      </c>
      <c r="N3007" t="s">
        <v>8303</v>
      </c>
      <c r="O3007" s="13">
        <f>E3007/D3007</f>
        <v>1.2049622641509434</v>
      </c>
      <c r="P3007" s="14">
        <f>IF($L3007&lt;&gt;0, E3007/L3007, 0)</f>
        <v>108.24237288135593</v>
      </c>
      <c r="Q3007" t="str">
        <f>LEFT($N3007, FIND("/", $N3007)-1)</f>
        <v>theater</v>
      </c>
      <c r="R3007" t="str">
        <f>RIGHT(N3007, LEN(N3007)-LEN(Q3007)-1)</f>
        <v>spaces</v>
      </c>
      <c r="S3007" s="5">
        <f>$J3007/60/60/24+DATE(1970, 1, 1)</f>
        <v>41888.674826388888</v>
      </c>
      <c r="T3007" s="5">
        <f>$I3007/60/60/24+DATE(1970, 1, 1)</f>
        <v>41918.674826388888</v>
      </c>
      <c r="U3007" t="b">
        <f>T3007&gt;S3007</f>
        <v>1</v>
      </c>
    </row>
    <row r="3008" spans="1:21" ht="29" x14ac:dyDescent="0.35">
      <c r="A3008">
        <v>3006</v>
      </c>
      <c r="B3008" s="3" t="s">
        <v>3006</v>
      </c>
      <c r="C3008" s="3" t="s">
        <v>7116</v>
      </c>
      <c r="D3008" s="11">
        <v>8000</v>
      </c>
      <c r="E3008" s="11">
        <v>8620</v>
      </c>
      <c r="F3008" t="s">
        <v>8219</v>
      </c>
      <c r="G3008" t="s">
        <v>8229</v>
      </c>
      <c r="H3008" t="s">
        <v>8251</v>
      </c>
      <c r="I3008">
        <v>1418580591</v>
      </c>
      <c r="J3008">
        <v>1415988591</v>
      </c>
      <c r="K3008" t="b">
        <v>0</v>
      </c>
      <c r="L3008">
        <v>97</v>
      </c>
      <c r="M3008" t="b">
        <v>1</v>
      </c>
      <c r="N3008" t="s">
        <v>8303</v>
      </c>
      <c r="O3008" s="13">
        <f>E3008/D3008</f>
        <v>1.0774999999999999</v>
      </c>
      <c r="P3008" s="14">
        <f>IF($L3008&lt;&gt;0, E3008/L3008, 0)</f>
        <v>88.865979381443296</v>
      </c>
      <c r="Q3008" t="str">
        <f>LEFT($N3008, FIND("/", $N3008)-1)</f>
        <v>theater</v>
      </c>
      <c r="R3008" t="str">
        <f>RIGHT(N3008, LEN(N3008)-LEN(Q3008)-1)</f>
        <v>spaces</v>
      </c>
      <c r="S3008" s="5">
        <f>$J3008/60/60/24+DATE(1970, 1, 1)</f>
        <v>41957.756840277783</v>
      </c>
      <c r="T3008" s="5">
        <f>$I3008/60/60/24+DATE(1970, 1, 1)</f>
        <v>41987.756840277783</v>
      </c>
      <c r="U3008" t="b">
        <f>T3008&gt;S3008</f>
        <v>1</v>
      </c>
    </row>
    <row r="3009" spans="1:21" ht="29" x14ac:dyDescent="0.35">
      <c r="A3009">
        <v>3007</v>
      </c>
      <c r="B3009" s="3" t="s">
        <v>3007</v>
      </c>
      <c r="C3009" s="3" t="s">
        <v>7117</v>
      </c>
      <c r="D3009" s="11">
        <v>600</v>
      </c>
      <c r="E3009" s="11">
        <v>1080</v>
      </c>
      <c r="F3009" t="s">
        <v>8219</v>
      </c>
      <c r="G3009" t="s">
        <v>8224</v>
      </c>
      <c r="H3009" t="s">
        <v>8246</v>
      </c>
      <c r="I3009">
        <v>1429938683</v>
      </c>
      <c r="J3009">
        <v>1428124283</v>
      </c>
      <c r="K3009" t="b">
        <v>0</v>
      </c>
      <c r="L3009">
        <v>20</v>
      </c>
      <c r="M3009" t="b">
        <v>1</v>
      </c>
      <c r="N3009" t="s">
        <v>8303</v>
      </c>
      <c r="O3009" s="13">
        <f>E3009/D3009</f>
        <v>1.8</v>
      </c>
      <c r="P3009" s="14">
        <f>IF($L3009&lt;&gt;0, E3009/L3009, 0)</f>
        <v>54</v>
      </c>
      <c r="Q3009" t="str">
        <f>LEFT($N3009, FIND("/", $N3009)-1)</f>
        <v>theater</v>
      </c>
      <c r="R3009" t="str">
        <f>RIGHT(N3009, LEN(N3009)-LEN(Q3009)-1)</f>
        <v>spaces</v>
      </c>
      <c r="S3009" s="5">
        <f>$J3009/60/60/24+DATE(1970, 1, 1)</f>
        <v>42098.216238425928</v>
      </c>
      <c r="T3009" s="5">
        <f>$I3009/60/60/24+DATE(1970, 1, 1)</f>
        <v>42119.216238425928</v>
      </c>
      <c r="U3009" t="b">
        <f>T3009&gt;S3009</f>
        <v>1</v>
      </c>
    </row>
    <row r="3010" spans="1:21" ht="43.5" x14ac:dyDescent="0.35">
      <c r="A3010">
        <v>3008</v>
      </c>
      <c r="B3010" s="3" t="s">
        <v>3008</v>
      </c>
      <c r="C3010" s="3" t="s">
        <v>7118</v>
      </c>
      <c r="D3010" s="11">
        <v>3000</v>
      </c>
      <c r="E3010" s="11">
        <v>3035</v>
      </c>
      <c r="F3010" t="s">
        <v>8219</v>
      </c>
      <c r="G3010" t="s">
        <v>8224</v>
      </c>
      <c r="H3010" t="s">
        <v>8246</v>
      </c>
      <c r="I3010">
        <v>1453352719</v>
      </c>
      <c r="J3010">
        <v>1450760719</v>
      </c>
      <c r="K3010" t="b">
        <v>0</v>
      </c>
      <c r="L3010">
        <v>26</v>
      </c>
      <c r="M3010" t="b">
        <v>1</v>
      </c>
      <c r="N3010" t="s">
        <v>8303</v>
      </c>
      <c r="O3010" s="13">
        <f>E3010/D3010</f>
        <v>1.0116666666666667</v>
      </c>
      <c r="P3010" s="14">
        <f>IF($L3010&lt;&gt;0, E3010/L3010, 0)</f>
        <v>116.73076923076923</v>
      </c>
      <c r="Q3010" t="str">
        <f>LEFT($N3010, FIND("/", $N3010)-1)</f>
        <v>theater</v>
      </c>
      <c r="R3010" t="str">
        <f>RIGHT(N3010, LEN(N3010)-LEN(Q3010)-1)</f>
        <v>spaces</v>
      </c>
      <c r="S3010" s="5">
        <f>$J3010/60/60/24+DATE(1970, 1, 1)</f>
        <v>42360.212025462963</v>
      </c>
      <c r="T3010" s="5">
        <f>$I3010/60/60/24+DATE(1970, 1, 1)</f>
        <v>42390.212025462963</v>
      </c>
      <c r="U3010" t="b">
        <f>T3010&gt;S3010</f>
        <v>1</v>
      </c>
    </row>
    <row r="3011" spans="1:21" ht="43.5" x14ac:dyDescent="0.35">
      <c r="A3011">
        <v>3009</v>
      </c>
      <c r="B3011" s="3" t="s">
        <v>3009</v>
      </c>
      <c r="C3011" s="3" t="s">
        <v>7119</v>
      </c>
      <c r="D3011" s="11">
        <v>25000</v>
      </c>
      <c r="E3011" s="11">
        <v>29939</v>
      </c>
      <c r="F3011" t="s">
        <v>8219</v>
      </c>
      <c r="G3011" t="s">
        <v>8224</v>
      </c>
      <c r="H3011" t="s">
        <v>8246</v>
      </c>
      <c r="I3011">
        <v>1417012840</v>
      </c>
      <c r="J3011">
        <v>1414417240</v>
      </c>
      <c r="K3011" t="b">
        <v>0</v>
      </c>
      <c r="L3011">
        <v>128</v>
      </c>
      <c r="M3011" t="b">
        <v>1</v>
      </c>
      <c r="N3011" t="s">
        <v>8303</v>
      </c>
      <c r="O3011" s="13">
        <f>E3011/D3011</f>
        <v>1.19756</v>
      </c>
      <c r="P3011" s="14">
        <f>IF($L3011&lt;&gt;0, E3011/L3011, 0)</f>
        <v>233.8984375</v>
      </c>
      <c r="Q3011" t="str">
        <f>LEFT($N3011, FIND("/", $N3011)-1)</f>
        <v>theater</v>
      </c>
      <c r="R3011" t="str">
        <f>RIGHT(N3011, LEN(N3011)-LEN(Q3011)-1)</f>
        <v>spaces</v>
      </c>
      <c r="S3011" s="5">
        <f>$J3011/60/60/24+DATE(1970, 1, 1)</f>
        <v>41939.569907407407</v>
      </c>
      <c r="T3011" s="5">
        <f>$I3011/60/60/24+DATE(1970, 1, 1)</f>
        <v>41969.611574074079</v>
      </c>
      <c r="U3011" t="b">
        <f>T3011&gt;S3011</f>
        <v>1</v>
      </c>
    </row>
    <row r="3012" spans="1:21" ht="43.5" x14ac:dyDescent="0.35">
      <c r="A3012">
        <v>3010</v>
      </c>
      <c r="B3012" s="3" t="s">
        <v>3010</v>
      </c>
      <c r="C3012" s="3" t="s">
        <v>7120</v>
      </c>
      <c r="D3012" s="11">
        <v>1500</v>
      </c>
      <c r="E3012" s="11">
        <v>2370</v>
      </c>
      <c r="F3012" t="s">
        <v>8219</v>
      </c>
      <c r="G3012" t="s">
        <v>8224</v>
      </c>
      <c r="H3012" t="s">
        <v>8246</v>
      </c>
      <c r="I3012">
        <v>1424548719</v>
      </c>
      <c r="J3012">
        <v>1419364719</v>
      </c>
      <c r="K3012" t="b">
        <v>0</v>
      </c>
      <c r="L3012">
        <v>15</v>
      </c>
      <c r="M3012" t="b">
        <v>1</v>
      </c>
      <c r="N3012" t="s">
        <v>8303</v>
      </c>
      <c r="O3012" s="13">
        <f>E3012/D3012</f>
        <v>1.58</v>
      </c>
      <c r="P3012" s="14">
        <f>IF($L3012&lt;&gt;0, E3012/L3012, 0)</f>
        <v>158</v>
      </c>
      <c r="Q3012" t="str">
        <f>LEFT($N3012, FIND("/", $N3012)-1)</f>
        <v>theater</v>
      </c>
      <c r="R3012" t="str">
        <f>RIGHT(N3012, LEN(N3012)-LEN(Q3012)-1)</f>
        <v>spaces</v>
      </c>
      <c r="S3012" s="5">
        <f>$J3012/60/60/24+DATE(1970, 1, 1)</f>
        <v>41996.832395833335</v>
      </c>
      <c r="T3012" s="5">
        <f>$I3012/60/60/24+DATE(1970, 1, 1)</f>
        <v>42056.832395833335</v>
      </c>
      <c r="U3012" t="b">
        <f>T3012&gt;S3012</f>
        <v>1</v>
      </c>
    </row>
    <row r="3013" spans="1:21" ht="43.5" x14ac:dyDescent="0.35">
      <c r="A3013">
        <v>3011</v>
      </c>
      <c r="B3013" s="3" t="s">
        <v>3011</v>
      </c>
      <c r="C3013" s="3" t="s">
        <v>7121</v>
      </c>
      <c r="D3013" s="11">
        <v>300</v>
      </c>
      <c r="E3013" s="11">
        <v>371</v>
      </c>
      <c r="F3013" t="s">
        <v>8219</v>
      </c>
      <c r="G3013" t="s">
        <v>8227</v>
      </c>
      <c r="H3013" t="s">
        <v>8249</v>
      </c>
      <c r="I3013">
        <v>1450911540</v>
      </c>
      <c r="J3013">
        <v>1448536516</v>
      </c>
      <c r="K3013" t="b">
        <v>0</v>
      </c>
      <c r="L3013">
        <v>25</v>
      </c>
      <c r="M3013" t="b">
        <v>1</v>
      </c>
      <c r="N3013" t="s">
        <v>8303</v>
      </c>
      <c r="O3013" s="13">
        <f>E3013/D3013</f>
        <v>1.2366666666666666</v>
      </c>
      <c r="P3013" s="14">
        <f>IF($L3013&lt;&gt;0, E3013/L3013, 0)</f>
        <v>14.84</v>
      </c>
      <c r="Q3013" t="str">
        <f>LEFT($N3013, FIND("/", $N3013)-1)</f>
        <v>theater</v>
      </c>
      <c r="R3013" t="str">
        <f>RIGHT(N3013, LEN(N3013)-LEN(Q3013)-1)</f>
        <v>spaces</v>
      </c>
      <c r="S3013" s="5">
        <f>$J3013/60/60/24+DATE(1970, 1, 1)</f>
        <v>42334.468935185185</v>
      </c>
      <c r="T3013" s="5">
        <f>$I3013/60/60/24+DATE(1970, 1, 1)</f>
        <v>42361.957638888889</v>
      </c>
      <c r="U3013" t="b">
        <f>T3013&gt;S3013</f>
        <v>1</v>
      </c>
    </row>
    <row r="3014" spans="1:21" ht="43.5" x14ac:dyDescent="0.35">
      <c r="A3014">
        <v>3012</v>
      </c>
      <c r="B3014" s="3" t="s">
        <v>3012</v>
      </c>
      <c r="C3014" s="3" t="s">
        <v>7122</v>
      </c>
      <c r="D3014" s="11">
        <v>4000</v>
      </c>
      <c r="E3014" s="11">
        <v>4685</v>
      </c>
      <c r="F3014" t="s">
        <v>8219</v>
      </c>
      <c r="G3014" t="s">
        <v>8224</v>
      </c>
      <c r="H3014" t="s">
        <v>8246</v>
      </c>
      <c r="I3014">
        <v>1423587130</v>
      </c>
      <c r="J3014">
        <v>1421772730</v>
      </c>
      <c r="K3014" t="b">
        <v>0</v>
      </c>
      <c r="L3014">
        <v>55</v>
      </c>
      <c r="M3014" t="b">
        <v>1</v>
      </c>
      <c r="N3014" t="s">
        <v>8303</v>
      </c>
      <c r="O3014" s="13">
        <f>E3014/D3014</f>
        <v>1.1712499999999999</v>
      </c>
      <c r="P3014" s="14">
        <f>IF($L3014&lt;&gt;0, E3014/L3014, 0)</f>
        <v>85.181818181818187</v>
      </c>
      <c r="Q3014" t="str">
        <f>LEFT($N3014, FIND("/", $N3014)-1)</f>
        <v>theater</v>
      </c>
      <c r="R3014" t="str">
        <f>RIGHT(N3014, LEN(N3014)-LEN(Q3014)-1)</f>
        <v>spaces</v>
      </c>
      <c r="S3014" s="5">
        <f>$J3014/60/60/24+DATE(1970, 1, 1)</f>
        <v>42024.702893518523</v>
      </c>
      <c r="T3014" s="5">
        <f>$I3014/60/60/24+DATE(1970, 1, 1)</f>
        <v>42045.702893518523</v>
      </c>
      <c r="U3014" t="b">
        <f>T3014&gt;S3014</f>
        <v>1</v>
      </c>
    </row>
    <row r="3015" spans="1:21" ht="43.5" x14ac:dyDescent="0.35">
      <c r="A3015">
        <v>3013</v>
      </c>
      <c r="B3015" s="3" t="s">
        <v>3013</v>
      </c>
      <c r="C3015" s="3" t="s">
        <v>7123</v>
      </c>
      <c r="D3015" s="11">
        <v>10000</v>
      </c>
      <c r="E3015" s="11">
        <v>15696</v>
      </c>
      <c r="F3015" t="s">
        <v>8219</v>
      </c>
      <c r="G3015" t="s">
        <v>8224</v>
      </c>
      <c r="H3015" t="s">
        <v>8246</v>
      </c>
      <c r="I3015">
        <v>1434917049</v>
      </c>
      <c r="J3015">
        <v>1432325049</v>
      </c>
      <c r="K3015" t="b">
        <v>0</v>
      </c>
      <c r="L3015">
        <v>107</v>
      </c>
      <c r="M3015" t="b">
        <v>1</v>
      </c>
      <c r="N3015" t="s">
        <v>8303</v>
      </c>
      <c r="O3015" s="13">
        <f>E3015/D3015</f>
        <v>1.5696000000000001</v>
      </c>
      <c r="P3015" s="14">
        <f>IF($L3015&lt;&gt;0, E3015/L3015, 0)</f>
        <v>146.69158878504672</v>
      </c>
      <c r="Q3015" t="str">
        <f>LEFT($N3015, FIND("/", $N3015)-1)</f>
        <v>theater</v>
      </c>
      <c r="R3015" t="str">
        <f>RIGHT(N3015, LEN(N3015)-LEN(Q3015)-1)</f>
        <v>spaces</v>
      </c>
      <c r="S3015" s="5">
        <f>$J3015/60/60/24+DATE(1970, 1, 1)</f>
        <v>42146.836215277777</v>
      </c>
      <c r="T3015" s="5">
        <f>$I3015/60/60/24+DATE(1970, 1, 1)</f>
        <v>42176.836215277777</v>
      </c>
      <c r="U3015" t="b">
        <f>T3015&gt;S3015</f>
        <v>1</v>
      </c>
    </row>
    <row r="3016" spans="1:21" ht="43.5" x14ac:dyDescent="0.35">
      <c r="A3016">
        <v>3014</v>
      </c>
      <c r="B3016" s="3" t="s">
        <v>3014</v>
      </c>
      <c r="C3016" s="3" t="s">
        <v>7124</v>
      </c>
      <c r="D3016" s="11">
        <v>25000</v>
      </c>
      <c r="E3016" s="11">
        <v>28276</v>
      </c>
      <c r="F3016" t="s">
        <v>8219</v>
      </c>
      <c r="G3016" t="s">
        <v>8224</v>
      </c>
      <c r="H3016" t="s">
        <v>8246</v>
      </c>
      <c r="I3016">
        <v>1415163600</v>
      </c>
      <c r="J3016">
        <v>1412737080</v>
      </c>
      <c r="K3016" t="b">
        <v>0</v>
      </c>
      <c r="L3016">
        <v>557</v>
      </c>
      <c r="M3016" t="b">
        <v>1</v>
      </c>
      <c r="N3016" t="s">
        <v>8303</v>
      </c>
      <c r="O3016" s="13">
        <f>E3016/D3016</f>
        <v>1.13104</v>
      </c>
      <c r="P3016" s="14">
        <f>IF($L3016&lt;&gt;0, E3016/L3016, 0)</f>
        <v>50.764811490125673</v>
      </c>
      <c r="Q3016" t="str">
        <f>LEFT($N3016, FIND("/", $N3016)-1)</f>
        <v>theater</v>
      </c>
      <c r="R3016" t="str">
        <f>RIGHT(N3016, LEN(N3016)-LEN(Q3016)-1)</f>
        <v>spaces</v>
      </c>
      <c r="S3016" s="5">
        <f>$J3016/60/60/24+DATE(1970, 1, 1)</f>
        <v>41920.123611111114</v>
      </c>
      <c r="T3016" s="5">
        <f>$I3016/60/60/24+DATE(1970, 1, 1)</f>
        <v>41948.208333333336</v>
      </c>
      <c r="U3016" t="b">
        <f>T3016&gt;S3016</f>
        <v>1</v>
      </c>
    </row>
    <row r="3017" spans="1:21" ht="43.5" x14ac:dyDescent="0.35">
      <c r="A3017">
        <v>3015</v>
      </c>
      <c r="B3017" s="3" t="s">
        <v>3015</v>
      </c>
      <c r="C3017" s="3" t="s">
        <v>7125</v>
      </c>
      <c r="D3017" s="11">
        <v>3400</v>
      </c>
      <c r="E3017" s="11">
        <v>3508</v>
      </c>
      <c r="F3017" t="s">
        <v>8219</v>
      </c>
      <c r="G3017" t="s">
        <v>8224</v>
      </c>
      <c r="H3017" t="s">
        <v>8246</v>
      </c>
      <c r="I3017">
        <v>1402459200</v>
      </c>
      <c r="J3017">
        <v>1401125238</v>
      </c>
      <c r="K3017" t="b">
        <v>0</v>
      </c>
      <c r="L3017">
        <v>40</v>
      </c>
      <c r="M3017" t="b">
        <v>1</v>
      </c>
      <c r="N3017" t="s">
        <v>8303</v>
      </c>
      <c r="O3017" s="13">
        <f>E3017/D3017</f>
        <v>1.0317647058823529</v>
      </c>
      <c r="P3017" s="14">
        <f>IF($L3017&lt;&gt;0, E3017/L3017, 0)</f>
        <v>87.7</v>
      </c>
      <c r="Q3017" t="str">
        <f>LEFT($N3017, FIND("/", $N3017)-1)</f>
        <v>theater</v>
      </c>
      <c r="R3017" t="str">
        <f>RIGHT(N3017, LEN(N3017)-LEN(Q3017)-1)</f>
        <v>spaces</v>
      </c>
      <c r="S3017" s="5">
        <f>$J3017/60/60/24+DATE(1970, 1, 1)</f>
        <v>41785.72729166667</v>
      </c>
      <c r="T3017" s="5">
        <f>$I3017/60/60/24+DATE(1970, 1, 1)</f>
        <v>41801.166666666664</v>
      </c>
      <c r="U3017" t="b">
        <f>T3017&gt;S3017</f>
        <v>1</v>
      </c>
    </row>
    <row r="3018" spans="1:21" ht="58" x14ac:dyDescent="0.35">
      <c r="A3018">
        <v>3016</v>
      </c>
      <c r="B3018" s="3" t="s">
        <v>3016</v>
      </c>
      <c r="C3018" s="3" t="s">
        <v>7126</v>
      </c>
      <c r="D3018" s="11">
        <v>8500</v>
      </c>
      <c r="E3018" s="11">
        <v>8722</v>
      </c>
      <c r="F3018" t="s">
        <v>8219</v>
      </c>
      <c r="G3018" t="s">
        <v>8224</v>
      </c>
      <c r="H3018" t="s">
        <v>8246</v>
      </c>
      <c r="I3018">
        <v>1405688952</v>
      </c>
      <c r="J3018">
        <v>1400504952</v>
      </c>
      <c r="K3018" t="b">
        <v>0</v>
      </c>
      <c r="L3018">
        <v>36</v>
      </c>
      <c r="M3018" t="b">
        <v>1</v>
      </c>
      <c r="N3018" t="s">
        <v>8303</v>
      </c>
      <c r="O3018" s="13">
        <f>E3018/D3018</f>
        <v>1.0261176470588236</v>
      </c>
      <c r="P3018" s="14">
        <f>IF($L3018&lt;&gt;0, E3018/L3018, 0)</f>
        <v>242.27777777777777</v>
      </c>
      <c r="Q3018" t="str">
        <f>LEFT($N3018, FIND("/", $N3018)-1)</f>
        <v>theater</v>
      </c>
      <c r="R3018" t="str">
        <f>RIGHT(N3018, LEN(N3018)-LEN(Q3018)-1)</f>
        <v>spaces</v>
      </c>
      <c r="S3018" s="5">
        <f>$J3018/60/60/24+DATE(1970, 1, 1)</f>
        <v>41778.548055555555</v>
      </c>
      <c r="T3018" s="5">
        <f>$I3018/60/60/24+DATE(1970, 1, 1)</f>
        <v>41838.548055555555</v>
      </c>
      <c r="U3018" t="b">
        <f>T3018&gt;S3018</f>
        <v>1</v>
      </c>
    </row>
    <row r="3019" spans="1:21" ht="43.5" x14ac:dyDescent="0.35">
      <c r="A3019">
        <v>3017</v>
      </c>
      <c r="B3019" s="3" t="s">
        <v>3017</v>
      </c>
      <c r="C3019" s="3" t="s">
        <v>7127</v>
      </c>
      <c r="D3019" s="11">
        <v>22000</v>
      </c>
      <c r="E3019" s="11">
        <v>23285</v>
      </c>
      <c r="F3019" t="s">
        <v>8219</v>
      </c>
      <c r="G3019" t="s">
        <v>8224</v>
      </c>
      <c r="H3019" t="s">
        <v>8246</v>
      </c>
      <c r="I3019">
        <v>1408566243</v>
      </c>
      <c r="J3019">
        <v>1405974243</v>
      </c>
      <c r="K3019" t="b">
        <v>0</v>
      </c>
      <c r="L3019">
        <v>159</v>
      </c>
      <c r="M3019" t="b">
        <v>1</v>
      </c>
      <c r="N3019" t="s">
        <v>8303</v>
      </c>
      <c r="O3019" s="13">
        <f>E3019/D3019</f>
        <v>1.0584090909090909</v>
      </c>
      <c r="P3019" s="14">
        <f>IF($L3019&lt;&gt;0, E3019/L3019, 0)</f>
        <v>146.44654088050314</v>
      </c>
      <c r="Q3019" t="str">
        <f>LEFT($N3019, FIND("/", $N3019)-1)</f>
        <v>theater</v>
      </c>
      <c r="R3019" t="str">
        <f>RIGHT(N3019, LEN(N3019)-LEN(Q3019)-1)</f>
        <v>spaces</v>
      </c>
      <c r="S3019" s="5">
        <f>$J3019/60/60/24+DATE(1970, 1, 1)</f>
        <v>41841.850034722222</v>
      </c>
      <c r="T3019" s="5">
        <f>$I3019/60/60/24+DATE(1970, 1, 1)</f>
        <v>41871.850034722222</v>
      </c>
      <c r="U3019" t="b">
        <f>T3019&gt;S3019</f>
        <v>1</v>
      </c>
    </row>
    <row r="3020" spans="1:21" ht="43.5" x14ac:dyDescent="0.35">
      <c r="A3020">
        <v>3018</v>
      </c>
      <c r="B3020" s="3" t="s">
        <v>3018</v>
      </c>
      <c r="C3020" s="3" t="s">
        <v>7128</v>
      </c>
      <c r="D3020" s="11">
        <v>4200</v>
      </c>
      <c r="E3020" s="11">
        <v>4230</v>
      </c>
      <c r="F3020" t="s">
        <v>8219</v>
      </c>
      <c r="G3020" t="s">
        <v>8230</v>
      </c>
      <c r="H3020" t="s">
        <v>8249</v>
      </c>
      <c r="I3020">
        <v>1437429600</v>
      </c>
      <c r="J3020">
        <v>1433747376</v>
      </c>
      <c r="K3020" t="b">
        <v>0</v>
      </c>
      <c r="L3020">
        <v>41</v>
      </c>
      <c r="M3020" t="b">
        <v>1</v>
      </c>
      <c r="N3020" t="s">
        <v>8303</v>
      </c>
      <c r="O3020" s="13">
        <f>E3020/D3020</f>
        <v>1.0071428571428571</v>
      </c>
      <c r="P3020" s="14">
        <f>IF($L3020&lt;&gt;0, E3020/L3020, 0)</f>
        <v>103.17073170731707</v>
      </c>
      <c r="Q3020" t="str">
        <f>LEFT($N3020, FIND("/", $N3020)-1)</f>
        <v>theater</v>
      </c>
      <c r="R3020" t="str">
        <f>RIGHT(N3020, LEN(N3020)-LEN(Q3020)-1)</f>
        <v>spaces</v>
      </c>
      <c r="S3020" s="5">
        <f>$J3020/60/60/24+DATE(1970, 1, 1)</f>
        <v>42163.29833333334</v>
      </c>
      <c r="T3020" s="5">
        <f>$I3020/60/60/24+DATE(1970, 1, 1)</f>
        <v>42205.916666666672</v>
      </c>
      <c r="U3020" t="b">
        <f>T3020&gt;S3020</f>
        <v>1</v>
      </c>
    </row>
    <row r="3021" spans="1:21" ht="43.5" x14ac:dyDescent="0.35">
      <c r="A3021">
        <v>3019</v>
      </c>
      <c r="B3021" s="3" t="s">
        <v>3019</v>
      </c>
      <c r="C3021" s="3" t="s">
        <v>7129</v>
      </c>
      <c r="D3021" s="11">
        <v>15000</v>
      </c>
      <c r="E3021" s="11">
        <v>18185</v>
      </c>
      <c r="F3021" t="s">
        <v>8219</v>
      </c>
      <c r="G3021" t="s">
        <v>8224</v>
      </c>
      <c r="H3021" t="s">
        <v>8246</v>
      </c>
      <c r="I3021">
        <v>1401159600</v>
      </c>
      <c r="J3021">
        <v>1398801620</v>
      </c>
      <c r="K3021" t="b">
        <v>0</v>
      </c>
      <c r="L3021">
        <v>226</v>
      </c>
      <c r="M3021" t="b">
        <v>1</v>
      </c>
      <c r="N3021" t="s">
        <v>8303</v>
      </c>
      <c r="O3021" s="13">
        <f>E3021/D3021</f>
        <v>1.2123333333333333</v>
      </c>
      <c r="P3021" s="14">
        <f>IF($L3021&lt;&gt;0, E3021/L3021, 0)</f>
        <v>80.464601769911511</v>
      </c>
      <c r="Q3021" t="str">
        <f>LEFT($N3021, FIND("/", $N3021)-1)</f>
        <v>theater</v>
      </c>
      <c r="R3021" t="str">
        <f>RIGHT(N3021, LEN(N3021)-LEN(Q3021)-1)</f>
        <v>spaces</v>
      </c>
      <c r="S3021" s="5">
        <f>$J3021/60/60/24+DATE(1970, 1, 1)</f>
        <v>41758.833564814813</v>
      </c>
      <c r="T3021" s="5">
        <f>$I3021/60/60/24+DATE(1970, 1, 1)</f>
        <v>41786.125</v>
      </c>
      <c r="U3021" t="b">
        <f>T3021&gt;S3021</f>
        <v>1</v>
      </c>
    </row>
    <row r="3022" spans="1:21" ht="58" x14ac:dyDescent="0.35">
      <c r="A3022">
        <v>3020</v>
      </c>
      <c r="B3022" s="3" t="s">
        <v>3020</v>
      </c>
      <c r="C3022" s="3" t="s">
        <v>7130</v>
      </c>
      <c r="D3022" s="11">
        <v>7000</v>
      </c>
      <c r="E3022" s="11">
        <v>7040</v>
      </c>
      <c r="F3022" t="s">
        <v>8219</v>
      </c>
      <c r="G3022" t="s">
        <v>8224</v>
      </c>
      <c r="H3022" t="s">
        <v>8246</v>
      </c>
      <c r="I3022">
        <v>1439583533</v>
      </c>
      <c r="J3022">
        <v>1434399533</v>
      </c>
      <c r="K3022" t="b">
        <v>0</v>
      </c>
      <c r="L3022">
        <v>30</v>
      </c>
      <c r="M3022" t="b">
        <v>1</v>
      </c>
      <c r="N3022" t="s">
        <v>8303</v>
      </c>
      <c r="O3022" s="13">
        <f>E3022/D3022</f>
        <v>1.0057142857142858</v>
      </c>
      <c r="P3022" s="14">
        <f>IF($L3022&lt;&gt;0, E3022/L3022, 0)</f>
        <v>234.66666666666666</v>
      </c>
      <c r="Q3022" t="str">
        <f>LEFT($N3022, FIND("/", $N3022)-1)</f>
        <v>theater</v>
      </c>
      <c r="R3022" t="str">
        <f>RIGHT(N3022, LEN(N3022)-LEN(Q3022)-1)</f>
        <v>spaces</v>
      </c>
      <c r="S3022" s="5">
        <f>$J3022/60/60/24+DATE(1970, 1, 1)</f>
        <v>42170.846446759257</v>
      </c>
      <c r="T3022" s="5">
        <f>$I3022/60/60/24+DATE(1970, 1, 1)</f>
        <v>42230.846446759257</v>
      </c>
      <c r="U3022" t="b">
        <f>T3022&gt;S3022</f>
        <v>1</v>
      </c>
    </row>
    <row r="3023" spans="1:21" ht="43.5" x14ac:dyDescent="0.35">
      <c r="A3023">
        <v>3021</v>
      </c>
      <c r="B3023" s="3" t="s">
        <v>3021</v>
      </c>
      <c r="C3023" s="3" t="s">
        <v>7131</v>
      </c>
      <c r="D3023" s="11">
        <v>4500</v>
      </c>
      <c r="E3023" s="11">
        <v>5221</v>
      </c>
      <c r="F3023" t="s">
        <v>8219</v>
      </c>
      <c r="G3023" t="s">
        <v>8224</v>
      </c>
      <c r="H3023" t="s">
        <v>8246</v>
      </c>
      <c r="I3023">
        <v>1479794340</v>
      </c>
      <c r="J3023">
        <v>1476715869</v>
      </c>
      <c r="K3023" t="b">
        <v>0</v>
      </c>
      <c r="L3023">
        <v>103</v>
      </c>
      <c r="M3023" t="b">
        <v>1</v>
      </c>
      <c r="N3023" t="s">
        <v>8303</v>
      </c>
      <c r="O3023" s="13">
        <f>E3023/D3023</f>
        <v>1.1602222222222223</v>
      </c>
      <c r="P3023" s="14">
        <f>IF($L3023&lt;&gt;0, E3023/L3023, 0)</f>
        <v>50.689320388349515</v>
      </c>
      <c r="Q3023" t="str">
        <f>LEFT($N3023, FIND("/", $N3023)-1)</f>
        <v>theater</v>
      </c>
      <c r="R3023" t="str">
        <f>RIGHT(N3023, LEN(N3023)-LEN(Q3023)-1)</f>
        <v>spaces</v>
      </c>
      <c r="S3023" s="5">
        <f>$J3023/60/60/24+DATE(1970, 1, 1)</f>
        <v>42660.618854166663</v>
      </c>
      <c r="T3023" s="5">
        <f>$I3023/60/60/24+DATE(1970, 1, 1)</f>
        <v>42696.249305555553</v>
      </c>
      <c r="U3023" t="b">
        <f>T3023&gt;S3023</f>
        <v>1</v>
      </c>
    </row>
    <row r="3024" spans="1:21" ht="43.5" x14ac:dyDescent="0.35">
      <c r="A3024">
        <v>3022</v>
      </c>
      <c r="B3024" s="3" t="s">
        <v>3022</v>
      </c>
      <c r="C3024" s="3" t="s">
        <v>7132</v>
      </c>
      <c r="D3024" s="11">
        <v>10000</v>
      </c>
      <c r="E3024" s="11">
        <v>10088</v>
      </c>
      <c r="F3024" t="s">
        <v>8219</v>
      </c>
      <c r="G3024" t="s">
        <v>8224</v>
      </c>
      <c r="H3024" t="s">
        <v>8246</v>
      </c>
      <c r="I3024">
        <v>1472338409</v>
      </c>
      <c r="J3024">
        <v>1468450409</v>
      </c>
      <c r="K3024" t="b">
        <v>0</v>
      </c>
      <c r="L3024">
        <v>62</v>
      </c>
      <c r="M3024" t="b">
        <v>1</v>
      </c>
      <c r="N3024" t="s">
        <v>8303</v>
      </c>
      <c r="O3024" s="13">
        <f>E3024/D3024</f>
        <v>1.0087999999999999</v>
      </c>
      <c r="P3024" s="14">
        <f>IF($L3024&lt;&gt;0, E3024/L3024, 0)</f>
        <v>162.70967741935485</v>
      </c>
      <c r="Q3024" t="str">
        <f>LEFT($N3024, FIND("/", $N3024)-1)</f>
        <v>theater</v>
      </c>
      <c r="R3024" t="str">
        <f>RIGHT(N3024, LEN(N3024)-LEN(Q3024)-1)</f>
        <v>spaces</v>
      </c>
      <c r="S3024" s="5">
        <f>$J3024/60/60/24+DATE(1970, 1, 1)</f>
        <v>42564.95380787037</v>
      </c>
      <c r="T3024" s="5">
        <f>$I3024/60/60/24+DATE(1970, 1, 1)</f>
        <v>42609.95380787037</v>
      </c>
      <c r="U3024" t="b">
        <f>T3024&gt;S3024</f>
        <v>1</v>
      </c>
    </row>
    <row r="3025" spans="1:21" ht="58" x14ac:dyDescent="0.35">
      <c r="A3025">
        <v>3023</v>
      </c>
      <c r="B3025" s="3" t="s">
        <v>3023</v>
      </c>
      <c r="C3025" s="3" t="s">
        <v>7133</v>
      </c>
      <c r="D3025" s="11">
        <v>700</v>
      </c>
      <c r="E3025" s="11">
        <v>721</v>
      </c>
      <c r="F3025" t="s">
        <v>8219</v>
      </c>
      <c r="G3025" t="s">
        <v>8225</v>
      </c>
      <c r="H3025" t="s">
        <v>8247</v>
      </c>
      <c r="I3025">
        <v>1434039186</v>
      </c>
      <c r="J3025">
        <v>1430151186</v>
      </c>
      <c r="K3025" t="b">
        <v>0</v>
      </c>
      <c r="L3025">
        <v>6</v>
      </c>
      <c r="M3025" t="b">
        <v>1</v>
      </c>
      <c r="N3025" t="s">
        <v>8303</v>
      </c>
      <c r="O3025" s="13">
        <f>E3025/D3025</f>
        <v>1.03</v>
      </c>
      <c r="P3025" s="14">
        <f>IF($L3025&lt;&gt;0, E3025/L3025, 0)</f>
        <v>120.16666666666667</v>
      </c>
      <c r="Q3025" t="str">
        <f>LEFT($N3025, FIND("/", $N3025)-1)</f>
        <v>theater</v>
      </c>
      <c r="R3025" t="str">
        <f>RIGHT(N3025, LEN(N3025)-LEN(Q3025)-1)</f>
        <v>spaces</v>
      </c>
      <c r="S3025" s="5">
        <f>$J3025/60/60/24+DATE(1970, 1, 1)</f>
        <v>42121.675763888896</v>
      </c>
      <c r="T3025" s="5">
        <f>$I3025/60/60/24+DATE(1970, 1, 1)</f>
        <v>42166.675763888896</v>
      </c>
      <c r="U3025" t="b">
        <f>T3025&gt;S3025</f>
        <v>1</v>
      </c>
    </row>
    <row r="3026" spans="1:21" ht="43.5" x14ac:dyDescent="0.35">
      <c r="A3026">
        <v>3024</v>
      </c>
      <c r="B3026" s="3" t="s">
        <v>3024</v>
      </c>
      <c r="C3026" s="3" t="s">
        <v>7134</v>
      </c>
      <c r="D3026" s="11">
        <v>5000</v>
      </c>
      <c r="E3026" s="11">
        <v>12321</v>
      </c>
      <c r="F3026" t="s">
        <v>8219</v>
      </c>
      <c r="G3026" t="s">
        <v>8224</v>
      </c>
      <c r="H3026" t="s">
        <v>8246</v>
      </c>
      <c r="I3026">
        <v>1349567475</v>
      </c>
      <c r="J3026">
        <v>1346975475</v>
      </c>
      <c r="K3026" t="b">
        <v>0</v>
      </c>
      <c r="L3026">
        <v>182</v>
      </c>
      <c r="M3026" t="b">
        <v>1</v>
      </c>
      <c r="N3026" t="s">
        <v>8303</v>
      </c>
      <c r="O3026" s="13">
        <f>E3026/D3026</f>
        <v>2.4641999999999999</v>
      </c>
      <c r="P3026" s="14">
        <f>IF($L3026&lt;&gt;0, E3026/L3026, 0)</f>
        <v>67.697802197802204</v>
      </c>
      <c r="Q3026" t="str">
        <f>LEFT($N3026, FIND("/", $N3026)-1)</f>
        <v>theater</v>
      </c>
      <c r="R3026" t="str">
        <f>RIGHT(N3026, LEN(N3026)-LEN(Q3026)-1)</f>
        <v>spaces</v>
      </c>
      <c r="S3026" s="5">
        <f>$J3026/60/60/24+DATE(1970, 1, 1)</f>
        <v>41158.993923611109</v>
      </c>
      <c r="T3026" s="5">
        <f>$I3026/60/60/24+DATE(1970, 1, 1)</f>
        <v>41188.993923611109</v>
      </c>
      <c r="U3026" t="b">
        <f>T3026&gt;S3026</f>
        <v>1</v>
      </c>
    </row>
    <row r="3027" spans="1:21" ht="43.5" x14ac:dyDescent="0.35">
      <c r="A3027">
        <v>3025</v>
      </c>
      <c r="B3027" s="3" t="s">
        <v>3025</v>
      </c>
      <c r="C3027" s="3" t="s">
        <v>7135</v>
      </c>
      <c r="D3027" s="11">
        <v>2500</v>
      </c>
      <c r="E3027" s="11">
        <v>7555</v>
      </c>
      <c r="F3027" t="s">
        <v>8219</v>
      </c>
      <c r="G3027" t="s">
        <v>8225</v>
      </c>
      <c r="H3027" t="s">
        <v>8247</v>
      </c>
      <c r="I3027">
        <v>1401465600</v>
      </c>
      <c r="J3027">
        <v>1399032813</v>
      </c>
      <c r="K3027" t="b">
        <v>0</v>
      </c>
      <c r="L3027">
        <v>145</v>
      </c>
      <c r="M3027" t="b">
        <v>1</v>
      </c>
      <c r="N3027" t="s">
        <v>8303</v>
      </c>
      <c r="O3027" s="13">
        <f>E3027/D3027</f>
        <v>3.0219999999999998</v>
      </c>
      <c r="P3027" s="14">
        <f>IF($L3027&lt;&gt;0, E3027/L3027, 0)</f>
        <v>52.103448275862071</v>
      </c>
      <c r="Q3027" t="str">
        <f>LEFT($N3027, FIND("/", $N3027)-1)</f>
        <v>theater</v>
      </c>
      <c r="R3027" t="str">
        <f>RIGHT(N3027, LEN(N3027)-LEN(Q3027)-1)</f>
        <v>spaces</v>
      </c>
      <c r="S3027" s="5">
        <f>$J3027/60/60/24+DATE(1970, 1, 1)</f>
        <v>41761.509409722225</v>
      </c>
      <c r="T3027" s="5">
        <f>$I3027/60/60/24+DATE(1970, 1, 1)</f>
        <v>41789.666666666664</v>
      </c>
      <c r="U3027" t="b">
        <f>T3027&gt;S3027</f>
        <v>1</v>
      </c>
    </row>
    <row r="3028" spans="1:21" ht="58" x14ac:dyDescent="0.35">
      <c r="A3028">
        <v>3026</v>
      </c>
      <c r="B3028" s="3" t="s">
        <v>3026</v>
      </c>
      <c r="C3028" s="3" t="s">
        <v>7136</v>
      </c>
      <c r="D3028" s="11">
        <v>900</v>
      </c>
      <c r="E3028" s="11">
        <v>1290</v>
      </c>
      <c r="F3028" t="s">
        <v>8219</v>
      </c>
      <c r="G3028" t="s">
        <v>8225</v>
      </c>
      <c r="H3028" t="s">
        <v>8247</v>
      </c>
      <c r="I3028">
        <v>1488538892</v>
      </c>
      <c r="J3028">
        <v>1487329292</v>
      </c>
      <c r="K3028" t="b">
        <v>0</v>
      </c>
      <c r="L3028">
        <v>25</v>
      </c>
      <c r="M3028" t="b">
        <v>1</v>
      </c>
      <c r="N3028" t="s">
        <v>8303</v>
      </c>
      <c r="O3028" s="13">
        <f>E3028/D3028</f>
        <v>1.4333333333333333</v>
      </c>
      <c r="P3028" s="14">
        <f>IF($L3028&lt;&gt;0, E3028/L3028, 0)</f>
        <v>51.6</v>
      </c>
      <c r="Q3028" t="str">
        <f>LEFT($N3028, FIND("/", $N3028)-1)</f>
        <v>theater</v>
      </c>
      <c r="R3028" t="str">
        <f>RIGHT(N3028, LEN(N3028)-LEN(Q3028)-1)</f>
        <v>spaces</v>
      </c>
      <c r="S3028" s="5">
        <f>$J3028/60/60/24+DATE(1970, 1, 1)</f>
        <v>42783.459398148145</v>
      </c>
      <c r="T3028" s="5">
        <f>$I3028/60/60/24+DATE(1970, 1, 1)</f>
        <v>42797.459398148145</v>
      </c>
      <c r="U3028" t="b">
        <f>T3028&gt;S3028</f>
        <v>1</v>
      </c>
    </row>
    <row r="3029" spans="1:21" ht="43.5" x14ac:dyDescent="0.35">
      <c r="A3029">
        <v>3027</v>
      </c>
      <c r="B3029" s="3" t="s">
        <v>3027</v>
      </c>
      <c r="C3029" s="3" t="s">
        <v>7137</v>
      </c>
      <c r="D3029" s="11">
        <v>40000</v>
      </c>
      <c r="E3029" s="11">
        <v>52576</v>
      </c>
      <c r="F3029" t="s">
        <v>8219</v>
      </c>
      <c r="G3029" t="s">
        <v>8224</v>
      </c>
      <c r="H3029" t="s">
        <v>8246</v>
      </c>
      <c r="I3029">
        <v>1426866851</v>
      </c>
      <c r="J3029">
        <v>1424278451</v>
      </c>
      <c r="K3029" t="b">
        <v>0</v>
      </c>
      <c r="L3029">
        <v>320</v>
      </c>
      <c r="M3029" t="b">
        <v>1</v>
      </c>
      <c r="N3029" t="s">
        <v>8303</v>
      </c>
      <c r="O3029" s="13">
        <f>E3029/D3029</f>
        <v>1.3144</v>
      </c>
      <c r="P3029" s="14">
        <f>IF($L3029&lt;&gt;0, E3029/L3029, 0)</f>
        <v>164.3</v>
      </c>
      <c r="Q3029" t="str">
        <f>LEFT($N3029, FIND("/", $N3029)-1)</f>
        <v>theater</v>
      </c>
      <c r="R3029" t="str">
        <f>RIGHT(N3029, LEN(N3029)-LEN(Q3029)-1)</f>
        <v>spaces</v>
      </c>
      <c r="S3029" s="5">
        <f>$J3029/60/60/24+DATE(1970, 1, 1)</f>
        <v>42053.704293981486</v>
      </c>
      <c r="T3029" s="5">
        <f>$I3029/60/60/24+DATE(1970, 1, 1)</f>
        <v>42083.662627314814</v>
      </c>
      <c r="U3029" t="b">
        <f>T3029&gt;S3029</f>
        <v>1</v>
      </c>
    </row>
    <row r="3030" spans="1:21" ht="29" x14ac:dyDescent="0.35">
      <c r="A3030">
        <v>3028</v>
      </c>
      <c r="B3030" s="3" t="s">
        <v>3028</v>
      </c>
      <c r="C3030" s="3" t="s">
        <v>7138</v>
      </c>
      <c r="D3030" s="11">
        <v>5000</v>
      </c>
      <c r="E3030" s="11">
        <v>8401</v>
      </c>
      <c r="F3030" t="s">
        <v>8219</v>
      </c>
      <c r="G3030" t="s">
        <v>8224</v>
      </c>
      <c r="H3030" t="s">
        <v>8246</v>
      </c>
      <c r="I3030">
        <v>1471242025</v>
      </c>
      <c r="J3030">
        <v>1468650025</v>
      </c>
      <c r="K3030" t="b">
        <v>0</v>
      </c>
      <c r="L3030">
        <v>99</v>
      </c>
      <c r="M3030" t="b">
        <v>1</v>
      </c>
      <c r="N3030" t="s">
        <v>8303</v>
      </c>
      <c r="O3030" s="13">
        <f>E3030/D3030</f>
        <v>1.6801999999999999</v>
      </c>
      <c r="P3030" s="14">
        <f>IF($L3030&lt;&gt;0, E3030/L3030, 0)</f>
        <v>84.858585858585855</v>
      </c>
      <c r="Q3030" t="str">
        <f>LEFT($N3030, FIND("/", $N3030)-1)</f>
        <v>theater</v>
      </c>
      <c r="R3030" t="str">
        <f>RIGHT(N3030, LEN(N3030)-LEN(Q3030)-1)</f>
        <v>spaces</v>
      </c>
      <c r="S3030" s="5">
        <f>$J3030/60/60/24+DATE(1970, 1, 1)</f>
        <v>42567.264178240745</v>
      </c>
      <c r="T3030" s="5">
        <f>$I3030/60/60/24+DATE(1970, 1, 1)</f>
        <v>42597.264178240745</v>
      </c>
      <c r="U3030" t="b">
        <f>T3030&gt;S3030</f>
        <v>1</v>
      </c>
    </row>
    <row r="3031" spans="1:21" ht="43.5" x14ac:dyDescent="0.35">
      <c r="A3031">
        <v>3029</v>
      </c>
      <c r="B3031" s="3" t="s">
        <v>3029</v>
      </c>
      <c r="C3031" s="3" t="s">
        <v>7139</v>
      </c>
      <c r="D3031" s="11">
        <v>30000</v>
      </c>
      <c r="E3031" s="11">
        <v>32903</v>
      </c>
      <c r="F3031" t="s">
        <v>8219</v>
      </c>
      <c r="G3031" t="s">
        <v>8224</v>
      </c>
      <c r="H3031" t="s">
        <v>8246</v>
      </c>
      <c r="I3031">
        <v>1416285300</v>
      </c>
      <c r="J3031">
        <v>1413824447</v>
      </c>
      <c r="K3031" t="b">
        <v>0</v>
      </c>
      <c r="L3031">
        <v>348</v>
      </c>
      <c r="M3031" t="b">
        <v>1</v>
      </c>
      <c r="N3031" t="s">
        <v>8303</v>
      </c>
      <c r="O3031" s="13">
        <f>E3031/D3031</f>
        <v>1.0967666666666667</v>
      </c>
      <c r="P3031" s="14">
        <f>IF($L3031&lt;&gt;0, E3031/L3031, 0)</f>
        <v>94.548850574712645</v>
      </c>
      <c r="Q3031" t="str">
        <f>LEFT($N3031, FIND("/", $N3031)-1)</f>
        <v>theater</v>
      </c>
      <c r="R3031" t="str">
        <f>RIGHT(N3031, LEN(N3031)-LEN(Q3031)-1)</f>
        <v>spaces</v>
      </c>
      <c r="S3031" s="5">
        <f>$J3031/60/60/24+DATE(1970, 1, 1)</f>
        <v>41932.708877314813</v>
      </c>
      <c r="T3031" s="5">
        <f>$I3031/60/60/24+DATE(1970, 1, 1)</f>
        <v>41961.190972222219</v>
      </c>
      <c r="U3031" t="b">
        <f>T3031&gt;S3031</f>
        <v>1</v>
      </c>
    </row>
    <row r="3032" spans="1:21" ht="43.5" x14ac:dyDescent="0.35">
      <c r="A3032">
        <v>3030</v>
      </c>
      <c r="B3032" s="3" t="s">
        <v>3030</v>
      </c>
      <c r="C3032" s="3" t="s">
        <v>7140</v>
      </c>
      <c r="D3032" s="11">
        <v>1750</v>
      </c>
      <c r="E3032" s="11">
        <v>1867</v>
      </c>
      <c r="F3032" t="s">
        <v>8219</v>
      </c>
      <c r="G3032" t="s">
        <v>8224</v>
      </c>
      <c r="H3032" t="s">
        <v>8246</v>
      </c>
      <c r="I3032">
        <v>1442426171</v>
      </c>
      <c r="J3032">
        <v>1439834171</v>
      </c>
      <c r="K3032" t="b">
        <v>0</v>
      </c>
      <c r="L3032">
        <v>41</v>
      </c>
      <c r="M3032" t="b">
        <v>1</v>
      </c>
      <c r="N3032" t="s">
        <v>8303</v>
      </c>
      <c r="O3032" s="13">
        <f>E3032/D3032</f>
        <v>1.0668571428571429</v>
      </c>
      <c r="P3032" s="14">
        <f>IF($L3032&lt;&gt;0, E3032/L3032, 0)</f>
        <v>45.536585365853661</v>
      </c>
      <c r="Q3032" t="str">
        <f>LEFT($N3032, FIND("/", $N3032)-1)</f>
        <v>theater</v>
      </c>
      <c r="R3032" t="str">
        <f>RIGHT(N3032, LEN(N3032)-LEN(Q3032)-1)</f>
        <v>spaces</v>
      </c>
      <c r="S3032" s="5">
        <f>$J3032/60/60/24+DATE(1970, 1, 1)</f>
        <v>42233.747349537036</v>
      </c>
      <c r="T3032" s="5">
        <f>$I3032/60/60/24+DATE(1970, 1, 1)</f>
        <v>42263.747349537036</v>
      </c>
      <c r="U3032" t="b">
        <f>T3032&gt;S3032</f>
        <v>1</v>
      </c>
    </row>
    <row r="3033" spans="1:21" ht="72.5" x14ac:dyDescent="0.35">
      <c r="A3033">
        <v>3031</v>
      </c>
      <c r="B3033" s="3" t="s">
        <v>3031</v>
      </c>
      <c r="C3033" s="3" t="s">
        <v>7141</v>
      </c>
      <c r="D3033" s="11">
        <v>1500</v>
      </c>
      <c r="E3033" s="11">
        <v>1500</v>
      </c>
      <c r="F3033" t="s">
        <v>8219</v>
      </c>
      <c r="G3033" t="s">
        <v>8224</v>
      </c>
      <c r="H3033" t="s">
        <v>8246</v>
      </c>
      <c r="I3033">
        <v>1476479447</v>
      </c>
      <c r="J3033">
        <v>1471295447</v>
      </c>
      <c r="K3033" t="b">
        <v>0</v>
      </c>
      <c r="L3033">
        <v>29</v>
      </c>
      <c r="M3033" t="b">
        <v>1</v>
      </c>
      <c r="N3033" t="s">
        <v>8303</v>
      </c>
      <c r="O3033" s="13">
        <f>E3033/D3033</f>
        <v>1</v>
      </c>
      <c r="P3033" s="14">
        <f>IF($L3033&lt;&gt;0, E3033/L3033, 0)</f>
        <v>51.724137931034484</v>
      </c>
      <c r="Q3033" t="str">
        <f>LEFT($N3033, FIND("/", $N3033)-1)</f>
        <v>theater</v>
      </c>
      <c r="R3033" t="str">
        <f>RIGHT(N3033, LEN(N3033)-LEN(Q3033)-1)</f>
        <v>spaces</v>
      </c>
      <c r="S3033" s="5">
        <f>$J3033/60/60/24+DATE(1970, 1, 1)</f>
        <v>42597.882488425923</v>
      </c>
      <c r="T3033" s="5">
        <f>$I3033/60/60/24+DATE(1970, 1, 1)</f>
        <v>42657.882488425923</v>
      </c>
      <c r="U3033" t="b">
        <f>T3033&gt;S3033</f>
        <v>1</v>
      </c>
    </row>
    <row r="3034" spans="1:21" ht="43.5" x14ac:dyDescent="0.35">
      <c r="A3034">
        <v>3032</v>
      </c>
      <c r="B3034" s="3" t="s">
        <v>3032</v>
      </c>
      <c r="C3034" s="3" t="s">
        <v>7142</v>
      </c>
      <c r="D3034" s="11">
        <v>1000</v>
      </c>
      <c r="E3034" s="11">
        <v>1272</v>
      </c>
      <c r="F3034" t="s">
        <v>8219</v>
      </c>
      <c r="G3034" t="s">
        <v>8224</v>
      </c>
      <c r="H3034" t="s">
        <v>8246</v>
      </c>
      <c r="I3034">
        <v>1441933459</v>
      </c>
      <c r="J3034">
        <v>1439341459</v>
      </c>
      <c r="K3034" t="b">
        <v>0</v>
      </c>
      <c r="L3034">
        <v>25</v>
      </c>
      <c r="M3034" t="b">
        <v>1</v>
      </c>
      <c r="N3034" t="s">
        <v>8303</v>
      </c>
      <c r="O3034" s="13">
        <f>E3034/D3034</f>
        <v>1.272</v>
      </c>
      <c r="P3034" s="14">
        <f>IF($L3034&lt;&gt;0, E3034/L3034, 0)</f>
        <v>50.88</v>
      </c>
      <c r="Q3034" t="str">
        <f>LEFT($N3034, FIND("/", $N3034)-1)</f>
        <v>theater</v>
      </c>
      <c r="R3034" t="str">
        <f>RIGHT(N3034, LEN(N3034)-LEN(Q3034)-1)</f>
        <v>spaces</v>
      </c>
      <c r="S3034" s="5">
        <f>$J3034/60/60/24+DATE(1970, 1, 1)</f>
        <v>42228.044664351852</v>
      </c>
      <c r="T3034" s="5">
        <f>$I3034/60/60/24+DATE(1970, 1, 1)</f>
        <v>42258.044664351852</v>
      </c>
      <c r="U3034" t="b">
        <f>T3034&gt;S3034</f>
        <v>1</v>
      </c>
    </row>
    <row r="3035" spans="1:21" ht="43.5" x14ac:dyDescent="0.35">
      <c r="A3035">
        <v>3033</v>
      </c>
      <c r="B3035" s="3" t="s">
        <v>3033</v>
      </c>
      <c r="C3035" s="3" t="s">
        <v>7143</v>
      </c>
      <c r="D3035" s="11">
        <v>3000</v>
      </c>
      <c r="E3035" s="11">
        <v>4396</v>
      </c>
      <c r="F3035" t="s">
        <v>8219</v>
      </c>
      <c r="G3035" t="s">
        <v>8224</v>
      </c>
      <c r="H3035" t="s">
        <v>8246</v>
      </c>
      <c r="I3035">
        <v>1471487925</v>
      </c>
      <c r="J3035">
        <v>1468895925</v>
      </c>
      <c r="K3035" t="b">
        <v>0</v>
      </c>
      <c r="L3035">
        <v>23</v>
      </c>
      <c r="M3035" t="b">
        <v>1</v>
      </c>
      <c r="N3035" t="s">
        <v>8303</v>
      </c>
      <c r="O3035" s="13">
        <f>E3035/D3035</f>
        <v>1.4653333333333334</v>
      </c>
      <c r="P3035" s="14">
        <f>IF($L3035&lt;&gt;0, E3035/L3035, 0)</f>
        <v>191.13043478260869</v>
      </c>
      <c r="Q3035" t="str">
        <f>LEFT($N3035, FIND("/", $N3035)-1)</f>
        <v>theater</v>
      </c>
      <c r="R3035" t="str">
        <f>RIGHT(N3035, LEN(N3035)-LEN(Q3035)-1)</f>
        <v>spaces</v>
      </c>
      <c r="S3035" s="5">
        <f>$J3035/60/60/24+DATE(1970, 1, 1)</f>
        <v>42570.110243055555</v>
      </c>
      <c r="T3035" s="5">
        <f>$I3035/60/60/24+DATE(1970, 1, 1)</f>
        <v>42600.110243055555</v>
      </c>
      <c r="U3035" t="b">
        <f>T3035&gt;S3035</f>
        <v>1</v>
      </c>
    </row>
    <row r="3036" spans="1:21" ht="72.5" x14ac:dyDescent="0.35">
      <c r="A3036">
        <v>3034</v>
      </c>
      <c r="B3036" s="3" t="s">
        <v>3034</v>
      </c>
      <c r="C3036" s="3" t="s">
        <v>7144</v>
      </c>
      <c r="D3036" s="11">
        <v>100000</v>
      </c>
      <c r="E3036" s="11">
        <v>112536</v>
      </c>
      <c r="F3036" t="s">
        <v>8219</v>
      </c>
      <c r="G3036" t="s">
        <v>8224</v>
      </c>
      <c r="H3036" t="s">
        <v>8246</v>
      </c>
      <c r="I3036">
        <v>1477972740</v>
      </c>
      <c r="J3036">
        <v>1475326255</v>
      </c>
      <c r="K3036" t="b">
        <v>0</v>
      </c>
      <c r="L3036">
        <v>1260</v>
      </c>
      <c r="M3036" t="b">
        <v>1</v>
      </c>
      <c r="N3036" t="s">
        <v>8303</v>
      </c>
      <c r="O3036" s="13">
        <f>E3036/D3036</f>
        <v>1.1253599999999999</v>
      </c>
      <c r="P3036" s="14">
        <f>IF($L3036&lt;&gt;0, E3036/L3036, 0)</f>
        <v>89.314285714285717</v>
      </c>
      <c r="Q3036" t="str">
        <f>LEFT($N3036, FIND("/", $N3036)-1)</f>
        <v>theater</v>
      </c>
      <c r="R3036" t="str">
        <f>RIGHT(N3036, LEN(N3036)-LEN(Q3036)-1)</f>
        <v>spaces</v>
      </c>
      <c r="S3036" s="5">
        <f>$J3036/60/60/24+DATE(1970, 1, 1)</f>
        <v>42644.535358796296</v>
      </c>
      <c r="T3036" s="5">
        <f>$I3036/60/60/24+DATE(1970, 1, 1)</f>
        <v>42675.165972222225</v>
      </c>
      <c r="U3036" t="b">
        <f>T3036&gt;S3036</f>
        <v>1</v>
      </c>
    </row>
    <row r="3037" spans="1:21" ht="29" x14ac:dyDescent="0.35">
      <c r="A3037">
        <v>3035</v>
      </c>
      <c r="B3037" s="3" t="s">
        <v>3035</v>
      </c>
      <c r="C3037" s="3" t="s">
        <v>7145</v>
      </c>
      <c r="D3037" s="11">
        <v>25000</v>
      </c>
      <c r="E3037" s="11">
        <v>27196.71</v>
      </c>
      <c r="F3037" t="s">
        <v>8219</v>
      </c>
      <c r="G3037" t="s">
        <v>8224</v>
      </c>
      <c r="H3037" t="s">
        <v>8246</v>
      </c>
      <c r="I3037">
        <v>1367674009</v>
      </c>
      <c r="J3037">
        <v>1365082009</v>
      </c>
      <c r="K3037" t="b">
        <v>0</v>
      </c>
      <c r="L3037">
        <v>307</v>
      </c>
      <c r="M3037" t="b">
        <v>1</v>
      </c>
      <c r="N3037" t="s">
        <v>8303</v>
      </c>
      <c r="O3037" s="13">
        <f>E3037/D3037</f>
        <v>1.0878684000000001</v>
      </c>
      <c r="P3037" s="14">
        <f>IF($L3037&lt;&gt;0, E3037/L3037, 0)</f>
        <v>88.588631921824103</v>
      </c>
      <c r="Q3037" t="str">
        <f>LEFT($N3037, FIND("/", $N3037)-1)</f>
        <v>theater</v>
      </c>
      <c r="R3037" t="str">
        <f>RIGHT(N3037, LEN(N3037)-LEN(Q3037)-1)</f>
        <v>spaces</v>
      </c>
      <c r="S3037" s="5">
        <f>$J3037/60/60/24+DATE(1970, 1, 1)</f>
        <v>41368.560289351852</v>
      </c>
      <c r="T3037" s="5">
        <f>$I3037/60/60/24+DATE(1970, 1, 1)</f>
        <v>41398.560289351852</v>
      </c>
      <c r="U3037" t="b">
        <f>T3037&gt;S3037</f>
        <v>1</v>
      </c>
    </row>
    <row r="3038" spans="1:21" ht="43.5" x14ac:dyDescent="0.35">
      <c r="A3038">
        <v>3036</v>
      </c>
      <c r="B3038" s="3" t="s">
        <v>3036</v>
      </c>
      <c r="C3038" s="3" t="s">
        <v>7146</v>
      </c>
      <c r="D3038" s="11">
        <v>25000</v>
      </c>
      <c r="E3038" s="11">
        <v>31683</v>
      </c>
      <c r="F3038" t="s">
        <v>8219</v>
      </c>
      <c r="G3038" t="s">
        <v>8224</v>
      </c>
      <c r="H3038" t="s">
        <v>8246</v>
      </c>
      <c r="I3038">
        <v>1376654340</v>
      </c>
      <c r="J3038">
        <v>1373568644</v>
      </c>
      <c r="K3038" t="b">
        <v>0</v>
      </c>
      <c r="L3038">
        <v>329</v>
      </c>
      <c r="M3038" t="b">
        <v>1</v>
      </c>
      <c r="N3038" t="s">
        <v>8303</v>
      </c>
      <c r="O3038" s="13">
        <f>E3038/D3038</f>
        <v>1.26732</v>
      </c>
      <c r="P3038" s="14">
        <f>IF($L3038&lt;&gt;0, E3038/L3038, 0)</f>
        <v>96.300911854103347</v>
      </c>
      <c r="Q3038" t="str">
        <f>LEFT($N3038, FIND("/", $N3038)-1)</f>
        <v>theater</v>
      </c>
      <c r="R3038" t="str">
        <f>RIGHT(N3038, LEN(N3038)-LEN(Q3038)-1)</f>
        <v>spaces</v>
      </c>
      <c r="S3038" s="5">
        <f>$J3038/60/60/24+DATE(1970, 1, 1)</f>
        <v>41466.785231481481</v>
      </c>
      <c r="T3038" s="5">
        <f>$I3038/60/60/24+DATE(1970, 1, 1)</f>
        <v>41502.499305555553</v>
      </c>
      <c r="U3038" t="b">
        <f>T3038&gt;S3038</f>
        <v>1</v>
      </c>
    </row>
    <row r="3039" spans="1:21" ht="58" x14ac:dyDescent="0.35">
      <c r="A3039">
        <v>3037</v>
      </c>
      <c r="B3039" s="3" t="s">
        <v>3037</v>
      </c>
      <c r="C3039" s="3" t="s">
        <v>7147</v>
      </c>
      <c r="D3039" s="11">
        <v>500</v>
      </c>
      <c r="E3039" s="11">
        <v>1066</v>
      </c>
      <c r="F3039" t="s">
        <v>8219</v>
      </c>
      <c r="G3039" t="s">
        <v>8224</v>
      </c>
      <c r="H3039" t="s">
        <v>8246</v>
      </c>
      <c r="I3039">
        <v>1285995540</v>
      </c>
      <c r="J3039">
        <v>1279574773</v>
      </c>
      <c r="K3039" t="b">
        <v>0</v>
      </c>
      <c r="L3039">
        <v>32</v>
      </c>
      <c r="M3039" t="b">
        <v>1</v>
      </c>
      <c r="N3039" t="s">
        <v>8303</v>
      </c>
      <c r="O3039" s="13">
        <f>E3039/D3039</f>
        <v>2.1320000000000001</v>
      </c>
      <c r="P3039" s="14">
        <f>IF($L3039&lt;&gt;0, E3039/L3039, 0)</f>
        <v>33.3125</v>
      </c>
      <c r="Q3039" t="str">
        <f>LEFT($N3039, FIND("/", $N3039)-1)</f>
        <v>theater</v>
      </c>
      <c r="R3039" t="str">
        <f>RIGHT(N3039, LEN(N3039)-LEN(Q3039)-1)</f>
        <v>spaces</v>
      </c>
      <c r="S3039" s="5">
        <f>$J3039/60/60/24+DATE(1970, 1, 1)</f>
        <v>40378.893206018518</v>
      </c>
      <c r="T3039" s="5">
        <f>$I3039/60/60/24+DATE(1970, 1, 1)</f>
        <v>40453.207638888889</v>
      </c>
      <c r="U3039" t="b">
        <f>T3039&gt;S3039</f>
        <v>1</v>
      </c>
    </row>
    <row r="3040" spans="1:21" ht="43.5" x14ac:dyDescent="0.35">
      <c r="A3040">
        <v>3038</v>
      </c>
      <c r="B3040" s="3" t="s">
        <v>3038</v>
      </c>
      <c r="C3040" s="3" t="s">
        <v>7148</v>
      </c>
      <c r="D3040" s="11">
        <v>1000</v>
      </c>
      <c r="E3040" s="11">
        <v>1005</v>
      </c>
      <c r="F3040" t="s">
        <v>8219</v>
      </c>
      <c r="G3040" t="s">
        <v>8224</v>
      </c>
      <c r="H3040" t="s">
        <v>8246</v>
      </c>
      <c r="I3040">
        <v>1457071397</v>
      </c>
      <c r="J3040">
        <v>1451887397</v>
      </c>
      <c r="K3040" t="b">
        <v>0</v>
      </c>
      <c r="L3040">
        <v>27</v>
      </c>
      <c r="M3040" t="b">
        <v>1</v>
      </c>
      <c r="N3040" t="s">
        <v>8303</v>
      </c>
      <c r="O3040" s="13">
        <f>E3040/D3040</f>
        <v>1.0049999999999999</v>
      </c>
      <c r="P3040" s="14">
        <f>IF($L3040&lt;&gt;0, E3040/L3040, 0)</f>
        <v>37.222222222222221</v>
      </c>
      <c r="Q3040" t="str">
        <f>LEFT($N3040, FIND("/", $N3040)-1)</f>
        <v>theater</v>
      </c>
      <c r="R3040" t="str">
        <f>RIGHT(N3040, LEN(N3040)-LEN(Q3040)-1)</f>
        <v>spaces</v>
      </c>
      <c r="S3040" s="5">
        <f>$J3040/60/60/24+DATE(1970, 1, 1)</f>
        <v>42373.252280092594</v>
      </c>
      <c r="T3040" s="5">
        <f>$I3040/60/60/24+DATE(1970, 1, 1)</f>
        <v>42433.252280092594</v>
      </c>
      <c r="U3040" t="b">
        <f>T3040&gt;S3040</f>
        <v>1</v>
      </c>
    </row>
    <row r="3041" spans="1:21" ht="43.5" x14ac:dyDescent="0.35">
      <c r="A3041">
        <v>3039</v>
      </c>
      <c r="B3041" s="3" t="s">
        <v>3039</v>
      </c>
      <c r="C3041" s="3" t="s">
        <v>7149</v>
      </c>
      <c r="D3041" s="11">
        <v>20000</v>
      </c>
      <c r="E3041" s="11">
        <v>21742.78</v>
      </c>
      <c r="F3041" t="s">
        <v>8219</v>
      </c>
      <c r="G3041" t="s">
        <v>8224</v>
      </c>
      <c r="H3041" t="s">
        <v>8246</v>
      </c>
      <c r="I3041">
        <v>1388303940</v>
      </c>
      <c r="J3041">
        <v>1386011038</v>
      </c>
      <c r="K3041" t="b">
        <v>0</v>
      </c>
      <c r="L3041">
        <v>236</v>
      </c>
      <c r="M3041" t="b">
        <v>1</v>
      </c>
      <c r="N3041" t="s">
        <v>8303</v>
      </c>
      <c r="O3041" s="13">
        <f>E3041/D3041</f>
        <v>1.0871389999999999</v>
      </c>
      <c r="P3041" s="14">
        <f>IF($L3041&lt;&gt;0, E3041/L3041, 0)</f>
        <v>92.130423728813554</v>
      </c>
      <c r="Q3041" t="str">
        <f>LEFT($N3041, FIND("/", $N3041)-1)</f>
        <v>theater</v>
      </c>
      <c r="R3041" t="str">
        <f>RIGHT(N3041, LEN(N3041)-LEN(Q3041)-1)</f>
        <v>spaces</v>
      </c>
      <c r="S3041" s="5">
        <f>$J3041/60/60/24+DATE(1970, 1, 1)</f>
        <v>41610.794421296298</v>
      </c>
      <c r="T3041" s="5">
        <f>$I3041/60/60/24+DATE(1970, 1, 1)</f>
        <v>41637.332638888889</v>
      </c>
      <c r="U3041" t="b">
        <f>T3041&gt;S3041</f>
        <v>1</v>
      </c>
    </row>
    <row r="3042" spans="1:21" ht="43.5" x14ac:dyDescent="0.35">
      <c r="A3042">
        <v>3040</v>
      </c>
      <c r="B3042" s="3" t="s">
        <v>3040</v>
      </c>
      <c r="C3042" s="3" t="s">
        <v>7150</v>
      </c>
      <c r="D3042" s="11">
        <v>3000</v>
      </c>
      <c r="E3042" s="11">
        <v>3225</v>
      </c>
      <c r="F3042" t="s">
        <v>8219</v>
      </c>
      <c r="G3042" t="s">
        <v>8224</v>
      </c>
      <c r="H3042" t="s">
        <v>8246</v>
      </c>
      <c r="I3042">
        <v>1435359600</v>
      </c>
      <c r="J3042">
        <v>1434999621</v>
      </c>
      <c r="K3042" t="b">
        <v>0</v>
      </c>
      <c r="L3042">
        <v>42</v>
      </c>
      <c r="M3042" t="b">
        <v>1</v>
      </c>
      <c r="N3042" t="s">
        <v>8303</v>
      </c>
      <c r="O3042" s="13">
        <f>E3042/D3042</f>
        <v>1.075</v>
      </c>
      <c r="P3042" s="14">
        <f>IF($L3042&lt;&gt;0, E3042/L3042, 0)</f>
        <v>76.785714285714292</v>
      </c>
      <c r="Q3042" t="str">
        <f>LEFT($N3042, FIND("/", $N3042)-1)</f>
        <v>theater</v>
      </c>
      <c r="R3042" t="str">
        <f>RIGHT(N3042, LEN(N3042)-LEN(Q3042)-1)</f>
        <v>spaces</v>
      </c>
      <c r="S3042" s="5">
        <f>$J3042/60/60/24+DATE(1970, 1, 1)</f>
        <v>42177.791909722218</v>
      </c>
      <c r="T3042" s="5">
        <f>$I3042/60/60/24+DATE(1970, 1, 1)</f>
        <v>42181.958333333328</v>
      </c>
      <c r="U3042" t="b">
        <f>T3042&gt;S3042</f>
        <v>1</v>
      </c>
    </row>
    <row r="3043" spans="1:21" ht="29" x14ac:dyDescent="0.35">
      <c r="A3043">
        <v>3041</v>
      </c>
      <c r="B3043" s="3" t="s">
        <v>3041</v>
      </c>
      <c r="C3043" s="3" t="s">
        <v>7151</v>
      </c>
      <c r="D3043" s="11">
        <v>8300</v>
      </c>
      <c r="E3043" s="11">
        <v>9170</v>
      </c>
      <c r="F3043" t="s">
        <v>8219</v>
      </c>
      <c r="G3043" t="s">
        <v>8224</v>
      </c>
      <c r="H3043" t="s">
        <v>8246</v>
      </c>
      <c r="I3043">
        <v>1453323048</v>
      </c>
      <c r="J3043">
        <v>1450731048</v>
      </c>
      <c r="K3043" t="b">
        <v>0</v>
      </c>
      <c r="L3043">
        <v>95</v>
      </c>
      <c r="M3043" t="b">
        <v>1</v>
      </c>
      <c r="N3043" t="s">
        <v>8303</v>
      </c>
      <c r="O3043" s="13">
        <f>E3043/D3043</f>
        <v>1.1048192771084338</v>
      </c>
      <c r="P3043" s="14">
        <f>IF($L3043&lt;&gt;0, E3043/L3043, 0)</f>
        <v>96.526315789473685</v>
      </c>
      <c r="Q3043" t="str">
        <f>LEFT($N3043, FIND("/", $N3043)-1)</f>
        <v>theater</v>
      </c>
      <c r="R3043" t="str">
        <f>RIGHT(N3043, LEN(N3043)-LEN(Q3043)-1)</f>
        <v>spaces</v>
      </c>
      <c r="S3043" s="5">
        <f>$J3043/60/60/24+DATE(1970, 1, 1)</f>
        <v>42359.868611111116</v>
      </c>
      <c r="T3043" s="5">
        <f>$I3043/60/60/24+DATE(1970, 1, 1)</f>
        <v>42389.868611111116</v>
      </c>
      <c r="U3043" t="b">
        <f>T3043&gt;S3043</f>
        <v>1</v>
      </c>
    </row>
    <row r="3044" spans="1:21" ht="58" x14ac:dyDescent="0.35">
      <c r="A3044">
        <v>3042</v>
      </c>
      <c r="B3044" s="3" t="s">
        <v>3042</v>
      </c>
      <c r="C3044" s="3" t="s">
        <v>7152</v>
      </c>
      <c r="D3044" s="11">
        <v>1500</v>
      </c>
      <c r="E3044" s="11">
        <v>1920</v>
      </c>
      <c r="F3044" t="s">
        <v>8219</v>
      </c>
      <c r="G3044" t="s">
        <v>8225</v>
      </c>
      <c r="H3044" t="s">
        <v>8247</v>
      </c>
      <c r="I3044">
        <v>1444149047</v>
      </c>
      <c r="J3044">
        <v>1441557047</v>
      </c>
      <c r="K3044" t="b">
        <v>0</v>
      </c>
      <c r="L3044">
        <v>37</v>
      </c>
      <c r="M3044" t="b">
        <v>1</v>
      </c>
      <c r="N3044" t="s">
        <v>8303</v>
      </c>
      <c r="O3044" s="13">
        <f>E3044/D3044</f>
        <v>1.28</v>
      </c>
      <c r="P3044" s="14">
        <f>IF($L3044&lt;&gt;0, E3044/L3044, 0)</f>
        <v>51.891891891891895</v>
      </c>
      <c r="Q3044" t="str">
        <f>LEFT($N3044, FIND("/", $N3044)-1)</f>
        <v>theater</v>
      </c>
      <c r="R3044" t="str">
        <f>RIGHT(N3044, LEN(N3044)-LEN(Q3044)-1)</f>
        <v>spaces</v>
      </c>
      <c r="S3044" s="5">
        <f>$J3044/60/60/24+DATE(1970, 1, 1)</f>
        <v>42253.688043981485</v>
      </c>
      <c r="T3044" s="5">
        <f>$I3044/60/60/24+DATE(1970, 1, 1)</f>
        <v>42283.688043981485</v>
      </c>
      <c r="U3044" t="b">
        <f>T3044&gt;S3044</f>
        <v>1</v>
      </c>
    </row>
    <row r="3045" spans="1:21" ht="43.5" x14ac:dyDescent="0.35">
      <c r="A3045">
        <v>3043</v>
      </c>
      <c r="B3045" s="3" t="s">
        <v>3043</v>
      </c>
      <c r="C3045" s="3" t="s">
        <v>7153</v>
      </c>
      <c r="D3045" s="11">
        <v>15000</v>
      </c>
      <c r="E3045" s="11">
        <v>16501</v>
      </c>
      <c r="F3045" t="s">
        <v>8219</v>
      </c>
      <c r="G3045" t="s">
        <v>8229</v>
      </c>
      <c r="H3045" t="s">
        <v>8251</v>
      </c>
      <c r="I3045">
        <v>1429152600</v>
      </c>
      <c r="J3045">
        <v>1426815699</v>
      </c>
      <c r="K3045" t="b">
        <v>0</v>
      </c>
      <c r="L3045">
        <v>128</v>
      </c>
      <c r="M3045" t="b">
        <v>1</v>
      </c>
      <c r="N3045" t="s">
        <v>8303</v>
      </c>
      <c r="O3045" s="13">
        <f>E3045/D3045</f>
        <v>1.1000666666666667</v>
      </c>
      <c r="P3045" s="14">
        <f>IF($L3045&lt;&gt;0, E3045/L3045, 0)</f>
        <v>128.9140625</v>
      </c>
      <c r="Q3045" t="str">
        <f>LEFT($N3045, FIND("/", $N3045)-1)</f>
        <v>theater</v>
      </c>
      <c r="R3045" t="str">
        <f>RIGHT(N3045, LEN(N3045)-LEN(Q3045)-1)</f>
        <v>spaces</v>
      </c>
      <c r="S3045" s="5">
        <f>$J3045/60/60/24+DATE(1970, 1, 1)</f>
        <v>42083.070590277777</v>
      </c>
      <c r="T3045" s="5">
        <f>$I3045/60/60/24+DATE(1970, 1, 1)</f>
        <v>42110.118055555555</v>
      </c>
      <c r="U3045" t="b">
        <f>T3045&gt;S3045</f>
        <v>1</v>
      </c>
    </row>
    <row r="3046" spans="1:21" ht="43.5" x14ac:dyDescent="0.35">
      <c r="A3046">
        <v>3044</v>
      </c>
      <c r="B3046" s="3" t="s">
        <v>3044</v>
      </c>
      <c r="C3046" s="3" t="s">
        <v>7154</v>
      </c>
      <c r="D3046" s="11">
        <v>12000</v>
      </c>
      <c r="E3046" s="11">
        <v>13121</v>
      </c>
      <c r="F3046" t="s">
        <v>8219</v>
      </c>
      <c r="G3046" t="s">
        <v>8224</v>
      </c>
      <c r="H3046" t="s">
        <v>8246</v>
      </c>
      <c r="I3046">
        <v>1454433998</v>
      </c>
      <c r="J3046">
        <v>1453137998</v>
      </c>
      <c r="K3046" t="b">
        <v>0</v>
      </c>
      <c r="L3046">
        <v>156</v>
      </c>
      <c r="M3046" t="b">
        <v>1</v>
      </c>
      <c r="N3046" t="s">
        <v>8303</v>
      </c>
      <c r="O3046" s="13">
        <f>E3046/D3046</f>
        <v>1.0934166666666667</v>
      </c>
      <c r="P3046" s="14">
        <f>IF($L3046&lt;&gt;0, E3046/L3046, 0)</f>
        <v>84.108974358974365</v>
      </c>
      <c r="Q3046" t="str">
        <f>LEFT($N3046, FIND("/", $N3046)-1)</f>
        <v>theater</v>
      </c>
      <c r="R3046" t="str">
        <f>RIGHT(N3046, LEN(N3046)-LEN(Q3046)-1)</f>
        <v>spaces</v>
      </c>
      <c r="S3046" s="5">
        <f>$J3046/60/60/24+DATE(1970, 1, 1)</f>
        <v>42387.7268287037</v>
      </c>
      <c r="T3046" s="5">
        <f>$I3046/60/60/24+DATE(1970, 1, 1)</f>
        <v>42402.7268287037</v>
      </c>
      <c r="U3046" t="b">
        <f>T3046&gt;S3046</f>
        <v>1</v>
      </c>
    </row>
    <row r="3047" spans="1:21" ht="58" x14ac:dyDescent="0.35">
      <c r="A3047">
        <v>3045</v>
      </c>
      <c r="B3047" s="3" t="s">
        <v>3045</v>
      </c>
      <c r="C3047" s="3" t="s">
        <v>7155</v>
      </c>
      <c r="D3047" s="11">
        <v>4000</v>
      </c>
      <c r="E3047" s="11">
        <v>5308.26</v>
      </c>
      <c r="F3047" t="s">
        <v>8219</v>
      </c>
      <c r="G3047" t="s">
        <v>8224</v>
      </c>
      <c r="H3047" t="s">
        <v>8246</v>
      </c>
      <c r="I3047">
        <v>1408679055</v>
      </c>
      <c r="J3047">
        <v>1406087055</v>
      </c>
      <c r="K3047" t="b">
        <v>0</v>
      </c>
      <c r="L3047">
        <v>64</v>
      </c>
      <c r="M3047" t="b">
        <v>1</v>
      </c>
      <c r="N3047" t="s">
        <v>8303</v>
      </c>
      <c r="O3047" s="13">
        <f>E3047/D3047</f>
        <v>1.3270650000000002</v>
      </c>
      <c r="P3047" s="14">
        <f>IF($L3047&lt;&gt;0, E3047/L3047, 0)</f>
        <v>82.941562500000003</v>
      </c>
      <c r="Q3047" t="str">
        <f>LEFT($N3047, FIND("/", $N3047)-1)</f>
        <v>theater</v>
      </c>
      <c r="R3047" t="str">
        <f>RIGHT(N3047, LEN(N3047)-LEN(Q3047)-1)</f>
        <v>spaces</v>
      </c>
      <c r="S3047" s="5">
        <f>$J3047/60/60/24+DATE(1970, 1, 1)</f>
        <v>41843.155729166669</v>
      </c>
      <c r="T3047" s="5">
        <f>$I3047/60/60/24+DATE(1970, 1, 1)</f>
        <v>41873.155729166669</v>
      </c>
      <c r="U3047" t="b">
        <f>T3047&gt;S3047</f>
        <v>1</v>
      </c>
    </row>
    <row r="3048" spans="1:21" ht="58" x14ac:dyDescent="0.35">
      <c r="A3048">
        <v>3046</v>
      </c>
      <c r="B3048" s="3" t="s">
        <v>3046</v>
      </c>
      <c r="C3048" s="3" t="s">
        <v>7156</v>
      </c>
      <c r="D3048" s="11">
        <v>7900</v>
      </c>
      <c r="E3048" s="11">
        <v>15077</v>
      </c>
      <c r="F3048" t="s">
        <v>8219</v>
      </c>
      <c r="G3048" t="s">
        <v>8224</v>
      </c>
      <c r="H3048" t="s">
        <v>8246</v>
      </c>
      <c r="I3048">
        <v>1410324720</v>
      </c>
      <c r="J3048">
        <v>1407784586</v>
      </c>
      <c r="K3048" t="b">
        <v>0</v>
      </c>
      <c r="L3048">
        <v>58</v>
      </c>
      <c r="M3048" t="b">
        <v>1</v>
      </c>
      <c r="N3048" t="s">
        <v>8303</v>
      </c>
      <c r="O3048" s="13">
        <f>E3048/D3048</f>
        <v>1.9084810126582279</v>
      </c>
      <c r="P3048" s="14">
        <f>IF($L3048&lt;&gt;0, E3048/L3048, 0)</f>
        <v>259.94827586206895</v>
      </c>
      <c r="Q3048" t="str">
        <f>LEFT($N3048, FIND("/", $N3048)-1)</f>
        <v>theater</v>
      </c>
      <c r="R3048" t="str">
        <f>RIGHT(N3048, LEN(N3048)-LEN(Q3048)-1)</f>
        <v>spaces</v>
      </c>
      <c r="S3048" s="5">
        <f>$J3048/60/60/24+DATE(1970, 1, 1)</f>
        <v>41862.803078703706</v>
      </c>
      <c r="T3048" s="5">
        <f>$I3048/60/60/24+DATE(1970, 1, 1)</f>
        <v>41892.202777777777</v>
      </c>
      <c r="U3048" t="b">
        <f>T3048&gt;S3048</f>
        <v>1</v>
      </c>
    </row>
    <row r="3049" spans="1:21" ht="43.5" x14ac:dyDescent="0.35">
      <c r="A3049">
        <v>3047</v>
      </c>
      <c r="B3049" s="3" t="s">
        <v>3047</v>
      </c>
      <c r="C3049" s="3" t="s">
        <v>7157</v>
      </c>
      <c r="D3049" s="11">
        <v>500</v>
      </c>
      <c r="E3049" s="11">
        <v>745</v>
      </c>
      <c r="F3049" t="s">
        <v>8219</v>
      </c>
      <c r="G3049" t="s">
        <v>8224</v>
      </c>
      <c r="H3049" t="s">
        <v>8246</v>
      </c>
      <c r="I3049">
        <v>1461762960</v>
      </c>
      <c r="J3049">
        <v>1457999054</v>
      </c>
      <c r="K3049" t="b">
        <v>0</v>
      </c>
      <c r="L3049">
        <v>20</v>
      </c>
      <c r="M3049" t="b">
        <v>1</v>
      </c>
      <c r="N3049" t="s">
        <v>8303</v>
      </c>
      <c r="O3049" s="13">
        <f>E3049/D3049</f>
        <v>1.49</v>
      </c>
      <c r="P3049" s="14">
        <f>IF($L3049&lt;&gt;0, E3049/L3049, 0)</f>
        <v>37.25</v>
      </c>
      <c r="Q3049" t="str">
        <f>LEFT($N3049, FIND("/", $N3049)-1)</f>
        <v>theater</v>
      </c>
      <c r="R3049" t="str">
        <f>RIGHT(N3049, LEN(N3049)-LEN(Q3049)-1)</f>
        <v>spaces</v>
      </c>
      <c r="S3049" s="5">
        <f>$J3049/60/60/24+DATE(1970, 1, 1)</f>
        <v>42443.989050925928</v>
      </c>
      <c r="T3049" s="5">
        <f>$I3049/60/60/24+DATE(1970, 1, 1)</f>
        <v>42487.552777777775</v>
      </c>
      <c r="U3049" t="b">
        <f>T3049&gt;S3049</f>
        <v>1</v>
      </c>
    </row>
    <row r="3050" spans="1:21" ht="58" x14ac:dyDescent="0.35">
      <c r="A3050">
        <v>3048</v>
      </c>
      <c r="B3050" s="3" t="s">
        <v>3048</v>
      </c>
      <c r="C3050" s="3" t="s">
        <v>7158</v>
      </c>
      <c r="D3050" s="11">
        <v>5000</v>
      </c>
      <c r="E3050" s="11">
        <v>8320</v>
      </c>
      <c r="F3050" t="s">
        <v>8219</v>
      </c>
      <c r="G3050" t="s">
        <v>8224</v>
      </c>
      <c r="H3050" t="s">
        <v>8246</v>
      </c>
      <c r="I3050">
        <v>1420060920</v>
      </c>
      <c r="J3050">
        <v>1417556262</v>
      </c>
      <c r="K3050" t="b">
        <v>0</v>
      </c>
      <c r="L3050">
        <v>47</v>
      </c>
      <c r="M3050" t="b">
        <v>1</v>
      </c>
      <c r="N3050" t="s">
        <v>8303</v>
      </c>
      <c r="O3050" s="13">
        <f>E3050/D3050</f>
        <v>1.6639999999999999</v>
      </c>
      <c r="P3050" s="14">
        <f>IF($L3050&lt;&gt;0, E3050/L3050, 0)</f>
        <v>177.02127659574469</v>
      </c>
      <c r="Q3050" t="str">
        <f>LEFT($N3050, FIND("/", $N3050)-1)</f>
        <v>theater</v>
      </c>
      <c r="R3050" t="str">
        <f>RIGHT(N3050, LEN(N3050)-LEN(Q3050)-1)</f>
        <v>spaces</v>
      </c>
      <c r="S3050" s="5">
        <f>$J3050/60/60/24+DATE(1970, 1, 1)</f>
        <v>41975.901180555549</v>
      </c>
      <c r="T3050" s="5">
        <f>$I3050/60/60/24+DATE(1970, 1, 1)</f>
        <v>42004.890277777777</v>
      </c>
      <c r="U3050" t="b">
        <f>T3050&gt;S3050</f>
        <v>1</v>
      </c>
    </row>
    <row r="3051" spans="1:21" ht="58" x14ac:dyDescent="0.35">
      <c r="A3051">
        <v>3049</v>
      </c>
      <c r="B3051" s="3" t="s">
        <v>3049</v>
      </c>
      <c r="C3051" s="3" t="s">
        <v>7159</v>
      </c>
      <c r="D3051" s="11">
        <v>3750</v>
      </c>
      <c r="E3051" s="11">
        <v>4000</v>
      </c>
      <c r="F3051" t="s">
        <v>8219</v>
      </c>
      <c r="G3051" t="s">
        <v>8224</v>
      </c>
      <c r="H3051" t="s">
        <v>8246</v>
      </c>
      <c r="I3051">
        <v>1434241255</v>
      </c>
      <c r="J3051">
        <v>1431649255</v>
      </c>
      <c r="K3051" t="b">
        <v>0</v>
      </c>
      <c r="L3051">
        <v>54</v>
      </c>
      <c r="M3051" t="b">
        <v>1</v>
      </c>
      <c r="N3051" t="s">
        <v>8303</v>
      </c>
      <c r="O3051" s="13">
        <f>E3051/D3051</f>
        <v>1.0666666666666667</v>
      </c>
      <c r="P3051" s="14">
        <f>IF($L3051&lt;&gt;0, E3051/L3051, 0)</f>
        <v>74.074074074074076</v>
      </c>
      <c r="Q3051" t="str">
        <f>LEFT($N3051, FIND("/", $N3051)-1)</f>
        <v>theater</v>
      </c>
      <c r="R3051" t="str">
        <f>RIGHT(N3051, LEN(N3051)-LEN(Q3051)-1)</f>
        <v>spaces</v>
      </c>
      <c r="S3051" s="5">
        <f>$J3051/60/60/24+DATE(1970, 1, 1)</f>
        <v>42139.014525462961</v>
      </c>
      <c r="T3051" s="5">
        <f>$I3051/60/60/24+DATE(1970, 1, 1)</f>
        <v>42169.014525462961</v>
      </c>
      <c r="U3051" t="b">
        <f>T3051&gt;S3051</f>
        <v>1</v>
      </c>
    </row>
    <row r="3052" spans="1:21" ht="29" x14ac:dyDescent="0.35">
      <c r="A3052">
        <v>3050</v>
      </c>
      <c r="B3052" s="3" t="s">
        <v>3050</v>
      </c>
      <c r="C3052" s="3" t="s">
        <v>7160</v>
      </c>
      <c r="D3052" s="11">
        <v>600</v>
      </c>
      <c r="E3052" s="11">
        <v>636</v>
      </c>
      <c r="F3052" t="s">
        <v>8219</v>
      </c>
      <c r="G3052" t="s">
        <v>8224</v>
      </c>
      <c r="H3052" t="s">
        <v>8246</v>
      </c>
      <c r="I3052">
        <v>1462420960</v>
      </c>
      <c r="J3052">
        <v>1459828960</v>
      </c>
      <c r="K3052" t="b">
        <v>0</v>
      </c>
      <c r="L3052">
        <v>9</v>
      </c>
      <c r="M3052" t="b">
        <v>1</v>
      </c>
      <c r="N3052" t="s">
        <v>8303</v>
      </c>
      <c r="O3052" s="13">
        <f>E3052/D3052</f>
        <v>1.06</v>
      </c>
      <c r="P3052" s="14">
        <f>IF($L3052&lt;&gt;0, E3052/L3052, 0)</f>
        <v>70.666666666666671</v>
      </c>
      <c r="Q3052" t="str">
        <f>LEFT($N3052, FIND("/", $N3052)-1)</f>
        <v>theater</v>
      </c>
      <c r="R3052" t="str">
        <f>RIGHT(N3052, LEN(N3052)-LEN(Q3052)-1)</f>
        <v>spaces</v>
      </c>
      <c r="S3052" s="5">
        <f>$J3052/60/60/24+DATE(1970, 1, 1)</f>
        <v>42465.16851851852</v>
      </c>
      <c r="T3052" s="5">
        <f>$I3052/60/60/24+DATE(1970, 1, 1)</f>
        <v>42495.16851851852</v>
      </c>
      <c r="U3052" t="b">
        <f>T3052&gt;S3052</f>
        <v>1</v>
      </c>
    </row>
    <row r="3053" spans="1:21" ht="58" x14ac:dyDescent="0.35">
      <c r="A3053">
        <v>3051</v>
      </c>
      <c r="B3053" s="3" t="s">
        <v>3051</v>
      </c>
      <c r="C3053" s="3" t="s">
        <v>7161</v>
      </c>
      <c r="D3053" s="11">
        <v>3500</v>
      </c>
      <c r="E3053" s="11">
        <v>827</v>
      </c>
      <c r="F3053" t="s">
        <v>8221</v>
      </c>
      <c r="G3053" t="s">
        <v>8225</v>
      </c>
      <c r="H3053" t="s">
        <v>8247</v>
      </c>
      <c r="I3053">
        <v>1486547945</v>
      </c>
      <c r="J3053">
        <v>1483955945</v>
      </c>
      <c r="K3053" t="b">
        <v>1</v>
      </c>
      <c r="L3053">
        <v>35</v>
      </c>
      <c r="M3053" t="b">
        <v>0</v>
      </c>
      <c r="N3053" t="s">
        <v>8303</v>
      </c>
      <c r="O3053" s="13">
        <f>E3053/D3053</f>
        <v>0.23628571428571429</v>
      </c>
      <c r="P3053" s="14">
        <f>IF($L3053&lt;&gt;0, E3053/L3053, 0)</f>
        <v>23.62857142857143</v>
      </c>
      <c r="Q3053" t="str">
        <f>LEFT($N3053, FIND("/", $N3053)-1)</f>
        <v>theater</v>
      </c>
      <c r="R3053" t="str">
        <f>RIGHT(N3053, LEN(N3053)-LEN(Q3053)-1)</f>
        <v>spaces</v>
      </c>
      <c r="S3053" s="5">
        <f>$J3053/60/60/24+DATE(1970, 1, 1)</f>
        <v>42744.416030092587</v>
      </c>
      <c r="T3053" s="5">
        <f>$I3053/60/60/24+DATE(1970, 1, 1)</f>
        <v>42774.416030092587</v>
      </c>
      <c r="U3053" t="b">
        <f>T3053&gt;S3053</f>
        <v>1</v>
      </c>
    </row>
    <row r="3054" spans="1:21" ht="43.5" x14ac:dyDescent="0.35">
      <c r="A3054">
        <v>3052</v>
      </c>
      <c r="B3054" s="3" t="s">
        <v>3052</v>
      </c>
      <c r="C3054" s="3" t="s">
        <v>7162</v>
      </c>
      <c r="D3054" s="11">
        <v>50000</v>
      </c>
      <c r="E3054" s="11">
        <v>75</v>
      </c>
      <c r="F3054" t="s">
        <v>8221</v>
      </c>
      <c r="G3054" t="s">
        <v>8224</v>
      </c>
      <c r="H3054" t="s">
        <v>8246</v>
      </c>
      <c r="I3054">
        <v>1432828740</v>
      </c>
      <c r="J3054">
        <v>1430237094</v>
      </c>
      <c r="K3054" t="b">
        <v>0</v>
      </c>
      <c r="L3054">
        <v>2</v>
      </c>
      <c r="M3054" t="b">
        <v>0</v>
      </c>
      <c r="N3054" t="s">
        <v>8303</v>
      </c>
      <c r="O3054" s="13">
        <f>E3054/D3054</f>
        <v>1.5E-3</v>
      </c>
      <c r="P3054" s="14">
        <f>IF($L3054&lt;&gt;0, E3054/L3054, 0)</f>
        <v>37.5</v>
      </c>
      <c r="Q3054" t="str">
        <f>LEFT($N3054, FIND("/", $N3054)-1)</f>
        <v>theater</v>
      </c>
      <c r="R3054" t="str">
        <f>RIGHT(N3054, LEN(N3054)-LEN(Q3054)-1)</f>
        <v>spaces</v>
      </c>
      <c r="S3054" s="5">
        <f>$J3054/60/60/24+DATE(1970, 1, 1)</f>
        <v>42122.670069444444</v>
      </c>
      <c r="T3054" s="5">
        <f>$I3054/60/60/24+DATE(1970, 1, 1)</f>
        <v>42152.665972222225</v>
      </c>
      <c r="U3054" t="b">
        <f>T3054&gt;S3054</f>
        <v>1</v>
      </c>
    </row>
    <row r="3055" spans="1:21" ht="58" x14ac:dyDescent="0.35">
      <c r="A3055">
        <v>3053</v>
      </c>
      <c r="B3055" s="3" t="s">
        <v>3053</v>
      </c>
      <c r="C3055" s="3" t="s">
        <v>7163</v>
      </c>
      <c r="D3055" s="11">
        <v>10000</v>
      </c>
      <c r="E3055" s="11">
        <v>40</v>
      </c>
      <c r="F3055" t="s">
        <v>8221</v>
      </c>
      <c r="G3055" t="s">
        <v>8224</v>
      </c>
      <c r="H3055" t="s">
        <v>8246</v>
      </c>
      <c r="I3055">
        <v>1412222340</v>
      </c>
      <c r="J3055">
        <v>1407781013</v>
      </c>
      <c r="K3055" t="b">
        <v>0</v>
      </c>
      <c r="L3055">
        <v>3</v>
      </c>
      <c r="M3055" t="b">
        <v>0</v>
      </c>
      <c r="N3055" t="s">
        <v>8303</v>
      </c>
      <c r="O3055" s="13">
        <f>E3055/D3055</f>
        <v>4.0000000000000001E-3</v>
      </c>
      <c r="P3055" s="14">
        <f>IF($L3055&lt;&gt;0, E3055/L3055, 0)</f>
        <v>13.333333333333334</v>
      </c>
      <c r="Q3055" t="str">
        <f>LEFT($N3055, FIND("/", $N3055)-1)</f>
        <v>theater</v>
      </c>
      <c r="R3055" t="str">
        <f>RIGHT(N3055, LEN(N3055)-LEN(Q3055)-1)</f>
        <v>spaces</v>
      </c>
      <c r="S3055" s="5">
        <f>$J3055/60/60/24+DATE(1970, 1, 1)</f>
        <v>41862.761724537035</v>
      </c>
      <c r="T3055" s="5">
        <f>$I3055/60/60/24+DATE(1970, 1, 1)</f>
        <v>41914.165972222225</v>
      </c>
      <c r="U3055" t="b">
        <f>T3055&gt;S3055</f>
        <v>1</v>
      </c>
    </row>
    <row r="3056" spans="1:21" ht="58" x14ac:dyDescent="0.35">
      <c r="A3056">
        <v>3054</v>
      </c>
      <c r="B3056" s="3" t="s">
        <v>3054</v>
      </c>
      <c r="C3056" s="3" t="s">
        <v>7164</v>
      </c>
      <c r="D3056" s="11">
        <v>300</v>
      </c>
      <c r="E3056" s="11">
        <v>0</v>
      </c>
      <c r="F3056" t="s">
        <v>8221</v>
      </c>
      <c r="G3056" t="s">
        <v>8224</v>
      </c>
      <c r="H3056" t="s">
        <v>8246</v>
      </c>
      <c r="I3056">
        <v>1425258240</v>
      </c>
      <c r="J3056">
        <v>1422043154</v>
      </c>
      <c r="K3056" t="b">
        <v>0</v>
      </c>
      <c r="L3056">
        <v>0</v>
      </c>
      <c r="M3056" t="b">
        <v>0</v>
      </c>
      <c r="N3056" t="s">
        <v>8303</v>
      </c>
      <c r="O3056" s="13">
        <f>E3056/D3056</f>
        <v>0</v>
      </c>
      <c r="P3056" s="14">
        <f>IF($L3056&lt;&gt;0, E3056/L3056, 0)</f>
        <v>0</v>
      </c>
      <c r="Q3056" t="str">
        <f>LEFT($N3056, FIND("/", $N3056)-1)</f>
        <v>theater</v>
      </c>
      <c r="R3056" t="str">
        <f>RIGHT(N3056, LEN(N3056)-LEN(Q3056)-1)</f>
        <v>spaces</v>
      </c>
      <c r="S3056" s="5">
        <f>$J3056/60/60/24+DATE(1970, 1, 1)</f>
        <v>42027.832800925928</v>
      </c>
      <c r="T3056" s="5">
        <f>$I3056/60/60/24+DATE(1970, 1, 1)</f>
        <v>42065.044444444444</v>
      </c>
      <c r="U3056" t="b">
        <f>T3056&gt;S3056</f>
        <v>1</v>
      </c>
    </row>
    <row r="3057" spans="1:21" ht="43.5" x14ac:dyDescent="0.35">
      <c r="A3057">
        <v>3055</v>
      </c>
      <c r="B3057" s="3" t="s">
        <v>3055</v>
      </c>
      <c r="C3057" s="3" t="s">
        <v>7165</v>
      </c>
      <c r="D3057" s="11">
        <v>20000</v>
      </c>
      <c r="E3057" s="11">
        <v>1</v>
      </c>
      <c r="F3057" t="s">
        <v>8221</v>
      </c>
      <c r="G3057" t="s">
        <v>8224</v>
      </c>
      <c r="H3057" t="s">
        <v>8246</v>
      </c>
      <c r="I3057">
        <v>1420844390</v>
      </c>
      <c r="J3057">
        <v>1415660390</v>
      </c>
      <c r="K3057" t="b">
        <v>0</v>
      </c>
      <c r="L3057">
        <v>1</v>
      </c>
      <c r="M3057" t="b">
        <v>0</v>
      </c>
      <c r="N3057" t="s">
        <v>8303</v>
      </c>
      <c r="O3057" s="13">
        <f>E3057/D3057</f>
        <v>5.0000000000000002E-5</v>
      </c>
      <c r="P3057" s="14">
        <f>IF($L3057&lt;&gt;0, E3057/L3057, 0)</f>
        <v>1</v>
      </c>
      <c r="Q3057" t="str">
        <f>LEFT($N3057, FIND("/", $N3057)-1)</f>
        <v>theater</v>
      </c>
      <c r="R3057" t="str">
        <f>RIGHT(N3057, LEN(N3057)-LEN(Q3057)-1)</f>
        <v>spaces</v>
      </c>
      <c r="S3057" s="5">
        <f>$J3057/60/60/24+DATE(1970, 1, 1)</f>
        <v>41953.95821759259</v>
      </c>
      <c r="T3057" s="5">
        <f>$I3057/60/60/24+DATE(1970, 1, 1)</f>
        <v>42013.95821759259</v>
      </c>
      <c r="U3057" t="b">
        <f>T3057&gt;S3057</f>
        <v>1</v>
      </c>
    </row>
    <row r="3058" spans="1:21" ht="58" x14ac:dyDescent="0.35">
      <c r="A3058">
        <v>3056</v>
      </c>
      <c r="B3058" s="3" t="s">
        <v>3056</v>
      </c>
      <c r="C3058" s="3" t="s">
        <v>7166</v>
      </c>
      <c r="D3058" s="11">
        <v>25000</v>
      </c>
      <c r="E3058" s="11">
        <v>0</v>
      </c>
      <c r="F3058" t="s">
        <v>8221</v>
      </c>
      <c r="G3058" t="s">
        <v>8224</v>
      </c>
      <c r="H3058" t="s">
        <v>8246</v>
      </c>
      <c r="I3058">
        <v>1412003784</v>
      </c>
      <c r="J3058">
        <v>1406819784</v>
      </c>
      <c r="K3058" t="b">
        <v>0</v>
      </c>
      <c r="L3058">
        <v>0</v>
      </c>
      <c r="M3058" t="b">
        <v>0</v>
      </c>
      <c r="N3058" t="s">
        <v>8303</v>
      </c>
      <c r="O3058" s="13">
        <f>E3058/D3058</f>
        <v>0</v>
      </c>
      <c r="P3058" s="14">
        <f>IF($L3058&lt;&gt;0, E3058/L3058, 0)</f>
        <v>0</v>
      </c>
      <c r="Q3058" t="str">
        <f>LEFT($N3058, FIND("/", $N3058)-1)</f>
        <v>theater</v>
      </c>
      <c r="R3058" t="str">
        <f>RIGHT(N3058, LEN(N3058)-LEN(Q3058)-1)</f>
        <v>spaces</v>
      </c>
      <c r="S3058" s="5">
        <f>$J3058/60/60/24+DATE(1970, 1, 1)</f>
        <v>41851.636388888888</v>
      </c>
      <c r="T3058" s="5">
        <f>$I3058/60/60/24+DATE(1970, 1, 1)</f>
        <v>41911.636388888888</v>
      </c>
      <c r="U3058" t="b">
        <f>T3058&gt;S3058</f>
        <v>1</v>
      </c>
    </row>
    <row r="3059" spans="1:21" ht="43.5" x14ac:dyDescent="0.35">
      <c r="A3059">
        <v>3057</v>
      </c>
      <c r="B3059" s="3" t="s">
        <v>3057</v>
      </c>
      <c r="C3059" s="3" t="s">
        <v>7167</v>
      </c>
      <c r="D3059" s="11">
        <v>50000</v>
      </c>
      <c r="E3059" s="11">
        <v>0</v>
      </c>
      <c r="F3059" t="s">
        <v>8221</v>
      </c>
      <c r="G3059" t="s">
        <v>8225</v>
      </c>
      <c r="H3059" t="s">
        <v>8247</v>
      </c>
      <c r="I3059">
        <v>1459694211</v>
      </c>
      <c r="J3059">
        <v>1457105811</v>
      </c>
      <c r="K3059" t="b">
        <v>0</v>
      </c>
      <c r="L3059">
        <v>0</v>
      </c>
      <c r="M3059" t="b">
        <v>0</v>
      </c>
      <c r="N3059" t="s">
        <v>8303</v>
      </c>
      <c r="O3059" s="13">
        <f>E3059/D3059</f>
        <v>0</v>
      </c>
      <c r="P3059" s="14">
        <f>IF($L3059&lt;&gt;0, E3059/L3059, 0)</f>
        <v>0</v>
      </c>
      <c r="Q3059" t="str">
        <f>LEFT($N3059, FIND("/", $N3059)-1)</f>
        <v>theater</v>
      </c>
      <c r="R3059" t="str">
        <f>RIGHT(N3059, LEN(N3059)-LEN(Q3059)-1)</f>
        <v>spaces</v>
      </c>
      <c r="S3059" s="5">
        <f>$J3059/60/60/24+DATE(1970, 1, 1)</f>
        <v>42433.650590277779</v>
      </c>
      <c r="T3059" s="5">
        <f>$I3059/60/60/24+DATE(1970, 1, 1)</f>
        <v>42463.608923611115</v>
      </c>
      <c r="U3059" t="b">
        <f>T3059&gt;S3059</f>
        <v>1</v>
      </c>
    </row>
    <row r="3060" spans="1:21" ht="58" x14ac:dyDescent="0.35">
      <c r="A3060">
        <v>3058</v>
      </c>
      <c r="B3060" s="3" t="s">
        <v>3058</v>
      </c>
      <c r="C3060" s="3" t="s">
        <v>7168</v>
      </c>
      <c r="D3060" s="11">
        <v>18000</v>
      </c>
      <c r="E3060" s="11">
        <v>3</v>
      </c>
      <c r="F3060" t="s">
        <v>8221</v>
      </c>
      <c r="G3060" t="s">
        <v>8237</v>
      </c>
      <c r="H3060" t="s">
        <v>8249</v>
      </c>
      <c r="I3060">
        <v>1463734740</v>
      </c>
      <c r="J3060">
        <v>1459414740</v>
      </c>
      <c r="K3060" t="b">
        <v>0</v>
      </c>
      <c r="L3060">
        <v>3</v>
      </c>
      <c r="M3060" t="b">
        <v>0</v>
      </c>
      <c r="N3060" t="s">
        <v>8303</v>
      </c>
      <c r="O3060" s="13">
        <f>E3060/D3060</f>
        <v>1.6666666666666666E-4</v>
      </c>
      <c r="P3060" s="14">
        <f>IF($L3060&lt;&gt;0, E3060/L3060, 0)</f>
        <v>1</v>
      </c>
      <c r="Q3060" t="str">
        <f>LEFT($N3060, FIND("/", $N3060)-1)</f>
        <v>theater</v>
      </c>
      <c r="R3060" t="str">
        <f>RIGHT(N3060, LEN(N3060)-LEN(Q3060)-1)</f>
        <v>spaces</v>
      </c>
      <c r="S3060" s="5">
        <f>$J3060/60/60/24+DATE(1970, 1, 1)</f>
        <v>42460.374305555553</v>
      </c>
      <c r="T3060" s="5">
        <f>$I3060/60/60/24+DATE(1970, 1, 1)</f>
        <v>42510.374305555553</v>
      </c>
      <c r="U3060" t="b">
        <f>T3060&gt;S3060</f>
        <v>1</v>
      </c>
    </row>
    <row r="3061" spans="1:21" ht="43.5" x14ac:dyDescent="0.35">
      <c r="A3061">
        <v>3059</v>
      </c>
      <c r="B3061" s="3" t="s">
        <v>3059</v>
      </c>
      <c r="C3061" s="3" t="s">
        <v>7169</v>
      </c>
      <c r="D3061" s="11">
        <v>15000</v>
      </c>
      <c r="E3061" s="11">
        <v>451</v>
      </c>
      <c r="F3061" t="s">
        <v>8221</v>
      </c>
      <c r="G3061" t="s">
        <v>8224</v>
      </c>
      <c r="H3061" t="s">
        <v>8246</v>
      </c>
      <c r="I3061">
        <v>1407536846</v>
      </c>
      <c r="J3061">
        <v>1404944846</v>
      </c>
      <c r="K3061" t="b">
        <v>0</v>
      </c>
      <c r="L3061">
        <v>11</v>
      </c>
      <c r="M3061" t="b">
        <v>0</v>
      </c>
      <c r="N3061" t="s">
        <v>8303</v>
      </c>
      <c r="O3061" s="13">
        <f>E3061/D3061</f>
        <v>3.0066666666666665E-2</v>
      </c>
      <c r="P3061" s="14">
        <f>IF($L3061&lt;&gt;0, E3061/L3061, 0)</f>
        <v>41</v>
      </c>
      <c r="Q3061" t="str">
        <f>LEFT($N3061, FIND("/", $N3061)-1)</f>
        <v>theater</v>
      </c>
      <c r="R3061" t="str">
        <f>RIGHT(N3061, LEN(N3061)-LEN(Q3061)-1)</f>
        <v>spaces</v>
      </c>
      <c r="S3061" s="5">
        <f>$J3061/60/60/24+DATE(1970, 1, 1)</f>
        <v>41829.935717592591</v>
      </c>
      <c r="T3061" s="5">
        <f>$I3061/60/60/24+DATE(1970, 1, 1)</f>
        <v>41859.935717592591</v>
      </c>
      <c r="U3061" t="b">
        <f>T3061&gt;S3061</f>
        <v>1</v>
      </c>
    </row>
    <row r="3062" spans="1:21" ht="29" x14ac:dyDescent="0.35">
      <c r="A3062">
        <v>3060</v>
      </c>
      <c r="B3062" s="3" t="s">
        <v>3060</v>
      </c>
      <c r="C3062" s="3" t="s">
        <v>7170</v>
      </c>
      <c r="D3062" s="11">
        <v>220000</v>
      </c>
      <c r="E3062" s="11">
        <v>335</v>
      </c>
      <c r="F3062" t="s">
        <v>8221</v>
      </c>
      <c r="G3062" t="s">
        <v>8224</v>
      </c>
      <c r="H3062" t="s">
        <v>8246</v>
      </c>
      <c r="I3062">
        <v>1443422134</v>
      </c>
      <c r="J3062">
        <v>1440830134</v>
      </c>
      <c r="K3062" t="b">
        <v>0</v>
      </c>
      <c r="L3062">
        <v>6</v>
      </c>
      <c r="M3062" t="b">
        <v>0</v>
      </c>
      <c r="N3062" t="s">
        <v>8303</v>
      </c>
      <c r="O3062" s="13">
        <f>E3062/D3062</f>
        <v>1.5227272727272728E-3</v>
      </c>
      <c r="P3062" s="14">
        <f>IF($L3062&lt;&gt;0, E3062/L3062, 0)</f>
        <v>55.833333333333336</v>
      </c>
      <c r="Q3062" t="str">
        <f>LEFT($N3062, FIND("/", $N3062)-1)</f>
        <v>theater</v>
      </c>
      <c r="R3062" t="str">
        <f>RIGHT(N3062, LEN(N3062)-LEN(Q3062)-1)</f>
        <v>spaces</v>
      </c>
      <c r="S3062" s="5">
        <f>$J3062/60/60/24+DATE(1970, 1, 1)</f>
        <v>42245.274699074071</v>
      </c>
      <c r="T3062" s="5">
        <f>$I3062/60/60/24+DATE(1970, 1, 1)</f>
        <v>42275.274699074071</v>
      </c>
      <c r="U3062" t="b">
        <f>T3062&gt;S3062</f>
        <v>1</v>
      </c>
    </row>
    <row r="3063" spans="1:21" x14ac:dyDescent="0.35">
      <c r="A3063">
        <v>3061</v>
      </c>
      <c r="B3063" s="3" t="s">
        <v>3061</v>
      </c>
      <c r="C3063" s="3" t="s">
        <v>7171</v>
      </c>
      <c r="D3063" s="11">
        <v>1000000</v>
      </c>
      <c r="E3063" s="11">
        <v>0</v>
      </c>
      <c r="F3063" t="s">
        <v>8221</v>
      </c>
      <c r="G3063" t="s">
        <v>8224</v>
      </c>
      <c r="H3063" t="s">
        <v>8246</v>
      </c>
      <c r="I3063">
        <v>1407955748</v>
      </c>
      <c r="J3063">
        <v>1405363748</v>
      </c>
      <c r="K3063" t="b">
        <v>0</v>
      </c>
      <c r="L3063">
        <v>0</v>
      </c>
      <c r="M3063" t="b">
        <v>0</v>
      </c>
      <c r="N3063" t="s">
        <v>8303</v>
      </c>
      <c r="O3063" s="13">
        <f>E3063/D3063</f>
        <v>0</v>
      </c>
      <c r="P3063" s="14">
        <f>IF($L3063&lt;&gt;0, E3063/L3063, 0)</f>
        <v>0</v>
      </c>
      <c r="Q3063" t="str">
        <f>LEFT($N3063, FIND("/", $N3063)-1)</f>
        <v>theater</v>
      </c>
      <c r="R3063" t="str">
        <f>RIGHT(N3063, LEN(N3063)-LEN(Q3063)-1)</f>
        <v>spaces</v>
      </c>
      <c r="S3063" s="5">
        <f>$J3063/60/60/24+DATE(1970, 1, 1)</f>
        <v>41834.784120370372</v>
      </c>
      <c r="T3063" s="5">
        <f>$I3063/60/60/24+DATE(1970, 1, 1)</f>
        <v>41864.784120370372</v>
      </c>
      <c r="U3063" t="b">
        <f>T3063&gt;S3063</f>
        <v>1</v>
      </c>
    </row>
    <row r="3064" spans="1:21" ht="43.5" x14ac:dyDescent="0.35">
      <c r="A3064">
        <v>3062</v>
      </c>
      <c r="B3064" s="3" t="s">
        <v>3062</v>
      </c>
      <c r="C3064" s="3" t="s">
        <v>7172</v>
      </c>
      <c r="D3064" s="11">
        <v>10000</v>
      </c>
      <c r="E3064" s="11">
        <v>6684</v>
      </c>
      <c r="F3064" t="s">
        <v>8221</v>
      </c>
      <c r="G3064" t="s">
        <v>8224</v>
      </c>
      <c r="H3064" t="s">
        <v>8246</v>
      </c>
      <c r="I3064">
        <v>1443636000</v>
      </c>
      <c r="J3064">
        <v>1441111892</v>
      </c>
      <c r="K3064" t="b">
        <v>0</v>
      </c>
      <c r="L3064">
        <v>67</v>
      </c>
      <c r="M3064" t="b">
        <v>0</v>
      </c>
      <c r="N3064" t="s">
        <v>8303</v>
      </c>
      <c r="O3064" s="13">
        <f>E3064/D3064</f>
        <v>0.66839999999999999</v>
      </c>
      <c r="P3064" s="14">
        <f>IF($L3064&lt;&gt;0, E3064/L3064, 0)</f>
        <v>99.761194029850742</v>
      </c>
      <c r="Q3064" t="str">
        <f>LEFT($N3064, FIND("/", $N3064)-1)</f>
        <v>theater</v>
      </c>
      <c r="R3064" t="str">
        <f>RIGHT(N3064, LEN(N3064)-LEN(Q3064)-1)</f>
        <v>spaces</v>
      </c>
      <c r="S3064" s="5">
        <f>$J3064/60/60/24+DATE(1970, 1, 1)</f>
        <v>42248.535787037035</v>
      </c>
      <c r="T3064" s="5">
        <f>$I3064/60/60/24+DATE(1970, 1, 1)</f>
        <v>42277.75</v>
      </c>
      <c r="U3064" t="b">
        <f>T3064&gt;S3064</f>
        <v>1</v>
      </c>
    </row>
    <row r="3065" spans="1:21" ht="43.5" x14ac:dyDescent="0.35">
      <c r="A3065">
        <v>3063</v>
      </c>
      <c r="B3065" s="3" t="s">
        <v>3063</v>
      </c>
      <c r="C3065" s="3" t="s">
        <v>7173</v>
      </c>
      <c r="D3065" s="11">
        <v>3000</v>
      </c>
      <c r="E3065" s="11">
        <v>587</v>
      </c>
      <c r="F3065" t="s">
        <v>8221</v>
      </c>
      <c r="G3065" t="s">
        <v>8224</v>
      </c>
      <c r="H3065" t="s">
        <v>8246</v>
      </c>
      <c r="I3065">
        <v>1477174138</v>
      </c>
      <c r="J3065">
        <v>1474150138</v>
      </c>
      <c r="K3065" t="b">
        <v>0</v>
      </c>
      <c r="L3065">
        <v>23</v>
      </c>
      <c r="M3065" t="b">
        <v>0</v>
      </c>
      <c r="N3065" t="s">
        <v>8303</v>
      </c>
      <c r="O3065" s="13">
        <f>E3065/D3065</f>
        <v>0.19566666666666666</v>
      </c>
      <c r="P3065" s="14">
        <f>IF($L3065&lt;&gt;0, E3065/L3065, 0)</f>
        <v>25.521739130434781</v>
      </c>
      <c r="Q3065" t="str">
        <f>LEFT($N3065, FIND("/", $N3065)-1)</f>
        <v>theater</v>
      </c>
      <c r="R3065" t="str">
        <f>RIGHT(N3065, LEN(N3065)-LEN(Q3065)-1)</f>
        <v>spaces</v>
      </c>
      <c r="S3065" s="5">
        <f>$J3065/60/60/24+DATE(1970, 1, 1)</f>
        <v>42630.922893518517</v>
      </c>
      <c r="T3065" s="5">
        <f>$I3065/60/60/24+DATE(1970, 1, 1)</f>
        <v>42665.922893518517</v>
      </c>
      <c r="U3065" t="b">
        <f>T3065&gt;S3065</f>
        <v>1</v>
      </c>
    </row>
    <row r="3066" spans="1:21" ht="29" x14ac:dyDescent="0.35">
      <c r="A3066">
        <v>3064</v>
      </c>
      <c r="B3066" s="3" t="s">
        <v>3064</v>
      </c>
      <c r="C3066" s="3" t="s">
        <v>7174</v>
      </c>
      <c r="D3066" s="11">
        <v>75000</v>
      </c>
      <c r="E3066" s="11">
        <v>8471</v>
      </c>
      <c r="F3066" t="s">
        <v>8221</v>
      </c>
      <c r="G3066" t="s">
        <v>8224</v>
      </c>
      <c r="H3066" t="s">
        <v>8246</v>
      </c>
      <c r="I3066">
        <v>1448175540</v>
      </c>
      <c r="J3066">
        <v>1445483246</v>
      </c>
      <c r="K3066" t="b">
        <v>0</v>
      </c>
      <c r="L3066">
        <v>72</v>
      </c>
      <c r="M3066" t="b">
        <v>0</v>
      </c>
      <c r="N3066" t="s">
        <v>8303</v>
      </c>
      <c r="O3066" s="13">
        <f>E3066/D3066</f>
        <v>0.11294666666666667</v>
      </c>
      <c r="P3066" s="14">
        <f>IF($L3066&lt;&gt;0, E3066/L3066, 0)</f>
        <v>117.65277777777777</v>
      </c>
      <c r="Q3066" t="str">
        <f>LEFT($N3066, FIND("/", $N3066)-1)</f>
        <v>theater</v>
      </c>
      <c r="R3066" t="str">
        <f>RIGHT(N3066, LEN(N3066)-LEN(Q3066)-1)</f>
        <v>spaces</v>
      </c>
      <c r="S3066" s="5">
        <f>$J3066/60/60/24+DATE(1970, 1, 1)</f>
        <v>42299.130162037036</v>
      </c>
      <c r="T3066" s="5">
        <f>$I3066/60/60/24+DATE(1970, 1, 1)</f>
        <v>42330.290972222225</v>
      </c>
      <c r="U3066" t="b">
        <f>T3066&gt;S3066</f>
        <v>1</v>
      </c>
    </row>
    <row r="3067" spans="1:21" ht="43.5" x14ac:dyDescent="0.35">
      <c r="A3067">
        <v>3065</v>
      </c>
      <c r="B3067" s="3" t="s">
        <v>3065</v>
      </c>
      <c r="C3067" s="3" t="s">
        <v>7175</v>
      </c>
      <c r="D3067" s="11">
        <v>25000</v>
      </c>
      <c r="E3067" s="11">
        <v>10</v>
      </c>
      <c r="F3067" t="s">
        <v>8221</v>
      </c>
      <c r="G3067" t="s">
        <v>8224</v>
      </c>
      <c r="H3067" t="s">
        <v>8246</v>
      </c>
      <c r="I3067">
        <v>1406683172</v>
      </c>
      <c r="J3067">
        <v>1404523172</v>
      </c>
      <c r="K3067" t="b">
        <v>0</v>
      </c>
      <c r="L3067">
        <v>2</v>
      </c>
      <c r="M3067" t="b">
        <v>0</v>
      </c>
      <c r="N3067" t="s">
        <v>8303</v>
      </c>
      <c r="O3067" s="13">
        <f>E3067/D3067</f>
        <v>4.0000000000000002E-4</v>
      </c>
      <c r="P3067" s="14">
        <f>IF($L3067&lt;&gt;0, E3067/L3067, 0)</f>
        <v>5</v>
      </c>
      <c r="Q3067" t="str">
        <f>LEFT($N3067, FIND("/", $N3067)-1)</f>
        <v>theater</v>
      </c>
      <c r="R3067" t="str">
        <f>RIGHT(N3067, LEN(N3067)-LEN(Q3067)-1)</f>
        <v>spaces</v>
      </c>
      <c r="S3067" s="5">
        <f>$J3067/60/60/24+DATE(1970, 1, 1)</f>
        <v>41825.055231481485</v>
      </c>
      <c r="T3067" s="5">
        <f>$I3067/60/60/24+DATE(1970, 1, 1)</f>
        <v>41850.055231481485</v>
      </c>
      <c r="U3067" t="b">
        <f>T3067&gt;S3067</f>
        <v>1</v>
      </c>
    </row>
    <row r="3068" spans="1:21" ht="43.5" x14ac:dyDescent="0.35">
      <c r="A3068">
        <v>3066</v>
      </c>
      <c r="B3068" s="3" t="s">
        <v>3066</v>
      </c>
      <c r="C3068" s="3" t="s">
        <v>7176</v>
      </c>
      <c r="D3068" s="11">
        <v>350000</v>
      </c>
      <c r="E3068" s="11">
        <v>41950</v>
      </c>
      <c r="F3068" t="s">
        <v>8221</v>
      </c>
      <c r="G3068" t="s">
        <v>8226</v>
      </c>
      <c r="H3068" t="s">
        <v>8248</v>
      </c>
      <c r="I3068">
        <v>1468128537</v>
      </c>
      <c r="J3068">
        <v>1465536537</v>
      </c>
      <c r="K3068" t="b">
        <v>0</v>
      </c>
      <c r="L3068">
        <v>15</v>
      </c>
      <c r="M3068" t="b">
        <v>0</v>
      </c>
      <c r="N3068" t="s">
        <v>8303</v>
      </c>
      <c r="O3068" s="13">
        <f>E3068/D3068</f>
        <v>0.11985714285714286</v>
      </c>
      <c r="P3068" s="14">
        <f>IF($L3068&lt;&gt;0, E3068/L3068, 0)</f>
        <v>2796.6666666666665</v>
      </c>
      <c r="Q3068" t="str">
        <f>LEFT($N3068, FIND("/", $N3068)-1)</f>
        <v>theater</v>
      </c>
      <c r="R3068" t="str">
        <f>RIGHT(N3068, LEN(N3068)-LEN(Q3068)-1)</f>
        <v>spaces</v>
      </c>
      <c r="S3068" s="5">
        <f>$J3068/60/60/24+DATE(1970, 1, 1)</f>
        <v>42531.228437500002</v>
      </c>
      <c r="T3068" s="5">
        <f>$I3068/60/60/24+DATE(1970, 1, 1)</f>
        <v>42561.228437500002</v>
      </c>
      <c r="U3068" t="b">
        <f>T3068&gt;S3068</f>
        <v>1</v>
      </c>
    </row>
    <row r="3069" spans="1:21" ht="43.5" x14ac:dyDescent="0.35">
      <c r="A3069">
        <v>3067</v>
      </c>
      <c r="B3069" s="3" t="s">
        <v>3067</v>
      </c>
      <c r="C3069" s="3" t="s">
        <v>7177</v>
      </c>
      <c r="D3069" s="11">
        <v>8000</v>
      </c>
      <c r="E3069" s="11">
        <v>200</v>
      </c>
      <c r="F3069" t="s">
        <v>8221</v>
      </c>
      <c r="G3069" t="s">
        <v>8228</v>
      </c>
      <c r="H3069" t="s">
        <v>8250</v>
      </c>
      <c r="I3069">
        <v>1441837879</v>
      </c>
      <c r="J3069">
        <v>1439245879</v>
      </c>
      <c r="K3069" t="b">
        <v>0</v>
      </c>
      <c r="L3069">
        <v>1</v>
      </c>
      <c r="M3069" t="b">
        <v>0</v>
      </c>
      <c r="N3069" t="s">
        <v>8303</v>
      </c>
      <c r="O3069" s="13">
        <f>E3069/D3069</f>
        <v>2.5000000000000001E-2</v>
      </c>
      <c r="P3069" s="14">
        <f>IF($L3069&lt;&gt;0, E3069/L3069, 0)</f>
        <v>200</v>
      </c>
      <c r="Q3069" t="str">
        <f>LEFT($N3069, FIND("/", $N3069)-1)</f>
        <v>theater</v>
      </c>
      <c r="R3069" t="str">
        <f>RIGHT(N3069, LEN(N3069)-LEN(Q3069)-1)</f>
        <v>spaces</v>
      </c>
      <c r="S3069" s="5">
        <f>$J3069/60/60/24+DATE(1970, 1, 1)</f>
        <v>42226.938414351855</v>
      </c>
      <c r="T3069" s="5">
        <f>$I3069/60/60/24+DATE(1970, 1, 1)</f>
        <v>42256.938414351855</v>
      </c>
      <c r="U3069" t="b">
        <f>T3069&gt;S3069</f>
        <v>1</v>
      </c>
    </row>
    <row r="3070" spans="1:21" ht="58" x14ac:dyDescent="0.35">
      <c r="A3070">
        <v>3068</v>
      </c>
      <c r="B3070" s="3" t="s">
        <v>3068</v>
      </c>
      <c r="C3070" s="3" t="s">
        <v>7178</v>
      </c>
      <c r="D3070" s="11">
        <v>250000</v>
      </c>
      <c r="E3070" s="11">
        <v>175</v>
      </c>
      <c r="F3070" t="s">
        <v>8221</v>
      </c>
      <c r="G3070" t="s">
        <v>8224</v>
      </c>
      <c r="H3070" t="s">
        <v>8246</v>
      </c>
      <c r="I3070">
        <v>1445013352</v>
      </c>
      <c r="J3070">
        <v>1442421352</v>
      </c>
      <c r="K3070" t="b">
        <v>0</v>
      </c>
      <c r="L3070">
        <v>2</v>
      </c>
      <c r="M3070" t="b">
        <v>0</v>
      </c>
      <c r="N3070" t="s">
        <v>8303</v>
      </c>
      <c r="O3070" s="13">
        <f>E3070/D3070</f>
        <v>6.9999999999999999E-4</v>
      </c>
      <c r="P3070" s="14">
        <f>IF($L3070&lt;&gt;0, E3070/L3070, 0)</f>
        <v>87.5</v>
      </c>
      <c r="Q3070" t="str">
        <f>LEFT($N3070, FIND("/", $N3070)-1)</f>
        <v>theater</v>
      </c>
      <c r="R3070" t="str">
        <f>RIGHT(N3070, LEN(N3070)-LEN(Q3070)-1)</f>
        <v>spaces</v>
      </c>
      <c r="S3070" s="5">
        <f>$J3070/60/60/24+DATE(1970, 1, 1)</f>
        <v>42263.691574074073</v>
      </c>
      <c r="T3070" s="5">
        <f>$I3070/60/60/24+DATE(1970, 1, 1)</f>
        <v>42293.691574074073</v>
      </c>
      <c r="U3070" t="b">
        <f>T3070&gt;S3070</f>
        <v>1</v>
      </c>
    </row>
    <row r="3071" spans="1:21" ht="43.5" x14ac:dyDescent="0.35">
      <c r="A3071">
        <v>3069</v>
      </c>
      <c r="B3071" s="3" t="s">
        <v>3069</v>
      </c>
      <c r="C3071" s="3" t="s">
        <v>7179</v>
      </c>
      <c r="D3071" s="11">
        <v>1000</v>
      </c>
      <c r="E3071" s="11">
        <v>141</v>
      </c>
      <c r="F3071" t="s">
        <v>8221</v>
      </c>
      <c r="G3071" t="s">
        <v>8224</v>
      </c>
      <c r="H3071" t="s">
        <v>8246</v>
      </c>
      <c r="I3071">
        <v>1418587234</v>
      </c>
      <c r="J3071">
        <v>1415995234</v>
      </c>
      <c r="K3071" t="b">
        <v>0</v>
      </c>
      <c r="L3071">
        <v>7</v>
      </c>
      <c r="M3071" t="b">
        <v>0</v>
      </c>
      <c r="N3071" t="s">
        <v>8303</v>
      </c>
      <c r="O3071" s="13">
        <f>E3071/D3071</f>
        <v>0.14099999999999999</v>
      </c>
      <c r="P3071" s="14">
        <f>IF($L3071&lt;&gt;0, E3071/L3071, 0)</f>
        <v>20.142857142857142</v>
      </c>
      <c r="Q3071" t="str">
        <f>LEFT($N3071, FIND("/", $N3071)-1)</f>
        <v>theater</v>
      </c>
      <c r="R3071" t="str">
        <f>RIGHT(N3071, LEN(N3071)-LEN(Q3071)-1)</f>
        <v>spaces</v>
      </c>
      <c r="S3071" s="5">
        <f>$J3071/60/60/24+DATE(1970, 1, 1)</f>
        <v>41957.833726851852</v>
      </c>
      <c r="T3071" s="5">
        <f>$I3071/60/60/24+DATE(1970, 1, 1)</f>
        <v>41987.833726851852</v>
      </c>
      <c r="U3071" t="b">
        <f>T3071&gt;S3071</f>
        <v>1</v>
      </c>
    </row>
    <row r="3072" spans="1:21" ht="43.5" x14ac:dyDescent="0.35">
      <c r="A3072">
        <v>3070</v>
      </c>
      <c r="B3072" s="3" t="s">
        <v>3070</v>
      </c>
      <c r="C3072" s="3" t="s">
        <v>7180</v>
      </c>
      <c r="D3072" s="11">
        <v>10000</v>
      </c>
      <c r="E3072" s="11">
        <v>334</v>
      </c>
      <c r="F3072" t="s">
        <v>8221</v>
      </c>
      <c r="G3072" t="s">
        <v>8225</v>
      </c>
      <c r="H3072" t="s">
        <v>8247</v>
      </c>
      <c r="I3072">
        <v>1481132169</v>
      </c>
      <c r="J3072">
        <v>1479317769</v>
      </c>
      <c r="K3072" t="b">
        <v>0</v>
      </c>
      <c r="L3072">
        <v>16</v>
      </c>
      <c r="M3072" t="b">
        <v>0</v>
      </c>
      <c r="N3072" t="s">
        <v>8303</v>
      </c>
      <c r="O3072" s="13">
        <f>E3072/D3072</f>
        <v>3.3399999999999999E-2</v>
      </c>
      <c r="P3072" s="14">
        <f>IF($L3072&lt;&gt;0, E3072/L3072, 0)</f>
        <v>20.875</v>
      </c>
      <c r="Q3072" t="str">
        <f>LEFT($N3072, FIND("/", $N3072)-1)</f>
        <v>theater</v>
      </c>
      <c r="R3072" t="str">
        <f>RIGHT(N3072, LEN(N3072)-LEN(Q3072)-1)</f>
        <v>spaces</v>
      </c>
      <c r="S3072" s="5">
        <f>$J3072/60/60/24+DATE(1970, 1, 1)</f>
        <v>42690.733437499999</v>
      </c>
      <c r="T3072" s="5">
        <f>$I3072/60/60/24+DATE(1970, 1, 1)</f>
        <v>42711.733437499999</v>
      </c>
      <c r="U3072" t="b">
        <f>T3072&gt;S3072</f>
        <v>1</v>
      </c>
    </row>
    <row r="3073" spans="1:21" ht="43.5" x14ac:dyDescent="0.35">
      <c r="A3073">
        <v>3071</v>
      </c>
      <c r="B3073" s="3" t="s">
        <v>3071</v>
      </c>
      <c r="C3073" s="3" t="s">
        <v>7181</v>
      </c>
      <c r="D3073" s="11">
        <v>12000</v>
      </c>
      <c r="E3073" s="11">
        <v>7173</v>
      </c>
      <c r="F3073" t="s">
        <v>8221</v>
      </c>
      <c r="G3073" t="s">
        <v>8224</v>
      </c>
      <c r="H3073" t="s">
        <v>8246</v>
      </c>
      <c r="I3073">
        <v>1429595940</v>
      </c>
      <c r="J3073">
        <v>1428082481</v>
      </c>
      <c r="K3073" t="b">
        <v>0</v>
      </c>
      <c r="L3073">
        <v>117</v>
      </c>
      <c r="M3073" t="b">
        <v>0</v>
      </c>
      <c r="N3073" t="s">
        <v>8303</v>
      </c>
      <c r="O3073" s="13">
        <f>E3073/D3073</f>
        <v>0.59775</v>
      </c>
      <c r="P3073" s="14">
        <f>IF($L3073&lt;&gt;0, E3073/L3073, 0)</f>
        <v>61.307692307692307</v>
      </c>
      <c r="Q3073" t="str">
        <f>LEFT($N3073, FIND("/", $N3073)-1)</f>
        <v>theater</v>
      </c>
      <c r="R3073" t="str">
        <f>RIGHT(N3073, LEN(N3073)-LEN(Q3073)-1)</f>
        <v>spaces</v>
      </c>
      <c r="S3073" s="5">
        <f>$J3073/60/60/24+DATE(1970, 1, 1)</f>
        <v>42097.732418981483</v>
      </c>
      <c r="T3073" s="5">
        <f>$I3073/60/60/24+DATE(1970, 1, 1)</f>
        <v>42115.249305555553</v>
      </c>
      <c r="U3073" t="b">
        <f>T3073&gt;S3073</f>
        <v>1</v>
      </c>
    </row>
    <row r="3074" spans="1:21" ht="58" x14ac:dyDescent="0.35">
      <c r="A3074">
        <v>3072</v>
      </c>
      <c r="B3074" s="3" t="s">
        <v>3072</v>
      </c>
      <c r="C3074" s="3" t="s">
        <v>7182</v>
      </c>
      <c r="D3074" s="11">
        <v>12000</v>
      </c>
      <c r="E3074" s="11">
        <v>2</v>
      </c>
      <c r="F3074" t="s">
        <v>8221</v>
      </c>
      <c r="G3074" t="s">
        <v>8224</v>
      </c>
      <c r="H3074" t="s">
        <v>8246</v>
      </c>
      <c r="I3074">
        <v>1477791960</v>
      </c>
      <c r="J3074">
        <v>1476549262</v>
      </c>
      <c r="K3074" t="b">
        <v>0</v>
      </c>
      <c r="L3074">
        <v>2</v>
      </c>
      <c r="M3074" t="b">
        <v>0</v>
      </c>
      <c r="N3074" t="s">
        <v>8303</v>
      </c>
      <c r="O3074" s="13">
        <f>E3074/D3074</f>
        <v>1.6666666666666666E-4</v>
      </c>
      <c r="P3074" s="14">
        <f>IF($L3074&lt;&gt;0, E3074/L3074, 0)</f>
        <v>1</v>
      </c>
      <c r="Q3074" t="str">
        <f>LEFT($N3074, FIND("/", $N3074)-1)</f>
        <v>theater</v>
      </c>
      <c r="R3074" t="str">
        <f>RIGHT(N3074, LEN(N3074)-LEN(Q3074)-1)</f>
        <v>spaces</v>
      </c>
      <c r="S3074" s="5">
        <f>$J3074/60/60/24+DATE(1970, 1, 1)</f>
        <v>42658.690532407403</v>
      </c>
      <c r="T3074" s="5">
        <f>$I3074/60/60/24+DATE(1970, 1, 1)</f>
        <v>42673.073611111111</v>
      </c>
      <c r="U3074" t="b">
        <f>T3074&gt;S3074</f>
        <v>1</v>
      </c>
    </row>
    <row r="3075" spans="1:21" ht="43.5" x14ac:dyDescent="0.35">
      <c r="A3075">
        <v>3073</v>
      </c>
      <c r="B3075" s="3" t="s">
        <v>3073</v>
      </c>
      <c r="C3075" s="3" t="s">
        <v>7183</v>
      </c>
      <c r="D3075" s="11">
        <v>2800000</v>
      </c>
      <c r="E3075" s="11">
        <v>645</v>
      </c>
      <c r="F3075" t="s">
        <v>8221</v>
      </c>
      <c r="G3075" t="s">
        <v>8224</v>
      </c>
      <c r="H3075" t="s">
        <v>8246</v>
      </c>
      <c r="I3075">
        <v>1434309540</v>
      </c>
      <c r="J3075">
        <v>1429287900</v>
      </c>
      <c r="K3075" t="b">
        <v>0</v>
      </c>
      <c r="L3075">
        <v>7</v>
      </c>
      <c r="M3075" t="b">
        <v>0</v>
      </c>
      <c r="N3075" t="s">
        <v>8303</v>
      </c>
      <c r="O3075" s="13">
        <f>E3075/D3075</f>
        <v>2.3035714285714285E-4</v>
      </c>
      <c r="P3075" s="14">
        <f>IF($L3075&lt;&gt;0, E3075/L3075, 0)</f>
        <v>92.142857142857139</v>
      </c>
      <c r="Q3075" t="str">
        <f>LEFT($N3075, FIND("/", $N3075)-1)</f>
        <v>theater</v>
      </c>
      <c r="R3075" t="str">
        <f>RIGHT(N3075, LEN(N3075)-LEN(Q3075)-1)</f>
        <v>spaces</v>
      </c>
      <c r="S3075" s="5">
        <f>$J3075/60/60/24+DATE(1970, 1, 1)</f>
        <v>42111.684027777781</v>
      </c>
      <c r="T3075" s="5">
        <f>$I3075/60/60/24+DATE(1970, 1, 1)</f>
        <v>42169.804861111115</v>
      </c>
      <c r="U3075" t="b">
        <f>T3075&gt;S3075</f>
        <v>1</v>
      </c>
    </row>
    <row r="3076" spans="1:21" ht="58" x14ac:dyDescent="0.35">
      <c r="A3076">
        <v>3074</v>
      </c>
      <c r="B3076" s="3" t="s">
        <v>3074</v>
      </c>
      <c r="C3076" s="3" t="s">
        <v>7184</v>
      </c>
      <c r="D3076" s="11">
        <v>25000</v>
      </c>
      <c r="E3076" s="11">
        <v>22</v>
      </c>
      <c r="F3076" t="s">
        <v>8221</v>
      </c>
      <c r="G3076" t="s">
        <v>8230</v>
      </c>
      <c r="H3076" t="s">
        <v>8249</v>
      </c>
      <c r="I3076">
        <v>1457617359</v>
      </c>
      <c r="J3076">
        <v>1455025359</v>
      </c>
      <c r="K3076" t="b">
        <v>0</v>
      </c>
      <c r="L3076">
        <v>3</v>
      </c>
      <c r="M3076" t="b">
        <v>0</v>
      </c>
      <c r="N3076" t="s">
        <v>8303</v>
      </c>
      <c r="O3076" s="13">
        <f>E3076/D3076</f>
        <v>8.8000000000000003E-4</v>
      </c>
      <c r="P3076" s="14">
        <f>IF($L3076&lt;&gt;0, E3076/L3076, 0)</f>
        <v>7.333333333333333</v>
      </c>
      <c r="Q3076" t="str">
        <f>LEFT($N3076, FIND("/", $N3076)-1)</f>
        <v>theater</v>
      </c>
      <c r="R3076" t="str">
        <f>RIGHT(N3076, LEN(N3076)-LEN(Q3076)-1)</f>
        <v>spaces</v>
      </c>
      <c r="S3076" s="5">
        <f>$J3076/60/60/24+DATE(1970, 1, 1)</f>
        <v>42409.571284722217</v>
      </c>
      <c r="T3076" s="5">
        <f>$I3076/60/60/24+DATE(1970, 1, 1)</f>
        <v>42439.571284722217</v>
      </c>
      <c r="U3076" t="b">
        <f>T3076&gt;S3076</f>
        <v>1</v>
      </c>
    </row>
    <row r="3077" spans="1:21" ht="43.5" x14ac:dyDescent="0.35">
      <c r="A3077">
        <v>3075</v>
      </c>
      <c r="B3077" s="3" t="s">
        <v>3075</v>
      </c>
      <c r="C3077" s="3" t="s">
        <v>7185</v>
      </c>
      <c r="D3077" s="11">
        <v>15000</v>
      </c>
      <c r="E3077" s="11">
        <v>1296</v>
      </c>
      <c r="F3077" t="s">
        <v>8221</v>
      </c>
      <c r="G3077" t="s">
        <v>8224</v>
      </c>
      <c r="H3077" t="s">
        <v>8246</v>
      </c>
      <c r="I3077">
        <v>1471573640</v>
      </c>
      <c r="J3077">
        <v>1467253640</v>
      </c>
      <c r="K3077" t="b">
        <v>0</v>
      </c>
      <c r="L3077">
        <v>20</v>
      </c>
      <c r="M3077" t="b">
        <v>0</v>
      </c>
      <c r="N3077" t="s">
        <v>8303</v>
      </c>
      <c r="O3077" s="13">
        <f>E3077/D3077</f>
        <v>8.6400000000000005E-2</v>
      </c>
      <c r="P3077" s="14">
        <f>IF($L3077&lt;&gt;0, E3077/L3077, 0)</f>
        <v>64.8</v>
      </c>
      <c r="Q3077" t="str">
        <f>LEFT($N3077, FIND("/", $N3077)-1)</f>
        <v>theater</v>
      </c>
      <c r="R3077" t="str">
        <f>RIGHT(N3077, LEN(N3077)-LEN(Q3077)-1)</f>
        <v>spaces</v>
      </c>
      <c r="S3077" s="5">
        <f>$J3077/60/60/24+DATE(1970, 1, 1)</f>
        <v>42551.102314814809</v>
      </c>
      <c r="T3077" s="5">
        <f>$I3077/60/60/24+DATE(1970, 1, 1)</f>
        <v>42601.102314814809</v>
      </c>
      <c r="U3077" t="b">
        <f>T3077&gt;S3077</f>
        <v>1</v>
      </c>
    </row>
    <row r="3078" spans="1:21" ht="29" x14ac:dyDescent="0.35">
      <c r="A3078">
        <v>3076</v>
      </c>
      <c r="B3078" s="3" t="s">
        <v>3076</v>
      </c>
      <c r="C3078" s="3" t="s">
        <v>7186</v>
      </c>
      <c r="D3078" s="11">
        <v>10000</v>
      </c>
      <c r="E3078" s="11">
        <v>1506</v>
      </c>
      <c r="F3078" t="s">
        <v>8221</v>
      </c>
      <c r="G3078" t="s">
        <v>8224</v>
      </c>
      <c r="H3078" t="s">
        <v>8246</v>
      </c>
      <c r="I3078">
        <v>1444405123</v>
      </c>
      <c r="J3078">
        <v>1439221123</v>
      </c>
      <c r="K3078" t="b">
        <v>0</v>
      </c>
      <c r="L3078">
        <v>50</v>
      </c>
      <c r="M3078" t="b">
        <v>0</v>
      </c>
      <c r="N3078" t="s">
        <v>8303</v>
      </c>
      <c r="O3078" s="13">
        <f>E3078/D3078</f>
        <v>0.15060000000000001</v>
      </c>
      <c r="P3078" s="14">
        <f>IF($L3078&lt;&gt;0, E3078/L3078, 0)</f>
        <v>30.12</v>
      </c>
      <c r="Q3078" t="str">
        <f>LEFT($N3078, FIND("/", $N3078)-1)</f>
        <v>theater</v>
      </c>
      <c r="R3078" t="str">
        <f>RIGHT(N3078, LEN(N3078)-LEN(Q3078)-1)</f>
        <v>spaces</v>
      </c>
      <c r="S3078" s="5">
        <f>$J3078/60/60/24+DATE(1970, 1, 1)</f>
        <v>42226.651886574073</v>
      </c>
      <c r="T3078" s="5">
        <f>$I3078/60/60/24+DATE(1970, 1, 1)</f>
        <v>42286.651886574073</v>
      </c>
      <c r="U3078" t="b">
        <f>T3078&gt;S3078</f>
        <v>1</v>
      </c>
    </row>
    <row r="3079" spans="1:21" ht="43.5" x14ac:dyDescent="0.35">
      <c r="A3079">
        <v>3077</v>
      </c>
      <c r="B3079" s="3" t="s">
        <v>3077</v>
      </c>
      <c r="C3079" s="3" t="s">
        <v>7187</v>
      </c>
      <c r="D3079" s="11">
        <v>22000</v>
      </c>
      <c r="E3079" s="11">
        <v>105</v>
      </c>
      <c r="F3079" t="s">
        <v>8221</v>
      </c>
      <c r="G3079" t="s">
        <v>8229</v>
      </c>
      <c r="H3079" t="s">
        <v>8251</v>
      </c>
      <c r="I3079">
        <v>1488495478</v>
      </c>
      <c r="J3079">
        <v>1485903478</v>
      </c>
      <c r="K3079" t="b">
        <v>0</v>
      </c>
      <c r="L3079">
        <v>2</v>
      </c>
      <c r="M3079" t="b">
        <v>0</v>
      </c>
      <c r="N3079" t="s">
        <v>8303</v>
      </c>
      <c r="O3079" s="13">
        <f>E3079/D3079</f>
        <v>4.7727272727272731E-3</v>
      </c>
      <c r="P3079" s="14">
        <f>IF($L3079&lt;&gt;0, E3079/L3079, 0)</f>
        <v>52.5</v>
      </c>
      <c r="Q3079" t="str">
        <f>LEFT($N3079, FIND("/", $N3079)-1)</f>
        <v>theater</v>
      </c>
      <c r="R3079" t="str">
        <f>RIGHT(N3079, LEN(N3079)-LEN(Q3079)-1)</f>
        <v>spaces</v>
      </c>
      <c r="S3079" s="5">
        <f>$J3079/60/60/24+DATE(1970, 1, 1)</f>
        <v>42766.956921296296</v>
      </c>
      <c r="T3079" s="5">
        <f>$I3079/60/60/24+DATE(1970, 1, 1)</f>
        <v>42796.956921296296</v>
      </c>
      <c r="U3079" t="b">
        <f>T3079&gt;S3079</f>
        <v>1</v>
      </c>
    </row>
    <row r="3080" spans="1:21" ht="43.5" x14ac:dyDescent="0.35">
      <c r="A3080">
        <v>3078</v>
      </c>
      <c r="B3080" s="3" t="s">
        <v>3078</v>
      </c>
      <c r="C3080" s="3" t="s">
        <v>7188</v>
      </c>
      <c r="D3080" s="11">
        <v>60000</v>
      </c>
      <c r="E3080" s="11">
        <v>71</v>
      </c>
      <c r="F3080" t="s">
        <v>8221</v>
      </c>
      <c r="G3080" t="s">
        <v>8224</v>
      </c>
      <c r="H3080" t="s">
        <v>8246</v>
      </c>
      <c r="I3080">
        <v>1424920795</v>
      </c>
      <c r="J3080">
        <v>1422328795</v>
      </c>
      <c r="K3080" t="b">
        <v>0</v>
      </c>
      <c r="L3080">
        <v>3</v>
      </c>
      <c r="M3080" t="b">
        <v>0</v>
      </c>
      <c r="N3080" t="s">
        <v>8303</v>
      </c>
      <c r="O3080" s="13">
        <f>E3080/D3080</f>
        <v>1.1833333333333333E-3</v>
      </c>
      <c r="P3080" s="14">
        <f>IF($L3080&lt;&gt;0, E3080/L3080, 0)</f>
        <v>23.666666666666668</v>
      </c>
      <c r="Q3080" t="str">
        <f>LEFT($N3080, FIND("/", $N3080)-1)</f>
        <v>theater</v>
      </c>
      <c r="R3080" t="str">
        <f>RIGHT(N3080, LEN(N3080)-LEN(Q3080)-1)</f>
        <v>spaces</v>
      </c>
      <c r="S3080" s="5">
        <f>$J3080/60/60/24+DATE(1970, 1, 1)</f>
        <v>42031.138831018514</v>
      </c>
      <c r="T3080" s="5">
        <f>$I3080/60/60/24+DATE(1970, 1, 1)</f>
        <v>42061.138831018514</v>
      </c>
      <c r="U3080" t="b">
        <f>T3080&gt;S3080</f>
        <v>1</v>
      </c>
    </row>
    <row r="3081" spans="1:21" ht="43.5" x14ac:dyDescent="0.35">
      <c r="A3081">
        <v>3079</v>
      </c>
      <c r="B3081" s="3" t="s">
        <v>3079</v>
      </c>
      <c r="C3081" s="3" t="s">
        <v>7189</v>
      </c>
      <c r="D3081" s="11">
        <v>1333666</v>
      </c>
      <c r="E3081" s="11">
        <v>11226</v>
      </c>
      <c r="F3081" t="s">
        <v>8221</v>
      </c>
      <c r="G3081" t="s">
        <v>8224</v>
      </c>
      <c r="H3081" t="s">
        <v>8246</v>
      </c>
      <c r="I3081">
        <v>1427040435</v>
      </c>
      <c r="J3081">
        <v>1424452035</v>
      </c>
      <c r="K3081" t="b">
        <v>0</v>
      </c>
      <c r="L3081">
        <v>27</v>
      </c>
      <c r="M3081" t="b">
        <v>0</v>
      </c>
      <c r="N3081" t="s">
        <v>8303</v>
      </c>
      <c r="O3081" s="13">
        <f>E3081/D3081</f>
        <v>8.4173998587352451E-3</v>
      </c>
      <c r="P3081" s="14">
        <f>IF($L3081&lt;&gt;0, E3081/L3081, 0)</f>
        <v>415.77777777777777</v>
      </c>
      <c r="Q3081" t="str">
        <f>LEFT($N3081, FIND("/", $N3081)-1)</f>
        <v>theater</v>
      </c>
      <c r="R3081" t="str">
        <f>RIGHT(N3081, LEN(N3081)-LEN(Q3081)-1)</f>
        <v>spaces</v>
      </c>
      <c r="S3081" s="5">
        <f>$J3081/60/60/24+DATE(1970, 1, 1)</f>
        <v>42055.713368055556</v>
      </c>
      <c r="T3081" s="5">
        <f>$I3081/60/60/24+DATE(1970, 1, 1)</f>
        <v>42085.671701388885</v>
      </c>
      <c r="U3081" t="b">
        <f>T3081&gt;S3081</f>
        <v>1</v>
      </c>
    </row>
    <row r="3082" spans="1:21" ht="43.5" x14ac:dyDescent="0.35">
      <c r="A3082">
        <v>3080</v>
      </c>
      <c r="B3082" s="3" t="s">
        <v>3080</v>
      </c>
      <c r="C3082" s="3" t="s">
        <v>7190</v>
      </c>
      <c r="D3082" s="11">
        <v>2000000</v>
      </c>
      <c r="E3082" s="11">
        <v>376</v>
      </c>
      <c r="F3082" t="s">
        <v>8221</v>
      </c>
      <c r="G3082" t="s">
        <v>8224</v>
      </c>
      <c r="H3082" t="s">
        <v>8246</v>
      </c>
      <c r="I3082">
        <v>1419644444</v>
      </c>
      <c r="J3082">
        <v>1414456844</v>
      </c>
      <c r="K3082" t="b">
        <v>0</v>
      </c>
      <c r="L3082">
        <v>7</v>
      </c>
      <c r="M3082" t="b">
        <v>0</v>
      </c>
      <c r="N3082" t="s">
        <v>8303</v>
      </c>
      <c r="O3082" s="13">
        <f>E3082/D3082</f>
        <v>1.8799999999999999E-4</v>
      </c>
      <c r="P3082" s="14">
        <f>IF($L3082&lt;&gt;0, E3082/L3082, 0)</f>
        <v>53.714285714285715</v>
      </c>
      <c r="Q3082" t="str">
        <f>LEFT($N3082, FIND("/", $N3082)-1)</f>
        <v>theater</v>
      </c>
      <c r="R3082" t="str">
        <f>RIGHT(N3082, LEN(N3082)-LEN(Q3082)-1)</f>
        <v>spaces</v>
      </c>
      <c r="S3082" s="5">
        <f>$J3082/60/60/24+DATE(1970, 1, 1)</f>
        <v>41940.028287037036</v>
      </c>
      <c r="T3082" s="5">
        <f>$I3082/60/60/24+DATE(1970, 1, 1)</f>
        <v>42000.0699537037</v>
      </c>
      <c r="U3082" t="b">
        <f>T3082&gt;S3082</f>
        <v>1</v>
      </c>
    </row>
    <row r="3083" spans="1:21" ht="43.5" x14ac:dyDescent="0.35">
      <c r="A3083">
        <v>3081</v>
      </c>
      <c r="B3083" s="3" t="s">
        <v>3081</v>
      </c>
      <c r="C3083" s="3" t="s">
        <v>7191</v>
      </c>
      <c r="D3083" s="11">
        <v>1000000</v>
      </c>
      <c r="E3083" s="11">
        <v>2103</v>
      </c>
      <c r="F3083" t="s">
        <v>8221</v>
      </c>
      <c r="G3083" t="s">
        <v>8224</v>
      </c>
      <c r="H3083" t="s">
        <v>8246</v>
      </c>
      <c r="I3083">
        <v>1442722891</v>
      </c>
      <c r="J3083">
        <v>1440130891</v>
      </c>
      <c r="K3083" t="b">
        <v>0</v>
      </c>
      <c r="L3083">
        <v>5</v>
      </c>
      <c r="M3083" t="b">
        <v>0</v>
      </c>
      <c r="N3083" t="s">
        <v>8303</v>
      </c>
      <c r="O3083" s="13">
        <f>E3083/D3083</f>
        <v>2.1029999999999998E-3</v>
      </c>
      <c r="P3083" s="14">
        <f>IF($L3083&lt;&gt;0, E3083/L3083, 0)</f>
        <v>420.6</v>
      </c>
      <c r="Q3083" t="str">
        <f>LEFT($N3083, FIND("/", $N3083)-1)</f>
        <v>theater</v>
      </c>
      <c r="R3083" t="str">
        <f>RIGHT(N3083, LEN(N3083)-LEN(Q3083)-1)</f>
        <v>spaces</v>
      </c>
      <c r="S3083" s="5">
        <f>$J3083/60/60/24+DATE(1970, 1, 1)</f>
        <v>42237.181608796294</v>
      </c>
      <c r="T3083" s="5">
        <f>$I3083/60/60/24+DATE(1970, 1, 1)</f>
        <v>42267.181608796294</v>
      </c>
      <c r="U3083" t="b">
        <f>T3083&gt;S3083</f>
        <v>1</v>
      </c>
    </row>
    <row r="3084" spans="1:21" ht="43.5" x14ac:dyDescent="0.35">
      <c r="A3084">
        <v>3082</v>
      </c>
      <c r="B3084" s="3" t="s">
        <v>3082</v>
      </c>
      <c r="C3084" s="3" t="s">
        <v>7192</v>
      </c>
      <c r="D3084" s="11">
        <v>9000</v>
      </c>
      <c r="E3084" s="11">
        <v>0</v>
      </c>
      <c r="F3084" t="s">
        <v>8221</v>
      </c>
      <c r="G3084" t="s">
        <v>8224</v>
      </c>
      <c r="H3084" t="s">
        <v>8246</v>
      </c>
      <c r="I3084">
        <v>1447628946</v>
      </c>
      <c r="J3084">
        <v>1445033346</v>
      </c>
      <c r="K3084" t="b">
        <v>0</v>
      </c>
      <c r="L3084">
        <v>0</v>
      </c>
      <c r="M3084" t="b">
        <v>0</v>
      </c>
      <c r="N3084" t="s">
        <v>8303</v>
      </c>
      <c r="O3084" s="13">
        <f>E3084/D3084</f>
        <v>0</v>
      </c>
      <c r="P3084" s="14">
        <f>IF($L3084&lt;&gt;0, E3084/L3084, 0)</f>
        <v>0</v>
      </c>
      <c r="Q3084" t="str">
        <f>LEFT($N3084, FIND("/", $N3084)-1)</f>
        <v>theater</v>
      </c>
      <c r="R3084" t="str">
        <f>RIGHT(N3084, LEN(N3084)-LEN(Q3084)-1)</f>
        <v>spaces</v>
      </c>
      <c r="S3084" s="5">
        <f>$J3084/60/60/24+DATE(1970, 1, 1)</f>
        <v>42293.922986111109</v>
      </c>
      <c r="T3084" s="5">
        <f>$I3084/60/60/24+DATE(1970, 1, 1)</f>
        <v>42323.96465277778</v>
      </c>
      <c r="U3084" t="b">
        <f>T3084&gt;S3084</f>
        <v>1</v>
      </c>
    </row>
    <row r="3085" spans="1:21" ht="58" x14ac:dyDescent="0.35">
      <c r="A3085">
        <v>3083</v>
      </c>
      <c r="B3085" s="3" t="s">
        <v>3083</v>
      </c>
      <c r="C3085" s="3" t="s">
        <v>7193</v>
      </c>
      <c r="D3085" s="11">
        <v>20000</v>
      </c>
      <c r="E3085" s="11">
        <v>56</v>
      </c>
      <c r="F3085" t="s">
        <v>8221</v>
      </c>
      <c r="G3085" t="s">
        <v>8224</v>
      </c>
      <c r="H3085" t="s">
        <v>8246</v>
      </c>
      <c r="I3085">
        <v>1409547600</v>
      </c>
      <c r="J3085">
        <v>1406986278</v>
      </c>
      <c r="K3085" t="b">
        <v>0</v>
      </c>
      <c r="L3085">
        <v>3</v>
      </c>
      <c r="M3085" t="b">
        <v>0</v>
      </c>
      <c r="N3085" t="s">
        <v>8303</v>
      </c>
      <c r="O3085" s="13">
        <f>E3085/D3085</f>
        <v>2.8E-3</v>
      </c>
      <c r="P3085" s="14">
        <f>IF($L3085&lt;&gt;0, E3085/L3085, 0)</f>
        <v>18.666666666666668</v>
      </c>
      <c r="Q3085" t="str">
        <f>LEFT($N3085, FIND("/", $N3085)-1)</f>
        <v>theater</v>
      </c>
      <c r="R3085" t="str">
        <f>RIGHT(N3085, LEN(N3085)-LEN(Q3085)-1)</f>
        <v>spaces</v>
      </c>
      <c r="S3085" s="5">
        <f>$J3085/60/60/24+DATE(1970, 1, 1)</f>
        <v>41853.563402777778</v>
      </c>
      <c r="T3085" s="5">
        <f>$I3085/60/60/24+DATE(1970, 1, 1)</f>
        <v>41883.208333333336</v>
      </c>
      <c r="U3085" t="b">
        <f>T3085&gt;S3085</f>
        <v>1</v>
      </c>
    </row>
    <row r="3086" spans="1:21" ht="58" x14ac:dyDescent="0.35">
      <c r="A3086">
        <v>3084</v>
      </c>
      <c r="B3086" s="3" t="s">
        <v>3084</v>
      </c>
      <c r="C3086" s="3" t="s">
        <v>7194</v>
      </c>
      <c r="D3086" s="11">
        <v>4059</v>
      </c>
      <c r="E3086" s="11">
        <v>470</v>
      </c>
      <c r="F3086" t="s">
        <v>8221</v>
      </c>
      <c r="G3086" t="s">
        <v>8224</v>
      </c>
      <c r="H3086" t="s">
        <v>8246</v>
      </c>
      <c r="I3086">
        <v>1430851680</v>
      </c>
      <c r="J3086">
        <v>1428340931</v>
      </c>
      <c r="K3086" t="b">
        <v>0</v>
      </c>
      <c r="L3086">
        <v>6</v>
      </c>
      <c r="M3086" t="b">
        <v>0</v>
      </c>
      <c r="N3086" t="s">
        <v>8303</v>
      </c>
      <c r="O3086" s="13">
        <f>E3086/D3086</f>
        <v>0.11579206701157921</v>
      </c>
      <c r="P3086" s="14">
        <f>IF($L3086&lt;&gt;0, E3086/L3086, 0)</f>
        <v>78.333333333333329</v>
      </c>
      <c r="Q3086" t="str">
        <f>LEFT($N3086, FIND("/", $N3086)-1)</f>
        <v>theater</v>
      </c>
      <c r="R3086" t="str">
        <f>RIGHT(N3086, LEN(N3086)-LEN(Q3086)-1)</f>
        <v>spaces</v>
      </c>
      <c r="S3086" s="5">
        <f>$J3086/60/60/24+DATE(1970, 1, 1)</f>
        <v>42100.723738425921</v>
      </c>
      <c r="T3086" s="5">
        <f>$I3086/60/60/24+DATE(1970, 1, 1)</f>
        <v>42129.783333333333</v>
      </c>
      <c r="U3086" t="b">
        <f>T3086&gt;S3086</f>
        <v>1</v>
      </c>
    </row>
    <row r="3087" spans="1:21" ht="43.5" x14ac:dyDescent="0.35">
      <c r="A3087">
        <v>3085</v>
      </c>
      <c r="B3087" s="3" t="s">
        <v>3085</v>
      </c>
      <c r="C3087" s="3" t="s">
        <v>7195</v>
      </c>
      <c r="D3087" s="11">
        <v>25000</v>
      </c>
      <c r="E3087" s="11">
        <v>610</v>
      </c>
      <c r="F3087" t="s">
        <v>8221</v>
      </c>
      <c r="G3087" t="s">
        <v>8224</v>
      </c>
      <c r="H3087" t="s">
        <v>8246</v>
      </c>
      <c r="I3087">
        <v>1443561159</v>
      </c>
      <c r="J3087">
        <v>1440969159</v>
      </c>
      <c r="K3087" t="b">
        <v>0</v>
      </c>
      <c r="L3087">
        <v>9</v>
      </c>
      <c r="M3087" t="b">
        <v>0</v>
      </c>
      <c r="N3087" t="s">
        <v>8303</v>
      </c>
      <c r="O3087" s="13">
        <f>E3087/D3087</f>
        <v>2.4400000000000002E-2</v>
      </c>
      <c r="P3087" s="14">
        <f>IF($L3087&lt;&gt;0, E3087/L3087, 0)</f>
        <v>67.777777777777771</v>
      </c>
      <c r="Q3087" t="str">
        <f>LEFT($N3087, FIND("/", $N3087)-1)</f>
        <v>theater</v>
      </c>
      <c r="R3087" t="str">
        <f>RIGHT(N3087, LEN(N3087)-LEN(Q3087)-1)</f>
        <v>spaces</v>
      </c>
      <c r="S3087" s="5">
        <f>$J3087/60/60/24+DATE(1970, 1, 1)</f>
        <v>42246.883784722217</v>
      </c>
      <c r="T3087" s="5">
        <f>$I3087/60/60/24+DATE(1970, 1, 1)</f>
        <v>42276.883784722217</v>
      </c>
      <c r="U3087" t="b">
        <f>T3087&gt;S3087</f>
        <v>1</v>
      </c>
    </row>
    <row r="3088" spans="1:21" ht="58" x14ac:dyDescent="0.35">
      <c r="A3088">
        <v>3086</v>
      </c>
      <c r="B3088" s="3" t="s">
        <v>3086</v>
      </c>
      <c r="C3088" s="3" t="s">
        <v>7196</v>
      </c>
      <c r="D3088" s="11">
        <v>20000</v>
      </c>
      <c r="E3088" s="11">
        <v>50</v>
      </c>
      <c r="F3088" t="s">
        <v>8221</v>
      </c>
      <c r="G3088" t="s">
        <v>8237</v>
      </c>
      <c r="H3088" t="s">
        <v>8249</v>
      </c>
      <c r="I3088">
        <v>1439827559</v>
      </c>
      <c r="J3088">
        <v>1434643559</v>
      </c>
      <c r="K3088" t="b">
        <v>0</v>
      </c>
      <c r="L3088">
        <v>3</v>
      </c>
      <c r="M3088" t="b">
        <v>0</v>
      </c>
      <c r="N3088" t="s">
        <v>8303</v>
      </c>
      <c r="O3088" s="13">
        <f>E3088/D3088</f>
        <v>2.5000000000000001E-3</v>
      </c>
      <c r="P3088" s="14">
        <f>IF($L3088&lt;&gt;0, E3088/L3088, 0)</f>
        <v>16.666666666666668</v>
      </c>
      <c r="Q3088" t="str">
        <f>LEFT($N3088, FIND("/", $N3088)-1)</f>
        <v>theater</v>
      </c>
      <c r="R3088" t="str">
        <f>RIGHT(N3088, LEN(N3088)-LEN(Q3088)-1)</f>
        <v>spaces</v>
      </c>
      <c r="S3088" s="5">
        <f>$J3088/60/60/24+DATE(1970, 1, 1)</f>
        <v>42173.67082175926</v>
      </c>
      <c r="T3088" s="5">
        <f>$I3088/60/60/24+DATE(1970, 1, 1)</f>
        <v>42233.67082175926</v>
      </c>
      <c r="U3088" t="b">
        <f>T3088&gt;S3088</f>
        <v>1</v>
      </c>
    </row>
    <row r="3089" spans="1:21" ht="43.5" x14ac:dyDescent="0.35">
      <c r="A3089">
        <v>3087</v>
      </c>
      <c r="B3089" s="3" t="s">
        <v>3087</v>
      </c>
      <c r="C3089" s="3" t="s">
        <v>7197</v>
      </c>
      <c r="D3089" s="11">
        <v>20000</v>
      </c>
      <c r="E3089" s="11">
        <v>125</v>
      </c>
      <c r="F3089" t="s">
        <v>8221</v>
      </c>
      <c r="G3089" t="s">
        <v>8224</v>
      </c>
      <c r="H3089" t="s">
        <v>8246</v>
      </c>
      <c r="I3089">
        <v>1482294990</v>
      </c>
      <c r="J3089">
        <v>1477107390</v>
      </c>
      <c r="K3089" t="b">
        <v>0</v>
      </c>
      <c r="L3089">
        <v>2</v>
      </c>
      <c r="M3089" t="b">
        <v>0</v>
      </c>
      <c r="N3089" t="s">
        <v>8303</v>
      </c>
      <c r="O3089" s="13">
        <f>E3089/D3089</f>
        <v>6.2500000000000003E-3</v>
      </c>
      <c r="P3089" s="14">
        <f>IF($L3089&lt;&gt;0, E3089/L3089, 0)</f>
        <v>62.5</v>
      </c>
      <c r="Q3089" t="str">
        <f>LEFT($N3089, FIND("/", $N3089)-1)</f>
        <v>theater</v>
      </c>
      <c r="R3089" t="str">
        <f>RIGHT(N3089, LEN(N3089)-LEN(Q3089)-1)</f>
        <v>spaces</v>
      </c>
      <c r="S3089" s="5">
        <f>$J3089/60/60/24+DATE(1970, 1, 1)</f>
        <v>42665.150347222225</v>
      </c>
      <c r="T3089" s="5">
        <f>$I3089/60/60/24+DATE(1970, 1, 1)</f>
        <v>42725.192013888889</v>
      </c>
      <c r="U3089" t="b">
        <f>T3089&gt;S3089</f>
        <v>1</v>
      </c>
    </row>
    <row r="3090" spans="1:21" ht="43.5" x14ac:dyDescent="0.35">
      <c r="A3090">
        <v>3088</v>
      </c>
      <c r="B3090" s="3" t="s">
        <v>3088</v>
      </c>
      <c r="C3090" s="3" t="s">
        <v>7198</v>
      </c>
      <c r="D3090" s="11">
        <v>65000</v>
      </c>
      <c r="E3090" s="11">
        <v>126</v>
      </c>
      <c r="F3090" t="s">
        <v>8221</v>
      </c>
      <c r="G3090" t="s">
        <v>8224</v>
      </c>
      <c r="H3090" t="s">
        <v>8246</v>
      </c>
      <c r="I3090">
        <v>1420724460</v>
      </c>
      <c r="J3090">
        <v>1418046247</v>
      </c>
      <c r="K3090" t="b">
        <v>0</v>
      </c>
      <c r="L3090">
        <v>3</v>
      </c>
      <c r="M3090" t="b">
        <v>0</v>
      </c>
      <c r="N3090" t="s">
        <v>8303</v>
      </c>
      <c r="O3090" s="13">
        <f>E3090/D3090</f>
        <v>1.9384615384615384E-3</v>
      </c>
      <c r="P3090" s="14">
        <f>IF($L3090&lt;&gt;0, E3090/L3090, 0)</f>
        <v>42</v>
      </c>
      <c r="Q3090" t="str">
        <f>LEFT($N3090, FIND("/", $N3090)-1)</f>
        <v>theater</v>
      </c>
      <c r="R3090" t="str">
        <f>RIGHT(N3090, LEN(N3090)-LEN(Q3090)-1)</f>
        <v>spaces</v>
      </c>
      <c r="S3090" s="5">
        <f>$J3090/60/60/24+DATE(1970, 1, 1)</f>
        <v>41981.57230324074</v>
      </c>
      <c r="T3090" s="5">
        <f>$I3090/60/60/24+DATE(1970, 1, 1)</f>
        <v>42012.570138888885</v>
      </c>
      <c r="U3090" t="b">
        <f>T3090&gt;S3090</f>
        <v>1</v>
      </c>
    </row>
    <row r="3091" spans="1:21" ht="43.5" x14ac:dyDescent="0.35">
      <c r="A3091">
        <v>3089</v>
      </c>
      <c r="B3091" s="3" t="s">
        <v>3089</v>
      </c>
      <c r="C3091" s="3" t="s">
        <v>7199</v>
      </c>
      <c r="D3091" s="11">
        <v>25000</v>
      </c>
      <c r="E3091" s="11">
        <v>5854</v>
      </c>
      <c r="F3091" t="s">
        <v>8221</v>
      </c>
      <c r="G3091" t="s">
        <v>8224</v>
      </c>
      <c r="H3091" t="s">
        <v>8246</v>
      </c>
      <c r="I3091">
        <v>1468029540</v>
      </c>
      <c r="J3091">
        <v>1465304483</v>
      </c>
      <c r="K3091" t="b">
        <v>0</v>
      </c>
      <c r="L3091">
        <v>45</v>
      </c>
      <c r="M3091" t="b">
        <v>0</v>
      </c>
      <c r="N3091" t="s">
        <v>8303</v>
      </c>
      <c r="O3091" s="13">
        <f>E3091/D3091</f>
        <v>0.23416000000000001</v>
      </c>
      <c r="P3091" s="14">
        <f>IF($L3091&lt;&gt;0, E3091/L3091, 0)</f>
        <v>130.0888888888889</v>
      </c>
      <c r="Q3091" t="str">
        <f>LEFT($N3091, FIND("/", $N3091)-1)</f>
        <v>theater</v>
      </c>
      <c r="R3091" t="str">
        <f>RIGHT(N3091, LEN(N3091)-LEN(Q3091)-1)</f>
        <v>spaces</v>
      </c>
      <c r="S3091" s="5">
        <f>$J3091/60/60/24+DATE(1970, 1, 1)</f>
        <v>42528.542627314819</v>
      </c>
      <c r="T3091" s="5">
        <f>$I3091/60/60/24+DATE(1970, 1, 1)</f>
        <v>42560.082638888889</v>
      </c>
      <c r="U3091" t="b">
        <f>T3091&gt;S3091</f>
        <v>1</v>
      </c>
    </row>
    <row r="3092" spans="1:21" ht="43.5" x14ac:dyDescent="0.35">
      <c r="A3092">
        <v>3090</v>
      </c>
      <c r="B3092" s="3" t="s">
        <v>3090</v>
      </c>
      <c r="C3092" s="3" t="s">
        <v>7200</v>
      </c>
      <c r="D3092" s="11">
        <v>225000</v>
      </c>
      <c r="E3092" s="11">
        <v>11432</v>
      </c>
      <c r="F3092" t="s">
        <v>8221</v>
      </c>
      <c r="G3092" t="s">
        <v>8224</v>
      </c>
      <c r="H3092" t="s">
        <v>8246</v>
      </c>
      <c r="I3092">
        <v>1430505545</v>
      </c>
      <c r="J3092">
        <v>1425325145</v>
      </c>
      <c r="K3092" t="b">
        <v>0</v>
      </c>
      <c r="L3092">
        <v>9</v>
      </c>
      <c r="M3092" t="b">
        <v>0</v>
      </c>
      <c r="N3092" t="s">
        <v>8303</v>
      </c>
      <c r="O3092" s="13">
        <f>E3092/D3092</f>
        <v>5.080888888888889E-2</v>
      </c>
      <c r="P3092" s="14">
        <f>IF($L3092&lt;&gt;0, E3092/L3092, 0)</f>
        <v>1270.2222222222222</v>
      </c>
      <c r="Q3092" t="str">
        <f>LEFT($N3092, FIND("/", $N3092)-1)</f>
        <v>theater</v>
      </c>
      <c r="R3092" t="str">
        <f>RIGHT(N3092, LEN(N3092)-LEN(Q3092)-1)</f>
        <v>spaces</v>
      </c>
      <c r="S3092" s="5">
        <f>$J3092/60/60/24+DATE(1970, 1, 1)</f>
        <v>42065.818807870368</v>
      </c>
      <c r="T3092" s="5">
        <f>$I3092/60/60/24+DATE(1970, 1, 1)</f>
        <v>42125.777141203704</v>
      </c>
      <c r="U3092" t="b">
        <f>T3092&gt;S3092</f>
        <v>1</v>
      </c>
    </row>
    <row r="3093" spans="1:21" ht="58" x14ac:dyDescent="0.35">
      <c r="A3093">
        <v>3091</v>
      </c>
      <c r="B3093" s="3" t="s">
        <v>3091</v>
      </c>
      <c r="C3093" s="3" t="s">
        <v>7201</v>
      </c>
      <c r="D3093" s="11">
        <v>5000</v>
      </c>
      <c r="E3093" s="11">
        <v>796</v>
      </c>
      <c r="F3093" t="s">
        <v>8221</v>
      </c>
      <c r="G3093" t="s">
        <v>8224</v>
      </c>
      <c r="H3093" t="s">
        <v>8246</v>
      </c>
      <c r="I3093">
        <v>1471214743</v>
      </c>
      <c r="J3093">
        <v>1468622743</v>
      </c>
      <c r="K3093" t="b">
        <v>0</v>
      </c>
      <c r="L3093">
        <v>9</v>
      </c>
      <c r="M3093" t="b">
        <v>0</v>
      </c>
      <c r="N3093" t="s">
        <v>8303</v>
      </c>
      <c r="O3093" s="13">
        <f>E3093/D3093</f>
        <v>0.15920000000000001</v>
      </c>
      <c r="P3093" s="14">
        <f>IF($L3093&lt;&gt;0, E3093/L3093, 0)</f>
        <v>88.444444444444443</v>
      </c>
      <c r="Q3093" t="str">
        <f>LEFT($N3093, FIND("/", $N3093)-1)</f>
        <v>theater</v>
      </c>
      <c r="R3093" t="str">
        <f>RIGHT(N3093, LEN(N3093)-LEN(Q3093)-1)</f>
        <v>spaces</v>
      </c>
      <c r="S3093" s="5">
        <f>$J3093/60/60/24+DATE(1970, 1, 1)</f>
        <v>42566.948414351849</v>
      </c>
      <c r="T3093" s="5">
        <f>$I3093/60/60/24+DATE(1970, 1, 1)</f>
        <v>42596.948414351849</v>
      </c>
      <c r="U3093" t="b">
        <f>T3093&gt;S3093</f>
        <v>1</v>
      </c>
    </row>
    <row r="3094" spans="1:21" ht="43.5" x14ac:dyDescent="0.35">
      <c r="A3094">
        <v>3092</v>
      </c>
      <c r="B3094" s="3" t="s">
        <v>3092</v>
      </c>
      <c r="C3094" s="3" t="s">
        <v>7202</v>
      </c>
      <c r="D3094" s="11">
        <v>100000</v>
      </c>
      <c r="E3094" s="11">
        <v>1183.19</v>
      </c>
      <c r="F3094" t="s">
        <v>8221</v>
      </c>
      <c r="G3094" t="s">
        <v>8224</v>
      </c>
      <c r="H3094" t="s">
        <v>8246</v>
      </c>
      <c r="I3094">
        <v>1444946400</v>
      </c>
      <c r="J3094">
        <v>1441723912</v>
      </c>
      <c r="K3094" t="b">
        <v>0</v>
      </c>
      <c r="L3094">
        <v>21</v>
      </c>
      <c r="M3094" t="b">
        <v>0</v>
      </c>
      <c r="N3094" t="s">
        <v>8303</v>
      </c>
      <c r="O3094" s="13">
        <f>E3094/D3094</f>
        <v>1.1831900000000001E-2</v>
      </c>
      <c r="P3094" s="14">
        <f>IF($L3094&lt;&gt;0, E3094/L3094, 0)</f>
        <v>56.342380952380957</v>
      </c>
      <c r="Q3094" t="str">
        <f>LEFT($N3094, FIND("/", $N3094)-1)</f>
        <v>theater</v>
      </c>
      <c r="R3094" t="str">
        <f>RIGHT(N3094, LEN(N3094)-LEN(Q3094)-1)</f>
        <v>spaces</v>
      </c>
      <c r="S3094" s="5">
        <f>$J3094/60/60/24+DATE(1970, 1, 1)</f>
        <v>42255.619351851856</v>
      </c>
      <c r="T3094" s="5">
        <f>$I3094/60/60/24+DATE(1970, 1, 1)</f>
        <v>42292.916666666672</v>
      </c>
      <c r="U3094" t="b">
        <f>T3094&gt;S3094</f>
        <v>1</v>
      </c>
    </row>
    <row r="3095" spans="1:21" ht="58" x14ac:dyDescent="0.35">
      <c r="A3095">
        <v>3093</v>
      </c>
      <c r="B3095" s="3" t="s">
        <v>3093</v>
      </c>
      <c r="C3095" s="3" t="s">
        <v>7203</v>
      </c>
      <c r="D3095" s="11">
        <v>4000</v>
      </c>
      <c r="E3095" s="11">
        <v>910</v>
      </c>
      <c r="F3095" t="s">
        <v>8221</v>
      </c>
      <c r="G3095" t="s">
        <v>8229</v>
      </c>
      <c r="H3095" t="s">
        <v>8251</v>
      </c>
      <c r="I3095">
        <v>1401595140</v>
      </c>
      <c r="J3095">
        <v>1398980941</v>
      </c>
      <c r="K3095" t="b">
        <v>0</v>
      </c>
      <c r="L3095">
        <v>17</v>
      </c>
      <c r="M3095" t="b">
        <v>0</v>
      </c>
      <c r="N3095" t="s">
        <v>8303</v>
      </c>
      <c r="O3095" s="13">
        <f>E3095/D3095</f>
        <v>0.22750000000000001</v>
      </c>
      <c r="P3095" s="14">
        <f>IF($L3095&lt;&gt;0, E3095/L3095, 0)</f>
        <v>53.529411764705884</v>
      </c>
      <c r="Q3095" t="str">
        <f>LEFT($N3095, FIND("/", $N3095)-1)</f>
        <v>theater</v>
      </c>
      <c r="R3095" t="str">
        <f>RIGHT(N3095, LEN(N3095)-LEN(Q3095)-1)</f>
        <v>spaces</v>
      </c>
      <c r="S3095" s="5">
        <f>$J3095/60/60/24+DATE(1970, 1, 1)</f>
        <v>41760.909039351849</v>
      </c>
      <c r="T3095" s="5">
        <f>$I3095/60/60/24+DATE(1970, 1, 1)</f>
        <v>41791.165972222225</v>
      </c>
      <c r="U3095" t="b">
        <f>T3095&gt;S3095</f>
        <v>1</v>
      </c>
    </row>
    <row r="3096" spans="1:21" ht="43.5" x14ac:dyDescent="0.35">
      <c r="A3096">
        <v>3094</v>
      </c>
      <c r="B3096" s="3" t="s">
        <v>3094</v>
      </c>
      <c r="C3096" s="3" t="s">
        <v>7204</v>
      </c>
      <c r="D3096" s="11">
        <v>100000</v>
      </c>
      <c r="E3096" s="11">
        <v>25</v>
      </c>
      <c r="F3096" t="s">
        <v>8221</v>
      </c>
      <c r="G3096" t="s">
        <v>8224</v>
      </c>
      <c r="H3096" t="s">
        <v>8246</v>
      </c>
      <c r="I3096">
        <v>1442775956</v>
      </c>
      <c r="J3096">
        <v>1437591956</v>
      </c>
      <c r="K3096" t="b">
        <v>0</v>
      </c>
      <c r="L3096">
        <v>1</v>
      </c>
      <c r="M3096" t="b">
        <v>0</v>
      </c>
      <c r="N3096" t="s">
        <v>8303</v>
      </c>
      <c r="O3096" s="13">
        <f>E3096/D3096</f>
        <v>2.5000000000000001E-4</v>
      </c>
      <c r="P3096" s="14">
        <f>IF($L3096&lt;&gt;0, E3096/L3096, 0)</f>
        <v>25</v>
      </c>
      <c r="Q3096" t="str">
        <f>LEFT($N3096, FIND("/", $N3096)-1)</f>
        <v>theater</v>
      </c>
      <c r="R3096" t="str">
        <f>RIGHT(N3096, LEN(N3096)-LEN(Q3096)-1)</f>
        <v>spaces</v>
      </c>
      <c r="S3096" s="5">
        <f>$J3096/60/60/24+DATE(1970, 1, 1)</f>
        <v>42207.795787037037</v>
      </c>
      <c r="T3096" s="5">
        <f>$I3096/60/60/24+DATE(1970, 1, 1)</f>
        <v>42267.795787037037</v>
      </c>
      <c r="U3096" t="b">
        <f>T3096&gt;S3096</f>
        <v>1</v>
      </c>
    </row>
    <row r="3097" spans="1:21" ht="43.5" x14ac:dyDescent="0.35">
      <c r="A3097">
        <v>3095</v>
      </c>
      <c r="B3097" s="3" t="s">
        <v>3095</v>
      </c>
      <c r="C3097" s="3" t="s">
        <v>7205</v>
      </c>
      <c r="D3097" s="11">
        <v>14920</v>
      </c>
      <c r="E3097" s="11">
        <v>50</v>
      </c>
      <c r="F3097" t="s">
        <v>8221</v>
      </c>
      <c r="G3097" t="s">
        <v>8224</v>
      </c>
      <c r="H3097" t="s">
        <v>8246</v>
      </c>
      <c r="I3097">
        <v>1470011780</v>
      </c>
      <c r="J3097">
        <v>1464827780</v>
      </c>
      <c r="K3097" t="b">
        <v>0</v>
      </c>
      <c r="L3097">
        <v>1</v>
      </c>
      <c r="M3097" t="b">
        <v>0</v>
      </c>
      <c r="N3097" t="s">
        <v>8303</v>
      </c>
      <c r="O3097" s="13">
        <f>E3097/D3097</f>
        <v>3.351206434316354E-3</v>
      </c>
      <c r="P3097" s="14">
        <f>IF($L3097&lt;&gt;0, E3097/L3097, 0)</f>
        <v>50</v>
      </c>
      <c r="Q3097" t="str">
        <f>LEFT($N3097, FIND("/", $N3097)-1)</f>
        <v>theater</v>
      </c>
      <c r="R3097" t="str">
        <f>RIGHT(N3097, LEN(N3097)-LEN(Q3097)-1)</f>
        <v>spaces</v>
      </c>
      <c r="S3097" s="5">
        <f>$J3097/60/60/24+DATE(1970, 1, 1)</f>
        <v>42523.025231481486</v>
      </c>
      <c r="T3097" s="5">
        <f>$I3097/60/60/24+DATE(1970, 1, 1)</f>
        <v>42583.025231481486</v>
      </c>
      <c r="U3097" t="b">
        <f>T3097&gt;S3097</f>
        <v>1</v>
      </c>
    </row>
    <row r="3098" spans="1:21" ht="43.5" x14ac:dyDescent="0.35">
      <c r="A3098">
        <v>3096</v>
      </c>
      <c r="B3098" s="3" t="s">
        <v>3096</v>
      </c>
      <c r="C3098" s="3" t="s">
        <v>7206</v>
      </c>
      <c r="D3098" s="11">
        <v>20000</v>
      </c>
      <c r="E3098" s="11">
        <v>795</v>
      </c>
      <c r="F3098" t="s">
        <v>8221</v>
      </c>
      <c r="G3098" t="s">
        <v>8224</v>
      </c>
      <c r="H3098" t="s">
        <v>8246</v>
      </c>
      <c r="I3098">
        <v>1432151326</v>
      </c>
      <c r="J3098">
        <v>1429559326</v>
      </c>
      <c r="K3098" t="b">
        <v>0</v>
      </c>
      <c r="L3098">
        <v>14</v>
      </c>
      <c r="M3098" t="b">
        <v>0</v>
      </c>
      <c r="N3098" t="s">
        <v>8303</v>
      </c>
      <c r="O3098" s="13">
        <f>E3098/D3098</f>
        <v>3.9750000000000001E-2</v>
      </c>
      <c r="P3098" s="14">
        <f>IF($L3098&lt;&gt;0, E3098/L3098, 0)</f>
        <v>56.785714285714285</v>
      </c>
      <c r="Q3098" t="str">
        <f>LEFT($N3098, FIND("/", $N3098)-1)</f>
        <v>theater</v>
      </c>
      <c r="R3098" t="str">
        <f>RIGHT(N3098, LEN(N3098)-LEN(Q3098)-1)</f>
        <v>spaces</v>
      </c>
      <c r="S3098" s="5">
        <f>$J3098/60/60/24+DATE(1970, 1, 1)</f>
        <v>42114.825532407413</v>
      </c>
      <c r="T3098" s="5">
        <f>$I3098/60/60/24+DATE(1970, 1, 1)</f>
        <v>42144.825532407413</v>
      </c>
      <c r="U3098" t="b">
        <f>T3098&gt;S3098</f>
        <v>1</v>
      </c>
    </row>
    <row r="3099" spans="1:21" ht="43.5" x14ac:dyDescent="0.35">
      <c r="A3099">
        <v>3097</v>
      </c>
      <c r="B3099" s="3" t="s">
        <v>3097</v>
      </c>
      <c r="C3099" s="3" t="s">
        <v>7207</v>
      </c>
      <c r="D3099" s="11">
        <v>10000</v>
      </c>
      <c r="E3099" s="11">
        <v>1715</v>
      </c>
      <c r="F3099" t="s">
        <v>8221</v>
      </c>
      <c r="G3099" t="s">
        <v>8225</v>
      </c>
      <c r="H3099" t="s">
        <v>8247</v>
      </c>
      <c r="I3099">
        <v>1475848800</v>
      </c>
      <c r="J3099">
        <v>1474027501</v>
      </c>
      <c r="K3099" t="b">
        <v>0</v>
      </c>
      <c r="L3099">
        <v>42</v>
      </c>
      <c r="M3099" t="b">
        <v>0</v>
      </c>
      <c r="N3099" t="s">
        <v>8303</v>
      </c>
      <c r="O3099" s="13">
        <f>E3099/D3099</f>
        <v>0.17150000000000001</v>
      </c>
      <c r="P3099" s="14">
        <f>IF($L3099&lt;&gt;0, E3099/L3099, 0)</f>
        <v>40.833333333333336</v>
      </c>
      <c r="Q3099" t="str">
        <f>LEFT($N3099, FIND("/", $N3099)-1)</f>
        <v>theater</v>
      </c>
      <c r="R3099" t="str">
        <f>RIGHT(N3099, LEN(N3099)-LEN(Q3099)-1)</f>
        <v>spaces</v>
      </c>
      <c r="S3099" s="5">
        <f>$J3099/60/60/24+DATE(1970, 1, 1)</f>
        <v>42629.503483796296</v>
      </c>
      <c r="T3099" s="5">
        <f>$I3099/60/60/24+DATE(1970, 1, 1)</f>
        <v>42650.583333333328</v>
      </c>
      <c r="U3099" t="b">
        <f>T3099&gt;S3099</f>
        <v>1</v>
      </c>
    </row>
    <row r="3100" spans="1:21" ht="58" x14ac:dyDescent="0.35">
      <c r="A3100">
        <v>3098</v>
      </c>
      <c r="B3100" s="3" t="s">
        <v>3098</v>
      </c>
      <c r="C3100" s="3" t="s">
        <v>7208</v>
      </c>
      <c r="D3100" s="11">
        <v>48725</v>
      </c>
      <c r="E3100" s="11">
        <v>1758</v>
      </c>
      <c r="F3100" t="s">
        <v>8221</v>
      </c>
      <c r="G3100" t="s">
        <v>8224</v>
      </c>
      <c r="H3100" t="s">
        <v>8246</v>
      </c>
      <c r="I3100">
        <v>1454890620</v>
      </c>
      <c r="J3100">
        <v>1450724449</v>
      </c>
      <c r="K3100" t="b">
        <v>0</v>
      </c>
      <c r="L3100">
        <v>27</v>
      </c>
      <c r="M3100" t="b">
        <v>0</v>
      </c>
      <c r="N3100" t="s">
        <v>8303</v>
      </c>
      <c r="O3100" s="13">
        <f>E3100/D3100</f>
        <v>3.608004104669061E-2</v>
      </c>
      <c r="P3100" s="14">
        <f>IF($L3100&lt;&gt;0, E3100/L3100, 0)</f>
        <v>65.111111111111114</v>
      </c>
      <c r="Q3100" t="str">
        <f>LEFT($N3100, FIND("/", $N3100)-1)</f>
        <v>theater</v>
      </c>
      <c r="R3100" t="str">
        <f>RIGHT(N3100, LEN(N3100)-LEN(Q3100)-1)</f>
        <v>spaces</v>
      </c>
      <c r="S3100" s="5">
        <f>$J3100/60/60/24+DATE(1970, 1, 1)</f>
        <v>42359.792233796295</v>
      </c>
      <c r="T3100" s="5">
        <f>$I3100/60/60/24+DATE(1970, 1, 1)</f>
        <v>42408.01180555555</v>
      </c>
      <c r="U3100" t="b">
        <f>T3100&gt;S3100</f>
        <v>1</v>
      </c>
    </row>
    <row r="3101" spans="1:21" ht="43.5" x14ac:dyDescent="0.35">
      <c r="A3101">
        <v>3099</v>
      </c>
      <c r="B3101" s="3" t="s">
        <v>3099</v>
      </c>
      <c r="C3101" s="3" t="s">
        <v>7209</v>
      </c>
      <c r="D3101" s="11">
        <v>2000</v>
      </c>
      <c r="E3101" s="11">
        <v>278</v>
      </c>
      <c r="F3101" t="s">
        <v>8221</v>
      </c>
      <c r="G3101" t="s">
        <v>8224</v>
      </c>
      <c r="H3101" t="s">
        <v>8246</v>
      </c>
      <c r="I3101">
        <v>1455251591</v>
      </c>
      <c r="J3101">
        <v>1452659591</v>
      </c>
      <c r="K3101" t="b">
        <v>0</v>
      </c>
      <c r="L3101">
        <v>5</v>
      </c>
      <c r="M3101" t="b">
        <v>0</v>
      </c>
      <c r="N3101" t="s">
        <v>8303</v>
      </c>
      <c r="O3101" s="13">
        <f>E3101/D3101</f>
        <v>0.13900000000000001</v>
      </c>
      <c r="P3101" s="14">
        <f>IF($L3101&lt;&gt;0, E3101/L3101, 0)</f>
        <v>55.6</v>
      </c>
      <c r="Q3101" t="str">
        <f>LEFT($N3101, FIND("/", $N3101)-1)</f>
        <v>theater</v>
      </c>
      <c r="R3101" t="str">
        <f>RIGHT(N3101, LEN(N3101)-LEN(Q3101)-1)</f>
        <v>spaces</v>
      </c>
      <c r="S3101" s="5">
        <f>$J3101/60/60/24+DATE(1970, 1, 1)</f>
        <v>42382.189710648148</v>
      </c>
      <c r="T3101" s="5">
        <f>$I3101/60/60/24+DATE(1970, 1, 1)</f>
        <v>42412.189710648148</v>
      </c>
      <c r="U3101" t="b">
        <f>T3101&gt;S3101</f>
        <v>1</v>
      </c>
    </row>
    <row r="3102" spans="1:21" ht="43.5" x14ac:dyDescent="0.35">
      <c r="A3102">
        <v>3100</v>
      </c>
      <c r="B3102" s="3" t="s">
        <v>3100</v>
      </c>
      <c r="C3102" s="3" t="s">
        <v>7210</v>
      </c>
      <c r="D3102" s="11">
        <v>12000</v>
      </c>
      <c r="E3102" s="11">
        <v>1827</v>
      </c>
      <c r="F3102" t="s">
        <v>8221</v>
      </c>
      <c r="G3102" t="s">
        <v>8224</v>
      </c>
      <c r="H3102" t="s">
        <v>8246</v>
      </c>
      <c r="I3102">
        <v>1413816975</v>
      </c>
      <c r="J3102">
        <v>1411224975</v>
      </c>
      <c r="K3102" t="b">
        <v>0</v>
      </c>
      <c r="L3102">
        <v>13</v>
      </c>
      <c r="M3102" t="b">
        <v>0</v>
      </c>
      <c r="N3102" t="s">
        <v>8303</v>
      </c>
      <c r="O3102" s="13">
        <f>E3102/D3102</f>
        <v>0.15225</v>
      </c>
      <c r="P3102" s="14">
        <f>IF($L3102&lt;&gt;0, E3102/L3102, 0)</f>
        <v>140.53846153846155</v>
      </c>
      <c r="Q3102" t="str">
        <f>LEFT($N3102, FIND("/", $N3102)-1)</f>
        <v>theater</v>
      </c>
      <c r="R3102" t="str">
        <f>RIGHT(N3102, LEN(N3102)-LEN(Q3102)-1)</f>
        <v>spaces</v>
      </c>
      <c r="S3102" s="5">
        <f>$J3102/60/60/24+DATE(1970, 1, 1)</f>
        <v>41902.622395833336</v>
      </c>
      <c r="T3102" s="5">
        <f>$I3102/60/60/24+DATE(1970, 1, 1)</f>
        <v>41932.622395833336</v>
      </c>
      <c r="U3102" t="b">
        <f>T3102&gt;S3102</f>
        <v>1</v>
      </c>
    </row>
    <row r="3103" spans="1:21" ht="58" x14ac:dyDescent="0.35">
      <c r="A3103">
        <v>3101</v>
      </c>
      <c r="B3103" s="3" t="s">
        <v>3101</v>
      </c>
      <c r="C3103" s="3" t="s">
        <v>7211</v>
      </c>
      <c r="D3103" s="11">
        <v>2500</v>
      </c>
      <c r="E3103" s="11">
        <v>300</v>
      </c>
      <c r="F3103" t="s">
        <v>8221</v>
      </c>
      <c r="G3103" t="s">
        <v>8230</v>
      </c>
      <c r="H3103" t="s">
        <v>8249</v>
      </c>
      <c r="I3103">
        <v>1437033360</v>
      </c>
      <c r="J3103">
        <v>1434445937</v>
      </c>
      <c r="K3103" t="b">
        <v>0</v>
      </c>
      <c r="L3103">
        <v>12</v>
      </c>
      <c r="M3103" t="b">
        <v>0</v>
      </c>
      <c r="N3103" t="s">
        <v>8303</v>
      </c>
      <c r="O3103" s="13">
        <f>E3103/D3103</f>
        <v>0.12</v>
      </c>
      <c r="P3103" s="14">
        <f>IF($L3103&lt;&gt;0, E3103/L3103, 0)</f>
        <v>25</v>
      </c>
      <c r="Q3103" t="str">
        <f>LEFT($N3103, FIND("/", $N3103)-1)</f>
        <v>theater</v>
      </c>
      <c r="R3103" t="str">
        <f>RIGHT(N3103, LEN(N3103)-LEN(Q3103)-1)</f>
        <v>spaces</v>
      </c>
      <c r="S3103" s="5">
        <f>$J3103/60/60/24+DATE(1970, 1, 1)</f>
        <v>42171.383530092593</v>
      </c>
      <c r="T3103" s="5">
        <f>$I3103/60/60/24+DATE(1970, 1, 1)</f>
        <v>42201.330555555556</v>
      </c>
      <c r="U3103" t="b">
        <f>T3103&gt;S3103</f>
        <v>1</v>
      </c>
    </row>
    <row r="3104" spans="1:21" ht="58" x14ac:dyDescent="0.35">
      <c r="A3104">
        <v>3102</v>
      </c>
      <c r="B3104" s="3" t="s">
        <v>3102</v>
      </c>
      <c r="C3104" s="3" t="s">
        <v>7212</v>
      </c>
      <c r="D3104" s="11">
        <v>16000</v>
      </c>
      <c r="E3104" s="11">
        <v>6258</v>
      </c>
      <c r="F3104" t="s">
        <v>8221</v>
      </c>
      <c r="G3104" t="s">
        <v>8225</v>
      </c>
      <c r="H3104" t="s">
        <v>8247</v>
      </c>
      <c r="I3104">
        <v>1471939818</v>
      </c>
      <c r="J3104">
        <v>1467619818</v>
      </c>
      <c r="K3104" t="b">
        <v>0</v>
      </c>
      <c r="L3104">
        <v>90</v>
      </c>
      <c r="M3104" t="b">
        <v>0</v>
      </c>
      <c r="N3104" t="s">
        <v>8303</v>
      </c>
      <c r="O3104" s="13">
        <f>E3104/D3104</f>
        <v>0.391125</v>
      </c>
      <c r="P3104" s="14">
        <f>IF($L3104&lt;&gt;0, E3104/L3104, 0)</f>
        <v>69.533333333333331</v>
      </c>
      <c r="Q3104" t="str">
        <f>LEFT($N3104, FIND("/", $N3104)-1)</f>
        <v>theater</v>
      </c>
      <c r="R3104" t="str">
        <f>RIGHT(N3104, LEN(N3104)-LEN(Q3104)-1)</f>
        <v>spaces</v>
      </c>
      <c r="S3104" s="5">
        <f>$J3104/60/60/24+DATE(1970, 1, 1)</f>
        <v>42555.340486111112</v>
      </c>
      <c r="T3104" s="5">
        <f>$I3104/60/60/24+DATE(1970, 1, 1)</f>
        <v>42605.340486111112</v>
      </c>
      <c r="U3104" t="b">
        <f>T3104&gt;S3104</f>
        <v>1</v>
      </c>
    </row>
    <row r="3105" spans="1:21" ht="29" x14ac:dyDescent="0.35">
      <c r="A3105">
        <v>3103</v>
      </c>
      <c r="B3105" s="3" t="s">
        <v>3103</v>
      </c>
      <c r="C3105" s="3" t="s">
        <v>7213</v>
      </c>
      <c r="D3105" s="11">
        <v>4100</v>
      </c>
      <c r="E3105" s="11">
        <v>11</v>
      </c>
      <c r="F3105" t="s">
        <v>8221</v>
      </c>
      <c r="G3105" t="s">
        <v>8224</v>
      </c>
      <c r="H3105" t="s">
        <v>8246</v>
      </c>
      <c r="I3105">
        <v>1434080706</v>
      </c>
      <c r="J3105">
        <v>1428896706</v>
      </c>
      <c r="K3105" t="b">
        <v>0</v>
      </c>
      <c r="L3105">
        <v>2</v>
      </c>
      <c r="M3105" t="b">
        <v>0</v>
      </c>
      <c r="N3105" t="s">
        <v>8303</v>
      </c>
      <c r="O3105" s="13">
        <f>E3105/D3105</f>
        <v>2.6829268292682929E-3</v>
      </c>
      <c r="P3105" s="14">
        <f>IF($L3105&lt;&gt;0, E3105/L3105, 0)</f>
        <v>5.5</v>
      </c>
      <c r="Q3105" t="str">
        <f>LEFT($N3105, FIND("/", $N3105)-1)</f>
        <v>theater</v>
      </c>
      <c r="R3105" t="str">
        <f>RIGHT(N3105, LEN(N3105)-LEN(Q3105)-1)</f>
        <v>spaces</v>
      </c>
      <c r="S3105" s="5">
        <f>$J3105/60/60/24+DATE(1970, 1, 1)</f>
        <v>42107.156319444446</v>
      </c>
      <c r="T3105" s="5">
        <f>$I3105/60/60/24+DATE(1970, 1, 1)</f>
        <v>42167.156319444446</v>
      </c>
      <c r="U3105" t="b">
        <f>T3105&gt;S3105</f>
        <v>1</v>
      </c>
    </row>
    <row r="3106" spans="1:21" ht="43.5" x14ac:dyDescent="0.35">
      <c r="A3106">
        <v>3104</v>
      </c>
      <c r="B3106" s="3" t="s">
        <v>3104</v>
      </c>
      <c r="C3106" s="3" t="s">
        <v>7214</v>
      </c>
      <c r="D3106" s="11">
        <v>4000</v>
      </c>
      <c r="E3106" s="11">
        <v>1185</v>
      </c>
      <c r="F3106" t="s">
        <v>8221</v>
      </c>
      <c r="G3106" t="s">
        <v>8226</v>
      </c>
      <c r="H3106" t="s">
        <v>8248</v>
      </c>
      <c r="I3106">
        <v>1422928800</v>
      </c>
      <c r="J3106">
        <v>1420235311</v>
      </c>
      <c r="K3106" t="b">
        <v>0</v>
      </c>
      <c r="L3106">
        <v>5</v>
      </c>
      <c r="M3106" t="b">
        <v>0</v>
      </c>
      <c r="N3106" t="s">
        <v>8303</v>
      </c>
      <c r="O3106" s="13">
        <f>E3106/D3106</f>
        <v>0.29625000000000001</v>
      </c>
      <c r="P3106" s="14">
        <f>IF($L3106&lt;&gt;0, E3106/L3106, 0)</f>
        <v>237</v>
      </c>
      <c r="Q3106" t="str">
        <f>LEFT($N3106, FIND("/", $N3106)-1)</f>
        <v>theater</v>
      </c>
      <c r="R3106" t="str">
        <f>RIGHT(N3106, LEN(N3106)-LEN(Q3106)-1)</f>
        <v>spaces</v>
      </c>
      <c r="S3106" s="5">
        <f>$J3106/60/60/24+DATE(1970, 1, 1)</f>
        <v>42006.908692129626</v>
      </c>
      <c r="T3106" s="5">
        <f>$I3106/60/60/24+DATE(1970, 1, 1)</f>
        <v>42038.083333333328</v>
      </c>
      <c r="U3106" t="b">
        <f>T3106&gt;S3106</f>
        <v>1</v>
      </c>
    </row>
    <row r="3107" spans="1:21" ht="43.5" x14ac:dyDescent="0.35">
      <c r="A3107">
        <v>3105</v>
      </c>
      <c r="B3107" s="3" t="s">
        <v>3105</v>
      </c>
      <c r="C3107" s="3" t="s">
        <v>7215</v>
      </c>
      <c r="D3107" s="11">
        <v>5845</v>
      </c>
      <c r="E3107" s="11">
        <v>2476</v>
      </c>
      <c r="F3107" t="s">
        <v>8221</v>
      </c>
      <c r="G3107" t="s">
        <v>8224</v>
      </c>
      <c r="H3107" t="s">
        <v>8246</v>
      </c>
      <c r="I3107">
        <v>1413694800</v>
      </c>
      <c r="J3107">
        <v>1408986916</v>
      </c>
      <c r="K3107" t="b">
        <v>0</v>
      </c>
      <c r="L3107">
        <v>31</v>
      </c>
      <c r="M3107" t="b">
        <v>0</v>
      </c>
      <c r="N3107" t="s">
        <v>8303</v>
      </c>
      <c r="O3107" s="13">
        <f>E3107/D3107</f>
        <v>0.4236099230111206</v>
      </c>
      <c r="P3107" s="14">
        <f>IF($L3107&lt;&gt;0, E3107/L3107, 0)</f>
        <v>79.870967741935488</v>
      </c>
      <c r="Q3107" t="str">
        <f>LEFT($N3107, FIND("/", $N3107)-1)</f>
        <v>theater</v>
      </c>
      <c r="R3107" t="str">
        <f>RIGHT(N3107, LEN(N3107)-LEN(Q3107)-1)</f>
        <v>spaces</v>
      </c>
      <c r="S3107" s="5">
        <f>$J3107/60/60/24+DATE(1970, 1, 1)</f>
        <v>41876.718935185185</v>
      </c>
      <c r="T3107" s="5">
        <f>$I3107/60/60/24+DATE(1970, 1, 1)</f>
        <v>41931.208333333336</v>
      </c>
      <c r="U3107" t="b">
        <f>T3107&gt;S3107</f>
        <v>1</v>
      </c>
    </row>
    <row r="3108" spans="1:21" ht="58" x14ac:dyDescent="0.35">
      <c r="A3108">
        <v>3106</v>
      </c>
      <c r="B3108" s="3" t="s">
        <v>3106</v>
      </c>
      <c r="C3108" s="3" t="s">
        <v>7216</v>
      </c>
      <c r="D3108" s="11">
        <v>1000</v>
      </c>
      <c r="E3108" s="11">
        <v>41</v>
      </c>
      <c r="F3108" t="s">
        <v>8221</v>
      </c>
      <c r="G3108" t="s">
        <v>8225</v>
      </c>
      <c r="H3108" t="s">
        <v>8247</v>
      </c>
      <c r="I3108">
        <v>1442440800</v>
      </c>
      <c r="J3108">
        <v>1440497876</v>
      </c>
      <c r="K3108" t="b">
        <v>0</v>
      </c>
      <c r="L3108">
        <v>4</v>
      </c>
      <c r="M3108" t="b">
        <v>0</v>
      </c>
      <c r="N3108" t="s">
        <v>8303</v>
      </c>
      <c r="O3108" s="13">
        <f>E3108/D3108</f>
        <v>4.1000000000000002E-2</v>
      </c>
      <c r="P3108" s="14">
        <f>IF($L3108&lt;&gt;0, E3108/L3108, 0)</f>
        <v>10.25</v>
      </c>
      <c r="Q3108" t="str">
        <f>LEFT($N3108, FIND("/", $N3108)-1)</f>
        <v>theater</v>
      </c>
      <c r="R3108" t="str">
        <f>RIGHT(N3108, LEN(N3108)-LEN(Q3108)-1)</f>
        <v>spaces</v>
      </c>
      <c r="S3108" s="5">
        <f>$J3108/60/60/24+DATE(1970, 1, 1)</f>
        <v>42241.429120370376</v>
      </c>
      <c r="T3108" s="5">
        <f>$I3108/60/60/24+DATE(1970, 1, 1)</f>
        <v>42263.916666666672</v>
      </c>
      <c r="U3108" t="b">
        <f>T3108&gt;S3108</f>
        <v>1</v>
      </c>
    </row>
    <row r="3109" spans="1:21" ht="43.5" x14ac:dyDescent="0.35">
      <c r="A3109">
        <v>3107</v>
      </c>
      <c r="B3109" s="3" t="s">
        <v>3107</v>
      </c>
      <c r="C3109" s="3" t="s">
        <v>7217</v>
      </c>
      <c r="D3109" s="11">
        <v>40000</v>
      </c>
      <c r="E3109" s="11">
        <v>7905</v>
      </c>
      <c r="F3109" t="s">
        <v>8221</v>
      </c>
      <c r="G3109" t="s">
        <v>8224</v>
      </c>
      <c r="H3109" t="s">
        <v>8246</v>
      </c>
      <c r="I3109">
        <v>1431372751</v>
      </c>
      <c r="J3109">
        <v>1430767951</v>
      </c>
      <c r="K3109" t="b">
        <v>0</v>
      </c>
      <c r="L3109">
        <v>29</v>
      </c>
      <c r="M3109" t="b">
        <v>0</v>
      </c>
      <c r="N3109" t="s">
        <v>8303</v>
      </c>
      <c r="O3109" s="13">
        <f>E3109/D3109</f>
        <v>0.197625</v>
      </c>
      <c r="P3109" s="14">
        <f>IF($L3109&lt;&gt;0, E3109/L3109, 0)</f>
        <v>272.58620689655174</v>
      </c>
      <c r="Q3109" t="str">
        <f>LEFT($N3109, FIND("/", $N3109)-1)</f>
        <v>theater</v>
      </c>
      <c r="R3109" t="str">
        <f>RIGHT(N3109, LEN(N3109)-LEN(Q3109)-1)</f>
        <v>spaces</v>
      </c>
      <c r="S3109" s="5">
        <f>$J3109/60/60/24+DATE(1970, 1, 1)</f>
        <v>42128.814247685179</v>
      </c>
      <c r="T3109" s="5">
        <f>$I3109/60/60/24+DATE(1970, 1, 1)</f>
        <v>42135.814247685179</v>
      </c>
      <c r="U3109" t="b">
        <f>T3109&gt;S3109</f>
        <v>1</v>
      </c>
    </row>
    <row r="3110" spans="1:21" x14ac:dyDescent="0.35">
      <c r="A3110">
        <v>3108</v>
      </c>
      <c r="B3110" s="3" t="s">
        <v>3108</v>
      </c>
      <c r="C3110" s="3" t="s">
        <v>7218</v>
      </c>
      <c r="D3110" s="11">
        <v>50000</v>
      </c>
      <c r="E3110" s="11">
        <v>26</v>
      </c>
      <c r="F3110" t="s">
        <v>8221</v>
      </c>
      <c r="G3110" t="s">
        <v>8224</v>
      </c>
      <c r="H3110" t="s">
        <v>8246</v>
      </c>
      <c r="I3110">
        <v>1430234394</v>
      </c>
      <c r="J3110">
        <v>1425053994</v>
      </c>
      <c r="K3110" t="b">
        <v>0</v>
      </c>
      <c r="L3110">
        <v>2</v>
      </c>
      <c r="M3110" t="b">
        <v>0</v>
      </c>
      <c r="N3110" t="s">
        <v>8303</v>
      </c>
      <c r="O3110" s="13">
        <f>E3110/D3110</f>
        <v>5.1999999999999995E-4</v>
      </c>
      <c r="P3110" s="14">
        <f>IF($L3110&lt;&gt;0, E3110/L3110, 0)</f>
        <v>13</v>
      </c>
      <c r="Q3110" t="str">
        <f>LEFT($N3110, FIND("/", $N3110)-1)</f>
        <v>theater</v>
      </c>
      <c r="R3110" t="str">
        <f>RIGHT(N3110, LEN(N3110)-LEN(Q3110)-1)</f>
        <v>spaces</v>
      </c>
      <c r="S3110" s="5">
        <f>$J3110/60/60/24+DATE(1970, 1, 1)</f>
        <v>42062.680486111116</v>
      </c>
      <c r="T3110" s="5">
        <f>$I3110/60/60/24+DATE(1970, 1, 1)</f>
        <v>42122.638819444444</v>
      </c>
      <c r="U3110" t="b">
        <f>T3110&gt;S3110</f>
        <v>1</v>
      </c>
    </row>
    <row r="3111" spans="1:21" ht="43.5" x14ac:dyDescent="0.35">
      <c r="A3111">
        <v>3109</v>
      </c>
      <c r="B3111" s="3" t="s">
        <v>3109</v>
      </c>
      <c r="C3111" s="3" t="s">
        <v>7219</v>
      </c>
      <c r="D3111" s="11">
        <v>26500</v>
      </c>
      <c r="E3111" s="11">
        <v>6633</v>
      </c>
      <c r="F3111" t="s">
        <v>8221</v>
      </c>
      <c r="G3111" t="s">
        <v>8224</v>
      </c>
      <c r="H3111" t="s">
        <v>8246</v>
      </c>
      <c r="I3111">
        <v>1409194810</v>
      </c>
      <c r="J3111">
        <v>1406170810</v>
      </c>
      <c r="K3111" t="b">
        <v>0</v>
      </c>
      <c r="L3111">
        <v>114</v>
      </c>
      <c r="M3111" t="b">
        <v>0</v>
      </c>
      <c r="N3111" t="s">
        <v>8303</v>
      </c>
      <c r="O3111" s="13">
        <f>E3111/D3111</f>
        <v>0.25030188679245285</v>
      </c>
      <c r="P3111" s="14">
        <f>IF($L3111&lt;&gt;0, E3111/L3111, 0)</f>
        <v>58.184210526315788</v>
      </c>
      <c r="Q3111" t="str">
        <f>LEFT($N3111, FIND("/", $N3111)-1)</f>
        <v>theater</v>
      </c>
      <c r="R3111" t="str">
        <f>RIGHT(N3111, LEN(N3111)-LEN(Q3111)-1)</f>
        <v>spaces</v>
      </c>
      <c r="S3111" s="5">
        <f>$J3111/60/60/24+DATE(1970, 1, 1)</f>
        <v>41844.125115740739</v>
      </c>
      <c r="T3111" s="5">
        <f>$I3111/60/60/24+DATE(1970, 1, 1)</f>
        <v>41879.125115740739</v>
      </c>
      <c r="U3111" t="b">
        <f>T3111&gt;S3111</f>
        <v>1</v>
      </c>
    </row>
    <row r="3112" spans="1:21" ht="43.5" x14ac:dyDescent="0.35">
      <c r="A3112">
        <v>3110</v>
      </c>
      <c r="B3112" s="3" t="s">
        <v>3110</v>
      </c>
      <c r="C3112" s="3" t="s">
        <v>7220</v>
      </c>
      <c r="D3112" s="11">
        <v>25000</v>
      </c>
      <c r="E3112" s="11">
        <v>10</v>
      </c>
      <c r="F3112" t="s">
        <v>8221</v>
      </c>
      <c r="G3112" t="s">
        <v>8224</v>
      </c>
      <c r="H3112" t="s">
        <v>8246</v>
      </c>
      <c r="I3112">
        <v>1487465119</v>
      </c>
      <c r="J3112">
        <v>1484009119</v>
      </c>
      <c r="K3112" t="b">
        <v>0</v>
      </c>
      <c r="L3112">
        <v>1</v>
      </c>
      <c r="M3112" t="b">
        <v>0</v>
      </c>
      <c r="N3112" t="s">
        <v>8303</v>
      </c>
      <c r="O3112" s="13">
        <f>E3112/D3112</f>
        <v>4.0000000000000002E-4</v>
      </c>
      <c r="P3112" s="14">
        <f>IF($L3112&lt;&gt;0, E3112/L3112, 0)</f>
        <v>10</v>
      </c>
      <c r="Q3112" t="str">
        <f>LEFT($N3112, FIND("/", $N3112)-1)</f>
        <v>theater</v>
      </c>
      <c r="R3112" t="str">
        <f>RIGHT(N3112, LEN(N3112)-LEN(Q3112)-1)</f>
        <v>spaces</v>
      </c>
      <c r="S3112" s="5">
        <f>$J3112/60/60/24+DATE(1970, 1, 1)</f>
        <v>42745.031469907408</v>
      </c>
      <c r="T3112" s="5">
        <f>$I3112/60/60/24+DATE(1970, 1, 1)</f>
        <v>42785.031469907408</v>
      </c>
      <c r="U3112" t="b">
        <f>T3112&gt;S3112</f>
        <v>1</v>
      </c>
    </row>
    <row r="3113" spans="1:21" ht="43.5" x14ac:dyDescent="0.35">
      <c r="A3113">
        <v>3111</v>
      </c>
      <c r="B3113" s="3" t="s">
        <v>3111</v>
      </c>
      <c r="C3113" s="3" t="s">
        <v>7221</v>
      </c>
      <c r="D3113" s="11">
        <v>20000</v>
      </c>
      <c r="E3113" s="11">
        <v>5328</v>
      </c>
      <c r="F3113" t="s">
        <v>8221</v>
      </c>
      <c r="G3113" t="s">
        <v>8224</v>
      </c>
      <c r="H3113" t="s">
        <v>8246</v>
      </c>
      <c r="I3113">
        <v>1412432220</v>
      </c>
      <c r="J3113">
        <v>1409753820</v>
      </c>
      <c r="K3113" t="b">
        <v>0</v>
      </c>
      <c r="L3113">
        <v>76</v>
      </c>
      <c r="M3113" t="b">
        <v>0</v>
      </c>
      <c r="N3113" t="s">
        <v>8303</v>
      </c>
      <c r="O3113" s="13">
        <f>E3113/D3113</f>
        <v>0.26640000000000003</v>
      </c>
      <c r="P3113" s="14">
        <f>IF($L3113&lt;&gt;0, E3113/L3113, 0)</f>
        <v>70.10526315789474</v>
      </c>
      <c r="Q3113" t="str">
        <f>LEFT($N3113, FIND("/", $N3113)-1)</f>
        <v>theater</v>
      </c>
      <c r="R3113" t="str">
        <f>RIGHT(N3113, LEN(N3113)-LEN(Q3113)-1)</f>
        <v>spaces</v>
      </c>
      <c r="S3113" s="5">
        <f>$J3113/60/60/24+DATE(1970, 1, 1)</f>
        <v>41885.595138888886</v>
      </c>
      <c r="T3113" s="5">
        <f>$I3113/60/60/24+DATE(1970, 1, 1)</f>
        <v>41916.595138888886</v>
      </c>
      <c r="U3113" t="b">
        <f>T3113&gt;S3113</f>
        <v>1</v>
      </c>
    </row>
    <row r="3114" spans="1:21" ht="43.5" x14ac:dyDescent="0.35">
      <c r="A3114">
        <v>3112</v>
      </c>
      <c r="B3114" s="3" t="s">
        <v>3112</v>
      </c>
      <c r="C3114" s="3" t="s">
        <v>7222</v>
      </c>
      <c r="D3114" s="11">
        <v>11000</v>
      </c>
      <c r="E3114" s="11">
        <v>521</v>
      </c>
      <c r="F3114" t="s">
        <v>8221</v>
      </c>
      <c r="G3114" t="s">
        <v>8224</v>
      </c>
      <c r="H3114" t="s">
        <v>8246</v>
      </c>
      <c r="I3114">
        <v>1477968934</v>
      </c>
      <c r="J3114">
        <v>1472784934</v>
      </c>
      <c r="K3114" t="b">
        <v>0</v>
      </c>
      <c r="L3114">
        <v>9</v>
      </c>
      <c r="M3114" t="b">
        <v>0</v>
      </c>
      <c r="N3114" t="s">
        <v>8303</v>
      </c>
      <c r="O3114" s="13">
        <f>E3114/D3114</f>
        <v>4.7363636363636365E-2</v>
      </c>
      <c r="P3114" s="14">
        <f>IF($L3114&lt;&gt;0, E3114/L3114, 0)</f>
        <v>57.888888888888886</v>
      </c>
      <c r="Q3114" t="str">
        <f>LEFT($N3114, FIND("/", $N3114)-1)</f>
        <v>theater</v>
      </c>
      <c r="R3114" t="str">
        <f>RIGHT(N3114, LEN(N3114)-LEN(Q3114)-1)</f>
        <v>spaces</v>
      </c>
      <c r="S3114" s="5">
        <f>$J3114/60/60/24+DATE(1970, 1, 1)</f>
        <v>42615.121921296297</v>
      </c>
      <c r="T3114" s="5">
        <f>$I3114/60/60/24+DATE(1970, 1, 1)</f>
        <v>42675.121921296297</v>
      </c>
      <c r="U3114" t="b">
        <f>T3114&gt;S3114</f>
        <v>1</v>
      </c>
    </row>
    <row r="3115" spans="1:21" ht="43.5" x14ac:dyDescent="0.35">
      <c r="A3115">
        <v>3113</v>
      </c>
      <c r="B3115" s="3" t="s">
        <v>3113</v>
      </c>
      <c r="C3115" s="3" t="s">
        <v>7223</v>
      </c>
      <c r="D3115" s="11">
        <v>109225</v>
      </c>
      <c r="E3115" s="11">
        <v>4635</v>
      </c>
      <c r="F3115" t="s">
        <v>8221</v>
      </c>
      <c r="G3115" t="s">
        <v>8224</v>
      </c>
      <c r="H3115" t="s">
        <v>8246</v>
      </c>
      <c r="I3115">
        <v>1429291982</v>
      </c>
      <c r="J3115">
        <v>1426699982</v>
      </c>
      <c r="K3115" t="b">
        <v>0</v>
      </c>
      <c r="L3115">
        <v>37</v>
      </c>
      <c r="M3115" t="b">
        <v>0</v>
      </c>
      <c r="N3115" t="s">
        <v>8303</v>
      </c>
      <c r="O3115" s="13">
        <f>E3115/D3115</f>
        <v>4.2435339894712751E-2</v>
      </c>
      <c r="P3115" s="14">
        <f>IF($L3115&lt;&gt;0, E3115/L3115, 0)</f>
        <v>125.27027027027027</v>
      </c>
      <c r="Q3115" t="str">
        <f>LEFT($N3115, FIND("/", $N3115)-1)</f>
        <v>theater</v>
      </c>
      <c r="R3115" t="str">
        <f>RIGHT(N3115, LEN(N3115)-LEN(Q3115)-1)</f>
        <v>spaces</v>
      </c>
      <c r="S3115" s="5">
        <f>$J3115/60/60/24+DATE(1970, 1, 1)</f>
        <v>42081.731273148151</v>
      </c>
      <c r="T3115" s="5">
        <f>$I3115/60/60/24+DATE(1970, 1, 1)</f>
        <v>42111.731273148151</v>
      </c>
      <c r="U3115" t="b">
        <f>T3115&gt;S3115</f>
        <v>1</v>
      </c>
    </row>
    <row r="3116" spans="1:21" ht="43.5" x14ac:dyDescent="0.35">
      <c r="A3116">
        <v>3114</v>
      </c>
      <c r="B3116" s="3" t="s">
        <v>3114</v>
      </c>
      <c r="C3116" s="3" t="s">
        <v>7224</v>
      </c>
      <c r="D3116" s="11">
        <v>75000</v>
      </c>
      <c r="E3116" s="11">
        <v>0</v>
      </c>
      <c r="F3116" t="s">
        <v>8221</v>
      </c>
      <c r="G3116" t="s">
        <v>8224</v>
      </c>
      <c r="H3116" t="s">
        <v>8246</v>
      </c>
      <c r="I3116">
        <v>1411312250</v>
      </c>
      <c r="J3116">
        <v>1406128250</v>
      </c>
      <c r="K3116" t="b">
        <v>0</v>
      </c>
      <c r="L3116">
        <v>0</v>
      </c>
      <c r="M3116" t="b">
        <v>0</v>
      </c>
      <c r="N3116" t="s">
        <v>8303</v>
      </c>
      <c r="O3116" s="13">
        <f>E3116/D3116</f>
        <v>0</v>
      </c>
      <c r="P3116" s="14">
        <f>IF($L3116&lt;&gt;0, E3116/L3116, 0)</f>
        <v>0</v>
      </c>
      <c r="Q3116" t="str">
        <f>LEFT($N3116, FIND("/", $N3116)-1)</f>
        <v>theater</v>
      </c>
      <c r="R3116" t="str">
        <f>RIGHT(N3116, LEN(N3116)-LEN(Q3116)-1)</f>
        <v>spaces</v>
      </c>
      <c r="S3116" s="5">
        <f>$J3116/60/60/24+DATE(1970, 1, 1)</f>
        <v>41843.632523148146</v>
      </c>
      <c r="T3116" s="5">
        <f>$I3116/60/60/24+DATE(1970, 1, 1)</f>
        <v>41903.632523148146</v>
      </c>
      <c r="U3116" t="b">
        <f>T3116&gt;S3116</f>
        <v>1</v>
      </c>
    </row>
    <row r="3117" spans="1:21" ht="43.5" x14ac:dyDescent="0.35">
      <c r="A3117">
        <v>3115</v>
      </c>
      <c r="B3117" s="3" t="s">
        <v>3115</v>
      </c>
      <c r="C3117" s="3" t="s">
        <v>7225</v>
      </c>
      <c r="D3117" s="11">
        <v>10000</v>
      </c>
      <c r="E3117" s="11">
        <v>300</v>
      </c>
      <c r="F3117" t="s">
        <v>8221</v>
      </c>
      <c r="G3117" t="s">
        <v>8235</v>
      </c>
      <c r="H3117" t="s">
        <v>8255</v>
      </c>
      <c r="I3117">
        <v>1465123427</v>
      </c>
      <c r="J3117">
        <v>1462531427</v>
      </c>
      <c r="K3117" t="b">
        <v>0</v>
      </c>
      <c r="L3117">
        <v>1</v>
      </c>
      <c r="M3117" t="b">
        <v>0</v>
      </c>
      <c r="N3117" t="s">
        <v>8303</v>
      </c>
      <c r="O3117" s="13">
        <f>E3117/D3117</f>
        <v>0.03</v>
      </c>
      <c r="P3117" s="14">
        <f>IF($L3117&lt;&gt;0, E3117/L3117, 0)</f>
        <v>300</v>
      </c>
      <c r="Q3117" t="str">
        <f>LEFT($N3117, FIND("/", $N3117)-1)</f>
        <v>theater</v>
      </c>
      <c r="R3117" t="str">
        <f>RIGHT(N3117, LEN(N3117)-LEN(Q3117)-1)</f>
        <v>spaces</v>
      </c>
      <c r="S3117" s="5">
        <f>$J3117/60/60/24+DATE(1970, 1, 1)</f>
        <v>42496.447071759263</v>
      </c>
      <c r="T3117" s="5">
        <f>$I3117/60/60/24+DATE(1970, 1, 1)</f>
        <v>42526.447071759263</v>
      </c>
      <c r="U3117" t="b">
        <f>T3117&gt;S3117</f>
        <v>1</v>
      </c>
    </row>
    <row r="3118" spans="1:21" ht="43.5" x14ac:dyDescent="0.35">
      <c r="A3118">
        <v>3116</v>
      </c>
      <c r="B3118" s="3" t="s">
        <v>3116</v>
      </c>
      <c r="C3118" s="3" t="s">
        <v>7226</v>
      </c>
      <c r="D3118" s="11">
        <v>750</v>
      </c>
      <c r="E3118" s="11">
        <v>430</v>
      </c>
      <c r="F3118" t="s">
        <v>8221</v>
      </c>
      <c r="G3118" t="s">
        <v>8224</v>
      </c>
      <c r="H3118" t="s">
        <v>8246</v>
      </c>
      <c r="I3118">
        <v>1427890925</v>
      </c>
      <c r="J3118">
        <v>1426681325</v>
      </c>
      <c r="K3118" t="b">
        <v>0</v>
      </c>
      <c r="L3118">
        <v>10</v>
      </c>
      <c r="M3118" t="b">
        <v>0</v>
      </c>
      <c r="N3118" t="s">
        <v>8303</v>
      </c>
      <c r="O3118" s="13">
        <f>E3118/D3118</f>
        <v>0.57333333333333336</v>
      </c>
      <c r="P3118" s="14">
        <f>IF($L3118&lt;&gt;0, E3118/L3118, 0)</f>
        <v>43</v>
      </c>
      <c r="Q3118" t="str">
        <f>LEFT($N3118, FIND("/", $N3118)-1)</f>
        <v>theater</v>
      </c>
      <c r="R3118" t="str">
        <f>RIGHT(N3118, LEN(N3118)-LEN(Q3118)-1)</f>
        <v>spaces</v>
      </c>
      <c r="S3118" s="5">
        <f>$J3118/60/60/24+DATE(1970, 1, 1)</f>
        <v>42081.515335648146</v>
      </c>
      <c r="T3118" s="5">
        <f>$I3118/60/60/24+DATE(1970, 1, 1)</f>
        <v>42095.515335648146</v>
      </c>
      <c r="U3118" t="b">
        <f>T3118&gt;S3118</f>
        <v>1</v>
      </c>
    </row>
    <row r="3119" spans="1:21" ht="43.5" x14ac:dyDescent="0.35">
      <c r="A3119">
        <v>3117</v>
      </c>
      <c r="B3119" s="3" t="s">
        <v>3117</v>
      </c>
      <c r="C3119" s="3" t="s">
        <v>7227</v>
      </c>
      <c r="D3119" s="11">
        <v>1000</v>
      </c>
      <c r="E3119" s="11">
        <v>1</v>
      </c>
      <c r="F3119" t="s">
        <v>8221</v>
      </c>
      <c r="G3119" t="s">
        <v>8225</v>
      </c>
      <c r="H3119" t="s">
        <v>8247</v>
      </c>
      <c r="I3119">
        <v>1464354720</v>
      </c>
      <c r="J3119">
        <v>1463648360</v>
      </c>
      <c r="K3119" t="b">
        <v>0</v>
      </c>
      <c r="L3119">
        <v>1</v>
      </c>
      <c r="M3119" t="b">
        <v>0</v>
      </c>
      <c r="N3119" t="s">
        <v>8303</v>
      </c>
      <c r="O3119" s="13">
        <f>E3119/D3119</f>
        <v>1E-3</v>
      </c>
      <c r="P3119" s="14">
        <f>IF($L3119&lt;&gt;0, E3119/L3119, 0)</f>
        <v>1</v>
      </c>
      <c r="Q3119" t="str">
        <f>LEFT($N3119, FIND("/", $N3119)-1)</f>
        <v>theater</v>
      </c>
      <c r="R3119" t="str">
        <f>RIGHT(N3119, LEN(N3119)-LEN(Q3119)-1)</f>
        <v>spaces</v>
      </c>
      <c r="S3119" s="5">
        <f>$J3119/60/60/24+DATE(1970, 1, 1)</f>
        <v>42509.374537037031</v>
      </c>
      <c r="T3119" s="5">
        <f>$I3119/60/60/24+DATE(1970, 1, 1)</f>
        <v>42517.55</v>
      </c>
      <c r="U3119" t="b">
        <f>T3119&gt;S3119</f>
        <v>1</v>
      </c>
    </row>
    <row r="3120" spans="1:21" ht="29" x14ac:dyDescent="0.35">
      <c r="A3120">
        <v>3118</v>
      </c>
      <c r="B3120" s="3" t="s">
        <v>3118</v>
      </c>
      <c r="C3120" s="3" t="s">
        <v>7228</v>
      </c>
      <c r="D3120" s="11">
        <v>500000</v>
      </c>
      <c r="E3120" s="11">
        <v>1550</v>
      </c>
      <c r="F3120" t="s">
        <v>8221</v>
      </c>
      <c r="G3120" t="s">
        <v>8235</v>
      </c>
      <c r="H3120" t="s">
        <v>8255</v>
      </c>
      <c r="I3120">
        <v>1467473723</v>
      </c>
      <c r="J3120">
        <v>1465832123</v>
      </c>
      <c r="K3120" t="b">
        <v>0</v>
      </c>
      <c r="L3120">
        <v>2</v>
      </c>
      <c r="M3120" t="b">
        <v>0</v>
      </c>
      <c r="N3120" t="s">
        <v>8303</v>
      </c>
      <c r="O3120" s="13">
        <f>E3120/D3120</f>
        <v>3.0999999999999999E-3</v>
      </c>
      <c r="P3120" s="14">
        <f>IF($L3120&lt;&gt;0, E3120/L3120, 0)</f>
        <v>775</v>
      </c>
      <c r="Q3120" t="str">
        <f>LEFT($N3120, FIND("/", $N3120)-1)</f>
        <v>theater</v>
      </c>
      <c r="R3120" t="str">
        <f>RIGHT(N3120, LEN(N3120)-LEN(Q3120)-1)</f>
        <v>spaces</v>
      </c>
      <c r="S3120" s="5">
        <f>$J3120/60/60/24+DATE(1970, 1, 1)</f>
        <v>42534.649571759262</v>
      </c>
      <c r="T3120" s="5">
        <f>$I3120/60/60/24+DATE(1970, 1, 1)</f>
        <v>42553.649571759262</v>
      </c>
      <c r="U3120" t="b">
        <f>T3120&gt;S3120</f>
        <v>1</v>
      </c>
    </row>
    <row r="3121" spans="1:21" ht="58" x14ac:dyDescent="0.35">
      <c r="A3121">
        <v>3119</v>
      </c>
      <c r="B3121" s="3" t="s">
        <v>3119</v>
      </c>
      <c r="C3121" s="3" t="s">
        <v>7229</v>
      </c>
      <c r="D3121" s="11">
        <v>10000</v>
      </c>
      <c r="E3121" s="11">
        <v>5</v>
      </c>
      <c r="F3121" t="s">
        <v>8221</v>
      </c>
      <c r="G3121" t="s">
        <v>8224</v>
      </c>
      <c r="H3121" t="s">
        <v>8246</v>
      </c>
      <c r="I3121">
        <v>1427414732</v>
      </c>
      <c r="J3121">
        <v>1424826332</v>
      </c>
      <c r="K3121" t="b">
        <v>0</v>
      </c>
      <c r="L3121">
        <v>1</v>
      </c>
      <c r="M3121" t="b">
        <v>0</v>
      </c>
      <c r="N3121" t="s">
        <v>8303</v>
      </c>
      <c r="O3121" s="13">
        <f>E3121/D3121</f>
        <v>5.0000000000000001E-4</v>
      </c>
      <c r="P3121" s="14">
        <f>IF($L3121&lt;&gt;0, E3121/L3121, 0)</f>
        <v>5</v>
      </c>
      <c r="Q3121" t="str">
        <f>LEFT($N3121, FIND("/", $N3121)-1)</f>
        <v>theater</v>
      </c>
      <c r="R3121" t="str">
        <f>RIGHT(N3121, LEN(N3121)-LEN(Q3121)-1)</f>
        <v>spaces</v>
      </c>
      <c r="S3121" s="5">
        <f>$J3121/60/60/24+DATE(1970, 1, 1)</f>
        <v>42060.04550925926</v>
      </c>
      <c r="T3121" s="5">
        <f>$I3121/60/60/24+DATE(1970, 1, 1)</f>
        <v>42090.003842592589</v>
      </c>
      <c r="U3121" t="b">
        <f>T3121&gt;S3121</f>
        <v>1</v>
      </c>
    </row>
    <row r="3122" spans="1:21" ht="43.5" x14ac:dyDescent="0.35">
      <c r="A3122">
        <v>3120</v>
      </c>
      <c r="B3122" s="3" t="s">
        <v>3120</v>
      </c>
      <c r="C3122" s="3" t="s">
        <v>7230</v>
      </c>
      <c r="D3122" s="11">
        <v>1300000</v>
      </c>
      <c r="E3122" s="11">
        <v>128</v>
      </c>
      <c r="F3122" t="s">
        <v>8221</v>
      </c>
      <c r="G3122" t="s">
        <v>8233</v>
      </c>
      <c r="H3122" t="s">
        <v>8249</v>
      </c>
      <c r="I3122">
        <v>1462484196</v>
      </c>
      <c r="J3122">
        <v>1457303796</v>
      </c>
      <c r="K3122" t="b">
        <v>0</v>
      </c>
      <c r="L3122">
        <v>10</v>
      </c>
      <c r="M3122" t="b">
        <v>0</v>
      </c>
      <c r="N3122" t="s">
        <v>8303</v>
      </c>
      <c r="O3122" s="13">
        <f>E3122/D3122</f>
        <v>9.8461538461538464E-5</v>
      </c>
      <c r="P3122" s="14">
        <f>IF($L3122&lt;&gt;0, E3122/L3122, 0)</f>
        <v>12.8</v>
      </c>
      <c r="Q3122" t="str">
        <f>LEFT($N3122, FIND("/", $N3122)-1)</f>
        <v>theater</v>
      </c>
      <c r="R3122" t="str">
        <f>RIGHT(N3122, LEN(N3122)-LEN(Q3122)-1)</f>
        <v>spaces</v>
      </c>
      <c r="S3122" s="5">
        <f>$J3122/60/60/24+DATE(1970, 1, 1)</f>
        <v>42435.942083333335</v>
      </c>
      <c r="T3122" s="5">
        <f>$I3122/60/60/24+DATE(1970, 1, 1)</f>
        <v>42495.900416666671</v>
      </c>
      <c r="U3122" t="b">
        <f>T3122&gt;S3122</f>
        <v>1</v>
      </c>
    </row>
    <row r="3123" spans="1:21" ht="43.5" x14ac:dyDescent="0.35">
      <c r="A3123">
        <v>3121</v>
      </c>
      <c r="B3123" s="3" t="s">
        <v>3121</v>
      </c>
      <c r="C3123" s="3" t="s">
        <v>7231</v>
      </c>
      <c r="D3123" s="11">
        <v>1500</v>
      </c>
      <c r="E3123" s="11">
        <v>10</v>
      </c>
      <c r="F3123" t="s">
        <v>8220</v>
      </c>
      <c r="G3123" t="s">
        <v>8229</v>
      </c>
      <c r="H3123" t="s">
        <v>8251</v>
      </c>
      <c r="I3123">
        <v>1411748335</v>
      </c>
      <c r="J3123">
        <v>1406564335</v>
      </c>
      <c r="K3123" t="b">
        <v>0</v>
      </c>
      <c r="L3123">
        <v>1</v>
      </c>
      <c r="M3123" t="b">
        <v>0</v>
      </c>
      <c r="N3123" t="s">
        <v>8303</v>
      </c>
      <c r="O3123" s="13">
        <f>E3123/D3123</f>
        <v>6.6666666666666671E-3</v>
      </c>
      <c r="P3123" s="14">
        <f>IF($L3123&lt;&gt;0, E3123/L3123, 0)</f>
        <v>10</v>
      </c>
      <c r="Q3123" t="str">
        <f>LEFT($N3123, FIND("/", $N3123)-1)</f>
        <v>theater</v>
      </c>
      <c r="R3123" t="str">
        <f>RIGHT(N3123, LEN(N3123)-LEN(Q3123)-1)</f>
        <v>spaces</v>
      </c>
      <c r="S3123" s="5">
        <f>$J3123/60/60/24+DATE(1970, 1, 1)</f>
        <v>41848.679803240739</v>
      </c>
      <c r="T3123" s="5">
        <f>$I3123/60/60/24+DATE(1970, 1, 1)</f>
        <v>41908.679803240739</v>
      </c>
      <c r="U3123" t="b">
        <f>T3123&gt;S3123</f>
        <v>1</v>
      </c>
    </row>
    <row r="3124" spans="1:21" x14ac:dyDescent="0.35">
      <c r="A3124">
        <v>3122</v>
      </c>
      <c r="B3124" s="3" t="s">
        <v>3122</v>
      </c>
      <c r="C3124" s="3" t="s">
        <v>7232</v>
      </c>
      <c r="D3124" s="11">
        <v>199</v>
      </c>
      <c r="E3124" s="11">
        <v>116</v>
      </c>
      <c r="F3124" t="s">
        <v>8220</v>
      </c>
      <c r="G3124" t="s">
        <v>8224</v>
      </c>
      <c r="H3124" t="s">
        <v>8246</v>
      </c>
      <c r="I3124">
        <v>1478733732</v>
      </c>
      <c r="J3124">
        <v>1478298132</v>
      </c>
      <c r="K3124" t="b">
        <v>0</v>
      </c>
      <c r="L3124">
        <v>2</v>
      </c>
      <c r="M3124" t="b">
        <v>0</v>
      </c>
      <c r="N3124" t="s">
        <v>8303</v>
      </c>
      <c r="O3124" s="13">
        <f>E3124/D3124</f>
        <v>0.58291457286432158</v>
      </c>
      <c r="P3124" s="14">
        <f>IF($L3124&lt;&gt;0, E3124/L3124, 0)</f>
        <v>58</v>
      </c>
      <c r="Q3124" t="str">
        <f>LEFT($N3124, FIND("/", $N3124)-1)</f>
        <v>theater</v>
      </c>
      <c r="R3124" t="str">
        <f>RIGHT(N3124, LEN(N3124)-LEN(Q3124)-1)</f>
        <v>spaces</v>
      </c>
      <c r="S3124" s="5">
        <f>$J3124/60/60/24+DATE(1970, 1, 1)</f>
        <v>42678.932083333333</v>
      </c>
      <c r="T3124" s="5">
        <f>$I3124/60/60/24+DATE(1970, 1, 1)</f>
        <v>42683.973750000005</v>
      </c>
      <c r="U3124" t="b">
        <f>T3124&gt;S3124</f>
        <v>1</v>
      </c>
    </row>
    <row r="3125" spans="1:21" ht="43.5" x14ac:dyDescent="0.35">
      <c r="A3125">
        <v>3123</v>
      </c>
      <c r="B3125" s="3" t="s">
        <v>3123</v>
      </c>
      <c r="C3125" s="3" t="s">
        <v>7233</v>
      </c>
      <c r="D3125" s="11">
        <v>125000</v>
      </c>
      <c r="E3125" s="11">
        <v>85192</v>
      </c>
      <c r="F3125" t="s">
        <v>8220</v>
      </c>
      <c r="G3125" t="s">
        <v>8224</v>
      </c>
      <c r="H3125" t="s">
        <v>8246</v>
      </c>
      <c r="I3125">
        <v>1468108198</v>
      </c>
      <c r="J3125">
        <v>1465516198</v>
      </c>
      <c r="K3125" t="b">
        <v>0</v>
      </c>
      <c r="L3125">
        <v>348</v>
      </c>
      <c r="M3125" t="b">
        <v>0</v>
      </c>
      <c r="N3125" t="s">
        <v>8303</v>
      </c>
      <c r="O3125" s="13">
        <f>E3125/D3125</f>
        <v>0.68153600000000003</v>
      </c>
      <c r="P3125" s="14">
        <f>IF($L3125&lt;&gt;0, E3125/L3125, 0)</f>
        <v>244.80459770114942</v>
      </c>
      <c r="Q3125" t="str">
        <f>LEFT($N3125, FIND("/", $N3125)-1)</f>
        <v>theater</v>
      </c>
      <c r="R3125" t="str">
        <f>RIGHT(N3125, LEN(N3125)-LEN(Q3125)-1)</f>
        <v>spaces</v>
      </c>
      <c r="S3125" s="5">
        <f>$J3125/60/60/24+DATE(1970, 1, 1)</f>
        <v>42530.993032407408</v>
      </c>
      <c r="T3125" s="5">
        <f>$I3125/60/60/24+DATE(1970, 1, 1)</f>
        <v>42560.993032407408</v>
      </c>
      <c r="U3125" t="b">
        <f>T3125&gt;S3125</f>
        <v>1</v>
      </c>
    </row>
    <row r="3126" spans="1:21" ht="43.5" x14ac:dyDescent="0.35">
      <c r="A3126">
        <v>3124</v>
      </c>
      <c r="B3126" s="3" t="s">
        <v>3124</v>
      </c>
      <c r="C3126" s="3" t="s">
        <v>7234</v>
      </c>
      <c r="D3126" s="11">
        <v>800000</v>
      </c>
      <c r="E3126" s="11">
        <v>26</v>
      </c>
      <c r="F3126" t="s">
        <v>8220</v>
      </c>
      <c r="G3126" t="s">
        <v>8224</v>
      </c>
      <c r="H3126" t="s">
        <v>8246</v>
      </c>
      <c r="I3126">
        <v>1422902601</v>
      </c>
      <c r="J3126">
        <v>1417718601</v>
      </c>
      <c r="K3126" t="b">
        <v>0</v>
      </c>
      <c r="L3126">
        <v>4</v>
      </c>
      <c r="M3126" t="b">
        <v>0</v>
      </c>
      <c r="N3126" t="s">
        <v>8303</v>
      </c>
      <c r="O3126" s="13">
        <f>E3126/D3126</f>
        <v>3.2499999999999997E-5</v>
      </c>
      <c r="P3126" s="14">
        <f>IF($L3126&lt;&gt;0, E3126/L3126, 0)</f>
        <v>6.5</v>
      </c>
      <c r="Q3126" t="str">
        <f>LEFT($N3126, FIND("/", $N3126)-1)</f>
        <v>theater</v>
      </c>
      <c r="R3126" t="str">
        <f>RIGHT(N3126, LEN(N3126)-LEN(Q3126)-1)</f>
        <v>spaces</v>
      </c>
      <c r="S3126" s="5">
        <f>$J3126/60/60/24+DATE(1970, 1, 1)</f>
        <v>41977.780104166668</v>
      </c>
      <c r="T3126" s="5">
        <f>$I3126/60/60/24+DATE(1970, 1, 1)</f>
        <v>42037.780104166668</v>
      </c>
      <c r="U3126" t="b">
        <f>T3126&gt;S3126</f>
        <v>1</v>
      </c>
    </row>
    <row r="3127" spans="1:21" x14ac:dyDescent="0.35">
      <c r="A3127">
        <v>3125</v>
      </c>
      <c r="B3127" s="3" t="s">
        <v>3125</v>
      </c>
      <c r="C3127" s="3" t="s">
        <v>7235</v>
      </c>
      <c r="D3127" s="11">
        <v>1500000</v>
      </c>
      <c r="E3127" s="11">
        <v>0</v>
      </c>
      <c r="F3127" t="s">
        <v>8220</v>
      </c>
      <c r="G3127" t="s">
        <v>8224</v>
      </c>
      <c r="H3127" t="s">
        <v>8246</v>
      </c>
      <c r="I3127">
        <v>1452142672</v>
      </c>
      <c r="J3127">
        <v>1449550672</v>
      </c>
      <c r="K3127" t="b">
        <v>0</v>
      </c>
      <c r="L3127">
        <v>0</v>
      </c>
      <c r="M3127" t="b">
        <v>0</v>
      </c>
      <c r="N3127" t="s">
        <v>8303</v>
      </c>
      <c r="O3127" s="13">
        <f>E3127/D3127</f>
        <v>0</v>
      </c>
      <c r="P3127" s="14">
        <f>IF($L3127&lt;&gt;0, E3127/L3127, 0)</f>
        <v>0</v>
      </c>
      <c r="Q3127" t="str">
        <f>LEFT($N3127, FIND("/", $N3127)-1)</f>
        <v>theater</v>
      </c>
      <c r="R3127" t="str">
        <f>RIGHT(N3127, LEN(N3127)-LEN(Q3127)-1)</f>
        <v>spaces</v>
      </c>
      <c r="S3127" s="5">
        <f>$J3127/60/60/24+DATE(1970, 1, 1)</f>
        <v>42346.20685185185</v>
      </c>
      <c r="T3127" s="5">
        <f>$I3127/60/60/24+DATE(1970, 1, 1)</f>
        <v>42376.20685185185</v>
      </c>
      <c r="U3127" t="b">
        <f>T3127&gt;S3127</f>
        <v>1</v>
      </c>
    </row>
    <row r="3128" spans="1:21" ht="72.5" x14ac:dyDescent="0.35">
      <c r="A3128">
        <v>3126</v>
      </c>
      <c r="B3128" s="3" t="s">
        <v>3126</v>
      </c>
      <c r="C3128" s="3" t="s">
        <v>7236</v>
      </c>
      <c r="D3128" s="11">
        <v>25000</v>
      </c>
      <c r="E3128" s="11">
        <v>1040</v>
      </c>
      <c r="F3128" t="s">
        <v>8220</v>
      </c>
      <c r="G3128" t="s">
        <v>8224</v>
      </c>
      <c r="H3128" t="s">
        <v>8246</v>
      </c>
      <c r="I3128">
        <v>1459121162</v>
      </c>
      <c r="J3128">
        <v>1456532762</v>
      </c>
      <c r="K3128" t="b">
        <v>0</v>
      </c>
      <c r="L3128">
        <v>17</v>
      </c>
      <c r="M3128" t="b">
        <v>0</v>
      </c>
      <c r="N3128" t="s">
        <v>8303</v>
      </c>
      <c r="O3128" s="13">
        <f>E3128/D3128</f>
        <v>4.1599999999999998E-2</v>
      </c>
      <c r="P3128" s="14">
        <f>IF($L3128&lt;&gt;0, E3128/L3128, 0)</f>
        <v>61.176470588235297</v>
      </c>
      <c r="Q3128" t="str">
        <f>LEFT($N3128, FIND("/", $N3128)-1)</f>
        <v>theater</v>
      </c>
      <c r="R3128" t="str">
        <f>RIGHT(N3128, LEN(N3128)-LEN(Q3128)-1)</f>
        <v>spaces</v>
      </c>
      <c r="S3128" s="5">
        <f>$J3128/60/60/24+DATE(1970, 1, 1)</f>
        <v>42427.01807870371</v>
      </c>
      <c r="T3128" s="5">
        <f>$I3128/60/60/24+DATE(1970, 1, 1)</f>
        <v>42456.976412037038</v>
      </c>
      <c r="U3128" t="b">
        <f>T3128&gt;S3128</f>
        <v>1</v>
      </c>
    </row>
    <row r="3129" spans="1:21" ht="43.5" x14ac:dyDescent="0.35">
      <c r="A3129">
        <v>3127</v>
      </c>
      <c r="B3129" s="3" t="s">
        <v>3127</v>
      </c>
      <c r="C3129" s="3" t="s">
        <v>7237</v>
      </c>
      <c r="D3129" s="11">
        <v>100000</v>
      </c>
      <c r="E3129" s="11">
        <v>0</v>
      </c>
      <c r="F3129" t="s">
        <v>8220</v>
      </c>
      <c r="G3129" t="s">
        <v>8224</v>
      </c>
      <c r="H3129" t="s">
        <v>8246</v>
      </c>
      <c r="I3129">
        <v>1425242029</v>
      </c>
      <c r="J3129">
        <v>1422650029</v>
      </c>
      <c r="K3129" t="b">
        <v>0</v>
      </c>
      <c r="L3129">
        <v>0</v>
      </c>
      <c r="M3129" t="b">
        <v>0</v>
      </c>
      <c r="N3129" t="s">
        <v>8303</v>
      </c>
      <c r="O3129" s="13">
        <f>E3129/D3129</f>
        <v>0</v>
      </c>
      <c r="P3129" s="14">
        <f>IF($L3129&lt;&gt;0, E3129/L3129, 0)</f>
        <v>0</v>
      </c>
      <c r="Q3129" t="str">
        <f>LEFT($N3129, FIND("/", $N3129)-1)</f>
        <v>theater</v>
      </c>
      <c r="R3129" t="str">
        <f>RIGHT(N3129, LEN(N3129)-LEN(Q3129)-1)</f>
        <v>spaces</v>
      </c>
      <c r="S3129" s="5">
        <f>$J3129/60/60/24+DATE(1970, 1, 1)</f>
        <v>42034.856817129628</v>
      </c>
      <c r="T3129" s="5">
        <f>$I3129/60/60/24+DATE(1970, 1, 1)</f>
        <v>42064.856817129628</v>
      </c>
      <c r="U3129" t="b">
        <f>T3129&gt;S3129</f>
        <v>1</v>
      </c>
    </row>
    <row r="3130" spans="1:21" ht="43.5" x14ac:dyDescent="0.35">
      <c r="A3130">
        <v>3128</v>
      </c>
      <c r="B3130" s="3" t="s">
        <v>3128</v>
      </c>
      <c r="C3130" s="3" t="s">
        <v>7238</v>
      </c>
      <c r="D3130" s="11">
        <v>15000</v>
      </c>
      <c r="E3130" s="11">
        <v>16291</v>
      </c>
      <c r="F3130" t="s">
        <v>8222</v>
      </c>
      <c r="G3130" t="s">
        <v>8224</v>
      </c>
      <c r="H3130" t="s">
        <v>8246</v>
      </c>
      <c r="I3130">
        <v>1489690141</v>
      </c>
      <c r="J3130">
        <v>1487101741</v>
      </c>
      <c r="K3130" t="b">
        <v>0</v>
      </c>
      <c r="L3130">
        <v>117</v>
      </c>
      <c r="M3130" t="b">
        <v>0</v>
      </c>
      <c r="N3130" t="s">
        <v>8271</v>
      </c>
      <c r="O3130" s="13">
        <f>E3130/D3130</f>
        <v>1.0860666666666667</v>
      </c>
      <c r="P3130" s="14">
        <f>IF($L3130&lt;&gt;0, E3130/L3130, 0)</f>
        <v>139.23931623931625</v>
      </c>
      <c r="Q3130" t="str">
        <f>LEFT($N3130, FIND("/", $N3130)-1)</f>
        <v>theater</v>
      </c>
      <c r="R3130" t="str">
        <f>RIGHT(N3130, LEN(N3130)-LEN(Q3130)-1)</f>
        <v>plays</v>
      </c>
      <c r="S3130" s="5">
        <f>$J3130/60/60/24+DATE(1970, 1, 1)</f>
        <v>42780.825706018513</v>
      </c>
      <c r="T3130" s="5">
        <f>$I3130/60/60/24+DATE(1970, 1, 1)</f>
        <v>42810.784039351856</v>
      </c>
      <c r="U3130" t="b">
        <f>T3130&gt;S3130</f>
        <v>1</v>
      </c>
    </row>
    <row r="3131" spans="1:21" ht="58" x14ac:dyDescent="0.35">
      <c r="A3131">
        <v>3129</v>
      </c>
      <c r="B3131" s="3" t="s">
        <v>3129</v>
      </c>
      <c r="C3131" s="3" t="s">
        <v>7239</v>
      </c>
      <c r="D3131" s="11">
        <v>1250</v>
      </c>
      <c r="E3131" s="11">
        <v>10</v>
      </c>
      <c r="F3131" t="s">
        <v>8222</v>
      </c>
      <c r="G3131" t="s">
        <v>8224</v>
      </c>
      <c r="H3131" t="s">
        <v>8246</v>
      </c>
      <c r="I3131">
        <v>1492542819</v>
      </c>
      <c r="J3131">
        <v>1489090419</v>
      </c>
      <c r="K3131" t="b">
        <v>0</v>
      </c>
      <c r="L3131">
        <v>1</v>
      </c>
      <c r="M3131" t="b">
        <v>0</v>
      </c>
      <c r="N3131" t="s">
        <v>8271</v>
      </c>
      <c r="O3131" s="13">
        <f>E3131/D3131</f>
        <v>8.0000000000000002E-3</v>
      </c>
      <c r="P3131" s="14">
        <f>IF($L3131&lt;&gt;0, E3131/L3131, 0)</f>
        <v>10</v>
      </c>
      <c r="Q3131" t="str">
        <f>LEFT($N3131, FIND("/", $N3131)-1)</f>
        <v>theater</v>
      </c>
      <c r="R3131" t="str">
        <f>RIGHT(N3131, LEN(N3131)-LEN(Q3131)-1)</f>
        <v>plays</v>
      </c>
      <c r="S3131" s="5">
        <f>$J3131/60/60/24+DATE(1970, 1, 1)</f>
        <v>42803.842812499999</v>
      </c>
      <c r="T3131" s="5">
        <f>$I3131/60/60/24+DATE(1970, 1, 1)</f>
        <v>42843.801145833335</v>
      </c>
      <c r="U3131" t="b">
        <f>T3131&gt;S3131</f>
        <v>1</v>
      </c>
    </row>
    <row r="3132" spans="1:21" ht="43.5" x14ac:dyDescent="0.35">
      <c r="A3132">
        <v>3130</v>
      </c>
      <c r="B3132" s="3" t="s">
        <v>3130</v>
      </c>
      <c r="C3132" s="3" t="s">
        <v>7240</v>
      </c>
      <c r="D3132" s="11">
        <v>10000</v>
      </c>
      <c r="E3132" s="11">
        <v>375</v>
      </c>
      <c r="F3132" t="s">
        <v>8222</v>
      </c>
      <c r="G3132" t="s">
        <v>8224</v>
      </c>
      <c r="H3132" t="s">
        <v>8246</v>
      </c>
      <c r="I3132">
        <v>1492145940</v>
      </c>
      <c r="J3132">
        <v>1489504916</v>
      </c>
      <c r="K3132" t="b">
        <v>0</v>
      </c>
      <c r="L3132">
        <v>4</v>
      </c>
      <c r="M3132" t="b">
        <v>0</v>
      </c>
      <c r="N3132" t="s">
        <v>8271</v>
      </c>
      <c r="O3132" s="13">
        <f>E3132/D3132</f>
        <v>3.7499999999999999E-2</v>
      </c>
      <c r="P3132" s="14">
        <f>IF($L3132&lt;&gt;0, E3132/L3132, 0)</f>
        <v>93.75</v>
      </c>
      <c r="Q3132" t="str">
        <f>LEFT($N3132, FIND("/", $N3132)-1)</f>
        <v>theater</v>
      </c>
      <c r="R3132" t="str">
        <f>RIGHT(N3132, LEN(N3132)-LEN(Q3132)-1)</f>
        <v>plays</v>
      </c>
      <c r="S3132" s="5">
        <f>$J3132/60/60/24+DATE(1970, 1, 1)</f>
        <v>42808.640231481477</v>
      </c>
      <c r="T3132" s="5">
        <f>$I3132/60/60/24+DATE(1970, 1, 1)</f>
        <v>42839.207638888889</v>
      </c>
      <c r="U3132" t="b">
        <f>T3132&gt;S3132</f>
        <v>1</v>
      </c>
    </row>
    <row r="3133" spans="1:21" ht="29" x14ac:dyDescent="0.35">
      <c r="A3133">
        <v>3131</v>
      </c>
      <c r="B3133" s="3" t="s">
        <v>3131</v>
      </c>
      <c r="C3133" s="3" t="s">
        <v>7241</v>
      </c>
      <c r="D3133" s="11">
        <v>4100</v>
      </c>
      <c r="E3133" s="11">
        <v>645</v>
      </c>
      <c r="F3133" t="s">
        <v>8222</v>
      </c>
      <c r="G3133" t="s">
        <v>8224</v>
      </c>
      <c r="H3133" t="s">
        <v>8246</v>
      </c>
      <c r="I3133">
        <v>1491656045</v>
      </c>
      <c r="J3133">
        <v>1489067645</v>
      </c>
      <c r="K3133" t="b">
        <v>0</v>
      </c>
      <c r="L3133">
        <v>12</v>
      </c>
      <c r="M3133" t="b">
        <v>0</v>
      </c>
      <c r="N3133" t="s">
        <v>8271</v>
      </c>
      <c r="O3133" s="13">
        <f>E3133/D3133</f>
        <v>0.15731707317073171</v>
      </c>
      <c r="P3133" s="14">
        <f>IF($L3133&lt;&gt;0, E3133/L3133, 0)</f>
        <v>53.75</v>
      </c>
      <c r="Q3133" t="str">
        <f>LEFT($N3133, FIND("/", $N3133)-1)</f>
        <v>theater</v>
      </c>
      <c r="R3133" t="str">
        <f>RIGHT(N3133, LEN(N3133)-LEN(Q3133)-1)</f>
        <v>plays</v>
      </c>
      <c r="S3133" s="5">
        <f>$J3133/60/60/24+DATE(1970, 1, 1)</f>
        <v>42803.579224537039</v>
      </c>
      <c r="T3133" s="5">
        <f>$I3133/60/60/24+DATE(1970, 1, 1)</f>
        <v>42833.537557870368</v>
      </c>
      <c r="U3133" t="b">
        <f>T3133&gt;S3133</f>
        <v>1</v>
      </c>
    </row>
    <row r="3134" spans="1:21" ht="29" x14ac:dyDescent="0.35">
      <c r="A3134">
        <v>3132</v>
      </c>
      <c r="B3134" s="3" t="s">
        <v>3132</v>
      </c>
      <c r="C3134" s="3" t="s">
        <v>7242</v>
      </c>
      <c r="D3134" s="11">
        <v>30000</v>
      </c>
      <c r="E3134" s="11">
        <v>10</v>
      </c>
      <c r="F3134" t="s">
        <v>8222</v>
      </c>
      <c r="G3134" t="s">
        <v>8224</v>
      </c>
      <c r="H3134" t="s">
        <v>8246</v>
      </c>
      <c r="I3134">
        <v>1492759460</v>
      </c>
      <c r="J3134">
        <v>1487579060</v>
      </c>
      <c r="K3134" t="b">
        <v>0</v>
      </c>
      <c r="L3134">
        <v>1</v>
      </c>
      <c r="M3134" t="b">
        <v>0</v>
      </c>
      <c r="N3134" t="s">
        <v>8271</v>
      </c>
      <c r="O3134" s="13">
        <f>E3134/D3134</f>
        <v>3.3333333333333332E-4</v>
      </c>
      <c r="P3134" s="14">
        <f>IF($L3134&lt;&gt;0, E3134/L3134, 0)</f>
        <v>10</v>
      </c>
      <c r="Q3134" t="str">
        <f>LEFT($N3134, FIND("/", $N3134)-1)</f>
        <v>theater</v>
      </c>
      <c r="R3134" t="str">
        <f>RIGHT(N3134, LEN(N3134)-LEN(Q3134)-1)</f>
        <v>plays</v>
      </c>
      <c r="S3134" s="5">
        <f>$J3134/60/60/24+DATE(1970, 1, 1)</f>
        <v>42786.350231481483</v>
      </c>
      <c r="T3134" s="5">
        <f>$I3134/60/60/24+DATE(1970, 1, 1)</f>
        <v>42846.308564814812</v>
      </c>
      <c r="U3134" t="b">
        <f>T3134&gt;S3134</f>
        <v>1</v>
      </c>
    </row>
    <row r="3135" spans="1:21" ht="43.5" x14ac:dyDescent="0.35">
      <c r="A3135">
        <v>3133</v>
      </c>
      <c r="B3135" s="3" t="s">
        <v>3133</v>
      </c>
      <c r="C3135" s="3" t="s">
        <v>7243</v>
      </c>
      <c r="D3135" s="11">
        <v>500</v>
      </c>
      <c r="E3135" s="11">
        <v>540</v>
      </c>
      <c r="F3135" t="s">
        <v>8222</v>
      </c>
      <c r="G3135" t="s">
        <v>8225</v>
      </c>
      <c r="H3135" t="s">
        <v>8247</v>
      </c>
      <c r="I3135">
        <v>1490358834</v>
      </c>
      <c r="J3135">
        <v>1487770434</v>
      </c>
      <c r="K3135" t="b">
        <v>0</v>
      </c>
      <c r="L3135">
        <v>16</v>
      </c>
      <c r="M3135" t="b">
        <v>0</v>
      </c>
      <c r="N3135" t="s">
        <v>8271</v>
      </c>
      <c r="O3135" s="13">
        <f>E3135/D3135</f>
        <v>1.08</v>
      </c>
      <c r="P3135" s="14">
        <f>IF($L3135&lt;&gt;0, E3135/L3135, 0)</f>
        <v>33.75</v>
      </c>
      <c r="Q3135" t="str">
        <f>LEFT($N3135, FIND("/", $N3135)-1)</f>
        <v>theater</v>
      </c>
      <c r="R3135" t="str">
        <f>RIGHT(N3135, LEN(N3135)-LEN(Q3135)-1)</f>
        <v>plays</v>
      </c>
      <c r="S3135" s="5">
        <f>$J3135/60/60/24+DATE(1970, 1, 1)</f>
        <v>42788.565208333333</v>
      </c>
      <c r="T3135" s="5">
        <f>$I3135/60/60/24+DATE(1970, 1, 1)</f>
        <v>42818.523541666669</v>
      </c>
      <c r="U3135" t="b">
        <f>T3135&gt;S3135</f>
        <v>1</v>
      </c>
    </row>
    <row r="3136" spans="1:21" ht="58" x14ac:dyDescent="0.35">
      <c r="A3136">
        <v>3134</v>
      </c>
      <c r="B3136" s="3" t="s">
        <v>3134</v>
      </c>
      <c r="C3136" s="3" t="s">
        <v>7244</v>
      </c>
      <c r="D3136" s="11">
        <v>1000</v>
      </c>
      <c r="E3136" s="11">
        <v>225</v>
      </c>
      <c r="F3136" t="s">
        <v>8222</v>
      </c>
      <c r="G3136" t="s">
        <v>8225</v>
      </c>
      <c r="H3136" t="s">
        <v>8247</v>
      </c>
      <c r="I3136">
        <v>1490631419</v>
      </c>
      <c r="J3136">
        <v>1488820619</v>
      </c>
      <c r="K3136" t="b">
        <v>0</v>
      </c>
      <c r="L3136">
        <v>12</v>
      </c>
      <c r="M3136" t="b">
        <v>0</v>
      </c>
      <c r="N3136" t="s">
        <v>8271</v>
      </c>
      <c r="O3136" s="13">
        <f>E3136/D3136</f>
        <v>0.22500000000000001</v>
      </c>
      <c r="P3136" s="14">
        <f>IF($L3136&lt;&gt;0, E3136/L3136, 0)</f>
        <v>18.75</v>
      </c>
      <c r="Q3136" t="str">
        <f>LEFT($N3136, FIND("/", $N3136)-1)</f>
        <v>theater</v>
      </c>
      <c r="R3136" t="str">
        <f>RIGHT(N3136, LEN(N3136)-LEN(Q3136)-1)</f>
        <v>plays</v>
      </c>
      <c r="S3136" s="5">
        <f>$J3136/60/60/24+DATE(1970, 1, 1)</f>
        <v>42800.720127314817</v>
      </c>
      <c r="T3136" s="5">
        <f>$I3136/60/60/24+DATE(1970, 1, 1)</f>
        <v>42821.678460648152</v>
      </c>
      <c r="U3136" t="b">
        <f>T3136&gt;S3136</f>
        <v>1</v>
      </c>
    </row>
    <row r="3137" spans="1:21" ht="43.5" x14ac:dyDescent="0.35">
      <c r="A3137">
        <v>3135</v>
      </c>
      <c r="B3137" s="3" t="s">
        <v>3135</v>
      </c>
      <c r="C3137" s="3" t="s">
        <v>7245</v>
      </c>
      <c r="D3137" s="11">
        <v>777</v>
      </c>
      <c r="E3137" s="11">
        <v>162</v>
      </c>
      <c r="F3137" t="s">
        <v>8222</v>
      </c>
      <c r="G3137" t="s">
        <v>8224</v>
      </c>
      <c r="H3137" t="s">
        <v>8246</v>
      </c>
      <c r="I3137">
        <v>1491277121</v>
      </c>
      <c r="J3137">
        <v>1489376321</v>
      </c>
      <c r="K3137" t="b">
        <v>0</v>
      </c>
      <c r="L3137">
        <v>7</v>
      </c>
      <c r="M3137" t="b">
        <v>0</v>
      </c>
      <c r="N3137" t="s">
        <v>8271</v>
      </c>
      <c r="O3137" s="13">
        <f>E3137/D3137</f>
        <v>0.20849420849420849</v>
      </c>
      <c r="P3137" s="14">
        <f>IF($L3137&lt;&gt;0, E3137/L3137, 0)</f>
        <v>23.142857142857142</v>
      </c>
      <c r="Q3137" t="str">
        <f>LEFT($N3137, FIND("/", $N3137)-1)</f>
        <v>theater</v>
      </c>
      <c r="R3137" t="str">
        <f>RIGHT(N3137, LEN(N3137)-LEN(Q3137)-1)</f>
        <v>plays</v>
      </c>
      <c r="S3137" s="5">
        <f>$J3137/60/60/24+DATE(1970, 1, 1)</f>
        <v>42807.151863425926</v>
      </c>
      <c r="T3137" s="5">
        <f>$I3137/60/60/24+DATE(1970, 1, 1)</f>
        <v>42829.151863425926</v>
      </c>
      <c r="U3137" t="b">
        <f>T3137&gt;S3137</f>
        <v>1</v>
      </c>
    </row>
    <row r="3138" spans="1:21" ht="43.5" x14ac:dyDescent="0.35">
      <c r="A3138">
        <v>3136</v>
      </c>
      <c r="B3138" s="3" t="s">
        <v>3136</v>
      </c>
      <c r="C3138" s="3" t="s">
        <v>7246</v>
      </c>
      <c r="D3138" s="11">
        <v>500</v>
      </c>
      <c r="E3138" s="11">
        <v>639</v>
      </c>
      <c r="F3138" t="s">
        <v>8222</v>
      </c>
      <c r="G3138" t="s">
        <v>8225</v>
      </c>
      <c r="H3138" t="s">
        <v>8247</v>
      </c>
      <c r="I3138">
        <v>1491001140</v>
      </c>
      <c r="J3138">
        <v>1487847954</v>
      </c>
      <c r="K3138" t="b">
        <v>0</v>
      </c>
      <c r="L3138">
        <v>22</v>
      </c>
      <c r="M3138" t="b">
        <v>0</v>
      </c>
      <c r="N3138" t="s">
        <v>8271</v>
      </c>
      <c r="O3138" s="13">
        <f>E3138/D3138</f>
        <v>1.278</v>
      </c>
      <c r="P3138" s="14">
        <f>IF($L3138&lt;&gt;0, E3138/L3138, 0)</f>
        <v>29.045454545454547</v>
      </c>
      <c r="Q3138" t="str">
        <f>LEFT($N3138, FIND("/", $N3138)-1)</f>
        <v>theater</v>
      </c>
      <c r="R3138" t="str">
        <f>RIGHT(N3138, LEN(N3138)-LEN(Q3138)-1)</f>
        <v>plays</v>
      </c>
      <c r="S3138" s="5">
        <f>$J3138/60/60/24+DATE(1970, 1, 1)</f>
        <v>42789.462430555555</v>
      </c>
      <c r="T3138" s="5">
        <f>$I3138/60/60/24+DATE(1970, 1, 1)</f>
        <v>42825.957638888889</v>
      </c>
      <c r="U3138" t="b">
        <f>T3138&gt;S3138</f>
        <v>1</v>
      </c>
    </row>
    <row r="3139" spans="1:21" ht="29" x14ac:dyDescent="0.35">
      <c r="A3139">
        <v>3137</v>
      </c>
      <c r="B3139" s="3" t="s">
        <v>3137</v>
      </c>
      <c r="C3139" s="3" t="s">
        <v>7247</v>
      </c>
      <c r="D3139" s="11">
        <v>1500</v>
      </c>
      <c r="E3139" s="11">
        <v>50</v>
      </c>
      <c r="F3139" t="s">
        <v>8222</v>
      </c>
      <c r="G3139" t="s">
        <v>8224</v>
      </c>
      <c r="H3139" t="s">
        <v>8246</v>
      </c>
      <c r="I3139">
        <v>1493838720</v>
      </c>
      <c r="J3139">
        <v>1489439669</v>
      </c>
      <c r="K3139" t="b">
        <v>0</v>
      </c>
      <c r="L3139">
        <v>1</v>
      </c>
      <c r="M3139" t="b">
        <v>0</v>
      </c>
      <c r="N3139" t="s">
        <v>8271</v>
      </c>
      <c r="O3139" s="13">
        <f>E3139/D3139</f>
        <v>3.3333333333333333E-2</v>
      </c>
      <c r="P3139" s="14">
        <f>IF($L3139&lt;&gt;0, E3139/L3139, 0)</f>
        <v>50</v>
      </c>
      <c r="Q3139" t="str">
        <f>LEFT($N3139, FIND("/", $N3139)-1)</f>
        <v>theater</v>
      </c>
      <c r="R3139" t="str">
        <f>RIGHT(N3139, LEN(N3139)-LEN(Q3139)-1)</f>
        <v>plays</v>
      </c>
      <c r="S3139" s="5">
        <f>$J3139/60/60/24+DATE(1970, 1, 1)</f>
        <v>42807.885057870371</v>
      </c>
      <c r="T3139" s="5">
        <f>$I3139/60/60/24+DATE(1970, 1, 1)</f>
        <v>42858.8</v>
      </c>
      <c r="U3139" t="b">
        <f>T3139&gt;S3139</f>
        <v>1</v>
      </c>
    </row>
    <row r="3140" spans="1:21" ht="58" x14ac:dyDescent="0.35">
      <c r="A3140">
        <v>3138</v>
      </c>
      <c r="B3140" s="3" t="s">
        <v>3138</v>
      </c>
      <c r="C3140" s="3" t="s">
        <v>7248</v>
      </c>
      <c r="D3140" s="11">
        <v>200</v>
      </c>
      <c r="E3140" s="11">
        <v>0</v>
      </c>
      <c r="F3140" t="s">
        <v>8222</v>
      </c>
      <c r="G3140" t="s">
        <v>8225</v>
      </c>
      <c r="H3140" t="s">
        <v>8247</v>
      </c>
      <c r="I3140">
        <v>1491233407</v>
      </c>
      <c r="J3140">
        <v>1489591807</v>
      </c>
      <c r="K3140" t="b">
        <v>0</v>
      </c>
      <c r="L3140">
        <v>0</v>
      </c>
      <c r="M3140" t="b">
        <v>0</v>
      </c>
      <c r="N3140" t="s">
        <v>8271</v>
      </c>
      <c r="O3140" s="13">
        <f>E3140/D3140</f>
        <v>0</v>
      </c>
      <c r="P3140" s="14">
        <f>IF($L3140&lt;&gt;0, E3140/L3140, 0)</f>
        <v>0</v>
      </c>
      <c r="Q3140" t="str">
        <f>LEFT($N3140, FIND("/", $N3140)-1)</f>
        <v>theater</v>
      </c>
      <c r="R3140" t="str">
        <f>RIGHT(N3140, LEN(N3140)-LEN(Q3140)-1)</f>
        <v>plays</v>
      </c>
      <c r="S3140" s="5">
        <f>$J3140/60/60/24+DATE(1970, 1, 1)</f>
        <v>42809.645914351851</v>
      </c>
      <c r="T3140" s="5">
        <f>$I3140/60/60/24+DATE(1970, 1, 1)</f>
        <v>42828.645914351851</v>
      </c>
      <c r="U3140" t="b">
        <f>T3140&gt;S3140</f>
        <v>1</v>
      </c>
    </row>
    <row r="3141" spans="1:21" ht="43.5" x14ac:dyDescent="0.35">
      <c r="A3141">
        <v>3139</v>
      </c>
      <c r="B3141" s="3" t="s">
        <v>3139</v>
      </c>
      <c r="C3141" s="3" t="s">
        <v>7249</v>
      </c>
      <c r="D3141" s="11">
        <v>50000</v>
      </c>
      <c r="E3141" s="11">
        <v>2700</v>
      </c>
      <c r="F3141" t="s">
        <v>8222</v>
      </c>
      <c r="G3141" t="s">
        <v>8238</v>
      </c>
      <c r="H3141" t="s">
        <v>8256</v>
      </c>
      <c r="I3141">
        <v>1490416380</v>
      </c>
      <c r="J3141">
        <v>1487485760</v>
      </c>
      <c r="K3141" t="b">
        <v>0</v>
      </c>
      <c r="L3141">
        <v>6</v>
      </c>
      <c r="M3141" t="b">
        <v>0</v>
      </c>
      <c r="N3141" t="s">
        <v>8271</v>
      </c>
      <c r="O3141" s="13">
        <f>E3141/D3141</f>
        <v>5.3999999999999999E-2</v>
      </c>
      <c r="P3141" s="14">
        <f>IF($L3141&lt;&gt;0, E3141/L3141, 0)</f>
        <v>450</v>
      </c>
      <c r="Q3141" t="str">
        <f>LEFT($N3141, FIND("/", $N3141)-1)</f>
        <v>theater</v>
      </c>
      <c r="R3141" t="str">
        <f>RIGHT(N3141, LEN(N3141)-LEN(Q3141)-1)</f>
        <v>plays</v>
      </c>
      <c r="S3141" s="5">
        <f>$J3141/60/60/24+DATE(1970, 1, 1)</f>
        <v>42785.270370370374</v>
      </c>
      <c r="T3141" s="5">
        <f>$I3141/60/60/24+DATE(1970, 1, 1)</f>
        <v>42819.189583333333</v>
      </c>
      <c r="U3141" t="b">
        <f>T3141&gt;S3141</f>
        <v>1</v>
      </c>
    </row>
    <row r="3142" spans="1:21" ht="58" x14ac:dyDescent="0.35">
      <c r="A3142">
        <v>3140</v>
      </c>
      <c r="B3142" s="3" t="s">
        <v>3140</v>
      </c>
      <c r="C3142" s="3" t="s">
        <v>7250</v>
      </c>
      <c r="D3142" s="11">
        <v>10000</v>
      </c>
      <c r="E3142" s="11">
        <v>96</v>
      </c>
      <c r="F3142" t="s">
        <v>8222</v>
      </c>
      <c r="G3142" t="s">
        <v>8230</v>
      </c>
      <c r="H3142" t="s">
        <v>8249</v>
      </c>
      <c r="I3142">
        <v>1491581703</v>
      </c>
      <c r="J3142">
        <v>1488993303</v>
      </c>
      <c r="K3142" t="b">
        <v>0</v>
      </c>
      <c r="L3142">
        <v>4</v>
      </c>
      <c r="M3142" t="b">
        <v>0</v>
      </c>
      <c r="N3142" t="s">
        <v>8271</v>
      </c>
      <c r="O3142" s="13">
        <f>E3142/D3142</f>
        <v>9.5999999999999992E-3</v>
      </c>
      <c r="P3142" s="14">
        <f>IF($L3142&lt;&gt;0, E3142/L3142, 0)</f>
        <v>24</v>
      </c>
      <c r="Q3142" t="str">
        <f>LEFT($N3142, FIND("/", $N3142)-1)</f>
        <v>theater</v>
      </c>
      <c r="R3142" t="str">
        <f>RIGHT(N3142, LEN(N3142)-LEN(Q3142)-1)</f>
        <v>plays</v>
      </c>
      <c r="S3142" s="5">
        <f>$J3142/60/60/24+DATE(1970, 1, 1)</f>
        <v>42802.718784722223</v>
      </c>
      <c r="T3142" s="5">
        <f>$I3142/60/60/24+DATE(1970, 1, 1)</f>
        <v>42832.677118055552</v>
      </c>
      <c r="U3142" t="b">
        <f>T3142&gt;S3142</f>
        <v>1</v>
      </c>
    </row>
    <row r="3143" spans="1:21" ht="58" x14ac:dyDescent="0.35">
      <c r="A3143">
        <v>3141</v>
      </c>
      <c r="B3143" s="3" t="s">
        <v>3141</v>
      </c>
      <c r="C3143" s="3" t="s">
        <v>7251</v>
      </c>
      <c r="D3143" s="11">
        <v>500</v>
      </c>
      <c r="E3143" s="11">
        <v>258</v>
      </c>
      <c r="F3143" t="s">
        <v>8222</v>
      </c>
      <c r="G3143" t="s">
        <v>8233</v>
      </c>
      <c r="H3143" t="s">
        <v>8249</v>
      </c>
      <c r="I3143">
        <v>1492372800</v>
      </c>
      <c r="J3143">
        <v>1488823488</v>
      </c>
      <c r="K3143" t="b">
        <v>0</v>
      </c>
      <c r="L3143">
        <v>8</v>
      </c>
      <c r="M3143" t="b">
        <v>0</v>
      </c>
      <c r="N3143" t="s">
        <v>8271</v>
      </c>
      <c r="O3143" s="13">
        <f>E3143/D3143</f>
        <v>0.51600000000000001</v>
      </c>
      <c r="P3143" s="14">
        <f>IF($L3143&lt;&gt;0, E3143/L3143, 0)</f>
        <v>32.25</v>
      </c>
      <c r="Q3143" t="str">
        <f>LEFT($N3143, FIND("/", $N3143)-1)</f>
        <v>theater</v>
      </c>
      <c r="R3143" t="str">
        <f>RIGHT(N3143, LEN(N3143)-LEN(Q3143)-1)</f>
        <v>plays</v>
      </c>
      <c r="S3143" s="5">
        <f>$J3143/60/60/24+DATE(1970, 1, 1)</f>
        <v>42800.753333333334</v>
      </c>
      <c r="T3143" s="5">
        <f>$I3143/60/60/24+DATE(1970, 1, 1)</f>
        <v>42841.833333333328</v>
      </c>
      <c r="U3143" t="b">
        <f>T3143&gt;S3143</f>
        <v>1</v>
      </c>
    </row>
    <row r="3144" spans="1:21" ht="43.5" x14ac:dyDescent="0.35">
      <c r="A3144">
        <v>3142</v>
      </c>
      <c r="B3144" s="3" t="s">
        <v>3142</v>
      </c>
      <c r="C3144" s="3" t="s">
        <v>7252</v>
      </c>
      <c r="D3144" s="11">
        <v>2750</v>
      </c>
      <c r="E3144" s="11">
        <v>45</v>
      </c>
      <c r="F3144" t="s">
        <v>8222</v>
      </c>
      <c r="G3144" t="s">
        <v>8225</v>
      </c>
      <c r="H3144" t="s">
        <v>8247</v>
      </c>
      <c r="I3144">
        <v>1489922339</v>
      </c>
      <c r="J3144">
        <v>1487333939</v>
      </c>
      <c r="K3144" t="b">
        <v>0</v>
      </c>
      <c r="L3144">
        <v>3</v>
      </c>
      <c r="M3144" t="b">
        <v>0</v>
      </c>
      <c r="N3144" t="s">
        <v>8271</v>
      </c>
      <c r="O3144" s="13">
        <f>E3144/D3144</f>
        <v>1.6363636363636365E-2</v>
      </c>
      <c r="P3144" s="14">
        <f>IF($L3144&lt;&gt;0, E3144/L3144, 0)</f>
        <v>15</v>
      </c>
      <c r="Q3144" t="str">
        <f>LEFT($N3144, FIND("/", $N3144)-1)</f>
        <v>theater</v>
      </c>
      <c r="R3144" t="str">
        <f>RIGHT(N3144, LEN(N3144)-LEN(Q3144)-1)</f>
        <v>plays</v>
      </c>
      <c r="S3144" s="5">
        <f>$J3144/60/60/24+DATE(1970, 1, 1)</f>
        <v>42783.513182870374</v>
      </c>
      <c r="T3144" s="5">
        <f>$I3144/60/60/24+DATE(1970, 1, 1)</f>
        <v>42813.471516203703</v>
      </c>
      <c r="U3144" t="b">
        <f>T3144&gt;S3144</f>
        <v>1</v>
      </c>
    </row>
    <row r="3145" spans="1:21" ht="58" x14ac:dyDescent="0.35">
      <c r="A3145">
        <v>3143</v>
      </c>
      <c r="B3145" s="3" t="s">
        <v>3143</v>
      </c>
      <c r="C3145" s="3" t="s">
        <v>7253</v>
      </c>
      <c r="D3145" s="11">
        <v>700</v>
      </c>
      <c r="E3145" s="11">
        <v>0</v>
      </c>
      <c r="F3145" t="s">
        <v>8222</v>
      </c>
      <c r="G3145" t="s">
        <v>8225</v>
      </c>
      <c r="H3145" t="s">
        <v>8247</v>
      </c>
      <c r="I3145">
        <v>1491726956</v>
      </c>
      <c r="J3145">
        <v>1489480556</v>
      </c>
      <c r="K3145" t="b">
        <v>0</v>
      </c>
      <c r="L3145">
        <v>0</v>
      </c>
      <c r="M3145" t="b">
        <v>0</v>
      </c>
      <c r="N3145" t="s">
        <v>8271</v>
      </c>
      <c r="O3145" s="13">
        <f>E3145/D3145</f>
        <v>0</v>
      </c>
      <c r="P3145" s="14">
        <f>IF($L3145&lt;&gt;0, E3145/L3145, 0)</f>
        <v>0</v>
      </c>
      <c r="Q3145" t="str">
        <f>LEFT($N3145, FIND("/", $N3145)-1)</f>
        <v>theater</v>
      </c>
      <c r="R3145" t="str">
        <f>RIGHT(N3145, LEN(N3145)-LEN(Q3145)-1)</f>
        <v>plays</v>
      </c>
      <c r="S3145" s="5">
        <f>$J3145/60/60/24+DATE(1970, 1, 1)</f>
        <v>42808.358287037037</v>
      </c>
      <c r="T3145" s="5">
        <f>$I3145/60/60/24+DATE(1970, 1, 1)</f>
        <v>42834.358287037037</v>
      </c>
      <c r="U3145" t="b">
        <f>T3145&gt;S3145</f>
        <v>1</v>
      </c>
    </row>
    <row r="3146" spans="1:21" ht="58" x14ac:dyDescent="0.35">
      <c r="A3146">
        <v>3144</v>
      </c>
      <c r="B3146" s="3" t="s">
        <v>3144</v>
      </c>
      <c r="C3146" s="3" t="s">
        <v>7254</v>
      </c>
      <c r="D3146" s="11">
        <v>10000</v>
      </c>
      <c r="E3146" s="11">
        <v>7540</v>
      </c>
      <c r="F3146" t="s">
        <v>8222</v>
      </c>
      <c r="G3146" t="s">
        <v>8224</v>
      </c>
      <c r="H3146" t="s">
        <v>8246</v>
      </c>
      <c r="I3146">
        <v>1489903200</v>
      </c>
      <c r="J3146">
        <v>1488459307</v>
      </c>
      <c r="K3146" t="b">
        <v>0</v>
      </c>
      <c r="L3146">
        <v>30</v>
      </c>
      <c r="M3146" t="b">
        <v>0</v>
      </c>
      <c r="N3146" t="s">
        <v>8271</v>
      </c>
      <c r="O3146" s="13">
        <f>E3146/D3146</f>
        <v>0.754</v>
      </c>
      <c r="P3146" s="14">
        <f>IF($L3146&lt;&gt;0, E3146/L3146, 0)</f>
        <v>251.33333333333334</v>
      </c>
      <c r="Q3146" t="str">
        <f>LEFT($N3146, FIND("/", $N3146)-1)</f>
        <v>theater</v>
      </c>
      <c r="R3146" t="str">
        <f>RIGHT(N3146, LEN(N3146)-LEN(Q3146)-1)</f>
        <v>plays</v>
      </c>
      <c r="S3146" s="5">
        <f>$J3146/60/60/24+DATE(1970, 1, 1)</f>
        <v>42796.538275462968</v>
      </c>
      <c r="T3146" s="5">
        <f>$I3146/60/60/24+DATE(1970, 1, 1)</f>
        <v>42813.25</v>
      </c>
      <c r="U3146" t="b">
        <f>T3146&gt;S3146</f>
        <v>1</v>
      </c>
    </row>
    <row r="3147" spans="1:21" ht="43.5" x14ac:dyDescent="0.35">
      <c r="A3147">
        <v>3145</v>
      </c>
      <c r="B3147" s="3" t="s">
        <v>3145</v>
      </c>
      <c r="C3147" s="3" t="s">
        <v>7255</v>
      </c>
      <c r="D3147" s="11">
        <v>25000</v>
      </c>
      <c r="E3147" s="11">
        <v>0</v>
      </c>
      <c r="F3147" t="s">
        <v>8222</v>
      </c>
      <c r="G3147" t="s">
        <v>8224</v>
      </c>
      <c r="H3147" t="s">
        <v>8246</v>
      </c>
      <c r="I3147">
        <v>1490659134</v>
      </c>
      <c r="J3147">
        <v>1485478734</v>
      </c>
      <c r="K3147" t="b">
        <v>0</v>
      </c>
      <c r="L3147">
        <v>0</v>
      </c>
      <c r="M3147" t="b">
        <v>0</v>
      </c>
      <c r="N3147" t="s">
        <v>8271</v>
      </c>
      <c r="O3147" s="13">
        <f>E3147/D3147</f>
        <v>0</v>
      </c>
      <c r="P3147" s="14">
        <f>IF($L3147&lt;&gt;0, E3147/L3147, 0)</f>
        <v>0</v>
      </c>
      <c r="Q3147" t="str">
        <f>LEFT($N3147, FIND("/", $N3147)-1)</f>
        <v>theater</v>
      </c>
      <c r="R3147" t="str">
        <f>RIGHT(N3147, LEN(N3147)-LEN(Q3147)-1)</f>
        <v>plays</v>
      </c>
      <c r="S3147" s="5">
        <f>$J3147/60/60/24+DATE(1970, 1, 1)</f>
        <v>42762.040902777779</v>
      </c>
      <c r="T3147" s="5">
        <f>$I3147/60/60/24+DATE(1970, 1, 1)</f>
        <v>42821.999236111107</v>
      </c>
      <c r="U3147" t="b">
        <f>T3147&gt;S3147</f>
        <v>1</v>
      </c>
    </row>
    <row r="3148" spans="1:21" ht="43.5" x14ac:dyDescent="0.35">
      <c r="A3148">
        <v>3146</v>
      </c>
      <c r="B3148" s="3" t="s">
        <v>3146</v>
      </c>
      <c r="C3148" s="3" t="s">
        <v>7256</v>
      </c>
      <c r="D3148" s="11">
        <v>50000</v>
      </c>
      <c r="E3148" s="11">
        <v>5250</v>
      </c>
      <c r="F3148" t="s">
        <v>8222</v>
      </c>
      <c r="G3148" t="s">
        <v>8238</v>
      </c>
      <c r="H3148" t="s">
        <v>8256</v>
      </c>
      <c r="I3148">
        <v>1492356166</v>
      </c>
      <c r="J3148">
        <v>1488471766</v>
      </c>
      <c r="K3148" t="b">
        <v>0</v>
      </c>
      <c r="L3148">
        <v>12</v>
      </c>
      <c r="M3148" t="b">
        <v>0</v>
      </c>
      <c r="N3148" t="s">
        <v>8271</v>
      </c>
      <c r="O3148" s="13">
        <f>E3148/D3148</f>
        <v>0.105</v>
      </c>
      <c r="P3148" s="14">
        <f>IF($L3148&lt;&gt;0, E3148/L3148, 0)</f>
        <v>437.5</v>
      </c>
      <c r="Q3148" t="str">
        <f>LEFT($N3148, FIND("/", $N3148)-1)</f>
        <v>theater</v>
      </c>
      <c r="R3148" t="str">
        <f>RIGHT(N3148, LEN(N3148)-LEN(Q3148)-1)</f>
        <v>plays</v>
      </c>
      <c r="S3148" s="5">
        <f>$J3148/60/60/24+DATE(1970, 1, 1)</f>
        <v>42796.682476851856</v>
      </c>
      <c r="T3148" s="5">
        <f>$I3148/60/60/24+DATE(1970, 1, 1)</f>
        <v>42841.640810185185</v>
      </c>
      <c r="U3148" t="b">
        <f>T3148&gt;S3148</f>
        <v>1</v>
      </c>
    </row>
    <row r="3149" spans="1:21" ht="43.5" x14ac:dyDescent="0.35">
      <c r="A3149">
        <v>3147</v>
      </c>
      <c r="B3149" s="3" t="s">
        <v>3147</v>
      </c>
      <c r="C3149" s="3" t="s">
        <v>7257</v>
      </c>
      <c r="D3149" s="11">
        <v>20000</v>
      </c>
      <c r="E3149" s="11">
        <v>23505</v>
      </c>
      <c r="F3149" t="s">
        <v>8219</v>
      </c>
      <c r="G3149" t="s">
        <v>8224</v>
      </c>
      <c r="H3149" t="s">
        <v>8246</v>
      </c>
      <c r="I3149">
        <v>1415319355</v>
      </c>
      <c r="J3149">
        <v>1411859755</v>
      </c>
      <c r="K3149" t="b">
        <v>1</v>
      </c>
      <c r="L3149">
        <v>213</v>
      </c>
      <c r="M3149" t="b">
        <v>1</v>
      </c>
      <c r="N3149" t="s">
        <v>8271</v>
      </c>
      <c r="O3149" s="13">
        <f>E3149/D3149</f>
        <v>1.1752499999999999</v>
      </c>
      <c r="P3149" s="14">
        <f>IF($L3149&lt;&gt;0, E3149/L3149, 0)</f>
        <v>110.35211267605634</v>
      </c>
      <c r="Q3149" t="str">
        <f>LEFT($N3149, FIND("/", $N3149)-1)</f>
        <v>theater</v>
      </c>
      <c r="R3149" t="str">
        <f>RIGHT(N3149, LEN(N3149)-LEN(Q3149)-1)</f>
        <v>plays</v>
      </c>
      <c r="S3149" s="5">
        <f>$J3149/60/60/24+DATE(1970, 1, 1)</f>
        <v>41909.969386574077</v>
      </c>
      <c r="T3149" s="5">
        <f>$I3149/60/60/24+DATE(1970, 1, 1)</f>
        <v>41950.011053240742</v>
      </c>
      <c r="U3149" t="b">
        <f>T3149&gt;S3149</f>
        <v>1</v>
      </c>
    </row>
    <row r="3150" spans="1:21" ht="29" x14ac:dyDescent="0.35">
      <c r="A3150">
        <v>3148</v>
      </c>
      <c r="B3150" s="3" t="s">
        <v>3148</v>
      </c>
      <c r="C3150" s="3" t="s">
        <v>7258</v>
      </c>
      <c r="D3150" s="11">
        <v>1800</v>
      </c>
      <c r="E3150" s="11">
        <v>2361</v>
      </c>
      <c r="F3150" t="s">
        <v>8219</v>
      </c>
      <c r="G3150" t="s">
        <v>8224</v>
      </c>
      <c r="H3150" t="s">
        <v>8246</v>
      </c>
      <c r="I3150">
        <v>1412136000</v>
      </c>
      <c r="J3150">
        <v>1410278284</v>
      </c>
      <c r="K3150" t="b">
        <v>1</v>
      </c>
      <c r="L3150">
        <v>57</v>
      </c>
      <c r="M3150" t="b">
        <v>1</v>
      </c>
      <c r="N3150" t="s">
        <v>8271</v>
      </c>
      <c r="O3150" s="13">
        <f>E3150/D3150</f>
        <v>1.3116666666666668</v>
      </c>
      <c r="P3150" s="14">
        <f>IF($L3150&lt;&gt;0, E3150/L3150, 0)</f>
        <v>41.421052631578945</v>
      </c>
      <c r="Q3150" t="str">
        <f>LEFT($N3150, FIND("/", $N3150)-1)</f>
        <v>theater</v>
      </c>
      <c r="R3150" t="str">
        <f>RIGHT(N3150, LEN(N3150)-LEN(Q3150)-1)</f>
        <v>plays</v>
      </c>
      <c r="S3150" s="5">
        <f>$J3150/60/60/24+DATE(1970, 1, 1)</f>
        <v>41891.665324074071</v>
      </c>
      <c r="T3150" s="5">
        <f>$I3150/60/60/24+DATE(1970, 1, 1)</f>
        <v>41913.166666666664</v>
      </c>
      <c r="U3150" t="b">
        <f>T3150&gt;S3150</f>
        <v>1</v>
      </c>
    </row>
    <row r="3151" spans="1:21" ht="43.5" x14ac:dyDescent="0.35">
      <c r="A3151">
        <v>3149</v>
      </c>
      <c r="B3151" s="3" t="s">
        <v>3149</v>
      </c>
      <c r="C3151" s="3" t="s">
        <v>7259</v>
      </c>
      <c r="D3151" s="11">
        <v>1250</v>
      </c>
      <c r="E3151" s="11">
        <v>1300</v>
      </c>
      <c r="F3151" t="s">
        <v>8219</v>
      </c>
      <c r="G3151" t="s">
        <v>8224</v>
      </c>
      <c r="H3151" t="s">
        <v>8246</v>
      </c>
      <c r="I3151">
        <v>1354845600</v>
      </c>
      <c r="J3151">
        <v>1352766300</v>
      </c>
      <c r="K3151" t="b">
        <v>1</v>
      </c>
      <c r="L3151">
        <v>25</v>
      </c>
      <c r="M3151" t="b">
        <v>1</v>
      </c>
      <c r="N3151" t="s">
        <v>8271</v>
      </c>
      <c r="O3151" s="13">
        <f>E3151/D3151</f>
        <v>1.04</v>
      </c>
      <c r="P3151" s="14">
        <f>IF($L3151&lt;&gt;0, E3151/L3151, 0)</f>
        <v>52</v>
      </c>
      <c r="Q3151" t="str">
        <f>LEFT($N3151, FIND("/", $N3151)-1)</f>
        <v>theater</v>
      </c>
      <c r="R3151" t="str">
        <f>RIGHT(N3151, LEN(N3151)-LEN(Q3151)-1)</f>
        <v>plays</v>
      </c>
      <c r="S3151" s="5">
        <f>$J3151/60/60/24+DATE(1970, 1, 1)</f>
        <v>41226.017361111109</v>
      </c>
      <c r="T3151" s="5">
        <f>$I3151/60/60/24+DATE(1970, 1, 1)</f>
        <v>41250.083333333336</v>
      </c>
      <c r="U3151" t="b">
        <f>T3151&gt;S3151</f>
        <v>1</v>
      </c>
    </row>
    <row r="3152" spans="1:21" ht="58" x14ac:dyDescent="0.35">
      <c r="A3152">
        <v>3150</v>
      </c>
      <c r="B3152" s="3" t="s">
        <v>3150</v>
      </c>
      <c r="C3152" s="3" t="s">
        <v>7260</v>
      </c>
      <c r="D3152" s="11">
        <v>3500</v>
      </c>
      <c r="E3152" s="11">
        <v>3535</v>
      </c>
      <c r="F3152" t="s">
        <v>8219</v>
      </c>
      <c r="G3152" t="s">
        <v>8224</v>
      </c>
      <c r="H3152" t="s">
        <v>8246</v>
      </c>
      <c r="I3152">
        <v>1295928000</v>
      </c>
      <c r="J3152">
        <v>1288160403</v>
      </c>
      <c r="K3152" t="b">
        <v>1</v>
      </c>
      <c r="L3152">
        <v>104</v>
      </c>
      <c r="M3152" t="b">
        <v>1</v>
      </c>
      <c r="N3152" t="s">
        <v>8271</v>
      </c>
      <c r="O3152" s="13">
        <f>E3152/D3152</f>
        <v>1.01</v>
      </c>
      <c r="P3152" s="14">
        <f>IF($L3152&lt;&gt;0, E3152/L3152, 0)</f>
        <v>33.990384615384613</v>
      </c>
      <c r="Q3152" t="str">
        <f>LEFT($N3152, FIND("/", $N3152)-1)</f>
        <v>theater</v>
      </c>
      <c r="R3152" t="str">
        <f>RIGHT(N3152, LEN(N3152)-LEN(Q3152)-1)</f>
        <v>plays</v>
      </c>
      <c r="S3152" s="5">
        <f>$J3152/60/60/24+DATE(1970, 1, 1)</f>
        <v>40478.263923611114</v>
      </c>
      <c r="T3152" s="5">
        <f>$I3152/60/60/24+DATE(1970, 1, 1)</f>
        <v>40568.166666666664</v>
      </c>
      <c r="U3152" t="b">
        <f>T3152&gt;S3152</f>
        <v>1</v>
      </c>
    </row>
    <row r="3153" spans="1:21" ht="43.5" x14ac:dyDescent="0.35">
      <c r="A3153">
        <v>3151</v>
      </c>
      <c r="B3153" s="3" t="s">
        <v>3151</v>
      </c>
      <c r="C3153" s="3" t="s">
        <v>7261</v>
      </c>
      <c r="D3153" s="11">
        <v>3500</v>
      </c>
      <c r="E3153" s="11">
        <v>3514</v>
      </c>
      <c r="F3153" t="s">
        <v>8219</v>
      </c>
      <c r="G3153" t="s">
        <v>8224</v>
      </c>
      <c r="H3153" t="s">
        <v>8246</v>
      </c>
      <c r="I3153">
        <v>1410379774</v>
      </c>
      <c r="J3153">
        <v>1407787774</v>
      </c>
      <c r="K3153" t="b">
        <v>1</v>
      </c>
      <c r="L3153">
        <v>34</v>
      </c>
      <c r="M3153" t="b">
        <v>1</v>
      </c>
      <c r="N3153" t="s">
        <v>8271</v>
      </c>
      <c r="O3153" s="13">
        <f>E3153/D3153</f>
        <v>1.004</v>
      </c>
      <c r="P3153" s="14">
        <f>IF($L3153&lt;&gt;0, E3153/L3153, 0)</f>
        <v>103.35294117647059</v>
      </c>
      <c r="Q3153" t="str">
        <f>LEFT($N3153, FIND("/", $N3153)-1)</f>
        <v>theater</v>
      </c>
      <c r="R3153" t="str">
        <f>RIGHT(N3153, LEN(N3153)-LEN(Q3153)-1)</f>
        <v>plays</v>
      </c>
      <c r="S3153" s="5">
        <f>$J3153/60/60/24+DATE(1970, 1, 1)</f>
        <v>41862.83997685185</v>
      </c>
      <c r="T3153" s="5">
        <f>$I3153/60/60/24+DATE(1970, 1, 1)</f>
        <v>41892.83997685185</v>
      </c>
      <c r="U3153" t="b">
        <f>T3153&gt;S3153</f>
        <v>1</v>
      </c>
    </row>
    <row r="3154" spans="1:21" ht="43.5" x14ac:dyDescent="0.35">
      <c r="A3154">
        <v>3152</v>
      </c>
      <c r="B3154" s="3" t="s">
        <v>3152</v>
      </c>
      <c r="C3154" s="3" t="s">
        <v>7262</v>
      </c>
      <c r="D3154" s="11">
        <v>2200</v>
      </c>
      <c r="E3154" s="11">
        <v>2331</v>
      </c>
      <c r="F3154" t="s">
        <v>8219</v>
      </c>
      <c r="G3154" t="s">
        <v>8225</v>
      </c>
      <c r="H3154" t="s">
        <v>8247</v>
      </c>
      <c r="I3154">
        <v>1383425367</v>
      </c>
      <c r="J3154">
        <v>1380833367</v>
      </c>
      <c r="K3154" t="b">
        <v>1</v>
      </c>
      <c r="L3154">
        <v>67</v>
      </c>
      <c r="M3154" t="b">
        <v>1</v>
      </c>
      <c r="N3154" t="s">
        <v>8271</v>
      </c>
      <c r="O3154" s="13">
        <f>E3154/D3154</f>
        <v>1.0595454545454546</v>
      </c>
      <c r="P3154" s="14">
        <f>IF($L3154&lt;&gt;0, E3154/L3154, 0)</f>
        <v>34.791044776119406</v>
      </c>
      <c r="Q3154" t="str">
        <f>LEFT($N3154, FIND("/", $N3154)-1)</f>
        <v>theater</v>
      </c>
      <c r="R3154" t="str">
        <f>RIGHT(N3154, LEN(N3154)-LEN(Q3154)-1)</f>
        <v>plays</v>
      </c>
      <c r="S3154" s="5">
        <f>$J3154/60/60/24+DATE(1970, 1, 1)</f>
        <v>41550.867673611108</v>
      </c>
      <c r="T3154" s="5">
        <f>$I3154/60/60/24+DATE(1970, 1, 1)</f>
        <v>41580.867673611108</v>
      </c>
      <c r="U3154" t="b">
        <f>T3154&gt;S3154</f>
        <v>1</v>
      </c>
    </row>
    <row r="3155" spans="1:21" ht="43.5" x14ac:dyDescent="0.35">
      <c r="A3155">
        <v>3153</v>
      </c>
      <c r="B3155" s="3" t="s">
        <v>3153</v>
      </c>
      <c r="C3155" s="3" t="s">
        <v>7263</v>
      </c>
      <c r="D3155" s="11">
        <v>3000</v>
      </c>
      <c r="E3155" s="11">
        <v>10067.5</v>
      </c>
      <c r="F3155" t="s">
        <v>8219</v>
      </c>
      <c r="G3155" t="s">
        <v>8224</v>
      </c>
      <c r="H3155" t="s">
        <v>8246</v>
      </c>
      <c r="I3155">
        <v>1304225940</v>
      </c>
      <c r="J3155">
        <v>1301542937</v>
      </c>
      <c r="K3155" t="b">
        <v>1</v>
      </c>
      <c r="L3155">
        <v>241</v>
      </c>
      <c r="M3155" t="b">
        <v>1</v>
      </c>
      <c r="N3155" t="s">
        <v>8271</v>
      </c>
      <c r="O3155" s="13">
        <f>E3155/D3155</f>
        <v>3.3558333333333334</v>
      </c>
      <c r="P3155" s="14">
        <f>IF($L3155&lt;&gt;0, E3155/L3155, 0)</f>
        <v>41.773858921161825</v>
      </c>
      <c r="Q3155" t="str">
        <f>LEFT($N3155, FIND("/", $N3155)-1)</f>
        <v>theater</v>
      </c>
      <c r="R3155" t="str">
        <f>RIGHT(N3155, LEN(N3155)-LEN(Q3155)-1)</f>
        <v>plays</v>
      </c>
      <c r="S3155" s="5">
        <f>$J3155/60/60/24+DATE(1970, 1, 1)</f>
        <v>40633.154363425929</v>
      </c>
      <c r="T3155" s="5">
        <f>$I3155/60/60/24+DATE(1970, 1, 1)</f>
        <v>40664.207638888889</v>
      </c>
      <c r="U3155" t="b">
        <f>T3155&gt;S3155</f>
        <v>1</v>
      </c>
    </row>
    <row r="3156" spans="1:21" ht="43.5" x14ac:dyDescent="0.35">
      <c r="A3156">
        <v>3154</v>
      </c>
      <c r="B3156" s="3" t="s">
        <v>3154</v>
      </c>
      <c r="C3156" s="3" t="s">
        <v>7264</v>
      </c>
      <c r="D3156" s="11">
        <v>7000</v>
      </c>
      <c r="E3156" s="11">
        <v>7905</v>
      </c>
      <c r="F3156" t="s">
        <v>8219</v>
      </c>
      <c r="G3156" t="s">
        <v>8224</v>
      </c>
      <c r="H3156" t="s">
        <v>8246</v>
      </c>
      <c r="I3156">
        <v>1333310458</v>
      </c>
      <c r="J3156">
        <v>1330722058</v>
      </c>
      <c r="K3156" t="b">
        <v>1</v>
      </c>
      <c r="L3156">
        <v>123</v>
      </c>
      <c r="M3156" t="b">
        <v>1</v>
      </c>
      <c r="N3156" t="s">
        <v>8271</v>
      </c>
      <c r="O3156" s="13">
        <f>E3156/D3156</f>
        <v>1.1292857142857142</v>
      </c>
      <c r="P3156" s="14">
        <f>IF($L3156&lt;&gt;0, E3156/L3156, 0)</f>
        <v>64.268292682926827</v>
      </c>
      <c r="Q3156" t="str">
        <f>LEFT($N3156, FIND("/", $N3156)-1)</f>
        <v>theater</v>
      </c>
      <c r="R3156" t="str">
        <f>RIGHT(N3156, LEN(N3156)-LEN(Q3156)-1)</f>
        <v>plays</v>
      </c>
      <c r="S3156" s="5">
        <f>$J3156/60/60/24+DATE(1970, 1, 1)</f>
        <v>40970.875671296293</v>
      </c>
      <c r="T3156" s="5">
        <f>$I3156/60/60/24+DATE(1970, 1, 1)</f>
        <v>41000.834004629629</v>
      </c>
      <c r="U3156" t="b">
        <f>T3156&gt;S3156</f>
        <v>1</v>
      </c>
    </row>
    <row r="3157" spans="1:21" ht="43.5" x14ac:dyDescent="0.35">
      <c r="A3157">
        <v>3155</v>
      </c>
      <c r="B3157" s="3" t="s">
        <v>3155</v>
      </c>
      <c r="C3157" s="3" t="s">
        <v>7265</v>
      </c>
      <c r="D3157" s="11">
        <v>5000</v>
      </c>
      <c r="E3157" s="11">
        <v>9425.23</v>
      </c>
      <c r="F3157" t="s">
        <v>8219</v>
      </c>
      <c r="G3157" t="s">
        <v>8225</v>
      </c>
      <c r="H3157" t="s">
        <v>8247</v>
      </c>
      <c r="I3157">
        <v>1356004725</v>
      </c>
      <c r="J3157">
        <v>1353412725</v>
      </c>
      <c r="K3157" t="b">
        <v>1</v>
      </c>
      <c r="L3157">
        <v>302</v>
      </c>
      <c r="M3157" t="b">
        <v>1</v>
      </c>
      <c r="N3157" t="s">
        <v>8271</v>
      </c>
      <c r="O3157" s="13">
        <f>E3157/D3157</f>
        <v>1.885046</v>
      </c>
      <c r="P3157" s="14">
        <f>IF($L3157&lt;&gt;0, E3157/L3157, 0)</f>
        <v>31.209370860927152</v>
      </c>
      <c r="Q3157" t="str">
        <f>LEFT($N3157, FIND("/", $N3157)-1)</f>
        <v>theater</v>
      </c>
      <c r="R3157" t="str">
        <f>RIGHT(N3157, LEN(N3157)-LEN(Q3157)-1)</f>
        <v>plays</v>
      </c>
      <c r="S3157" s="5">
        <f>$J3157/60/60/24+DATE(1970, 1, 1)</f>
        <v>41233.499131944445</v>
      </c>
      <c r="T3157" s="5">
        <f>$I3157/60/60/24+DATE(1970, 1, 1)</f>
        <v>41263.499131944445</v>
      </c>
      <c r="U3157" t="b">
        <f>T3157&gt;S3157</f>
        <v>1</v>
      </c>
    </row>
    <row r="3158" spans="1:21" ht="43.5" x14ac:dyDescent="0.35">
      <c r="A3158">
        <v>3156</v>
      </c>
      <c r="B3158" s="3" t="s">
        <v>3156</v>
      </c>
      <c r="C3158" s="3" t="s">
        <v>7266</v>
      </c>
      <c r="D3158" s="11">
        <v>5500</v>
      </c>
      <c r="E3158" s="11">
        <v>5600</v>
      </c>
      <c r="F3158" t="s">
        <v>8219</v>
      </c>
      <c r="G3158" t="s">
        <v>8224</v>
      </c>
      <c r="H3158" t="s">
        <v>8246</v>
      </c>
      <c r="I3158">
        <v>1338591144</v>
      </c>
      <c r="J3158">
        <v>1335567144</v>
      </c>
      <c r="K3158" t="b">
        <v>1</v>
      </c>
      <c r="L3158">
        <v>89</v>
      </c>
      <c r="M3158" t="b">
        <v>1</v>
      </c>
      <c r="N3158" t="s">
        <v>8271</v>
      </c>
      <c r="O3158" s="13">
        <f>E3158/D3158</f>
        <v>1.0181818181818181</v>
      </c>
      <c r="P3158" s="14">
        <f>IF($L3158&lt;&gt;0, E3158/L3158, 0)</f>
        <v>62.921348314606739</v>
      </c>
      <c r="Q3158" t="str">
        <f>LEFT($N3158, FIND("/", $N3158)-1)</f>
        <v>theater</v>
      </c>
      <c r="R3158" t="str">
        <f>RIGHT(N3158, LEN(N3158)-LEN(Q3158)-1)</f>
        <v>plays</v>
      </c>
      <c r="S3158" s="5">
        <f>$J3158/60/60/24+DATE(1970, 1, 1)</f>
        <v>41026.953055555554</v>
      </c>
      <c r="T3158" s="5">
        <f>$I3158/60/60/24+DATE(1970, 1, 1)</f>
        <v>41061.953055555554</v>
      </c>
      <c r="U3158" t="b">
        <f>T3158&gt;S3158</f>
        <v>1</v>
      </c>
    </row>
    <row r="3159" spans="1:21" ht="29" x14ac:dyDescent="0.35">
      <c r="A3159">
        <v>3157</v>
      </c>
      <c r="B3159" s="3" t="s">
        <v>3157</v>
      </c>
      <c r="C3159" s="3" t="s">
        <v>7267</v>
      </c>
      <c r="D3159" s="11">
        <v>4000</v>
      </c>
      <c r="E3159" s="11">
        <v>4040</v>
      </c>
      <c r="F3159" t="s">
        <v>8219</v>
      </c>
      <c r="G3159" t="s">
        <v>8224</v>
      </c>
      <c r="H3159" t="s">
        <v>8246</v>
      </c>
      <c r="I3159">
        <v>1405746000</v>
      </c>
      <c r="J3159">
        <v>1404932105</v>
      </c>
      <c r="K3159" t="b">
        <v>1</v>
      </c>
      <c r="L3159">
        <v>41</v>
      </c>
      <c r="M3159" t="b">
        <v>1</v>
      </c>
      <c r="N3159" t="s">
        <v>8271</v>
      </c>
      <c r="O3159" s="13">
        <f>E3159/D3159</f>
        <v>1.01</v>
      </c>
      <c r="P3159" s="14">
        <f>IF($L3159&lt;&gt;0, E3159/L3159, 0)</f>
        <v>98.536585365853654</v>
      </c>
      <c r="Q3159" t="str">
        <f>LEFT($N3159, FIND("/", $N3159)-1)</f>
        <v>theater</v>
      </c>
      <c r="R3159" t="str">
        <f>RIGHT(N3159, LEN(N3159)-LEN(Q3159)-1)</f>
        <v>plays</v>
      </c>
      <c r="S3159" s="5">
        <f>$J3159/60/60/24+DATE(1970, 1, 1)</f>
        <v>41829.788252314815</v>
      </c>
      <c r="T3159" s="5">
        <f>$I3159/60/60/24+DATE(1970, 1, 1)</f>
        <v>41839.208333333336</v>
      </c>
      <c r="U3159" t="b">
        <f>T3159&gt;S3159</f>
        <v>1</v>
      </c>
    </row>
    <row r="3160" spans="1:21" ht="29" x14ac:dyDescent="0.35">
      <c r="A3160">
        <v>3158</v>
      </c>
      <c r="B3160" s="3" t="s">
        <v>3158</v>
      </c>
      <c r="C3160" s="3" t="s">
        <v>7268</v>
      </c>
      <c r="D3160" s="11">
        <v>5000</v>
      </c>
      <c r="E3160" s="11">
        <v>5700</v>
      </c>
      <c r="F3160" t="s">
        <v>8219</v>
      </c>
      <c r="G3160" t="s">
        <v>8224</v>
      </c>
      <c r="H3160" t="s">
        <v>8246</v>
      </c>
      <c r="I3160">
        <v>1374523752</v>
      </c>
      <c r="J3160">
        <v>1371931752</v>
      </c>
      <c r="K3160" t="b">
        <v>1</v>
      </c>
      <c r="L3160">
        <v>69</v>
      </c>
      <c r="M3160" t="b">
        <v>1</v>
      </c>
      <c r="N3160" t="s">
        <v>8271</v>
      </c>
      <c r="O3160" s="13">
        <f>E3160/D3160</f>
        <v>1.1399999999999999</v>
      </c>
      <c r="P3160" s="14">
        <f>IF($L3160&lt;&gt;0, E3160/L3160, 0)</f>
        <v>82.608695652173907</v>
      </c>
      <c r="Q3160" t="str">
        <f>LEFT($N3160, FIND("/", $N3160)-1)</f>
        <v>theater</v>
      </c>
      <c r="R3160" t="str">
        <f>RIGHT(N3160, LEN(N3160)-LEN(Q3160)-1)</f>
        <v>plays</v>
      </c>
      <c r="S3160" s="5">
        <f>$J3160/60/60/24+DATE(1970, 1, 1)</f>
        <v>41447.839722222219</v>
      </c>
      <c r="T3160" s="5">
        <f>$I3160/60/60/24+DATE(1970, 1, 1)</f>
        <v>41477.839722222219</v>
      </c>
      <c r="U3160" t="b">
        <f>T3160&gt;S3160</f>
        <v>1</v>
      </c>
    </row>
    <row r="3161" spans="1:21" ht="43.5" x14ac:dyDescent="0.35">
      <c r="A3161">
        <v>3159</v>
      </c>
      <c r="B3161" s="3" t="s">
        <v>3159</v>
      </c>
      <c r="C3161" s="3" t="s">
        <v>7269</v>
      </c>
      <c r="D3161" s="11">
        <v>1500</v>
      </c>
      <c r="E3161" s="11">
        <v>2002.22</v>
      </c>
      <c r="F3161" t="s">
        <v>8219</v>
      </c>
      <c r="G3161" t="s">
        <v>8224</v>
      </c>
      <c r="H3161" t="s">
        <v>8246</v>
      </c>
      <c r="I3161">
        <v>1326927600</v>
      </c>
      <c r="J3161">
        <v>1323221761</v>
      </c>
      <c r="K3161" t="b">
        <v>1</v>
      </c>
      <c r="L3161">
        <v>52</v>
      </c>
      <c r="M3161" t="b">
        <v>1</v>
      </c>
      <c r="N3161" t="s">
        <v>8271</v>
      </c>
      <c r="O3161" s="13">
        <f>E3161/D3161</f>
        <v>1.3348133333333334</v>
      </c>
      <c r="P3161" s="14">
        <f>IF($L3161&lt;&gt;0, E3161/L3161, 0)</f>
        <v>38.504230769230773</v>
      </c>
      <c r="Q3161" t="str">
        <f>LEFT($N3161, FIND("/", $N3161)-1)</f>
        <v>theater</v>
      </c>
      <c r="R3161" t="str">
        <f>RIGHT(N3161, LEN(N3161)-LEN(Q3161)-1)</f>
        <v>plays</v>
      </c>
      <c r="S3161" s="5">
        <f>$J3161/60/60/24+DATE(1970, 1, 1)</f>
        <v>40884.066678240742</v>
      </c>
      <c r="T3161" s="5">
        <f>$I3161/60/60/24+DATE(1970, 1, 1)</f>
        <v>40926.958333333336</v>
      </c>
      <c r="U3161" t="b">
        <f>T3161&gt;S3161</f>
        <v>1</v>
      </c>
    </row>
    <row r="3162" spans="1:21" ht="43.5" x14ac:dyDescent="0.35">
      <c r="A3162">
        <v>3160</v>
      </c>
      <c r="B3162" s="3" t="s">
        <v>3160</v>
      </c>
      <c r="C3162" s="3" t="s">
        <v>7270</v>
      </c>
      <c r="D3162" s="11">
        <v>4500</v>
      </c>
      <c r="E3162" s="11">
        <v>4569</v>
      </c>
      <c r="F3162" t="s">
        <v>8219</v>
      </c>
      <c r="G3162" t="s">
        <v>8224</v>
      </c>
      <c r="H3162" t="s">
        <v>8246</v>
      </c>
      <c r="I3162">
        <v>1407905940</v>
      </c>
      <c r="J3162">
        <v>1405923687</v>
      </c>
      <c r="K3162" t="b">
        <v>1</v>
      </c>
      <c r="L3162">
        <v>57</v>
      </c>
      <c r="M3162" t="b">
        <v>1</v>
      </c>
      <c r="N3162" t="s">
        <v>8271</v>
      </c>
      <c r="O3162" s="13">
        <f>E3162/D3162</f>
        <v>1.0153333333333334</v>
      </c>
      <c r="P3162" s="14">
        <f>IF($L3162&lt;&gt;0, E3162/L3162, 0)</f>
        <v>80.15789473684211</v>
      </c>
      <c r="Q3162" t="str">
        <f>LEFT($N3162, FIND("/", $N3162)-1)</f>
        <v>theater</v>
      </c>
      <c r="R3162" t="str">
        <f>RIGHT(N3162, LEN(N3162)-LEN(Q3162)-1)</f>
        <v>plays</v>
      </c>
      <c r="S3162" s="5">
        <f>$J3162/60/60/24+DATE(1970, 1, 1)</f>
        <v>41841.26489583333</v>
      </c>
      <c r="T3162" s="5">
        <f>$I3162/60/60/24+DATE(1970, 1, 1)</f>
        <v>41864.207638888889</v>
      </c>
      <c r="U3162" t="b">
        <f>T3162&gt;S3162</f>
        <v>1</v>
      </c>
    </row>
    <row r="3163" spans="1:21" ht="58" x14ac:dyDescent="0.35">
      <c r="A3163">
        <v>3161</v>
      </c>
      <c r="B3163" s="3" t="s">
        <v>3161</v>
      </c>
      <c r="C3163" s="3" t="s">
        <v>7271</v>
      </c>
      <c r="D3163" s="11">
        <v>2000</v>
      </c>
      <c r="E3163" s="11">
        <v>2102</v>
      </c>
      <c r="F3163" t="s">
        <v>8219</v>
      </c>
      <c r="G3163" t="s">
        <v>8225</v>
      </c>
      <c r="H3163" t="s">
        <v>8247</v>
      </c>
      <c r="I3163">
        <v>1413377522</v>
      </c>
      <c r="J3163">
        <v>1410785522</v>
      </c>
      <c r="K3163" t="b">
        <v>1</v>
      </c>
      <c r="L3163">
        <v>74</v>
      </c>
      <c r="M3163" t="b">
        <v>1</v>
      </c>
      <c r="N3163" t="s">
        <v>8271</v>
      </c>
      <c r="O3163" s="13">
        <f>E3163/D3163</f>
        <v>1.0509999999999999</v>
      </c>
      <c r="P3163" s="14">
        <f>IF($L3163&lt;&gt;0, E3163/L3163, 0)</f>
        <v>28.405405405405407</v>
      </c>
      <c r="Q3163" t="str">
        <f>LEFT($N3163, FIND("/", $N3163)-1)</f>
        <v>theater</v>
      </c>
      <c r="R3163" t="str">
        <f>RIGHT(N3163, LEN(N3163)-LEN(Q3163)-1)</f>
        <v>plays</v>
      </c>
      <c r="S3163" s="5">
        <f>$J3163/60/60/24+DATE(1970, 1, 1)</f>
        <v>41897.536134259259</v>
      </c>
      <c r="T3163" s="5">
        <f>$I3163/60/60/24+DATE(1970, 1, 1)</f>
        <v>41927.536134259259</v>
      </c>
      <c r="U3163" t="b">
        <f>T3163&gt;S3163</f>
        <v>1</v>
      </c>
    </row>
    <row r="3164" spans="1:21" ht="58" x14ac:dyDescent="0.35">
      <c r="A3164">
        <v>3162</v>
      </c>
      <c r="B3164" s="3" t="s">
        <v>3162</v>
      </c>
      <c r="C3164" s="3" t="s">
        <v>7272</v>
      </c>
      <c r="D3164" s="11">
        <v>4000</v>
      </c>
      <c r="E3164" s="11">
        <v>5086</v>
      </c>
      <c r="F3164" t="s">
        <v>8219</v>
      </c>
      <c r="G3164" t="s">
        <v>8224</v>
      </c>
      <c r="H3164" t="s">
        <v>8246</v>
      </c>
      <c r="I3164">
        <v>1404698400</v>
      </c>
      <c r="J3164">
        <v>1402331262</v>
      </c>
      <c r="K3164" t="b">
        <v>1</v>
      </c>
      <c r="L3164">
        <v>63</v>
      </c>
      <c r="M3164" t="b">
        <v>1</v>
      </c>
      <c r="N3164" t="s">
        <v>8271</v>
      </c>
      <c r="O3164" s="13">
        <f>E3164/D3164</f>
        <v>1.2715000000000001</v>
      </c>
      <c r="P3164" s="14">
        <f>IF($L3164&lt;&gt;0, E3164/L3164, 0)</f>
        <v>80.730158730158735</v>
      </c>
      <c r="Q3164" t="str">
        <f>LEFT($N3164, FIND("/", $N3164)-1)</f>
        <v>theater</v>
      </c>
      <c r="R3164" t="str">
        <f>RIGHT(N3164, LEN(N3164)-LEN(Q3164)-1)</f>
        <v>plays</v>
      </c>
      <c r="S3164" s="5">
        <f>$J3164/60/60/24+DATE(1970, 1, 1)</f>
        <v>41799.685902777775</v>
      </c>
      <c r="T3164" s="5">
        <f>$I3164/60/60/24+DATE(1970, 1, 1)</f>
        <v>41827.083333333336</v>
      </c>
      <c r="U3164" t="b">
        <f>T3164&gt;S3164</f>
        <v>1</v>
      </c>
    </row>
    <row r="3165" spans="1:21" ht="43.5" x14ac:dyDescent="0.35">
      <c r="A3165">
        <v>3163</v>
      </c>
      <c r="B3165" s="3" t="s">
        <v>3163</v>
      </c>
      <c r="C3165" s="3" t="s">
        <v>7273</v>
      </c>
      <c r="D3165" s="11">
        <v>13000</v>
      </c>
      <c r="E3165" s="11">
        <v>14450</v>
      </c>
      <c r="F3165" t="s">
        <v>8219</v>
      </c>
      <c r="G3165" t="s">
        <v>8224</v>
      </c>
      <c r="H3165" t="s">
        <v>8246</v>
      </c>
      <c r="I3165">
        <v>1402855525</v>
      </c>
      <c r="J3165">
        <v>1400263525</v>
      </c>
      <c r="K3165" t="b">
        <v>1</v>
      </c>
      <c r="L3165">
        <v>72</v>
      </c>
      <c r="M3165" t="b">
        <v>1</v>
      </c>
      <c r="N3165" t="s">
        <v>8271</v>
      </c>
      <c r="O3165" s="13">
        <f>E3165/D3165</f>
        <v>1.1115384615384616</v>
      </c>
      <c r="P3165" s="14">
        <f>IF($L3165&lt;&gt;0, E3165/L3165, 0)</f>
        <v>200.69444444444446</v>
      </c>
      <c r="Q3165" t="str">
        <f>LEFT($N3165, FIND("/", $N3165)-1)</f>
        <v>theater</v>
      </c>
      <c r="R3165" t="str">
        <f>RIGHT(N3165, LEN(N3165)-LEN(Q3165)-1)</f>
        <v>plays</v>
      </c>
      <c r="S3165" s="5">
        <f>$J3165/60/60/24+DATE(1970, 1, 1)</f>
        <v>41775.753761574073</v>
      </c>
      <c r="T3165" s="5">
        <f>$I3165/60/60/24+DATE(1970, 1, 1)</f>
        <v>41805.753761574073</v>
      </c>
      <c r="U3165" t="b">
        <f>T3165&gt;S3165</f>
        <v>1</v>
      </c>
    </row>
    <row r="3166" spans="1:21" ht="58" x14ac:dyDescent="0.35">
      <c r="A3166">
        <v>3164</v>
      </c>
      <c r="B3166" s="3" t="s">
        <v>3164</v>
      </c>
      <c r="C3166" s="3" t="s">
        <v>7274</v>
      </c>
      <c r="D3166" s="11">
        <v>2500</v>
      </c>
      <c r="E3166" s="11">
        <v>2669</v>
      </c>
      <c r="F3166" t="s">
        <v>8219</v>
      </c>
      <c r="G3166" t="s">
        <v>8224</v>
      </c>
      <c r="H3166" t="s">
        <v>8246</v>
      </c>
      <c r="I3166">
        <v>1402341615</v>
      </c>
      <c r="J3166">
        <v>1399490415</v>
      </c>
      <c r="K3166" t="b">
        <v>1</v>
      </c>
      <c r="L3166">
        <v>71</v>
      </c>
      <c r="M3166" t="b">
        <v>1</v>
      </c>
      <c r="N3166" t="s">
        <v>8271</v>
      </c>
      <c r="O3166" s="13">
        <f>E3166/D3166</f>
        <v>1.0676000000000001</v>
      </c>
      <c r="P3166" s="14">
        <f>IF($L3166&lt;&gt;0, E3166/L3166, 0)</f>
        <v>37.591549295774648</v>
      </c>
      <c r="Q3166" t="str">
        <f>LEFT($N3166, FIND("/", $N3166)-1)</f>
        <v>theater</v>
      </c>
      <c r="R3166" t="str">
        <f>RIGHT(N3166, LEN(N3166)-LEN(Q3166)-1)</f>
        <v>plays</v>
      </c>
      <c r="S3166" s="5">
        <f>$J3166/60/60/24+DATE(1970, 1, 1)</f>
        <v>41766.80572916667</v>
      </c>
      <c r="T3166" s="5">
        <f>$I3166/60/60/24+DATE(1970, 1, 1)</f>
        <v>41799.80572916667</v>
      </c>
      <c r="U3166" t="b">
        <f>T3166&gt;S3166</f>
        <v>1</v>
      </c>
    </row>
    <row r="3167" spans="1:21" ht="58" x14ac:dyDescent="0.35">
      <c r="A3167">
        <v>3165</v>
      </c>
      <c r="B3167" s="3" t="s">
        <v>3165</v>
      </c>
      <c r="C3167" s="3" t="s">
        <v>7275</v>
      </c>
      <c r="D3167" s="11">
        <v>750</v>
      </c>
      <c r="E3167" s="11">
        <v>1220</v>
      </c>
      <c r="F3167" t="s">
        <v>8219</v>
      </c>
      <c r="G3167" t="s">
        <v>8224</v>
      </c>
      <c r="H3167" t="s">
        <v>8246</v>
      </c>
      <c r="I3167">
        <v>1304395140</v>
      </c>
      <c r="J3167">
        <v>1302493760</v>
      </c>
      <c r="K3167" t="b">
        <v>1</v>
      </c>
      <c r="L3167">
        <v>21</v>
      </c>
      <c r="M3167" t="b">
        <v>1</v>
      </c>
      <c r="N3167" t="s">
        <v>8271</v>
      </c>
      <c r="O3167" s="13">
        <f>E3167/D3167</f>
        <v>1.6266666666666667</v>
      </c>
      <c r="P3167" s="14">
        <f>IF($L3167&lt;&gt;0, E3167/L3167, 0)</f>
        <v>58.095238095238095</v>
      </c>
      <c r="Q3167" t="str">
        <f>LEFT($N3167, FIND("/", $N3167)-1)</f>
        <v>theater</v>
      </c>
      <c r="R3167" t="str">
        <f>RIGHT(N3167, LEN(N3167)-LEN(Q3167)-1)</f>
        <v>plays</v>
      </c>
      <c r="S3167" s="5">
        <f>$J3167/60/60/24+DATE(1970, 1, 1)</f>
        <v>40644.159259259257</v>
      </c>
      <c r="T3167" s="5">
        <f>$I3167/60/60/24+DATE(1970, 1, 1)</f>
        <v>40666.165972222225</v>
      </c>
      <c r="U3167" t="b">
        <f>T3167&gt;S3167</f>
        <v>1</v>
      </c>
    </row>
    <row r="3168" spans="1:21" ht="43.5" x14ac:dyDescent="0.35">
      <c r="A3168">
        <v>3166</v>
      </c>
      <c r="B3168" s="3" t="s">
        <v>3166</v>
      </c>
      <c r="C3168" s="3" t="s">
        <v>7276</v>
      </c>
      <c r="D3168" s="11">
        <v>35000</v>
      </c>
      <c r="E3168" s="11">
        <v>56079.83</v>
      </c>
      <c r="F3168" t="s">
        <v>8219</v>
      </c>
      <c r="G3168" t="s">
        <v>8224</v>
      </c>
      <c r="H3168" t="s">
        <v>8246</v>
      </c>
      <c r="I3168">
        <v>1416988740</v>
      </c>
      <c r="J3168">
        <v>1414514153</v>
      </c>
      <c r="K3168" t="b">
        <v>1</v>
      </c>
      <c r="L3168">
        <v>930</v>
      </c>
      <c r="M3168" t="b">
        <v>1</v>
      </c>
      <c r="N3168" t="s">
        <v>8271</v>
      </c>
      <c r="O3168" s="13">
        <f>E3168/D3168</f>
        <v>1.6022808571428573</v>
      </c>
      <c r="P3168" s="14">
        <f>IF($L3168&lt;&gt;0, E3168/L3168, 0)</f>
        <v>60.300892473118282</v>
      </c>
      <c r="Q3168" t="str">
        <f>LEFT($N3168, FIND("/", $N3168)-1)</f>
        <v>theater</v>
      </c>
      <c r="R3168" t="str">
        <f>RIGHT(N3168, LEN(N3168)-LEN(Q3168)-1)</f>
        <v>plays</v>
      </c>
      <c r="S3168" s="5">
        <f>$J3168/60/60/24+DATE(1970, 1, 1)</f>
        <v>41940.69158564815</v>
      </c>
      <c r="T3168" s="5">
        <f>$I3168/60/60/24+DATE(1970, 1, 1)</f>
        <v>41969.332638888889</v>
      </c>
      <c r="U3168" t="b">
        <f>T3168&gt;S3168</f>
        <v>1</v>
      </c>
    </row>
    <row r="3169" spans="1:21" ht="29" x14ac:dyDescent="0.35">
      <c r="A3169">
        <v>3167</v>
      </c>
      <c r="B3169" s="3" t="s">
        <v>3167</v>
      </c>
      <c r="C3169" s="3" t="s">
        <v>7277</v>
      </c>
      <c r="D3169" s="11">
        <v>3000</v>
      </c>
      <c r="E3169" s="11">
        <v>3485</v>
      </c>
      <c r="F3169" t="s">
        <v>8219</v>
      </c>
      <c r="G3169" t="s">
        <v>8224</v>
      </c>
      <c r="H3169" t="s">
        <v>8246</v>
      </c>
      <c r="I3169">
        <v>1406952781</v>
      </c>
      <c r="J3169">
        <v>1405743181</v>
      </c>
      <c r="K3169" t="b">
        <v>1</v>
      </c>
      <c r="L3169">
        <v>55</v>
      </c>
      <c r="M3169" t="b">
        <v>1</v>
      </c>
      <c r="N3169" t="s">
        <v>8271</v>
      </c>
      <c r="O3169" s="13">
        <f>E3169/D3169</f>
        <v>1.1616666666666666</v>
      </c>
      <c r="P3169" s="14">
        <f>IF($L3169&lt;&gt;0, E3169/L3169, 0)</f>
        <v>63.363636363636367</v>
      </c>
      <c r="Q3169" t="str">
        <f>LEFT($N3169, FIND("/", $N3169)-1)</f>
        <v>theater</v>
      </c>
      <c r="R3169" t="str">
        <f>RIGHT(N3169, LEN(N3169)-LEN(Q3169)-1)</f>
        <v>plays</v>
      </c>
      <c r="S3169" s="5">
        <f>$J3169/60/60/24+DATE(1970, 1, 1)</f>
        <v>41839.175706018519</v>
      </c>
      <c r="T3169" s="5">
        <f>$I3169/60/60/24+DATE(1970, 1, 1)</f>
        <v>41853.175706018519</v>
      </c>
      <c r="U3169" t="b">
        <f>T3169&gt;S3169</f>
        <v>1</v>
      </c>
    </row>
    <row r="3170" spans="1:21" ht="43.5" x14ac:dyDescent="0.35">
      <c r="A3170">
        <v>3168</v>
      </c>
      <c r="B3170" s="3" t="s">
        <v>3168</v>
      </c>
      <c r="C3170" s="3" t="s">
        <v>7278</v>
      </c>
      <c r="D3170" s="11">
        <v>2500</v>
      </c>
      <c r="E3170" s="11">
        <v>3105</v>
      </c>
      <c r="F3170" t="s">
        <v>8219</v>
      </c>
      <c r="G3170" t="s">
        <v>8224</v>
      </c>
      <c r="H3170" t="s">
        <v>8246</v>
      </c>
      <c r="I3170">
        <v>1402696800</v>
      </c>
      <c r="J3170">
        <v>1399948353</v>
      </c>
      <c r="K3170" t="b">
        <v>1</v>
      </c>
      <c r="L3170">
        <v>61</v>
      </c>
      <c r="M3170" t="b">
        <v>1</v>
      </c>
      <c r="N3170" t="s">
        <v>8271</v>
      </c>
      <c r="O3170" s="13">
        <f>E3170/D3170</f>
        <v>1.242</v>
      </c>
      <c r="P3170" s="14">
        <f>IF($L3170&lt;&gt;0, E3170/L3170, 0)</f>
        <v>50.901639344262293</v>
      </c>
      <c r="Q3170" t="str">
        <f>LEFT($N3170, FIND("/", $N3170)-1)</f>
        <v>theater</v>
      </c>
      <c r="R3170" t="str">
        <f>RIGHT(N3170, LEN(N3170)-LEN(Q3170)-1)</f>
        <v>plays</v>
      </c>
      <c r="S3170" s="5">
        <f>$J3170/60/60/24+DATE(1970, 1, 1)</f>
        <v>41772.105937500004</v>
      </c>
      <c r="T3170" s="5">
        <f>$I3170/60/60/24+DATE(1970, 1, 1)</f>
        <v>41803.916666666664</v>
      </c>
      <c r="U3170" t="b">
        <f>T3170&gt;S3170</f>
        <v>1</v>
      </c>
    </row>
    <row r="3171" spans="1:21" ht="29" x14ac:dyDescent="0.35">
      <c r="A3171">
        <v>3169</v>
      </c>
      <c r="B3171" s="3" t="s">
        <v>3169</v>
      </c>
      <c r="C3171" s="3" t="s">
        <v>7279</v>
      </c>
      <c r="D3171" s="11">
        <v>8000</v>
      </c>
      <c r="E3171" s="11">
        <v>8241</v>
      </c>
      <c r="F3171" t="s">
        <v>8219</v>
      </c>
      <c r="G3171" t="s">
        <v>8224</v>
      </c>
      <c r="H3171" t="s">
        <v>8246</v>
      </c>
      <c r="I3171">
        <v>1386910740</v>
      </c>
      <c r="J3171">
        <v>1384364561</v>
      </c>
      <c r="K3171" t="b">
        <v>1</v>
      </c>
      <c r="L3171">
        <v>82</v>
      </c>
      <c r="M3171" t="b">
        <v>1</v>
      </c>
      <c r="N3171" t="s">
        <v>8271</v>
      </c>
      <c r="O3171" s="13">
        <f>E3171/D3171</f>
        <v>1.030125</v>
      </c>
      <c r="P3171" s="14">
        <f>IF($L3171&lt;&gt;0, E3171/L3171, 0)</f>
        <v>100.5</v>
      </c>
      <c r="Q3171" t="str">
        <f>LEFT($N3171, FIND("/", $N3171)-1)</f>
        <v>theater</v>
      </c>
      <c r="R3171" t="str">
        <f>RIGHT(N3171, LEN(N3171)-LEN(Q3171)-1)</f>
        <v>plays</v>
      </c>
      <c r="S3171" s="5">
        <f>$J3171/60/60/24+DATE(1970, 1, 1)</f>
        <v>41591.737974537034</v>
      </c>
      <c r="T3171" s="5">
        <f>$I3171/60/60/24+DATE(1970, 1, 1)</f>
        <v>41621.207638888889</v>
      </c>
      <c r="U3171" t="b">
        <f>T3171&gt;S3171</f>
        <v>1</v>
      </c>
    </row>
    <row r="3172" spans="1:21" ht="43.5" x14ac:dyDescent="0.35">
      <c r="A3172">
        <v>3170</v>
      </c>
      <c r="B3172" s="3" t="s">
        <v>3170</v>
      </c>
      <c r="C3172" s="3" t="s">
        <v>7280</v>
      </c>
      <c r="D3172" s="11">
        <v>2000</v>
      </c>
      <c r="E3172" s="11">
        <v>2245</v>
      </c>
      <c r="F3172" t="s">
        <v>8219</v>
      </c>
      <c r="G3172" t="s">
        <v>8224</v>
      </c>
      <c r="H3172" t="s">
        <v>8246</v>
      </c>
      <c r="I3172">
        <v>1404273600</v>
      </c>
      <c r="J3172">
        <v>1401414944</v>
      </c>
      <c r="K3172" t="b">
        <v>1</v>
      </c>
      <c r="L3172">
        <v>71</v>
      </c>
      <c r="M3172" t="b">
        <v>1</v>
      </c>
      <c r="N3172" t="s">
        <v>8271</v>
      </c>
      <c r="O3172" s="13">
        <f>E3172/D3172</f>
        <v>1.1225000000000001</v>
      </c>
      <c r="P3172" s="14">
        <f>IF($L3172&lt;&gt;0, E3172/L3172, 0)</f>
        <v>31.619718309859156</v>
      </c>
      <c r="Q3172" t="str">
        <f>LEFT($N3172, FIND("/", $N3172)-1)</f>
        <v>theater</v>
      </c>
      <c r="R3172" t="str">
        <f>RIGHT(N3172, LEN(N3172)-LEN(Q3172)-1)</f>
        <v>plays</v>
      </c>
      <c r="S3172" s="5">
        <f>$J3172/60/60/24+DATE(1970, 1, 1)</f>
        <v>41789.080370370371</v>
      </c>
      <c r="T3172" s="5">
        <f>$I3172/60/60/24+DATE(1970, 1, 1)</f>
        <v>41822.166666666664</v>
      </c>
      <c r="U3172" t="b">
        <f>T3172&gt;S3172</f>
        <v>1</v>
      </c>
    </row>
    <row r="3173" spans="1:21" ht="58" x14ac:dyDescent="0.35">
      <c r="A3173">
        <v>3171</v>
      </c>
      <c r="B3173" s="3" t="s">
        <v>3171</v>
      </c>
      <c r="C3173" s="3" t="s">
        <v>7281</v>
      </c>
      <c r="D3173" s="11">
        <v>7000</v>
      </c>
      <c r="E3173" s="11">
        <v>7617</v>
      </c>
      <c r="F3173" t="s">
        <v>8219</v>
      </c>
      <c r="G3173" t="s">
        <v>8225</v>
      </c>
      <c r="H3173" t="s">
        <v>8247</v>
      </c>
      <c r="I3173">
        <v>1462545358</v>
      </c>
      <c r="J3173">
        <v>1459953358</v>
      </c>
      <c r="K3173" t="b">
        <v>1</v>
      </c>
      <c r="L3173">
        <v>117</v>
      </c>
      <c r="M3173" t="b">
        <v>1</v>
      </c>
      <c r="N3173" t="s">
        <v>8271</v>
      </c>
      <c r="O3173" s="13">
        <f>E3173/D3173</f>
        <v>1.0881428571428571</v>
      </c>
      <c r="P3173" s="14">
        <f>IF($L3173&lt;&gt;0, E3173/L3173, 0)</f>
        <v>65.102564102564102</v>
      </c>
      <c r="Q3173" t="str">
        <f>LEFT($N3173, FIND("/", $N3173)-1)</f>
        <v>theater</v>
      </c>
      <c r="R3173" t="str">
        <f>RIGHT(N3173, LEN(N3173)-LEN(Q3173)-1)</f>
        <v>plays</v>
      </c>
      <c r="S3173" s="5">
        <f>$J3173/60/60/24+DATE(1970, 1, 1)</f>
        <v>42466.608310185184</v>
      </c>
      <c r="T3173" s="5">
        <f>$I3173/60/60/24+DATE(1970, 1, 1)</f>
        <v>42496.608310185184</v>
      </c>
      <c r="U3173" t="b">
        <f>T3173&gt;S3173</f>
        <v>1</v>
      </c>
    </row>
    <row r="3174" spans="1:21" ht="43.5" x14ac:dyDescent="0.35">
      <c r="A3174">
        <v>3172</v>
      </c>
      <c r="B3174" s="3" t="s">
        <v>3172</v>
      </c>
      <c r="C3174" s="3" t="s">
        <v>7282</v>
      </c>
      <c r="D3174" s="11">
        <v>2000</v>
      </c>
      <c r="E3174" s="11">
        <v>2300</v>
      </c>
      <c r="F3174" t="s">
        <v>8219</v>
      </c>
      <c r="G3174" t="s">
        <v>8224</v>
      </c>
      <c r="H3174" t="s">
        <v>8246</v>
      </c>
      <c r="I3174">
        <v>1329240668</v>
      </c>
      <c r="J3174">
        <v>1326648668</v>
      </c>
      <c r="K3174" t="b">
        <v>1</v>
      </c>
      <c r="L3174">
        <v>29</v>
      </c>
      <c r="M3174" t="b">
        <v>1</v>
      </c>
      <c r="N3174" t="s">
        <v>8271</v>
      </c>
      <c r="O3174" s="13">
        <f>E3174/D3174</f>
        <v>1.1499999999999999</v>
      </c>
      <c r="P3174" s="14">
        <f>IF($L3174&lt;&gt;0, E3174/L3174, 0)</f>
        <v>79.310344827586206</v>
      </c>
      <c r="Q3174" t="str">
        <f>LEFT($N3174, FIND("/", $N3174)-1)</f>
        <v>theater</v>
      </c>
      <c r="R3174" t="str">
        <f>RIGHT(N3174, LEN(N3174)-LEN(Q3174)-1)</f>
        <v>plays</v>
      </c>
      <c r="S3174" s="5">
        <f>$J3174/60/60/24+DATE(1970, 1, 1)</f>
        <v>40923.729953703703</v>
      </c>
      <c r="T3174" s="5">
        <f>$I3174/60/60/24+DATE(1970, 1, 1)</f>
        <v>40953.729953703703</v>
      </c>
      <c r="U3174" t="b">
        <f>T3174&gt;S3174</f>
        <v>1</v>
      </c>
    </row>
    <row r="3175" spans="1:21" ht="43.5" x14ac:dyDescent="0.35">
      <c r="A3175">
        <v>3173</v>
      </c>
      <c r="B3175" s="3" t="s">
        <v>3173</v>
      </c>
      <c r="C3175" s="3" t="s">
        <v>7283</v>
      </c>
      <c r="D3175" s="11">
        <v>10000</v>
      </c>
      <c r="E3175" s="11">
        <v>10300</v>
      </c>
      <c r="F3175" t="s">
        <v>8219</v>
      </c>
      <c r="G3175" t="s">
        <v>8224</v>
      </c>
      <c r="H3175" t="s">
        <v>8246</v>
      </c>
      <c r="I3175">
        <v>1411765492</v>
      </c>
      <c r="J3175">
        <v>1409173492</v>
      </c>
      <c r="K3175" t="b">
        <v>1</v>
      </c>
      <c r="L3175">
        <v>74</v>
      </c>
      <c r="M3175" t="b">
        <v>1</v>
      </c>
      <c r="N3175" t="s">
        <v>8271</v>
      </c>
      <c r="O3175" s="13">
        <f>E3175/D3175</f>
        <v>1.03</v>
      </c>
      <c r="P3175" s="14">
        <f>IF($L3175&lt;&gt;0, E3175/L3175, 0)</f>
        <v>139.18918918918919</v>
      </c>
      <c r="Q3175" t="str">
        <f>LEFT($N3175, FIND("/", $N3175)-1)</f>
        <v>theater</v>
      </c>
      <c r="R3175" t="str">
        <f>RIGHT(N3175, LEN(N3175)-LEN(Q3175)-1)</f>
        <v>plays</v>
      </c>
      <c r="S3175" s="5">
        <f>$J3175/60/60/24+DATE(1970, 1, 1)</f>
        <v>41878.878379629627</v>
      </c>
      <c r="T3175" s="5">
        <f>$I3175/60/60/24+DATE(1970, 1, 1)</f>
        <v>41908.878379629627</v>
      </c>
      <c r="U3175" t="b">
        <f>T3175&gt;S3175</f>
        <v>1</v>
      </c>
    </row>
    <row r="3176" spans="1:21" ht="58" x14ac:dyDescent="0.35">
      <c r="A3176">
        <v>3174</v>
      </c>
      <c r="B3176" s="3" t="s">
        <v>3174</v>
      </c>
      <c r="C3176" s="3" t="s">
        <v>7284</v>
      </c>
      <c r="D3176" s="11">
        <v>3000</v>
      </c>
      <c r="E3176" s="11">
        <v>3034</v>
      </c>
      <c r="F3176" t="s">
        <v>8219</v>
      </c>
      <c r="G3176" t="s">
        <v>8224</v>
      </c>
      <c r="H3176" t="s">
        <v>8246</v>
      </c>
      <c r="I3176">
        <v>1408999508</v>
      </c>
      <c r="J3176">
        <v>1407789908</v>
      </c>
      <c r="K3176" t="b">
        <v>1</v>
      </c>
      <c r="L3176">
        <v>23</v>
      </c>
      <c r="M3176" t="b">
        <v>1</v>
      </c>
      <c r="N3176" t="s">
        <v>8271</v>
      </c>
      <c r="O3176" s="13">
        <f>E3176/D3176</f>
        <v>1.0113333333333334</v>
      </c>
      <c r="P3176" s="14">
        <f>IF($L3176&lt;&gt;0, E3176/L3176, 0)</f>
        <v>131.91304347826087</v>
      </c>
      <c r="Q3176" t="str">
        <f>LEFT($N3176, FIND("/", $N3176)-1)</f>
        <v>theater</v>
      </c>
      <c r="R3176" t="str">
        <f>RIGHT(N3176, LEN(N3176)-LEN(Q3176)-1)</f>
        <v>plays</v>
      </c>
      <c r="S3176" s="5">
        <f>$J3176/60/60/24+DATE(1970, 1, 1)</f>
        <v>41862.864675925928</v>
      </c>
      <c r="T3176" s="5">
        <f>$I3176/60/60/24+DATE(1970, 1, 1)</f>
        <v>41876.864675925928</v>
      </c>
      <c r="U3176" t="b">
        <f>T3176&gt;S3176</f>
        <v>1</v>
      </c>
    </row>
    <row r="3177" spans="1:21" ht="58" x14ac:dyDescent="0.35">
      <c r="A3177">
        <v>3175</v>
      </c>
      <c r="B3177" s="3" t="s">
        <v>3175</v>
      </c>
      <c r="C3177" s="3" t="s">
        <v>7285</v>
      </c>
      <c r="D3177" s="11">
        <v>5000</v>
      </c>
      <c r="E3177" s="11">
        <v>5478</v>
      </c>
      <c r="F3177" t="s">
        <v>8219</v>
      </c>
      <c r="G3177" t="s">
        <v>8224</v>
      </c>
      <c r="H3177" t="s">
        <v>8246</v>
      </c>
      <c r="I3177">
        <v>1297977427</v>
      </c>
      <c r="J3177">
        <v>1292793427</v>
      </c>
      <c r="K3177" t="b">
        <v>1</v>
      </c>
      <c r="L3177">
        <v>60</v>
      </c>
      <c r="M3177" t="b">
        <v>1</v>
      </c>
      <c r="N3177" t="s">
        <v>8271</v>
      </c>
      <c r="O3177" s="13">
        <f>E3177/D3177</f>
        <v>1.0955999999999999</v>
      </c>
      <c r="P3177" s="14">
        <f>IF($L3177&lt;&gt;0, E3177/L3177, 0)</f>
        <v>91.3</v>
      </c>
      <c r="Q3177" t="str">
        <f>LEFT($N3177, FIND("/", $N3177)-1)</f>
        <v>theater</v>
      </c>
      <c r="R3177" t="str">
        <f>RIGHT(N3177, LEN(N3177)-LEN(Q3177)-1)</f>
        <v>plays</v>
      </c>
      <c r="S3177" s="5">
        <f>$J3177/60/60/24+DATE(1970, 1, 1)</f>
        <v>40531.886886574073</v>
      </c>
      <c r="T3177" s="5">
        <f>$I3177/60/60/24+DATE(1970, 1, 1)</f>
        <v>40591.886886574073</v>
      </c>
      <c r="U3177" t="b">
        <f>T3177&gt;S3177</f>
        <v>1</v>
      </c>
    </row>
    <row r="3178" spans="1:21" ht="58" x14ac:dyDescent="0.35">
      <c r="A3178">
        <v>3176</v>
      </c>
      <c r="B3178" s="3" t="s">
        <v>3176</v>
      </c>
      <c r="C3178" s="3" t="s">
        <v>7286</v>
      </c>
      <c r="D3178" s="11">
        <v>1900</v>
      </c>
      <c r="E3178" s="11">
        <v>2182</v>
      </c>
      <c r="F3178" t="s">
        <v>8219</v>
      </c>
      <c r="G3178" t="s">
        <v>8224</v>
      </c>
      <c r="H3178" t="s">
        <v>8246</v>
      </c>
      <c r="I3178">
        <v>1376838000</v>
      </c>
      <c r="J3178">
        <v>1374531631</v>
      </c>
      <c r="K3178" t="b">
        <v>1</v>
      </c>
      <c r="L3178">
        <v>55</v>
      </c>
      <c r="M3178" t="b">
        <v>1</v>
      </c>
      <c r="N3178" t="s">
        <v>8271</v>
      </c>
      <c r="O3178" s="13">
        <f>E3178/D3178</f>
        <v>1.148421052631579</v>
      </c>
      <c r="P3178" s="14">
        <f>IF($L3178&lt;&gt;0, E3178/L3178, 0)</f>
        <v>39.672727272727272</v>
      </c>
      <c r="Q3178" t="str">
        <f>LEFT($N3178, FIND("/", $N3178)-1)</f>
        <v>theater</v>
      </c>
      <c r="R3178" t="str">
        <f>RIGHT(N3178, LEN(N3178)-LEN(Q3178)-1)</f>
        <v>plays</v>
      </c>
      <c r="S3178" s="5">
        <f>$J3178/60/60/24+DATE(1970, 1, 1)</f>
        <v>41477.930914351848</v>
      </c>
      <c r="T3178" s="5">
        <f>$I3178/60/60/24+DATE(1970, 1, 1)</f>
        <v>41504.625</v>
      </c>
      <c r="U3178" t="b">
        <f>T3178&gt;S3178</f>
        <v>1</v>
      </c>
    </row>
    <row r="3179" spans="1:21" ht="43.5" x14ac:dyDescent="0.35">
      <c r="A3179">
        <v>3177</v>
      </c>
      <c r="B3179" s="3" t="s">
        <v>3177</v>
      </c>
      <c r="C3179" s="3" t="s">
        <v>7287</v>
      </c>
      <c r="D3179" s="11">
        <v>2500</v>
      </c>
      <c r="E3179" s="11">
        <v>2935</v>
      </c>
      <c r="F3179" t="s">
        <v>8219</v>
      </c>
      <c r="G3179" t="s">
        <v>8224</v>
      </c>
      <c r="H3179" t="s">
        <v>8246</v>
      </c>
      <c r="I3179">
        <v>1403366409</v>
      </c>
      <c r="J3179">
        <v>1400774409</v>
      </c>
      <c r="K3179" t="b">
        <v>1</v>
      </c>
      <c r="L3179">
        <v>51</v>
      </c>
      <c r="M3179" t="b">
        <v>1</v>
      </c>
      <c r="N3179" t="s">
        <v>8271</v>
      </c>
      <c r="O3179" s="13">
        <f>E3179/D3179</f>
        <v>1.1739999999999999</v>
      </c>
      <c r="P3179" s="14">
        <f>IF($L3179&lt;&gt;0, E3179/L3179, 0)</f>
        <v>57.549019607843135</v>
      </c>
      <c r="Q3179" t="str">
        <f>LEFT($N3179, FIND("/", $N3179)-1)</f>
        <v>theater</v>
      </c>
      <c r="R3179" t="str">
        <f>RIGHT(N3179, LEN(N3179)-LEN(Q3179)-1)</f>
        <v>plays</v>
      </c>
      <c r="S3179" s="5">
        <f>$J3179/60/60/24+DATE(1970, 1, 1)</f>
        <v>41781.666770833333</v>
      </c>
      <c r="T3179" s="5">
        <f>$I3179/60/60/24+DATE(1970, 1, 1)</f>
        <v>41811.666770833333</v>
      </c>
      <c r="U3179" t="b">
        <f>T3179&gt;S3179</f>
        <v>1</v>
      </c>
    </row>
    <row r="3180" spans="1:21" ht="58" x14ac:dyDescent="0.35">
      <c r="A3180">
        <v>3178</v>
      </c>
      <c r="B3180" s="3" t="s">
        <v>3178</v>
      </c>
      <c r="C3180" s="3" t="s">
        <v>7288</v>
      </c>
      <c r="D3180" s="11">
        <v>1500</v>
      </c>
      <c r="E3180" s="11">
        <v>2576</v>
      </c>
      <c r="F3180" t="s">
        <v>8219</v>
      </c>
      <c r="G3180" t="s">
        <v>8225</v>
      </c>
      <c r="H3180" t="s">
        <v>8247</v>
      </c>
      <c r="I3180">
        <v>1405521075</v>
      </c>
      <c r="J3180">
        <v>1402929075</v>
      </c>
      <c r="K3180" t="b">
        <v>1</v>
      </c>
      <c r="L3180">
        <v>78</v>
      </c>
      <c r="M3180" t="b">
        <v>1</v>
      </c>
      <c r="N3180" t="s">
        <v>8271</v>
      </c>
      <c r="O3180" s="13">
        <f>E3180/D3180</f>
        <v>1.7173333333333334</v>
      </c>
      <c r="P3180" s="14">
        <f>IF($L3180&lt;&gt;0, E3180/L3180, 0)</f>
        <v>33.025641025641029</v>
      </c>
      <c r="Q3180" t="str">
        <f>LEFT($N3180, FIND("/", $N3180)-1)</f>
        <v>theater</v>
      </c>
      <c r="R3180" t="str">
        <f>RIGHT(N3180, LEN(N3180)-LEN(Q3180)-1)</f>
        <v>plays</v>
      </c>
      <c r="S3180" s="5">
        <f>$J3180/60/60/24+DATE(1970, 1, 1)</f>
        <v>41806.605034722219</v>
      </c>
      <c r="T3180" s="5">
        <f>$I3180/60/60/24+DATE(1970, 1, 1)</f>
        <v>41836.605034722219</v>
      </c>
      <c r="U3180" t="b">
        <f>T3180&gt;S3180</f>
        <v>1</v>
      </c>
    </row>
    <row r="3181" spans="1:21" ht="43.5" x14ac:dyDescent="0.35">
      <c r="A3181">
        <v>3179</v>
      </c>
      <c r="B3181" s="3" t="s">
        <v>3179</v>
      </c>
      <c r="C3181" s="3" t="s">
        <v>7289</v>
      </c>
      <c r="D3181" s="11">
        <v>4200</v>
      </c>
      <c r="E3181" s="11">
        <v>4794.82</v>
      </c>
      <c r="F3181" t="s">
        <v>8219</v>
      </c>
      <c r="G3181" t="s">
        <v>8224</v>
      </c>
      <c r="H3181" t="s">
        <v>8246</v>
      </c>
      <c r="I3181">
        <v>1367859071</v>
      </c>
      <c r="J3181">
        <v>1365699071</v>
      </c>
      <c r="K3181" t="b">
        <v>1</v>
      </c>
      <c r="L3181">
        <v>62</v>
      </c>
      <c r="M3181" t="b">
        <v>1</v>
      </c>
      <c r="N3181" t="s">
        <v>8271</v>
      </c>
      <c r="O3181" s="13">
        <f>E3181/D3181</f>
        <v>1.1416238095238094</v>
      </c>
      <c r="P3181" s="14">
        <f>IF($L3181&lt;&gt;0, E3181/L3181, 0)</f>
        <v>77.335806451612896</v>
      </c>
      <c r="Q3181" t="str">
        <f>LEFT($N3181, FIND("/", $N3181)-1)</f>
        <v>theater</v>
      </c>
      <c r="R3181" t="str">
        <f>RIGHT(N3181, LEN(N3181)-LEN(Q3181)-1)</f>
        <v>plays</v>
      </c>
      <c r="S3181" s="5">
        <f>$J3181/60/60/24+DATE(1970, 1, 1)</f>
        <v>41375.702210648145</v>
      </c>
      <c r="T3181" s="5">
        <f>$I3181/60/60/24+DATE(1970, 1, 1)</f>
        <v>41400.702210648145</v>
      </c>
      <c r="U3181" t="b">
        <f>T3181&gt;S3181</f>
        <v>1</v>
      </c>
    </row>
    <row r="3182" spans="1:21" ht="43.5" x14ac:dyDescent="0.35">
      <c r="A3182">
        <v>3180</v>
      </c>
      <c r="B3182" s="3" t="s">
        <v>3180</v>
      </c>
      <c r="C3182" s="3" t="s">
        <v>7290</v>
      </c>
      <c r="D3182" s="11">
        <v>1200</v>
      </c>
      <c r="E3182" s="11">
        <v>1437</v>
      </c>
      <c r="F3182" t="s">
        <v>8219</v>
      </c>
      <c r="G3182" t="s">
        <v>8225</v>
      </c>
      <c r="H3182" t="s">
        <v>8247</v>
      </c>
      <c r="I3182">
        <v>1403258049</v>
      </c>
      <c r="J3182">
        <v>1400666049</v>
      </c>
      <c r="K3182" t="b">
        <v>1</v>
      </c>
      <c r="L3182">
        <v>45</v>
      </c>
      <c r="M3182" t="b">
        <v>1</v>
      </c>
      <c r="N3182" t="s">
        <v>8271</v>
      </c>
      <c r="O3182" s="13">
        <f>E3182/D3182</f>
        <v>1.1975</v>
      </c>
      <c r="P3182" s="14">
        <f>IF($L3182&lt;&gt;0, E3182/L3182, 0)</f>
        <v>31.933333333333334</v>
      </c>
      <c r="Q3182" t="str">
        <f>LEFT($N3182, FIND("/", $N3182)-1)</f>
        <v>theater</v>
      </c>
      <c r="R3182" t="str">
        <f>RIGHT(N3182, LEN(N3182)-LEN(Q3182)-1)</f>
        <v>plays</v>
      </c>
      <c r="S3182" s="5">
        <f>$J3182/60/60/24+DATE(1970, 1, 1)</f>
        <v>41780.412604166668</v>
      </c>
      <c r="T3182" s="5">
        <f>$I3182/60/60/24+DATE(1970, 1, 1)</f>
        <v>41810.412604166668</v>
      </c>
      <c r="U3182" t="b">
        <f>T3182&gt;S3182</f>
        <v>1</v>
      </c>
    </row>
    <row r="3183" spans="1:21" ht="43.5" x14ac:dyDescent="0.35">
      <c r="A3183">
        <v>3181</v>
      </c>
      <c r="B3183" s="3" t="s">
        <v>3181</v>
      </c>
      <c r="C3183" s="3" t="s">
        <v>7291</v>
      </c>
      <c r="D3183" s="11">
        <v>500</v>
      </c>
      <c r="E3183" s="11">
        <v>545</v>
      </c>
      <c r="F3183" t="s">
        <v>8219</v>
      </c>
      <c r="G3183" t="s">
        <v>8225</v>
      </c>
      <c r="H3183" t="s">
        <v>8247</v>
      </c>
      <c r="I3183">
        <v>1402848000</v>
      </c>
      <c r="J3183">
        <v>1400570787</v>
      </c>
      <c r="K3183" t="b">
        <v>1</v>
      </c>
      <c r="L3183">
        <v>15</v>
      </c>
      <c r="M3183" t="b">
        <v>1</v>
      </c>
      <c r="N3183" t="s">
        <v>8271</v>
      </c>
      <c r="O3183" s="13">
        <f>E3183/D3183</f>
        <v>1.0900000000000001</v>
      </c>
      <c r="P3183" s="14">
        <f>IF($L3183&lt;&gt;0, E3183/L3183, 0)</f>
        <v>36.333333333333336</v>
      </c>
      <c r="Q3183" t="str">
        <f>LEFT($N3183, FIND("/", $N3183)-1)</f>
        <v>theater</v>
      </c>
      <c r="R3183" t="str">
        <f>RIGHT(N3183, LEN(N3183)-LEN(Q3183)-1)</f>
        <v>plays</v>
      </c>
      <c r="S3183" s="5">
        <f>$J3183/60/60/24+DATE(1970, 1, 1)</f>
        <v>41779.310034722221</v>
      </c>
      <c r="T3183" s="5">
        <f>$I3183/60/60/24+DATE(1970, 1, 1)</f>
        <v>41805.666666666664</v>
      </c>
      <c r="U3183" t="b">
        <f>T3183&gt;S3183</f>
        <v>1</v>
      </c>
    </row>
    <row r="3184" spans="1:21" ht="58" x14ac:dyDescent="0.35">
      <c r="A3184">
        <v>3182</v>
      </c>
      <c r="B3184" s="3" t="s">
        <v>3182</v>
      </c>
      <c r="C3184" s="3" t="s">
        <v>7292</v>
      </c>
      <c r="D3184" s="11">
        <v>7000</v>
      </c>
      <c r="E3184" s="11">
        <v>7062</v>
      </c>
      <c r="F3184" t="s">
        <v>8219</v>
      </c>
      <c r="G3184" t="s">
        <v>8224</v>
      </c>
      <c r="H3184" t="s">
        <v>8246</v>
      </c>
      <c r="I3184">
        <v>1328029200</v>
      </c>
      <c r="J3184">
        <v>1323211621</v>
      </c>
      <c r="K3184" t="b">
        <v>1</v>
      </c>
      <c r="L3184">
        <v>151</v>
      </c>
      <c r="M3184" t="b">
        <v>1</v>
      </c>
      <c r="N3184" t="s">
        <v>8271</v>
      </c>
      <c r="O3184" s="13">
        <f>E3184/D3184</f>
        <v>1.0088571428571429</v>
      </c>
      <c r="P3184" s="14">
        <f>IF($L3184&lt;&gt;0, E3184/L3184, 0)</f>
        <v>46.768211920529801</v>
      </c>
      <c r="Q3184" t="str">
        <f>LEFT($N3184, FIND("/", $N3184)-1)</f>
        <v>theater</v>
      </c>
      <c r="R3184" t="str">
        <f>RIGHT(N3184, LEN(N3184)-LEN(Q3184)-1)</f>
        <v>plays</v>
      </c>
      <c r="S3184" s="5">
        <f>$J3184/60/60/24+DATE(1970, 1, 1)</f>
        <v>40883.949317129627</v>
      </c>
      <c r="T3184" s="5">
        <f>$I3184/60/60/24+DATE(1970, 1, 1)</f>
        <v>40939.708333333336</v>
      </c>
      <c r="U3184" t="b">
        <f>T3184&gt;S3184</f>
        <v>1</v>
      </c>
    </row>
    <row r="3185" spans="1:21" ht="43.5" x14ac:dyDescent="0.35">
      <c r="A3185">
        <v>3183</v>
      </c>
      <c r="B3185" s="3" t="s">
        <v>3183</v>
      </c>
      <c r="C3185" s="3" t="s">
        <v>7293</v>
      </c>
      <c r="D3185" s="11">
        <v>2500</v>
      </c>
      <c r="E3185" s="11">
        <v>2725</v>
      </c>
      <c r="F3185" t="s">
        <v>8219</v>
      </c>
      <c r="G3185" t="s">
        <v>8224</v>
      </c>
      <c r="H3185" t="s">
        <v>8246</v>
      </c>
      <c r="I3185">
        <v>1377284669</v>
      </c>
      <c r="J3185">
        <v>1375729469</v>
      </c>
      <c r="K3185" t="b">
        <v>1</v>
      </c>
      <c r="L3185">
        <v>68</v>
      </c>
      <c r="M3185" t="b">
        <v>1</v>
      </c>
      <c r="N3185" t="s">
        <v>8271</v>
      </c>
      <c r="O3185" s="13">
        <f>E3185/D3185</f>
        <v>1.0900000000000001</v>
      </c>
      <c r="P3185" s="14">
        <f>IF($L3185&lt;&gt;0, E3185/L3185, 0)</f>
        <v>40.073529411764703</v>
      </c>
      <c r="Q3185" t="str">
        <f>LEFT($N3185, FIND("/", $N3185)-1)</f>
        <v>theater</v>
      </c>
      <c r="R3185" t="str">
        <f>RIGHT(N3185, LEN(N3185)-LEN(Q3185)-1)</f>
        <v>plays</v>
      </c>
      <c r="S3185" s="5">
        <f>$J3185/60/60/24+DATE(1970, 1, 1)</f>
        <v>41491.79478009259</v>
      </c>
      <c r="T3185" s="5">
        <f>$I3185/60/60/24+DATE(1970, 1, 1)</f>
        <v>41509.79478009259</v>
      </c>
      <c r="U3185" t="b">
        <f>T3185&gt;S3185</f>
        <v>1</v>
      </c>
    </row>
    <row r="3186" spans="1:21" ht="43.5" x14ac:dyDescent="0.35">
      <c r="A3186">
        <v>3184</v>
      </c>
      <c r="B3186" s="3" t="s">
        <v>3184</v>
      </c>
      <c r="C3186" s="3" t="s">
        <v>7294</v>
      </c>
      <c r="D3186" s="11">
        <v>4300</v>
      </c>
      <c r="E3186" s="11">
        <v>4610</v>
      </c>
      <c r="F3186" t="s">
        <v>8219</v>
      </c>
      <c r="G3186" t="s">
        <v>8224</v>
      </c>
      <c r="H3186" t="s">
        <v>8246</v>
      </c>
      <c r="I3186">
        <v>1404258631</v>
      </c>
      <c r="J3186">
        <v>1401666631</v>
      </c>
      <c r="K3186" t="b">
        <v>1</v>
      </c>
      <c r="L3186">
        <v>46</v>
      </c>
      <c r="M3186" t="b">
        <v>1</v>
      </c>
      <c r="N3186" t="s">
        <v>8271</v>
      </c>
      <c r="O3186" s="13">
        <f>E3186/D3186</f>
        <v>1.0720930232558139</v>
      </c>
      <c r="P3186" s="14">
        <f>IF($L3186&lt;&gt;0, E3186/L3186, 0)</f>
        <v>100.21739130434783</v>
      </c>
      <c r="Q3186" t="str">
        <f>LEFT($N3186, FIND("/", $N3186)-1)</f>
        <v>theater</v>
      </c>
      <c r="R3186" t="str">
        <f>RIGHT(N3186, LEN(N3186)-LEN(Q3186)-1)</f>
        <v>plays</v>
      </c>
      <c r="S3186" s="5">
        <f>$J3186/60/60/24+DATE(1970, 1, 1)</f>
        <v>41791.993414351848</v>
      </c>
      <c r="T3186" s="5">
        <f>$I3186/60/60/24+DATE(1970, 1, 1)</f>
        <v>41821.993414351848</v>
      </c>
      <c r="U3186" t="b">
        <f>T3186&gt;S3186</f>
        <v>1</v>
      </c>
    </row>
    <row r="3187" spans="1:21" ht="43.5" x14ac:dyDescent="0.35">
      <c r="A3187">
        <v>3185</v>
      </c>
      <c r="B3187" s="3" t="s">
        <v>3185</v>
      </c>
      <c r="C3187" s="3" t="s">
        <v>7295</v>
      </c>
      <c r="D3187" s="11">
        <v>1000</v>
      </c>
      <c r="E3187" s="11">
        <v>1000</v>
      </c>
      <c r="F3187" t="s">
        <v>8219</v>
      </c>
      <c r="G3187" t="s">
        <v>8225</v>
      </c>
      <c r="H3187" t="s">
        <v>8247</v>
      </c>
      <c r="I3187">
        <v>1405553241</v>
      </c>
      <c r="J3187">
        <v>1404948441</v>
      </c>
      <c r="K3187" t="b">
        <v>1</v>
      </c>
      <c r="L3187">
        <v>24</v>
      </c>
      <c r="M3187" t="b">
        <v>1</v>
      </c>
      <c r="N3187" t="s">
        <v>8271</v>
      </c>
      <c r="O3187" s="13">
        <f>E3187/D3187</f>
        <v>1</v>
      </c>
      <c r="P3187" s="14">
        <f>IF($L3187&lt;&gt;0, E3187/L3187, 0)</f>
        <v>41.666666666666664</v>
      </c>
      <c r="Q3187" t="str">
        <f>LEFT($N3187, FIND("/", $N3187)-1)</f>
        <v>theater</v>
      </c>
      <c r="R3187" t="str">
        <f>RIGHT(N3187, LEN(N3187)-LEN(Q3187)-1)</f>
        <v>plays</v>
      </c>
      <c r="S3187" s="5">
        <f>$J3187/60/60/24+DATE(1970, 1, 1)</f>
        <v>41829.977326388893</v>
      </c>
      <c r="T3187" s="5">
        <f>$I3187/60/60/24+DATE(1970, 1, 1)</f>
        <v>41836.977326388893</v>
      </c>
      <c r="U3187" t="b">
        <f>T3187&gt;S3187</f>
        <v>1</v>
      </c>
    </row>
    <row r="3188" spans="1:21" ht="43.5" x14ac:dyDescent="0.35">
      <c r="A3188">
        <v>3186</v>
      </c>
      <c r="B3188" s="3" t="s">
        <v>3186</v>
      </c>
      <c r="C3188" s="3" t="s">
        <v>7296</v>
      </c>
      <c r="D3188" s="11">
        <v>3200</v>
      </c>
      <c r="E3188" s="11">
        <v>3270</v>
      </c>
      <c r="F3188" t="s">
        <v>8219</v>
      </c>
      <c r="G3188" t="s">
        <v>8225</v>
      </c>
      <c r="H3188" t="s">
        <v>8247</v>
      </c>
      <c r="I3188">
        <v>1410901200</v>
      </c>
      <c r="J3188">
        <v>1408313438</v>
      </c>
      <c r="K3188" t="b">
        <v>1</v>
      </c>
      <c r="L3188">
        <v>70</v>
      </c>
      <c r="M3188" t="b">
        <v>1</v>
      </c>
      <c r="N3188" t="s">
        <v>8271</v>
      </c>
      <c r="O3188" s="13">
        <f>E3188/D3188</f>
        <v>1.0218750000000001</v>
      </c>
      <c r="P3188" s="14">
        <f>IF($L3188&lt;&gt;0, E3188/L3188, 0)</f>
        <v>46.714285714285715</v>
      </c>
      <c r="Q3188" t="str">
        <f>LEFT($N3188, FIND("/", $N3188)-1)</f>
        <v>theater</v>
      </c>
      <c r="R3188" t="str">
        <f>RIGHT(N3188, LEN(N3188)-LEN(Q3188)-1)</f>
        <v>plays</v>
      </c>
      <c r="S3188" s="5">
        <f>$J3188/60/60/24+DATE(1970, 1, 1)</f>
        <v>41868.924050925925</v>
      </c>
      <c r="T3188" s="5">
        <f>$I3188/60/60/24+DATE(1970, 1, 1)</f>
        <v>41898.875</v>
      </c>
      <c r="U3188" t="b">
        <f>T3188&gt;S3188</f>
        <v>1</v>
      </c>
    </row>
    <row r="3189" spans="1:21" ht="58" x14ac:dyDescent="0.35">
      <c r="A3189">
        <v>3187</v>
      </c>
      <c r="B3189" s="3" t="s">
        <v>3187</v>
      </c>
      <c r="C3189" s="3" t="s">
        <v>7297</v>
      </c>
      <c r="D3189" s="11">
        <v>15000</v>
      </c>
      <c r="E3189" s="11">
        <v>17444</v>
      </c>
      <c r="F3189" t="s">
        <v>8219</v>
      </c>
      <c r="G3189" t="s">
        <v>8224</v>
      </c>
      <c r="H3189" t="s">
        <v>8246</v>
      </c>
      <c r="I3189">
        <v>1407167973</v>
      </c>
      <c r="J3189">
        <v>1405439973</v>
      </c>
      <c r="K3189" t="b">
        <v>1</v>
      </c>
      <c r="L3189">
        <v>244</v>
      </c>
      <c r="M3189" t="b">
        <v>1</v>
      </c>
      <c r="N3189" t="s">
        <v>8271</v>
      </c>
      <c r="O3189" s="13">
        <f>E3189/D3189</f>
        <v>1.1629333333333334</v>
      </c>
      <c r="P3189" s="14">
        <f>IF($L3189&lt;&gt;0, E3189/L3189, 0)</f>
        <v>71.491803278688522</v>
      </c>
      <c r="Q3189" t="str">
        <f>LEFT($N3189, FIND("/", $N3189)-1)</f>
        <v>theater</v>
      </c>
      <c r="R3189" t="str">
        <f>RIGHT(N3189, LEN(N3189)-LEN(Q3189)-1)</f>
        <v>plays</v>
      </c>
      <c r="S3189" s="5">
        <f>$J3189/60/60/24+DATE(1970, 1, 1)</f>
        <v>41835.666354166664</v>
      </c>
      <c r="T3189" s="5">
        <f>$I3189/60/60/24+DATE(1970, 1, 1)</f>
        <v>41855.666354166664</v>
      </c>
      <c r="U3189" t="b">
        <f>T3189&gt;S3189</f>
        <v>1</v>
      </c>
    </row>
    <row r="3190" spans="1:21" ht="43.5" x14ac:dyDescent="0.35">
      <c r="A3190">
        <v>3188</v>
      </c>
      <c r="B3190" s="3" t="s">
        <v>3188</v>
      </c>
      <c r="C3190" s="3" t="s">
        <v>7298</v>
      </c>
      <c r="D3190" s="11">
        <v>200</v>
      </c>
      <c r="E3190" s="11">
        <v>130</v>
      </c>
      <c r="F3190" t="s">
        <v>8221</v>
      </c>
      <c r="G3190" t="s">
        <v>8225</v>
      </c>
      <c r="H3190" t="s">
        <v>8247</v>
      </c>
      <c r="I3190">
        <v>1433930302</v>
      </c>
      <c r="J3190">
        <v>1432115902</v>
      </c>
      <c r="K3190" t="b">
        <v>0</v>
      </c>
      <c r="L3190">
        <v>9</v>
      </c>
      <c r="M3190" t="b">
        <v>0</v>
      </c>
      <c r="N3190" t="s">
        <v>8305</v>
      </c>
      <c r="O3190" s="13">
        <f>E3190/D3190</f>
        <v>0.65</v>
      </c>
      <c r="P3190" s="14">
        <f>IF($L3190&lt;&gt;0, E3190/L3190, 0)</f>
        <v>14.444444444444445</v>
      </c>
      <c r="Q3190" t="str">
        <f>LEFT($N3190, FIND("/", $N3190)-1)</f>
        <v>theater</v>
      </c>
      <c r="R3190" t="str">
        <f>RIGHT(N3190, LEN(N3190)-LEN(Q3190)-1)</f>
        <v>musical</v>
      </c>
      <c r="S3190" s="5">
        <f>$J3190/60/60/24+DATE(1970, 1, 1)</f>
        <v>42144.415532407409</v>
      </c>
      <c r="T3190" s="5">
        <f>$I3190/60/60/24+DATE(1970, 1, 1)</f>
        <v>42165.415532407409</v>
      </c>
      <c r="U3190" t="b">
        <f>T3190&gt;S3190</f>
        <v>1</v>
      </c>
    </row>
    <row r="3191" spans="1:21" ht="58" x14ac:dyDescent="0.35">
      <c r="A3191">
        <v>3189</v>
      </c>
      <c r="B3191" s="3" t="s">
        <v>3189</v>
      </c>
      <c r="C3191" s="3" t="s">
        <v>7299</v>
      </c>
      <c r="D3191" s="11">
        <v>55000</v>
      </c>
      <c r="E3191" s="11">
        <v>6780</v>
      </c>
      <c r="F3191" t="s">
        <v>8221</v>
      </c>
      <c r="G3191" t="s">
        <v>8235</v>
      </c>
      <c r="H3191" t="s">
        <v>8255</v>
      </c>
      <c r="I3191">
        <v>1432455532</v>
      </c>
      <c r="J3191">
        <v>1429863532</v>
      </c>
      <c r="K3191" t="b">
        <v>0</v>
      </c>
      <c r="L3191">
        <v>19</v>
      </c>
      <c r="M3191" t="b">
        <v>0</v>
      </c>
      <c r="N3191" t="s">
        <v>8305</v>
      </c>
      <c r="O3191" s="13">
        <f>E3191/D3191</f>
        <v>0.12327272727272727</v>
      </c>
      <c r="P3191" s="14">
        <f>IF($L3191&lt;&gt;0, E3191/L3191, 0)</f>
        <v>356.84210526315792</v>
      </c>
      <c r="Q3191" t="str">
        <f>LEFT($N3191, FIND("/", $N3191)-1)</f>
        <v>theater</v>
      </c>
      <c r="R3191" t="str">
        <f>RIGHT(N3191, LEN(N3191)-LEN(Q3191)-1)</f>
        <v>musical</v>
      </c>
      <c r="S3191" s="5">
        <f>$J3191/60/60/24+DATE(1970, 1, 1)</f>
        <v>42118.346435185187</v>
      </c>
      <c r="T3191" s="5">
        <f>$I3191/60/60/24+DATE(1970, 1, 1)</f>
        <v>42148.346435185187</v>
      </c>
      <c r="U3191" t="b">
        <f>T3191&gt;S3191</f>
        <v>1</v>
      </c>
    </row>
    <row r="3192" spans="1:21" ht="43.5" x14ac:dyDescent="0.35">
      <c r="A3192">
        <v>3190</v>
      </c>
      <c r="B3192" s="3" t="s">
        <v>3190</v>
      </c>
      <c r="C3192" s="3" t="s">
        <v>7300</v>
      </c>
      <c r="D3192" s="11">
        <v>4000</v>
      </c>
      <c r="E3192" s="11">
        <v>0</v>
      </c>
      <c r="F3192" t="s">
        <v>8221</v>
      </c>
      <c r="G3192" t="s">
        <v>8229</v>
      </c>
      <c r="H3192" t="s">
        <v>8251</v>
      </c>
      <c r="I3192">
        <v>1481258275</v>
      </c>
      <c r="J3192">
        <v>1478662675</v>
      </c>
      <c r="K3192" t="b">
        <v>0</v>
      </c>
      <c r="L3192">
        <v>0</v>
      </c>
      <c r="M3192" t="b">
        <v>0</v>
      </c>
      <c r="N3192" t="s">
        <v>8305</v>
      </c>
      <c r="O3192" s="13">
        <f>E3192/D3192</f>
        <v>0</v>
      </c>
      <c r="P3192" s="14">
        <f>IF($L3192&lt;&gt;0, E3192/L3192, 0)</f>
        <v>0</v>
      </c>
      <c r="Q3192" t="str">
        <f>LEFT($N3192, FIND("/", $N3192)-1)</f>
        <v>theater</v>
      </c>
      <c r="R3192" t="str">
        <f>RIGHT(N3192, LEN(N3192)-LEN(Q3192)-1)</f>
        <v>musical</v>
      </c>
      <c r="S3192" s="5">
        <f>$J3192/60/60/24+DATE(1970, 1, 1)</f>
        <v>42683.151331018518</v>
      </c>
      <c r="T3192" s="5">
        <f>$I3192/60/60/24+DATE(1970, 1, 1)</f>
        <v>42713.192997685182</v>
      </c>
      <c r="U3192" t="b">
        <f>T3192&gt;S3192</f>
        <v>1</v>
      </c>
    </row>
    <row r="3193" spans="1:21" ht="43.5" x14ac:dyDescent="0.35">
      <c r="A3193">
        <v>3191</v>
      </c>
      <c r="B3193" s="3" t="s">
        <v>3191</v>
      </c>
      <c r="C3193" s="3" t="s">
        <v>7301</v>
      </c>
      <c r="D3193" s="11">
        <v>3750</v>
      </c>
      <c r="E3193" s="11">
        <v>151</v>
      </c>
      <c r="F3193" t="s">
        <v>8221</v>
      </c>
      <c r="G3193" t="s">
        <v>8224</v>
      </c>
      <c r="H3193" t="s">
        <v>8246</v>
      </c>
      <c r="I3193">
        <v>1471370869</v>
      </c>
      <c r="J3193">
        <v>1466186869</v>
      </c>
      <c r="K3193" t="b">
        <v>0</v>
      </c>
      <c r="L3193">
        <v>4</v>
      </c>
      <c r="M3193" t="b">
        <v>0</v>
      </c>
      <c r="N3193" t="s">
        <v>8305</v>
      </c>
      <c r="O3193" s="13">
        <f>E3193/D3193</f>
        <v>4.0266666666666666E-2</v>
      </c>
      <c r="P3193" s="14">
        <f>IF($L3193&lt;&gt;0, E3193/L3193, 0)</f>
        <v>37.75</v>
      </c>
      <c r="Q3193" t="str">
        <f>LEFT($N3193, FIND("/", $N3193)-1)</f>
        <v>theater</v>
      </c>
      <c r="R3193" t="str">
        <f>RIGHT(N3193, LEN(N3193)-LEN(Q3193)-1)</f>
        <v>musical</v>
      </c>
      <c r="S3193" s="5">
        <f>$J3193/60/60/24+DATE(1970, 1, 1)</f>
        <v>42538.755428240736</v>
      </c>
      <c r="T3193" s="5">
        <f>$I3193/60/60/24+DATE(1970, 1, 1)</f>
        <v>42598.755428240736</v>
      </c>
      <c r="U3193" t="b">
        <f>T3193&gt;S3193</f>
        <v>1</v>
      </c>
    </row>
    <row r="3194" spans="1:21" ht="43.5" x14ac:dyDescent="0.35">
      <c r="A3194">
        <v>3192</v>
      </c>
      <c r="B3194" s="3" t="s">
        <v>3192</v>
      </c>
      <c r="C3194" s="3" t="s">
        <v>7302</v>
      </c>
      <c r="D3194" s="11">
        <v>10000</v>
      </c>
      <c r="E3194" s="11">
        <v>102</v>
      </c>
      <c r="F3194" t="s">
        <v>8221</v>
      </c>
      <c r="G3194" t="s">
        <v>8225</v>
      </c>
      <c r="H3194" t="s">
        <v>8247</v>
      </c>
      <c r="I3194">
        <v>1425160800</v>
      </c>
      <c r="J3194">
        <v>1421274859</v>
      </c>
      <c r="K3194" t="b">
        <v>0</v>
      </c>
      <c r="L3194">
        <v>8</v>
      </c>
      <c r="M3194" t="b">
        <v>0</v>
      </c>
      <c r="N3194" t="s">
        <v>8305</v>
      </c>
      <c r="O3194" s="13">
        <f>E3194/D3194</f>
        <v>1.0200000000000001E-2</v>
      </c>
      <c r="P3194" s="14">
        <f>IF($L3194&lt;&gt;0, E3194/L3194, 0)</f>
        <v>12.75</v>
      </c>
      <c r="Q3194" t="str">
        <f>LEFT($N3194, FIND("/", $N3194)-1)</f>
        <v>theater</v>
      </c>
      <c r="R3194" t="str">
        <f>RIGHT(N3194, LEN(N3194)-LEN(Q3194)-1)</f>
        <v>musical</v>
      </c>
      <c r="S3194" s="5">
        <f>$J3194/60/60/24+DATE(1970, 1, 1)</f>
        <v>42018.94049768518</v>
      </c>
      <c r="T3194" s="5">
        <f>$I3194/60/60/24+DATE(1970, 1, 1)</f>
        <v>42063.916666666672</v>
      </c>
      <c r="U3194" t="b">
        <f>T3194&gt;S3194</f>
        <v>1</v>
      </c>
    </row>
    <row r="3195" spans="1:21" ht="43.5" x14ac:dyDescent="0.35">
      <c r="A3195">
        <v>3193</v>
      </c>
      <c r="B3195" s="3" t="s">
        <v>3193</v>
      </c>
      <c r="C3195" s="3" t="s">
        <v>7303</v>
      </c>
      <c r="D3195" s="11">
        <v>5000</v>
      </c>
      <c r="E3195" s="11">
        <v>587</v>
      </c>
      <c r="F3195" t="s">
        <v>8221</v>
      </c>
      <c r="G3195" t="s">
        <v>8225</v>
      </c>
      <c r="H3195" t="s">
        <v>8247</v>
      </c>
      <c r="I3195">
        <v>1424474056</v>
      </c>
      <c r="J3195">
        <v>1420586056</v>
      </c>
      <c r="K3195" t="b">
        <v>0</v>
      </c>
      <c r="L3195">
        <v>24</v>
      </c>
      <c r="M3195" t="b">
        <v>0</v>
      </c>
      <c r="N3195" t="s">
        <v>8305</v>
      </c>
      <c r="O3195" s="13">
        <f>E3195/D3195</f>
        <v>0.1174</v>
      </c>
      <c r="P3195" s="14">
        <f>IF($L3195&lt;&gt;0, E3195/L3195, 0)</f>
        <v>24.458333333333332</v>
      </c>
      <c r="Q3195" t="str">
        <f>LEFT($N3195, FIND("/", $N3195)-1)</f>
        <v>theater</v>
      </c>
      <c r="R3195" t="str">
        <f>RIGHT(N3195, LEN(N3195)-LEN(Q3195)-1)</f>
        <v>musical</v>
      </c>
      <c r="S3195" s="5">
        <f>$J3195/60/60/24+DATE(1970, 1, 1)</f>
        <v>42010.968240740738</v>
      </c>
      <c r="T3195" s="5">
        <f>$I3195/60/60/24+DATE(1970, 1, 1)</f>
        <v>42055.968240740738</v>
      </c>
      <c r="U3195" t="b">
        <f>T3195&gt;S3195</f>
        <v>1</v>
      </c>
    </row>
    <row r="3196" spans="1:21" ht="58" x14ac:dyDescent="0.35">
      <c r="A3196">
        <v>3194</v>
      </c>
      <c r="B3196" s="3" t="s">
        <v>3194</v>
      </c>
      <c r="C3196" s="3" t="s">
        <v>7304</v>
      </c>
      <c r="D3196" s="11">
        <v>11000</v>
      </c>
      <c r="E3196" s="11">
        <v>0</v>
      </c>
      <c r="F3196" t="s">
        <v>8221</v>
      </c>
      <c r="G3196" t="s">
        <v>8224</v>
      </c>
      <c r="H3196" t="s">
        <v>8246</v>
      </c>
      <c r="I3196">
        <v>1437960598</v>
      </c>
      <c r="J3196">
        <v>1435368598</v>
      </c>
      <c r="K3196" t="b">
        <v>0</v>
      </c>
      <c r="L3196">
        <v>0</v>
      </c>
      <c r="M3196" t="b">
        <v>0</v>
      </c>
      <c r="N3196" t="s">
        <v>8305</v>
      </c>
      <c r="O3196" s="13">
        <f>E3196/D3196</f>
        <v>0</v>
      </c>
      <c r="P3196" s="14">
        <f>IF($L3196&lt;&gt;0, E3196/L3196, 0)</f>
        <v>0</v>
      </c>
      <c r="Q3196" t="str">
        <f>LEFT($N3196, FIND("/", $N3196)-1)</f>
        <v>theater</v>
      </c>
      <c r="R3196" t="str">
        <f>RIGHT(N3196, LEN(N3196)-LEN(Q3196)-1)</f>
        <v>musical</v>
      </c>
      <c r="S3196" s="5">
        <f>$J3196/60/60/24+DATE(1970, 1, 1)</f>
        <v>42182.062476851846</v>
      </c>
      <c r="T3196" s="5">
        <f>$I3196/60/60/24+DATE(1970, 1, 1)</f>
        <v>42212.062476851846</v>
      </c>
      <c r="U3196" t="b">
        <f>T3196&gt;S3196</f>
        <v>1</v>
      </c>
    </row>
    <row r="3197" spans="1:21" ht="58" x14ac:dyDescent="0.35">
      <c r="A3197">
        <v>3195</v>
      </c>
      <c r="B3197" s="3" t="s">
        <v>3195</v>
      </c>
      <c r="C3197" s="3" t="s">
        <v>7305</v>
      </c>
      <c r="D3197" s="11">
        <v>3500</v>
      </c>
      <c r="E3197" s="11">
        <v>2070</v>
      </c>
      <c r="F3197" t="s">
        <v>8221</v>
      </c>
      <c r="G3197" t="s">
        <v>8224</v>
      </c>
      <c r="H3197" t="s">
        <v>8246</v>
      </c>
      <c r="I3197">
        <v>1423750542</v>
      </c>
      <c r="J3197">
        <v>1421158542</v>
      </c>
      <c r="K3197" t="b">
        <v>0</v>
      </c>
      <c r="L3197">
        <v>39</v>
      </c>
      <c r="M3197" t="b">
        <v>0</v>
      </c>
      <c r="N3197" t="s">
        <v>8305</v>
      </c>
      <c r="O3197" s="13">
        <f>E3197/D3197</f>
        <v>0.59142857142857141</v>
      </c>
      <c r="P3197" s="14">
        <f>IF($L3197&lt;&gt;0, E3197/L3197, 0)</f>
        <v>53.07692307692308</v>
      </c>
      <c r="Q3197" t="str">
        <f>LEFT($N3197, FIND("/", $N3197)-1)</f>
        <v>theater</v>
      </c>
      <c r="R3197" t="str">
        <f>RIGHT(N3197, LEN(N3197)-LEN(Q3197)-1)</f>
        <v>musical</v>
      </c>
      <c r="S3197" s="5">
        <f>$J3197/60/60/24+DATE(1970, 1, 1)</f>
        <v>42017.594236111108</v>
      </c>
      <c r="T3197" s="5">
        <f>$I3197/60/60/24+DATE(1970, 1, 1)</f>
        <v>42047.594236111108</v>
      </c>
      <c r="U3197" t="b">
        <f>T3197&gt;S3197</f>
        <v>1</v>
      </c>
    </row>
    <row r="3198" spans="1:21" ht="43.5" x14ac:dyDescent="0.35">
      <c r="A3198">
        <v>3196</v>
      </c>
      <c r="B3198" s="3" t="s">
        <v>3196</v>
      </c>
      <c r="C3198" s="3" t="s">
        <v>7306</v>
      </c>
      <c r="D3198" s="11">
        <v>3000000</v>
      </c>
      <c r="E3198" s="11">
        <v>1800</v>
      </c>
      <c r="F3198" t="s">
        <v>8221</v>
      </c>
      <c r="G3198" t="s">
        <v>8224</v>
      </c>
      <c r="H3198" t="s">
        <v>8246</v>
      </c>
      <c r="I3198">
        <v>1438437600</v>
      </c>
      <c r="J3198">
        <v>1433254875</v>
      </c>
      <c r="K3198" t="b">
        <v>0</v>
      </c>
      <c r="L3198">
        <v>6</v>
      </c>
      <c r="M3198" t="b">
        <v>0</v>
      </c>
      <c r="N3198" t="s">
        <v>8305</v>
      </c>
      <c r="O3198" s="13">
        <f>E3198/D3198</f>
        <v>5.9999999999999995E-4</v>
      </c>
      <c r="P3198" s="14">
        <f>IF($L3198&lt;&gt;0, E3198/L3198, 0)</f>
        <v>300</v>
      </c>
      <c r="Q3198" t="str">
        <f>LEFT($N3198, FIND("/", $N3198)-1)</f>
        <v>theater</v>
      </c>
      <c r="R3198" t="str">
        <f>RIGHT(N3198, LEN(N3198)-LEN(Q3198)-1)</f>
        <v>musical</v>
      </c>
      <c r="S3198" s="5">
        <f>$J3198/60/60/24+DATE(1970, 1, 1)</f>
        <v>42157.598090277781</v>
      </c>
      <c r="T3198" s="5">
        <f>$I3198/60/60/24+DATE(1970, 1, 1)</f>
        <v>42217.583333333328</v>
      </c>
      <c r="U3198" t="b">
        <f>T3198&gt;S3198</f>
        <v>1</v>
      </c>
    </row>
    <row r="3199" spans="1:21" ht="29" x14ac:dyDescent="0.35">
      <c r="A3199">
        <v>3197</v>
      </c>
      <c r="B3199" s="3" t="s">
        <v>3197</v>
      </c>
      <c r="C3199" s="3" t="s">
        <v>7307</v>
      </c>
      <c r="D3199" s="11">
        <v>10000</v>
      </c>
      <c r="E3199" s="11">
        <v>1145</v>
      </c>
      <c r="F3199" t="s">
        <v>8221</v>
      </c>
      <c r="G3199" t="s">
        <v>8234</v>
      </c>
      <c r="H3199" t="s">
        <v>8254</v>
      </c>
      <c r="I3199">
        <v>1423050618</v>
      </c>
      <c r="J3199">
        <v>1420458618</v>
      </c>
      <c r="K3199" t="b">
        <v>0</v>
      </c>
      <c r="L3199">
        <v>4</v>
      </c>
      <c r="M3199" t="b">
        <v>0</v>
      </c>
      <c r="N3199" t="s">
        <v>8305</v>
      </c>
      <c r="O3199" s="13">
        <f>E3199/D3199</f>
        <v>0.1145</v>
      </c>
      <c r="P3199" s="14">
        <f>IF($L3199&lt;&gt;0, E3199/L3199, 0)</f>
        <v>286.25</v>
      </c>
      <c r="Q3199" t="str">
        <f>LEFT($N3199, FIND("/", $N3199)-1)</f>
        <v>theater</v>
      </c>
      <c r="R3199" t="str">
        <f>RIGHT(N3199, LEN(N3199)-LEN(Q3199)-1)</f>
        <v>musical</v>
      </c>
      <c r="S3199" s="5">
        <f>$J3199/60/60/24+DATE(1970, 1, 1)</f>
        <v>42009.493263888886</v>
      </c>
      <c r="T3199" s="5">
        <f>$I3199/60/60/24+DATE(1970, 1, 1)</f>
        <v>42039.493263888886</v>
      </c>
      <c r="U3199" t="b">
        <f>T3199&gt;S3199</f>
        <v>1</v>
      </c>
    </row>
    <row r="3200" spans="1:21" ht="58" x14ac:dyDescent="0.35">
      <c r="A3200">
        <v>3198</v>
      </c>
      <c r="B3200" s="3" t="s">
        <v>3198</v>
      </c>
      <c r="C3200" s="3" t="s">
        <v>7308</v>
      </c>
      <c r="D3200" s="11">
        <v>30000</v>
      </c>
      <c r="E3200" s="11">
        <v>110</v>
      </c>
      <c r="F3200" t="s">
        <v>8221</v>
      </c>
      <c r="G3200" t="s">
        <v>8232</v>
      </c>
      <c r="H3200" t="s">
        <v>8253</v>
      </c>
      <c r="I3200">
        <v>1424081477</v>
      </c>
      <c r="J3200">
        <v>1420798277</v>
      </c>
      <c r="K3200" t="b">
        <v>0</v>
      </c>
      <c r="L3200">
        <v>3</v>
      </c>
      <c r="M3200" t="b">
        <v>0</v>
      </c>
      <c r="N3200" t="s">
        <v>8305</v>
      </c>
      <c r="O3200" s="13">
        <f>E3200/D3200</f>
        <v>3.6666666666666666E-3</v>
      </c>
      <c r="P3200" s="14">
        <f>IF($L3200&lt;&gt;0, E3200/L3200, 0)</f>
        <v>36.666666666666664</v>
      </c>
      <c r="Q3200" t="str">
        <f>LEFT($N3200, FIND("/", $N3200)-1)</f>
        <v>theater</v>
      </c>
      <c r="R3200" t="str">
        <f>RIGHT(N3200, LEN(N3200)-LEN(Q3200)-1)</f>
        <v>musical</v>
      </c>
      <c r="S3200" s="5">
        <f>$J3200/60/60/24+DATE(1970, 1, 1)</f>
        <v>42013.424502314811</v>
      </c>
      <c r="T3200" s="5">
        <f>$I3200/60/60/24+DATE(1970, 1, 1)</f>
        <v>42051.424502314811</v>
      </c>
      <c r="U3200" t="b">
        <f>T3200&gt;S3200</f>
        <v>1</v>
      </c>
    </row>
    <row r="3201" spans="1:21" ht="43.5" x14ac:dyDescent="0.35">
      <c r="A3201">
        <v>3199</v>
      </c>
      <c r="B3201" s="3" t="s">
        <v>3199</v>
      </c>
      <c r="C3201" s="3" t="s">
        <v>7309</v>
      </c>
      <c r="D3201" s="11">
        <v>5000</v>
      </c>
      <c r="E3201" s="11">
        <v>2608</v>
      </c>
      <c r="F3201" t="s">
        <v>8221</v>
      </c>
      <c r="G3201" t="s">
        <v>8224</v>
      </c>
      <c r="H3201" t="s">
        <v>8246</v>
      </c>
      <c r="I3201">
        <v>1410037200</v>
      </c>
      <c r="J3201">
        <v>1407435418</v>
      </c>
      <c r="K3201" t="b">
        <v>0</v>
      </c>
      <c r="L3201">
        <v>53</v>
      </c>
      <c r="M3201" t="b">
        <v>0</v>
      </c>
      <c r="N3201" t="s">
        <v>8305</v>
      </c>
      <c r="O3201" s="13">
        <f>E3201/D3201</f>
        <v>0.52159999999999995</v>
      </c>
      <c r="P3201" s="14">
        <f>IF($L3201&lt;&gt;0, E3201/L3201, 0)</f>
        <v>49.20754716981132</v>
      </c>
      <c r="Q3201" t="str">
        <f>LEFT($N3201, FIND("/", $N3201)-1)</f>
        <v>theater</v>
      </c>
      <c r="R3201" t="str">
        <f>RIGHT(N3201, LEN(N3201)-LEN(Q3201)-1)</f>
        <v>musical</v>
      </c>
      <c r="S3201" s="5">
        <f>$J3201/60/60/24+DATE(1970, 1, 1)</f>
        <v>41858.761782407404</v>
      </c>
      <c r="T3201" s="5">
        <f>$I3201/60/60/24+DATE(1970, 1, 1)</f>
        <v>41888.875</v>
      </c>
      <c r="U3201" t="b">
        <f>T3201&gt;S3201</f>
        <v>1</v>
      </c>
    </row>
    <row r="3202" spans="1:21" ht="58" x14ac:dyDescent="0.35">
      <c r="A3202">
        <v>3200</v>
      </c>
      <c r="B3202" s="3" t="s">
        <v>3200</v>
      </c>
      <c r="C3202" s="3" t="s">
        <v>7310</v>
      </c>
      <c r="D3202" s="11">
        <v>50000</v>
      </c>
      <c r="E3202" s="11">
        <v>1</v>
      </c>
      <c r="F3202" t="s">
        <v>8221</v>
      </c>
      <c r="G3202" t="s">
        <v>8224</v>
      </c>
      <c r="H3202" t="s">
        <v>8246</v>
      </c>
      <c r="I3202">
        <v>1461994440</v>
      </c>
      <c r="J3202">
        <v>1459410101</v>
      </c>
      <c r="K3202" t="b">
        <v>0</v>
      </c>
      <c r="L3202">
        <v>1</v>
      </c>
      <c r="M3202" t="b">
        <v>0</v>
      </c>
      <c r="N3202" t="s">
        <v>8305</v>
      </c>
      <c r="O3202" s="13">
        <f>E3202/D3202</f>
        <v>2.0000000000000002E-5</v>
      </c>
      <c r="P3202" s="14">
        <f>IF($L3202&lt;&gt;0, E3202/L3202, 0)</f>
        <v>1</v>
      </c>
      <c r="Q3202" t="str">
        <f>LEFT($N3202, FIND("/", $N3202)-1)</f>
        <v>theater</v>
      </c>
      <c r="R3202" t="str">
        <f>RIGHT(N3202, LEN(N3202)-LEN(Q3202)-1)</f>
        <v>musical</v>
      </c>
      <c r="S3202" s="5">
        <f>$J3202/60/60/24+DATE(1970, 1, 1)</f>
        <v>42460.320613425924</v>
      </c>
      <c r="T3202" s="5">
        <f>$I3202/60/60/24+DATE(1970, 1, 1)</f>
        <v>42490.231944444444</v>
      </c>
      <c r="U3202" t="b">
        <f>T3202&gt;S3202</f>
        <v>1</v>
      </c>
    </row>
    <row r="3203" spans="1:21" ht="43.5" x14ac:dyDescent="0.35">
      <c r="A3203">
        <v>3201</v>
      </c>
      <c r="B3203" s="3" t="s">
        <v>3201</v>
      </c>
      <c r="C3203" s="3" t="s">
        <v>7311</v>
      </c>
      <c r="D3203" s="11">
        <v>2000</v>
      </c>
      <c r="E3203" s="11">
        <v>25</v>
      </c>
      <c r="F3203" t="s">
        <v>8221</v>
      </c>
      <c r="G3203" t="s">
        <v>8225</v>
      </c>
      <c r="H3203" t="s">
        <v>8247</v>
      </c>
      <c r="I3203">
        <v>1409509477</v>
      </c>
      <c r="J3203">
        <v>1407695077</v>
      </c>
      <c r="K3203" t="b">
        <v>0</v>
      </c>
      <c r="L3203">
        <v>2</v>
      </c>
      <c r="M3203" t="b">
        <v>0</v>
      </c>
      <c r="N3203" t="s">
        <v>8305</v>
      </c>
      <c r="O3203" s="13">
        <f>E3203/D3203</f>
        <v>1.2500000000000001E-2</v>
      </c>
      <c r="P3203" s="14">
        <f>IF($L3203&lt;&gt;0, E3203/L3203, 0)</f>
        <v>12.5</v>
      </c>
      <c r="Q3203" t="str">
        <f>LEFT($N3203, FIND("/", $N3203)-1)</f>
        <v>theater</v>
      </c>
      <c r="R3203" t="str">
        <f>RIGHT(N3203, LEN(N3203)-LEN(Q3203)-1)</f>
        <v>musical</v>
      </c>
      <c r="S3203" s="5">
        <f>$J3203/60/60/24+DATE(1970, 1, 1)</f>
        <v>41861.767094907409</v>
      </c>
      <c r="T3203" s="5">
        <f>$I3203/60/60/24+DATE(1970, 1, 1)</f>
        <v>41882.767094907409</v>
      </c>
      <c r="U3203" t="b">
        <f>T3203&gt;S3203</f>
        <v>1</v>
      </c>
    </row>
    <row r="3204" spans="1:21" ht="43.5" x14ac:dyDescent="0.35">
      <c r="A3204">
        <v>3202</v>
      </c>
      <c r="B3204" s="3" t="s">
        <v>3202</v>
      </c>
      <c r="C3204" s="3" t="s">
        <v>7312</v>
      </c>
      <c r="D3204" s="11">
        <v>5000</v>
      </c>
      <c r="E3204" s="11">
        <v>2726</v>
      </c>
      <c r="F3204" t="s">
        <v>8221</v>
      </c>
      <c r="G3204" t="s">
        <v>8224</v>
      </c>
      <c r="H3204" t="s">
        <v>8246</v>
      </c>
      <c r="I3204">
        <v>1450072740</v>
      </c>
      <c r="J3204">
        <v>1445027346</v>
      </c>
      <c r="K3204" t="b">
        <v>0</v>
      </c>
      <c r="L3204">
        <v>25</v>
      </c>
      <c r="M3204" t="b">
        <v>0</v>
      </c>
      <c r="N3204" t="s">
        <v>8305</v>
      </c>
      <c r="O3204" s="13">
        <f>E3204/D3204</f>
        <v>0.54520000000000002</v>
      </c>
      <c r="P3204" s="14">
        <f>IF($L3204&lt;&gt;0, E3204/L3204, 0)</f>
        <v>109.04</v>
      </c>
      <c r="Q3204" t="str">
        <f>LEFT($N3204, FIND("/", $N3204)-1)</f>
        <v>theater</v>
      </c>
      <c r="R3204" t="str">
        <f>RIGHT(N3204, LEN(N3204)-LEN(Q3204)-1)</f>
        <v>musical</v>
      </c>
      <c r="S3204" s="5">
        <f>$J3204/60/60/24+DATE(1970, 1, 1)</f>
        <v>42293.853541666671</v>
      </c>
      <c r="T3204" s="5">
        <f>$I3204/60/60/24+DATE(1970, 1, 1)</f>
        <v>42352.249305555553</v>
      </c>
      <c r="U3204" t="b">
        <f>T3204&gt;S3204</f>
        <v>1</v>
      </c>
    </row>
    <row r="3205" spans="1:21" ht="43.5" x14ac:dyDescent="0.35">
      <c r="A3205">
        <v>3203</v>
      </c>
      <c r="B3205" s="3" t="s">
        <v>3203</v>
      </c>
      <c r="C3205" s="3" t="s">
        <v>7313</v>
      </c>
      <c r="D3205" s="11">
        <v>1000</v>
      </c>
      <c r="E3205" s="11">
        <v>250</v>
      </c>
      <c r="F3205" t="s">
        <v>8221</v>
      </c>
      <c r="G3205" t="s">
        <v>8224</v>
      </c>
      <c r="H3205" t="s">
        <v>8246</v>
      </c>
      <c r="I3205">
        <v>1443224622</v>
      </c>
      <c r="J3205">
        <v>1440632622</v>
      </c>
      <c r="K3205" t="b">
        <v>0</v>
      </c>
      <c r="L3205">
        <v>6</v>
      </c>
      <c r="M3205" t="b">
        <v>0</v>
      </c>
      <c r="N3205" t="s">
        <v>8305</v>
      </c>
      <c r="O3205" s="13">
        <f>E3205/D3205</f>
        <v>0.25</v>
      </c>
      <c r="P3205" s="14">
        <f>IF($L3205&lt;&gt;0, E3205/L3205, 0)</f>
        <v>41.666666666666664</v>
      </c>
      <c r="Q3205" t="str">
        <f>LEFT($N3205, FIND("/", $N3205)-1)</f>
        <v>theater</v>
      </c>
      <c r="R3205" t="str">
        <f>RIGHT(N3205, LEN(N3205)-LEN(Q3205)-1)</f>
        <v>musical</v>
      </c>
      <c r="S3205" s="5">
        <f>$J3205/60/60/24+DATE(1970, 1, 1)</f>
        <v>42242.988680555558</v>
      </c>
      <c r="T3205" s="5">
        <f>$I3205/60/60/24+DATE(1970, 1, 1)</f>
        <v>42272.988680555558</v>
      </c>
      <c r="U3205" t="b">
        <f>T3205&gt;S3205</f>
        <v>1</v>
      </c>
    </row>
    <row r="3206" spans="1:21" ht="58" x14ac:dyDescent="0.35">
      <c r="A3206">
        <v>3204</v>
      </c>
      <c r="B3206" s="3" t="s">
        <v>3204</v>
      </c>
      <c r="C3206" s="3" t="s">
        <v>7314</v>
      </c>
      <c r="D3206" s="11">
        <v>500</v>
      </c>
      <c r="E3206" s="11">
        <v>0</v>
      </c>
      <c r="F3206" t="s">
        <v>8221</v>
      </c>
      <c r="G3206" t="s">
        <v>8224</v>
      </c>
      <c r="H3206" t="s">
        <v>8246</v>
      </c>
      <c r="I3206">
        <v>1437149640</v>
      </c>
      <c r="J3206">
        <v>1434558479</v>
      </c>
      <c r="K3206" t="b">
        <v>0</v>
      </c>
      <c r="L3206">
        <v>0</v>
      </c>
      <c r="M3206" t="b">
        <v>0</v>
      </c>
      <c r="N3206" t="s">
        <v>8305</v>
      </c>
      <c r="O3206" s="13">
        <f>E3206/D3206</f>
        <v>0</v>
      </c>
      <c r="P3206" s="14">
        <f>IF($L3206&lt;&gt;0, E3206/L3206, 0)</f>
        <v>0</v>
      </c>
      <c r="Q3206" t="str">
        <f>LEFT($N3206, FIND("/", $N3206)-1)</f>
        <v>theater</v>
      </c>
      <c r="R3206" t="str">
        <f>RIGHT(N3206, LEN(N3206)-LEN(Q3206)-1)</f>
        <v>musical</v>
      </c>
      <c r="S3206" s="5">
        <f>$J3206/60/60/24+DATE(1970, 1, 1)</f>
        <v>42172.686099537037</v>
      </c>
      <c r="T3206" s="5">
        <f>$I3206/60/60/24+DATE(1970, 1, 1)</f>
        <v>42202.676388888889</v>
      </c>
      <c r="U3206" t="b">
        <f>T3206&gt;S3206</f>
        <v>1</v>
      </c>
    </row>
    <row r="3207" spans="1:21" ht="43.5" x14ac:dyDescent="0.35">
      <c r="A3207">
        <v>3205</v>
      </c>
      <c r="B3207" s="3" t="s">
        <v>3205</v>
      </c>
      <c r="C3207" s="3" t="s">
        <v>7315</v>
      </c>
      <c r="D3207" s="11">
        <v>8000</v>
      </c>
      <c r="E3207" s="11">
        <v>273</v>
      </c>
      <c r="F3207" t="s">
        <v>8221</v>
      </c>
      <c r="G3207" t="s">
        <v>8225</v>
      </c>
      <c r="H3207" t="s">
        <v>8247</v>
      </c>
      <c r="I3207">
        <v>1430470772</v>
      </c>
      <c r="J3207">
        <v>1427878772</v>
      </c>
      <c r="K3207" t="b">
        <v>0</v>
      </c>
      <c r="L3207">
        <v>12</v>
      </c>
      <c r="M3207" t="b">
        <v>0</v>
      </c>
      <c r="N3207" t="s">
        <v>8305</v>
      </c>
      <c r="O3207" s="13">
        <f>E3207/D3207</f>
        <v>3.4125000000000003E-2</v>
      </c>
      <c r="P3207" s="14">
        <f>IF($L3207&lt;&gt;0, E3207/L3207, 0)</f>
        <v>22.75</v>
      </c>
      <c r="Q3207" t="str">
        <f>LEFT($N3207, FIND("/", $N3207)-1)</f>
        <v>theater</v>
      </c>
      <c r="R3207" t="str">
        <f>RIGHT(N3207, LEN(N3207)-LEN(Q3207)-1)</f>
        <v>musical</v>
      </c>
      <c r="S3207" s="5">
        <f>$J3207/60/60/24+DATE(1970, 1, 1)</f>
        <v>42095.374675925923</v>
      </c>
      <c r="T3207" s="5">
        <f>$I3207/60/60/24+DATE(1970, 1, 1)</f>
        <v>42125.374675925923</v>
      </c>
      <c r="U3207" t="b">
        <f>T3207&gt;S3207</f>
        <v>1</v>
      </c>
    </row>
    <row r="3208" spans="1:21" ht="43.5" x14ac:dyDescent="0.35">
      <c r="A3208">
        <v>3206</v>
      </c>
      <c r="B3208" s="3" t="s">
        <v>3206</v>
      </c>
      <c r="C3208" s="3" t="s">
        <v>7316</v>
      </c>
      <c r="D3208" s="11">
        <v>5000</v>
      </c>
      <c r="E3208" s="11">
        <v>0</v>
      </c>
      <c r="F3208" t="s">
        <v>8221</v>
      </c>
      <c r="G3208" t="s">
        <v>8224</v>
      </c>
      <c r="H3208" t="s">
        <v>8246</v>
      </c>
      <c r="I3208">
        <v>1442644651</v>
      </c>
      <c r="J3208">
        <v>1440052651</v>
      </c>
      <c r="K3208" t="b">
        <v>0</v>
      </c>
      <c r="L3208">
        <v>0</v>
      </c>
      <c r="M3208" t="b">
        <v>0</v>
      </c>
      <c r="N3208" t="s">
        <v>8305</v>
      </c>
      <c r="O3208" s="13">
        <f>E3208/D3208</f>
        <v>0</v>
      </c>
      <c r="P3208" s="14">
        <f>IF($L3208&lt;&gt;0, E3208/L3208, 0)</f>
        <v>0</v>
      </c>
      <c r="Q3208" t="str">
        <f>LEFT($N3208, FIND("/", $N3208)-1)</f>
        <v>theater</v>
      </c>
      <c r="R3208" t="str">
        <f>RIGHT(N3208, LEN(N3208)-LEN(Q3208)-1)</f>
        <v>musical</v>
      </c>
      <c r="S3208" s="5">
        <f>$J3208/60/60/24+DATE(1970, 1, 1)</f>
        <v>42236.276053240741</v>
      </c>
      <c r="T3208" s="5">
        <f>$I3208/60/60/24+DATE(1970, 1, 1)</f>
        <v>42266.276053240741</v>
      </c>
      <c r="U3208" t="b">
        <f>T3208&gt;S3208</f>
        <v>1</v>
      </c>
    </row>
    <row r="3209" spans="1:21" ht="43.5" x14ac:dyDescent="0.35">
      <c r="A3209">
        <v>3207</v>
      </c>
      <c r="B3209" s="3" t="s">
        <v>3207</v>
      </c>
      <c r="C3209" s="3" t="s">
        <v>7317</v>
      </c>
      <c r="D3209" s="11">
        <v>5500</v>
      </c>
      <c r="E3209" s="11">
        <v>2550</v>
      </c>
      <c r="F3209" t="s">
        <v>8221</v>
      </c>
      <c r="G3209" t="s">
        <v>8224</v>
      </c>
      <c r="H3209" t="s">
        <v>8246</v>
      </c>
      <c r="I3209">
        <v>1429767607</v>
      </c>
      <c r="J3209">
        <v>1424587207</v>
      </c>
      <c r="K3209" t="b">
        <v>0</v>
      </c>
      <c r="L3209">
        <v>36</v>
      </c>
      <c r="M3209" t="b">
        <v>0</v>
      </c>
      <c r="N3209" t="s">
        <v>8305</v>
      </c>
      <c r="O3209" s="13">
        <f>E3209/D3209</f>
        <v>0.46363636363636362</v>
      </c>
      <c r="P3209" s="14">
        <f>IF($L3209&lt;&gt;0, E3209/L3209, 0)</f>
        <v>70.833333333333329</v>
      </c>
      <c r="Q3209" t="str">
        <f>LEFT($N3209, FIND("/", $N3209)-1)</f>
        <v>theater</v>
      </c>
      <c r="R3209" t="str">
        <f>RIGHT(N3209, LEN(N3209)-LEN(Q3209)-1)</f>
        <v>musical</v>
      </c>
      <c r="S3209" s="5">
        <f>$J3209/60/60/24+DATE(1970, 1, 1)</f>
        <v>42057.277858796297</v>
      </c>
      <c r="T3209" s="5">
        <f>$I3209/60/60/24+DATE(1970, 1, 1)</f>
        <v>42117.236192129625</v>
      </c>
      <c r="U3209" t="b">
        <f>T3209&gt;S3209</f>
        <v>1</v>
      </c>
    </row>
    <row r="3210" spans="1:21" ht="43.5" x14ac:dyDescent="0.35">
      <c r="A3210">
        <v>3208</v>
      </c>
      <c r="B3210" s="3" t="s">
        <v>3208</v>
      </c>
      <c r="C3210" s="3" t="s">
        <v>7318</v>
      </c>
      <c r="D3210" s="11">
        <v>5000</v>
      </c>
      <c r="E3210" s="11">
        <v>5175</v>
      </c>
      <c r="F3210" t="s">
        <v>8219</v>
      </c>
      <c r="G3210" t="s">
        <v>8224</v>
      </c>
      <c r="H3210" t="s">
        <v>8246</v>
      </c>
      <c r="I3210">
        <v>1406557877</v>
      </c>
      <c r="J3210">
        <v>1404743477</v>
      </c>
      <c r="K3210" t="b">
        <v>1</v>
      </c>
      <c r="L3210">
        <v>82</v>
      </c>
      <c r="M3210" t="b">
        <v>1</v>
      </c>
      <c r="N3210" t="s">
        <v>8271</v>
      </c>
      <c r="O3210" s="13">
        <f>E3210/D3210</f>
        <v>1.0349999999999999</v>
      </c>
      <c r="P3210" s="14">
        <f>IF($L3210&lt;&gt;0, E3210/L3210, 0)</f>
        <v>63.109756097560975</v>
      </c>
      <c r="Q3210" t="str">
        <f>LEFT($N3210, FIND("/", $N3210)-1)</f>
        <v>theater</v>
      </c>
      <c r="R3210" t="str">
        <f>RIGHT(N3210, LEN(N3210)-LEN(Q3210)-1)</f>
        <v>plays</v>
      </c>
      <c r="S3210" s="5">
        <f>$J3210/60/60/24+DATE(1970, 1, 1)</f>
        <v>41827.605057870373</v>
      </c>
      <c r="T3210" s="5">
        <f>$I3210/60/60/24+DATE(1970, 1, 1)</f>
        <v>41848.605057870373</v>
      </c>
      <c r="U3210" t="b">
        <f>T3210&gt;S3210</f>
        <v>1</v>
      </c>
    </row>
    <row r="3211" spans="1:21" ht="43.5" x14ac:dyDescent="0.35">
      <c r="A3211">
        <v>3209</v>
      </c>
      <c r="B3211" s="3" t="s">
        <v>3209</v>
      </c>
      <c r="C3211" s="3" t="s">
        <v>7319</v>
      </c>
      <c r="D3211" s="11">
        <v>9500</v>
      </c>
      <c r="E3211" s="11">
        <v>11335.7</v>
      </c>
      <c r="F3211" t="s">
        <v>8219</v>
      </c>
      <c r="G3211" t="s">
        <v>8224</v>
      </c>
      <c r="H3211" t="s">
        <v>8246</v>
      </c>
      <c r="I3211">
        <v>1403305200</v>
      </c>
      <c r="J3211">
        <v>1400512658</v>
      </c>
      <c r="K3211" t="b">
        <v>1</v>
      </c>
      <c r="L3211">
        <v>226</v>
      </c>
      <c r="M3211" t="b">
        <v>1</v>
      </c>
      <c r="N3211" t="s">
        <v>8271</v>
      </c>
      <c r="O3211" s="13">
        <f>E3211/D3211</f>
        <v>1.1932315789473684</v>
      </c>
      <c r="P3211" s="14">
        <f>IF($L3211&lt;&gt;0, E3211/L3211, 0)</f>
        <v>50.157964601769912</v>
      </c>
      <c r="Q3211" t="str">
        <f>LEFT($N3211, FIND("/", $N3211)-1)</f>
        <v>theater</v>
      </c>
      <c r="R3211" t="str">
        <f>RIGHT(N3211, LEN(N3211)-LEN(Q3211)-1)</f>
        <v>plays</v>
      </c>
      <c r="S3211" s="5">
        <f>$J3211/60/60/24+DATE(1970, 1, 1)</f>
        <v>41778.637245370373</v>
      </c>
      <c r="T3211" s="5">
        <f>$I3211/60/60/24+DATE(1970, 1, 1)</f>
        <v>41810.958333333336</v>
      </c>
      <c r="U3211" t="b">
        <f>T3211&gt;S3211</f>
        <v>1</v>
      </c>
    </row>
    <row r="3212" spans="1:21" ht="43.5" x14ac:dyDescent="0.35">
      <c r="A3212">
        <v>3210</v>
      </c>
      <c r="B3212" s="3" t="s">
        <v>3210</v>
      </c>
      <c r="C3212" s="3" t="s">
        <v>7320</v>
      </c>
      <c r="D3212" s="11">
        <v>3000</v>
      </c>
      <c r="E3212" s="11">
        <v>3773</v>
      </c>
      <c r="F3212" t="s">
        <v>8219</v>
      </c>
      <c r="G3212" t="s">
        <v>8224</v>
      </c>
      <c r="H3212" t="s">
        <v>8246</v>
      </c>
      <c r="I3212">
        <v>1338523140</v>
      </c>
      <c r="J3212">
        <v>1334442519</v>
      </c>
      <c r="K3212" t="b">
        <v>1</v>
      </c>
      <c r="L3212">
        <v>60</v>
      </c>
      <c r="M3212" t="b">
        <v>1</v>
      </c>
      <c r="N3212" t="s">
        <v>8271</v>
      </c>
      <c r="O3212" s="13">
        <f>E3212/D3212</f>
        <v>1.2576666666666667</v>
      </c>
      <c r="P3212" s="14">
        <f>IF($L3212&lt;&gt;0, E3212/L3212, 0)</f>
        <v>62.883333333333333</v>
      </c>
      <c r="Q3212" t="str">
        <f>LEFT($N3212, FIND("/", $N3212)-1)</f>
        <v>theater</v>
      </c>
      <c r="R3212" t="str">
        <f>RIGHT(N3212, LEN(N3212)-LEN(Q3212)-1)</f>
        <v>plays</v>
      </c>
      <c r="S3212" s="5">
        <f>$J3212/60/60/24+DATE(1970, 1, 1)</f>
        <v>41013.936562499999</v>
      </c>
      <c r="T3212" s="5">
        <f>$I3212/60/60/24+DATE(1970, 1, 1)</f>
        <v>41061.165972222225</v>
      </c>
      <c r="U3212" t="b">
        <f>T3212&gt;S3212</f>
        <v>1</v>
      </c>
    </row>
    <row r="3213" spans="1:21" ht="58" x14ac:dyDescent="0.35">
      <c r="A3213">
        <v>3211</v>
      </c>
      <c r="B3213" s="3" t="s">
        <v>3211</v>
      </c>
      <c r="C3213" s="3" t="s">
        <v>7321</v>
      </c>
      <c r="D3213" s="11">
        <v>23000</v>
      </c>
      <c r="E3213" s="11">
        <v>27541</v>
      </c>
      <c r="F3213" t="s">
        <v>8219</v>
      </c>
      <c r="G3213" t="s">
        <v>8224</v>
      </c>
      <c r="H3213" t="s">
        <v>8246</v>
      </c>
      <c r="I3213">
        <v>1408068000</v>
      </c>
      <c r="J3213">
        <v>1405346680</v>
      </c>
      <c r="K3213" t="b">
        <v>1</v>
      </c>
      <c r="L3213">
        <v>322</v>
      </c>
      <c r="M3213" t="b">
        <v>1</v>
      </c>
      <c r="N3213" t="s">
        <v>8271</v>
      </c>
      <c r="O3213" s="13">
        <f>E3213/D3213</f>
        <v>1.1974347826086957</v>
      </c>
      <c r="P3213" s="14">
        <f>IF($L3213&lt;&gt;0, E3213/L3213, 0)</f>
        <v>85.531055900621112</v>
      </c>
      <c r="Q3213" t="str">
        <f>LEFT($N3213, FIND("/", $N3213)-1)</f>
        <v>theater</v>
      </c>
      <c r="R3213" t="str">
        <f>RIGHT(N3213, LEN(N3213)-LEN(Q3213)-1)</f>
        <v>plays</v>
      </c>
      <c r="S3213" s="5">
        <f>$J3213/60/60/24+DATE(1970, 1, 1)</f>
        <v>41834.586574074077</v>
      </c>
      <c r="T3213" s="5">
        <f>$I3213/60/60/24+DATE(1970, 1, 1)</f>
        <v>41866.083333333336</v>
      </c>
      <c r="U3213" t="b">
        <f>T3213&gt;S3213</f>
        <v>1</v>
      </c>
    </row>
    <row r="3214" spans="1:21" ht="29" x14ac:dyDescent="0.35">
      <c r="A3214">
        <v>3212</v>
      </c>
      <c r="B3214" s="3" t="s">
        <v>3212</v>
      </c>
      <c r="C3214" s="3" t="s">
        <v>7322</v>
      </c>
      <c r="D3214" s="11">
        <v>4000</v>
      </c>
      <c r="E3214" s="11">
        <v>5050</v>
      </c>
      <c r="F3214" t="s">
        <v>8219</v>
      </c>
      <c r="G3214" t="s">
        <v>8224</v>
      </c>
      <c r="H3214" t="s">
        <v>8246</v>
      </c>
      <c r="I3214">
        <v>1407524751</v>
      </c>
      <c r="J3214">
        <v>1404932751</v>
      </c>
      <c r="K3214" t="b">
        <v>1</v>
      </c>
      <c r="L3214">
        <v>94</v>
      </c>
      <c r="M3214" t="b">
        <v>1</v>
      </c>
      <c r="N3214" t="s">
        <v>8271</v>
      </c>
      <c r="O3214" s="13">
        <f>E3214/D3214</f>
        <v>1.2625</v>
      </c>
      <c r="P3214" s="14">
        <f>IF($L3214&lt;&gt;0, E3214/L3214, 0)</f>
        <v>53.723404255319146</v>
      </c>
      <c r="Q3214" t="str">
        <f>LEFT($N3214, FIND("/", $N3214)-1)</f>
        <v>theater</v>
      </c>
      <c r="R3214" t="str">
        <f>RIGHT(N3214, LEN(N3214)-LEN(Q3214)-1)</f>
        <v>plays</v>
      </c>
      <c r="S3214" s="5">
        <f>$J3214/60/60/24+DATE(1970, 1, 1)</f>
        <v>41829.795729166668</v>
      </c>
      <c r="T3214" s="5">
        <f>$I3214/60/60/24+DATE(1970, 1, 1)</f>
        <v>41859.795729166668</v>
      </c>
      <c r="U3214" t="b">
        <f>T3214&gt;S3214</f>
        <v>1</v>
      </c>
    </row>
    <row r="3215" spans="1:21" ht="43.5" x14ac:dyDescent="0.35">
      <c r="A3215">
        <v>3213</v>
      </c>
      <c r="B3215" s="3" t="s">
        <v>3213</v>
      </c>
      <c r="C3215" s="3" t="s">
        <v>7323</v>
      </c>
      <c r="D3215" s="11">
        <v>6000</v>
      </c>
      <c r="E3215" s="11">
        <v>6007</v>
      </c>
      <c r="F3215" t="s">
        <v>8219</v>
      </c>
      <c r="G3215" t="s">
        <v>8225</v>
      </c>
      <c r="H3215" t="s">
        <v>8247</v>
      </c>
      <c r="I3215">
        <v>1437934759</v>
      </c>
      <c r="J3215">
        <v>1434478759</v>
      </c>
      <c r="K3215" t="b">
        <v>1</v>
      </c>
      <c r="L3215">
        <v>47</v>
      </c>
      <c r="M3215" t="b">
        <v>1</v>
      </c>
      <c r="N3215" t="s">
        <v>8271</v>
      </c>
      <c r="O3215" s="13">
        <f>E3215/D3215</f>
        <v>1.0011666666666668</v>
      </c>
      <c r="P3215" s="14">
        <f>IF($L3215&lt;&gt;0, E3215/L3215, 0)</f>
        <v>127.80851063829788</v>
      </c>
      <c r="Q3215" t="str">
        <f>LEFT($N3215, FIND("/", $N3215)-1)</f>
        <v>theater</v>
      </c>
      <c r="R3215" t="str">
        <f>RIGHT(N3215, LEN(N3215)-LEN(Q3215)-1)</f>
        <v>plays</v>
      </c>
      <c r="S3215" s="5">
        <f>$J3215/60/60/24+DATE(1970, 1, 1)</f>
        <v>42171.763414351852</v>
      </c>
      <c r="T3215" s="5">
        <f>$I3215/60/60/24+DATE(1970, 1, 1)</f>
        <v>42211.763414351852</v>
      </c>
      <c r="U3215" t="b">
        <f>T3215&gt;S3215</f>
        <v>1</v>
      </c>
    </row>
    <row r="3216" spans="1:21" ht="58" x14ac:dyDescent="0.35">
      <c r="A3216">
        <v>3214</v>
      </c>
      <c r="B3216" s="3" t="s">
        <v>3214</v>
      </c>
      <c r="C3216" s="3" t="s">
        <v>7324</v>
      </c>
      <c r="D3216" s="11">
        <v>12000</v>
      </c>
      <c r="E3216" s="11">
        <v>12256</v>
      </c>
      <c r="F3216" t="s">
        <v>8219</v>
      </c>
      <c r="G3216" t="s">
        <v>8225</v>
      </c>
      <c r="H3216" t="s">
        <v>8247</v>
      </c>
      <c r="I3216">
        <v>1452038100</v>
      </c>
      <c r="J3216">
        <v>1448823673</v>
      </c>
      <c r="K3216" t="b">
        <v>1</v>
      </c>
      <c r="L3216">
        <v>115</v>
      </c>
      <c r="M3216" t="b">
        <v>1</v>
      </c>
      <c r="N3216" t="s">
        <v>8271</v>
      </c>
      <c r="O3216" s="13">
        <f>E3216/D3216</f>
        <v>1.0213333333333334</v>
      </c>
      <c r="P3216" s="14">
        <f>IF($L3216&lt;&gt;0, E3216/L3216, 0)</f>
        <v>106.57391304347826</v>
      </c>
      <c r="Q3216" t="str">
        <f>LEFT($N3216, FIND("/", $N3216)-1)</f>
        <v>theater</v>
      </c>
      <c r="R3216" t="str">
        <f>RIGHT(N3216, LEN(N3216)-LEN(Q3216)-1)</f>
        <v>plays</v>
      </c>
      <c r="S3216" s="5">
        <f>$J3216/60/60/24+DATE(1970, 1, 1)</f>
        <v>42337.792511574073</v>
      </c>
      <c r="T3216" s="5">
        <f>$I3216/60/60/24+DATE(1970, 1, 1)</f>
        <v>42374.996527777781</v>
      </c>
      <c r="U3216" t="b">
        <f>T3216&gt;S3216</f>
        <v>1</v>
      </c>
    </row>
    <row r="3217" spans="1:21" ht="58" x14ac:dyDescent="0.35">
      <c r="A3217">
        <v>3215</v>
      </c>
      <c r="B3217" s="3" t="s">
        <v>3215</v>
      </c>
      <c r="C3217" s="3" t="s">
        <v>7325</v>
      </c>
      <c r="D3217" s="11">
        <v>35000</v>
      </c>
      <c r="E3217" s="11">
        <v>35123</v>
      </c>
      <c r="F3217" t="s">
        <v>8219</v>
      </c>
      <c r="G3217" t="s">
        <v>8224</v>
      </c>
      <c r="H3217" t="s">
        <v>8246</v>
      </c>
      <c r="I3217">
        <v>1441857540</v>
      </c>
      <c r="J3217">
        <v>1438617471</v>
      </c>
      <c r="K3217" t="b">
        <v>1</v>
      </c>
      <c r="L3217">
        <v>134</v>
      </c>
      <c r="M3217" t="b">
        <v>1</v>
      </c>
      <c r="N3217" t="s">
        <v>8271</v>
      </c>
      <c r="O3217" s="13">
        <f>E3217/D3217</f>
        <v>1.0035142857142858</v>
      </c>
      <c r="P3217" s="14">
        <f>IF($L3217&lt;&gt;0, E3217/L3217, 0)</f>
        <v>262.11194029850748</v>
      </c>
      <c r="Q3217" t="str">
        <f>LEFT($N3217, FIND("/", $N3217)-1)</f>
        <v>theater</v>
      </c>
      <c r="R3217" t="str">
        <f>RIGHT(N3217, LEN(N3217)-LEN(Q3217)-1)</f>
        <v>plays</v>
      </c>
      <c r="S3217" s="5">
        <f>$J3217/60/60/24+DATE(1970, 1, 1)</f>
        <v>42219.665173611109</v>
      </c>
      <c r="T3217" s="5">
        <f>$I3217/60/60/24+DATE(1970, 1, 1)</f>
        <v>42257.165972222225</v>
      </c>
      <c r="U3217" t="b">
        <f>T3217&gt;S3217</f>
        <v>1</v>
      </c>
    </row>
    <row r="3218" spans="1:21" ht="43.5" x14ac:dyDescent="0.35">
      <c r="A3218">
        <v>3216</v>
      </c>
      <c r="B3218" s="3" t="s">
        <v>3216</v>
      </c>
      <c r="C3218" s="3" t="s">
        <v>7326</v>
      </c>
      <c r="D3218" s="11">
        <v>2000</v>
      </c>
      <c r="E3218" s="11">
        <v>2001</v>
      </c>
      <c r="F3218" t="s">
        <v>8219</v>
      </c>
      <c r="G3218" t="s">
        <v>8225</v>
      </c>
      <c r="H3218" t="s">
        <v>8247</v>
      </c>
      <c r="I3218">
        <v>1436625000</v>
      </c>
      <c r="J3218">
        <v>1433934371</v>
      </c>
      <c r="K3218" t="b">
        <v>1</v>
      </c>
      <c r="L3218">
        <v>35</v>
      </c>
      <c r="M3218" t="b">
        <v>1</v>
      </c>
      <c r="N3218" t="s">
        <v>8271</v>
      </c>
      <c r="O3218" s="13">
        <f>E3218/D3218</f>
        <v>1.0004999999999999</v>
      </c>
      <c r="P3218" s="14">
        <f>IF($L3218&lt;&gt;0, E3218/L3218, 0)</f>
        <v>57.171428571428571</v>
      </c>
      <c r="Q3218" t="str">
        <f>LEFT($N3218, FIND("/", $N3218)-1)</f>
        <v>theater</v>
      </c>
      <c r="R3218" t="str">
        <f>RIGHT(N3218, LEN(N3218)-LEN(Q3218)-1)</f>
        <v>plays</v>
      </c>
      <c r="S3218" s="5">
        <f>$J3218/60/60/24+DATE(1970, 1, 1)</f>
        <v>42165.462627314817</v>
      </c>
      <c r="T3218" s="5">
        <f>$I3218/60/60/24+DATE(1970, 1, 1)</f>
        <v>42196.604166666672</v>
      </c>
      <c r="U3218" t="b">
        <f>T3218&gt;S3218</f>
        <v>1</v>
      </c>
    </row>
    <row r="3219" spans="1:21" ht="29" x14ac:dyDescent="0.35">
      <c r="A3219">
        <v>3217</v>
      </c>
      <c r="B3219" s="3" t="s">
        <v>3217</v>
      </c>
      <c r="C3219" s="3" t="s">
        <v>7327</v>
      </c>
      <c r="D3219" s="11">
        <v>4500</v>
      </c>
      <c r="E3219" s="11">
        <v>5221</v>
      </c>
      <c r="F3219" t="s">
        <v>8219</v>
      </c>
      <c r="G3219" t="s">
        <v>8224</v>
      </c>
      <c r="H3219" t="s">
        <v>8246</v>
      </c>
      <c r="I3219">
        <v>1478264784</v>
      </c>
      <c r="J3219">
        <v>1475672784</v>
      </c>
      <c r="K3219" t="b">
        <v>1</v>
      </c>
      <c r="L3219">
        <v>104</v>
      </c>
      <c r="M3219" t="b">
        <v>1</v>
      </c>
      <c r="N3219" t="s">
        <v>8271</v>
      </c>
      <c r="O3219" s="13">
        <f>E3219/D3219</f>
        <v>1.1602222222222223</v>
      </c>
      <c r="P3219" s="14">
        <f>IF($L3219&lt;&gt;0, E3219/L3219, 0)</f>
        <v>50.20192307692308</v>
      </c>
      <c r="Q3219" t="str">
        <f>LEFT($N3219, FIND("/", $N3219)-1)</f>
        <v>theater</v>
      </c>
      <c r="R3219" t="str">
        <f>RIGHT(N3219, LEN(N3219)-LEN(Q3219)-1)</f>
        <v>plays</v>
      </c>
      <c r="S3219" s="5">
        <f>$J3219/60/60/24+DATE(1970, 1, 1)</f>
        <v>42648.546111111107</v>
      </c>
      <c r="T3219" s="5">
        <f>$I3219/60/60/24+DATE(1970, 1, 1)</f>
        <v>42678.546111111107</v>
      </c>
      <c r="U3219" t="b">
        <f>T3219&gt;S3219</f>
        <v>1</v>
      </c>
    </row>
    <row r="3220" spans="1:21" ht="43.5" x14ac:dyDescent="0.35">
      <c r="A3220">
        <v>3218</v>
      </c>
      <c r="B3220" s="3" t="s">
        <v>3218</v>
      </c>
      <c r="C3220" s="3" t="s">
        <v>7328</v>
      </c>
      <c r="D3220" s="11">
        <v>12000</v>
      </c>
      <c r="E3220" s="11">
        <v>12252</v>
      </c>
      <c r="F3220" t="s">
        <v>8219</v>
      </c>
      <c r="G3220" t="s">
        <v>8225</v>
      </c>
      <c r="H3220" t="s">
        <v>8247</v>
      </c>
      <c r="I3220">
        <v>1419984000</v>
      </c>
      <c r="J3220">
        <v>1417132986</v>
      </c>
      <c r="K3220" t="b">
        <v>1</v>
      </c>
      <c r="L3220">
        <v>184</v>
      </c>
      <c r="M3220" t="b">
        <v>1</v>
      </c>
      <c r="N3220" t="s">
        <v>8271</v>
      </c>
      <c r="O3220" s="13">
        <f>E3220/D3220</f>
        <v>1.0209999999999999</v>
      </c>
      <c r="P3220" s="14">
        <f>IF($L3220&lt;&gt;0, E3220/L3220, 0)</f>
        <v>66.586956521739125</v>
      </c>
      <c r="Q3220" t="str">
        <f>LEFT($N3220, FIND("/", $N3220)-1)</f>
        <v>theater</v>
      </c>
      <c r="R3220" t="str">
        <f>RIGHT(N3220, LEN(N3220)-LEN(Q3220)-1)</f>
        <v>plays</v>
      </c>
      <c r="S3220" s="5">
        <f>$J3220/60/60/24+DATE(1970, 1, 1)</f>
        <v>41971.002152777779</v>
      </c>
      <c r="T3220" s="5">
        <f>$I3220/60/60/24+DATE(1970, 1, 1)</f>
        <v>42004</v>
      </c>
      <c r="U3220" t="b">
        <f>T3220&gt;S3220</f>
        <v>1</v>
      </c>
    </row>
    <row r="3221" spans="1:21" ht="43.5" x14ac:dyDescent="0.35">
      <c r="A3221">
        <v>3219</v>
      </c>
      <c r="B3221" s="3" t="s">
        <v>3219</v>
      </c>
      <c r="C3221" s="3" t="s">
        <v>7329</v>
      </c>
      <c r="D3221" s="11">
        <v>20000</v>
      </c>
      <c r="E3221" s="11">
        <v>20022</v>
      </c>
      <c r="F3221" t="s">
        <v>8219</v>
      </c>
      <c r="G3221" t="s">
        <v>8224</v>
      </c>
      <c r="H3221" t="s">
        <v>8246</v>
      </c>
      <c r="I3221">
        <v>1427063747</v>
      </c>
      <c r="J3221">
        <v>1424043347</v>
      </c>
      <c r="K3221" t="b">
        <v>1</v>
      </c>
      <c r="L3221">
        <v>119</v>
      </c>
      <c r="M3221" t="b">
        <v>1</v>
      </c>
      <c r="N3221" t="s">
        <v>8271</v>
      </c>
      <c r="O3221" s="13">
        <f>E3221/D3221</f>
        <v>1.0011000000000001</v>
      </c>
      <c r="P3221" s="14">
        <f>IF($L3221&lt;&gt;0, E3221/L3221, 0)</f>
        <v>168.25210084033614</v>
      </c>
      <c r="Q3221" t="str">
        <f>LEFT($N3221, FIND("/", $N3221)-1)</f>
        <v>theater</v>
      </c>
      <c r="R3221" t="str">
        <f>RIGHT(N3221, LEN(N3221)-LEN(Q3221)-1)</f>
        <v>plays</v>
      </c>
      <c r="S3221" s="5">
        <f>$J3221/60/60/24+DATE(1970, 1, 1)</f>
        <v>42050.983182870375</v>
      </c>
      <c r="T3221" s="5">
        <f>$I3221/60/60/24+DATE(1970, 1, 1)</f>
        <v>42085.941516203704</v>
      </c>
      <c r="U3221" t="b">
        <f>T3221&gt;S3221</f>
        <v>1</v>
      </c>
    </row>
    <row r="3222" spans="1:21" ht="29" x14ac:dyDescent="0.35">
      <c r="A3222">
        <v>3220</v>
      </c>
      <c r="B3222" s="3" t="s">
        <v>3220</v>
      </c>
      <c r="C3222" s="3" t="s">
        <v>7330</v>
      </c>
      <c r="D3222" s="11">
        <v>15000</v>
      </c>
      <c r="E3222" s="11">
        <v>15126</v>
      </c>
      <c r="F3222" t="s">
        <v>8219</v>
      </c>
      <c r="G3222" t="s">
        <v>8224</v>
      </c>
      <c r="H3222" t="s">
        <v>8246</v>
      </c>
      <c r="I3222">
        <v>1489352400</v>
      </c>
      <c r="J3222">
        <v>1486411204</v>
      </c>
      <c r="K3222" t="b">
        <v>1</v>
      </c>
      <c r="L3222">
        <v>59</v>
      </c>
      <c r="M3222" t="b">
        <v>1</v>
      </c>
      <c r="N3222" t="s">
        <v>8271</v>
      </c>
      <c r="O3222" s="13">
        <f>E3222/D3222</f>
        <v>1.0084</v>
      </c>
      <c r="P3222" s="14">
        <f>IF($L3222&lt;&gt;0, E3222/L3222, 0)</f>
        <v>256.37288135593218</v>
      </c>
      <c r="Q3222" t="str">
        <f>LEFT($N3222, FIND("/", $N3222)-1)</f>
        <v>theater</v>
      </c>
      <c r="R3222" t="str">
        <f>RIGHT(N3222, LEN(N3222)-LEN(Q3222)-1)</f>
        <v>plays</v>
      </c>
      <c r="S3222" s="5">
        <f>$J3222/60/60/24+DATE(1970, 1, 1)</f>
        <v>42772.833379629628</v>
      </c>
      <c r="T3222" s="5">
        <f>$I3222/60/60/24+DATE(1970, 1, 1)</f>
        <v>42806.875</v>
      </c>
      <c r="U3222" t="b">
        <f>T3222&gt;S3222</f>
        <v>1</v>
      </c>
    </row>
    <row r="3223" spans="1:21" ht="58" x14ac:dyDescent="0.35">
      <c r="A3223">
        <v>3221</v>
      </c>
      <c r="B3223" s="3" t="s">
        <v>3221</v>
      </c>
      <c r="C3223" s="3" t="s">
        <v>7331</v>
      </c>
      <c r="D3223" s="11">
        <v>4000</v>
      </c>
      <c r="E3223" s="11">
        <v>4137</v>
      </c>
      <c r="F3223" t="s">
        <v>8219</v>
      </c>
      <c r="G3223" t="s">
        <v>8225</v>
      </c>
      <c r="H3223" t="s">
        <v>8247</v>
      </c>
      <c r="I3223">
        <v>1436114603</v>
      </c>
      <c r="J3223">
        <v>1433090603</v>
      </c>
      <c r="K3223" t="b">
        <v>1</v>
      </c>
      <c r="L3223">
        <v>113</v>
      </c>
      <c r="M3223" t="b">
        <v>1</v>
      </c>
      <c r="N3223" t="s">
        <v>8271</v>
      </c>
      <c r="O3223" s="13">
        <f>E3223/D3223</f>
        <v>1.0342499999999999</v>
      </c>
      <c r="P3223" s="14">
        <f>IF($L3223&lt;&gt;0, E3223/L3223, 0)</f>
        <v>36.610619469026545</v>
      </c>
      <c r="Q3223" t="str">
        <f>LEFT($N3223, FIND("/", $N3223)-1)</f>
        <v>theater</v>
      </c>
      <c r="R3223" t="str">
        <f>RIGHT(N3223, LEN(N3223)-LEN(Q3223)-1)</f>
        <v>plays</v>
      </c>
      <c r="S3223" s="5">
        <f>$J3223/60/60/24+DATE(1970, 1, 1)</f>
        <v>42155.696793981479</v>
      </c>
      <c r="T3223" s="5">
        <f>$I3223/60/60/24+DATE(1970, 1, 1)</f>
        <v>42190.696793981479</v>
      </c>
      <c r="U3223" t="b">
        <f>T3223&gt;S3223</f>
        <v>1</v>
      </c>
    </row>
    <row r="3224" spans="1:21" ht="43.5" x14ac:dyDescent="0.35">
      <c r="A3224">
        <v>3222</v>
      </c>
      <c r="B3224" s="3" t="s">
        <v>3222</v>
      </c>
      <c r="C3224" s="3" t="s">
        <v>7332</v>
      </c>
      <c r="D3224" s="11">
        <v>2500</v>
      </c>
      <c r="E3224" s="11">
        <v>3120</v>
      </c>
      <c r="F3224" t="s">
        <v>8219</v>
      </c>
      <c r="G3224" t="s">
        <v>8224</v>
      </c>
      <c r="H3224" t="s">
        <v>8246</v>
      </c>
      <c r="I3224">
        <v>1445722140</v>
      </c>
      <c r="J3224">
        <v>1443016697</v>
      </c>
      <c r="K3224" t="b">
        <v>1</v>
      </c>
      <c r="L3224">
        <v>84</v>
      </c>
      <c r="M3224" t="b">
        <v>1</v>
      </c>
      <c r="N3224" t="s">
        <v>8271</v>
      </c>
      <c r="O3224" s="13">
        <f>E3224/D3224</f>
        <v>1.248</v>
      </c>
      <c r="P3224" s="14">
        <f>IF($L3224&lt;&gt;0, E3224/L3224, 0)</f>
        <v>37.142857142857146</v>
      </c>
      <c r="Q3224" t="str">
        <f>LEFT($N3224, FIND("/", $N3224)-1)</f>
        <v>theater</v>
      </c>
      <c r="R3224" t="str">
        <f>RIGHT(N3224, LEN(N3224)-LEN(Q3224)-1)</f>
        <v>plays</v>
      </c>
      <c r="S3224" s="5">
        <f>$J3224/60/60/24+DATE(1970, 1, 1)</f>
        <v>42270.582141203704</v>
      </c>
      <c r="T3224" s="5">
        <f>$I3224/60/60/24+DATE(1970, 1, 1)</f>
        <v>42301.895138888889</v>
      </c>
      <c r="U3224" t="b">
        <f>T3224&gt;S3224</f>
        <v>1</v>
      </c>
    </row>
    <row r="3225" spans="1:21" ht="29" x14ac:dyDescent="0.35">
      <c r="A3225">
        <v>3223</v>
      </c>
      <c r="B3225" s="3" t="s">
        <v>3223</v>
      </c>
      <c r="C3225" s="3" t="s">
        <v>7333</v>
      </c>
      <c r="D3225" s="11">
        <v>3100</v>
      </c>
      <c r="E3225" s="11">
        <v>3395</v>
      </c>
      <c r="F3225" t="s">
        <v>8219</v>
      </c>
      <c r="G3225" t="s">
        <v>8224</v>
      </c>
      <c r="H3225" t="s">
        <v>8246</v>
      </c>
      <c r="I3225">
        <v>1440100976</v>
      </c>
      <c r="J3225">
        <v>1437508976</v>
      </c>
      <c r="K3225" t="b">
        <v>1</v>
      </c>
      <c r="L3225">
        <v>74</v>
      </c>
      <c r="M3225" t="b">
        <v>1</v>
      </c>
      <c r="N3225" t="s">
        <v>8271</v>
      </c>
      <c r="O3225" s="13">
        <f>E3225/D3225</f>
        <v>1.0951612903225807</v>
      </c>
      <c r="P3225" s="14">
        <f>IF($L3225&lt;&gt;0, E3225/L3225, 0)</f>
        <v>45.878378378378379</v>
      </c>
      <c r="Q3225" t="str">
        <f>LEFT($N3225, FIND("/", $N3225)-1)</f>
        <v>theater</v>
      </c>
      <c r="R3225" t="str">
        <f>RIGHT(N3225, LEN(N3225)-LEN(Q3225)-1)</f>
        <v>plays</v>
      </c>
      <c r="S3225" s="5">
        <f>$J3225/60/60/24+DATE(1970, 1, 1)</f>
        <v>42206.835370370376</v>
      </c>
      <c r="T3225" s="5">
        <f>$I3225/60/60/24+DATE(1970, 1, 1)</f>
        <v>42236.835370370376</v>
      </c>
      <c r="U3225" t="b">
        <f>T3225&gt;S3225</f>
        <v>1</v>
      </c>
    </row>
    <row r="3226" spans="1:21" ht="58" x14ac:dyDescent="0.35">
      <c r="A3226">
        <v>3224</v>
      </c>
      <c r="B3226" s="3" t="s">
        <v>3224</v>
      </c>
      <c r="C3226" s="3" t="s">
        <v>7334</v>
      </c>
      <c r="D3226" s="11">
        <v>30000</v>
      </c>
      <c r="E3226" s="11">
        <v>30610</v>
      </c>
      <c r="F3226" t="s">
        <v>8219</v>
      </c>
      <c r="G3226" t="s">
        <v>8224</v>
      </c>
      <c r="H3226" t="s">
        <v>8246</v>
      </c>
      <c r="I3226">
        <v>1484024400</v>
      </c>
      <c r="J3226">
        <v>1479932713</v>
      </c>
      <c r="K3226" t="b">
        <v>1</v>
      </c>
      <c r="L3226">
        <v>216</v>
      </c>
      <c r="M3226" t="b">
        <v>1</v>
      </c>
      <c r="N3226" t="s">
        <v>8271</v>
      </c>
      <c r="O3226" s="13">
        <f>E3226/D3226</f>
        <v>1.0203333333333333</v>
      </c>
      <c r="P3226" s="14">
        <f>IF($L3226&lt;&gt;0, E3226/L3226, 0)</f>
        <v>141.71296296296296</v>
      </c>
      <c r="Q3226" t="str">
        <f>LEFT($N3226, FIND("/", $N3226)-1)</f>
        <v>theater</v>
      </c>
      <c r="R3226" t="str">
        <f>RIGHT(N3226, LEN(N3226)-LEN(Q3226)-1)</f>
        <v>plays</v>
      </c>
      <c r="S3226" s="5">
        <f>$J3226/60/60/24+DATE(1970, 1, 1)</f>
        <v>42697.850844907407</v>
      </c>
      <c r="T3226" s="5">
        <f>$I3226/60/60/24+DATE(1970, 1, 1)</f>
        <v>42745.208333333328</v>
      </c>
      <c r="U3226" t="b">
        <f>T3226&gt;S3226</f>
        <v>1</v>
      </c>
    </row>
    <row r="3227" spans="1:21" ht="43.5" x14ac:dyDescent="0.35">
      <c r="A3227">
        <v>3225</v>
      </c>
      <c r="B3227" s="3" t="s">
        <v>3225</v>
      </c>
      <c r="C3227" s="3" t="s">
        <v>7335</v>
      </c>
      <c r="D3227" s="11">
        <v>2000</v>
      </c>
      <c r="E3227" s="11">
        <v>2047</v>
      </c>
      <c r="F3227" t="s">
        <v>8219</v>
      </c>
      <c r="G3227" t="s">
        <v>8224</v>
      </c>
      <c r="H3227" t="s">
        <v>8246</v>
      </c>
      <c r="I3227">
        <v>1464987600</v>
      </c>
      <c r="J3227">
        <v>1463145938</v>
      </c>
      <c r="K3227" t="b">
        <v>1</v>
      </c>
      <c r="L3227">
        <v>39</v>
      </c>
      <c r="M3227" t="b">
        <v>1</v>
      </c>
      <c r="N3227" t="s">
        <v>8271</v>
      </c>
      <c r="O3227" s="13">
        <f>E3227/D3227</f>
        <v>1.0235000000000001</v>
      </c>
      <c r="P3227" s="14">
        <f>IF($L3227&lt;&gt;0, E3227/L3227, 0)</f>
        <v>52.487179487179489</v>
      </c>
      <c r="Q3227" t="str">
        <f>LEFT($N3227, FIND("/", $N3227)-1)</f>
        <v>theater</v>
      </c>
      <c r="R3227" t="str">
        <f>RIGHT(N3227, LEN(N3227)-LEN(Q3227)-1)</f>
        <v>plays</v>
      </c>
      <c r="S3227" s="5">
        <f>$J3227/60/60/24+DATE(1970, 1, 1)</f>
        <v>42503.559467592597</v>
      </c>
      <c r="T3227" s="5">
        <f>$I3227/60/60/24+DATE(1970, 1, 1)</f>
        <v>42524.875</v>
      </c>
      <c r="U3227" t="b">
        <f>T3227&gt;S3227</f>
        <v>1</v>
      </c>
    </row>
    <row r="3228" spans="1:21" ht="43.5" x14ac:dyDescent="0.35">
      <c r="A3228">
        <v>3226</v>
      </c>
      <c r="B3228" s="3" t="s">
        <v>3226</v>
      </c>
      <c r="C3228" s="3" t="s">
        <v>7336</v>
      </c>
      <c r="D3228" s="11">
        <v>1200</v>
      </c>
      <c r="E3228" s="11">
        <v>1250</v>
      </c>
      <c r="F3228" t="s">
        <v>8219</v>
      </c>
      <c r="G3228" t="s">
        <v>8225</v>
      </c>
      <c r="H3228" t="s">
        <v>8247</v>
      </c>
      <c r="I3228">
        <v>1446213612</v>
      </c>
      <c r="J3228">
        <v>1443621612</v>
      </c>
      <c r="K3228" t="b">
        <v>1</v>
      </c>
      <c r="L3228">
        <v>21</v>
      </c>
      <c r="M3228" t="b">
        <v>1</v>
      </c>
      <c r="N3228" t="s">
        <v>8271</v>
      </c>
      <c r="O3228" s="13">
        <f>E3228/D3228</f>
        <v>1.0416666666666667</v>
      </c>
      <c r="P3228" s="14">
        <f>IF($L3228&lt;&gt;0, E3228/L3228, 0)</f>
        <v>59.523809523809526</v>
      </c>
      <c r="Q3228" t="str">
        <f>LEFT($N3228, FIND("/", $N3228)-1)</f>
        <v>theater</v>
      </c>
      <c r="R3228" t="str">
        <f>RIGHT(N3228, LEN(N3228)-LEN(Q3228)-1)</f>
        <v>plays</v>
      </c>
      <c r="S3228" s="5">
        <f>$J3228/60/60/24+DATE(1970, 1, 1)</f>
        <v>42277.583472222221</v>
      </c>
      <c r="T3228" s="5">
        <f>$I3228/60/60/24+DATE(1970, 1, 1)</f>
        <v>42307.583472222221</v>
      </c>
      <c r="U3228" t="b">
        <f>T3228&gt;S3228</f>
        <v>1</v>
      </c>
    </row>
    <row r="3229" spans="1:21" ht="43.5" x14ac:dyDescent="0.35">
      <c r="A3229">
        <v>3227</v>
      </c>
      <c r="B3229" s="3" t="s">
        <v>3227</v>
      </c>
      <c r="C3229" s="3" t="s">
        <v>7337</v>
      </c>
      <c r="D3229" s="11">
        <v>1200</v>
      </c>
      <c r="E3229" s="11">
        <v>1500</v>
      </c>
      <c r="F3229" t="s">
        <v>8219</v>
      </c>
      <c r="G3229" t="s">
        <v>8225</v>
      </c>
      <c r="H3229" t="s">
        <v>8247</v>
      </c>
      <c r="I3229">
        <v>1484687436</v>
      </c>
      <c r="J3229">
        <v>1482095436</v>
      </c>
      <c r="K3229" t="b">
        <v>0</v>
      </c>
      <c r="L3229">
        <v>30</v>
      </c>
      <c r="M3229" t="b">
        <v>1</v>
      </c>
      <c r="N3229" t="s">
        <v>8271</v>
      </c>
      <c r="O3229" s="13">
        <f>E3229/D3229</f>
        <v>1.25</v>
      </c>
      <c r="P3229" s="14">
        <f>IF($L3229&lt;&gt;0, E3229/L3229, 0)</f>
        <v>50</v>
      </c>
      <c r="Q3229" t="str">
        <f>LEFT($N3229, FIND("/", $N3229)-1)</f>
        <v>theater</v>
      </c>
      <c r="R3229" t="str">
        <f>RIGHT(N3229, LEN(N3229)-LEN(Q3229)-1)</f>
        <v>plays</v>
      </c>
      <c r="S3229" s="5">
        <f>$J3229/60/60/24+DATE(1970, 1, 1)</f>
        <v>42722.882361111115</v>
      </c>
      <c r="T3229" s="5">
        <f>$I3229/60/60/24+DATE(1970, 1, 1)</f>
        <v>42752.882361111115</v>
      </c>
      <c r="U3229" t="b">
        <f>T3229&gt;S3229</f>
        <v>1</v>
      </c>
    </row>
    <row r="3230" spans="1:21" ht="29" x14ac:dyDescent="0.35">
      <c r="A3230">
        <v>3228</v>
      </c>
      <c r="B3230" s="3" t="s">
        <v>3228</v>
      </c>
      <c r="C3230" s="3" t="s">
        <v>7338</v>
      </c>
      <c r="D3230" s="11">
        <v>7000</v>
      </c>
      <c r="E3230" s="11">
        <v>7164</v>
      </c>
      <c r="F3230" t="s">
        <v>8219</v>
      </c>
      <c r="G3230" t="s">
        <v>8224</v>
      </c>
      <c r="H3230" t="s">
        <v>8246</v>
      </c>
      <c r="I3230">
        <v>1450328340</v>
      </c>
      <c r="J3230">
        <v>1447606884</v>
      </c>
      <c r="K3230" t="b">
        <v>1</v>
      </c>
      <c r="L3230">
        <v>37</v>
      </c>
      <c r="M3230" t="b">
        <v>1</v>
      </c>
      <c r="N3230" t="s">
        <v>8271</v>
      </c>
      <c r="O3230" s="13">
        <f>E3230/D3230</f>
        <v>1.0234285714285714</v>
      </c>
      <c r="P3230" s="14">
        <f>IF($L3230&lt;&gt;0, E3230/L3230, 0)</f>
        <v>193.62162162162161</v>
      </c>
      <c r="Q3230" t="str">
        <f>LEFT($N3230, FIND("/", $N3230)-1)</f>
        <v>theater</v>
      </c>
      <c r="R3230" t="str">
        <f>RIGHT(N3230, LEN(N3230)-LEN(Q3230)-1)</f>
        <v>plays</v>
      </c>
      <c r="S3230" s="5">
        <f>$J3230/60/60/24+DATE(1970, 1, 1)</f>
        <v>42323.70930555556</v>
      </c>
      <c r="T3230" s="5">
        <f>$I3230/60/60/24+DATE(1970, 1, 1)</f>
        <v>42355.207638888889</v>
      </c>
      <c r="U3230" t="b">
        <f>T3230&gt;S3230</f>
        <v>1</v>
      </c>
    </row>
    <row r="3231" spans="1:21" ht="43.5" x14ac:dyDescent="0.35">
      <c r="A3231">
        <v>3229</v>
      </c>
      <c r="B3231" s="3" t="s">
        <v>3229</v>
      </c>
      <c r="C3231" s="3" t="s">
        <v>7339</v>
      </c>
      <c r="D3231" s="11">
        <v>20000</v>
      </c>
      <c r="E3231" s="11">
        <v>21573</v>
      </c>
      <c r="F3231" t="s">
        <v>8219</v>
      </c>
      <c r="G3231" t="s">
        <v>8224</v>
      </c>
      <c r="H3231" t="s">
        <v>8246</v>
      </c>
      <c r="I3231">
        <v>1416470398</v>
      </c>
      <c r="J3231">
        <v>1413874798</v>
      </c>
      <c r="K3231" t="b">
        <v>1</v>
      </c>
      <c r="L3231">
        <v>202</v>
      </c>
      <c r="M3231" t="b">
        <v>1</v>
      </c>
      <c r="N3231" t="s">
        <v>8271</v>
      </c>
      <c r="O3231" s="13">
        <f>E3231/D3231</f>
        <v>1.0786500000000001</v>
      </c>
      <c r="P3231" s="14">
        <f>IF($L3231&lt;&gt;0, E3231/L3231, 0)</f>
        <v>106.79702970297029</v>
      </c>
      <c r="Q3231" t="str">
        <f>LEFT($N3231, FIND("/", $N3231)-1)</f>
        <v>theater</v>
      </c>
      <c r="R3231" t="str">
        <f>RIGHT(N3231, LEN(N3231)-LEN(Q3231)-1)</f>
        <v>plays</v>
      </c>
      <c r="S3231" s="5">
        <f>$J3231/60/60/24+DATE(1970, 1, 1)</f>
        <v>41933.291643518518</v>
      </c>
      <c r="T3231" s="5">
        <f>$I3231/60/60/24+DATE(1970, 1, 1)</f>
        <v>41963.333310185189</v>
      </c>
      <c r="U3231" t="b">
        <f>T3231&gt;S3231</f>
        <v>1</v>
      </c>
    </row>
    <row r="3232" spans="1:21" ht="58" x14ac:dyDescent="0.35">
      <c r="A3232">
        <v>3230</v>
      </c>
      <c r="B3232" s="3" t="s">
        <v>3230</v>
      </c>
      <c r="C3232" s="3" t="s">
        <v>7340</v>
      </c>
      <c r="D3232" s="11">
        <v>2600</v>
      </c>
      <c r="E3232" s="11">
        <v>2857</v>
      </c>
      <c r="F3232" t="s">
        <v>8219</v>
      </c>
      <c r="G3232" t="s">
        <v>8224</v>
      </c>
      <c r="H3232" t="s">
        <v>8246</v>
      </c>
      <c r="I3232">
        <v>1412135940</v>
      </c>
      <c r="J3232">
        <v>1410840126</v>
      </c>
      <c r="K3232" t="b">
        <v>1</v>
      </c>
      <c r="L3232">
        <v>37</v>
      </c>
      <c r="M3232" t="b">
        <v>1</v>
      </c>
      <c r="N3232" t="s">
        <v>8271</v>
      </c>
      <c r="O3232" s="13">
        <f>E3232/D3232</f>
        <v>1.0988461538461538</v>
      </c>
      <c r="P3232" s="14">
        <f>IF($L3232&lt;&gt;0, E3232/L3232, 0)</f>
        <v>77.21621621621621</v>
      </c>
      <c r="Q3232" t="str">
        <f>LEFT($N3232, FIND("/", $N3232)-1)</f>
        <v>theater</v>
      </c>
      <c r="R3232" t="str">
        <f>RIGHT(N3232, LEN(N3232)-LEN(Q3232)-1)</f>
        <v>plays</v>
      </c>
      <c r="S3232" s="5">
        <f>$J3232/60/60/24+DATE(1970, 1, 1)</f>
        <v>41898.168125000004</v>
      </c>
      <c r="T3232" s="5">
        <f>$I3232/60/60/24+DATE(1970, 1, 1)</f>
        <v>41913.165972222225</v>
      </c>
      <c r="U3232" t="b">
        <f>T3232&gt;S3232</f>
        <v>1</v>
      </c>
    </row>
    <row r="3233" spans="1:21" ht="43.5" x14ac:dyDescent="0.35">
      <c r="A3233">
        <v>3231</v>
      </c>
      <c r="B3233" s="3" t="s">
        <v>3231</v>
      </c>
      <c r="C3233" s="3" t="s">
        <v>7341</v>
      </c>
      <c r="D3233" s="11">
        <v>1000</v>
      </c>
      <c r="E3233" s="11">
        <v>1610</v>
      </c>
      <c r="F3233" t="s">
        <v>8219</v>
      </c>
      <c r="G3233" t="s">
        <v>8224</v>
      </c>
      <c r="H3233" t="s">
        <v>8246</v>
      </c>
      <c r="I3233">
        <v>1460846347</v>
      </c>
      <c r="J3233">
        <v>1458254347</v>
      </c>
      <c r="K3233" t="b">
        <v>0</v>
      </c>
      <c r="L3233">
        <v>28</v>
      </c>
      <c r="M3233" t="b">
        <v>1</v>
      </c>
      <c r="N3233" t="s">
        <v>8271</v>
      </c>
      <c r="O3233" s="13">
        <f>E3233/D3233</f>
        <v>1.61</v>
      </c>
      <c r="P3233" s="14">
        <f>IF($L3233&lt;&gt;0, E3233/L3233, 0)</f>
        <v>57.5</v>
      </c>
      <c r="Q3233" t="str">
        <f>LEFT($N3233, FIND("/", $N3233)-1)</f>
        <v>theater</v>
      </c>
      <c r="R3233" t="str">
        <f>RIGHT(N3233, LEN(N3233)-LEN(Q3233)-1)</f>
        <v>plays</v>
      </c>
      <c r="S3233" s="5">
        <f>$J3233/60/60/24+DATE(1970, 1, 1)</f>
        <v>42446.943831018521</v>
      </c>
      <c r="T3233" s="5">
        <f>$I3233/60/60/24+DATE(1970, 1, 1)</f>
        <v>42476.943831018521</v>
      </c>
      <c r="U3233" t="b">
        <f>T3233&gt;S3233</f>
        <v>1</v>
      </c>
    </row>
    <row r="3234" spans="1:21" ht="43.5" x14ac:dyDescent="0.35">
      <c r="A3234">
        <v>3232</v>
      </c>
      <c r="B3234" s="3" t="s">
        <v>3232</v>
      </c>
      <c r="C3234" s="3" t="s">
        <v>7342</v>
      </c>
      <c r="D3234" s="11">
        <v>1000</v>
      </c>
      <c r="E3234" s="11">
        <v>1312</v>
      </c>
      <c r="F3234" t="s">
        <v>8219</v>
      </c>
      <c r="G3234" t="s">
        <v>8224</v>
      </c>
      <c r="H3234" t="s">
        <v>8246</v>
      </c>
      <c r="I3234">
        <v>1462334340</v>
      </c>
      <c r="J3234">
        <v>1459711917</v>
      </c>
      <c r="K3234" t="b">
        <v>1</v>
      </c>
      <c r="L3234">
        <v>26</v>
      </c>
      <c r="M3234" t="b">
        <v>1</v>
      </c>
      <c r="N3234" t="s">
        <v>8271</v>
      </c>
      <c r="O3234" s="13">
        <f>E3234/D3234</f>
        <v>1.3120000000000001</v>
      </c>
      <c r="P3234" s="14">
        <f>IF($L3234&lt;&gt;0, E3234/L3234, 0)</f>
        <v>50.46153846153846</v>
      </c>
      <c r="Q3234" t="str">
        <f>LEFT($N3234, FIND("/", $N3234)-1)</f>
        <v>theater</v>
      </c>
      <c r="R3234" t="str">
        <f>RIGHT(N3234, LEN(N3234)-LEN(Q3234)-1)</f>
        <v>plays</v>
      </c>
      <c r="S3234" s="5">
        <f>$J3234/60/60/24+DATE(1970, 1, 1)</f>
        <v>42463.81385416667</v>
      </c>
      <c r="T3234" s="5">
        <f>$I3234/60/60/24+DATE(1970, 1, 1)</f>
        <v>42494.165972222225</v>
      </c>
      <c r="U3234" t="b">
        <f>T3234&gt;S3234</f>
        <v>1</v>
      </c>
    </row>
    <row r="3235" spans="1:21" ht="43.5" x14ac:dyDescent="0.35">
      <c r="A3235">
        <v>3233</v>
      </c>
      <c r="B3235" s="3" t="s">
        <v>3233</v>
      </c>
      <c r="C3235" s="3" t="s">
        <v>7343</v>
      </c>
      <c r="D3235" s="11">
        <v>5000</v>
      </c>
      <c r="E3235" s="11">
        <v>5940</v>
      </c>
      <c r="F3235" t="s">
        <v>8219</v>
      </c>
      <c r="G3235" t="s">
        <v>8224</v>
      </c>
      <c r="H3235" t="s">
        <v>8246</v>
      </c>
      <c r="I3235">
        <v>1488482355</v>
      </c>
      <c r="J3235">
        <v>1485890355</v>
      </c>
      <c r="K3235" t="b">
        <v>0</v>
      </c>
      <c r="L3235">
        <v>61</v>
      </c>
      <c r="M3235" t="b">
        <v>1</v>
      </c>
      <c r="N3235" t="s">
        <v>8271</v>
      </c>
      <c r="O3235" s="13">
        <f>E3235/D3235</f>
        <v>1.1879999999999999</v>
      </c>
      <c r="P3235" s="14">
        <f>IF($L3235&lt;&gt;0, E3235/L3235, 0)</f>
        <v>97.377049180327873</v>
      </c>
      <c r="Q3235" t="str">
        <f>LEFT($N3235, FIND("/", $N3235)-1)</f>
        <v>theater</v>
      </c>
      <c r="R3235" t="str">
        <f>RIGHT(N3235, LEN(N3235)-LEN(Q3235)-1)</f>
        <v>plays</v>
      </c>
      <c r="S3235" s="5">
        <f>$J3235/60/60/24+DATE(1970, 1, 1)</f>
        <v>42766.805034722223</v>
      </c>
      <c r="T3235" s="5">
        <f>$I3235/60/60/24+DATE(1970, 1, 1)</f>
        <v>42796.805034722223</v>
      </c>
      <c r="U3235" t="b">
        <f>T3235&gt;S3235</f>
        <v>1</v>
      </c>
    </row>
    <row r="3236" spans="1:21" ht="43.5" x14ac:dyDescent="0.35">
      <c r="A3236">
        <v>3234</v>
      </c>
      <c r="B3236" s="3" t="s">
        <v>3234</v>
      </c>
      <c r="C3236" s="3" t="s">
        <v>7344</v>
      </c>
      <c r="D3236" s="11">
        <v>4000</v>
      </c>
      <c r="E3236" s="11">
        <v>4015.71</v>
      </c>
      <c r="F3236" t="s">
        <v>8219</v>
      </c>
      <c r="G3236" t="s">
        <v>8225</v>
      </c>
      <c r="H3236" t="s">
        <v>8247</v>
      </c>
      <c r="I3236">
        <v>1485991860</v>
      </c>
      <c r="J3236">
        <v>1483124208</v>
      </c>
      <c r="K3236" t="b">
        <v>0</v>
      </c>
      <c r="L3236">
        <v>115</v>
      </c>
      <c r="M3236" t="b">
        <v>1</v>
      </c>
      <c r="N3236" t="s">
        <v>8271</v>
      </c>
      <c r="O3236" s="13">
        <f>E3236/D3236</f>
        <v>1.0039275000000001</v>
      </c>
      <c r="P3236" s="14">
        <f>IF($L3236&lt;&gt;0, E3236/L3236, 0)</f>
        <v>34.91921739130435</v>
      </c>
      <c r="Q3236" t="str">
        <f>LEFT($N3236, FIND("/", $N3236)-1)</f>
        <v>theater</v>
      </c>
      <c r="R3236" t="str">
        <f>RIGHT(N3236, LEN(N3236)-LEN(Q3236)-1)</f>
        <v>plays</v>
      </c>
      <c r="S3236" s="5">
        <f>$J3236/60/60/24+DATE(1970, 1, 1)</f>
        <v>42734.789444444439</v>
      </c>
      <c r="T3236" s="5">
        <f>$I3236/60/60/24+DATE(1970, 1, 1)</f>
        <v>42767.979861111111</v>
      </c>
      <c r="U3236" t="b">
        <f>T3236&gt;S3236</f>
        <v>1</v>
      </c>
    </row>
    <row r="3237" spans="1:21" ht="43.5" x14ac:dyDescent="0.35">
      <c r="A3237">
        <v>3235</v>
      </c>
      <c r="B3237" s="3" t="s">
        <v>3235</v>
      </c>
      <c r="C3237" s="3" t="s">
        <v>7345</v>
      </c>
      <c r="D3237" s="11">
        <v>15000</v>
      </c>
      <c r="E3237" s="11">
        <v>15481</v>
      </c>
      <c r="F3237" t="s">
        <v>8219</v>
      </c>
      <c r="G3237" t="s">
        <v>8224</v>
      </c>
      <c r="H3237" t="s">
        <v>8246</v>
      </c>
      <c r="I3237">
        <v>1467361251</v>
      </c>
      <c r="J3237">
        <v>1464769251</v>
      </c>
      <c r="K3237" t="b">
        <v>1</v>
      </c>
      <c r="L3237">
        <v>181</v>
      </c>
      <c r="M3237" t="b">
        <v>1</v>
      </c>
      <c r="N3237" t="s">
        <v>8271</v>
      </c>
      <c r="O3237" s="13">
        <f>E3237/D3237</f>
        <v>1.0320666666666667</v>
      </c>
      <c r="P3237" s="14">
        <f>IF($L3237&lt;&gt;0, E3237/L3237, 0)</f>
        <v>85.530386740331494</v>
      </c>
      <c r="Q3237" t="str">
        <f>LEFT($N3237, FIND("/", $N3237)-1)</f>
        <v>theater</v>
      </c>
      <c r="R3237" t="str">
        <f>RIGHT(N3237, LEN(N3237)-LEN(Q3237)-1)</f>
        <v>plays</v>
      </c>
      <c r="S3237" s="5">
        <f>$J3237/60/60/24+DATE(1970, 1, 1)</f>
        <v>42522.347812499997</v>
      </c>
      <c r="T3237" s="5">
        <f>$I3237/60/60/24+DATE(1970, 1, 1)</f>
        <v>42552.347812499997</v>
      </c>
      <c r="U3237" t="b">
        <f>T3237&gt;S3237</f>
        <v>1</v>
      </c>
    </row>
    <row r="3238" spans="1:21" ht="43.5" x14ac:dyDescent="0.35">
      <c r="A3238">
        <v>3236</v>
      </c>
      <c r="B3238" s="3" t="s">
        <v>3236</v>
      </c>
      <c r="C3238" s="3" t="s">
        <v>7346</v>
      </c>
      <c r="D3238" s="11">
        <v>20000</v>
      </c>
      <c r="E3238" s="11">
        <v>20120</v>
      </c>
      <c r="F3238" t="s">
        <v>8219</v>
      </c>
      <c r="G3238" t="s">
        <v>8224</v>
      </c>
      <c r="H3238" t="s">
        <v>8246</v>
      </c>
      <c r="I3238">
        <v>1482962433</v>
      </c>
      <c r="J3238">
        <v>1480370433</v>
      </c>
      <c r="K3238" t="b">
        <v>0</v>
      </c>
      <c r="L3238">
        <v>110</v>
      </c>
      <c r="M3238" t="b">
        <v>1</v>
      </c>
      <c r="N3238" t="s">
        <v>8271</v>
      </c>
      <c r="O3238" s="13">
        <f>E3238/D3238</f>
        <v>1.006</v>
      </c>
      <c r="P3238" s="14">
        <f>IF($L3238&lt;&gt;0, E3238/L3238, 0)</f>
        <v>182.90909090909091</v>
      </c>
      <c r="Q3238" t="str">
        <f>LEFT($N3238, FIND("/", $N3238)-1)</f>
        <v>theater</v>
      </c>
      <c r="R3238" t="str">
        <f>RIGHT(N3238, LEN(N3238)-LEN(Q3238)-1)</f>
        <v>plays</v>
      </c>
      <c r="S3238" s="5">
        <f>$J3238/60/60/24+DATE(1970, 1, 1)</f>
        <v>42702.917048611111</v>
      </c>
      <c r="T3238" s="5">
        <f>$I3238/60/60/24+DATE(1970, 1, 1)</f>
        <v>42732.917048611111</v>
      </c>
      <c r="U3238" t="b">
        <f>T3238&gt;S3238</f>
        <v>1</v>
      </c>
    </row>
    <row r="3239" spans="1:21" ht="29" x14ac:dyDescent="0.35">
      <c r="A3239">
        <v>3237</v>
      </c>
      <c r="B3239" s="3" t="s">
        <v>3237</v>
      </c>
      <c r="C3239" s="3" t="s">
        <v>7347</v>
      </c>
      <c r="D3239" s="11">
        <v>35000</v>
      </c>
      <c r="E3239" s="11">
        <v>35275.64</v>
      </c>
      <c r="F3239" t="s">
        <v>8219</v>
      </c>
      <c r="G3239" t="s">
        <v>8224</v>
      </c>
      <c r="H3239" t="s">
        <v>8246</v>
      </c>
      <c r="I3239">
        <v>1443499140</v>
      </c>
      <c r="J3239">
        <v>1441452184</v>
      </c>
      <c r="K3239" t="b">
        <v>1</v>
      </c>
      <c r="L3239">
        <v>269</v>
      </c>
      <c r="M3239" t="b">
        <v>1</v>
      </c>
      <c r="N3239" t="s">
        <v>8271</v>
      </c>
      <c r="O3239" s="13">
        <f>E3239/D3239</f>
        <v>1.0078754285714286</v>
      </c>
      <c r="P3239" s="14">
        <f>IF($L3239&lt;&gt;0, E3239/L3239, 0)</f>
        <v>131.13620817843866</v>
      </c>
      <c r="Q3239" t="str">
        <f>LEFT($N3239, FIND("/", $N3239)-1)</f>
        <v>theater</v>
      </c>
      <c r="R3239" t="str">
        <f>RIGHT(N3239, LEN(N3239)-LEN(Q3239)-1)</f>
        <v>plays</v>
      </c>
      <c r="S3239" s="5">
        <f>$J3239/60/60/24+DATE(1970, 1, 1)</f>
        <v>42252.474351851852</v>
      </c>
      <c r="T3239" s="5">
        <f>$I3239/60/60/24+DATE(1970, 1, 1)</f>
        <v>42276.165972222225</v>
      </c>
      <c r="U3239" t="b">
        <f>T3239&gt;S3239</f>
        <v>1</v>
      </c>
    </row>
    <row r="3240" spans="1:21" ht="58" x14ac:dyDescent="0.35">
      <c r="A3240">
        <v>3238</v>
      </c>
      <c r="B3240" s="3" t="s">
        <v>3238</v>
      </c>
      <c r="C3240" s="3" t="s">
        <v>7348</v>
      </c>
      <c r="D3240" s="11">
        <v>2800</v>
      </c>
      <c r="E3240" s="11">
        <v>3145</v>
      </c>
      <c r="F3240" t="s">
        <v>8219</v>
      </c>
      <c r="G3240" t="s">
        <v>8225</v>
      </c>
      <c r="H3240" t="s">
        <v>8247</v>
      </c>
      <c r="I3240">
        <v>1435752898</v>
      </c>
      <c r="J3240">
        <v>1433160898</v>
      </c>
      <c r="K3240" t="b">
        <v>1</v>
      </c>
      <c r="L3240">
        <v>79</v>
      </c>
      <c r="M3240" t="b">
        <v>1</v>
      </c>
      <c r="N3240" t="s">
        <v>8271</v>
      </c>
      <c r="O3240" s="13">
        <f>E3240/D3240</f>
        <v>1.1232142857142857</v>
      </c>
      <c r="P3240" s="14">
        <f>IF($L3240&lt;&gt;0, E3240/L3240, 0)</f>
        <v>39.810126582278478</v>
      </c>
      <c r="Q3240" t="str">
        <f>LEFT($N3240, FIND("/", $N3240)-1)</f>
        <v>theater</v>
      </c>
      <c r="R3240" t="str">
        <f>RIGHT(N3240, LEN(N3240)-LEN(Q3240)-1)</f>
        <v>plays</v>
      </c>
      <c r="S3240" s="5">
        <f>$J3240/60/60/24+DATE(1970, 1, 1)</f>
        <v>42156.510393518518</v>
      </c>
      <c r="T3240" s="5">
        <f>$I3240/60/60/24+DATE(1970, 1, 1)</f>
        <v>42186.510393518518</v>
      </c>
      <c r="U3240" t="b">
        <f>T3240&gt;S3240</f>
        <v>1</v>
      </c>
    </row>
    <row r="3241" spans="1:21" ht="58" x14ac:dyDescent="0.35">
      <c r="A3241">
        <v>3239</v>
      </c>
      <c r="B3241" s="3" t="s">
        <v>3239</v>
      </c>
      <c r="C3241" s="3" t="s">
        <v>7349</v>
      </c>
      <c r="D3241" s="11">
        <v>5862</v>
      </c>
      <c r="E3241" s="11">
        <v>6208.98</v>
      </c>
      <c r="F3241" t="s">
        <v>8219</v>
      </c>
      <c r="G3241" t="s">
        <v>8225</v>
      </c>
      <c r="H3241" t="s">
        <v>8247</v>
      </c>
      <c r="I3241">
        <v>1445817540</v>
      </c>
      <c r="J3241">
        <v>1443665293</v>
      </c>
      <c r="K3241" t="b">
        <v>1</v>
      </c>
      <c r="L3241">
        <v>104</v>
      </c>
      <c r="M3241" t="b">
        <v>1</v>
      </c>
      <c r="N3241" t="s">
        <v>8271</v>
      </c>
      <c r="O3241" s="13">
        <f>E3241/D3241</f>
        <v>1.0591914022517912</v>
      </c>
      <c r="P3241" s="14">
        <f>IF($L3241&lt;&gt;0, E3241/L3241, 0)</f>
        <v>59.701730769230764</v>
      </c>
      <c r="Q3241" t="str">
        <f>LEFT($N3241, FIND("/", $N3241)-1)</f>
        <v>theater</v>
      </c>
      <c r="R3241" t="str">
        <f>RIGHT(N3241, LEN(N3241)-LEN(Q3241)-1)</f>
        <v>plays</v>
      </c>
      <c r="S3241" s="5">
        <f>$J3241/60/60/24+DATE(1970, 1, 1)</f>
        <v>42278.089039351849</v>
      </c>
      <c r="T3241" s="5">
        <f>$I3241/60/60/24+DATE(1970, 1, 1)</f>
        <v>42302.999305555553</v>
      </c>
      <c r="U3241" t="b">
        <f>T3241&gt;S3241</f>
        <v>1</v>
      </c>
    </row>
    <row r="3242" spans="1:21" ht="58" x14ac:dyDescent="0.35">
      <c r="A3242">
        <v>3240</v>
      </c>
      <c r="B3242" s="3" t="s">
        <v>3240</v>
      </c>
      <c r="C3242" s="3" t="s">
        <v>7350</v>
      </c>
      <c r="D3242" s="11">
        <v>3000</v>
      </c>
      <c r="E3242" s="11">
        <v>3017</v>
      </c>
      <c r="F3242" t="s">
        <v>8219</v>
      </c>
      <c r="G3242" t="s">
        <v>8225</v>
      </c>
      <c r="H3242" t="s">
        <v>8247</v>
      </c>
      <c r="I3242">
        <v>1487286000</v>
      </c>
      <c r="J3242">
        <v>1484843948</v>
      </c>
      <c r="K3242" t="b">
        <v>0</v>
      </c>
      <c r="L3242">
        <v>34</v>
      </c>
      <c r="M3242" t="b">
        <v>1</v>
      </c>
      <c r="N3242" t="s">
        <v>8271</v>
      </c>
      <c r="O3242" s="13">
        <f>E3242/D3242</f>
        <v>1.0056666666666667</v>
      </c>
      <c r="P3242" s="14">
        <f>IF($L3242&lt;&gt;0, E3242/L3242, 0)</f>
        <v>88.735294117647058</v>
      </c>
      <c r="Q3242" t="str">
        <f>LEFT($N3242, FIND("/", $N3242)-1)</f>
        <v>theater</v>
      </c>
      <c r="R3242" t="str">
        <f>RIGHT(N3242, LEN(N3242)-LEN(Q3242)-1)</f>
        <v>plays</v>
      </c>
      <c r="S3242" s="5">
        <f>$J3242/60/60/24+DATE(1970, 1, 1)</f>
        <v>42754.693842592591</v>
      </c>
      <c r="T3242" s="5">
        <f>$I3242/60/60/24+DATE(1970, 1, 1)</f>
        <v>42782.958333333328</v>
      </c>
      <c r="U3242" t="b">
        <f>T3242&gt;S3242</f>
        <v>1</v>
      </c>
    </row>
    <row r="3243" spans="1:21" ht="58" x14ac:dyDescent="0.35">
      <c r="A3243">
        <v>3241</v>
      </c>
      <c r="B3243" s="3" t="s">
        <v>3241</v>
      </c>
      <c r="C3243" s="3" t="s">
        <v>7351</v>
      </c>
      <c r="D3243" s="11">
        <v>8500</v>
      </c>
      <c r="E3243" s="11">
        <v>9801</v>
      </c>
      <c r="F3243" t="s">
        <v>8219</v>
      </c>
      <c r="G3243" t="s">
        <v>8224</v>
      </c>
      <c r="H3243" t="s">
        <v>8246</v>
      </c>
      <c r="I3243">
        <v>1413269940</v>
      </c>
      <c r="J3243">
        <v>1410421670</v>
      </c>
      <c r="K3243" t="b">
        <v>1</v>
      </c>
      <c r="L3243">
        <v>167</v>
      </c>
      <c r="M3243" t="b">
        <v>1</v>
      </c>
      <c r="N3243" t="s">
        <v>8271</v>
      </c>
      <c r="O3243" s="13">
        <f>E3243/D3243</f>
        <v>1.1530588235294117</v>
      </c>
      <c r="P3243" s="14">
        <f>IF($L3243&lt;&gt;0, E3243/L3243, 0)</f>
        <v>58.688622754491021</v>
      </c>
      <c r="Q3243" t="str">
        <f>LEFT($N3243, FIND("/", $N3243)-1)</f>
        <v>theater</v>
      </c>
      <c r="R3243" t="str">
        <f>RIGHT(N3243, LEN(N3243)-LEN(Q3243)-1)</f>
        <v>plays</v>
      </c>
      <c r="S3243" s="5">
        <f>$J3243/60/60/24+DATE(1970, 1, 1)</f>
        <v>41893.324884259258</v>
      </c>
      <c r="T3243" s="5">
        <f>$I3243/60/60/24+DATE(1970, 1, 1)</f>
        <v>41926.290972222225</v>
      </c>
      <c r="U3243" t="b">
        <f>T3243&gt;S3243</f>
        <v>1</v>
      </c>
    </row>
    <row r="3244" spans="1:21" ht="43.5" x14ac:dyDescent="0.35">
      <c r="A3244">
        <v>3242</v>
      </c>
      <c r="B3244" s="3" t="s">
        <v>3242</v>
      </c>
      <c r="C3244" s="3" t="s">
        <v>7352</v>
      </c>
      <c r="D3244" s="11">
        <v>10000</v>
      </c>
      <c r="E3244" s="11">
        <v>12730.42</v>
      </c>
      <c r="F3244" t="s">
        <v>8219</v>
      </c>
      <c r="G3244" t="s">
        <v>8224</v>
      </c>
      <c r="H3244" t="s">
        <v>8246</v>
      </c>
      <c r="I3244">
        <v>1411150092</v>
      </c>
      <c r="J3244">
        <v>1408558092</v>
      </c>
      <c r="K3244" t="b">
        <v>1</v>
      </c>
      <c r="L3244">
        <v>183</v>
      </c>
      <c r="M3244" t="b">
        <v>1</v>
      </c>
      <c r="N3244" t="s">
        <v>8271</v>
      </c>
      <c r="O3244" s="13">
        <f>E3244/D3244</f>
        <v>1.273042</v>
      </c>
      <c r="P3244" s="14">
        <f>IF($L3244&lt;&gt;0, E3244/L3244, 0)</f>
        <v>69.56513661202186</v>
      </c>
      <c r="Q3244" t="str">
        <f>LEFT($N3244, FIND("/", $N3244)-1)</f>
        <v>theater</v>
      </c>
      <c r="R3244" t="str">
        <f>RIGHT(N3244, LEN(N3244)-LEN(Q3244)-1)</f>
        <v>plays</v>
      </c>
      <c r="S3244" s="5">
        <f>$J3244/60/60/24+DATE(1970, 1, 1)</f>
        <v>41871.755694444444</v>
      </c>
      <c r="T3244" s="5">
        <f>$I3244/60/60/24+DATE(1970, 1, 1)</f>
        <v>41901.755694444444</v>
      </c>
      <c r="U3244" t="b">
        <f>T3244&gt;S3244</f>
        <v>1</v>
      </c>
    </row>
    <row r="3245" spans="1:21" ht="43.5" x14ac:dyDescent="0.35">
      <c r="A3245">
        <v>3243</v>
      </c>
      <c r="B3245" s="3" t="s">
        <v>3243</v>
      </c>
      <c r="C3245" s="3" t="s">
        <v>7353</v>
      </c>
      <c r="D3245" s="11">
        <v>8000</v>
      </c>
      <c r="E3245" s="11">
        <v>8227</v>
      </c>
      <c r="F3245" t="s">
        <v>8219</v>
      </c>
      <c r="G3245" t="s">
        <v>8224</v>
      </c>
      <c r="H3245" t="s">
        <v>8246</v>
      </c>
      <c r="I3245">
        <v>1444348800</v>
      </c>
      <c r="J3245">
        <v>1442283562</v>
      </c>
      <c r="K3245" t="b">
        <v>1</v>
      </c>
      <c r="L3245">
        <v>71</v>
      </c>
      <c r="M3245" t="b">
        <v>1</v>
      </c>
      <c r="N3245" t="s">
        <v>8271</v>
      </c>
      <c r="O3245" s="13">
        <f>E3245/D3245</f>
        <v>1.028375</v>
      </c>
      <c r="P3245" s="14">
        <f>IF($L3245&lt;&gt;0, E3245/L3245, 0)</f>
        <v>115.87323943661971</v>
      </c>
      <c r="Q3245" t="str">
        <f>LEFT($N3245, FIND("/", $N3245)-1)</f>
        <v>theater</v>
      </c>
      <c r="R3245" t="str">
        <f>RIGHT(N3245, LEN(N3245)-LEN(Q3245)-1)</f>
        <v>plays</v>
      </c>
      <c r="S3245" s="5">
        <f>$J3245/60/60/24+DATE(1970, 1, 1)</f>
        <v>42262.096782407403</v>
      </c>
      <c r="T3245" s="5">
        <f>$I3245/60/60/24+DATE(1970, 1, 1)</f>
        <v>42286</v>
      </c>
      <c r="U3245" t="b">
        <f>T3245&gt;S3245</f>
        <v>1</v>
      </c>
    </row>
    <row r="3246" spans="1:21" ht="43.5" x14ac:dyDescent="0.35">
      <c r="A3246">
        <v>3244</v>
      </c>
      <c r="B3246" s="3" t="s">
        <v>3244</v>
      </c>
      <c r="C3246" s="3" t="s">
        <v>7354</v>
      </c>
      <c r="D3246" s="11">
        <v>1600</v>
      </c>
      <c r="E3246" s="11">
        <v>1647</v>
      </c>
      <c r="F3246" t="s">
        <v>8219</v>
      </c>
      <c r="G3246" t="s">
        <v>8225</v>
      </c>
      <c r="H3246" t="s">
        <v>8247</v>
      </c>
      <c r="I3246">
        <v>1480613982</v>
      </c>
      <c r="J3246">
        <v>1478018382</v>
      </c>
      <c r="K3246" t="b">
        <v>0</v>
      </c>
      <c r="L3246">
        <v>69</v>
      </c>
      <c r="M3246" t="b">
        <v>1</v>
      </c>
      <c r="N3246" t="s">
        <v>8271</v>
      </c>
      <c r="O3246" s="13">
        <f>E3246/D3246</f>
        <v>1.0293749999999999</v>
      </c>
      <c r="P3246" s="14">
        <f>IF($L3246&lt;&gt;0, E3246/L3246, 0)</f>
        <v>23.869565217391305</v>
      </c>
      <c r="Q3246" t="str">
        <f>LEFT($N3246, FIND("/", $N3246)-1)</f>
        <v>theater</v>
      </c>
      <c r="R3246" t="str">
        <f>RIGHT(N3246, LEN(N3246)-LEN(Q3246)-1)</f>
        <v>plays</v>
      </c>
      <c r="S3246" s="5">
        <f>$J3246/60/60/24+DATE(1970, 1, 1)</f>
        <v>42675.694236111114</v>
      </c>
      <c r="T3246" s="5">
        <f>$I3246/60/60/24+DATE(1970, 1, 1)</f>
        <v>42705.735902777778</v>
      </c>
      <c r="U3246" t="b">
        <f>T3246&gt;S3246</f>
        <v>1</v>
      </c>
    </row>
    <row r="3247" spans="1:21" ht="43.5" x14ac:dyDescent="0.35">
      <c r="A3247">
        <v>3245</v>
      </c>
      <c r="B3247" s="3" t="s">
        <v>3245</v>
      </c>
      <c r="C3247" s="3" t="s">
        <v>7355</v>
      </c>
      <c r="D3247" s="11">
        <v>21000</v>
      </c>
      <c r="E3247" s="11">
        <v>21904</v>
      </c>
      <c r="F3247" t="s">
        <v>8219</v>
      </c>
      <c r="G3247" t="s">
        <v>8224</v>
      </c>
      <c r="H3247" t="s">
        <v>8246</v>
      </c>
      <c r="I3247">
        <v>1434074400</v>
      </c>
      <c r="J3247">
        <v>1431354258</v>
      </c>
      <c r="K3247" t="b">
        <v>0</v>
      </c>
      <c r="L3247">
        <v>270</v>
      </c>
      <c r="M3247" t="b">
        <v>1</v>
      </c>
      <c r="N3247" t="s">
        <v>8271</v>
      </c>
      <c r="O3247" s="13">
        <f>E3247/D3247</f>
        <v>1.043047619047619</v>
      </c>
      <c r="P3247" s="14">
        <f>IF($L3247&lt;&gt;0, E3247/L3247, 0)</f>
        <v>81.125925925925927</v>
      </c>
      <c r="Q3247" t="str">
        <f>LEFT($N3247, FIND("/", $N3247)-1)</f>
        <v>theater</v>
      </c>
      <c r="R3247" t="str">
        <f>RIGHT(N3247, LEN(N3247)-LEN(Q3247)-1)</f>
        <v>plays</v>
      </c>
      <c r="S3247" s="5">
        <f>$J3247/60/60/24+DATE(1970, 1, 1)</f>
        <v>42135.60020833333</v>
      </c>
      <c r="T3247" s="5">
        <f>$I3247/60/60/24+DATE(1970, 1, 1)</f>
        <v>42167.083333333328</v>
      </c>
      <c r="U3247" t="b">
        <f>T3247&gt;S3247</f>
        <v>1</v>
      </c>
    </row>
    <row r="3248" spans="1:21" ht="43.5" x14ac:dyDescent="0.35">
      <c r="A3248">
        <v>3246</v>
      </c>
      <c r="B3248" s="3" t="s">
        <v>3246</v>
      </c>
      <c r="C3248" s="3" t="s">
        <v>7356</v>
      </c>
      <c r="D3248" s="11">
        <v>10000</v>
      </c>
      <c r="E3248" s="11">
        <v>11122</v>
      </c>
      <c r="F3248" t="s">
        <v>8219</v>
      </c>
      <c r="G3248" t="s">
        <v>8224</v>
      </c>
      <c r="H3248" t="s">
        <v>8246</v>
      </c>
      <c r="I3248">
        <v>1442030340</v>
      </c>
      <c r="J3248">
        <v>1439551200</v>
      </c>
      <c r="K3248" t="b">
        <v>1</v>
      </c>
      <c r="L3248">
        <v>193</v>
      </c>
      <c r="M3248" t="b">
        <v>1</v>
      </c>
      <c r="N3248" t="s">
        <v>8271</v>
      </c>
      <c r="O3248" s="13">
        <f>E3248/D3248</f>
        <v>1.1122000000000001</v>
      </c>
      <c r="P3248" s="14">
        <f>IF($L3248&lt;&gt;0, E3248/L3248, 0)</f>
        <v>57.626943005181346</v>
      </c>
      <c r="Q3248" t="str">
        <f>LEFT($N3248, FIND("/", $N3248)-1)</f>
        <v>theater</v>
      </c>
      <c r="R3248" t="str">
        <f>RIGHT(N3248, LEN(N3248)-LEN(Q3248)-1)</f>
        <v>plays</v>
      </c>
      <c r="S3248" s="5">
        <f>$J3248/60/60/24+DATE(1970, 1, 1)</f>
        <v>42230.472222222219</v>
      </c>
      <c r="T3248" s="5">
        <f>$I3248/60/60/24+DATE(1970, 1, 1)</f>
        <v>42259.165972222225</v>
      </c>
      <c r="U3248" t="b">
        <f>T3248&gt;S3248</f>
        <v>1</v>
      </c>
    </row>
    <row r="3249" spans="1:21" ht="43.5" x14ac:dyDescent="0.35">
      <c r="A3249">
        <v>3247</v>
      </c>
      <c r="B3249" s="3" t="s">
        <v>3247</v>
      </c>
      <c r="C3249" s="3" t="s">
        <v>7357</v>
      </c>
      <c r="D3249" s="11">
        <v>2500</v>
      </c>
      <c r="E3249" s="11">
        <v>2646.5</v>
      </c>
      <c r="F3249" t="s">
        <v>8219</v>
      </c>
      <c r="G3249" t="s">
        <v>8225</v>
      </c>
      <c r="H3249" t="s">
        <v>8247</v>
      </c>
      <c r="I3249">
        <v>1436696712</v>
      </c>
      <c r="J3249">
        <v>1434104712</v>
      </c>
      <c r="K3249" t="b">
        <v>1</v>
      </c>
      <c r="L3249">
        <v>57</v>
      </c>
      <c r="M3249" t="b">
        <v>1</v>
      </c>
      <c r="N3249" t="s">
        <v>8271</v>
      </c>
      <c r="O3249" s="13">
        <f>E3249/D3249</f>
        <v>1.0586</v>
      </c>
      <c r="P3249" s="14">
        <f>IF($L3249&lt;&gt;0, E3249/L3249, 0)</f>
        <v>46.429824561403507</v>
      </c>
      <c r="Q3249" t="str">
        <f>LEFT($N3249, FIND("/", $N3249)-1)</f>
        <v>theater</v>
      </c>
      <c r="R3249" t="str">
        <f>RIGHT(N3249, LEN(N3249)-LEN(Q3249)-1)</f>
        <v>plays</v>
      </c>
      <c r="S3249" s="5">
        <f>$J3249/60/60/24+DATE(1970, 1, 1)</f>
        <v>42167.434166666666</v>
      </c>
      <c r="T3249" s="5">
        <f>$I3249/60/60/24+DATE(1970, 1, 1)</f>
        <v>42197.434166666666</v>
      </c>
      <c r="U3249" t="b">
        <f>T3249&gt;S3249</f>
        <v>1</v>
      </c>
    </row>
    <row r="3250" spans="1:21" ht="29" x14ac:dyDescent="0.35">
      <c r="A3250">
        <v>3248</v>
      </c>
      <c r="B3250" s="3" t="s">
        <v>3248</v>
      </c>
      <c r="C3250" s="3" t="s">
        <v>7358</v>
      </c>
      <c r="D3250" s="11">
        <v>12000</v>
      </c>
      <c r="E3250" s="11">
        <v>12095</v>
      </c>
      <c r="F3250" t="s">
        <v>8219</v>
      </c>
      <c r="G3250" t="s">
        <v>8224</v>
      </c>
      <c r="H3250" t="s">
        <v>8246</v>
      </c>
      <c r="I3250">
        <v>1428178757</v>
      </c>
      <c r="J3250">
        <v>1425590357</v>
      </c>
      <c r="K3250" t="b">
        <v>1</v>
      </c>
      <c r="L3250">
        <v>200</v>
      </c>
      <c r="M3250" t="b">
        <v>1</v>
      </c>
      <c r="N3250" t="s">
        <v>8271</v>
      </c>
      <c r="O3250" s="13">
        <f>E3250/D3250</f>
        <v>1.0079166666666666</v>
      </c>
      <c r="P3250" s="14">
        <f>IF($L3250&lt;&gt;0, E3250/L3250, 0)</f>
        <v>60.475000000000001</v>
      </c>
      <c r="Q3250" t="str">
        <f>LEFT($N3250, FIND("/", $N3250)-1)</f>
        <v>theater</v>
      </c>
      <c r="R3250" t="str">
        <f>RIGHT(N3250, LEN(N3250)-LEN(Q3250)-1)</f>
        <v>plays</v>
      </c>
      <c r="S3250" s="5">
        <f>$J3250/60/60/24+DATE(1970, 1, 1)</f>
        <v>42068.888391203705</v>
      </c>
      <c r="T3250" s="5">
        <f>$I3250/60/60/24+DATE(1970, 1, 1)</f>
        <v>42098.846724537041</v>
      </c>
      <c r="U3250" t="b">
        <f>T3250&gt;S3250</f>
        <v>1</v>
      </c>
    </row>
    <row r="3251" spans="1:21" ht="43.5" x14ac:dyDescent="0.35">
      <c r="A3251">
        <v>3249</v>
      </c>
      <c r="B3251" s="3" t="s">
        <v>3249</v>
      </c>
      <c r="C3251" s="3" t="s">
        <v>7359</v>
      </c>
      <c r="D3251" s="11">
        <v>5500</v>
      </c>
      <c r="E3251" s="11">
        <v>5771</v>
      </c>
      <c r="F3251" t="s">
        <v>8219</v>
      </c>
      <c r="G3251" t="s">
        <v>8224</v>
      </c>
      <c r="H3251" t="s">
        <v>8246</v>
      </c>
      <c r="I3251">
        <v>1434822914</v>
      </c>
      <c r="J3251">
        <v>1432230914</v>
      </c>
      <c r="K3251" t="b">
        <v>1</v>
      </c>
      <c r="L3251">
        <v>88</v>
      </c>
      <c r="M3251" t="b">
        <v>1</v>
      </c>
      <c r="N3251" t="s">
        <v>8271</v>
      </c>
      <c r="O3251" s="13">
        <f>E3251/D3251</f>
        <v>1.0492727272727274</v>
      </c>
      <c r="P3251" s="14">
        <f>IF($L3251&lt;&gt;0, E3251/L3251, 0)</f>
        <v>65.579545454545453</v>
      </c>
      <c r="Q3251" t="str">
        <f>LEFT($N3251, FIND("/", $N3251)-1)</f>
        <v>theater</v>
      </c>
      <c r="R3251" t="str">
        <f>RIGHT(N3251, LEN(N3251)-LEN(Q3251)-1)</f>
        <v>plays</v>
      </c>
      <c r="S3251" s="5">
        <f>$J3251/60/60/24+DATE(1970, 1, 1)</f>
        <v>42145.746689814812</v>
      </c>
      <c r="T3251" s="5">
        <f>$I3251/60/60/24+DATE(1970, 1, 1)</f>
        <v>42175.746689814812</v>
      </c>
      <c r="U3251" t="b">
        <f>T3251&gt;S3251</f>
        <v>1</v>
      </c>
    </row>
    <row r="3252" spans="1:21" ht="58" x14ac:dyDescent="0.35">
      <c r="A3252">
        <v>3250</v>
      </c>
      <c r="B3252" s="3" t="s">
        <v>3250</v>
      </c>
      <c r="C3252" s="3" t="s">
        <v>7360</v>
      </c>
      <c r="D3252" s="11">
        <v>25000</v>
      </c>
      <c r="E3252" s="11">
        <v>25388</v>
      </c>
      <c r="F3252" t="s">
        <v>8219</v>
      </c>
      <c r="G3252" t="s">
        <v>8224</v>
      </c>
      <c r="H3252" t="s">
        <v>8246</v>
      </c>
      <c r="I3252">
        <v>1415213324</v>
      </c>
      <c r="J3252">
        <v>1412617724</v>
      </c>
      <c r="K3252" t="b">
        <v>1</v>
      </c>
      <c r="L3252">
        <v>213</v>
      </c>
      <c r="M3252" t="b">
        <v>1</v>
      </c>
      <c r="N3252" t="s">
        <v>8271</v>
      </c>
      <c r="O3252" s="13">
        <f>E3252/D3252</f>
        <v>1.01552</v>
      </c>
      <c r="P3252" s="14">
        <f>IF($L3252&lt;&gt;0, E3252/L3252, 0)</f>
        <v>119.1924882629108</v>
      </c>
      <c r="Q3252" t="str">
        <f>LEFT($N3252, FIND("/", $N3252)-1)</f>
        <v>theater</v>
      </c>
      <c r="R3252" t="str">
        <f>RIGHT(N3252, LEN(N3252)-LEN(Q3252)-1)</f>
        <v>plays</v>
      </c>
      <c r="S3252" s="5">
        <f>$J3252/60/60/24+DATE(1970, 1, 1)</f>
        <v>41918.742175925923</v>
      </c>
      <c r="T3252" s="5">
        <f>$I3252/60/60/24+DATE(1970, 1, 1)</f>
        <v>41948.783842592595</v>
      </c>
      <c r="U3252" t="b">
        <f>T3252&gt;S3252</f>
        <v>1</v>
      </c>
    </row>
    <row r="3253" spans="1:21" ht="43.5" x14ac:dyDescent="0.35">
      <c r="A3253">
        <v>3251</v>
      </c>
      <c r="B3253" s="3" t="s">
        <v>3251</v>
      </c>
      <c r="C3253" s="3" t="s">
        <v>7361</v>
      </c>
      <c r="D3253" s="11">
        <v>1500</v>
      </c>
      <c r="E3253" s="11">
        <v>1661</v>
      </c>
      <c r="F3253" t="s">
        <v>8219</v>
      </c>
      <c r="G3253" t="s">
        <v>8224</v>
      </c>
      <c r="H3253" t="s">
        <v>8246</v>
      </c>
      <c r="I3253">
        <v>1434907966</v>
      </c>
      <c r="J3253">
        <v>1432315966</v>
      </c>
      <c r="K3253" t="b">
        <v>1</v>
      </c>
      <c r="L3253">
        <v>20</v>
      </c>
      <c r="M3253" t="b">
        <v>1</v>
      </c>
      <c r="N3253" t="s">
        <v>8271</v>
      </c>
      <c r="O3253" s="13">
        <f>E3253/D3253</f>
        <v>1.1073333333333333</v>
      </c>
      <c r="P3253" s="14">
        <f>IF($L3253&lt;&gt;0, E3253/L3253, 0)</f>
        <v>83.05</v>
      </c>
      <c r="Q3253" t="str">
        <f>LEFT($N3253, FIND("/", $N3253)-1)</f>
        <v>theater</v>
      </c>
      <c r="R3253" t="str">
        <f>RIGHT(N3253, LEN(N3253)-LEN(Q3253)-1)</f>
        <v>plays</v>
      </c>
      <c r="S3253" s="5">
        <f>$J3253/60/60/24+DATE(1970, 1, 1)</f>
        <v>42146.731087962966</v>
      </c>
      <c r="T3253" s="5">
        <f>$I3253/60/60/24+DATE(1970, 1, 1)</f>
        <v>42176.731087962966</v>
      </c>
      <c r="U3253" t="b">
        <f>T3253&gt;S3253</f>
        <v>1</v>
      </c>
    </row>
    <row r="3254" spans="1:21" ht="43.5" x14ac:dyDescent="0.35">
      <c r="A3254">
        <v>3252</v>
      </c>
      <c r="B3254" s="3" t="s">
        <v>3252</v>
      </c>
      <c r="C3254" s="3" t="s">
        <v>7362</v>
      </c>
      <c r="D3254" s="11">
        <v>2250</v>
      </c>
      <c r="E3254" s="11">
        <v>2876</v>
      </c>
      <c r="F3254" t="s">
        <v>8219</v>
      </c>
      <c r="G3254" t="s">
        <v>8225</v>
      </c>
      <c r="H3254" t="s">
        <v>8247</v>
      </c>
      <c r="I3254">
        <v>1473247240</v>
      </c>
      <c r="J3254">
        <v>1470655240</v>
      </c>
      <c r="K3254" t="b">
        <v>1</v>
      </c>
      <c r="L3254">
        <v>50</v>
      </c>
      <c r="M3254" t="b">
        <v>1</v>
      </c>
      <c r="N3254" t="s">
        <v>8271</v>
      </c>
      <c r="O3254" s="13">
        <f>E3254/D3254</f>
        <v>1.2782222222222221</v>
      </c>
      <c r="P3254" s="14">
        <f>IF($L3254&lt;&gt;0, E3254/L3254, 0)</f>
        <v>57.52</v>
      </c>
      <c r="Q3254" t="str">
        <f>LEFT($N3254, FIND("/", $N3254)-1)</f>
        <v>theater</v>
      </c>
      <c r="R3254" t="str">
        <f>RIGHT(N3254, LEN(N3254)-LEN(Q3254)-1)</f>
        <v>plays</v>
      </c>
      <c r="S3254" s="5">
        <f>$J3254/60/60/24+DATE(1970, 1, 1)</f>
        <v>42590.472685185188</v>
      </c>
      <c r="T3254" s="5">
        <f>$I3254/60/60/24+DATE(1970, 1, 1)</f>
        <v>42620.472685185188</v>
      </c>
      <c r="U3254" t="b">
        <f>T3254&gt;S3254</f>
        <v>1</v>
      </c>
    </row>
    <row r="3255" spans="1:21" ht="43.5" x14ac:dyDescent="0.35">
      <c r="A3255">
        <v>3253</v>
      </c>
      <c r="B3255" s="3" t="s">
        <v>3253</v>
      </c>
      <c r="C3255" s="3" t="s">
        <v>7363</v>
      </c>
      <c r="D3255" s="11">
        <v>20000</v>
      </c>
      <c r="E3255" s="11">
        <v>20365</v>
      </c>
      <c r="F3255" t="s">
        <v>8219</v>
      </c>
      <c r="G3255" t="s">
        <v>8224</v>
      </c>
      <c r="H3255" t="s">
        <v>8246</v>
      </c>
      <c r="I3255">
        <v>1473306300</v>
      </c>
      <c r="J3255">
        <v>1471701028</v>
      </c>
      <c r="K3255" t="b">
        <v>1</v>
      </c>
      <c r="L3255">
        <v>115</v>
      </c>
      <c r="M3255" t="b">
        <v>1</v>
      </c>
      <c r="N3255" t="s">
        <v>8271</v>
      </c>
      <c r="O3255" s="13">
        <f>E3255/D3255</f>
        <v>1.0182500000000001</v>
      </c>
      <c r="P3255" s="14">
        <f>IF($L3255&lt;&gt;0, E3255/L3255, 0)</f>
        <v>177.08695652173913</v>
      </c>
      <c r="Q3255" t="str">
        <f>LEFT($N3255, FIND("/", $N3255)-1)</f>
        <v>theater</v>
      </c>
      <c r="R3255" t="str">
        <f>RIGHT(N3255, LEN(N3255)-LEN(Q3255)-1)</f>
        <v>plays</v>
      </c>
      <c r="S3255" s="5">
        <f>$J3255/60/60/24+DATE(1970, 1, 1)</f>
        <v>42602.576712962968</v>
      </c>
      <c r="T3255" s="5">
        <f>$I3255/60/60/24+DATE(1970, 1, 1)</f>
        <v>42621.15625</v>
      </c>
      <c r="U3255" t="b">
        <f>T3255&gt;S3255</f>
        <v>1</v>
      </c>
    </row>
    <row r="3256" spans="1:21" ht="43.5" x14ac:dyDescent="0.35">
      <c r="A3256">
        <v>3254</v>
      </c>
      <c r="B3256" s="3" t="s">
        <v>3254</v>
      </c>
      <c r="C3256" s="3" t="s">
        <v>7364</v>
      </c>
      <c r="D3256" s="11">
        <v>13000</v>
      </c>
      <c r="E3256" s="11">
        <v>13163.5</v>
      </c>
      <c r="F3256" t="s">
        <v>8219</v>
      </c>
      <c r="G3256" t="s">
        <v>8225</v>
      </c>
      <c r="H3256" t="s">
        <v>8247</v>
      </c>
      <c r="I3256">
        <v>1427331809</v>
      </c>
      <c r="J3256">
        <v>1424743409</v>
      </c>
      <c r="K3256" t="b">
        <v>1</v>
      </c>
      <c r="L3256">
        <v>186</v>
      </c>
      <c r="M3256" t="b">
        <v>1</v>
      </c>
      <c r="N3256" t="s">
        <v>8271</v>
      </c>
      <c r="O3256" s="13">
        <f>E3256/D3256</f>
        <v>1.012576923076923</v>
      </c>
      <c r="P3256" s="14">
        <f>IF($L3256&lt;&gt;0, E3256/L3256, 0)</f>
        <v>70.771505376344081</v>
      </c>
      <c r="Q3256" t="str">
        <f>LEFT($N3256, FIND("/", $N3256)-1)</f>
        <v>theater</v>
      </c>
      <c r="R3256" t="str">
        <f>RIGHT(N3256, LEN(N3256)-LEN(Q3256)-1)</f>
        <v>plays</v>
      </c>
      <c r="S3256" s="5">
        <f>$J3256/60/60/24+DATE(1970, 1, 1)</f>
        <v>42059.085752314815</v>
      </c>
      <c r="T3256" s="5">
        <f>$I3256/60/60/24+DATE(1970, 1, 1)</f>
        <v>42089.044085648144</v>
      </c>
      <c r="U3256" t="b">
        <f>T3256&gt;S3256</f>
        <v>1</v>
      </c>
    </row>
    <row r="3257" spans="1:21" ht="58" x14ac:dyDescent="0.35">
      <c r="A3257">
        <v>3255</v>
      </c>
      <c r="B3257" s="3" t="s">
        <v>3255</v>
      </c>
      <c r="C3257" s="3" t="s">
        <v>7365</v>
      </c>
      <c r="D3257" s="11">
        <v>300</v>
      </c>
      <c r="E3257" s="11">
        <v>525</v>
      </c>
      <c r="F3257" t="s">
        <v>8219</v>
      </c>
      <c r="G3257" t="s">
        <v>8225</v>
      </c>
      <c r="H3257" t="s">
        <v>8247</v>
      </c>
      <c r="I3257">
        <v>1412706375</v>
      </c>
      <c r="J3257">
        <v>1410114375</v>
      </c>
      <c r="K3257" t="b">
        <v>1</v>
      </c>
      <c r="L3257">
        <v>18</v>
      </c>
      <c r="M3257" t="b">
        <v>1</v>
      </c>
      <c r="N3257" t="s">
        <v>8271</v>
      </c>
      <c r="O3257" s="13">
        <f>E3257/D3257</f>
        <v>1.75</v>
      </c>
      <c r="P3257" s="14">
        <f>IF($L3257&lt;&gt;0, E3257/L3257, 0)</f>
        <v>29.166666666666668</v>
      </c>
      <c r="Q3257" t="str">
        <f>LEFT($N3257, FIND("/", $N3257)-1)</f>
        <v>theater</v>
      </c>
      <c r="R3257" t="str">
        <f>RIGHT(N3257, LEN(N3257)-LEN(Q3257)-1)</f>
        <v>plays</v>
      </c>
      <c r="S3257" s="5">
        <f>$J3257/60/60/24+DATE(1970, 1, 1)</f>
        <v>41889.768229166664</v>
      </c>
      <c r="T3257" s="5">
        <f>$I3257/60/60/24+DATE(1970, 1, 1)</f>
        <v>41919.768229166664</v>
      </c>
      <c r="U3257" t="b">
        <f>T3257&gt;S3257</f>
        <v>1</v>
      </c>
    </row>
    <row r="3258" spans="1:21" ht="43.5" x14ac:dyDescent="0.35">
      <c r="A3258">
        <v>3256</v>
      </c>
      <c r="B3258" s="3" t="s">
        <v>3256</v>
      </c>
      <c r="C3258" s="3" t="s">
        <v>7366</v>
      </c>
      <c r="D3258" s="11">
        <v>10000</v>
      </c>
      <c r="E3258" s="11">
        <v>12806</v>
      </c>
      <c r="F3258" t="s">
        <v>8219</v>
      </c>
      <c r="G3258" t="s">
        <v>8224</v>
      </c>
      <c r="H3258" t="s">
        <v>8246</v>
      </c>
      <c r="I3258">
        <v>1433995140</v>
      </c>
      <c r="J3258">
        <v>1432129577</v>
      </c>
      <c r="K3258" t="b">
        <v>1</v>
      </c>
      <c r="L3258">
        <v>176</v>
      </c>
      <c r="M3258" t="b">
        <v>1</v>
      </c>
      <c r="N3258" t="s">
        <v>8271</v>
      </c>
      <c r="O3258" s="13">
        <f>E3258/D3258</f>
        <v>1.2806</v>
      </c>
      <c r="P3258" s="14">
        <f>IF($L3258&lt;&gt;0, E3258/L3258, 0)</f>
        <v>72.76136363636364</v>
      </c>
      <c r="Q3258" t="str">
        <f>LEFT($N3258, FIND("/", $N3258)-1)</f>
        <v>theater</v>
      </c>
      <c r="R3258" t="str">
        <f>RIGHT(N3258, LEN(N3258)-LEN(Q3258)-1)</f>
        <v>plays</v>
      </c>
      <c r="S3258" s="5">
        <f>$J3258/60/60/24+DATE(1970, 1, 1)</f>
        <v>42144.573807870373</v>
      </c>
      <c r="T3258" s="5">
        <f>$I3258/60/60/24+DATE(1970, 1, 1)</f>
        <v>42166.165972222225</v>
      </c>
      <c r="U3258" t="b">
        <f>T3258&gt;S3258</f>
        <v>1</v>
      </c>
    </row>
    <row r="3259" spans="1:21" ht="43.5" x14ac:dyDescent="0.35">
      <c r="A3259">
        <v>3257</v>
      </c>
      <c r="B3259" s="3" t="s">
        <v>3257</v>
      </c>
      <c r="C3259" s="3" t="s">
        <v>7367</v>
      </c>
      <c r="D3259" s="11">
        <v>2000</v>
      </c>
      <c r="E3259" s="11">
        <v>2125.9899999999998</v>
      </c>
      <c r="F3259" t="s">
        <v>8219</v>
      </c>
      <c r="G3259" t="s">
        <v>8225</v>
      </c>
      <c r="H3259" t="s">
        <v>8247</v>
      </c>
      <c r="I3259">
        <v>1487769952</v>
      </c>
      <c r="J3259">
        <v>1485177952</v>
      </c>
      <c r="K3259" t="b">
        <v>0</v>
      </c>
      <c r="L3259">
        <v>41</v>
      </c>
      <c r="M3259" t="b">
        <v>1</v>
      </c>
      <c r="N3259" t="s">
        <v>8271</v>
      </c>
      <c r="O3259" s="13">
        <f>E3259/D3259</f>
        <v>1.0629949999999999</v>
      </c>
      <c r="P3259" s="14">
        <f>IF($L3259&lt;&gt;0, E3259/L3259, 0)</f>
        <v>51.853414634146333</v>
      </c>
      <c r="Q3259" t="str">
        <f>LEFT($N3259, FIND("/", $N3259)-1)</f>
        <v>theater</v>
      </c>
      <c r="R3259" t="str">
        <f>RIGHT(N3259, LEN(N3259)-LEN(Q3259)-1)</f>
        <v>plays</v>
      </c>
      <c r="S3259" s="5">
        <f>$J3259/60/60/24+DATE(1970, 1, 1)</f>
        <v>42758.559629629628</v>
      </c>
      <c r="T3259" s="5">
        <f>$I3259/60/60/24+DATE(1970, 1, 1)</f>
        <v>42788.559629629628</v>
      </c>
      <c r="U3259" t="b">
        <f>T3259&gt;S3259</f>
        <v>1</v>
      </c>
    </row>
    <row r="3260" spans="1:21" ht="43.5" x14ac:dyDescent="0.35">
      <c r="A3260">
        <v>3258</v>
      </c>
      <c r="B3260" s="3" t="s">
        <v>3258</v>
      </c>
      <c r="C3260" s="3" t="s">
        <v>7368</v>
      </c>
      <c r="D3260" s="11">
        <v>7000</v>
      </c>
      <c r="E3260" s="11">
        <v>7365</v>
      </c>
      <c r="F3260" t="s">
        <v>8219</v>
      </c>
      <c r="G3260" t="s">
        <v>8224</v>
      </c>
      <c r="H3260" t="s">
        <v>8246</v>
      </c>
      <c r="I3260">
        <v>1420751861</v>
      </c>
      <c r="J3260">
        <v>1418159861</v>
      </c>
      <c r="K3260" t="b">
        <v>1</v>
      </c>
      <c r="L3260">
        <v>75</v>
      </c>
      <c r="M3260" t="b">
        <v>1</v>
      </c>
      <c r="N3260" t="s">
        <v>8271</v>
      </c>
      <c r="O3260" s="13">
        <f>E3260/D3260</f>
        <v>1.052142857142857</v>
      </c>
      <c r="P3260" s="14">
        <f>IF($L3260&lt;&gt;0, E3260/L3260, 0)</f>
        <v>98.2</v>
      </c>
      <c r="Q3260" t="str">
        <f>LEFT($N3260, FIND("/", $N3260)-1)</f>
        <v>theater</v>
      </c>
      <c r="R3260" t="str">
        <f>RIGHT(N3260, LEN(N3260)-LEN(Q3260)-1)</f>
        <v>plays</v>
      </c>
      <c r="S3260" s="5">
        <f>$J3260/60/60/24+DATE(1970, 1, 1)</f>
        <v>41982.887280092589</v>
      </c>
      <c r="T3260" s="5">
        <f>$I3260/60/60/24+DATE(1970, 1, 1)</f>
        <v>42012.887280092589</v>
      </c>
      <c r="U3260" t="b">
        <f>T3260&gt;S3260</f>
        <v>1</v>
      </c>
    </row>
    <row r="3261" spans="1:21" ht="43.5" x14ac:dyDescent="0.35">
      <c r="A3261">
        <v>3259</v>
      </c>
      <c r="B3261" s="3" t="s">
        <v>3259</v>
      </c>
      <c r="C3261" s="3" t="s">
        <v>7369</v>
      </c>
      <c r="D3261" s="11">
        <v>23000</v>
      </c>
      <c r="E3261" s="11">
        <v>24418.6</v>
      </c>
      <c r="F3261" t="s">
        <v>8219</v>
      </c>
      <c r="G3261" t="s">
        <v>8224</v>
      </c>
      <c r="H3261" t="s">
        <v>8246</v>
      </c>
      <c r="I3261">
        <v>1475294340</v>
      </c>
      <c r="J3261">
        <v>1472753745</v>
      </c>
      <c r="K3261" t="b">
        <v>1</v>
      </c>
      <c r="L3261">
        <v>97</v>
      </c>
      <c r="M3261" t="b">
        <v>1</v>
      </c>
      <c r="N3261" t="s">
        <v>8271</v>
      </c>
      <c r="O3261" s="13">
        <f>E3261/D3261</f>
        <v>1.0616782608695652</v>
      </c>
      <c r="P3261" s="14">
        <f>IF($L3261&lt;&gt;0, E3261/L3261, 0)</f>
        <v>251.7381443298969</v>
      </c>
      <c r="Q3261" t="str">
        <f>LEFT($N3261, FIND("/", $N3261)-1)</f>
        <v>theater</v>
      </c>
      <c r="R3261" t="str">
        <f>RIGHT(N3261, LEN(N3261)-LEN(Q3261)-1)</f>
        <v>plays</v>
      </c>
      <c r="S3261" s="5">
        <f>$J3261/60/60/24+DATE(1970, 1, 1)</f>
        <v>42614.760937500003</v>
      </c>
      <c r="T3261" s="5">
        <f>$I3261/60/60/24+DATE(1970, 1, 1)</f>
        <v>42644.165972222225</v>
      </c>
      <c r="U3261" t="b">
        <f>T3261&gt;S3261</f>
        <v>1</v>
      </c>
    </row>
    <row r="3262" spans="1:21" ht="43.5" x14ac:dyDescent="0.35">
      <c r="A3262">
        <v>3260</v>
      </c>
      <c r="B3262" s="3" t="s">
        <v>3260</v>
      </c>
      <c r="C3262" s="3" t="s">
        <v>7370</v>
      </c>
      <c r="D3262" s="11">
        <v>5000</v>
      </c>
      <c r="E3262" s="11">
        <v>5462</v>
      </c>
      <c r="F3262" t="s">
        <v>8219</v>
      </c>
      <c r="G3262" t="s">
        <v>8224</v>
      </c>
      <c r="H3262" t="s">
        <v>8246</v>
      </c>
      <c r="I3262">
        <v>1448903318</v>
      </c>
      <c r="J3262">
        <v>1445875718</v>
      </c>
      <c r="K3262" t="b">
        <v>1</v>
      </c>
      <c r="L3262">
        <v>73</v>
      </c>
      <c r="M3262" t="b">
        <v>1</v>
      </c>
      <c r="N3262" t="s">
        <v>8271</v>
      </c>
      <c r="O3262" s="13">
        <f>E3262/D3262</f>
        <v>1.0924</v>
      </c>
      <c r="P3262" s="14">
        <f>IF($L3262&lt;&gt;0, E3262/L3262, 0)</f>
        <v>74.821917808219183</v>
      </c>
      <c r="Q3262" t="str">
        <f>LEFT($N3262, FIND("/", $N3262)-1)</f>
        <v>theater</v>
      </c>
      <c r="R3262" t="str">
        <f>RIGHT(N3262, LEN(N3262)-LEN(Q3262)-1)</f>
        <v>plays</v>
      </c>
      <c r="S3262" s="5">
        <f>$J3262/60/60/24+DATE(1970, 1, 1)</f>
        <v>42303.672662037032</v>
      </c>
      <c r="T3262" s="5">
        <f>$I3262/60/60/24+DATE(1970, 1, 1)</f>
        <v>42338.714328703703</v>
      </c>
      <c r="U3262" t="b">
        <f>T3262&gt;S3262</f>
        <v>1</v>
      </c>
    </row>
    <row r="3263" spans="1:21" ht="43.5" x14ac:dyDescent="0.35">
      <c r="A3263">
        <v>3261</v>
      </c>
      <c r="B3263" s="3" t="s">
        <v>3261</v>
      </c>
      <c r="C3263" s="3" t="s">
        <v>7371</v>
      </c>
      <c r="D3263" s="11">
        <v>3300</v>
      </c>
      <c r="E3263" s="11">
        <v>3315</v>
      </c>
      <c r="F3263" t="s">
        <v>8219</v>
      </c>
      <c r="G3263" t="s">
        <v>8224</v>
      </c>
      <c r="H3263" t="s">
        <v>8246</v>
      </c>
      <c r="I3263">
        <v>1437067476</v>
      </c>
      <c r="J3263">
        <v>1434475476</v>
      </c>
      <c r="K3263" t="b">
        <v>1</v>
      </c>
      <c r="L3263">
        <v>49</v>
      </c>
      <c r="M3263" t="b">
        <v>1</v>
      </c>
      <c r="N3263" t="s">
        <v>8271</v>
      </c>
      <c r="O3263" s="13">
        <f>E3263/D3263</f>
        <v>1.0045454545454546</v>
      </c>
      <c r="P3263" s="14">
        <f>IF($L3263&lt;&gt;0, E3263/L3263, 0)</f>
        <v>67.65306122448979</v>
      </c>
      <c r="Q3263" t="str">
        <f>LEFT($N3263, FIND("/", $N3263)-1)</f>
        <v>theater</v>
      </c>
      <c r="R3263" t="str">
        <f>RIGHT(N3263, LEN(N3263)-LEN(Q3263)-1)</f>
        <v>plays</v>
      </c>
      <c r="S3263" s="5">
        <f>$J3263/60/60/24+DATE(1970, 1, 1)</f>
        <v>42171.725416666668</v>
      </c>
      <c r="T3263" s="5">
        <f>$I3263/60/60/24+DATE(1970, 1, 1)</f>
        <v>42201.725416666668</v>
      </c>
      <c r="U3263" t="b">
        <f>T3263&gt;S3263</f>
        <v>1</v>
      </c>
    </row>
    <row r="3264" spans="1:21" ht="29" x14ac:dyDescent="0.35">
      <c r="A3264">
        <v>3262</v>
      </c>
      <c r="B3264" s="3" t="s">
        <v>3262</v>
      </c>
      <c r="C3264" s="3" t="s">
        <v>7372</v>
      </c>
      <c r="D3264" s="11">
        <v>12200</v>
      </c>
      <c r="E3264" s="11">
        <v>12571</v>
      </c>
      <c r="F3264" t="s">
        <v>8219</v>
      </c>
      <c r="G3264" t="s">
        <v>8224</v>
      </c>
      <c r="H3264" t="s">
        <v>8246</v>
      </c>
      <c r="I3264">
        <v>1419220800</v>
      </c>
      <c r="J3264">
        <v>1416555262</v>
      </c>
      <c r="K3264" t="b">
        <v>1</v>
      </c>
      <c r="L3264">
        <v>134</v>
      </c>
      <c r="M3264" t="b">
        <v>1</v>
      </c>
      <c r="N3264" t="s">
        <v>8271</v>
      </c>
      <c r="O3264" s="13">
        <f>E3264/D3264</f>
        <v>1.0304098360655738</v>
      </c>
      <c r="P3264" s="14">
        <f>IF($L3264&lt;&gt;0, E3264/L3264, 0)</f>
        <v>93.81343283582089</v>
      </c>
      <c r="Q3264" t="str">
        <f>LEFT($N3264, FIND("/", $N3264)-1)</f>
        <v>theater</v>
      </c>
      <c r="R3264" t="str">
        <f>RIGHT(N3264, LEN(N3264)-LEN(Q3264)-1)</f>
        <v>plays</v>
      </c>
      <c r="S3264" s="5">
        <f>$J3264/60/60/24+DATE(1970, 1, 1)</f>
        <v>41964.315532407403</v>
      </c>
      <c r="T3264" s="5">
        <f>$I3264/60/60/24+DATE(1970, 1, 1)</f>
        <v>41995.166666666672</v>
      </c>
      <c r="U3264" t="b">
        <f>T3264&gt;S3264</f>
        <v>1</v>
      </c>
    </row>
    <row r="3265" spans="1:21" ht="29" x14ac:dyDescent="0.35">
      <c r="A3265">
        <v>3263</v>
      </c>
      <c r="B3265" s="3" t="s">
        <v>3263</v>
      </c>
      <c r="C3265" s="3" t="s">
        <v>7373</v>
      </c>
      <c r="D3265" s="11">
        <v>2500</v>
      </c>
      <c r="E3265" s="11">
        <v>2804.16</v>
      </c>
      <c r="F3265" t="s">
        <v>8219</v>
      </c>
      <c r="G3265" t="s">
        <v>8224</v>
      </c>
      <c r="H3265" t="s">
        <v>8246</v>
      </c>
      <c r="I3265">
        <v>1446238800</v>
      </c>
      <c r="J3265">
        <v>1444220588</v>
      </c>
      <c r="K3265" t="b">
        <v>1</v>
      </c>
      <c r="L3265">
        <v>68</v>
      </c>
      <c r="M3265" t="b">
        <v>1</v>
      </c>
      <c r="N3265" t="s">
        <v>8271</v>
      </c>
      <c r="O3265" s="13">
        <f>E3265/D3265</f>
        <v>1.121664</v>
      </c>
      <c r="P3265" s="14">
        <f>IF($L3265&lt;&gt;0, E3265/L3265, 0)</f>
        <v>41.237647058823526</v>
      </c>
      <c r="Q3265" t="str">
        <f>LEFT($N3265, FIND("/", $N3265)-1)</f>
        <v>theater</v>
      </c>
      <c r="R3265" t="str">
        <f>RIGHT(N3265, LEN(N3265)-LEN(Q3265)-1)</f>
        <v>plays</v>
      </c>
      <c r="S3265" s="5">
        <f>$J3265/60/60/24+DATE(1970, 1, 1)</f>
        <v>42284.516064814816</v>
      </c>
      <c r="T3265" s="5">
        <f>$I3265/60/60/24+DATE(1970, 1, 1)</f>
        <v>42307.875</v>
      </c>
      <c r="U3265" t="b">
        <f>T3265&gt;S3265</f>
        <v>1</v>
      </c>
    </row>
    <row r="3266" spans="1:21" ht="29" x14ac:dyDescent="0.35">
      <c r="A3266">
        <v>3264</v>
      </c>
      <c r="B3266" s="3" t="s">
        <v>3264</v>
      </c>
      <c r="C3266" s="3" t="s">
        <v>7374</v>
      </c>
      <c r="D3266" s="11">
        <v>2500</v>
      </c>
      <c r="E3266" s="11">
        <v>2575</v>
      </c>
      <c r="F3266" t="s">
        <v>8219</v>
      </c>
      <c r="G3266" t="s">
        <v>8224</v>
      </c>
      <c r="H3266" t="s">
        <v>8246</v>
      </c>
      <c r="I3266">
        <v>1422482400</v>
      </c>
      <c r="J3266">
        <v>1421089938</v>
      </c>
      <c r="K3266" t="b">
        <v>1</v>
      </c>
      <c r="L3266">
        <v>49</v>
      </c>
      <c r="M3266" t="b">
        <v>1</v>
      </c>
      <c r="N3266" t="s">
        <v>8271</v>
      </c>
      <c r="O3266" s="13">
        <f>E3266/D3266</f>
        <v>1.03</v>
      </c>
      <c r="P3266" s="14">
        <f>IF($L3266&lt;&gt;0, E3266/L3266, 0)</f>
        <v>52.551020408163268</v>
      </c>
      <c r="Q3266" t="str">
        <f>LEFT($N3266, FIND("/", $N3266)-1)</f>
        <v>theater</v>
      </c>
      <c r="R3266" t="str">
        <f>RIGHT(N3266, LEN(N3266)-LEN(Q3266)-1)</f>
        <v>plays</v>
      </c>
      <c r="S3266" s="5">
        <f>$J3266/60/60/24+DATE(1970, 1, 1)</f>
        <v>42016.800208333334</v>
      </c>
      <c r="T3266" s="5">
        <f>$I3266/60/60/24+DATE(1970, 1, 1)</f>
        <v>42032.916666666672</v>
      </c>
      <c r="U3266" t="b">
        <f>T3266&gt;S3266</f>
        <v>1</v>
      </c>
    </row>
    <row r="3267" spans="1:21" ht="43.5" x14ac:dyDescent="0.35">
      <c r="A3267">
        <v>3265</v>
      </c>
      <c r="B3267" s="3" t="s">
        <v>3265</v>
      </c>
      <c r="C3267" s="3" t="s">
        <v>7375</v>
      </c>
      <c r="D3267" s="11">
        <v>2700</v>
      </c>
      <c r="E3267" s="11">
        <v>4428</v>
      </c>
      <c r="F3267" t="s">
        <v>8219</v>
      </c>
      <c r="G3267" t="s">
        <v>8241</v>
      </c>
      <c r="H3267" t="s">
        <v>8249</v>
      </c>
      <c r="I3267">
        <v>1449162000</v>
      </c>
      <c r="J3267">
        <v>1446570315</v>
      </c>
      <c r="K3267" t="b">
        <v>1</v>
      </c>
      <c r="L3267">
        <v>63</v>
      </c>
      <c r="M3267" t="b">
        <v>1</v>
      </c>
      <c r="N3267" t="s">
        <v>8271</v>
      </c>
      <c r="O3267" s="13">
        <f>E3267/D3267</f>
        <v>1.64</v>
      </c>
      <c r="P3267" s="14">
        <f>IF($L3267&lt;&gt;0, E3267/L3267, 0)</f>
        <v>70.285714285714292</v>
      </c>
      <c r="Q3267" t="str">
        <f>LEFT($N3267, FIND("/", $N3267)-1)</f>
        <v>theater</v>
      </c>
      <c r="R3267" t="str">
        <f>RIGHT(N3267, LEN(N3267)-LEN(Q3267)-1)</f>
        <v>plays</v>
      </c>
      <c r="S3267" s="5">
        <f>$J3267/60/60/24+DATE(1970, 1, 1)</f>
        <v>42311.711979166663</v>
      </c>
      <c r="T3267" s="5">
        <f>$I3267/60/60/24+DATE(1970, 1, 1)</f>
        <v>42341.708333333328</v>
      </c>
      <c r="U3267" t="b">
        <f>T3267&gt;S3267</f>
        <v>1</v>
      </c>
    </row>
    <row r="3268" spans="1:21" ht="43.5" x14ac:dyDescent="0.35">
      <c r="A3268">
        <v>3266</v>
      </c>
      <c r="B3268" s="3" t="s">
        <v>3266</v>
      </c>
      <c r="C3268" s="3" t="s">
        <v>7376</v>
      </c>
      <c r="D3268" s="11">
        <v>6000</v>
      </c>
      <c r="E3268" s="11">
        <v>7877</v>
      </c>
      <c r="F3268" t="s">
        <v>8219</v>
      </c>
      <c r="G3268" t="s">
        <v>8224</v>
      </c>
      <c r="H3268" t="s">
        <v>8246</v>
      </c>
      <c r="I3268">
        <v>1434142800</v>
      </c>
      <c r="J3268">
        <v>1431435122</v>
      </c>
      <c r="K3268" t="b">
        <v>1</v>
      </c>
      <c r="L3268">
        <v>163</v>
      </c>
      <c r="M3268" t="b">
        <v>1</v>
      </c>
      <c r="N3268" t="s">
        <v>8271</v>
      </c>
      <c r="O3268" s="13">
        <f>E3268/D3268</f>
        <v>1.3128333333333333</v>
      </c>
      <c r="P3268" s="14">
        <f>IF($L3268&lt;&gt;0, E3268/L3268, 0)</f>
        <v>48.325153374233132</v>
      </c>
      <c r="Q3268" t="str">
        <f>LEFT($N3268, FIND("/", $N3268)-1)</f>
        <v>theater</v>
      </c>
      <c r="R3268" t="str">
        <f>RIGHT(N3268, LEN(N3268)-LEN(Q3268)-1)</f>
        <v>plays</v>
      </c>
      <c r="S3268" s="5">
        <f>$J3268/60/60/24+DATE(1970, 1, 1)</f>
        <v>42136.536134259266</v>
      </c>
      <c r="T3268" s="5">
        <f>$I3268/60/60/24+DATE(1970, 1, 1)</f>
        <v>42167.875</v>
      </c>
      <c r="U3268" t="b">
        <f>T3268&gt;S3268</f>
        <v>1</v>
      </c>
    </row>
    <row r="3269" spans="1:21" ht="43.5" x14ac:dyDescent="0.35">
      <c r="A3269">
        <v>3267</v>
      </c>
      <c r="B3269" s="3" t="s">
        <v>3267</v>
      </c>
      <c r="C3269" s="3" t="s">
        <v>7377</v>
      </c>
      <c r="D3269" s="11">
        <v>15000</v>
      </c>
      <c r="E3269" s="11">
        <v>15315</v>
      </c>
      <c r="F3269" t="s">
        <v>8219</v>
      </c>
      <c r="G3269" t="s">
        <v>8224</v>
      </c>
      <c r="H3269" t="s">
        <v>8246</v>
      </c>
      <c r="I3269">
        <v>1437156660</v>
      </c>
      <c r="J3269">
        <v>1434564660</v>
      </c>
      <c r="K3269" t="b">
        <v>1</v>
      </c>
      <c r="L3269">
        <v>288</v>
      </c>
      <c r="M3269" t="b">
        <v>1</v>
      </c>
      <c r="N3269" t="s">
        <v>8271</v>
      </c>
      <c r="O3269" s="13">
        <f>E3269/D3269</f>
        <v>1.0209999999999999</v>
      </c>
      <c r="P3269" s="14">
        <f>IF($L3269&lt;&gt;0, E3269/L3269, 0)</f>
        <v>53.177083333333336</v>
      </c>
      <c r="Q3269" t="str">
        <f>LEFT($N3269, FIND("/", $N3269)-1)</f>
        <v>theater</v>
      </c>
      <c r="R3269" t="str">
        <f>RIGHT(N3269, LEN(N3269)-LEN(Q3269)-1)</f>
        <v>plays</v>
      </c>
      <c r="S3269" s="5">
        <f>$J3269/60/60/24+DATE(1970, 1, 1)</f>
        <v>42172.757638888885</v>
      </c>
      <c r="T3269" s="5">
        <f>$I3269/60/60/24+DATE(1970, 1, 1)</f>
        <v>42202.757638888885</v>
      </c>
      <c r="U3269" t="b">
        <f>T3269&gt;S3269</f>
        <v>1</v>
      </c>
    </row>
    <row r="3270" spans="1:21" ht="43.5" x14ac:dyDescent="0.35">
      <c r="A3270">
        <v>3268</v>
      </c>
      <c r="B3270" s="3" t="s">
        <v>3268</v>
      </c>
      <c r="C3270" s="3" t="s">
        <v>7378</v>
      </c>
      <c r="D3270" s="11">
        <v>2000</v>
      </c>
      <c r="E3270" s="11">
        <v>2560</v>
      </c>
      <c r="F3270" t="s">
        <v>8219</v>
      </c>
      <c r="G3270" t="s">
        <v>8224</v>
      </c>
      <c r="H3270" t="s">
        <v>8246</v>
      </c>
      <c r="I3270">
        <v>1472074928</v>
      </c>
      <c r="J3270">
        <v>1470692528</v>
      </c>
      <c r="K3270" t="b">
        <v>1</v>
      </c>
      <c r="L3270">
        <v>42</v>
      </c>
      <c r="M3270" t="b">
        <v>1</v>
      </c>
      <c r="N3270" t="s">
        <v>8271</v>
      </c>
      <c r="O3270" s="13">
        <f>E3270/D3270</f>
        <v>1.28</v>
      </c>
      <c r="P3270" s="14">
        <f>IF($L3270&lt;&gt;0, E3270/L3270, 0)</f>
        <v>60.952380952380949</v>
      </c>
      <c r="Q3270" t="str">
        <f>LEFT($N3270, FIND("/", $N3270)-1)</f>
        <v>theater</v>
      </c>
      <c r="R3270" t="str">
        <f>RIGHT(N3270, LEN(N3270)-LEN(Q3270)-1)</f>
        <v>plays</v>
      </c>
      <c r="S3270" s="5">
        <f>$J3270/60/60/24+DATE(1970, 1, 1)</f>
        <v>42590.90425925926</v>
      </c>
      <c r="T3270" s="5">
        <f>$I3270/60/60/24+DATE(1970, 1, 1)</f>
        <v>42606.90425925926</v>
      </c>
      <c r="U3270" t="b">
        <f>T3270&gt;S3270</f>
        <v>1</v>
      </c>
    </row>
    <row r="3271" spans="1:21" ht="43.5" x14ac:dyDescent="0.35">
      <c r="A3271">
        <v>3269</v>
      </c>
      <c r="B3271" s="3" t="s">
        <v>3269</v>
      </c>
      <c r="C3271" s="3" t="s">
        <v>7379</v>
      </c>
      <c r="D3271" s="11">
        <v>8000</v>
      </c>
      <c r="E3271" s="11">
        <v>8120</v>
      </c>
      <c r="F3271" t="s">
        <v>8219</v>
      </c>
      <c r="G3271" t="s">
        <v>8225</v>
      </c>
      <c r="H3271" t="s">
        <v>8247</v>
      </c>
      <c r="I3271">
        <v>1434452400</v>
      </c>
      <c r="J3271">
        <v>1431509397</v>
      </c>
      <c r="K3271" t="b">
        <v>1</v>
      </c>
      <c r="L3271">
        <v>70</v>
      </c>
      <c r="M3271" t="b">
        <v>1</v>
      </c>
      <c r="N3271" t="s">
        <v>8271</v>
      </c>
      <c r="O3271" s="13">
        <f>E3271/D3271</f>
        <v>1.0149999999999999</v>
      </c>
      <c r="P3271" s="14">
        <f>IF($L3271&lt;&gt;0, E3271/L3271, 0)</f>
        <v>116</v>
      </c>
      <c r="Q3271" t="str">
        <f>LEFT($N3271, FIND("/", $N3271)-1)</f>
        <v>theater</v>
      </c>
      <c r="R3271" t="str">
        <f>RIGHT(N3271, LEN(N3271)-LEN(Q3271)-1)</f>
        <v>plays</v>
      </c>
      <c r="S3271" s="5">
        <f>$J3271/60/60/24+DATE(1970, 1, 1)</f>
        <v>42137.395798611105</v>
      </c>
      <c r="T3271" s="5">
        <f>$I3271/60/60/24+DATE(1970, 1, 1)</f>
        <v>42171.458333333328</v>
      </c>
      <c r="U3271" t="b">
        <f>T3271&gt;S3271</f>
        <v>1</v>
      </c>
    </row>
    <row r="3272" spans="1:21" ht="58" x14ac:dyDescent="0.35">
      <c r="A3272">
        <v>3270</v>
      </c>
      <c r="B3272" s="3" t="s">
        <v>3270</v>
      </c>
      <c r="C3272" s="3" t="s">
        <v>7380</v>
      </c>
      <c r="D3272" s="11">
        <v>1800</v>
      </c>
      <c r="E3272" s="11">
        <v>1830</v>
      </c>
      <c r="F3272" t="s">
        <v>8219</v>
      </c>
      <c r="G3272" t="s">
        <v>8225</v>
      </c>
      <c r="H3272" t="s">
        <v>8247</v>
      </c>
      <c r="I3272">
        <v>1436705265</v>
      </c>
      <c r="J3272">
        <v>1434113265</v>
      </c>
      <c r="K3272" t="b">
        <v>1</v>
      </c>
      <c r="L3272">
        <v>30</v>
      </c>
      <c r="M3272" t="b">
        <v>1</v>
      </c>
      <c r="N3272" t="s">
        <v>8271</v>
      </c>
      <c r="O3272" s="13">
        <f>E3272/D3272</f>
        <v>1.0166666666666666</v>
      </c>
      <c r="P3272" s="14">
        <f>IF($L3272&lt;&gt;0, E3272/L3272, 0)</f>
        <v>61</v>
      </c>
      <c r="Q3272" t="str">
        <f>LEFT($N3272, FIND("/", $N3272)-1)</f>
        <v>theater</v>
      </c>
      <c r="R3272" t="str">
        <f>RIGHT(N3272, LEN(N3272)-LEN(Q3272)-1)</f>
        <v>plays</v>
      </c>
      <c r="S3272" s="5">
        <f>$J3272/60/60/24+DATE(1970, 1, 1)</f>
        <v>42167.533159722225</v>
      </c>
      <c r="T3272" s="5">
        <f>$I3272/60/60/24+DATE(1970, 1, 1)</f>
        <v>42197.533159722225</v>
      </c>
      <c r="U3272" t="b">
        <f>T3272&gt;S3272</f>
        <v>1</v>
      </c>
    </row>
    <row r="3273" spans="1:21" x14ac:dyDescent="0.35">
      <c r="A3273">
        <v>3271</v>
      </c>
      <c r="B3273" s="3" t="s">
        <v>3271</v>
      </c>
      <c r="C3273" s="3" t="s">
        <v>7381</v>
      </c>
      <c r="D3273" s="11">
        <v>1500</v>
      </c>
      <c r="E3273" s="11">
        <v>1950</v>
      </c>
      <c r="F3273" t="s">
        <v>8219</v>
      </c>
      <c r="G3273" t="s">
        <v>8225</v>
      </c>
      <c r="H3273" t="s">
        <v>8247</v>
      </c>
      <c r="I3273">
        <v>1414927775</v>
      </c>
      <c r="J3273">
        <v>1412332175</v>
      </c>
      <c r="K3273" t="b">
        <v>1</v>
      </c>
      <c r="L3273">
        <v>51</v>
      </c>
      <c r="M3273" t="b">
        <v>1</v>
      </c>
      <c r="N3273" t="s">
        <v>8271</v>
      </c>
      <c r="O3273" s="13">
        <f>E3273/D3273</f>
        <v>1.3</v>
      </c>
      <c r="P3273" s="14">
        <f>IF($L3273&lt;&gt;0, E3273/L3273, 0)</f>
        <v>38.235294117647058</v>
      </c>
      <c r="Q3273" t="str">
        <f>LEFT($N3273, FIND("/", $N3273)-1)</f>
        <v>theater</v>
      </c>
      <c r="R3273" t="str">
        <f>RIGHT(N3273, LEN(N3273)-LEN(Q3273)-1)</f>
        <v>plays</v>
      </c>
      <c r="S3273" s="5">
        <f>$J3273/60/60/24+DATE(1970, 1, 1)</f>
        <v>41915.437210648146</v>
      </c>
      <c r="T3273" s="5">
        <f>$I3273/60/60/24+DATE(1970, 1, 1)</f>
        <v>41945.478877314818</v>
      </c>
      <c r="U3273" t="b">
        <f>T3273&gt;S3273</f>
        <v>1</v>
      </c>
    </row>
    <row r="3274" spans="1:21" ht="43.5" x14ac:dyDescent="0.35">
      <c r="A3274">
        <v>3272</v>
      </c>
      <c r="B3274" s="3" t="s">
        <v>3272</v>
      </c>
      <c r="C3274" s="3" t="s">
        <v>7382</v>
      </c>
      <c r="D3274" s="11">
        <v>10000</v>
      </c>
      <c r="E3274" s="11">
        <v>15443</v>
      </c>
      <c r="F3274" t="s">
        <v>8219</v>
      </c>
      <c r="G3274" t="s">
        <v>8224</v>
      </c>
      <c r="H3274" t="s">
        <v>8246</v>
      </c>
      <c r="I3274">
        <v>1446814809</v>
      </c>
      <c r="J3274">
        <v>1444219209</v>
      </c>
      <c r="K3274" t="b">
        <v>1</v>
      </c>
      <c r="L3274">
        <v>145</v>
      </c>
      <c r="M3274" t="b">
        <v>1</v>
      </c>
      <c r="N3274" t="s">
        <v>8271</v>
      </c>
      <c r="O3274" s="13">
        <f>E3274/D3274</f>
        <v>1.5443</v>
      </c>
      <c r="P3274" s="14">
        <f>IF($L3274&lt;&gt;0, E3274/L3274, 0)</f>
        <v>106.50344827586207</v>
      </c>
      <c r="Q3274" t="str">
        <f>LEFT($N3274, FIND("/", $N3274)-1)</f>
        <v>theater</v>
      </c>
      <c r="R3274" t="str">
        <f>RIGHT(N3274, LEN(N3274)-LEN(Q3274)-1)</f>
        <v>plays</v>
      </c>
      <c r="S3274" s="5">
        <f>$J3274/60/60/24+DATE(1970, 1, 1)</f>
        <v>42284.500104166669</v>
      </c>
      <c r="T3274" s="5">
        <f>$I3274/60/60/24+DATE(1970, 1, 1)</f>
        <v>42314.541770833333</v>
      </c>
      <c r="U3274" t="b">
        <f>T3274&gt;S3274</f>
        <v>1</v>
      </c>
    </row>
    <row r="3275" spans="1:21" ht="58" x14ac:dyDescent="0.35">
      <c r="A3275">
        <v>3273</v>
      </c>
      <c r="B3275" s="3" t="s">
        <v>3273</v>
      </c>
      <c r="C3275" s="3" t="s">
        <v>7383</v>
      </c>
      <c r="D3275" s="11">
        <v>4000</v>
      </c>
      <c r="E3275" s="11">
        <v>4296</v>
      </c>
      <c r="F3275" t="s">
        <v>8219</v>
      </c>
      <c r="G3275" t="s">
        <v>8224</v>
      </c>
      <c r="H3275" t="s">
        <v>8246</v>
      </c>
      <c r="I3275">
        <v>1473879600</v>
      </c>
      <c r="J3275">
        <v>1472498042</v>
      </c>
      <c r="K3275" t="b">
        <v>1</v>
      </c>
      <c r="L3275">
        <v>21</v>
      </c>
      <c r="M3275" t="b">
        <v>1</v>
      </c>
      <c r="N3275" t="s">
        <v>8271</v>
      </c>
      <c r="O3275" s="13">
        <f>E3275/D3275</f>
        <v>1.0740000000000001</v>
      </c>
      <c r="P3275" s="14">
        <f>IF($L3275&lt;&gt;0, E3275/L3275, 0)</f>
        <v>204.57142857142858</v>
      </c>
      <c r="Q3275" t="str">
        <f>LEFT($N3275, FIND("/", $N3275)-1)</f>
        <v>theater</v>
      </c>
      <c r="R3275" t="str">
        <f>RIGHT(N3275, LEN(N3275)-LEN(Q3275)-1)</f>
        <v>plays</v>
      </c>
      <c r="S3275" s="5">
        <f>$J3275/60/60/24+DATE(1970, 1, 1)</f>
        <v>42611.801412037035</v>
      </c>
      <c r="T3275" s="5">
        <f>$I3275/60/60/24+DATE(1970, 1, 1)</f>
        <v>42627.791666666672</v>
      </c>
      <c r="U3275" t="b">
        <f>T3275&gt;S3275</f>
        <v>1</v>
      </c>
    </row>
    <row r="3276" spans="1:21" ht="43.5" x14ac:dyDescent="0.35">
      <c r="A3276">
        <v>3274</v>
      </c>
      <c r="B3276" s="3" t="s">
        <v>3274</v>
      </c>
      <c r="C3276" s="3" t="s">
        <v>7384</v>
      </c>
      <c r="D3276" s="11">
        <v>15500</v>
      </c>
      <c r="E3276" s="11">
        <v>15705</v>
      </c>
      <c r="F3276" t="s">
        <v>8219</v>
      </c>
      <c r="G3276" t="s">
        <v>8224</v>
      </c>
      <c r="H3276" t="s">
        <v>8246</v>
      </c>
      <c r="I3276">
        <v>1458075600</v>
      </c>
      <c r="J3276">
        <v>1454259272</v>
      </c>
      <c r="K3276" t="b">
        <v>1</v>
      </c>
      <c r="L3276">
        <v>286</v>
      </c>
      <c r="M3276" t="b">
        <v>1</v>
      </c>
      <c r="N3276" t="s">
        <v>8271</v>
      </c>
      <c r="O3276" s="13">
        <f>E3276/D3276</f>
        <v>1.0132258064516129</v>
      </c>
      <c r="P3276" s="14">
        <f>IF($L3276&lt;&gt;0, E3276/L3276, 0)</f>
        <v>54.912587412587413</v>
      </c>
      <c r="Q3276" t="str">
        <f>LEFT($N3276, FIND("/", $N3276)-1)</f>
        <v>theater</v>
      </c>
      <c r="R3276" t="str">
        <f>RIGHT(N3276, LEN(N3276)-LEN(Q3276)-1)</f>
        <v>plays</v>
      </c>
      <c r="S3276" s="5">
        <f>$J3276/60/60/24+DATE(1970, 1, 1)</f>
        <v>42400.704537037032</v>
      </c>
      <c r="T3276" s="5">
        <f>$I3276/60/60/24+DATE(1970, 1, 1)</f>
        <v>42444.875</v>
      </c>
      <c r="U3276" t="b">
        <f>T3276&gt;S3276</f>
        <v>1</v>
      </c>
    </row>
    <row r="3277" spans="1:21" ht="43.5" x14ac:dyDescent="0.35">
      <c r="A3277">
        <v>3275</v>
      </c>
      <c r="B3277" s="3" t="s">
        <v>3275</v>
      </c>
      <c r="C3277" s="3" t="s">
        <v>7385</v>
      </c>
      <c r="D3277" s="11">
        <v>1800</v>
      </c>
      <c r="E3277" s="11">
        <v>1805</v>
      </c>
      <c r="F3277" t="s">
        <v>8219</v>
      </c>
      <c r="G3277" t="s">
        <v>8224</v>
      </c>
      <c r="H3277" t="s">
        <v>8246</v>
      </c>
      <c r="I3277">
        <v>1423456200</v>
      </c>
      <c r="J3277">
        <v>1421183271</v>
      </c>
      <c r="K3277" t="b">
        <v>1</v>
      </c>
      <c r="L3277">
        <v>12</v>
      </c>
      <c r="M3277" t="b">
        <v>1</v>
      </c>
      <c r="N3277" t="s">
        <v>8271</v>
      </c>
      <c r="O3277" s="13">
        <f>E3277/D3277</f>
        <v>1.0027777777777778</v>
      </c>
      <c r="P3277" s="14">
        <f>IF($L3277&lt;&gt;0, E3277/L3277, 0)</f>
        <v>150.41666666666666</v>
      </c>
      <c r="Q3277" t="str">
        <f>LEFT($N3277, FIND("/", $N3277)-1)</f>
        <v>theater</v>
      </c>
      <c r="R3277" t="str">
        <f>RIGHT(N3277, LEN(N3277)-LEN(Q3277)-1)</f>
        <v>plays</v>
      </c>
      <c r="S3277" s="5">
        <f>$J3277/60/60/24+DATE(1970, 1, 1)</f>
        <v>42017.88045138889</v>
      </c>
      <c r="T3277" s="5">
        <f>$I3277/60/60/24+DATE(1970, 1, 1)</f>
        <v>42044.1875</v>
      </c>
      <c r="U3277" t="b">
        <f>T3277&gt;S3277</f>
        <v>1</v>
      </c>
    </row>
    <row r="3278" spans="1:21" ht="43.5" x14ac:dyDescent="0.35">
      <c r="A3278">
        <v>3276</v>
      </c>
      <c r="B3278" s="3" t="s">
        <v>3276</v>
      </c>
      <c r="C3278" s="3" t="s">
        <v>7386</v>
      </c>
      <c r="D3278" s="11">
        <v>4500</v>
      </c>
      <c r="E3278" s="11">
        <v>5258</v>
      </c>
      <c r="F3278" t="s">
        <v>8219</v>
      </c>
      <c r="G3278" t="s">
        <v>8229</v>
      </c>
      <c r="H3278" t="s">
        <v>8251</v>
      </c>
      <c r="I3278">
        <v>1459483140</v>
      </c>
      <c r="J3278">
        <v>1456526879</v>
      </c>
      <c r="K3278" t="b">
        <v>1</v>
      </c>
      <c r="L3278">
        <v>100</v>
      </c>
      <c r="M3278" t="b">
        <v>1</v>
      </c>
      <c r="N3278" t="s">
        <v>8271</v>
      </c>
      <c r="O3278" s="13">
        <f>E3278/D3278</f>
        <v>1.1684444444444444</v>
      </c>
      <c r="P3278" s="14">
        <f>IF($L3278&lt;&gt;0, E3278/L3278, 0)</f>
        <v>52.58</v>
      </c>
      <c r="Q3278" t="str">
        <f>LEFT($N3278, FIND("/", $N3278)-1)</f>
        <v>theater</v>
      </c>
      <c r="R3278" t="str">
        <f>RIGHT(N3278, LEN(N3278)-LEN(Q3278)-1)</f>
        <v>plays</v>
      </c>
      <c r="S3278" s="5">
        <f>$J3278/60/60/24+DATE(1970, 1, 1)</f>
        <v>42426.949988425928</v>
      </c>
      <c r="T3278" s="5">
        <f>$I3278/60/60/24+DATE(1970, 1, 1)</f>
        <v>42461.165972222225</v>
      </c>
      <c r="U3278" t="b">
        <f>T3278&gt;S3278</f>
        <v>1</v>
      </c>
    </row>
    <row r="3279" spans="1:21" ht="58" x14ac:dyDescent="0.35">
      <c r="A3279">
        <v>3277</v>
      </c>
      <c r="B3279" s="3" t="s">
        <v>3277</v>
      </c>
      <c r="C3279" s="3" t="s">
        <v>7387</v>
      </c>
      <c r="D3279" s="11">
        <v>5000</v>
      </c>
      <c r="E3279" s="11">
        <v>5430</v>
      </c>
      <c r="F3279" t="s">
        <v>8219</v>
      </c>
      <c r="G3279" t="s">
        <v>8225</v>
      </c>
      <c r="H3279" t="s">
        <v>8247</v>
      </c>
      <c r="I3279">
        <v>1416331406</v>
      </c>
      <c r="J3279">
        <v>1413735806</v>
      </c>
      <c r="K3279" t="b">
        <v>1</v>
      </c>
      <c r="L3279">
        <v>100</v>
      </c>
      <c r="M3279" t="b">
        <v>1</v>
      </c>
      <c r="N3279" t="s">
        <v>8271</v>
      </c>
      <c r="O3279" s="13">
        <f>E3279/D3279</f>
        <v>1.0860000000000001</v>
      </c>
      <c r="P3279" s="14">
        <f>IF($L3279&lt;&gt;0, E3279/L3279, 0)</f>
        <v>54.3</v>
      </c>
      <c r="Q3279" t="str">
        <f>LEFT($N3279, FIND("/", $N3279)-1)</f>
        <v>theater</v>
      </c>
      <c r="R3279" t="str">
        <f>RIGHT(N3279, LEN(N3279)-LEN(Q3279)-1)</f>
        <v>plays</v>
      </c>
      <c r="S3279" s="5">
        <f>$J3279/60/60/24+DATE(1970, 1, 1)</f>
        <v>41931.682939814818</v>
      </c>
      <c r="T3279" s="5">
        <f>$I3279/60/60/24+DATE(1970, 1, 1)</f>
        <v>41961.724606481483</v>
      </c>
      <c r="U3279" t="b">
        <f>T3279&gt;S3279</f>
        <v>1</v>
      </c>
    </row>
    <row r="3280" spans="1:21" ht="58" x14ac:dyDescent="0.35">
      <c r="A3280">
        <v>3278</v>
      </c>
      <c r="B3280" s="3" t="s">
        <v>3278</v>
      </c>
      <c r="C3280" s="3" t="s">
        <v>7388</v>
      </c>
      <c r="D3280" s="11">
        <v>2500</v>
      </c>
      <c r="E3280" s="11">
        <v>2585</v>
      </c>
      <c r="F3280" t="s">
        <v>8219</v>
      </c>
      <c r="G3280" t="s">
        <v>8225</v>
      </c>
      <c r="H3280" t="s">
        <v>8247</v>
      </c>
      <c r="I3280">
        <v>1433017303</v>
      </c>
      <c r="J3280">
        <v>1430425303</v>
      </c>
      <c r="K3280" t="b">
        <v>1</v>
      </c>
      <c r="L3280">
        <v>34</v>
      </c>
      <c r="M3280" t="b">
        <v>1</v>
      </c>
      <c r="N3280" t="s">
        <v>8271</v>
      </c>
      <c r="O3280" s="13">
        <f>E3280/D3280</f>
        <v>1.034</v>
      </c>
      <c r="P3280" s="14">
        <f>IF($L3280&lt;&gt;0, E3280/L3280, 0)</f>
        <v>76.029411764705884</v>
      </c>
      <c r="Q3280" t="str">
        <f>LEFT($N3280, FIND("/", $N3280)-1)</f>
        <v>theater</v>
      </c>
      <c r="R3280" t="str">
        <f>RIGHT(N3280, LEN(N3280)-LEN(Q3280)-1)</f>
        <v>plays</v>
      </c>
      <c r="S3280" s="5">
        <f>$J3280/60/60/24+DATE(1970, 1, 1)</f>
        <v>42124.848414351851</v>
      </c>
      <c r="T3280" s="5">
        <f>$I3280/60/60/24+DATE(1970, 1, 1)</f>
        <v>42154.848414351851</v>
      </c>
      <c r="U3280" t="b">
        <f>T3280&gt;S3280</f>
        <v>1</v>
      </c>
    </row>
    <row r="3281" spans="1:21" ht="58" x14ac:dyDescent="0.35">
      <c r="A3281">
        <v>3279</v>
      </c>
      <c r="B3281" s="3" t="s">
        <v>3279</v>
      </c>
      <c r="C3281" s="3" t="s">
        <v>7389</v>
      </c>
      <c r="D3281" s="11">
        <v>5800</v>
      </c>
      <c r="E3281" s="11">
        <v>6628</v>
      </c>
      <c r="F3281" t="s">
        <v>8219</v>
      </c>
      <c r="G3281" t="s">
        <v>8224</v>
      </c>
      <c r="H3281" t="s">
        <v>8246</v>
      </c>
      <c r="I3281">
        <v>1459474059</v>
      </c>
      <c r="J3281">
        <v>1456885659</v>
      </c>
      <c r="K3281" t="b">
        <v>0</v>
      </c>
      <c r="L3281">
        <v>63</v>
      </c>
      <c r="M3281" t="b">
        <v>1</v>
      </c>
      <c r="N3281" t="s">
        <v>8271</v>
      </c>
      <c r="O3281" s="13">
        <f>E3281/D3281</f>
        <v>1.1427586206896552</v>
      </c>
      <c r="P3281" s="14">
        <f>IF($L3281&lt;&gt;0, E3281/L3281, 0)</f>
        <v>105.2063492063492</v>
      </c>
      <c r="Q3281" t="str">
        <f>LEFT($N3281, FIND("/", $N3281)-1)</f>
        <v>theater</v>
      </c>
      <c r="R3281" t="str">
        <f>RIGHT(N3281, LEN(N3281)-LEN(Q3281)-1)</f>
        <v>plays</v>
      </c>
      <c r="S3281" s="5">
        <f>$J3281/60/60/24+DATE(1970, 1, 1)</f>
        <v>42431.102534722217</v>
      </c>
      <c r="T3281" s="5">
        <f>$I3281/60/60/24+DATE(1970, 1, 1)</f>
        <v>42461.06086805556</v>
      </c>
      <c r="U3281" t="b">
        <f>T3281&gt;S3281</f>
        <v>1</v>
      </c>
    </row>
    <row r="3282" spans="1:21" ht="58" x14ac:dyDescent="0.35">
      <c r="A3282">
        <v>3280</v>
      </c>
      <c r="B3282" s="3" t="s">
        <v>3280</v>
      </c>
      <c r="C3282" s="3" t="s">
        <v>7390</v>
      </c>
      <c r="D3282" s="11">
        <v>2000</v>
      </c>
      <c r="E3282" s="11">
        <v>2060</v>
      </c>
      <c r="F3282" t="s">
        <v>8219</v>
      </c>
      <c r="G3282" t="s">
        <v>8224</v>
      </c>
      <c r="H3282" t="s">
        <v>8246</v>
      </c>
      <c r="I3282">
        <v>1433134800</v>
      </c>
      <c r="J3282">
        <v>1430158198</v>
      </c>
      <c r="K3282" t="b">
        <v>0</v>
      </c>
      <c r="L3282">
        <v>30</v>
      </c>
      <c r="M3282" t="b">
        <v>1</v>
      </c>
      <c r="N3282" t="s">
        <v>8271</v>
      </c>
      <c r="O3282" s="13">
        <f>E3282/D3282</f>
        <v>1.03</v>
      </c>
      <c r="P3282" s="14">
        <f>IF($L3282&lt;&gt;0, E3282/L3282, 0)</f>
        <v>68.666666666666671</v>
      </c>
      <c r="Q3282" t="str">
        <f>LEFT($N3282, FIND("/", $N3282)-1)</f>
        <v>theater</v>
      </c>
      <c r="R3282" t="str">
        <f>RIGHT(N3282, LEN(N3282)-LEN(Q3282)-1)</f>
        <v>plays</v>
      </c>
      <c r="S3282" s="5">
        <f>$J3282/60/60/24+DATE(1970, 1, 1)</f>
        <v>42121.756921296299</v>
      </c>
      <c r="T3282" s="5">
        <f>$I3282/60/60/24+DATE(1970, 1, 1)</f>
        <v>42156.208333333328</v>
      </c>
      <c r="U3282" t="b">
        <f>T3282&gt;S3282</f>
        <v>1</v>
      </c>
    </row>
    <row r="3283" spans="1:21" ht="29" x14ac:dyDescent="0.35">
      <c r="A3283">
        <v>3281</v>
      </c>
      <c r="B3283" s="3" t="s">
        <v>3281</v>
      </c>
      <c r="C3283" s="3" t="s">
        <v>7391</v>
      </c>
      <c r="D3283" s="11">
        <v>5000</v>
      </c>
      <c r="E3283" s="11">
        <v>6080</v>
      </c>
      <c r="F3283" t="s">
        <v>8219</v>
      </c>
      <c r="G3283" t="s">
        <v>8224</v>
      </c>
      <c r="H3283" t="s">
        <v>8246</v>
      </c>
      <c r="I3283">
        <v>1441153705</v>
      </c>
      <c r="J3283">
        <v>1438561705</v>
      </c>
      <c r="K3283" t="b">
        <v>0</v>
      </c>
      <c r="L3283">
        <v>47</v>
      </c>
      <c r="M3283" t="b">
        <v>1</v>
      </c>
      <c r="N3283" t="s">
        <v>8271</v>
      </c>
      <c r="O3283" s="13">
        <f>E3283/D3283</f>
        <v>1.216</v>
      </c>
      <c r="P3283" s="14">
        <f>IF($L3283&lt;&gt;0, E3283/L3283, 0)</f>
        <v>129.36170212765958</v>
      </c>
      <c r="Q3283" t="str">
        <f>LEFT($N3283, FIND("/", $N3283)-1)</f>
        <v>theater</v>
      </c>
      <c r="R3283" t="str">
        <f>RIGHT(N3283, LEN(N3283)-LEN(Q3283)-1)</f>
        <v>plays</v>
      </c>
      <c r="S3283" s="5">
        <f>$J3283/60/60/24+DATE(1970, 1, 1)</f>
        <v>42219.019733796296</v>
      </c>
      <c r="T3283" s="5">
        <f>$I3283/60/60/24+DATE(1970, 1, 1)</f>
        <v>42249.019733796296</v>
      </c>
      <c r="U3283" t="b">
        <f>T3283&gt;S3283</f>
        <v>1</v>
      </c>
    </row>
    <row r="3284" spans="1:21" ht="43.5" x14ac:dyDescent="0.35">
      <c r="A3284">
        <v>3282</v>
      </c>
      <c r="B3284" s="3" t="s">
        <v>3282</v>
      </c>
      <c r="C3284" s="3" t="s">
        <v>7392</v>
      </c>
      <c r="D3284" s="11">
        <v>31000</v>
      </c>
      <c r="E3284" s="11">
        <v>31820.5</v>
      </c>
      <c r="F3284" t="s">
        <v>8219</v>
      </c>
      <c r="G3284" t="s">
        <v>8224</v>
      </c>
      <c r="H3284" t="s">
        <v>8246</v>
      </c>
      <c r="I3284">
        <v>1461904788</v>
      </c>
      <c r="J3284">
        <v>1458103188</v>
      </c>
      <c r="K3284" t="b">
        <v>0</v>
      </c>
      <c r="L3284">
        <v>237</v>
      </c>
      <c r="M3284" t="b">
        <v>1</v>
      </c>
      <c r="N3284" t="s">
        <v>8271</v>
      </c>
      <c r="O3284" s="13">
        <f>E3284/D3284</f>
        <v>1.026467741935484</v>
      </c>
      <c r="P3284" s="14">
        <f>IF($L3284&lt;&gt;0, E3284/L3284, 0)</f>
        <v>134.26371308016877</v>
      </c>
      <c r="Q3284" t="str">
        <f>LEFT($N3284, FIND("/", $N3284)-1)</f>
        <v>theater</v>
      </c>
      <c r="R3284" t="str">
        <f>RIGHT(N3284, LEN(N3284)-LEN(Q3284)-1)</f>
        <v>plays</v>
      </c>
      <c r="S3284" s="5">
        <f>$J3284/60/60/24+DATE(1970, 1, 1)</f>
        <v>42445.19430555556</v>
      </c>
      <c r="T3284" s="5">
        <f>$I3284/60/60/24+DATE(1970, 1, 1)</f>
        <v>42489.19430555556</v>
      </c>
      <c r="U3284" t="b">
        <f>T3284&gt;S3284</f>
        <v>1</v>
      </c>
    </row>
    <row r="3285" spans="1:21" ht="58" x14ac:dyDescent="0.35">
      <c r="A3285">
        <v>3283</v>
      </c>
      <c r="B3285" s="3" t="s">
        <v>3283</v>
      </c>
      <c r="C3285" s="3" t="s">
        <v>7393</v>
      </c>
      <c r="D3285" s="11">
        <v>800</v>
      </c>
      <c r="E3285" s="11">
        <v>838</v>
      </c>
      <c r="F3285" t="s">
        <v>8219</v>
      </c>
      <c r="G3285" t="s">
        <v>8225</v>
      </c>
      <c r="H3285" t="s">
        <v>8247</v>
      </c>
      <c r="I3285">
        <v>1455138000</v>
      </c>
      <c r="J3285">
        <v>1452448298</v>
      </c>
      <c r="K3285" t="b">
        <v>0</v>
      </c>
      <c r="L3285">
        <v>47</v>
      </c>
      <c r="M3285" t="b">
        <v>1</v>
      </c>
      <c r="N3285" t="s">
        <v>8271</v>
      </c>
      <c r="O3285" s="13">
        <f>E3285/D3285</f>
        <v>1.0475000000000001</v>
      </c>
      <c r="P3285" s="14">
        <f>IF($L3285&lt;&gt;0, E3285/L3285, 0)</f>
        <v>17.829787234042552</v>
      </c>
      <c r="Q3285" t="str">
        <f>LEFT($N3285, FIND("/", $N3285)-1)</f>
        <v>theater</v>
      </c>
      <c r="R3285" t="str">
        <f>RIGHT(N3285, LEN(N3285)-LEN(Q3285)-1)</f>
        <v>plays</v>
      </c>
      <c r="S3285" s="5">
        <f>$J3285/60/60/24+DATE(1970, 1, 1)</f>
        <v>42379.74418981481</v>
      </c>
      <c r="T3285" s="5">
        <f>$I3285/60/60/24+DATE(1970, 1, 1)</f>
        <v>42410.875</v>
      </c>
      <c r="U3285" t="b">
        <f>T3285&gt;S3285</f>
        <v>1</v>
      </c>
    </row>
    <row r="3286" spans="1:21" ht="43.5" x14ac:dyDescent="0.35">
      <c r="A3286">
        <v>3284</v>
      </c>
      <c r="B3286" s="3" t="s">
        <v>3284</v>
      </c>
      <c r="C3286" s="3" t="s">
        <v>7394</v>
      </c>
      <c r="D3286" s="11">
        <v>3000</v>
      </c>
      <c r="E3286" s="11">
        <v>3048</v>
      </c>
      <c r="F3286" t="s">
        <v>8219</v>
      </c>
      <c r="G3286" t="s">
        <v>8224</v>
      </c>
      <c r="H3286" t="s">
        <v>8246</v>
      </c>
      <c r="I3286">
        <v>1454047140</v>
      </c>
      <c r="J3286">
        <v>1452546853</v>
      </c>
      <c r="K3286" t="b">
        <v>0</v>
      </c>
      <c r="L3286">
        <v>15</v>
      </c>
      <c r="M3286" t="b">
        <v>1</v>
      </c>
      <c r="N3286" t="s">
        <v>8271</v>
      </c>
      <c r="O3286" s="13">
        <f>E3286/D3286</f>
        <v>1.016</v>
      </c>
      <c r="P3286" s="14">
        <f>IF($L3286&lt;&gt;0, E3286/L3286, 0)</f>
        <v>203.2</v>
      </c>
      <c r="Q3286" t="str">
        <f>LEFT($N3286, FIND("/", $N3286)-1)</f>
        <v>theater</v>
      </c>
      <c r="R3286" t="str">
        <f>RIGHT(N3286, LEN(N3286)-LEN(Q3286)-1)</f>
        <v>plays</v>
      </c>
      <c r="S3286" s="5">
        <f>$J3286/60/60/24+DATE(1970, 1, 1)</f>
        <v>42380.884872685187</v>
      </c>
      <c r="T3286" s="5">
        <f>$I3286/60/60/24+DATE(1970, 1, 1)</f>
        <v>42398.249305555553</v>
      </c>
      <c r="U3286" t="b">
        <f>T3286&gt;S3286</f>
        <v>1</v>
      </c>
    </row>
    <row r="3287" spans="1:21" x14ac:dyDescent="0.35">
      <c r="A3287">
        <v>3285</v>
      </c>
      <c r="B3287" s="3" t="s">
        <v>3285</v>
      </c>
      <c r="C3287" s="3" t="s">
        <v>7395</v>
      </c>
      <c r="D3287" s="11">
        <v>4999</v>
      </c>
      <c r="E3287" s="11">
        <v>5604</v>
      </c>
      <c r="F3287" t="s">
        <v>8219</v>
      </c>
      <c r="G3287" t="s">
        <v>8224</v>
      </c>
      <c r="H3287" t="s">
        <v>8246</v>
      </c>
      <c r="I3287">
        <v>1488258000</v>
      </c>
      <c r="J3287">
        <v>1485556626</v>
      </c>
      <c r="K3287" t="b">
        <v>0</v>
      </c>
      <c r="L3287">
        <v>81</v>
      </c>
      <c r="M3287" t="b">
        <v>1</v>
      </c>
      <c r="N3287" t="s">
        <v>8271</v>
      </c>
      <c r="O3287" s="13">
        <f>E3287/D3287</f>
        <v>1.1210242048409682</v>
      </c>
      <c r="P3287" s="14">
        <f>IF($L3287&lt;&gt;0, E3287/L3287, 0)</f>
        <v>69.18518518518519</v>
      </c>
      <c r="Q3287" t="str">
        <f>LEFT($N3287, FIND("/", $N3287)-1)</f>
        <v>theater</v>
      </c>
      <c r="R3287" t="str">
        <f>RIGHT(N3287, LEN(N3287)-LEN(Q3287)-1)</f>
        <v>plays</v>
      </c>
      <c r="S3287" s="5">
        <f>$J3287/60/60/24+DATE(1970, 1, 1)</f>
        <v>42762.942430555559</v>
      </c>
      <c r="T3287" s="5">
        <f>$I3287/60/60/24+DATE(1970, 1, 1)</f>
        <v>42794.208333333328</v>
      </c>
      <c r="U3287" t="b">
        <f>T3287&gt;S3287</f>
        <v>1</v>
      </c>
    </row>
    <row r="3288" spans="1:21" ht="58" x14ac:dyDescent="0.35">
      <c r="A3288">
        <v>3286</v>
      </c>
      <c r="B3288" s="3" t="s">
        <v>3286</v>
      </c>
      <c r="C3288" s="3" t="s">
        <v>7396</v>
      </c>
      <c r="D3288" s="11">
        <v>15000</v>
      </c>
      <c r="E3288" s="11">
        <v>15265</v>
      </c>
      <c r="F3288" t="s">
        <v>8219</v>
      </c>
      <c r="G3288" t="s">
        <v>8224</v>
      </c>
      <c r="H3288" t="s">
        <v>8246</v>
      </c>
      <c r="I3288">
        <v>1471291782</v>
      </c>
      <c r="J3288">
        <v>1468699782</v>
      </c>
      <c r="K3288" t="b">
        <v>0</v>
      </c>
      <c r="L3288">
        <v>122</v>
      </c>
      <c r="M3288" t="b">
        <v>1</v>
      </c>
      <c r="N3288" t="s">
        <v>8271</v>
      </c>
      <c r="O3288" s="13">
        <f>E3288/D3288</f>
        <v>1.0176666666666667</v>
      </c>
      <c r="P3288" s="14">
        <f>IF($L3288&lt;&gt;0, E3288/L3288, 0)</f>
        <v>125.12295081967213</v>
      </c>
      <c r="Q3288" t="str">
        <f>LEFT($N3288, FIND("/", $N3288)-1)</f>
        <v>theater</v>
      </c>
      <c r="R3288" t="str">
        <f>RIGHT(N3288, LEN(N3288)-LEN(Q3288)-1)</f>
        <v>plays</v>
      </c>
      <c r="S3288" s="5">
        <f>$J3288/60/60/24+DATE(1970, 1, 1)</f>
        <v>42567.840069444443</v>
      </c>
      <c r="T3288" s="5">
        <f>$I3288/60/60/24+DATE(1970, 1, 1)</f>
        <v>42597.840069444443</v>
      </c>
      <c r="U3288" t="b">
        <f>T3288&gt;S3288</f>
        <v>1</v>
      </c>
    </row>
    <row r="3289" spans="1:21" ht="29" x14ac:dyDescent="0.35">
      <c r="A3289">
        <v>3287</v>
      </c>
      <c r="B3289" s="3" t="s">
        <v>3287</v>
      </c>
      <c r="C3289" s="3" t="s">
        <v>7397</v>
      </c>
      <c r="D3289" s="11">
        <v>2500</v>
      </c>
      <c r="E3289" s="11">
        <v>2500</v>
      </c>
      <c r="F3289" t="s">
        <v>8219</v>
      </c>
      <c r="G3289" t="s">
        <v>8229</v>
      </c>
      <c r="H3289" t="s">
        <v>8251</v>
      </c>
      <c r="I3289">
        <v>1448733628</v>
      </c>
      <c r="J3289">
        <v>1446573628</v>
      </c>
      <c r="K3289" t="b">
        <v>0</v>
      </c>
      <c r="L3289">
        <v>34</v>
      </c>
      <c r="M3289" t="b">
        <v>1</v>
      </c>
      <c r="N3289" t="s">
        <v>8271</v>
      </c>
      <c r="O3289" s="13">
        <f>E3289/D3289</f>
        <v>1</v>
      </c>
      <c r="P3289" s="14">
        <f>IF($L3289&lt;&gt;0, E3289/L3289, 0)</f>
        <v>73.529411764705884</v>
      </c>
      <c r="Q3289" t="str">
        <f>LEFT($N3289, FIND("/", $N3289)-1)</f>
        <v>theater</v>
      </c>
      <c r="R3289" t="str">
        <f>RIGHT(N3289, LEN(N3289)-LEN(Q3289)-1)</f>
        <v>plays</v>
      </c>
      <c r="S3289" s="5">
        <f>$J3289/60/60/24+DATE(1970, 1, 1)</f>
        <v>42311.750324074077</v>
      </c>
      <c r="T3289" s="5">
        <f>$I3289/60/60/24+DATE(1970, 1, 1)</f>
        <v>42336.750324074077</v>
      </c>
      <c r="U3289" t="b">
        <f>T3289&gt;S3289</f>
        <v>1</v>
      </c>
    </row>
    <row r="3290" spans="1:21" ht="58" x14ac:dyDescent="0.35">
      <c r="A3290">
        <v>3288</v>
      </c>
      <c r="B3290" s="3" t="s">
        <v>3288</v>
      </c>
      <c r="C3290" s="3" t="s">
        <v>7398</v>
      </c>
      <c r="D3290" s="11">
        <v>10000</v>
      </c>
      <c r="E3290" s="11">
        <v>10026.49</v>
      </c>
      <c r="F3290" t="s">
        <v>8219</v>
      </c>
      <c r="G3290" t="s">
        <v>8225</v>
      </c>
      <c r="H3290" t="s">
        <v>8247</v>
      </c>
      <c r="I3290">
        <v>1466463600</v>
      </c>
      <c r="J3290">
        <v>1463337315</v>
      </c>
      <c r="K3290" t="b">
        <v>0</v>
      </c>
      <c r="L3290">
        <v>207</v>
      </c>
      <c r="M3290" t="b">
        <v>1</v>
      </c>
      <c r="N3290" t="s">
        <v>8271</v>
      </c>
      <c r="O3290" s="13">
        <f>E3290/D3290</f>
        <v>1.0026489999999999</v>
      </c>
      <c r="P3290" s="14">
        <f>IF($L3290&lt;&gt;0, E3290/L3290, 0)</f>
        <v>48.437149758454105</v>
      </c>
      <c r="Q3290" t="str">
        <f>LEFT($N3290, FIND("/", $N3290)-1)</f>
        <v>theater</v>
      </c>
      <c r="R3290" t="str">
        <f>RIGHT(N3290, LEN(N3290)-LEN(Q3290)-1)</f>
        <v>plays</v>
      </c>
      <c r="S3290" s="5">
        <f>$J3290/60/60/24+DATE(1970, 1, 1)</f>
        <v>42505.774479166663</v>
      </c>
      <c r="T3290" s="5">
        <f>$I3290/60/60/24+DATE(1970, 1, 1)</f>
        <v>42541.958333333328</v>
      </c>
      <c r="U3290" t="b">
        <f>T3290&gt;S3290</f>
        <v>1</v>
      </c>
    </row>
    <row r="3291" spans="1:21" ht="58" x14ac:dyDescent="0.35">
      <c r="A3291">
        <v>3289</v>
      </c>
      <c r="B3291" s="3" t="s">
        <v>3289</v>
      </c>
      <c r="C3291" s="3" t="s">
        <v>7399</v>
      </c>
      <c r="D3291" s="11">
        <v>500</v>
      </c>
      <c r="E3291" s="11">
        <v>665.21</v>
      </c>
      <c r="F3291" t="s">
        <v>8219</v>
      </c>
      <c r="G3291" t="s">
        <v>8225</v>
      </c>
      <c r="H3291" t="s">
        <v>8247</v>
      </c>
      <c r="I3291">
        <v>1487580602</v>
      </c>
      <c r="J3291">
        <v>1485161402</v>
      </c>
      <c r="K3291" t="b">
        <v>0</v>
      </c>
      <c r="L3291">
        <v>25</v>
      </c>
      <c r="M3291" t="b">
        <v>1</v>
      </c>
      <c r="N3291" t="s">
        <v>8271</v>
      </c>
      <c r="O3291" s="13">
        <f>E3291/D3291</f>
        <v>1.3304200000000002</v>
      </c>
      <c r="P3291" s="14">
        <f>IF($L3291&lt;&gt;0, E3291/L3291, 0)</f>
        <v>26.608400000000003</v>
      </c>
      <c r="Q3291" t="str">
        <f>LEFT($N3291, FIND("/", $N3291)-1)</f>
        <v>theater</v>
      </c>
      <c r="R3291" t="str">
        <f>RIGHT(N3291, LEN(N3291)-LEN(Q3291)-1)</f>
        <v>plays</v>
      </c>
      <c r="S3291" s="5">
        <f>$J3291/60/60/24+DATE(1970, 1, 1)</f>
        <v>42758.368078703701</v>
      </c>
      <c r="T3291" s="5">
        <f>$I3291/60/60/24+DATE(1970, 1, 1)</f>
        <v>42786.368078703701</v>
      </c>
      <c r="U3291" t="b">
        <f>T3291&gt;S3291</f>
        <v>1</v>
      </c>
    </row>
    <row r="3292" spans="1:21" ht="72.5" x14ac:dyDescent="0.35">
      <c r="A3292">
        <v>3290</v>
      </c>
      <c r="B3292" s="3" t="s">
        <v>3290</v>
      </c>
      <c r="C3292" s="3" t="s">
        <v>7400</v>
      </c>
      <c r="D3292" s="11">
        <v>2000</v>
      </c>
      <c r="E3292" s="11">
        <v>2424</v>
      </c>
      <c r="F3292" t="s">
        <v>8219</v>
      </c>
      <c r="G3292" t="s">
        <v>8225</v>
      </c>
      <c r="H3292" t="s">
        <v>8247</v>
      </c>
      <c r="I3292">
        <v>1489234891</v>
      </c>
      <c r="J3292">
        <v>1486642891</v>
      </c>
      <c r="K3292" t="b">
        <v>0</v>
      </c>
      <c r="L3292">
        <v>72</v>
      </c>
      <c r="M3292" t="b">
        <v>1</v>
      </c>
      <c r="N3292" t="s">
        <v>8271</v>
      </c>
      <c r="O3292" s="13">
        <f>E3292/D3292</f>
        <v>1.212</v>
      </c>
      <c r="P3292" s="14">
        <f>IF($L3292&lt;&gt;0, E3292/L3292, 0)</f>
        <v>33.666666666666664</v>
      </c>
      <c r="Q3292" t="str">
        <f>LEFT($N3292, FIND("/", $N3292)-1)</f>
        <v>theater</v>
      </c>
      <c r="R3292" t="str">
        <f>RIGHT(N3292, LEN(N3292)-LEN(Q3292)-1)</f>
        <v>plays</v>
      </c>
      <c r="S3292" s="5">
        <f>$J3292/60/60/24+DATE(1970, 1, 1)</f>
        <v>42775.51494212963</v>
      </c>
      <c r="T3292" s="5">
        <f>$I3292/60/60/24+DATE(1970, 1, 1)</f>
        <v>42805.51494212963</v>
      </c>
      <c r="U3292" t="b">
        <f>T3292&gt;S3292</f>
        <v>1</v>
      </c>
    </row>
    <row r="3293" spans="1:21" ht="58" x14ac:dyDescent="0.35">
      <c r="A3293">
        <v>3291</v>
      </c>
      <c r="B3293" s="3" t="s">
        <v>3291</v>
      </c>
      <c r="C3293" s="3" t="s">
        <v>7401</v>
      </c>
      <c r="D3293" s="11">
        <v>500</v>
      </c>
      <c r="E3293" s="11">
        <v>570</v>
      </c>
      <c r="F3293" t="s">
        <v>8219</v>
      </c>
      <c r="G3293" t="s">
        <v>8224</v>
      </c>
      <c r="H3293" t="s">
        <v>8246</v>
      </c>
      <c r="I3293">
        <v>1442462340</v>
      </c>
      <c r="J3293">
        <v>1439743900</v>
      </c>
      <c r="K3293" t="b">
        <v>0</v>
      </c>
      <c r="L3293">
        <v>14</v>
      </c>
      <c r="M3293" t="b">
        <v>1</v>
      </c>
      <c r="N3293" t="s">
        <v>8271</v>
      </c>
      <c r="O3293" s="13">
        <f>E3293/D3293</f>
        <v>1.1399999999999999</v>
      </c>
      <c r="P3293" s="14">
        <f>IF($L3293&lt;&gt;0, E3293/L3293, 0)</f>
        <v>40.714285714285715</v>
      </c>
      <c r="Q3293" t="str">
        <f>LEFT($N3293, FIND("/", $N3293)-1)</f>
        <v>theater</v>
      </c>
      <c r="R3293" t="str">
        <f>RIGHT(N3293, LEN(N3293)-LEN(Q3293)-1)</f>
        <v>plays</v>
      </c>
      <c r="S3293" s="5">
        <f>$J3293/60/60/24+DATE(1970, 1, 1)</f>
        <v>42232.702546296292</v>
      </c>
      <c r="T3293" s="5">
        <f>$I3293/60/60/24+DATE(1970, 1, 1)</f>
        <v>42264.165972222225</v>
      </c>
      <c r="U3293" t="b">
        <f>T3293&gt;S3293</f>
        <v>1</v>
      </c>
    </row>
    <row r="3294" spans="1:21" ht="43.5" x14ac:dyDescent="0.35">
      <c r="A3294">
        <v>3292</v>
      </c>
      <c r="B3294" s="3" t="s">
        <v>3292</v>
      </c>
      <c r="C3294" s="3" t="s">
        <v>7402</v>
      </c>
      <c r="D3294" s="11">
        <v>101</v>
      </c>
      <c r="E3294" s="11">
        <v>289</v>
      </c>
      <c r="F3294" t="s">
        <v>8219</v>
      </c>
      <c r="G3294" t="s">
        <v>8225</v>
      </c>
      <c r="H3294" t="s">
        <v>8247</v>
      </c>
      <c r="I3294">
        <v>1449257348</v>
      </c>
      <c r="J3294">
        <v>1444069748</v>
      </c>
      <c r="K3294" t="b">
        <v>0</v>
      </c>
      <c r="L3294">
        <v>15</v>
      </c>
      <c r="M3294" t="b">
        <v>1</v>
      </c>
      <c r="N3294" t="s">
        <v>8271</v>
      </c>
      <c r="O3294" s="13">
        <f>E3294/D3294</f>
        <v>2.8613861386138613</v>
      </c>
      <c r="P3294" s="14">
        <f>IF($L3294&lt;&gt;0, E3294/L3294, 0)</f>
        <v>19.266666666666666</v>
      </c>
      <c r="Q3294" t="str">
        <f>LEFT($N3294, FIND("/", $N3294)-1)</f>
        <v>theater</v>
      </c>
      <c r="R3294" t="str">
        <f>RIGHT(N3294, LEN(N3294)-LEN(Q3294)-1)</f>
        <v>plays</v>
      </c>
      <c r="S3294" s="5">
        <f>$J3294/60/60/24+DATE(1970, 1, 1)</f>
        <v>42282.770231481481</v>
      </c>
      <c r="T3294" s="5">
        <f>$I3294/60/60/24+DATE(1970, 1, 1)</f>
        <v>42342.811898148153</v>
      </c>
      <c r="U3294" t="b">
        <f>T3294&gt;S3294</f>
        <v>1</v>
      </c>
    </row>
    <row r="3295" spans="1:21" ht="58" x14ac:dyDescent="0.35">
      <c r="A3295">
        <v>3293</v>
      </c>
      <c r="B3295" s="3" t="s">
        <v>3293</v>
      </c>
      <c r="C3295" s="3" t="s">
        <v>7403</v>
      </c>
      <c r="D3295" s="11">
        <v>4500</v>
      </c>
      <c r="E3295" s="11">
        <v>7670</v>
      </c>
      <c r="F3295" t="s">
        <v>8219</v>
      </c>
      <c r="G3295" t="s">
        <v>8228</v>
      </c>
      <c r="H3295" t="s">
        <v>8250</v>
      </c>
      <c r="I3295">
        <v>1488622352</v>
      </c>
      <c r="J3295">
        <v>1486030352</v>
      </c>
      <c r="K3295" t="b">
        <v>0</v>
      </c>
      <c r="L3295">
        <v>91</v>
      </c>
      <c r="M3295" t="b">
        <v>1</v>
      </c>
      <c r="N3295" t="s">
        <v>8271</v>
      </c>
      <c r="O3295" s="13">
        <f>E3295/D3295</f>
        <v>1.7044444444444444</v>
      </c>
      <c r="P3295" s="14">
        <f>IF($L3295&lt;&gt;0, E3295/L3295, 0)</f>
        <v>84.285714285714292</v>
      </c>
      <c r="Q3295" t="str">
        <f>LEFT($N3295, FIND("/", $N3295)-1)</f>
        <v>theater</v>
      </c>
      <c r="R3295" t="str">
        <f>RIGHT(N3295, LEN(N3295)-LEN(Q3295)-1)</f>
        <v>plays</v>
      </c>
      <c r="S3295" s="5">
        <f>$J3295/60/60/24+DATE(1970, 1, 1)</f>
        <v>42768.425370370373</v>
      </c>
      <c r="T3295" s="5">
        <f>$I3295/60/60/24+DATE(1970, 1, 1)</f>
        <v>42798.425370370373</v>
      </c>
      <c r="U3295" t="b">
        <f>T3295&gt;S3295</f>
        <v>1</v>
      </c>
    </row>
    <row r="3296" spans="1:21" ht="43.5" x14ac:dyDescent="0.35">
      <c r="A3296">
        <v>3294</v>
      </c>
      <c r="B3296" s="3" t="s">
        <v>3294</v>
      </c>
      <c r="C3296" s="3" t="s">
        <v>7404</v>
      </c>
      <c r="D3296" s="11">
        <v>600</v>
      </c>
      <c r="E3296" s="11">
        <v>710</v>
      </c>
      <c r="F3296" t="s">
        <v>8219</v>
      </c>
      <c r="G3296" t="s">
        <v>8225</v>
      </c>
      <c r="H3296" t="s">
        <v>8247</v>
      </c>
      <c r="I3296">
        <v>1434459554</v>
      </c>
      <c r="J3296">
        <v>1431867554</v>
      </c>
      <c r="K3296" t="b">
        <v>0</v>
      </c>
      <c r="L3296">
        <v>24</v>
      </c>
      <c r="M3296" t="b">
        <v>1</v>
      </c>
      <c r="N3296" t="s">
        <v>8271</v>
      </c>
      <c r="O3296" s="13">
        <f>E3296/D3296</f>
        <v>1.1833333333333333</v>
      </c>
      <c r="P3296" s="14">
        <f>IF($L3296&lt;&gt;0, E3296/L3296, 0)</f>
        <v>29.583333333333332</v>
      </c>
      <c r="Q3296" t="str">
        <f>LEFT($N3296, FIND("/", $N3296)-1)</f>
        <v>theater</v>
      </c>
      <c r="R3296" t="str">
        <f>RIGHT(N3296, LEN(N3296)-LEN(Q3296)-1)</f>
        <v>plays</v>
      </c>
      <c r="S3296" s="5">
        <f>$J3296/60/60/24+DATE(1970, 1, 1)</f>
        <v>42141.541134259256</v>
      </c>
      <c r="T3296" s="5">
        <f>$I3296/60/60/24+DATE(1970, 1, 1)</f>
        <v>42171.541134259256</v>
      </c>
      <c r="U3296" t="b">
        <f>T3296&gt;S3296</f>
        <v>1</v>
      </c>
    </row>
    <row r="3297" spans="1:21" ht="43.5" x14ac:dyDescent="0.35">
      <c r="A3297">
        <v>3295</v>
      </c>
      <c r="B3297" s="3" t="s">
        <v>3295</v>
      </c>
      <c r="C3297" s="3" t="s">
        <v>7405</v>
      </c>
      <c r="D3297" s="11">
        <v>700</v>
      </c>
      <c r="E3297" s="11">
        <v>720.01</v>
      </c>
      <c r="F3297" t="s">
        <v>8219</v>
      </c>
      <c r="G3297" t="s">
        <v>8225</v>
      </c>
      <c r="H3297" t="s">
        <v>8247</v>
      </c>
      <c r="I3297">
        <v>1474886229</v>
      </c>
      <c r="J3297">
        <v>1472294229</v>
      </c>
      <c r="K3297" t="b">
        <v>0</v>
      </c>
      <c r="L3297">
        <v>27</v>
      </c>
      <c r="M3297" t="b">
        <v>1</v>
      </c>
      <c r="N3297" t="s">
        <v>8271</v>
      </c>
      <c r="O3297" s="13">
        <f>E3297/D3297</f>
        <v>1.0285857142857142</v>
      </c>
      <c r="P3297" s="14">
        <f>IF($L3297&lt;&gt;0, E3297/L3297, 0)</f>
        <v>26.667037037037037</v>
      </c>
      <c r="Q3297" t="str">
        <f>LEFT($N3297, FIND("/", $N3297)-1)</f>
        <v>theater</v>
      </c>
      <c r="R3297" t="str">
        <f>RIGHT(N3297, LEN(N3297)-LEN(Q3297)-1)</f>
        <v>plays</v>
      </c>
      <c r="S3297" s="5">
        <f>$J3297/60/60/24+DATE(1970, 1, 1)</f>
        <v>42609.442465277782</v>
      </c>
      <c r="T3297" s="5">
        <f>$I3297/60/60/24+DATE(1970, 1, 1)</f>
        <v>42639.442465277782</v>
      </c>
      <c r="U3297" t="b">
        <f>T3297&gt;S3297</f>
        <v>1</v>
      </c>
    </row>
    <row r="3298" spans="1:21" ht="43.5" x14ac:dyDescent="0.35">
      <c r="A3298">
        <v>3296</v>
      </c>
      <c r="B3298" s="3" t="s">
        <v>3296</v>
      </c>
      <c r="C3298" s="3" t="s">
        <v>7406</v>
      </c>
      <c r="D3298" s="11">
        <v>1500</v>
      </c>
      <c r="E3298" s="11">
        <v>2161</v>
      </c>
      <c r="F3298" t="s">
        <v>8219</v>
      </c>
      <c r="G3298" t="s">
        <v>8225</v>
      </c>
      <c r="H3298" t="s">
        <v>8247</v>
      </c>
      <c r="I3298">
        <v>1448229600</v>
      </c>
      <c r="J3298">
        <v>1446401372</v>
      </c>
      <c r="K3298" t="b">
        <v>0</v>
      </c>
      <c r="L3298">
        <v>47</v>
      </c>
      <c r="M3298" t="b">
        <v>1</v>
      </c>
      <c r="N3298" t="s">
        <v>8271</v>
      </c>
      <c r="O3298" s="13">
        <f>E3298/D3298</f>
        <v>1.4406666666666668</v>
      </c>
      <c r="P3298" s="14">
        <f>IF($L3298&lt;&gt;0, E3298/L3298, 0)</f>
        <v>45.978723404255319</v>
      </c>
      <c r="Q3298" t="str">
        <f>LEFT($N3298, FIND("/", $N3298)-1)</f>
        <v>theater</v>
      </c>
      <c r="R3298" t="str">
        <f>RIGHT(N3298, LEN(N3298)-LEN(Q3298)-1)</f>
        <v>plays</v>
      </c>
      <c r="S3298" s="5">
        <f>$J3298/60/60/24+DATE(1970, 1, 1)</f>
        <v>42309.756620370375</v>
      </c>
      <c r="T3298" s="5">
        <f>$I3298/60/60/24+DATE(1970, 1, 1)</f>
        <v>42330.916666666672</v>
      </c>
      <c r="U3298" t="b">
        <f>T3298&gt;S3298</f>
        <v>1</v>
      </c>
    </row>
    <row r="3299" spans="1:21" ht="43.5" x14ac:dyDescent="0.35">
      <c r="A3299">
        <v>3297</v>
      </c>
      <c r="B3299" s="3" t="s">
        <v>3297</v>
      </c>
      <c r="C3299" s="3" t="s">
        <v>7407</v>
      </c>
      <c r="D3299" s="11">
        <v>5500</v>
      </c>
      <c r="E3299" s="11">
        <v>5504</v>
      </c>
      <c r="F3299" t="s">
        <v>8219</v>
      </c>
      <c r="G3299" t="s">
        <v>8225</v>
      </c>
      <c r="H3299" t="s">
        <v>8247</v>
      </c>
      <c r="I3299">
        <v>1438037940</v>
      </c>
      <c r="J3299">
        <v>1436380256</v>
      </c>
      <c r="K3299" t="b">
        <v>0</v>
      </c>
      <c r="L3299">
        <v>44</v>
      </c>
      <c r="M3299" t="b">
        <v>1</v>
      </c>
      <c r="N3299" t="s">
        <v>8271</v>
      </c>
      <c r="O3299" s="13">
        <f>E3299/D3299</f>
        <v>1.0007272727272727</v>
      </c>
      <c r="P3299" s="14">
        <f>IF($L3299&lt;&gt;0, E3299/L3299, 0)</f>
        <v>125.09090909090909</v>
      </c>
      <c r="Q3299" t="str">
        <f>LEFT($N3299, FIND("/", $N3299)-1)</f>
        <v>theater</v>
      </c>
      <c r="R3299" t="str">
        <f>RIGHT(N3299, LEN(N3299)-LEN(Q3299)-1)</f>
        <v>plays</v>
      </c>
      <c r="S3299" s="5">
        <f>$J3299/60/60/24+DATE(1970, 1, 1)</f>
        <v>42193.771481481483</v>
      </c>
      <c r="T3299" s="5">
        <f>$I3299/60/60/24+DATE(1970, 1, 1)</f>
        <v>42212.957638888889</v>
      </c>
      <c r="U3299" t="b">
        <f>T3299&gt;S3299</f>
        <v>1</v>
      </c>
    </row>
    <row r="3300" spans="1:21" ht="43.5" x14ac:dyDescent="0.35">
      <c r="A3300">
        <v>3298</v>
      </c>
      <c r="B3300" s="3" t="s">
        <v>3298</v>
      </c>
      <c r="C3300" s="3" t="s">
        <v>7408</v>
      </c>
      <c r="D3300" s="11">
        <v>10000</v>
      </c>
      <c r="E3300" s="11">
        <v>10173</v>
      </c>
      <c r="F3300" t="s">
        <v>8219</v>
      </c>
      <c r="G3300" t="s">
        <v>8224</v>
      </c>
      <c r="H3300" t="s">
        <v>8246</v>
      </c>
      <c r="I3300">
        <v>1442102400</v>
      </c>
      <c r="J3300">
        <v>1440370768</v>
      </c>
      <c r="K3300" t="b">
        <v>0</v>
      </c>
      <c r="L3300">
        <v>72</v>
      </c>
      <c r="M3300" t="b">
        <v>1</v>
      </c>
      <c r="N3300" t="s">
        <v>8271</v>
      </c>
      <c r="O3300" s="13">
        <f>E3300/D3300</f>
        <v>1.0173000000000001</v>
      </c>
      <c r="P3300" s="14">
        <f>IF($L3300&lt;&gt;0, E3300/L3300, 0)</f>
        <v>141.29166666666666</v>
      </c>
      <c r="Q3300" t="str">
        <f>LEFT($N3300, FIND("/", $N3300)-1)</f>
        <v>theater</v>
      </c>
      <c r="R3300" t="str">
        <f>RIGHT(N3300, LEN(N3300)-LEN(Q3300)-1)</f>
        <v>plays</v>
      </c>
      <c r="S3300" s="5">
        <f>$J3300/60/60/24+DATE(1970, 1, 1)</f>
        <v>42239.957962962959</v>
      </c>
      <c r="T3300" s="5">
        <f>$I3300/60/60/24+DATE(1970, 1, 1)</f>
        <v>42260</v>
      </c>
      <c r="U3300" t="b">
        <f>T3300&gt;S3300</f>
        <v>1</v>
      </c>
    </row>
    <row r="3301" spans="1:21" ht="43.5" x14ac:dyDescent="0.35">
      <c r="A3301">
        <v>3299</v>
      </c>
      <c r="B3301" s="3" t="s">
        <v>3299</v>
      </c>
      <c r="C3301" s="3" t="s">
        <v>7409</v>
      </c>
      <c r="D3301" s="11">
        <v>3000</v>
      </c>
      <c r="E3301" s="11">
        <v>3486</v>
      </c>
      <c r="F3301" t="s">
        <v>8219</v>
      </c>
      <c r="G3301" t="s">
        <v>8224</v>
      </c>
      <c r="H3301" t="s">
        <v>8246</v>
      </c>
      <c r="I3301">
        <v>1444860063</v>
      </c>
      <c r="J3301">
        <v>1442268063</v>
      </c>
      <c r="K3301" t="b">
        <v>0</v>
      </c>
      <c r="L3301">
        <v>63</v>
      </c>
      <c r="M3301" t="b">
        <v>1</v>
      </c>
      <c r="N3301" t="s">
        <v>8271</v>
      </c>
      <c r="O3301" s="13">
        <f>E3301/D3301</f>
        <v>1.1619999999999999</v>
      </c>
      <c r="P3301" s="14">
        <f>IF($L3301&lt;&gt;0, E3301/L3301, 0)</f>
        <v>55.333333333333336</v>
      </c>
      <c r="Q3301" t="str">
        <f>LEFT($N3301, FIND("/", $N3301)-1)</f>
        <v>theater</v>
      </c>
      <c r="R3301" t="str">
        <f>RIGHT(N3301, LEN(N3301)-LEN(Q3301)-1)</f>
        <v>plays</v>
      </c>
      <c r="S3301" s="5">
        <f>$J3301/60/60/24+DATE(1970, 1, 1)</f>
        <v>42261.917395833334</v>
      </c>
      <c r="T3301" s="5">
        <f>$I3301/60/60/24+DATE(1970, 1, 1)</f>
        <v>42291.917395833334</v>
      </c>
      <c r="U3301" t="b">
        <f>T3301&gt;S3301</f>
        <v>1</v>
      </c>
    </row>
    <row r="3302" spans="1:21" ht="43.5" x14ac:dyDescent="0.35">
      <c r="A3302">
        <v>3300</v>
      </c>
      <c r="B3302" s="3" t="s">
        <v>3300</v>
      </c>
      <c r="C3302" s="3" t="s">
        <v>7410</v>
      </c>
      <c r="D3302" s="11">
        <v>3000</v>
      </c>
      <c r="E3302" s="11">
        <v>4085</v>
      </c>
      <c r="F3302" t="s">
        <v>8219</v>
      </c>
      <c r="G3302" t="s">
        <v>8224</v>
      </c>
      <c r="H3302" t="s">
        <v>8246</v>
      </c>
      <c r="I3302">
        <v>1430329862</v>
      </c>
      <c r="J3302">
        <v>1428515462</v>
      </c>
      <c r="K3302" t="b">
        <v>0</v>
      </c>
      <c r="L3302">
        <v>88</v>
      </c>
      <c r="M3302" t="b">
        <v>1</v>
      </c>
      <c r="N3302" t="s">
        <v>8271</v>
      </c>
      <c r="O3302" s="13">
        <f>E3302/D3302</f>
        <v>1.3616666666666666</v>
      </c>
      <c r="P3302" s="14">
        <f>IF($L3302&lt;&gt;0, E3302/L3302, 0)</f>
        <v>46.420454545454547</v>
      </c>
      <c r="Q3302" t="str">
        <f>LEFT($N3302, FIND("/", $N3302)-1)</f>
        <v>theater</v>
      </c>
      <c r="R3302" t="str">
        <f>RIGHT(N3302, LEN(N3302)-LEN(Q3302)-1)</f>
        <v>plays</v>
      </c>
      <c r="S3302" s="5">
        <f>$J3302/60/60/24+DATE(1970, 1, 1)</f>
        <v>42102.743773148148</v>
      </c>
      <c r="T3302" s="5">
        <f>$I3302/60/60/24+DATE(1970, 1, 1)</f>
        <v>42123.743773148148</v>
      </c>
      <c r="U3302" t="b">
        <f>T3302&gt;S3302</f>
        <v>1</v>
      </c>
    </row>
    <row r="3303" spans="1:21" ht="43.5" x14ac:dyDescent="0.35">
      <c r="A3303">
        <v>3301</v>
      </c>
      <c r="B3303" s="3" t="s">
        <v>3301</v>
      </c>
      <c r="C3303" s="3" t="s">
        <v>7411</v>
      </c>
      <c r="D3303" s="11">
        <v>3000</v>
      </c>
      <c r="E3303" s="11">
        <v>4004</v>
      </c>
      <c r="F3303" t="s">
        <v>8219</v>
      </c>
      <c r="G3303" t="s">
        <v>8224</v>
      </c>
      <c r="H3303" t="s">
        <v>8246</v>
      </c>
      <c r="I3303">
        <v>1470034740</v>
      </c>
      <c r="J3303">
        <v>1466185176</v>
      </c>
      <c r="K3303" t="b">
        <v>0</v>
      </c>
      <c r="L3303">
        <v>70</v>
      </c>
      <c r="M3303" t="b">
        <v>1</v>
      </c>
      <c r="N3303" t="s">
        <v>8271</v>
      </c>
      <c r="O3303" s="13">
        <f>E3303/D3303</f>
        <v>1.3346666666666667</v>
      </c>
      <c r="P3303" s="14">
        <f>IF($L3303&lt;&gt;0, E3303/L3303, 0)</f>
        <v>57.2</v>
      </c>
      <c r="Q3303" t="str">
        <f>LEFT($N3303, FIND("/", $N3303)-1)</f>
        <v>theater</v>
      </c>
      <c r="R3303" t="str">
        <f>RIGHT(N3303, LEN(N3303)-LEN(Q3303)-1)</f>
        <v>plays</v>
      </c>
      <c r="S3303" s="5">
        <f>$J3303/60/60/24+DATE(1970, 1, 1)</f>
        <v>42538.73583333334</v>
      </c>
      <c r="T3303" s="5">
        <f>$I3303/60/60/24+DATE(1970, 1, 1)</f>
        <v>42583.290972222225</v>
      </c>
      <c r="U3303" t="b">
        <f>T3303&gt;S3303</f>
        <v>1</v>
      </c>
    </row>
    <row r="3304" spans="1:21" x14ac:dyDescent="0.35">
      <c r="A3304">
        <v>3302</v>
      </c>
      <c r="B3304" s="3" t="s">
        <v>3302</v>
      </c>
      <c r="C3304" s="3" t="s">
        <v>7412</v>
      </c>
      <c r="D3304" s="11">
        <v>8400</v>
      </c>
      <c r="E3304" s="11">
        <v>8685</v>
      </c>
      <c r="F3304" t="s">
        <v>8219</v>
      </c>
      <c r="G3304" t="s">
        <v>8227</v>
      </c>
      <c r="H3304" t="s">
        <v>8249</v>
      </c>
      <c r="I3304">
        <v>1481099176</v>
      </c>
      <c r="J3304">
        <v>1478507176</v>
      </c>
      <c r="K3304" t="b">
        <v>0</v>
      </c>
      <c r="L3304">
        <v>50</v>
      </c>
      <c r="M3304" t="b">
        <v>1</v>
      </c>
      <c r="N3304" t="s">
        <v>8271</v>
      </c>
      <c r="O3304" s="13">
        <f>E3304/D3304</f>
        <v>1.0339285714285715</v>
      </c>
      <c r="P3304" s="14">
        <f>IF($L3304&lt;&gt;0, E3304/L3304, 0)</f>
        <v>173.7</v>
      </c>
      <c r="Q3304" t="str">
        <f>LEFT($N3304, FIND("/", $N3304)-1)</f>
        <v>theater</v>
      </c>
      <c r="R3304" t="str">
        <f>RIGHT(N3304, LEN(N3304)-LEN(Q3304)-1)</f>
        <v>plays</v>
      </c>
      <c r="S3304" s="5">
        <f>$J3304/60/60/24+DATE(1970, 1, 1)</f>
        <v>42681.35157407407</v>
      </c>
      <c r="T3304" s="5">
        <f>$I3304/60/60/24+DATE(1970, 1, 1)</f>
        <v>42711.35157407407</v>
      </c>
      <c r="U3304" t="b">
        <f>T3304&gt;S3304</f>
        <v>1</v>
      </c>
    </row>
    <row r="3305" spans="1:21" ht="43.5" x14ac:dyDescent="0.35">
      <c r="A3305">
        <v>3303</v>
      </c>
      <c r="B3305" s="3" t="s">
        <v>3303</v>
      </c>
      <c r="C3305" s="3" t="s">
        <v>7413</v>
      </c>
      <c r="D3305" s="11">
        <v>1800</v>
      </c>
      <c r="E3305" s="11">
        <v>2086</v>
      </c>
      <c r="F3305" t="s">
        <v>8219</v>
      </c>
      <c r="G3305" t="s">
        <v>8224</v>
      </c>
      <c r="H3305" t="s">
        <v>8246</v>
      </c>
      <c r="I3305">
        <v>1427553484</v>
      </c>
      <c r="J3305">
        <v>1424533084</v>
      </c>
      <c r="K3305" t="b">
        <v>0</v>
      </c>
      <c r="L3305">
        <v>35</v>
      </c>
      <c r="M3305" t="b">
        <v>1</v>
      </c>
      <c r="N3305" t="s">
        <v>8271</v>
      </c>
      <c r="O3305" s="13">
        <f>E3305/D3305</f>
        <v>1.1588888888888889</v>
      </c>
      <c r="P3305" s="14">
        <f>IF($L3305&lt;&gt;0, E3305/L3305, 0)</f>
        <v>59.6</v>
      </c>
      <c r="Q3305" t="str">
        <f>LEFT($N3305, FIND("/", $N3305)-1)</f>
        <v>theater</v>
      </c>
      <c r="R3305" t="str">
        <f>RIGHT(N3305, LEN(N3305)-LEN(Q3305)-1)</f>
        <v>plays</v>
      </c>
      <c r="S3305" s="5">
        <f>$J3305/60/60/24+DATE(1970, 1, 1)</f>
        <v>42056.65143518518</v>
      </c>
      <c r="T3305" s="5">
        <f>$I3305/60/60/24+DATE(1970, 1, 1)</f>
        <v>42091.609768518523</v>
      </c>
      <c r="U3305" t="b">
        <f>T3305&gt;S3305</f>
        <v>1</v>
      </c>
    </row>
    <row r="3306" spans="1:21" ht="43.5" x14ac:dyDescent="0.35">
      <c r="A3306">
        <v>3304</v>
      </c>
      <c r="B3306" s="3" t="s">
        <v>3304</v>
      </c>
      <c r="C3306" s="3" t="s">
        <v>7414</v>
      </c>
      <c r="D3306" s="11">
        <v>15000</v>
      </c>
      <c r="E3306" s="11">
        <v>15677.5</v>
      </c>
      <c r="F3306" t="s">
        <v>8219</v>
      </c>
      <c r="G3306" t="s">
        <v>8224</v>
      </c>
      <c r="H3306" t="s">
        <v>8246</v>
      </c>
      <c r="I3306">
        <v>1482418752</v>
      </c>
      <c r="J3306">
        <v>1479826752</v>
      </c>
      <c r="K3306" t="b">
        <v>0</v>
      </c>
      <c r="L3306">
        <v>175</v>
      </c>
      <c r="M3306" t="b">
        <v>1</v>
      </c>
      <c r="N3306" t="s">
        <v>8271</v>
      </c>
      <c r="O3306" s="13">
        <f>E3306/D3306</f>
        <v>1.0451666666666666</v>
      </c>
      <c r="P3306" s="14">
        <f>IF($L3306&lt;&gt;0, E3306/L3306, 0)</f>
        <v>89.585714285714289</v>
      </c>
      <c r="Q3306" t="str">
        <f>LEFT($N3306, FIND("/", $N3306)-1)</f>
        <v>theater</v>
      </c>
      <c r="R3306" t="str">
        <f>RIGHT(N3306, LEN(N3306)-LEN(Q3306)-1)</f>
        <v>plays</v>
      </c>
      <c r="S3306" s="5">
        <f>$J3306/60/60/24+DATE(1970, 1, 1)</f>
        <v>42696.624444444446</v>
      </c>
      <c r="T3306" s="5">
        <f>$I3306/60/60/24+DATE(1970, 1, 1)</f>
        <v>42726.624444444446</v>
      </c>
      <c r="U3306" t="b">
        <f>T3306&gt;S3306</f>
        <v>1</v>
      </c>
    </row>
    <row r="3307" spans="1:21" ht="43.5" x14ac:dyDescent="0.35">
      <c r="A3307">
        <v>3305</v>
      </c>
      <c r="B3307" s="3" t="s">
        <v>3305</v>
      </c>
      <c r="C3307" s="3" t="s">
        <v>7415</v>
      </c>
      <c r="D3307" s="11">
        <v>4000</v>
      </c>
      <c r="E3307" s="11">
        <v>4081</v>
      </c>
      <c r="F3307" t="s">
        <v>8219</v>
      </c>
      <c r="G3307" t="s">
        <v>8224</v>
      </c>
      <c r="H3307" t="s">
        <v>8246</v>
      </c>
      <c r="I3307">
        <v>1438374748</v>
      </c>
      <c r="J3307">
        <v>1435782748</v>
      </c>
      <c r="K3307" t="b">
        <v>0</v>
      </c>
      <c r="L3307">
        <v>20</v>
      </c>
      <c r="M3307" t="b">
        <v>1</v>
      </c>
      <c r="N3307" t="s">
        <v>8271</v>
      </c>
      <c r="O3307" s="13">
        <f>E3307/D3307</f>
        <v>1.0202500000000001</v>
      </c>
      <c r="P3307" s="14">
        <f>IF($L3307&lt;&gt;0, E3307/L3307, 0)</f>
        <v>204.05</v>
      </c>
      <c r="Q3307" t="str">
        <f>LEFT($N3307, FIND("/", $N3307)-1)</f>
        <v>theater</v>
      </c>
      <c r="R3307" t="str">
        <f>RIGHT(N3307, LEN(N3307)-LEN(Q3307)-1)</f>
        <v>plays</v>
      </c>
      <c r="S3307" s="5">
        <f>$J3307/60/60/24+DATE(1970, 1, 1)</f>
        <v>42186.855879629627</v>
      </c>
      <c r="T3307" s="5">
        <f>$I3307/60/60/24+DATE(1970, 1, 1)</f>
        <v>42216.855879629627</v>
      </c>
      <c r="U3307" t="b">
        <f>T3307&gt;S3307</f>
        <v>1</v>
      </c>
    </row>
    <row r="3308" spans="1:21" ht="58" x14ac:dyDescent="0.35">
      <c r="A3308">
        <v>3306</v>
      </c>
      <c r="B3308" s="3" t="s">
        <v>3306</v>
      </c>
      <c r="C3308" s="3" t="s">
        <v>7416</v>
      </c>
      <c r="D3308" s="11">
        <v>1500</v>
      </c>
      <c r="E3308" s="11">
        <v>2630</v>
      </c>
      <c r="F3308" t="s">
        <v>8219</v>
      </c>
      <c r="G3308" t="s">
        <v>8224</v>
      </c>
      <c r="H3308" t="s">
        <v>8246</v>
      </c>
      <c r="I3308">
        <v>1465527600</v>
      </c>
      <c r="J3308">
        <v>1462252542</v>
      </c>
      <c r="K3308" t="b">
        <v>0</v>
      </c>
      <c r="L3308">
        <v>54</v>
      </c>
      <c r="M3308" t="b">
        <v>1</v>
      </c>
      <c r="N3308" t="s">
        <v>8271</v>
      </c>
      <c r="O3308" s="13">
        <f>E3308/D3308</f>
        <v>1.7533333333333334</v>
      </c>
      <c r="P3308" s="14">
        <f>IF($L3308&lt;&gt;0, E3308/L3308, 0)</f>
        <v>48.703703703703702</v>
      </c>
      <c r="Q3308" t="str">
        <f>LEFT($N3308, FIND("/", $N3308)-1)</f>
        <v>theater</v>
      </c>
      <c r="R3308" t="str">
        <f>RIGHT(N3308, LEN(N3308)-LEN(Q3308)-1)</f>
        <v>plays</v>
      </c>
      <c r="S3308" s="5">
        <f>$J3308/60/60/24+DATE(1970, 1, 1)</f>
        <v>42493.219236111108</v>
      </c>
      <c r="T3308" s="5">
        <f>$I3308/60/60/24+DATE(1970, 1, 1)</f>
        <v>42531.125</v>
      </c>
      <c r="U3308" t="b">
        <f>T3308&gt;S3308</f>
        <v>1</v>
      </c>
    </row>
    <row r="3309" spans="1:21" ht="43.5" x14ac:dyDescent="0.35">
      <c r="A3309">
        <v>3307</v>
      </c>
      <c r="B3309" s="3" t="s">
        <v>3307</v>
      </c>
      <c r="C3309" s="3" t="s">
        <v>7417</v>
      </c>
      <c r="D3309" s="11">
        <v>1000</v>
      </c>
      <c r="E3309" s="11">
        <v>1066.8</v>
      </c>
      <c r="F3309" t="s">
        <v>8219</v>
      </c>
      <c r="G3309" t="s">
        <v>8224</v>
      </c>
      <c r="H3309" t="s">
        <v>8246</v>
      </c>
      <c r="I3309">
        <v>1463275339</v>
      </c>
      <c r="J3309">
        <v>1460683339</v>
      </c>
      <c r="K3309" t="b">
        <v>0</v>
      </c>
      <c r="L3309">
        <v>20</v>
      </c>
      <c r="M3309" t="b">
        <v>1</v>
      </c>
      <c r="N3309" t="s">
        <v>8271</v>
      </c>
      <c r="O3309" s="13">
        <f>E3309/D3309</f>
        <v>1.0668</v>
      </c>
      <c r="P3309" s="14">
        <f>IF($L3309&lt;&gt;0, E3309/L3309, 0)</f>
        <v>53.339999999999996</v>
      </c>
      <c r="Q3309" t="str">
        <f>LEFT($N3309, FIND("/", $N3309)-1)</f>
        <v>theater</v>
      </c>
      <c r="R3309" t="str">
        <f>RIGHT(N3309, LEN(N3309)-LEN(Q3309)-1)</f>
        <v>plays</v>
      </c>
      <c r="S3309" s="5">
        <f>$J3309/60/60/24+DATE(1970, 1, 1)</f>
        <v>42475.057164351849</v>
      </c>
      <c r="T3309" s="5">
        <f>$I3309/60/60/24+DATE(1970, 1, 1)</f>
        <v>42505.057164351849</v>
      </c>
      <c r="U3309" t="b">
        <f>T3309&gt;S3309</f>
        <v>1</v>
      </c>
    </row>
    <row r="3310" spans="1:21" ht="43.5" x14ac:dyDescent="0.35">
      <c r="A3310">
        <v>3308</v>
      </c>
      <c r="B3310" s="3" t="s">
        <v>3308</v>
      </c>
      <c r="C3310" s="3" t="s">
        <v>7418</v>
      </c>
      <c r="D3310" s="11">
        <v>3500</v>
      </c>
      <c r="E3310" s="11">
        <v>4280</v>
      </c>
      <c r="F3310" t="s">
        <v>8219</v>
      </c>
      <c r="G3310" t="s">
        <v>8224</v>
      </c>
      <c r="H3310" t="s">
        <v>8246</v>
      </c>
      <c r="I3310">
        <v>1460581365</v>
      </c>
      <c r="J3310">
        <v>1458766965</v>
      </c>
      <c r="K3310" t="b">
        <v>0</v>
      </c>
      <c r="L3310">
        <v>57</v>
      </c>
      <c r="M3310" t="b">
        <v>1</v>
      </c>
      <c r="N3310" t="s">
        <v>8271</v>
      </c>
      <c r="O3310" s="13">
        <f>E3310/D3310</f>
        <v>1.2228571428571429</v>
      </c>
      <c r="P3310" s="14">
        <f>IF($L3310&lt;&gt;0, E3310/L3310, 0)</f>
        <v>75.087719298245617</v>
      </c>
      <c r="Q3310" t="str">
        <f>LEFT($N3310, FIND("/", $N3310)-1)</f>
        <v>theater</v>
      </c>
      <c r="R3310" t="str">
        <f>RIGHT(N3310, LEN(N3310)-LEN(Q3310)-1)</f>
        <v>plays</v>
      </c>
      <c r="S3310" s="5">
        <f>$J3310/60/60/24+DATE(1970, 1, 1)</f>
        <v>42452.876909722225</v>
      </c>
      <c r="T3310" s="5">
        <f>$I3310/60/60/24+DATE(1970, 1, 1)</f>
        <v>42473.876909722225</v>
      </c>
      <c r="U3310" t="b">
        <f>T3310&gt;S3310</f>
        <v>1</v>
      </c>
    </row>
    <row r="3311" spans="1:21" ht="29" x14ac:dyDescent="0.35">
      <c r="A3311">
        <v>3309</v>
      </c>
      <c r="B3311" s="3" t="s">
        <v>3309</v>
      </c>
      <c r="C3311" s="3" t="s">
        <v>7419</v>
      </c>
      <c r="D3311" s="11">
        <v>350</v>
      </c>
      <c r="E3311" s="11">
        <v>558</v>
      </c>
      <c r="F3311" t="s">
        <v>8219</v>
      </c>
      <c r="G3311" t="s">
        <v>8225</v>
      </c>
      <c r="H3311" t="s">
        <v>8247</v>
      </c>
      <c r="I3311">
        <v>1476632178</v>
      </c>
      <c r="J3311">
        <v>1473953778</v>
      </c>
      <c r="K3311" t="b">
        <v>0</v>
      </c>
      <c r="L3311">
        <v>31</v>
      </c>
      <c r="M3311" t="b">
        <v>1</v>
      </c>
      <c r="N3311" t="s">
        <v>8271</v>
      </c>
      <c r="O3311" s="13">
        <f>E3311/D3311</f>
        <v>1.5942857142857143</v>
      </c>
      <c r="P3311" s="14">
        <f>IF($L3311&lt;&gt;0, E3311/L3311, 0)</f>
        <v>18</v>
      </c>
      <c r="Q3311" t="str">
        <f>LEFT($N3311, FIND("/", $N3311)-1)</f>
        <v>theater</v>
      </c>
      <c r="R3311" t="str">
        <f>RIGHT(N3311, LEN(N3311)-LEN(Q3311)-1)</f>
        <v>plays</v>
      </c>
      <c r="S3311" s="5">
        <f>$J3311/60/60/24+DATE(1970, 1, 1)</f>
        <v>42628.650208333333</v>
      </c>
      <c r="T3311" s="5">
        <f>$I3311/60/60/24+DATE(1970, 1, 1)</f>
        <v>42659.650208333333</v>
      </c>
      <c r="U3311" t="b">
        <f>T3311&gt;S3311</f>
        <v>1</v>
      </c>
    </row>
    <row r="3312" spans="1:21" ht="29" x14ac:dyDescent="0.35">
      <c r="A3312">
        <v>3310</v>
      </c>
      <c r="B3312" s="3" t="s">
        <v>3310</v>
      </c>
      <c r="C3312" s="3" t="s">
        <v>7420</v>
      </c>
      <c r="D3312" s="11">
        <v>6500</v>
      </c>
      <c r="E3312" s="11">
        <v>6505</v>
      </c>
      <c r="F3312" t="s">
        <v>8219</v>
      </c>
      <c r="G3312" t="s">
        <v>8224</v>
      </c>
      <c r="H3312" t="s">
        <v>8246</v>
      </c>
      <c r="I3312">
        <v>1444169825</v>
      </c>
      <c r="J3312">
        <v>1441577825</v>
      </c>
      <c r="K3312" t="b">
        <v>0</v>
      </c>
      <c r="L3312">
        <v>31</v>
      </c>
      <c r="M3312" t="b">
        <v>1</v>
      </c>
      <c r="N3312" t="s">
        <v>8271</v>
      </c>
      <c r="O3312" s="13">
        <f>E3312/D3312</f>
        <v>1.0007692307692309</v>
      </c>
      <c r="P3312" s="14">
        <f>IF($L3312&lt;&gt;0, E3312/L3312, 0)</f>
        <v>209.83870967741936</v>
      </c>
      <c r="Q3312" t="str">
        <f>LEFT($N3312, FIND("/", $N3312)-1)</f>
        <v>theater</v>
      </c>
      <c r="R3312" t="str">
        <f>RIGHT(N3312, LEN(N3312)-LEN(Q3312)-1)</f>
        <v>plays</v>
      </c>
      <c r="S3312" s="5">
        <f>$J3312/60/60/24+DATE(1970, 1, 1)</f>
        <v>42253.928530092591</v>
      </c>
      <c r="T3312" s="5">
        <f>$I3312/60/60/24+DATE(1970, 1, 1)</f>
        <v>42283.928530092591</v>
      </c>
      <c r="U3312" t="b">
        <f>T3312&gt;S3312</f>
        <v>1</v>
      </c>
    </row>
    <row r="3313" spans="1:21" ht="43.5" x14ac:dyDescent="0.35">
      <c r="A3313">
        <v>3311</v>
      </c>
      <c r="B3313" s="3" t="s">
        <v>3311</v>
      </c>
      <c r="C3313" s="3" t="s">
        <v>7421</v>
      </c>
      <c r="D3313" s="11">
        <v>2500</v>
      </c>
      <c r="E3313" s="11">
        <v>2746</v>
      </c>
      <c r="F3313" t="s">
        <v>8219</v>
      </c>
      <c r="G3313" t="s">
        <v>8224</v>
      </c>
      <c r="H3313" t="s">
        <v>8246</v>
      </c>
      <c r="I3313">
        <v>1445065210</v>
      </c>
      <c r="J3313">
        <v>1442473210</v>
      </c>
      <c r="K3313" t="b">
        <v>0</v>
      </c>
      <c r="L3313">
        <v>45</v>
      </c>
      <c r="M3313" t="b">
        <v>1</v>
      </c>
      <c r="N3313" t="s">
        <v>8271</v>
      </c>
      <c r="O3313" s="13">
        <f>E3313/D3313</f>
        <v>1.0984</v>
      </c>
      <c r="P3313" s="14">
        <f>IF($L3313&lt;&gt;0, E3313/L3313, 0)</f>
        <v>61.022222222222226</v>
      </c>
      <c r="Q3313" t="str">
        <f>LEFT($N3313, FIND("/", $N3313)-1)</f>
        <v>theater</v>
      </c>
      <c r="R3313" t="str">
        <f>RIGHT(N3313, LEN(N3313)-LEN(Q3313)-1)</f>
        <v>plays</v>
      </c>
      <c r="S3313" s="5">
        <f>$J3313/60/60/24+DATE(1970, 1, 1)</f>
        <v>42264.29178240741</v>
      </c>
      <c r="T3313" s="5">
        <f>$I3313/60/60/24+DATE(1970, 1, 1)</f>
        <v>42294.29178240741</v>
      </c>
      <c r="U3313" t="b">
        <f>T3313&gt;S3313</f>
        <v>1</v>
      </c>
    </row>
    <row r="3314" spans="1:21" ht="43.5" x14ac:dyDescent="0.35">
      <c r="A3314">
        <v>3312</v>
      </c>
      <c r="B3314" s="3" t="s">
        <v>3312</v>
      </c>
      <c r="C3314" s="3" t="s">
        <v>7422</v>
      </c>
      <c r="D3314" s="11">
        <v>2500</v>
      </c>
      <c r="E3314" s="11">
        <v>2501</v>
      </c>
      <c r="F3314" t="s">
        <v>8219</v>
      </c>
      <c r="G3314" t="s">
        <v>8224</v>
      </c>
      <c r="H3314" t="s">
        <v>8246</v>
      </c>
      <c r="I3314">
        <v>1478901600</v>
      </c>
      <c r="J3314">
        <v>1477077946</v>
      </c>
      <c r="K3314" t="b">
        <v>0</v>
      </c>
      <c r="L3314">
        <v>41</v>
      </c>
      <c r="M3314" t="b">
        <v>1</v>
      </c>
      <c r="N3314" t="s">
        <v>8271</v>
      </c>
      <c r="O3314" s="13">
        <f>E3314/D3314</f>
        <v>1.0004</v>
      </c>
      <c r="P3314" s="14">
        <f>IF($L3314&lt;&gt;0, E3314/L3314, 0)</f>
        <v>61</v>
      </c>
      <c r="Q3314" t="str">
        <f>LEFT($N3314, FIND("/", $N3314)-1)</f>
        <v>theater</v>
      </c>
      <c r="R3314" t="str">
        <f>RIGHT(N3314, LEN(N3314)-LEN(Q3314)-1)</f>
        <v>plays</v>
      </c>
      <c r="S3314" s="5">
        <f>$J3314/60/60/24+DATE(1970, 1, 1)</f>
        <v>42664.809560185182</v>
      </c>
      <c r="T3314" s="5">
        <f>$I3314/60/60/24+DATE(1970, 1, 1)</f>
        <v>42685.916666666672</v>
      </c>
      <c r="U3314" t="b">
        <f>T3314&gt;S3314</f>
        <v>1</v>
      </c>
    </row>
    <row r="3315" spans="1:21" ht="43.5" x14ac:dyDescent="0.35">
      <c r="A3315">
        <v>3313</v>
      </c>
      <c r="B3315" s="3" t="s">
        <v>3313</v>
      </c>
      <c r="C3315" s="3" t="s">
        <v>7423</v>
      </c>
      <c r="D3315" s="11">
        <v>2000</v>
      </c>
      <c r="E3315" s="11">
        <v>2321</v>
      </c>
      <c r="F3315" t="s">
        <v>8219</v>
      </c>
      <c r="G3315" t="s">
        <v>8224</v>
      </c>
      <c r="H3315" t="s">
        <v>8246</v>
      </c>
      <c r="I3315">
        <v>1453856400</v>
      </c>
      <c r="J3315">
        <v>1452664317</v>
      </c>
      <c r="K3315" t="b">
        <v>0</v>
      </c>
      <c r="L3315">
        <v>29</v>
      </c>
      <c r="M3315" t="b">
        <v>1</v>
      </c>
      <c r="N3315" t="s">
        <v>8271</v>
      </c>
      <c r="O3315" s="13">
        <f>E3315/D3315</f>
        <v>1.1605000000000001</v>
      </c>
      <c r="P3315" s="14">
        <f>IF($L3315&lt;&gt;0, E3315/L3315, 0)</f>
        <v>80.034482758620683</v>
      </c>
      <c r="Q3315" t="str">
        <f>LEFT($N3315, FIND("/", $N3315)-1)</f>
        <v>theater</v>
      </c>
      <c r="R3315" t="str">
        <f>RIGHT(N3315, LEN(N3315)-LEN(Q3315)-1)</f>
        <v>plays</v>
      </c>
      <c r="S3315" s="5">
        <f>$J3315/60/60/24+DATE(1970, 1, 1)</f>
        <v>42382.244409722218</v>
      </c>
      <c r="T3315" s="5">
        <f>$I3315/60/60/24+DATE(1970, 1, 1)</f>
        <v>42396.041666666672</v>
      </c>
      <c r="U3315" t="b">
        <f>T3315&gt;S3315</f>
        <v>1</v>
      </c>
    </row>
    <row r="3316" spans="1:21" ht="43.5" x14ac:dyDescent="0.35">
      <c r="A3316">
        <v>3314</v>
      </c>
      <c r="B3316" s="3" t="s">
        <v>3314</v>
      </c>
      <c r="C3316" s="3" t="s">
        <v>7424</v>
      </c>
      <c r="D3316" s="11">
        <v>800</v>
      </c>
      <c r="E3316" s="11">
        <v>1686</v>
      </c>
      <c r="F3316" t="s">
        <v>8219</v>
      </c>
      <c r="G3316" t="s">
        <v>8225</v>
      </c>
      <c r="H3316" t="s">
        <v>8247</v>
      </c>
      <c r="I3316">
        <v>1431115500</v>
      </c>
      <c r="J3316">
        <v>1428733511</v>
      </c>
      <c r="K3316" t="b">
        <v>0</v>
      </c>
      <c r="L3316">
        <v>58</v>
      </c>
      <c r="M3316" t="b">
        <v>1</v>
      </c>
      <c r="N3316" t="s">
        <v>8271</v>
      </c>
      <c r="O3316" s="13">
        <f>E3316/D3316</f>
        <v>2.1074999999999999</v>
      </c>
      <c r="P3316" s="14">
        <f>IF($L3316&lt;&gt;0, E3316/L3316, 0)</f>
        <v>29.068965517241381</v>
      </c>
      <c r="Q3316" t="str">
        <f>LEFT($N3316, FIND("/", $N3316)-1)</f>
        <v>theater</v>
      </c>
      <c r="R3316" t="str">
        <f>RIGHT(N3316, LEN(N3316)-LEN(Q3316)-1)</f>
        <v>plays</v>
      </c>
      <c r="S3316" s="5">
        <f>$J3316/60/60/24+DATE(1970, 1, 1)</f>
        <v>42105.267488425925</v>
      </c>
      <c r="T3316" s="5">
        <f>$I3316/60/60/24+DATE(1970, 1, 1)</f>
        <v>42132.836805555555</v>
      </c>
      <c r="U3316" t="b">
        <f>T3316&gt;S3316</f>
        <v>1</v>
      </c>
    </row>
    <row r="3317" spans="1:21" ht="43.5" x14ac:dyDescent="0.35">
      <c r="A3317">
        <v>3315</v>
      </c>
      <c r="B3317" s="3" t="s">
        <v>3315</v>
      </c>
      <c r="C3317" s="3" t="s">
        <v>7425</v>
      </c>
      <c r="D3317" s="11">
        <v>4000</v>
      </c>
      <c r="E3317" s="11">
        <v>4400</v>
      </c>
      <c r="F3317" t="s">
        <v>8219</v>
      </c>
      <c r="G3317" t="s">
        <v>8225</v>
      </c>
      <c r="H3317" t="s">
        <v>8247</v>
      </c>
      <c r="I3317">
        <v>1462519041</v>
      </c>
      <c r="J3317">
        <v>1459927041</v>
      </c>
      <c r="K3317" t="b">
        <v>0</v>
      </c>
      <c r="L3317">
        <v>89</v>
      </c>
      <c r="M3317" t="b">
        <v>1</v>
      </c>
      <c r="N3317" t="s">
        <v>8271</v>
      </c>
      <c r="O3317" s="13">
        <f>E3317/D3317</f>
        <v>1.1000000000000001</v>
      </c>
      <c r="P3317" s="14">
        <f>IF($L3317&lt;&gt;0, E3317/L3317, 0)</f>
        <v>49.438202247191015</v>
      </c>
      <c r="Q3317" t="str">
        <f>LEFT($N3317, FIND("/", $N3317)-1)</f>
        <v>theater</v>
      </c>
      <c r="R3317" t="str">
        <f>RIGHT(N3317, LEN(N3317)-LEN(Q3317)-1)</f>
        <v>plays</v>
      </c>
      <c r="S3317" s="5">
        <f>$J3317/60/60/24+DATE(1970, 1, 1)</f>
        <v>42466.303715277783</v>
      </c>
      <c r="T3317" s="5">
        <f>$I3317/60/60/24+DATE(1970, 1, 1)</f>
        <v>42496.303715277783</v>
      </c>
      <c r="U3317" t="b">
        <f>T3317&gt;S3317</f>
        <v>1</v>
      </c>
    </row>
    <row r="3318" spans="1:21" ht="72.5" x14ac:dyDescent="0.35">
      <c r="A3318">
        <v>3316</v>
      </c>
      <c r="B3318" s="3" t="s">
        <v>3316</v>
      </c>
      <c r="C3318" s="3" t="s">
        <v>7426</v>
      </c>
      <c r="D3318" s="11">
        <v>11737</v>
      </c>
      <c r="E3318" s="11">
        <v>11747.18</v>
      </c>
      <c r="F3318" t="s">
        <v>8219</v>
      </c>
      <c r="G3318" t="s">
        <v>8224</v>
      </c>
      <c r="H3318" t="s">
        <v>8246</v>
      </c>
      <c r="I3318">
        <v>1407506040</v>
      </c>
      <c r="J3318">
        <v>1404680075</v>
      </c>
      <c r="K3318" t="b">
        <v>0</v>
      </c>
      <c r="L3318">
        <v>125</v>
      </c>
      <c r="M3318" t="b">
        <v>1</v>
      </c>
      <c r="N3318" t="s">
        <v>8271</v>
      </c>
      <c r="O3318" s="13">
        <f>E3318/D3318</f>
        <v>1.0008673425918038</v>
      </c>
      <c r="P3318" s="14">
        <f>IF($L3318&lt;&gt;0, E3318/L3318, 0)</f>
        <v>93.977440000000001</v>
      </c>
      <c r="Q3318" t="str">
        <f>LEFT($N3318, FIND("/", $N3318)-1)</f>
        <v>theater</v>
      </c>
      <c r="R3318" t="str">
        <f>RIGHT(N3318, LEN(N3318)-LEN(Q3318)-1)</f>
        <v>plays</v>
      </c>
      <c r="S3318" s="5">
        <f>$J3318/60/60/24+DATE(1970, 1, 1)</f>
        <v>41826.871238425927</v>
      </c>
      <c r="T3318" s="5">
        <f>$I3318/60/60/24+DATE(1970, 1, 1)</f>
        <v>41859.57916666667</v>
      </c>
      <c r="U3318" t="b">
        <f>T3318&gt;S3318</f>
        <v>1</v>
      </c>
    </row>
    <row r="3319" spans="1:21" ht="43.5" x14ac:dyDescent="0.35">
      <c r="A3319">
        <v>3317</v>
      </c>
      <c r="B3319" s="3" t="s">
        <v>3317</v>
      </c>
      <c r="C3319" s="3" t="s">
        <v>7427</v>
      </c>
      <c r="D3319" s="11">
        <v>1050</v>
      </c>
      <c r="E3319" s="11">
        <v>1115</v>
      </c>
      <c r="F3319" t="s">
        <v>8219</v>
      </c>
      <c r="G3319" t="s">
        <v>8224</v>
      </c>
      <c r="H3319" t="s">
        <v>8246</v>
      </c>
      <c r="I3319">
        <v>1465347424</v>
      </c>
      <c r="J3319">
        <v>1462755424</v>
      </c>
      <c r="K3319" t="b">
        <v>0</v>
      </c>
      <c r="L3319">
        <v>18</v>
      </c>
      <c r="M3319" t="b">
        <v>1</v>
      </c>
      <c r="N3319" t="s">
        <v>8271</v>
      </c>
      <c r="O3319" s="13">
        <f>E3319/D3319</f>
        <v>1.0619047619047619</v>
      </c>
      <c r="P3319" s="14">
        <f>IF($L3319&lt;&gt;0, E3319/L3319, 0)</f>
        <v>61.944444444444443</v>
      </c>
      <c r="Q3319" t="str">
        <f>LEFT($N3319, FIND("/", $N3319)-1)</f>
        <v>theater</v>
      </c>
      <c r="R3319" t="str">
        <f>RIGHT(N3319, LEN(N3319)-LEN(Q3319)-1)</f>
        <v>plays</v>
      </c>
      <c r="S3319" s="5">
        <f>$J3319/60/60/24+DATE(1970, 1, 1)</f>
        <v>42499.039629629624</v>
      </c>
      <c r="T3319" s="5">
        <f>$I3319/60/60/24+DATE(1970, 1, 1)</f>
        <v>42529.039629629624</v>
      </c>
      <c r="U3319" t="b">
        <f>T3319&gt;S3319</f>
        <v>1</v>
      </c>
    </row>
    <row r="3320" spans="1:21" ht="29" x14ac:dyDescent="0.35">
      <c r="A3320">
        <v>3318</v>
      </c>
      <c r="B3320" s="3" t="s">
        <v>3318</v>
      </c>
      <c r="C3320" s="3" t="s">
        <v>7428</v>
      </c>
      <c r="D3320" s="11">
        <v>2000</v>
      </c>
      <c r="E3320" s="11">
        <v>2512</v>
      </c>
      <c r="F3320" t="s">
        <v>8219</v>
      </c>
      <c r="G3320" t="s">
        <v>8229</v>
      </c>
      <c r="H3320" t="s">
        <v>8251</v>
      </c>
      <c r="I3320">
        <v>1460341800</v>
      </c>
      <c r="J3320">
        <v>1456902893</v>
      </c>
      <c r="K3320" t="b">
        <v>0</v>
      </c>
      <c r="L3320">
        <v>32</v>
      </c>
      <c r="M3320" t="b">
        <v>1</v>
      </c>
      <c r="N3320" t="s">
        <v>8271</v>
      </c>
      <c r="O3320" s="13">
        <f>E3320/D3320</f>
        <v>1.256</v>
      </c>
      <c r="P3320" s="14">
        <f>IF($L3320&lt;&gt;0, E3320/L3320, 0)</f>
        <v>78.5</v>
      </c>
      <c r="Q3320" t="str">
        <f>LEFT($N3320, FIND("/", $N3320)-1)</f>
        <v>theater</v>
      </c>
      <c r="R3320" t="str">
        <f>RIGHT(N3320, LEN(N3320)-LEN(Q3320)-1)</f>
        <v>plays</v>
      </c>
      <c r="S3320" s="5">
        <f>$J3320/60/60/24+DATE(1970, 1, 1)</f>
        <v>42431.302002314813</v>
      </c>
      <c r="T3320" s="5">
        <f>$I3320/60/60/24+DATE(1970, 1, 1)</f>
        <v>42471.104166666672</v>
      </c>
      <c r="U3320" t="b">
        <f>T3320&gt;S3320</f>
        <v>1</v>
      </c>
    </row>
    <row r="3321" spans="1:21" ht="58" x14ac:dyDescent="0.35">
      <c r="A3321">
        <v>3319</v>
      </c>
      <c r="B3321" s="3" t="s">
        <v>3319</v>
      </c>
      <c r="C3321" s="3" t="s">
        <v>7429</v>
      </c>
      <c r="D3321" s="11">
        <v>500</v>
      </c>
      <c r="E3321" s="11">
        <v>540</v>
      </c>
      <c r="F3321" t="s">
        <v>8219</v>
      </c>
      <c r="G3321" t="s">
        <v>8225</v>
      </c>
      <c r="H3321" t="s">
        <v>8247</v>
      </c>
      <c r="I3321">
        <v>1422712986</v>
      </c>
      <c r="J3321">
        <v>1418824986</v>
      </c>
      <c r="K3321" t="b">
        <v>0</v>
      </c>
      <c r="L3321">
        <v>16</v>
      </c>
      <c r="M3321" t="b">
        <v>1</v>
      </c>
      <c r="N3321" t="s">
        <v>8271</v>
      </c>
      <c r="O3321" s="13">
        <f>E3321/D3321</f>
        <v>1.08</v>
      </c>
      <c r="P3321" s="14">
        <f>IF($L3321&lt;&gt;0, E3321/L3321, 0)</f>
        <v>33.75</v>
      </c>
      <c r="Q3321" t="str">
        <f>LEFT($N3321, FIND("/", $N3321)-1)</f>
        <v>theater</v>
      </c>
      <c r="R3321" t="str">
        <f>RIGHT(N3321, LEN(N3321)-LEN(Q3321)-1)</f>
        <v>plays</v>
      </c>
      <c r="S3321" s="5">
        <f>$J3321/60/60/24+DATE(1970, 1, 1)</f>
        <v>41990.585486111115</v>
      </c>
      <c r="T3321" s="5">
        <f>$I3321/60/60/24+DATE(1970, 1, 1)</f>
        <v>42035.585486111115</v>
      </c>
      <c r="U3321" t="b">
        <f>T3321&gt;S3321</f>
        <v>1</v>
      </c>
    </row>
    <row r="3322" spans="1:21" ht="43.5" x14ac:dyDescent="0.35">
      <c r="A3322">
        <v>3320</v>
      </c>
      <c r="B3322" s="3" t="s">
        <v>3320</v>
      </c>
      <c r="C3322" s="3" t="s">
        <v>7430</v>
      </c>
      <c r="D3322" s="11">
        <v>2500</v>
      </c>
      <c r="E3322" s="11">
        <v>2525</v>
      </c>
      <c r="F3322" t="s">
        <v>8219</v>
      </c>
      <c r="G3322" t="s">
        <v>8224</v>
      </c>
      <c r="H3322" t="s">
        <v>8246</v>
      </c>
      <c r="I3322">
        <v>1466557557</v>
      </c>
      <c r="J3322">
        <v>1463965557</v>
      </c>
      <c r="K3322" t="b">
        <v>0</v>
      </c>
      <c r="L3322">
        <v>38</v>
      </c>
      <c r="M3322" t="b">
        <v>1</v>
      </c>
      <c r="N3322" t="s">
        <v>8271</v>
      </c>
      <c r="O3322" s="13">
        <f>E3322/D3322</f>
        <v>1.01</v>
      </c>
      <c r="P3322" s="14">
        <f>IF($L3322&lt;&gt;0, E3322/L3322, 0)</f>
        <v>66.44736842105263</v>
      </c>
      <c r="Q3322" t="str">
        <f>LEFT($N3322, FIND("/", $N3322)-1)</f>
        <v>theater</v>
      </c>
      <c r="R3322" t="str">
        <f>RIGHT(N3322, LEN(N3322)-LEN(Q3322)-1)</f>
        <v>plays</v>
      </c>
      <c r="S3322" s="5">
        <f>$J3322/60/60/24+DATE(1970, 1, 1)</f>
        <v>42513.045798611114</v>
      </c>
      <c r="T3322" s="5">
        <f>$I3322/60/60/24+DATE(1970, 1, 1)</f>
        <v>42543.045798611114</v>
      </c>
      <c r="U3322" t="b">
        <f>T3322&gt;S3322</f>
        <v>1</v>
      </c>
    </row>
    <row r="3323" spans="1:21" ht="58" x14ac:dyDescent="0.35">
      <c r="A3323">
        <v>3321</v>
      </c>
      <c r="B3323" s="3" t="s">
        <v>3321</v>
      </c>
      <c r="C3323" s="3" t="s">
        <v>7431</v>
      </c>
      <c r="D3323" s="11">
        <v>500</v>
      </c>
      <c r="E3323" s="11">
        <v>537</v>
      </c>
      <c r="F3323" t="s">
        <v>8219</v>
      </c>
      <c r="G3323" t="s">
        <v>8224</v>
      </c>
      <c r="H3323" t="s">
        <v>8246</v>
      </c>
      <c r="I3323">
        <v>1413431940</v>
      </c>
      <c r="J3323">
        <v>1412216665</v>
      </c>
      <c r="K3323" t="b">
        <v>0</v>
      </c>
      <c r="L3323">
        <v>15</v>
      </c>
      <c r="M3323" t="b">
        <v>1</v>
      </c>
      <c r="N3323" t="s">
        <v>8271</v>
      </c>
      <c r="O3323" s="13">
        <f>E3323/D3323</f>
        <v>1.0740000000000001</v>
      </c>
      <c r="P3323" s="14">
        <f>IF($L3323&lt;&gt;0, E3323/L3323, 0)</f>
        <v>35.799999999999997</v>
      </c>
      <c r="Q3323" t="str">
        <f>LEFT($N3323, FIND("/", $N3323)-1)</f>
        <v>theater</v>
      </c>
      <c r="R3323" t="str">
        <f>RIGHT(N3323, LEN(N3323)-LEN(Q3323)-1)</f>
        <v>plays</v>
      </c>
      <c r="S3323" s="5">
        <f>$J3323/60/60/24+DATE(1970, 1, 1)</f>
        <v>41914.100289351853</v>
      </c>
      <c r="T3323" s="5">
        <f>$I3323/60/60/24+DATE(1970, 1, 1)</f>
        <v>41928.165972222225</v>
      </c>
      <c r="U3323" t="b">
        <f>T3323&gt;S3323</f>
        <v>1</v>
      </c>
    </row>
    <row r="3324" spans="1:21" ht="43.5" x14ac:dyDescent="0.35">
      <c r="A3324">
        <v>3322</v>
      </c>
      <c r="B3324" s="3" t="s">
        <v>3322</v>
      </c>
      <c r="C3324" s="3" t="s">
        <v>7432</v>
      </c>
      <c r="D3324" s="11">
        <v>3300</v>
      </c>
      <c r="E3324" s="11">
        <v>3350</v>
      </c>
      <c r="F3324" t="s">
        <v>8219</v>
      </c>
      <c r="G3324" t="s">
        <v>8224</v>
      </c>
      <c r="H3324" t="s">
        <v>8246</v>
      </c>
      <c r="I3324">
        <v>1466567700</v>
      </c>
      <c r="J3324">
        <v>1464653696</v>
      </c>
      <c r="K3324" t="b">
        <v>0</v>
      </c>
      <c r="L3324">
        <v>23</v>
      </c>
      <c r="M3324" t="b">
        <v>1</v>
      </c>
      <c r="N3324" t="s">
        <v>8271</v>
      </c>
      <c r="O3324" s="13">
        <f>E3324/D3324</f>
        <v>1.0151515151515151</v>
      </c>
      <c r="P3324" s="14">
        <f>IF($L3324&lt;&gt;0, E3324/L3324, 0)</f>
        <v>145.65217391304347</v>
      </c>
      <c r="Q3324" t="str">
        <f>LEFT($N3324, FIND("/", $N3324)-1)</f>
        <v>theater</v>
      </c>
      <c r="R3324" t="str">
        <f>RIGHT(N3324, LEN(N3324)-LEN(Q3324)-1)</f>
        <v>plays</v>
      </c>
      <c r="S3324" s="5">
        <f>$J3324/60/60/24+DATE(1970, 1, 1)</f>
        <v>42521.010370370372</v>
      </c>
      <c r="T3324" s="5">
        <f>$I3324/60/60/24+DATE(1970, 1, 1)</f>
        <v>42543.163194444445</v>
      </c>
      <c r="U3324" t="b">
        <f>T3324&gt;S3324</f>
        <v>1</v>
      </c>
    </row>
    <row r="3325" spans="1:21" ht="43.5" x14ac:dyDescent="0.35">
      <c r="A3325">
        <v>3323</v>
      </c>
      <c r="B3325" s="3" t="s">
        <v>3323</v>
      </c>
      <c r="C3325" s="3" t="s">
        <v>7433</v>
      </c>
      <c r="D3325" s="11">
        <v>1000</v>
      </c>
      <c r="E3325" s="11">
        <v>1259</v>
      </c>
      <c r="F3325" t="s">
        <v>8219</v>
      </c>
      <c r="G3325" t="s">
        <v>8225</v>
      </c>
      <c r="H3325" t="s">
        <v>8247</v>
      </c>
      <c r="I3325">
        <v>1474793208</v>
      </c>
      <c r="J3325">
        <v>1472201208</v>
      </c>
      <c r="K3325" t="b">
        <v>0</v>
      </c>
      <c r="L3325">
        <v>49</v>
      </c>
      <c r="M3325" t="b">
        <v>1</v>
      </c>
      <c r="N3325" t="s">
        <v>8271</v>
      </c>
      <c r="O3325" s="13">
        <f>E3325/D3325</f>
        <v>1.2589999999999999</v>
      </c>
      <c r="P3325" s="14">
        <f>IF($L3325&lt;&gt;0, E3325/L3325, 0)</f>
        <v>25.693877551020407</v>
      </c>
      <c r="Q3325" t="str">
        <f>LEFT($N3325, FIND("/", $N3325)-1)</f>
        <v>theater</v>
      </c>
      <c r="R3325" t="str">
        <f>RIGHT(N3325, LEN(N3325)-LEN(Q3325)-1)</f>
        <v>plays</v>
      </c>
      <c r="S3325" s="5">
        <f>$J3325/60/60/24+DATE(1970, 1, 1)</f>
        <v>42608.36583333333</v>
      </c>
      <c r="T3325" s="5">
        <f>$I3325/60/60/24+DATE(1970, 1, 1)</f>
        <v>42638.36583333333</v>
      </c>
      <c r="U3325" t="b">
        <f>T3325&gt;S3325</f>
        <v>1</v>
      </c>
    </row>
    <row r="3326" spans="1:21" ht="43.5" x14ac:dyDescent="0.35">
      <c r="A3326">
        <v>3324</v>
      </c>
      <c r="B3326" s="3" t="s">
        <v>3324</v>
      </c>
      <c r="C3326" s="3" t="s">
        <v>7434</v>
      </c>
      <c r="D3326" s="11">
        <v>1500</v>
      </c>
      <c r="E3326" s="11">
        <v>1525</v>
      </c>
      <c r="F3326" t="s">
        <v>8219</v>
      </c>
      <c r="G3326" t="s">
        <v>8241</v>
      </c>
      <c r="H3326" t="s">
        <v>8249</v>
      </c>
      <c r="I3326">
        <v>1465135190</v>
      </c>
      <c r="J3326">
        <v>1463925590</v>
      </c>
      <c r="K3326" t="b">
        <v>0</v>
      </c>
      <c r="L3326">
        <v>10</v>
      </c>
      <c r="M3326" t="b">
        <v>1</v>
      </c>
      <c r="N3326" t="s">
        <v>8271</v>
      </c>
      <c r="O3326" s="13">
        <f>E3326/D3326</f>
        <v>1.0166666666666666</v>
      </c>
      <c r="P3326" s="14">
        <f>IF($L3326&lt;&gt;0, E3326/L3326, 0)</f>
        <v>152.5</v>
      </c>
      <c r="Q3326" t="str">
        <f>LEFT($N3326, FIND("/", $N3326)-1)</f>
        <v>theater</v>
      </c>
      <c r="R3326" t="str">
        <f>RIGHT(N3326, LEN(N3326)-LEN(Q3326)-1)</f>
        <v>plays</v>
      </c>
      <c r="S3326" s="5">
        <f>$J3326/60/60/24+DATE(1970, 1, 1)</f>
        <v>42512.58321759259</v>
      </c>
      <c r="T3326" s="5">
        <f>$I3326/60/60/24+DATE(1970, 1, 1)</f>
        <v>42526.58321759259</v>
      </c>
      <c r="U3326" t="b">
        <f>T3326&gt;S3326</f>
        <v>1</v>
      </c>
    </row>
    <row r="3327" spans="1:21" ht="43.5" x14ac:dyDescent="0.35">
      <c r="A3327">
        <v>3325</v>
      </c>
      <c r="B3327" s="3" t="s">
        <v>3325</v>
      </c>
      <c r="C3327" s="3" t="s">
        <v>7435</v>
      </c>
      <c r="D3327" s="11">
        <v>400</v>
      </c>
      <c r="E3327" s="11">
        <v>450</v>
      </c>
      <c r="F3327" t="s">
        <v>8219</v>
      </c>
      <c r="G3327" t="s">
        <v>8225</v>
      </c>
      <c r="H3327" t="s">
        <v>8247</v>
      </c>
      <c r="I3327">
        <v>1428256277</v>
      </c>
      <c r="J3327">
        <v>1425235877</v>
      </c>
      <c r="K3327" t="b">
        <v>0</v>
      </c>
      <c r="L3327">
        <v>15</v>
      </c>
      <c r="M3327" t="b">
        <v>1</v>
      </c>
      <c r="N3327" t="s">
        <v>8271</v>
      </c>
      <c r="O3327" s="13">
        <f>E3327/D3327</f>
        <v>1.125</v>
      </c>
      <c r="P3327" s="14">
        <f>IF($L3327&lt;&gt;0, E3327/L3327, 0)</f>
        <v>30</v>
      </c>
      <c r="Q3327" t="str">
        <f>LEFT($N3327, FIND("/", $N3327)-1)</f>
        <v>theater</v>
      </c>
      <c r="R3327" t="str">
        <f>RIGHT(N3327, LEN(N3327)-LEN(Q3327)-1)</f>
        <v>plays</v>
      </c>
      <c r="S3327" s="5">
        <f>$J3327/60/60/24+DATE(1970, 1, 1)</f>
        <v>42064.785613425927</v>
      </c>
      <c r="T3327" s="5">
        <f>$I3327/60/60/24+DATE(1970, 1, 1)</f>
        <v>42099.743946759263</v>
      </c>
      <c r="U3327" t="b">
        <f>T3327&gt;S3327</f>
        <v>1</v>
      </c>
    </row>
    <row r="3328" spans="1:21" ht="43.5" x14ac:dyDescent="0.35">
      <c r="A3328">
        <v>3326</v>
      </c>
      <c r="B3328" s="3" t="s">
        <v>3326</v>
      </c>
      <c r="C3328" s="3" t="s">
        <v>7436</v>
      </c>
      <c r="D3328" s="11">
        <v>8000</v>
      </c>
      <c r="E3328" s="11">
        <v>8110</v>
      </c>
      <c r="F3328" t="s">
        <v>8219</v>
      </c>
      <c r="G3328" t="s">
        <v>8224</v>
      </c>
      <c r="H3328" t="s">
        <v>8246</v>
      </c>
      <c r="I3328">
        <v>1425830905</v>
      </c>
      <c r="J3328">
        <v>1423242505</v>
      </c>
      <c r="K3328" t="b">
        <v>0</v>
      </c>
      <c r="L3328">
        <v>57</v>
      </c>
      <c r="M3328" t="b">
        <v>1</v>
      </c>
      <c r="N3328" t="s">
        <v>8271</v>
      </c>
      <c r="O3328" s="13">
        <f>E3328/D3328</f>
        <v>1.0137499999999999</v>
      </c>
      <c r="P3328" s="14">
        <f>IF($L3328&lt;&gt;0, E3328/L3328, 0)</f>
        <v>142.28070175438597</v>
      </c>
      <c r="Q3328" t="str">
        <f>LEFT($N3328, FIND("/", $N3328)-1)</f>
        <v>theater</v>
      </c>
      <c r="R3328" t="str">
        <f>RIGHT(N3328, LEN(N3328)-LEN(Q3328)-1)</f>
        <v>plays</v>
      </c>
      <c r="S3328" s="5">
        <f>$J3328/60/60/24+DATE(1970, 1, 1)</f>
        <v>42041.714178240742</v>
      </c>
      <c r="T3328" s="5">
        <f>$I3328/60/60/24+DATE(1970, 1, 1)</f>
        <v>42071.67251157407</v>
      </c>
      <c r="U3328" t="b">
        <f>T3328&gt;S3328</f>
        <v>1</v>
      </c>
    </row>
    <row r="3329" spans="1:21" ht="43.5" x14ac:dyDescent="0.35">
      <c r="A3329">
        <v>3327</v>
      </c>
      <c r="B3329" s="3" t="s">
        <v>3327</v>
      </c>
      <c r="C3329" s="3" t="s">
        <v>7437</v>
      </c>
      <c r="D3329" s="11">
        <v>800</v>
      </c>
      <c r="E3329" s="11">
        <v>810</v>
      </c>
      <c r="F3329" t="s">
        <v>8219</v>
      </c>
      <c r="G3329" t="s">
        <v>8225</v>
      </c>
      <c r="H3329" t="s">
        <v>8247</v>
      </c>
      <c r="I3329">
        <v>1462697966</v>
      </c>
      <c r="J3329">
        <v>1460105966</v>
      </c>
      <c r="K3329" t="b">
        <v>0</v>
      </c>
      <c r="L3329">
        <v>33</v>
      </c>
      <c r="M3329" t="b">
        <v>1</v>
      </c>
      <c r="N3329" t="s">
        <v>8271</v>
      </c>
      <c r="O3329" s="13">
        <f>E3329/D3329</f>
        <v>1.0125</v>
      </c>
      <c r="P3329" s="14">
        <f>IF($L3329&lt;&gt;0, E3329/L3329, 0)</f>
        <v>24.545454545454547</v>
      </c>
      <c r="Q3329" t="str">
        <f>LEFT($N3329, FIND("/", $N3329)-1)</f>
        <v>theater</v>
      </c>
      <c r="R3329" t="str">
        <f>RIGHT(N3329, LEN(N3329)-LEN(Q3329)-1)</f>
        <v>plays</v>
      </c>
      <c r="S3329" s="5">
        <f>$J3329/60/60/24+DATE(1970, 1, 1)</f>
        <v>42468.374606481477</v>
      </c>
      <c r="T3329" s="5">
        <f>$I3329/60/60/24+DATE(1970, 1, 1)</f>
        <v>42498.374606481477</v>
      </c>
      <c r="U3329" t="b">
        <f>T3329&gt;S3329</f>
        <v>1</v>
      </c>
    </row>
    <row r="3330" spans="1:21" ht="43.5" x14ac:dyDescent="0.35">
      <c r="A3330">
        <v>3328</v>
      </c>
      <c r="B3330" s="3" t="s">
        <v>3328</v>
      </c>
      <c r="C3330" s="3" t="s">
        <v>7438</v>
      </c>
      <c r="D3330" s="11">
        <v>1800</v>
      </c>
      <c r="E3330" s="11">
        <v>2635</v>
      </c>
      <c r="F3330" t="s">
        <v>8219</v>
      </c>
      <c r="G3330" t="s">
        <v>8224</v>
      </c>
      <c r="H3330" t="s">
        <v>8246</v>
      </c>
      <c r="I3330">
        <v>1404522000</v>
      </c>
      <c r="J3330">
        <v>1404308883</v>
      </c>
      <c r="K3330" t="b">
        <v>0</v>
      </c>
      <c r="L3330">
        <v>9</v>
      </c>
      <c r="M3330" t="b">
        <v>1</v>
      </c>
      <c r="N3330" t="s">
        <v>8271</v>
      </c>
      <c r="O3330" s="13">
        <f>E3330/D3330</f>
        <v>1.4638888888888888</v>
      </c>
      <c r="P3330" s="14">
        <f>IF($L3330&lt;&gt;0, E3330/L3330, 0)</f>
        <v>292.77777777777777</v>
      </c>
      <c r="Q3330" t="str">
        <f>LEFT($N3330, FIND("/", $N3330)-1)</f>
        <v>theater</v>
      </c>
      <c r="R3330" t="str">
        <f>RIGHT(N3330, LEN(N3330)-LEN(Q3330)-1)</f>
        <v>plays</v>
      </c>
      <c r="S3330" s="5">
        <f>$J3330/60/60/24+DATE(1970, 1, 1)</f>
        <v>41822.57503472222</v>
      </c>
      <c r="T3330" s="5">
        <f>$I3330/60/60/24+DATE(1970, 1, 1)</f>
        <v>41825.041666666664</v>
      </c>
      <c r="U3330" t="b">
        <f>T3330&gt;S3330</f>
        <v>1</v>
      </c>
    </row>
    <row r="3331" spans="1:21" ht="43.5" x14ac:dyDescent="0.35">
      <c r="A3331">
        <v>3329</v>
      </c>
      <c r="B3331" s="3" t="s">
        <v>3329</v>
      </c>
      <c r="C3331" s="3" t="s">
        <v>7439</v>
      </c>
      <c r="D3331" s="11">
        <v>1000</v>
      </c>
      <c r="E3331" s="11">
        <v>1168</v>
      </c>
      <c r="F3331" t="s">
        <v>8219</v>
      </c>
      <c r="G3331" t="s">
        <v>8225</v>
      </c>
      <c r="H3331" t="s">
        <v>8247</v>
      </c>
      <c r="I3331">
        <v>1406502000</v>
      </c>
      <c r="J3331">
        <v>1405583108</v>
      </c>
      <c r="K3331" t="b">
        <v>0</v>
      </c>
      <c r="L3331">
        <v>26</v>
      </c>
      <c r="M3331" t="b">
        <v>1</v>
      </c>
      <c r="N3331" t="s">
        <v>8271</v>
      </c>
      <c r="O3331" s="13">
        <f>E3331/D3331</f>
        <v>1.1679999999999999</v>
      </c>
      <c r="P3331" s="14">
        <f>IF($L3331&lt;&gt;0, E3331/L3331, 0)</f>
        <v>44.92307692307692</v>
      </c>
      <c r="Q3331" t="str">
        <f>LEFT($N3331, FIND("/", $N3331)-1)</f>
        <v>theater</v>
      </c>
      <c r="R3331" t="str">
        <f>RIGHT(N3331, LEN(N3331)-LEN(Q3331)-1)</f>
        <v>plays</v>
      </c>
      <c r="S3331" s="5">
        <f>$J3331/60/60/24+DATE(1970, 1, 1)</f>
        <v>41837.323009259257</v>
      </c>
      <c r="T3331" s="5">
        <f>$I3331/60/60/24+DATE(1970, 1, 1)</f>
        <v>41847.958333333336</v>
      </c>
      <c r="U3331" t="b">
        <f>T3331&gt;S3331</f>
        <v>1</v>
      </c>
    </row>
    <row r="3332" spans="1:21" ht="43.5" x14ac:dyDescent="0.35">
      <c r="A3332">
        <v>3330</v>
      </c>
      <c r="B3332" s="3" t="s">
        <v>3330</v>
      </c>
      <c r="C3332" s="3" t="s">
        <v>7440</v>
      </c>
      <c r="D3332" s="11">
        <v>1500</v>
      </c>
      <c r="E3332" s="11">
        <v>1594</v>
      </c>
      <c r="F3332" t="s">
        <v>8219</v>
      </c>
      <c r="G3332" t="s">
        <v>8225</v>
      </c>
      <c r="H3332" t="s">
        <v>8247</v>
      </c>
      <c r="I3332">
        <v>1427919468</v>
      </c>
      <c r="J3332">
        <v>1425331068</v>
      </c>
      <c r="K3332" t="b">
        <v>0</v>
      </c>
      <c r="L3332">
        <v>69</v>
      </c>
      <c r="M3332" t="b">
        <v>1</v>
      </c>
      <c r="N3332" t="s">
        <v>8271</v>
      </c>
      <c r="O3332" s="13">
        <f>E3332/D3332</f>
        <v>1.0626666666666666</v>
      </c>
      <c r="P3332" s="14">
        <f>IF($L3332&lt;&gt;0, E3332/L3332, 0)</f>
        <v>23.10144927536232</v>
      </c>
      <c r="Q3332" t="str">
        <f>LEFT($N3332, FIND("/", $N3332)-1)</f>
        <v>theater</v>
      </c>
      <c r="R3332" t="str">
        <f>RIGHT(N3332, LEN(N3332)-LEN(Q3332)-1)</f>
        <v>plays</v>
      </c>
      <c r="S3332" s="5">
        <f>$J3332/60/60/24+DATE(1970, 1, 1)</f>
        <v>42065.887361111112</v>
      </c>
      <c r="T3332" s="5">
        <f>$I3332/60/60/24+DATE(1970, 1, 1)</f>
        <v>42095.845694444448</v>
      </c>
      <c r="U3332" t="b">
        <f>T3332&gt;S3332</f>
        <v>1</v>
      </c>
    </row>
    <row r="3333" spans="1:21" ht="43.5" x14ac:dyDescent="0.35">
      <c r="A3333">
        <v>3331</v>
      </c>
      <c r="B3333" s="3" t="s">
        <v>3331</v>
      </c>
      <c r="C3333" s="3" t="s">
        <v>7441</v>
      </c>
      <c r="D3333" s="11">
        <v>5000</v>
      </c>
      <c r="E3333" s="11">
        <v>5226</v>
      </c>
      <c r="F3333" t="s">
        <v>8219</v>
      </c>
      <c r="G3333" t="s">
        <v>8224</v>
      </c>
      <c r="H3333" t="s">
        <v>8246</v>
      </c>
      <c r="I3333">
        <v>1444149886</v>
      </c>
      <c r="J3333">
        <v>1441125886</v>
      </c>
      <c r="K3333" t="b">
        <v>0</v>
      </c>
      <c r="L3333">
        <v>65</v>
      </c>
      <c r="M3333" t="b">
        <v>1</v>
      </c>
      <c r="N3333" t="s">
        <v>8271</v>
      </c>
      <c r="O3333" s="13">
        <f>E3333/D3333</f>
        <v>1.0451999999999999</v>
      </c>
      <c r="P3333" s="14">
        <f>IF($L3333&lt;&gt;0, E3333/L3333, 0)</f>
        <v>80.400000000000006</v>
      </c>
      <c r="Q3333" t="str">
        <f>LEFT($N3333, FIND("/", $N3333)-1)</f>
        <v>theater</v>
      </c>
      <c r="R3333" t="str">
        <f>RIGHT(N3333, LEN(N3333)-LEN(Q3333)-1)</f>
        <v>plays</v>
      </c>
      <c r="S3333" s="5">
        <f>$J3333/60/60/24+DATE(1970, 1, 1)</f>
        <v>42248.697754629626</v>
      </c>
      <c r="T3333" s="5">
        <f>$I3333/60/60/24+DATE(1970, 1, 1)</f>
        <v>42283.697754629626</v>
      </c>
      <c r="U3333" t="b">
        <f>T3333&gt;S3333</f>
        <v>1</v>
      </c>
    </row>
    <row r="3334" spans="1:21" ht="43.5" x14ac:dyDescent="0.35">
      <c r="A3334">
        <v>3332</v>
      </c>
      <c r="B3334" s="3" t="s">
        <v>3332</v>
      </c>
      <c r="C3334" s="3" t="s">
        <v>7442</v>
      </c>
      <c r="D3334" s="11">
        <v>6000</v>
      </c>
      <c r="E3334" s="11">
        <v>6000</v>
      </c>
      <c r="F3334" t="s">
        <v>8219</v>
      </c>
      <c r="G3334" t="s">
        <v>8224</v>
      </c>
      <c r="H3334" t="s">
        <v>8246</v>
      </c>
      <c r="I3334">
        <v>1405802330</v>
      </c>
      <c r="J3334">
        <v>1403210330</v>
      </c>
      <c r="K3334" t="b">
        <v>0</v>
      </c>
      <c r="L3334">
        <v>83</v>
      </c>
      <c r="M3334" t="b">
        <v>1</v>
      </c>
      <c r="N3334" t="s">
        <v>8271</v>
      </c>
      <c r="O3334" s="13">
        <f>E3334/D3334</f>
        <v>1</v>
      </c>
      <c r="P3334" s="14">
        <f>IF($L3334&lt;&gt;0, E3334/L3334, 0)</f>
        <v>72.289156626506028</v>
      </c>
      <c r="Q3334" t="str">
        <f>LEFT($N3334, FIND("/", $N3334)-1)</f>
        <v>theater</v>
      </c>
      <c r="R3334" t="str">
        <f>RIGHT(N3334, LEN(N3334)-LEN(Q3334)-1)</f>
        <v>plays</v>
      </c>
      <c r="S3334" s="5">
        <f>$J3334/60/60/24+DATE(1970, 1, 1)</f>
        <v>41809.860300925924</v>
      </c>
      <c r="T3334" s="5">
        <f>$I3334/60/60/24+DATE(1970, 1, 1)</f>
        <v>41839.860300925924</v>
      </c>
      <c r="U3334" t="b">
        <f>T3334&gt;S3334</f>
        <v>1</v>
      </c>
    </row>
    <row r="3335" spans="1:21" ht="43.5" x14ac:dyDescent="0.35">
      <c r="A3335">
        <v>3333</v>
      </c>
      <c r="B3335" s="3" t="s">
        <v>3333</v>
      </c>
      <c r="C3335" s="3" t="s">
        <v>7443</v>
      </c>
      <c r="D3335" s="11">
        <v>3500</v>
      </c>
      <c r="E3335" s="11">
        <v>3660</v>
      </c>
      <c r="F3335" t="s">
        <v>8219</v>
      </c>
      <c r="G3335" t="s">
        <v>8224</v>
      </c>
      <c r="H3335" t="s">
        <v>8246</v>
      </c>
      <c r="I3335">
        <v>1434384880</v>
      </c>
      <c r="J3335">
        <v>1432484080</v>
      </c>
      <c r="K3335" t="b">
        <v>0</v>
      </c>
      <c r="L3335">
        <v>111</v>
      </c>
      <c r="M3335" t="b">
        <v>1</v>
      </c>
      <c r="N3335" t="s">
        <v>8271</v>
      </c>
      <c r="O3335" s="13">
        <f>E3335/D3335</f>
        <v>1.0457142857142858</v>
      </c>
      <c r="P3335" s="14">
        <f>IF($L3335&lt;&gt;0, E3335/L3335, 0)</f>
        <v>32.972972972972975</v>
      </c>
      <c r="Q3335" t="str">
        <f>LEFT($N3335, FIND("/", $N3335)-1)</f>
        <v>theater</v>
      </c>
      <c r="R3335" t="str">
        <f>RIGHT(N3335, LEN(N3335)-LEN(Q3335)-1)</f>
        <v>plays</v>
      </c>
      <c r="S3335" s="5">
        <f>$J3335/60/60/24+DATE(1970, 1, 1)</f>
        <v>42148.676851851851</v>
      </c>
      <c r="T3335" s="5">
        <f>$I3335/60/60/24+DATE(1970, 1, 1)</f>
        <v>42170.676851851851</v>
      </c>
      <c r="U3335" t="b">
        <f>T3335&gt;S3335</f>
        <v>1</v>
      </c>
    </row>
    <row r="3336" spans="1:21" ht="29" x14ac:dyDescent="0.35">
      <c r="A3336">
        <v>3334</v>
      </c>
      <c r="B3336" s="3" t="s">
        <v>3334</v>
      </c>
      <c r="C3336" s="3" t="s">
        <v>7444</v>
      </c>
      <c r="D3336" s="11">
        <v>3871</v>
      </c>
      <c r="E3336" s="11">
        <v>5366</v>
      </c>
      <c r="F3336" t="s">
        <v>8219</v>
      </c>
      <c r="G3336" t="s">
        <v>8224</v>
      </c>
      <c r="H3336" t="s">
        <v>8246</v>
      </c>
      <c r="I3336">
        <v>1438259422</v>
      </c>
      <c r="J3336">
        <v>1435667422</v>
      </c>
      <c r="K3336" t="b">
        <v>0</v>
      </c>
      <c r="L3336">
        <v>46</v>
      </c>
      <c r="M3336" t="b">
        <v>1</v>
      </c>
      <c r="N3336" t="s">
        <v>8271</v>
      </c>
      <c r="O3336" s="13">
        <f>E3336/D3336</f>
        <v>1.3862051149573753</v>
      </c>
      <c r="P3336" s="14">
        <f>IF($L3336&lt;&gt;0, E3336/L3336, 0)</f>
        <v>116.65217391304348</v>
      </c>
      <c r="Q3336" t="str">
        <f>LEFT($N3336, FIND("/", $N3336)-1)</f>
        <v>theater</v>
      </c>
      <c r="R3336" t="str">
        <f>RIGHT(N3336, LEN(N3336)-LEN(Q3336)-1)</f>
        <v>plays</v>
      </c>
      <c r="S3336" s="5">
        <f>$J3336/60/60/24+DATE(1970, 1, 1)</f>
        <v>42185.521087962959</v>
      </c>
      <c r="T3336" s="5">
        <f>$I3336/60/60/24+DATE(1970, 1, 1)</f>
        <v>42215.521087962959</v>
      </c>
      <c r="U3336" t="b">
        <f>T3336&gt;S3336</f>
        <v>1</v>
      </c>
    </row>
    <row r="3337" spans="1:21" ht="58" x14ac:dyDescent="0.35">
      <c r="A3337">
        <v>3335</v>
      </c>
      <c r="B3337" s="3" t="s">
        <v>3335</v>
      </c>
      <c r="C3337" s="3" t="s">
        <v>7445</v>
      </c>
      <c r="D3337" s="11">
        <v>5000</v>
      </c>
      <c r="E3337" s="11">
        <v>5016</v>
      </c>
      <c r="F3337" t="s">
        <v>8219</v>
      </c>
      <c r="G3337" t="s">
        <v>8225</v>
      </c>
      <c r="H3337" t="s">
        <v>8247</v>
      </c>
      <c r="I3337">
        <v>1407106800</v>
      </c>
      <c r="J3337">
        <v>1404749446</v>
      </c>
      <c r="K3337" t="b">
        <v>0</v>
      </c>
      <c r="L3337">
        <v>63</v>
      </c>
      <c r="M3337" t="b">
        <v>1</v>
      </c>
      <c r="N3337" t="s">
        <v>8271</v>
      </c>
      <c r="O3337" s="13">
        <f>E3337/D3337</f>
        <v>1.0032000000000001</v>
      </c>
      <c r="P3337" s="14">
        <f>IF($L3337&lt;&gt;0, E3337/L3337, 0)</f>
        <v>79.61904761904762</v>
      </c>
      <c r="Q3337" t="str">
        <f>LEFT($N3337, FIND("/", $N3337)-1)</f>
        <v>theater</v>
      </c>
      <c r="R3337" t="str">
        <f>RIGHT(N3337, LEN(N3337)-LEN(Q3337)-1)</f>
        <v>plays</v>
      </c>
      <c r="S3337" s="5">
        <f>$J3337/60/60/24+DATE(1970, 1, 1)</f>
        <v>41827.674143518518</v>
      </c>
      <c r="T3337" s="5">
        <f>$I3337/60/60/24+DATE(1970, 1, 1)</f>
        <v>41854.958333333336</v>
      </c>
      <c r="U3337" t="b">
        <f>T3337&gt;S3337</f>
        <v>1</v>
      </c>
    </row>
    <row r="3338" spans="1:21" ht="43.5" x14ac:dyDescent="0.35">
      <c r="A3338">
        <v>3336</v>
      </c>
      <c r="B3338" s="3" t="s">
        <v>3336</v>
      </c>
      <c r="C3338" s="3" t="s">
        <v>7446</v>
      </c>
      <c r="D3338" s="11">
        <v>250</v>
      </c>
      <c r="E3338" s="11">
        <v>250</v>
      </c>
      <c r="F3338" t="s">
        <v>8219</v>
      </c>
      <c r="G3338" t="s">
        <v>8225</v>
      </c>
      <c r="H3338" t="s">
        <v>8247</v>
      </c>
      <c r="I3338">
        <v>1459845246</v>
      </c>
      <c r="J3338">
        <v>1457429646</v>
      </c>
      <c r="K3338" t="b">
        <v>0</v>
      </c>
      <c r="L3338">
        <v>9</v>
      </c>
      <c r="M3338" t="b">
        <v>1</v>
      </c>
      <c r="N3338" t="s">
        <v>8271</v>
      </c>
      <c r="O3338" s="13">
        <f>E3338/D3338</f>
        <v>1</v>
      </c>
      <c r="P3338" s="14">
        <f>IF($L3338&lt;&gt;0, E3338/L3338, 0)</f>
        <v>27.777777777777779</v>
      </c>
      <c r="Q3338" t="str">
        <f>LEFT($N3338, FIND("/", $N3338)-1)</f>
        <v>theater</v>
      </c>
      <c r="R3338" t="str">
        <f>RIGHT(N3338, LEN(N3338)-LEN(Q3338)-1)</f>
        <v>plays</v>
      </c>
      <c r="S3338" s="5">
        <f>$J3338/60/60/24+DATE(1970, 1, 1)</f>
        <v>42437.398680555561</v>
      </c>
      <c r="T3338" s="5">
        <f>$I3338/60/60/24+DATE(1970, 1, 1)</f>
        <v>42465.35701388889</v>
      </c>
      <c r="U3338" t="b">
        <f>T3338&gt;S3338</f>
        <v>1</v>
      </c>
    </row>
    <row r="3339" spans="1:21" ht="43.5" x14ac:dyDescent="0.35">
      <c r="A3339">
        <v>3337</v>
      </c>
      <c r="B3339" s="3" t="s">
        <v>3337</v>
      </c>
      <c r="C3339" s="3" t="s">
        <v>7447</v>
      </c>
      <c r="D3339" s="11">
        <v>2500</v>
      </c>
      <c r="E3339" s="11">
        <v>2755</v>
      </c>
      <c r="F3339" t="s">
        <v>8219</v>
      </c>
      <c r="G3339" t="s">
        <v>8225</v>
      </c>
      <c r="H3339" t="s">
        <v>8247</v>
      </c>
      <c r="I3339">
        <v>1412974800</v>
      </c>
      <c r="J3339">
        <v>1411109167</v>
      </c>
      <c r="K3339" t="b">
        <v>0</v>
      </c>
      <c r="L3339">
        <v>34</v>
      </c>
      <c r="M3339" t="b">
        <v>1</v>
      </c>
      <c r="N3339" t="s">
        <v>8271</v>
      </c>
      <c r="O3339" s="13">
        <f>E3339/D3339</f>
        <v>1.1020000000000001</v>
      </c>
      <c r="P3339" s="14">
        <f>IF($L3339&lt;&gt;0, E3339/L3339, 0)</f>
        <v>81.029411764705884</v>
      </c>
      <c r="Q3339" t="str">
        <f>LEFT($N3339, FIND("/", $N3339)-1)</f>
        <v>theater</v>
      </c>
      <c r="R3339" t="str">
        <f>RIGHT(N3339, LEN(N3339)-LEN(Q3339)-1)</f>
        <v>plays</v>
      </c>
      <c r="S3339" s="5">
        <f>$J3339/60/60/24+DATE(1970, 1, 1)</f>
        <v>41901.282025462962</v>
      </c>
      <c r="T3339" s="5">
        <f>$I3339/60/60/24+DATE(1970, 1, 1)</f>
        <v>41922.875</v>
      </c>
      <c r="U3339" t="b">
        <f>T3339&gt;S3339</f>
        <v>1</v>
      </c>
    </row>
    <row r="3340" spans="1:21" ht="29" x14ac:dyDescent="0.35">
      <c r="A3340">
        <v>3338</v>
      </c>
      <c r="B3340" s="3" t="s">
        <v>3338</v>
      </c>
      <c r="C3340" s="3" t="s">
        <v>7448</v>
      </c>
      <c r="D3340" s="11">
        <v>15000</v>
      </c>
      <c r="E3340" s="11">
        <v>15327</v>
      </c>
      <c r="F3340" t="s">
        <v>8219</v>
      </c>
      <c r="G3340" t="s">
        <v>8224</v>
      </c>
      <c r="H3340" t="s">
        <v>8246</v>
      </c>
      <c r="I3340">
        <v>1487944080</v>
      </c>
      <c r="J3340">
        <v>1486129680</v>
      </c>
      <c r="K3340" t="b">
        <v>0</v>
      </c>
      <c r="L3340">
        <v>112</v>
      </c>
      <c r="M3340" t="b">
        <v>1</v>
      </c>
      <c r="N3340" t="s">
        <v>8271</v>
      </c>
      <c r="O3340" s="13">
        <f>E3340/D3340</f>
        <v>1.0218</v>
      </c>
      <c r="P3340" s="14">
        <f>IF($L3340&lt;&gt;0, E3340/L3340, 0)</f>
        <v>136.84821428571428</v>
      </c>
      <c r="Q3340" t="str">
        <f>LEFT($N3340, FIND("/", $N3340)-1)</f>
        <v>theater</v>
      </c>
      <c r="R3340" t="str">
        <f>RIGHT(N3340, LEN(N3340)-LEN(Q3340)-1)</f>
        <v>plays</v>
      </c>
      <c r="S3340" s="5">
        <f>$J3340/60/60/24+DATE(1970, 1, 1)</f>
        <v>42769.574999999997</v>
      </c>
      <c r="T3340" s="5">
        <f>$I3340/60/60/24+DATE(1970, 1, 1)</f>
        <v>42790.574999999997</v>
      </c>
      <c r="U3340" t="b">
        <f>T3340&gt;S3340</f>
        <v>1</v>
      </c>
    </row>
    <row r="3341" spans="1:21" ht="43.5" x14ac:dyDescent="0.35">
      <c r="A3341">
        <v>3339</v>
      </c>
      <c r="B3341" s="3" t="s">
        <v>3339</v>
      </c>
      <c r="C3341" s="3" t="s">
        <v>7449</v>
      </c>
      <c r="D3341" s="11">
        <v>8000</v>
      </c>
      <c r="E3341" s="11">
        <v>8348</v>
      </c>
      <c r="F3341" t="s">
        <v>8219</v>
      </c>
      <c r="G3341" t="s">
        <v>8224</v>
      </c>
      <c r="H3341" t="s">
        <v>8246</v>
      </c>
      <c r="I3341">
        <v>1469721518</v>
      </c>
      <c r="J3341">
        <v>1467129518</v>
      </c>
      <c r="K3341" t="b">
        <v>0</v>
      </c>
      <c r="L3341">
        <v>47</v>
      </c>
      <c r="M3341" t="b">
        <v>1</v>
      </c>
      <c r="N3341" t="s">
        <v>8271</v>
      </c>
      <c r="O3341" s="13">
        <f>E3341/D3341</f>
        <v>1.0435000000000001</v>
      </c>
      <c r="P3341" s="14">
        <f>IF($L3341&lt;&gt;0, E3341/L3341, 0)</f>
        <v>177.61702127659575</v>
      </c>
      <c r="Q3341" t="str">
        <f>LEFT($N3341, FIND("/", $N3341)-1)</f>
        <v>theater</v>
      </c>
      <c r="R3341" t="str">
        <f>RIGHT(N3341, LEN(N3341)-LEN(Q3341)-1)</f>
        <v>plays</v>
      </c>
      <c r="S3341" s="5">
        <f>$J3341/60/60/24+DATE(1970, 1, 1)</f>
        <v>42549.665717592594</v>
      </c>
      <c r="T3341" s="5">
        <f>$I3341/60/60/24+DATE(1970, 1, 1)</f>
        <v>42579.665717592594</v>
      </c>
      <c r="U3341" t="b">
        <f>T3341&gt;S3341</f>
        <v>1</v>
      </c>
    </row>
    <row r="3342" spans="1:21" ht="43.5" x14ac:dyDescent="0.35">
      <c r="A3342">
        <v>3340</v>
      </c>
      <c r="B3342" s="3" t="s">
        <v>3340</v>
      </c>
      <c r="C3342" s="3" t="s">
        <v>7450</v>
      </c>
      <c r="D3342" s="11">
        <v>3000</v>
      </c>
      <c r="E3342" s="11">
        <v>4145</v>
      </c>
      <c r="F3342" t="s">
        <v>8219</v>
      </c>
      <c r="G3342" t="s">
        <v>8224</v>
      </c>
      <c r="H3342" t="s">
        <v>8246</v>
      </c>
      <c r="I3342">
        <v>1481066554</v>
      </c>
      <c r="J3342">
        <v>1478906554</v>
      </c>
      <c r="K3342" t="b">
        <v>0</v>
      </c>
      <c r="L3342">
        <v>38</v>
      </c>
      <c r="M3342" t="b">
        <v>1</v>
      </c>
      <c r="N3342" t="s">
        <v>8271</v>
      </c>
      <c r="O3342" s="13">
        <f>E3342/D3342</f>
        <v>1.3816666666666666</v>
      </c>
      <c r="P3342" s="14">
        <f>IF($L3342&lt;&gt;0, E3342/L3342, 0)</f>
        <v>109.07894736842105</v>
      </c>
      <c r="Q3342" t="str">
        <f>LEFT($N3342, FIND("/", $N3342)-1)</f>
        <v>theater</v>
      </c>
      <c r="R3342" t="str">
        <f>RIGHT(N3342, LEN(N3342)-LEN(Q3342)-1)</f>
        <v>plays</v>
      </c>
      <c r="S3342" s="5">
        <f>$J3342/60/60/24+DATE(1970, 1, 1)</f>
        <v>42685.974004629628</v>
      </c>
      <c r="T3342" s="5">
        <f>$I3342/60/60/24+DATE(1970, 1, 1)</f>
        <v>42710.974004629628</v>
      </c>
      <c r="U3342" t="b">
        <f>T3342&gt;S3342</f>
        <v>1</v>
      </c>
    </row>
    <row r="3343" spans="1:21" ht="43.5" x14ac:dyDescent="0.35">
      <c r="A3343">
        <v>3341</v>
      </c>
      <c r="B3343" s="3" t="s">
        <v>3341</v>
      </c>
      <c r="C3343" s="3" t="s">
        <v>7451</v>
      </c>
      <c r="D3343" s="11">
        <v>3350</v>
      </c>
      <c r="E3343" s="11">
        <v>3350</v>
      </c>
      <c r="F3343" t="s">
        <v>8219</v>
      </c>
      <c r="G3343" t="s">
        <v>8225</v>
      </c>
      <c r="H3343" t="s">
        <v>8247</v>
      </c>
      <c r="I3343">
        <v>1465750800</v>
      </c>
      <c r="J3343">
        <v>1463771421</v>
      </c>
      <c r="K3343" t="b">
        <v>0</v>
      </c>
      <c r="L3343">
        <v>28</v>
      </c>
      <c r="M3343" t="b">
        <v>1</v>
      </c>
      <c r="N3343" t="s">
        <v>8271</v>
      </c>
      <c r="O3343" s="13">
        <f>E3343/D3343</f>
        <v>1</v>
      </c>
      <c r="P3343" s="14">
        <f>IF($L3343&lt;&gt;0, E3343/L3343, 0)</f>
        <v>119.64285714285714</v>
      </c>
      <c r="Q3343" t="str">
        <f>LEFT($N3343, FIND("/", $N3343)-1)</f>
        <v>theater</v>
      </c>
      <c r="R3343" t="str">
        <f>RIGHT(N3343, LEN(N3343)-LEN(Q3343)-1)</f>
        <v>plays</v>
      </c>
      <c r="S3343" s="5">
        <f>$J3343/60/60/24+DATE(1970, 1, 1)</f>
        <v>42510.798854166671</v>
      </c>
      <c r="T3343" s="5">
        <f>$I3343/60/60/24+DATE(1970, 1, 1)</f>
        <v>42533.708333333328</v>
      </c>
      <c r="U3343" t="b">
        <f>T3343&gt;S3343</f>
        <v>1</v>
      </c>
    </row>
    <row r="3344" spans="1:21" ht="43.5" x14ac:dyDescent="0.35">
      <c r="A3344">
        <v>3342</v>
      </c>
      <c r="B3344" s="3" t="s">
        <v>3342</v>
      </c>
      <c r="C3344" s="3" t="s">
        <v>7452</v>
      </c>
      <c r="D3344" s="11">
        <v>6000</v>
      </c>
      <c r="E3344" s="11">
        <v>6100</v>
      </c>
      <c r="F3344" t="s">
        <v>8219</v>
      </c>
      <c r="G3344" t="s">
        <v>8224</v>
      </c>
      <c r="H3344" t="s">
        <v>8246</v>
      </c>
      <c r="I3344">
        <v>1427864340</v>
      </c>
      <c r="J3344">
        <v>1425020810</v>
      </c>
      <c r="K3344" t="b">
        <v>0</v>
      </c>
      <c r="L3344">
        <v>78</v>
      </c>
      <c r="M3344" t="b">
        <v>1</v>
      </c>
      <c r="N3344" t="s">
        <v>8271</v>
      </c>
      <c r="O3344" s="13">
        <f>E3344/D3344</f>
        <v>1.0166666666666666</v>
      </c>
      <c r="P3344" s="14">
        <f>IF($L3344&lt;&gt;0, E3344/L3344, 0)</f>
        <v>78.205128205128204</v>
      </c>
      <c r="Q3344" t="str">
        <f>LEFT($N3344, FIND("/", $N3344)-1)</f>
        <v>theater</v>
      </c>
      <c r="R3344" t="str">
        <f>RIGHT(N3344, LEN(N3344)-LEN(Q3344)-1)</f>
        <v>plays</v>
      </c>
      <c r="S3344" s="5">
        <f>$J3344/60/60/24+DATE(1970, 1, 1)</f>
        <v>42062.296412037031</v>
      </c>
      <c r="T3344" s="5">
        <f>$I3344/60/60/24+DATE(1970, 1, 1)</f>
        <v>42095.207638888889</v>
      </c>
      <c r="U3344" t="b">
        <f>T3344&gt;S3344</f>
        <v>1</v>
      </c>
    </row>
    <row r="3345" spans="1:21" ht="43.5" x14ac:dyDescent="0.35">
      <c r="A3345">
        <v>3343</v>
      </c>
      <c r="B3345" s="3" t="s">
        <v>3343</v>
      </c>
      <c r="C3345" s="3" t="s">
        <v>7453</v>
      </c>
      <c r="D3345" s="11">
        <v>700</v>
      </c>
      <c r="E3345" s="11">
        <v>1200</v>
      </c>
      <c r="F3345" t="s">
        <v>8219</v>
      </c>
      <c r="G3345" t="s">
        <v>8225</v>
      </c>
      <c r="H3345" t="s">
        <v>8247</v>
      </c>
      <c r="I3345">
        <v>1460553480</v>
      </c>
      <c r="J3345">
        <v>1458770384</v>
      </c>
      <c r="K3345" t="b">
        <v>0</v>
      </c>
      <c r="L3345">
        <v>23</v>
      </c>
      <c r="M3345" t="b">
        <v>1</v>
      </c>
      <c r="N3345" t="s">
        <v>8271</v>
      </c>
      <c r="O3345" s="13">
        <f>E3345/D3345</f>
        <v>1.7142857142857142</v>
      </c>
      <c r="P3345" s="14">
        <f>IF($L3345&lt;&gt;0, E3345/L3345, 0)</f>
        <v>52.173913043478258</v>
      </c>
      <c r="Q3345" t="str">
        <f>LEFT($N3345, FIND("/", $N3345)-1)</f>
        <v>theater</v>
      </c>
      <c r="R3345" t="str">
        <f>RIGHT(N3345, LEN(N3345)-LEN(Q3345)-1)</f>
        <v>plays</v>
      </c>
      <c r="S3345" s="5">
        <f>$J3345/60/60/24+DATE(1970, 1, 1)</f>
        <v>42452.916481481487</v>
      </c>
      <c r="T3345" s="5">
        <f>$I3345/60/60/24+DATE(1970, 1, 1)</f>
        <v>42473.554166666669</v>
      </c>
      <c r="U3345" t="b">
        <f>T3345&gt;S3345</f>
        <v>1</v>
      </c>
    </row>
    <row r="3346" spans="1:21" ht="43.5" x14ac:dyDescent="0.35">
      <c r="A3346">
        <v>3344</v>
      </c>
      <c r="B3346" s="3" t="s">
        <v>3344</v>
      </c>
      <c r="C3346" s="3" t="s">
        <v>7454</v>
      </c>
      <c r="D3346" s="11">
        <v>4500</v>
      </c>
      <c r="E3346" s="11">
        <v>4565</v>
      </c>
      <c r="F3346" t="s">
        <v>8219</v>
      </c>
      <c r="G3346" t="s">
        <v>8224</v>
      </c>
      <c r="H3346" t="s">
        <v>8246</v>
      </c>
      <c r="I3346">
        <v>1409374093</v>
      </c>
      <c r="J3346">
        <v>1406782093</v>
      </c>
      <c r="K3346" t="b">
        <v>0</v>
      </c>
      <c r="L3346">
        <v>40</v>
      </c>
      <c r="M3346" t="b">
        <v>1</v>
      </c>
      <c r="N3346" t="s">
        <v>8271</v>
      </c>
      <c r="O3346" s="13">
        <f>E3346/D3346</f>
        <v>1.0144444444444445</v>
      </c>
      <c r="P3346" s="14">
        <f>IF($L3346&lt;&gt;0, E3346/L3346, 0)</f>
        <v>114.125</v>
      </c>
      <c r="Q3346" t="str">
        <f>LEFT($N3346, FIND("/", $N3346)-1)</f>
        <v>theater</v>
      </c>
      <c r="R3346" t="str">
        <f>RIGHT(N3346, LEN(N3346)-LEN(Q3346)-1)</f>
        <v>plays</v>
      </c>
      <c r="S3346" s="5">
        <f>$J3346/60/60/24+DATE(1970, 1, 1)</f>
        <v>41851.200150462959</v>
      </c>
      <c r="T3346" s="5">
        <f>$I3346/60/60/24+DATE(1970, 1, 1)</f>
        <v>41881.200150462959</v>
      </c>
      <c r="U3346" t="b">
        <f>T3346&gt;S3346</f>
        <v>1</v>
      </c>
    </row>
    <row r="3347" spans="1:21" ht="43.5" x14ac:dyDescent="0.35">
      <c r="A3347">
        <v>3345</v>
      </c>
      <c r="B3347" s="3" t="s">
        <v>3345</v>
      </c>
      <c r="C3347" s="3" t="s">
        <v>7455</v>
      </c>
      <c r="D3347" s="11">
        <v>500</v>
      </c>
      <c r="E3347" s="11">
        <v>650</v>
      </c>
      <c r="F3347" t="s">
        <v>8219</v>
      </c>
      <c r="G3347" t="s">
        <v>8224</v>
      </c>
      <c r="H3347" t="s">
        <v>8246</v>
      </c>
      <c r="I3347">
        <v>1429317420</v>
      </c>
      <c r="J3347">
        <v>1424226768</v>
      </c>
      <c r="K3347" t="b">
        <v>0</v>
      </c>
      <c r="L3347">
        <v>13</v>
      </c>
      <c r="M3347" t="b">
        <v>1</v>
      </c>
      <c r="N3347" t="s">
        <v>8271</v>
      </c>
      <c r="O3347" s="13">
        <f>E3347/D3347</f>
        <v>1.3</v>
      </c>
      <c r="P3347" s="14">
        <f>IF($L3347&lt;&gt;0, E3347/L3347, 0)</f>
        <v>50</v>
      </c>
      <c r="Q3347" t="str">
        <f>LEFT($N3347, FIND("/", $N3347)-1)</f>
        <v>theater</v>
      </c>
      <c r="R3347" t="str">
        <f>RIGHT(N3347, LEN(N3347)-LEN(Q3347)-1)</f>
        <v>plays</v>
      </c>
      <c r="S3347" s="5">
        <f>$J3347/60/60/24+DATE(1970, 1, 1)</f>
        <v>42053.106111111112</v>
      </c>
      <c r="T3347" s="5">
        <f>$I3347/60/60/24+DATE(1970, 1, 1)</f>
        <v>42112.025694444441</v>
      </c>
      <c r="U3347" t="b">
        <f>T3347&gt;S3347</f>
        <v>1</v>
      </c>
    </row>
    <row r="3348" spans="1:21" ht="43.5" x14ac:dyDescent="0.35">
      <c r="A3348">
        <v>3346</v>
      </c>
      <c r="B3348" s="3" t="s">
        <v>3346</v>
      </c>
      <c r="C3348" s="3" t="s">
        <v>7456</v>
      </c>
      <c r="D3348" s="11">
        <v>1500</v>
      </c>
      <c r="E3348" s="11">
        <v>1650</v>
      </c>
      <c r="F3348" t="s">
        <v>8219</v>
      </c>
      <c r="G3348" t="s">
        <v>8224</v>
      </c>
      <c r="H3348" t="s">
        <v>8246</v>
      </c>
      <c r="I3348">
        <v>1424910910</v>
      </c>
      <c r="J3348">
        <v>1424306110</v>
      </c>
      <c r="K3348" t="b">
        <v>0</v>
      </c>
      <c r="L3348">
        <v>18</v>
      </c>
      <c r="M3348" t="b">
        <v>1</v>
      </c>
      <c r="N3348" t="s">
        <v>8271</v>
      </c>
      <c r="O3348" s="13">
        <f>E3348/D3348</f>
        <v>1.1000000000000001</v>
      </c>
      <c r="P3348" s="14">
        <f>IF($L3348&lt;&gt;0, E3348/L3348, 0)</f>
        <v>91.666666666666671</v>
      </c>
      <c r="Q3348" t="str">
        <f>LEFT($N3348, FIND("/", $N3348)-1)</f>
        <v>theater</v>
      </c>
      <c r="R3348" t="str">
        <f>RIGHT(N3348, LEN(N3348)-LEN(Q3348)-1)</f>
        <v>plays</v>
      </c>
      <c r="S3348" s="5">
        <f>$J3348/60/60/24+DATE(1970, 1, 1)</f>
        <v>42054.024421296301</v>
      </c>
      <c r="T3348" s="5">
        <f>$I3348/60/60/24+DATE(1970, 1, 1)</f>
        <v>42061.024421296301</v>
      </c>
      <c r="U3348" t="b">
        <f>T3348&gt;S3348</f>
        <v>1</v>
      </c>
    </row>
    <row r="3349" spans="1:21" ht="58" x14ac:dyDescent="0.35">
      <c r="A3349">
        <v>3347</v>
      </c>
      <c r="B3349" s="3" t="s">
        <v>3347</v>
      </c>
      <c r="C3349" s="3" t="s">
        <v>7457</v>
      </c>
      <c r="D3349" s="11">
        <v>2000</v>
      </c>
      <c r="E3349" s="11">
        <v>2389</v>
      </c>
      <c r="F3349" t="s">
        <v>8219</v>
      </c>
      <c r="G3349" t="s">
        <v>8225</v>
      </c>
      <c r="H3349" t="s">
        <v>8247</v>
      </c>
      <c r="I3349">
        <v>1462741200</v>
      </c>
      <c r="J3349">
        <v>1461503654</v>
      </c>
      <c r="K3349" t="b">
        <v>0</v>
      </c>
      <c r="L3349">
        <v>22</v>
      </c>
      <c r="M3349" t="b">
        <v>1</v>
      </c>
      <c r="N3349" t="s">
        <v>8271</v>
      </c>
      <c r="O3349" s="13">
        <f>E3349/D3349</f>
        <v>1.1944999999999999</v>
      </c>
      <c r="P3349" s="14">
        <f>IF($L3349&lt;&gt;0, E3349/L3349, 0)</f>
        <v>108.59090909090909</v>
      </c>
      <c r="Q3349" t="str">
        <f>LEFT($N3349, FIND("/", $N3349)-1)</f>
        <v>theater</v>
      </c>
      <c r="R3349" t="str">
        <f>RIGHT(N3349, LEN(N3349)-LEN(Q3349)-1)</f>
        <v>plays</v>
      </c>
      <c r="S3349" s="5">
        <f>$J3349/60/60/24+DATE(1970, 1, 1)</f>
        <v>42484.551550925928</v>
      </c>
      <c r="T3349" s="5">
        <f>$I3349/60/60/24+DATE(1970, 1, 1)</f>
        <v>42498.875</v>
      </c>
      <c r="U3349" t="b">
        <f>T3349&gt;S3349</f>
        <v>1</v>
      </c>
    </row>
    <row r="3350" spans="1:21" ht="43.5" x14ac:dyDescent="0.35">
      <c r="A3350">
        <v>3348</v>
      </c>
      <c r="B3350" s="3" t="s">
        <v>3266</v>
      </c>
      <c r="C3350" s="3" t="s">
        <v>7458</v>
      </c>
      <c r="D3350" s="11">
        <v>5500</v>
      </c>
      <c r="E3350" s="11">
        <v>5516</v>
      </c>
      <c r="F3350" t="s">
        <v>8219</v>
      </c>
      <c r="G3350" t="s">
        <v>8224</v>
      </c>
      <c r="H3350" t="s">
        <v>8246</v>
      </c>
      <c r="I3350">
        <v>1461988740</v>
      </c>
      <c r="J3350">
        <v>1459949080</v>
      </c>
      <c r="K3350" t="b">
        <v>0</v>
      </c>
      <c r="L3350">
        <v>79</v>
      </c>
      <c r="M3350" t="b">
        <v>1</v>
      </c>
      <c r="N3350" t="s">
        <v>8271</v>
      </c>
      <c r="O3350" s="13">
        <f>E3350/D3350</f>
        <v>1.002909090909091</v>
      </c>
      <c r="P3350" s="14">
        <f>IF($L3350&lt;&gt;0, E3350/L3350, 0)</f>
        <v>69.822784810126578</v>
      </c>
      <c r="Q3350" t="str">
        <f>LEFT($N3350, FIND("/", $N3350)-1)</f>
        <v>theater</v>
      </c>
      <c r="R3350" t="str">
        <f>RIGHT(N3350, LEN(N3350)-LEN(Q3350)-1)</f>
        <v>plays</v>
      </c>
      <c r="S3350" s="5">
        <f>$J3350/60/60/24+DATE(1970, 1, 1)</f>
        <v>42466.558796296296</v>
      </c>
      <c r="T3350" s="5">
        <f>$I3350/60/60/24+DATE(1970, 1, 1)</f>
        <v>42490.165972222225</v>
      </c>
      <c r="U3350" t="b">
        <f>T3350&gt;S3350</f>
        <v>1</v>
      </c>
    </row>
    <row r="3351" spans="1:21" ht="43.5" x14ac:dyDescent="0.35">
      <c r="A3351">
        <v>3349</v>
      </c>
      <c r="B3351" s="3" t="s">
        <v>3348</v>
      </c>
      <c r="C3351" s="3" t="s">
        <v>7459</v>
      </c>
      <c r="D3351" s="11">
        <v>1000</v>
      </c>
      <c r="E3351" s="11">
        <v>1534</v>
      </c>
      <c r="F3351" t="s">
        <v>8219</v>
      </c>
      <c r="G3351" t="s">
        <v>8224</v>
      </c>
      <c r="H3351" t="s">
        <v>8246</v>
      </c>
      <c r="I3351">
        <v>1465837200</v>
      </c>
      <c r="J3351">
        <v>1463971172</v>
      </c>
      <c r="K3351" t="b">
        <v>0</v>
      </c>
      <c r="L3351">
        <v>14</v>
      </c>
      <c r="M3351" t="b">
        <v>1</v>
      </c>
      <c r="N3351" t="s">
        <v>8271</v>
      </c>
      <c r="O3351" s="13">
        <f>E3351/D3351</f>
        <v>1.534</v>
      </c>
      <c r="P3351" s="14">
        <f>IF($L3351&lt;&gt;0, E3351/L3351, 0)</f>
        <v>109.57142857142857</v>
      </c>
      <c r="Q3351" t="str">
        <f>LEFT($N3351, FIND("/", $N3351)-1)</f>
        <v>theater</v>
      </c>
      <c r="R3351" t="str">
        <f>RIGHT(N3351, LEN(N3351)-LEN(Q3351)-1)</f>
        <v>plays</v>
      </c>
      <c r="S3351" s="5">
        <f>$J3351/60/60/24+DATE(1970, 1, 1)</f>
        <v>42513.110787037032</v>
      </c>
      <c r="T3351" s="5">
        <f>$I3351/60/60/24+DATE(1970, 1, 1)</f>
        <v>42534.708333333328</v>
      </c>
      <c r="U3351" t="b">
        <f>T3351&gt;S3351</f>
        <v>1</v>
      </c>
    </row>
    <row r="3352" spans="1:21" ht="58" x14ac:dyDescent="0.35">
      <c r="A3352">
        <v>3350</v>
      </c>
      <c r="B3352" s="3" t="s">
        <v>3349</v>
      </c>
      <c r="C3352" s="3" t="s">
        <v>7460</v>
      </c>
      <c r="D3352" s="11">
        <v>3500</v>
      </c>
      <c r="E3352" s="11">
        <v>3655</v>
      </c>
      <c r="F3352" t="s">
        <v>8219</v>
      </c>
      <c r="G3352" t="s">
        <v>8243</v>
      </c>
      <c r="H3352" t="s">
        <v>8249</v>
      </c>
      <c r="I3352">
        <v>1448838000</v>
      </c>
      <c r="J3352">
        <v>1445791811</v>
      </c>
      <c r="K3352" t="b">
        <v>0</v>
      </c>
      <c r="L3352">
        <v>51</v>
      </c>
      <c r="M3352" t="b">
        <v>1</v>
      </c>
      <c r="N3352" t="s">
        <v>8271</v>
      </c>
      <c r="O3352" s="13">
        <f>E3352/D3352</f>
        <v>1.0442857142857143</v>
      </c>
      <c r="P3352" s="14">
        <f>IF($L3352&lt;&gt;0, E3352/L3352, 0)</f>
        <v>71.666666666666671</v>
      </c>
      <c r="Q3352" t="str">
        <f>LEFT($N3352, FIND("/", $N3352)-1)</f>
        <v>theater</v>
      </c>
      <c r="R3352" t="str">
        <f>RIGHT(N3352, LEN(N3352)-LEN(Q3352)-1)</f>
        <v>plays</v>
      </c>
      <c r="S3352" s="5">
        <f>$J3352/60/60/24+DATE(1970, 1, 1)</f>
        <v>42302.701516203699</v>
      </c>
      <c r="T3352" s="5">
        <f>$I3352/60/60/24+DATE(1970, 1, 1)</f>
        <v>42337.958333333328</v>
      </c>
      <c r="U3352" t="b">
        <f>T3352&gt;S3352</f>
        <v>1</v>
      </c>
    </row>
    <row r="3353" spans="1:21" ht="58" x14ac:dyDescent="0.35">
      <c r="A3353">
        <v>3351</v>
      </c>
      <c r="B3353" s="3" t="s">
        <v>3350</v>
      </c>
      <c r="C3353" s="3" t="s">
        <v>7461</v>
      </c>
      <c r="D3353" s="11">
        <v>5000</v>
      </c>
      <c r="E3353" s="11">
        <v>5055</v>
      </c>
      <c r="F3353" t="s">
        <v>8219</v>
      </c>
      <c r="G3353" t="s">
        <v>8225</v>
      </c>
      <c r="H3353" t="s">
        <v>8247</v>
      </c>
      <c r="I3353">
        <v>1406113200</v>
      </c>
      <c r="J3353">
        <v>1402910965</v>
      </c>
      <c r="K3353" t="b">
        <v>0</v>
      </c>
      <c r="L3353">
        <v>54</v>
      </c>
      <c r="M3353" t="b">
        <v>1</v>
      </c>
      <c r="N3353" t="s">
        <v>8271</v>
      </c>
      <c r="O3353" s="13">
        <f>E3353/D3353</f>
        <v>1.0109999999999999</v>
      </c>
      <c r="P3353" s="14">
        <f>IF($L3353&lt;&gt;0, E3353/L3353, 0)</f>
        <v>93.611111111111114</v>
      </c>
      <c r="Q3353" t="str">
        <f>LEFT($N3353, FIND("/", $N3353)-1)</f>
        <v>theater</v>
      </c>
      <c r="R3353" t="str">
        <f>RIGHT(N3353, LEN(N3353)-LEN(Q3353)-1)</f>
        <v>plays</v>
      </c>
      <c r="S3353" s="5">
        <f>$J3353/60/60/24+DATE(1970, 1, 1)</f>
        <v>41806.395428240743</v>
      </c>
      <c r="T3353" s="5">
        <f>$I3353/60/60/24+DATE(1970, 1, 1)</f>
        <v>41843.458333333336</v>
      </c>
      <c r="U3353" t="b">
        <f>T3353&gt;S3353</f>
        <v>1</v>
      </c>
    </row>
    <row r="3354" spans="1:21" ht="58" x14ac:dyDescent="0.35">
      <c r="A3354">
        <v>3352</v>
      </c>
      <c r="B3354" s="3" t="s">
        <v>3351</v>
      </c>
      <c r="C3354" s="3" t="s">
        <v>7462</v>
      </c>
      <c r="D3354" s="11">
        <v>5000</v>
      </c>
      <c r="E3354" s="11">
        <v>5376</v>
      </c>
      <c r="F3354" t="s">
        <v>8219</v>
      </c>
      <c r="G3354" t="s">
        <v>8225</v>
      </c>
      <c r="H3354" t="s">
        <v>8247</v>
      </c>
      <c r="I3354">
        <v>1467414000</v>
      </c>
      <c r="J3354">
        <v>1462492178</v>
      </c>
      <c r="K3354" t="b">
        <v>0</v>
      </c>
      <c r="L3354">
        <v>70</v>
      </c>
      <c r="M3354" t="b">
        <v>1</v>
      </c>
      <c r="N3354" t="s">
        <v>8271</v>
      </c>
      <c r="O3354" s="13">
        <f>E3354/D3354</f>
        <v>1.0751999999999999</v>
      </c>
      <c r="P3354" s="14">
        <f>IF($L3354&lt;&gt;0, E3354/L3354, 0)</f>
        <v>76.8</v>
      </c>
      <c r="Q3354" t="str">
        <f>LEFT($N3354, FIND("/", $N3354)-1)</f>
        <v>theater</v>
      </c>
      <c r="R3354" t="str">
        <f>RIGHT(N3354, LEN(N3354)-LEN(Q3354)-1)</f>
        <v>plays</v>
      </c>
      <c r="S3354" s="5">
        <f>$J3354/60/60/24+DATE(1970, 1, 1)</f>
        <v>42495.992800925931</v>
      </c>
      <c r="T3354" s="5">
        <f>$I3354/60/60/24+DATE(1970, 1, 1)</f>
        <v>42552.958333333328</v>
      </c>
      <c r="U3354" t="b">
        <f>T3354&gt;S3354</f>
        <v>1</v>
      </c>
    </row>
    <row r="3355" spans="1:21" ht="43.5" x14ac:dyDescent="0.35">
      <c r="A3355">
        <v>3353</v>
      </c>
      <c r="B3355" s="3" t="s">
        <v>3352</v>
      </c>
      <c r="C3355" s="3" t="s">
        <v>7463</v>
      </c>
      <c r="D3355" s="11">
        <v>500</v>
      </c>
      <c r="E3355" s="11">
        <v>1575</v>
      </c>
      <c r="F3355" t="s">
        <v>8219</v>
      </c>
      <c r="G3355" t="s">
        <v>8225</v>
      </c>
      <c r="H3355" t="s">
        <v>8247</v>
      </c>
      <c r="I3355">
        <v>1462230000</v>
      </c>
      <c r="J3355">
        <v>1461061350</v>
      </c>
      <c r="K3355" t="b">
        <v>0</v>
      </c>
      <c r="L3355">
        <v>44</v>
      </c>
      <c r="M3355" t="b">
        <v>1</v>
      </c>
      <c r="N3355" t="s">
        <v>8271</v>
      </c>
      <c r="O3355" s="13">
        <f>E3355/D3355</f>
        <v>3.15</v>
      </c>
      <c r="P3355" s="14">
        <f>IF($L3355&lt;&gt;0, E3355/L3355, 0)</f>
        <v>35.795454545454547</v>
      </c>
      <c r="Q3355" t="str">
        <f>LEFT($N3355, FIND("/", $N3355)-1)</f>
        <v>theater</v>
      </c>
      <c r="R3355" t="str">
        <f>RIGHT(N3355, LEN(N3355)-LEN(Q3355)-1)</f>
        <v>plays</v>
      </c>
      <c r="S3355" s="5">
        <f>$J3355/60/60/24+DATE(1970, 1, 1)</f>
        <v>42479.432291666672</v>
      </c>
      <c r="T3355" s="5">
        <f>$I3355/60/60/24+DATE(1970, 1, 1)</f>
        <v>42492.958333333328</v>
      </c>
      <c r="U3355" t="b">
        <f>T3355&gt;S3355</f>
        <v>1</v>
      </c>
    </row>
    <row r="3356" spans="1:21" ht="43.5" x14ac:dyDescent="0.35">
      <c r="A3356">
        <v>3354</v>
      </c>
      <c r="B3356" s="3" t="s">
        <v>3353</v>
      </c>
      <c r="C3356" s="3" t="s">
        <v>7464</v>
      </c>
      <c r="D3356" s="11">
        <v>3000</v>
      </c>
      <c r="E3356" s="11">
        <v>3058</v>
      </c>
      <c r="F3356" t="s">
        <v>8219</v>
      </c>
      <c r="G3356" t="s">
        <v>8224</v>
      </c>
      <c r="H3356" t="s">
        <v>8246</v>
      </c>
      <c r="I3356">
        <v>1446091260</v>
      </c>
      <c r="J3356">
        <v>1443029206</v>
      </c>
      <c r="K3356" t="b">
        <v>0</v>
      </c>
      <c r="L3356">
        <v>55</v>
      </c>
      <c r="M3356" t="b">
        <v>1</v>
      </c>
      <c r="N3356" t="s">
        <v>8271</v>
      </c>
      <c r="O3356" s="13">
        <f>E3356/D3356</f>
        <v>1.0193333333333334</v>
      </c>
      <c r="P3356" s="14">
        <f>IF($L3356&lt;&gt;0, E3356/L3356, 0)</f>
        <v>55.6</v>
      </c>
      <c r="Q3356" t="str">
        <f>LEFT($N3356, FIND("/", $N3356)-1)</f>
        <v>theater</v>
      </c>
      <c r="R3356" t="str">
        <f>RIGHT(N3356, LEN(N3356)-LEN(Q3356)-1)</f>
        <v>plays</v>
      </c>
      <c r="S3356" s="5">
        <f>$J3356/60/60/24+DATE(1970, 1, 1)</f>
        <v>42270.7269212963</v>
      </c>
      <c r="T3356" s="5">
        <f>$I3356/60/60/24+DATE(1970, 1, 1)</f>
        <v>42306.167361111111</v>
      </c>
      <c r="U3356" t="b">
        <f>T3356&gt;S3356</f>
        <v>1</v>
      </c>
    </row>
    <row r="3357" spans="1:21" ht="43.5" x14ac:dyDescent="0.35">
      <c r="A3357">
        <v>3355</v>
      </c>
      <c r="B3357" s="3" t="s">
        <v>3354</v>
      </c>
      <c r="C3357" s="3" t="s">
        <v>7465</v>
      </c>
      <c r="D3357" s="11">
        <v>1750</v>
      </c>
      <c r="E3357" s="11">
        <v>2210</v>
      </c>
      <c r="F3357" t="s">
        <v>8219</v>
      </c>
      <c r="G3357" t="s">
        <v>8225</v>
      </c>
      <c r="H3357" t="s">
        <v>8247</v>
      </c>
      <c r="I3357">
        <v>1462879020</v>
      </c>
      <c r="J3357">
        <v>1461941527</v>
      </c>
      <c r="K3357" t="b">
        <v>0</v>
      </c>
      <c r="L3357">
        <v>15</v>
      </c>
      <c r="M3357" t="b">
        <v>1</v>
      </c>
      <c r="N3357" t="s">
        <v>8271</v>
      </c>
      <c r="O3357" s="13">
        <f>E3357/D3357</f>
        <v>1.2628571428571429</v>
      </c>
      <c r="P3357" s="14">
        <f>IF($L3357&lt;&gt;0, E3357/L3357, 0)</f>
        <v>147.33333333333334</v>
      </c>
      <c r="Q3357" t="str">
        <f>LEFT($N3357, FIND("/", $N3357)-1)</f>
        <v>theater</v>
      </c>
      <c r="R3357" t="str">
        <f>RIGHT(N3357, LEN(N3357)-LEN(Q3357)-1)</f>
        <v>plays</v>
      </c>
      <c r="S3357" s="5">
        <f>$J3357/60/60/24+DATE(1970, 1, 1)</f>
        <v>42489.619525462964</v>
      </c>
      <c r="T3357" s="5">
        <f>$I3357/60/60/24+DATE(1970, 1, 1)</f>
        <v>42500.470138888893</v>
      </c>
      <c r="U3357" t="b">
        <f>T3357&gt;S3357</f>
        <v>1</v>
      </c>
    </row>
    <row r="3358" spans="1:21" ht="43.5" x14ac:dyDescent="0.35">
      <c r="A3358">
        <v>3356</v>
      </c>
      <c r="B3358" s="3" t="s">
        <v>3355</v>
      </c>
      <c r="C3358" s="3" t="s">
        <v>7466</v>
      </c>
      <c r="D3358" s="11">
        <v>1500</v>
      </c>
      <c r="E3358" s="11">
        <v>1521</v>
      </c>
      <c r="F3358" t="s">
        <v>8219</v>
      </c>
      <c r="G3358" t="s">
        <v>8225</v>
      </c>
      <c r="H3358" t="s">
        <v>8247</v>
      </c>
      <c r="I3358">
        <v>1468611272</v>
      </c>
      <c r="J3358">
        <v>1466019272</v>
      </c>
      <c r="K3358" t="b">
        <v>0</v>
      </c>
      <c r="L3358">
        <v>27</v>
      </c>
      <c r="M3358" t="b">
        <v>1</v>
      </c>
      <c r="N3358" t="s">
        <v>8271</v>
      </c>
      <c r="O3358" s="13">
        <f>E3358/D3358</f>
        <v>1.014</v>
      </c>
      <c r="P3358" s="14">
        <f>IF($L3358&lt;&gt;0, E3358/L3358, 0)</f>
        <v>56.333333333333336</v>
      </c>
      <c r="Q3358" t="str">
        <f>LEFT($N3358, FIND("/", $N3358)-1)</f>
        <v>theater</v>
      </c>
      <c r="R3358" t="str">
        <f>RIGHT(N3358, LEN(N3358)-LEN(Q3358)-1)</f>
        <v>plays</v>
      </c>
      <c r="S3358" s="5">
        <f>$J3358/60/60/24+DATE(1970, 1, 1)</f>
        <v>42536.815648148149</v>
      </c>
      <c r="T3358" s="5">
        <f>$I3358/60/60/24+DATE(1970, 1, 1)</f>
        <v>42566.815648148149</v>
      </c>
      <c r="U3358" t="b">
        <f>T3358&gt;S3358</f>
        <v>1</v>
      </c>
    </row>
    <row r="3359" spans="1:21" ht="43.5" x14ac:dyDescent="0.35">
      <c r="A3359">
        <v>3357</v>
      </c>
      <c r="B3359" s="3" t="s">
        <v>3356</v>
      </c>
      <c r="C3359" s="3" t="s">
        <v>7467</v>
      </c>
      <c r="D3359" s="11">
        <v>2000</v>
      </c>
      <c r="E3359" s="11">
        <v>2020</v>
      </c>
      <c r="F3359" t="s">
        <v>8219</v>
      </c>
      <c r="G3359" t="s">
        <v>8225</v>
      </c>
      <c r="H3359" t="s">
        <v>8247</v>
      </c>
      <c r="I3359">
        <v>1406887310</v>
      </c>
      <c r="J3359">
        <v>1404295310</v>
      </c>
      <c r="K3359" t="b">
        <v>0</v>
      </c>
      <c r="L3359">
        <v>21</v>
      </c>
      <c r="M3359" t="b">
        <v>1</v>
      </c>
      <c r="N3359" t="s">
        <v>8271</v>
      </c>
      <c r="O3359" s="13">
        <f>E3359/D3359</f>
        <v>1.01</v>
      </c>
      <c r="P3359" s="14">
        <f>IF($L3359&lt;&gt;0, E3359/L3359, 0)</f>
        <v>96.19047619047619</v>
      </c>
      <c r="Q3359" t="str">
        <f>LEFT($N3359, FIND("/", $N3359)-1)</f>
        <v>theater</v>
      </c>
      <c r="R3359" t="str">
        <f>RIGHT(N3359, LEN(N3359)-LEN(Q3359)-1)</f>
        <v>plays</v>
      </c>
      <c r="S3359" s="5">
        <f>$J3359/60/60/24+DATE(1970, 1, 1)</f>
        <v>41822.417939814812</v>
      </c>
      <c r="T3359" s="5">
        <f>$I3359/60/60/24+DATE(1970, 1, 1)</f>
        <v>41852.417939814812</v>
      </c>
      <c r="U3359" t="b">
        <f>T3359&gt;S3359</f>
        <v>1</v>
      </c>
    </row>
    <row r="3360" spans="1:21" ht="43.5" x14ac:dyDescent="0.35">
      <c r="A3360">
        <v>3358</v>
      </c>
      <c r="B3360" s="3" t="s">
        <v>3357</v>
      </c>
      <c r="C3360" s="3" t="s">
        <v>7468</v>
      </c>
      <c r="D3360" s="11">
        <v>10000</v>
      </c>
      <c r="E3360" s="11">
        <v>10299</v>
      </c>
      <c r="F3360" t="s">
        <v>8219</v>
      </c>
      <c r="G3360" t="s">
        <v>8224</v>
      </c>
      <c r="H3360" t="s">
        <v>8246</v>
      </c>
      <c r="I3360">
        <v>1416385679</v>
      </c>
      <c r="J3360">
        <v>1413790079</v>
      </c>
      <c r="K3360" t="b">
        <v>0</v>
      </c>
      <c r="L3360">
        <v>162</v>
      </c>
      <c r="M3360" t="b">
        <v>1</v>
      </c>
      <c r="N3360" t="s">
        <v>8271</v>
      </c>
      <c r="O3360" s="13">
        <f>E3360/D3360</f>
        <v>1.0299</v>
      </c>
      <c r="P3360" s="14">
        <f>IF($L3360&lt;&gt;0, E3360/L3360, 0)</f>
        <v>63.574074074074076</v>
      </c>
      <c r="Q3360" t="str">
        <f>LEFT($N3360, FIND("/", $N3360)-1)</f>
        <v>theater</v>
      </c>
      <c r="R3360" t="str">
        <f>RIGHT(N3360, LEN(N3360)-LEN(Q3360)-1)</f>
        <v>plays</v>
      </c>
      <c r="S3360" s="5">
        <f>$J3360/60/60/24+DATE(1970, 1, 1)</f>
        <v>41932.311099537037</v>
      </c>
      <c r="T3360" s="5">
        <f>$I3360/60/60/24+DATE(1970, 1, 1)</f>
        <v>41962.352766203709</v>
      </c>
      <c r="U3360" t="b">
        <f>T3360&gt;S3360</f>
        <v>1</v>
      </c>
    </row>
    <row r="3361" spans="1:21" ht="43.5" x14ac:dyDescent="0.35">
      <c r="A3361">
        <v>3359</v>
      </c>
      <c r="B3361" s="3" t="s">
        <v>3358</v>
      </c>
      <c r="C3361" s="3" t="s">
        <v>7469</v>
      </c>
      <c r="D3361" s="11">
        <v>4000</v>
      </c>
      <c r="E3361" s="11">
        <v>4250</v>
      </c>
      <c r="F3361" t="s">
        <v>8219</v>
      </c>
      <c r="G3361" t="s">
        <v>8224</v>
      </c>
      <c r="H3361" t="s">
        <v>8246</v>
      </c>
      <c r="I3361">
        <v>1487985734</v>
      </c>
      <c r="J3361">
        <v>1484097734</v>
      </c>
      <c r="K3361" t="b">
        <v>0</v>
      </c>
      <c r="L3361">
        <v>23</v>
      </c>
      <c r="M3361" t="b">
        <v>1</v>
      </c>
      <c r="N3361" t="s">
        <v>8271</v>
      </c>
      <c r="O3361" s="13">
        <f>E3361/D3361</f>
        <v>1.0625</v>
      </c>
      <c r="P3361" s="14">
        <f>IF($L3361&lt;&gt;0, E3361/L3361, 0)</f>
        <v>184.78260869565219</v>
      </c>
      <c r="Q3361" t="str">
        <f>LEFT($N3361, FIND("/", $N3361)-1)</f>
        <v>theater</v>
      </c>
      <c r="R3361" t="str">
        <f>RIGHT(N3361, LEN(N3361)-LEN(Q3361)-1)</f>
        <v>plays</v>
      </c>
      <c r="S3361" s="5">
        <f>$J3361/60/60/24+DATE(1970, 1, 1)</f>
        <v>42746.057106481487</v>
      </c>
      <c r="T3361" s="5">
        <f>$I3361/60/60/24+DATE(1970, 1, 1)</f>
        <v>42791.057106481487</v>
      </c>
      <c r="U3361" t="b">
        <f>T3361&gt;S3361</f>
        <v>1</v>
      </c>
    </row>
    <row r="3362" spans="1:21" ht="29" x14ac:dyDescent="0.35">
      <c r="A3362">
        <v>3360</v>
      </c>
      <c r="B3362" s="3" t="s">
        <v>3359</v>
      </c>
      <c r="C3362" s="3" t="s">
        <v>7470</v>
      </c>
      <c r="D3362" s="11">
        <v>9000</v>
      </c>
      <c r="E3362" s="11">
        <v>9124</v>
      </c>
      <c r="F3362" t="s">
        <v>8219</v>
      </c>
      <c r="G3362" t="s">
        <v>8244</v>
      </c>
      <c r="H3362" t="s">
        <v>8258</v>
      </c>
      <c r="I3362">
        <v>1481731140</v>
      </c>
      <c r="J3362">
        <v>1479866343</v>
      </c>
      <c r="K3362" t="b">
        <v>0</v>
      </c>
      <c r="L3362">
        <v>72</v>
      </c>
      <c r="M3362" t="b">
        <v>1</v>
      </c>
      <c r="N3362" t="s">
        <v>8271</v>
      </c>
      <c r="O3362" s="13">
        <f>E3362/D3362</f>
        <v>1.0137777777777779</v>
      </c>
      <c r="P3362" s="14">
        <f>IF($L3362&lt;&gt;0, E3362/L3362, 0)</f>
        <v>126.72222222222223</v>
      </c>
      <c r="Q3362" t="str">
        <f>LEFT($N3362, FIND("/", $N3362)-1)</f>
        <v>theater</v>
      </c>
      <c r="R3362" t="str">
        <f>RIGHT(N3362, LEN(N3362)-LEN(Q3362)-1)</f>
        <v>plays</v>
      </c>
      <c r="S3362" s="5">
        <f>$J3362/60/60/24+DATE(1970, 1, 1)</f>
        <v>42697.082673611112</v>
      </c>
      <c r="T3362" s="5">
        <f>$I3362/60/60/24+DATE(1970, 1, 1)</f>
        <v>42718.665972222225</v>
      </c>
      <c r="U3362" t="b">
        <f>T3362&gt;S3362</f>
        <v>1</v>
      </c>
    </row>
    <row r="3363" spans="1:21" ht="58" x14ac:dyDescent="0.35">
      <c r="A3363">
        <v>3361</v>
      </c>
      <c r="B3363" s="3" t="s">
        <v>3360</v>
      </c>
      <c r="C3363" s="3" t="s">
        <v>7471</v>
      </c>
      <c r="D3363" s="11">
        <v>5000</v>
      </c>
      <c r="E3363" s="11">
        <v>5673</v>
      </c>
      <c r="F3363" t="s">
        <v>8219</v>
      </c>
      <c r="G3363" t="s">
        <v>8224</v>
      </c>
      <c r="H3363" t="s">
        <v>8246</v>
      </c>
      <c r="I3363">
        <v>1409587140</v>
      </c>
      <c r="J3363">
        <v>1408062990</v>
      </c>
      <c r="K3363" t="b">
        <v>0</v>
      </c>
      <c r="L3363">
        <v>68</v>
      </c>
      <c r="M3363" t="b">
        <v>1</v>
      </c>
      <c r="N3363" t="s">
        <v>8271</v>
      </c>
      <c r="O3363" s="13">
        <f>E3363/D3363</f>
        <v>1.1346000000000001</v>
      </c>
      <c r="P3363" s="14">
        <f>IF($L3363&lt;&gt;0, E3363/L3363, 0)</f>
        <v>83.42647058823529</v>
      </c>
      <c r="Q3363" t="str">
        <f>LEFT($N3363, FIND("/", $N3363)-1)</f>
        <v>theater</v>
      </c>
      <c r="R3363" t="str">
        <f>RIGHT(N3363, LEN(N3363)-LEN(Q3363)-1)</f>
        <v>plays</v>
      </c>
      <c r="S3363" s="5">
        <f>$J3363/60/60/24+DATE(1970, 1, 1)</f>
        <v>41866.025347222225</v>
      </c>
      <c r="T3363" s="5">
        <f>$I3363/60/60/24+DATE(1970, 1, 1)</f>
        <v>41883.665972222225</v>
      </c>
      <c r="U3363" t="b">
        <f>T3363&gt;S3363</f>
        <v>1</v>
      </c>
    </row>
    <row r="3364" spans="1:21" ht="43.5" x14ac:dyDescent="0.35">
      <c r="A3364">
        <v>3362</v>
      </c>
      <c r="B3364" s="3" t="s">
        <v>3361</v>
      </c>
      <c r="C3364" s="3" t="s">
        <v>7472</v>
      </c>
      <c r="D3364" s="11">
        <v>500</v>
      </c>
      <c r="E3364" s="11">
        <v>1090</v>
      </c>
      <c r="F3364" t="s">
        <v>8219</v>
      </c>
      <c r="G3364" t="s">
        <v>8224</v>
      </c>
      <c r="H3364" t="s">
        <v>8246</v>
      </c>
      <c r="I3364">
        <v>1425704100</v>
      </c>
      <c r="J3364">
        <v>1424484717</v>
      </c>
      <c r="K3364" t="b">
        <v>0</v>
      </c>
      <c r="L3364">
        <v>20</v>
      </c>
      <c r="M3364" t="b">
        <v>1</v>
      </c>
      <c r="N3364" t="s">
        <v>8271</v>
      </c>
      <c r="O3364" s="13">
        <f>E3364/D3364</f>
        <v>2.1800000000000002</v>
      </c>
      <c r="P3364" s="14">
        <f>IF($L3364&lt;&gt;0, E3364/L3364, 0)</f>
        <v>54.5</v>
      </c>
      <c r="Q3364" t="str">
        <f>LEFT($N3364, FIND("/", $N3364)-1)</f>
        <v>theater</v>
      </c>
      <c r="R3364" t="str">
        <f>RIGHT(N3364, LEN(N3364)-LEN(Q3364)-1)</f>
        <v>plays</v>
      </c>
      <c r="S3364" s="5">
        <f>$J3364/60/60/24+DATE(1970, 1, 1)</f>
        <v>42056.091631944444</v>
      </c>
      <c r="T3364" s="5">
        <f>$I3364/60/60/24+DATE(1970, 1, 1)</f>
        <v>42070.204861111109</v>
      </c>
      <c r="U3364" t="b">
        <f>T3364&gt;S3364</f>
        <v>1</v>
      </c>
    </row>
    <row r="3365" spans="1:21" ht="43.5" x14ac:dyDescent="0.35">
      <c r="A3365">
        <v>3363</v>
      </c>
      <c r="B3365" s="3" t="s">
        <v>3362</v>
      </c>
      <c r="C3365" s="3" t="s">
        <v>7473</v>
      </c>
      <c r="D3365" s="11">
        <v>7750</v>
      </c>
      <c r="E3365" s="11">
        <v>7860</v>
      </c>
      <c r="F3365" t="s">
        <v>8219</v>
      </c>
      <c r="G3365" t="s">
        <v>8224</v>
      </c>
      <c r="H3365" t="s">
        <v>8246</v>
      </c>
      <c r="I3365">
        <v>1408464000</v>
      </c>
      <c r="J3365">
        <v>1406831445</v>
      </c>
      <c r="K3365" t="b">
        <v>0</v>
      </c>
      <c r="L3365">
        <v>26</v>
      </c>
      <c r="M3365" t="b">
        <v>1</v>
      </c>
      <c r="N3365" t="s">
        <v>8271</v>
      </c>
      <c r="O3365" s="13">
        <f>E3365/D3365</f>
        <v>1.0141935483870967</v>
      </c>
      <c r="P3365" s="14">
        <f>IF($L3365&lt;&gt;0, E3365/L3365, 0)</f>
        <v>302.30769230769232</v>
      </c>
      <c r="Q3365" t="str">
        <f>LEFT($N3365, FIND("/", $N3365)-1)</f>
        <v>theater</v>
      </c>
      <c r="R3365" t="str">
        <f>RIGHT(N3365, LEN(N3365)-LEN(Q3365)-1)</f>
        <v>plays</v>
      </c>
      <c r="S3365" s="5">
        <f>$J3365/60/60/24+DATE(1970, 1, 1)</f>
        <v>41851.771354166667</v>
      </c>
      <c r="T3365" s="5">
        <f>$I3365/60/60/24+DATE(1970, 1, 1)</f>
        <v>41870.666666666664</v>
      </c>
      <c r="U3365" t="b">
        <f>T3365&gt;S3365</f>
        <v>1</v>
      </c>
    </row>
    <row r="3366" spans="1:21" ht="43.5" x14ac:dyDescent="0.35">
      <c r="A3366">
        <v>3364</v>
      </c>
      <c r="B3366" s="3" t="s">
        <v>3363</v>
      </c>
      <c r="C3366" s="3" t="s">
        <v>7474</v>
      </c>
      <c r="D3366" s="11">
        <v>3000</v>
      </c>
      <c r="E3366" s="11">
        <v>3178</v>
      </c>
      <c r="F3366" t="s">
        <v>8219</v>
      </c>
      <c r="G3366" t="s">
        <v>8225</v>
      </c>
      <c r="H3366" t="s">
        <v>8247</v>
      </c>
      <c r="I3366">
        <v>1458075600</v>
      </c>
      <c r="J3366">
        <v>1456183649</v>
      </c>
      <c r="K3366" t="b">
        <v>0</v>
      </c>
      <c r="L3366">
        <v>72</v>
      </c>
      <c r="M3366" t="b">
        <v>1</v>
      </c>
      <c r="N3366" t="s">
        <v>8271</v>
      </c>
      <c r="O3366" s="13">
        <f>E3366/D3366</f>
        <v>1.0593333333333332</v>
      </c>
      <c r="P3366" s="14">
        <f>IF($L3366&lt;&gt;0, E3366/L3366, 0)</f>
        <v>44.138888888888886</v>
      </c>
      <c r="Q3366" t="str">
        <f>LEFT($N3366, FIND("/", $N3366)-1)</f>
        <v>theater</v>
      </c>
      <c r="R3366" t="str">
        <f>RIGHT(N3366, LEN(N3366)-LEN(Q3366)-1)</f>
        <v>plays</v>
      </c>
      <c r="S3366" s="5">
        <f>$J3366/60/60/24+DATE(1970, 1, 1)</f>
        <v>42422.977418981478</v>
      </c>
      <c r="T3366" s="5">
        <f>$I3366/60/60/24+DATE(1970, 1, 1)</f>
        <v>42444.875</v>
      </c>
      <c r="U3366" t="b">
        <f>T3366&gt;S3366</f>
        <v>1</v>
      </c>
    </row>
    <row r="3367" spans="1:21" ht="43.5" x14ac:dyDescent="0.35">
      <c r="A3367">
        <v>3365</v>
      </c>
      <c r="B3367" s="3" t="s">
        <v>3364</v>
      </c>
      <c r="C3367" s="3" t="s">
        <v>7475</v>
      </c>
      <c r="D3367" s="11">
        <v>2500</v>
      </c>
      <c r="E3367" s="11">
        <v>2600</v>
      </c>
      <c r="F3367" t="s">
        <v>8219</v>
      </c>
      <c r="G3367" t="s">
        <v>8224</v>
      </c>
      <c r="H3367" t="s">
        <v>8246</v>
      </c>
      <c r="I3367">
        <v>1449973592</v>
      </c>
      <c r="J3367">
        <v>1447381592</v>
      </c>
      <c r="K3367" t="b">
        <v>0</v>
      </c>
      <c r="L3367">
        <v>3</v>
      </c>
      <c r="M3367" t="b">
        <v>1</v>
      </c>
      <c r="N3367" t="s">
        <v>8271</v>
      </c>
      <c r="O3367" s="13">
        <f>E3367/D3367</f>
        <v>1.04</v>
      </c>
      <c r="P3367" s="14">
        <f>IF($L3367&lt;&gt;0, E3367/L3367, 0)</f>
        <v>866.66666666666663</v>
      </c>
      <c r="Q3367" t="str">
        <f>LEFT($N3367, FIND("/", $N3367)-1)</f>
        <v>theater</v>
      </c>
      <c r="R3367" t="str">
        <f>RIGHT(N3367, LEN(N3367)-LEN(Q3367)-1)</f>
        <v>plays</v>
      </c>
      <c r="S3367" s="5">
        <f>$J3367/60/60/24+DATE(1970, 1, 1)</f>
        <v>42321.101759259262</v>
      </c>
      <c r="T3367" s="5">
        <f>$I3367/60/60/24+DATE(1970, 1, 1)</f>
        <v>42351.101759259262</v>
      </c>
      <c r="U3367" t="b">
        <f>T3367&gt;S3367</f>
        <v>1</v>
      </c>
    </row>
    <row r="3368" spans="1:21" ht="43.5" x14ac:dyDescent="0.35">
      <c r="A3368">
        <v>3366</v>
      </c>
      <c r="B3368" s="3" t="s">
        <v>3365</v>
      </c>
      <c r="C3368" s="3" t="s">
        <v>7476</v>
      </c>
      <c r="D3368" s="11">
        <v>500</v>
      </c>
      <c r="E3368" s="11">
        <v>1105</v>
      </c>
      <c r="F3368" t="s">
        <v>8219</v>
      </c>
      <c r="G3368" t="s">
        <v>8224</v>
      </c>
      <c r="H3368" t="s">
        <v>8246</v>
      </c>
      <c r="I3368">
        <v>1431481037</v>
      </c>
      <c r="J3368">
        <v>1428889037</v>
      </c>
      <c r="K3368" t="b">
        <v>0</v>
      </c>
      <c r="L3368">
        <v>18</v>
      </c>
      <c r="M3368" t="b">
        <v>1</v>
      </c>
      <c r="N3368" t="s">
        <v>8271</v>
      </c>
      <c r="O3368" s="13">
        <f>E3368/D3368</f>
        <v>2.21</v>
      </c>
      <c r="P3368" s="14">
        <f>IF($L3368&lt;&gt;0, E3368/L3368, 0)</f>
        <v>61.388888888888886</v>
      </c>
      <c r="Q3368" t="str">
        <f>LEFT($N3368, FIND("/", $N3368)-1)</f>
        <v>theater</v>
      </c>
      <c r="R3368" t="str">
        <f>RIGHT(N3368, LEN(N3368)-LEN(Q3368)-1)</f>
        <v>plays</v>
      </c>
      <c r="S3368" s="5">
        <f>$J3368/60/60/24+DATE(1970, 1, 1)</f>
        <v>42107.067557870367</v>
      </c>
      <c r="T3368" s="5">
        <f>$I3368/60/60/24+DATE(1970, 1, 1)</f>
        <v>42137.067557870367</v>
      </c>
      <c r="U3368" t="b">
        <f>T3368&gt;S3368</f>
        <v>1</v>
      </c>
    </row>
    <row r="3369" spans="1:21" ht="43.5" x14ac:dyDescent="0.35">
      <c r="A3369">
        <v>3367</v>
      </c>
      <c r="B3369" s="3" t="s">
        <v>3366</v>
      </c>
      <c r="C3369" s="3" t="s">
        <v>7477</v>
      </c>
      <c r="D3369" s="11">
        <v>750</v>
      </c>
      <c r="E3369" s="11">
        <v>890</v>
      </c>
      <c r="F3369" t="s">
        <v>8219</v>
      </c>
      <c r="G3369" t="s">
        <v>8225</v>
      </c>
      <c r="H3369" t="s">
        <v>8247</v>
      </c>
      <c r="I3369">
        <v>1438467894</v>
      </c>
      <c r="J3369">
        <v>1436307894</v>
      </c>
      <c r="K3369" t="b">
        <v>0</v>
      </c>
      <c r="L3369">
        <v>30</v>
      </c>
      <c r="M3369" t="b">
        <v>1</v>
      </c>
      <c r="N3369" t="s">
        <v>8271</v>
      </c>
      <c r="O3369" s="13">
        <f>E3369/D3369</f>
        <v>1.1866666666666668</v>
      </c>
      <c r="P3369" s="14">
        <f>IF($L3369&lt;&gt;0, E3369/L3369, 0)</f>
        <v>29.666666666666668</v>
      </c>
      <c r="Q3369" t="str">
        <f>LEFT($N3369, FIND("/", $N3369)-1)</f>
        <v>theater</v>
      </c>
      <c r="R3369" t="str">
        <f>RIGHT(N3369, LEN(N3369)-LEN(Q3369)-1)</f>
        <v>plays</v>
      </c>
      <c r="S3369" s="5">
        <f>$J3369/60/60/24+DATE(1970, 1, 1)</f>
        <v>42192.933958333335</v>
      </c>
      <c r="T3369" s="5">
        <f>$I3369/60/60/24+DATE(1970, 1, 1)</f>
        <v>42217.933958333335</v>
      </c>
      <c r="U3369" t="b">
        <f>T3369&gt;S3369</f>
        <v>1</v>
      </c>
    </row>
    <row r="3370" spans="1:21" ht="43.5" x14ac:dyDescent="0.35">
      <c r="A3370">
        <v>3368</v>
      </c>
      <c r="B3370" s="3" t="s">
        <v>3367</v>
      </c>
      <c r="C3370" s="3" t="s">
        <v>7478</v>
      </c>
      <c r="D3370" s="11">
        <v>1000</v>
      </c>
      <c r="E3370" s="11">
        <v>1046</v>
      </c>
      <c r="F3370" t="s">
        <v>8219</v>
      </c>
      <c r="G3370" t="s">
        <v>8224</v>
      </c>
      <c r="H3370" t="s">
        <v>8246</v>
      </c>
      <c r="I3370">
        <v>1420088400</v>
      </c>
      <c r="J3370">
        <v>1416977259</v>
      </c>
      <c r="K3370" t="b">
        <v>0</v>
      </c>
      <c r="L3370">
        <v>23</v>
      </c>
      <c r="M3370" t="b">
        <v>1</v>
      </c>
      <c r="N3370" t="s">
        <v>8271</v>
      </c>
      <c r="O3370" s="13">
        <f>E3370/D3370</f>
        <v>1.046</v>
      </c>
      <c r="P3370" s="14">
        <f>IF($L3370&lt;&gt;0, E3370/L3370, 0)</f>
        <v>45.478260869565219</v>
      </c>
      <c r="Q3370" t="str">
        <f>LEFT($N3370, FIND("/", $N3370)-1)</f>
        <v>theater</v>
      </c>
      <c r="R3370" t="str">
        <f>RIGHT(N3370, LEN(N3370)-LEN(Q3370)-1)</f>
        <v>plays</v>
      </c>
      <c r="S3370" s="5">
        <f>$J3370/60/60/24+DATE(1970, 1, 1)</f>
        <v>41969.199756944443</v>
      </c>
      <c r="T3370" s="5">
        <f>$I3370/60/60/24+DATE(1970, 1, 1)</f>
        <v>42005.208333333328</v>
      </c>
      <c r="U3370" t="b">
        <f>T3370&gt;S3370</f>
        <v>1</v>
      </c>
    </row>
    <row r="3371" spans="1:21" ht="43.5" x14ac:dyDescent="0.35">
      <c r="A3371">
        <v>3369</v>
      </c>
      <c r="B3371" s="3" t="s">
        <v>3368</v>
      </c>
      <c r="C3371" s="3" t="s">
        <v>7479</v>
      </c>
      <c r="D3371" s="11">
        <v>5000</v>
      </c>
      <c r="E3371" s="11">
        <v>5195</v>
      </c>
      <c r="F3371" t="s">
        <v>8219</v>
      </c>
      <c r="G3371" t="s">
        <v>8241</v>
      </c>
      <c r="H3371" t="s">
        <v>8249</v>
      </c>
      <c r="I3371">
        <v>1484441980</v>
      </c>
      <c r="J3371">
        <v>1479257980</v>
      </c>
      <c r="K3371" t="b">
        <v>0</v>
      </c>
      <c r="L3371">
        <v>54</v>
      </c>
      <c r="M3371" t="b">
        <v>1</v>
      </c>
      <c r="N3371" t="s">
        <v>8271</v>
      </c>
      <c r="O3371" s="13">
        <f>E3371/D3371</f>
        <v>1.0389999999999999</v>
      </c>
      <c r="P3371" s="14">
        <f>IF($L3371&lt;&gt;0, E3371/L3371, 0)</f>
        <v>96.203703703703709</v>
      </c>
      <c r="Q3371" t="str">
        <f>LEFT($N3371, FIND("/", $N3371)-1)</f>
        <v>theater</v>
      </c>
      <c r="R3371" t="str">
        <f>RIGHT(N3371, LEN(N3371)-LEN(Q3371)-1)</f>
        <v>plays</v>
      </c>
      <c r="S3371" s="5">
        <f>$J3371/60/60/24+DATE(1970, 1, 1)</f>
        <v>42690.041435185187</v>
      </c>
      <c r="T3371" s="5">
        <f>$I3371/60/60/24+DATE(1970, 1, 1)</f>
        <v>42750.041435185187</v>
      </c>
      <c r="U3371" t="b">
        <f>T3371&gt;S3371</f>
        <v>1</v>
      </c>
    </row>
    <row r="3372" spans="1:21" ht="29" x14ac:dyDescent="0.35">
      <c r="A3372">
        <v>3370</v>
      </c>
      <c r="B3372" s="3" t="s">
        <v>3369</v>
      </c>
      <c r="C3372" s="3" t="s">
        <v>7480</v>
      </c>
      <c r="D3372" s="11">
        <v>1500</v>
      </c>
      <c r="E3372" s="11">
        <v>1766</v>
      </c>
      <c r="F3372" t="s">
        <v>8219</v>
      </c>
      <c r="G3372" t="s">
        <v>8224</v>
      </c>
      <c r="H3372" t="s">
        <v>8246</v>
      </c>
      <c r="I3372">
        <v>1481961600</v>
      </c>
      <c r="J3372">
        <v>1479283285</v>
      </c>
      <c r="K3372" t="b">
        <v>0</v>
      </c>
      <c r="L3372">
        <v>26</v>
      </c>
      <c r="M3372" t="b">
        <v>1</v>
      </c>
      <c r="N3372" t="s">
        <v>8271</v>
      </c>
      <c r="O3372" s="13">
        <f>E3372/D3372</f>
        <v>1.1773333333333333</v>
      </c>
      <c r="P3372" s="14">
        <f>IF($L3372&lt;&gt;0, E3372/L3372, 0)</f>
        <v>67.92307692307692</v>
      </c>
      <c r="Q3372" t="str">
        <f>LEFT($N3372, FIND("/", $N3372)-1)</f>
        <v>theater</v>
      </c>
      <c r="R3372" t="str">
        <f>RIGHT(N3372, LEN(N3372)-LEN(Q3372)-1)</f>
        <v>plays</v>
      </c>
      <c r="S3372" s="5">
        <f>$J3372/60/60/24+DATE(1970, 1, 1)</f>
        <v>42690.334317129629</v>
      </c>
      <c r="T3372" s="5">
        <f>$I3372/60/60/24+DATE(1970, 1, 1)</f>
        <v>42721.333333333328</v>
      </c>
      <c r="U3372" t="b">
        <f>T3372&gt;S3372</f>
        <v>1</v>
      </c>
    </row>
    <row r="3373" spans="1:21" ht="29" x14ac:dyDescent="0.35">
      <c r="A3373">
        <v>3371</v>
      </c>
      <c r="B3373" s="3" t="s">
        <v>3370</v>
      </c>
      <c r="C3373" s="3" t="s">
        <v>7481</v>
      </c>
      <c r="D3373" s="11">
        <v>200</v>
      </c>
      <c r="E3373" s="11">
        <v>277</v>
      </c>
      <c r="F3373" t="s">
        <v>8219</v>
      </c>
      <c r="G3373" t="s">
        <v>8224</v>
      </c>
      <c r="H3373" t="s">
        <v>8246</v>
      </c>
      <c r="I3373">
        <v>1449089965</v>
      </c>
      <c r="J3373">
        <v>1446670765</v>
      </c>
      <c r="K3373" t="b">
        <v>0</v>
      </c>
      <c r="L3373">
        <v>9</v>
      </c>
      <c r="M3373" t="b">
        <v>1</v>
      </c>
      <c r="N3373" t="s">
        <v>8271</v>
      </c>
      <c r="O3373" s="13">
        <f>E3373/D3373</f>
        <v>1.385</v>
      </c>
      <c r="P3373" s="14">
        <f>IF($L3373&lt;&gt;0, E3373/L3373, 0)</f>
        <v>30.777777777777779</v>
      </c>
      <c r="Q3373" t="str">
        <f>LEFT($N3373, FIND("/", $N3373)-1)</f>
        <v>theater</v>
      </c>
      <c r="R3373" t="str">
        <f>RIGHT(N3373, LEN(N3373)-LEN(Q3373)-1)</f>
        <v>plays</v>
      </c>
      <c r="S3373" s="5">
        <f>$J3373/60/60/24+DATE(1970, 1, 1)</f>
        <v>42312.874594907407</v>
      </c>
      <c r="T3373" s="5">
        <f>$I3373/60/60/24+DATE(1970, 1, 1)</f>
        <v>42340.874594907407</v>
      </c>
      <c r="U3373" t="b">
        <f>T3373&gt;S3373</f>
        <v>1</v>
      </c>
    </row>
    <row r="3374" spans="1:21" ht="43.5" x14ac:dyDescent="0.35">
      <c r="A3374">
        <v>3372</v>
      </c>
      <c r="B3374" s="3" t="s">
        <v>3371</v>
      </c>
      <c r="C3374" s="3" t="s">
        <v>7482</v>
      </c>
      <c r="D3374" s="11">
        <v>1000</v>
      </c>
      <c r="E3374" s="11">
        <v>1035</v>
      </c>
      <c r="F3374" t="s">
        <v>8219</v>
      </c>
      <c r="G3374" t="s">
        <v>8224</v>
      </c>
      <c r="H3374" t="s">
        <v>8246</v>
      </c>
      <c r="I3374">
        <v>1408942740</v>
      </c>
      <c r="J3374">
        <v>1407157756</v>
      </c>
      <c r="K3374" t="b">
        <v>0</v>
      </c>
      <c r="L3374">
        <v>27</v>
      </c>
      <c r="M3374" t="b">
        <v>1</v>
      </c>
      <c r="N3374" t="s">
        <v>8271</v>
      </c>
      <c r="O3374" s="13">
        <f>E3374/D3374</f>
        <v>1.0349999999999999</v>
      </c>
      <c r="P3374" s="14">
        <f>IF($L3374&lt;&gt;0, E3374/L3374, 0)</f>
        <v>38.333333333333336</v>
      </c>
      <c r="Q3374" t="str">
        <f>LEFT($N3374, FIND("/", $N3374)-1)</f>
        <v>theater</v>
      </c>
      <c r="R3374" t="str">
        <f>RIGHT(N3374, LEN(N3374)-LEN(Q3374)-1)</f>
        <v>plays</v>
      </c>
      <c r="S3374" s="5">
        <f>$J3374/60/60/24+DATE(1970, 1, 1)</f>
        <v>41855.548101851848</v>
      </c>
      <c r="T3374" s="5">
        <f>$I3374/60/60/24+DATE(1970, 1, 1)</f>
        <v>41876.207638888889</v>
      </c>
      <c r="U3374" t="b">
        <f>T3374&gt;S3374</f>
        <v>1</v>
      </c>
    </row>
    <row r="3375" spans="1:21" ht="43.5" x14ac:dyDescent="0.35">
      <c r="A3375">
        <v>3373</v>
      </c>
      <c r="B3375" s="3" t="s">
        <v>3372</v>
      </c>
      <c r="C3375" s="3" t="s">
        <v>7483</v>
      </c>
      <c r="D3375" s="11">
        <v>2000</v>
      </c>
      <c r="E3375" s="11">
        <v>2005</v>
      </c>
      <c r="F3375" t="s">
        <v>8219</v>
      </c>
      <c r="G3375" t="s">
        <v>8225</v>
      </c>
      <c r="H3375" t="s">
        <v>8247</v>
      </c>
      <c r="I3375">
        <v>1437235200</v>
      </c>
      <c r="J3375">
        <v>1435177840</v>
      </c>
      <c r="K3375" t="b">
        <v>0</v>
      </c>
      <c r="L3375">
        <v>30</v>
      </c>
      <c r="M3375" t="b">
        <v>1</v>
      </c>
      <c r="N3375" t="s">
        <v>8271</v>
      </c>
      <c r="O3375" s="13">
        <f>E3375/D3375</f>
        <v>1.0024999999999999</v>
      </c>
      <c r="P3375" s="14">
        <f>IF($L3375&lt;&gt;0, E3375/L3375, 0)</f>
        <v>66.833333333333329</v>
      </c>
      <c r="Q3375" t="str">
        <f>LEFT($N3375, FIND("/", $N3375)-1)</f>
        <v>theater</v>
      </c>
      <c r="R3375" t="str">
        <f>RIGHT(N3375, LEN(N3375)-LEN(Q3375)-1)</f>
        <v>plays</v>
      </c>
      <c r="S3375" s="5">
        <f>$J3375/60/60/24+DATE(1970, 1, 1)</f>
        <v>42179.854629629626</v>
      </c>
      <c r="T3375" s="5">
        <f>$I3375/60/60/24+DATE(1970, 1, 1)</f>
        <v>42203.666666666672</v>
      </c>
      <c r="U3375" t="b">
        <f>T3375&gt;S3375</f>
        <v>1</v>
      </c>
    </row>
    <row r="3376" spans="1:21" ht="43.5" x14ac:dyDescent="0.35">
      <c r="A3376">
        <v>3374</v>
      </c>
      <c r="B3376" s="3" t="s">
        <v>3373</v>
      </c>
      <c r="C3376" s="3" t="s">
        <v>7484</v>
      </c>
      <c r="D3376" s="11">
        <v>3500</v>
      </c>
      <c r="E3376" s="11">
        <v>3730</v>
      </c>
      <c r="F3376" t="s">
        <v>8219</v>
      </c>
      <c r="G3376" t="s">
        <v>8229</v>
      </c>
      <c r="H3376" t="s">
        <v>8251</v>
      </c>
      <c r="I3376">
        <v>1446053616</v>
      </c>
      <c r="J3376">
        <v>1443461616</v>
      </c>
      <c r="K3376" t="b">
        <v>0</v>
      </c>
      <c r="L3376">
        <v>52</v>
      </c>
      <c r="M3376" t="b">
        <v>1</v>
      </c>
      <c r="N3376" t="s">
        <v>8271</v>
      </c>
      <c r="O3376" s="13">
        <f>E3376/D3376</f>
        <v>1.0657142857142856</v>
      </c>
      <c r="P3376" s="14">
        <f>IF($L3376&lt;&gt;0, E3376/L3376, 0)</f>
        <v>71.730769230769226</v>
      </c>
      <c r="Q3376" t="str">
        <f>LEFT($N3376, FIND("/", $N3376)-1)</f>
        <v>theater</v>
      </c>
      <c r="R3376" t="str">
        <f>RIGHT(N3376, LEN(N3376)-LEN(Q3376)-1)</f>
        <v>plays</v>
      </c>
      <c r="S3376" s="5">
        <f>$J3376/60/60/24+DATE(1970, 1, 1)</f>
        <v>42275.731666666667</v>
      </c>
      <c r="T3376" s="5">
        <f>$I3376/60/60/24+DATE(1970, 1, 1)</f>
        <v>42305.731666666667</v>
      </c>
      <c r="U3376" t="b">
        <f>T3376&gt;S3376</f>
        <v>1</v>
      </c>
    </row>
    <row r="3377" spans="1:21" ht="43.5" x14ac:dyDescent="0.35">
      <c r="A3377">
        <v>3375</v>
      </c>
      <c r="B3377" s="3" t="s">
        <v>3374</v>
      </c>
      <c r="C3377" s="3" t="s">
        <v>7485</v>
      </c>
      <c r="D3377" s="11">
        <v>3000</v>
      </c>
      <c r="E3377" s="11">
        <v>3000</v>
      </c>
      <c r="F3377" t="s">
        <v>8219</v>
      </c>
      <c r="G3377" t="s">
        <v>8225</v>
      </c>
      <c r="H3377" t="s">
        <v>8247</v>
      </c>
      <c r="I3377">
        <v>1400423973</v>
      </c>
      <c r="J3377">
        <v>1399387173</v>
      </c>
      <c r="K3377" t="b">
        <v>0</v>
      </c>
      <c r="L3377">
        <v>17</v>
      </c>
      <c r="M3377" t="b">
        <v>1</v>
      </c>
      <c r="N3377" t="s">
        <v>8271</v>
      </c>
      <c r="O3377" s="13">
        <f>E3377/D3377</f>
        <v>1</v>
      </c>
      <c r="P3377" s="14">
        <f>IF($L3377&lt;&gt;0, E3377/L3377, 0)</f>
        <v>176.47058823529412</v>
      </c>
      <c r="Q3377" t="str">
        <f>LEFT($N3377, FIND("/", $N3377)-1)</f>
        <v>theater</v>
      </c>
      <c r="R3377" t="str">
        <f>RIGHT(N3377, LEN(N3377)-LEN(Q3377)-1)</f>
        <v>plays</v>
      </c>
      <c r="S3377" s="5">
        <f>$J3377/60/60/24+DATE(1970, 1, 1)</f>
        <v>41765.610798611109</v>
      </c>
      <c r="T3377" s="5">
        <f>$I3377/60/60/24+DATE(1970, 1, 1)</f>
        <v>41777.610798611109</v>
      </c>
      <c r="U3377" t="b">
        <f>T3377&gt;S3377</f>
        <v>1</v>
      </c>
    </row>
    <row r="3378" spans="1:21" ht="43.5" x14ac:dyDescent="0.35">
      <c r="A3378">
        <v>3376</v>
      </c>
      <c r="B3378" s="3" t="s">
        <v>3375</v>
      </c>
      <c r="C3378" s="3" t="s">
        <v>7486</v>
      </c>
      <c r="D3378" s="11">
        <v>8000</v>
      </c>
      <c r="E3378" s="11">
        <v>8001</v>
      </c>
      <c r="F3378" t="s">
        <v>8219</v>
      </c>
      <c r="G3378" t="s">
        <v>8224</v>
      </c>
      <c r="H3378" t="s">
        <v>8246</v>
      </c>
      <c r="I3378">
        <v>1429976994</v>
      </c>
      <c r="J3378">
        <v>1424796594</v>
      </c>
      <c r="K3378" t="b">
        <v>0</v>
      </c>
      <c r="L3378">
        <v>19</v>
      </c>
      <c r="M3378" t="b">
        <v>1</v>
      </c>
      <c r="N3378" t="s">
        <v>8271</v>
      </c>
      <c r="O3378" s="13">
        <f>E3378/D3378</f>
        <v>1.0001249999999999</v>
      </c>
      <c r="P3378" s="14">
        <f>IF($L3378&lt;&gt;0, E3378/L3378, 0)</f>
        <v>421.10526315789474</v>
      </c>
      <c r="Q3378" t="str">
        <f>LEFT($N3378, FIND("/", $N3378)-1)</f>
        <v>theater</v>
      </c>
      <c r="R3378" t="str">
        <f>RIGHT(N3378, LEN(N3378)-LEN(Q3378)-1)</f>
        <v>plays</v>
      </c>
      <c r="S3378" s="5">
        <f>$J3378/60/60/24+DATE(1970, 1, 1)</f>
        <v>42059.701319444444</v>
      </c>
      <c r="T3378" s="5">
        <f>$I3378/60/60/24+DATE(1970, 1, 1)</f>
        <v>42119.659652777773</v>
      </c>
      <c r="U3378" t="b">
        <f>T3378&gt;S3378</f>
        <v>1</v>
      </c>
    </row>
    <row r="3379" spans="1:21" ht="43.5" x14ac:dyDescent="0.35">
      <c r="A3379">
        <v>3377</v>
      </c>
      <c r="B3379" s="3" t="s">
        <v>3376</v>
      </c>
      <c r="C3379" s="3" t="s">
        <v>7487</v>
      </c>
      <c r="D3379" s="11">
        <v>8000</v>
      </c>
      <c r="E3379" s="11">
        <v>8084</v>
      </c>
      <c r="F3379" t="s">
        <v>8219</v>
      </c>
      <c r="G3379" t="s">
        <v>8225</v>
      </c>
      <c r="H3379" t="s">
        <v>8247</v>
      </c>
      <c r="I3379">
        <v>1426870560</v>
      </c>
      <c r="J3379">
        <v>1424280899</v>
      </c>
      <c r="K3379" t="b">
        <v>0</v>
      </c>
      <c r="L3379">
        <v>77</v>
      </c>
      <c r="M3379" t="b">
        <v>1</v>
      </c>
      <c r="N3379" t="s">
        <v>8271</v>
      </c>
      <c r="O3379" s="13">
        <f>E3379/D3379</f>
        <v>1.0105</v>
      </c>
      <c r="P3379" s="14">
        <f>IF($L3379&lt;&gt;0, E3379/L3379, 0)</f>
        <v>104.98701298701299</v>
      </c>
      <c r="Q3379" t="str">
        <f>LEFT($N3379, FIND("/", $N3379)-1)</f>
        <v>theater</v>
      </c>
      <c r="R3379" t="str">
        <f>RIGHT(N3379, LEN(N3379)-LEN(Q3379)-1)</f>
        <v>plays</v>
      </c>
      <c r="S3379" s="5">
        <f>$J3379/60/60/24+DATE(1970, 1, 1)</f>
        <v>42053.732627314821</v>
      </c>
      <c r="T3379" s="5">
        <f>$I3379/60/60/24+DATE(1970, 1, 1)</f>
        <v>42083.705555555556</v>
      </c>
      <c r="U3379" t="b">
        <f>T3379&gt;S3379</f>
        <v>1</v>
      </c>
    </row>
    <row r="3380" spans="1:21" ht="43.5" x14ac:dyDescent="0.35">
      <c r="A3380">
        <v>3378</v>
      </c>
      <c r="B3380" s="3" t="s">
        <v>3377</v>
      </c>
      <c r="C3380" s="3" t="s">
        <v>7488</v>
      </c>
      <c r="D3380" s="11">
        <v>550</v>
      </c>
      <c r="E3380" s="11">
        <v>592</v>
      </c>
      <c r="F3380" t="s">
        <v>8219</v>
      </c>
      <c r="G3380" t="s">
        <v>8225</v>
      </c>
      <c r="H3380" t="s">
        <v>8247</v>
      </c>
      <c r="I3380">
        <v>1409490480</v>
      </c>
      <c r="J3380">
        <v>1407400306</v>
      </c>
      <c r="K3380" t="b">
        <v>0</v>
      </c>
      <c r="L3380">
        <v>21</v>
      </c>
      <c r="M3380" t="b">
        <v>1</v>
      </c>
      <c r="N3380" t="s">
        <v>8271</v>
      </c>
      <c r="O3380" s="13">
        <f>E3380/D3380</f>
        <v>1.0763636363636364</v>
      </c>
      <c r="P3380" s="14">
        <f>IF($L3380&lt;&gt;0, E3380/L3380, 0)</f>
        <v>28.19047619047619</v>
      </c>
      <c r="Q3380" t="str">
        <f>LEFT($N3380, FIND("/", $N3380)-1)</f>
        <v>theater</v>
      </c>
      <c r="R3380" t="str">
        <f>RIGHT(N3380, LEN(N3380)-LEN(Q3380)-1)</f>
        <v>plays</v>
      </c>
      <c r="S3380" s="5">
        <f>$J3380/60/60/24+DATE(1970, 1, 1)</f>
        <v>41858.355393518519</v>
      </c>
      <c r="T3380" s="5">
        <f>$I3380/60/60/24+DATE(1970, 1, 1)</f>
        <v>41882.547222222223</v>
      </c>
      <c r="U3380" t="b">
        <f>T3380&gt;S3380</f>
        <v>1</v>
      </c>
    </row>
    <row r="3381" spans="1:21" ht="58" x14ac:dyDescent="0.35">
      <c r="A3381">
        <v>3379</v>
      </c>
      <c r="B3381" s="3" t="s">
        <v>3378</v>
      </c>
      <c r="C3381" s="3" t="s">
        <v>7489</v>
      </c>
      <c r="D3381" s="11">
        <v>2000</v>
      </c>
      <c r="E3381" s="11">
        <v>2073</v>
      </c>
      <c r="F3381" t="s">
        <v>8219</v>
      </c>
      <c r="G3381" t="s">
        <v>8225</v>
      </c>
      <c r="H3381" t="s">
        <v>8247</v>
      </c>
      <c r="I3381">
        <v>1440630000</v>
      </c>
      <c r="J3381">
        <v>1439122800</v>
      </c>
      <c r="K3381" t="b">
        <v>0</v>
      </c>
      <c r="L3381">
        <v>38</v>
      </c>
      <c r="M3381" t="b">
        <v>1</v>
      </c>
      <c r="N3381" t="s">
        <v>8271</v>
      </c>
      <c r="O3381" s="13">
        <f>E3381/D3381</f>
        <v>1.0365</v>
      </c>
      <c r="P3381" s="14">
        <f>IF($L3381&lt;&gt;0, E3381/L3381, 0)</f>
        <v>54.55263157894737</v>
      </c>
      <c r="Q3381" t="str">
        <f>LEFT($N3381, FIND("/", $N3381)-1)</f>
        <v>theater</v>
      </c>
      <c r="R3381" t="str">
        <f>RIGHT(N3381, LEN(N3381)-LEN(Q3381)-1)</f>
        <v>plays</v>
      </c>
      <c r="S3381" s="5">
        <f>$J3381/60/60/24+DATE(1970, 1, 1)</f>
        <v>42225.513888888891</v>
      </c>
      <c r="T3381" s="5">
        <f>$I3381/60/60/24+DATE(1970, 1, 1)</f>
        <v>42242.958333333328</v>
      </c>
      <c r="U3381" t="b">
        <f>T3381&gt;S3381</f>
        <v>1</v>
      </c>
    </row>
    <row r="3382" spans="1:21" ht="58" x14ac:dyDescent="0.35">
      <c r="A3382">
        <v>3380</v>
      </c>
      <c r="B3382" s="3" t="s">
        <v>3379</v>
      </c>
      <c r="C3382" s="3" t="s">
        <v>7490</v>
      </c>
      <c r="D3382" s="11">
        <v>3000</v>
      </c>
      <c r="E3382" s="11">
        <v>3133</v>
      </c>
      <c r="F3382" t="s">
        <v>8219</v>
      </c>
      <c r="G3382" t="s">
        <v>8224</v>
      </c>
      <c r="H3382" t="s">
        <v>8246</v>
      </c>
      <c r="I3382">
        <v>1417305178</v>
      </c>
      <c r="J3382">
        <v>1414277578</v>
      </c>
      <c r="K3382" t="b">
        <v>0</v>
      </c>
      <c r="L3382">
        <v>28</v>
      </c>
      <c r="M3382" t="b">
        <v>1</v>
      </c>
      <c r="N3382" t="s">
        <v>8271</v>
      </c>
      <c r="O3382" s="13">
        <f>E3382/D3382</f>
        <v>1.0443333333333333</v>
      </c>
      <c r="P3382" s="14">
        <f>IF($L3382&lt;&gt;0, E3382/L3382, 0)</f>
        <v>111.89285714285714</v>
      </c>
      <c r="Q3382" t="str">
        <f>LEFT($N3382, FIND("/", $N3382)-1)</f>
        <v>theater</v>
      </c>
      <c r="R3382" t="str">
        <f>RIGHT(N3382, LEN(N3382)-LEN(Q3382)-1)</f>
        <v>plays</v>
      </c>
      <c r="S3382" s="5">
        <f>$J3382/60/60/24+DATE(1970, 1, 1)</f>
        <v>41937.95344907407</v>
      </c>
      <c r="T3382" s="5">
        <f>$I3382/60/60/24+DATE(1970, 1, 1)</f>
        <v>41972.995115740734</v>
      </c>
      <c r="U3382" t="b">
        <f>T3382&gt;S3382</f>
        <v>1</v>
      </c>
    </row>
    <row r="3383" spans="1:21" ht="43.5" x14ac:dyDescent="0.35">
      <c r="A3383">
        <v>3381</v>
      </c>
      <c r="B3383" s="3" t="s">
        <v>3380</v>
      </c>
      <c r="C3383" s="3" t="s">
        <v>7491</v>
      </c>
      <c r="D3383" s="11">
        <v>4000</v>
      </c>
      <c r="E3383" s="11">
        <v>4090</v>
      </c>
      <c r="F3383" t="s">
        <v>8219</v>
      </c>
      <c r="G3383" t="s">
        <v>8224</v>
      </c>
      <c r="H3383" t="s">
        <v>8246</v>
      </c>
      <c r="I3383">
        <v>1426044383</v>
      </c>
      <c r="J3383">
        <v>1423455983</v>
      </c>
      <c r="K3383" t="b">
        <v>0</v>
      </c>
      <c r="L3383">
        <v>48</v>
      </c>
      <c r="M3383" t="b">
        <v>1</v>
      </c>
      <c r="N3383" t="s">
        <v>8271</v>
      </c>
      <c r="O3383" s="13">
        <f>E3383/D3383</f>
        <v>1.0225</v>
      </c>
      <c r="P3383" s="14">
        <f>IF($L3383&lt;&gt;0, E3383/L3383, 0)</f>
        <v>85.208333333333329</v>
      </c>
      <c r="Q3383" t="str">
        <f>LEFT($N3383, FIND("/", $N3383)-1)</f>
        <v>theater</v>
      </c>
      <c r="R3383" t="str">
        <f>RIGHT(N3383, LEN(N3383)-LEN(Q3383)-1)</f>
        <v>plays</v>
      </c>
      <c r="S3383" s="5">
        <f>$J3383/60/60/24+DATE(1970, 1, 1)</f>
        <v>42044.184988425928</v>
      </c>
      <c r="T3383" s="5">
        <f>$I3383/60/60/24+DATE(1970, 1, 1)</f>
        <v>42074.143321759257</v>
      </c>
      <c r="U3383" t="b">
        <f>T3383&gt;S3383</f>
        <v>1</v>
      </c>
    </row>
    <row r="3384" spans="1:21" ht="58" x14ac:dyDescent="0.35">
      <c r="A3384">
        <v>3382</v>
      </c>
      <c r="B3384" s="3" t="s">
        <v>3381</v>
      </c>
      <c r="C3384" s="3" t="s">
        <v>7492</v>
      </c>
      <c r="D3384" s="11">
        <v>3500</v>
      </c>
      <c r="E3384" s="11">
        <v>3526</v>
      </c>
      <c r="F3384" t="s">
        <v>8219</v>
      </c>
      <c r="G3384" t="s">
        <v>8225</v>
      </c>
      <c r="H3384" t="s">
        <v>8247</v>
      </c>
      <c r="I3384">
        <v>1470092340</v>
      </c>
      <c r="J3384">
        <v>1467973256</v>
      </c>
      <c r="K3384" t="b">
        <v>0</v>
      </c>
      <c r="L3384">
        <v>46</v>
      </c>
      <c r="M3384" t="b">
        <v>1</v>
      </c>
      <c r="N3384" t="s">
        <v>8271</v>
      </c>
      <c r="O3384" s="13">
        <f>E3384/D3384</f>
        <v>1.0074285714285713</v>
      </c>
      <c r="P3384" s="14">
        <f>IF($L3384&lt;&gt;0, E3384/L3384, 0)</f>
        <v>76.652173913043484</v>
      </c>
      <c r="Q3384" t="str">
        <f>LEFT($N3384, FIND("/", $N3384)-1)</f>
        <v>theater</v>
      </c>
      <c r="R3384" t="str">
        <f>RIGHT(N3384, LEN(N3384)-LEN(Q3384)-1)</f>
        <v>plays</v>
      </c>
      <c r="S3384" s="5">
        <f>$J3384/60/60/24+DATE(1970, 1, 1)</f>
        <v>42559.431203703702</v>
      </c>
      <c r="T3384" s="5">
        <f>$I3384/60/60/24+DATE(1970, 1, 1)</f>
        <v>42583.957638888889</v>
      </c>
      <c r="U3384" t="b">
        <f>T3384&gt;S3384</f>
        <v>1</v>
      </c>
    </row>
    <row r="3385" spans="1:21" ht="43.5" x14ac:dyDescent="0.35">
      <c r="A3385">
        <v>3383</v>
      </c>
      <c r="B3385" s="3" t="s">
        <v>3382</v>
      </c>
      <c r="C3385" s="3" t="s">
        <v>7493</v>
      </c>
      <c r="D3385" s="11">
        <v>1750</v>
      </c>
      <c r="E3385" s="11">
        <v>1955</v>
      </c>
      <c r="F3385" t="s">
        <v>8219</v>
      </c>
      <c r="G3385" t="s">
        <v>8224</v>
      </c>
      <c r="H3385" t="s">
        <v>8246</v>
      </c>
      <c r="I3385">
        <v>1466707620</v>
      </c>
      <c r="J3385">
        <v>1464979620</v>
      </c>
      <c r="K3385" t="b">
        <v>0</v>
      </c>
      <c r="L3385">
        <v>30</v>
      </c>
      <c r="M3385" t="b">
        <v>1</v>
      </c>
      <c r="N3385" t="s">
        <v>8271</v>
      </c>
      <c r="O3385" s="13">
        <f>E3385/D3385</f>
        <v>1.1171428571428572</v>
      </c>
      <c r="P3385" s="14">
        <f>IF($L3385&lt;&gt;0, E3385/L3385, 0)</f>
        <v>65.166666666666671</v>
      </c>
      <c r="Q3385" t="str">
        <f>LEFT($N3385, FIND("/", $N3385)-1)</f>
        <v>theater</v>
      </c>
      <c r="R3385" t="str">
        <f>RIGHT(N3385, LEN(N3385)-LEN(Q3385)-1)</f>
        <v>plays</v>
      </c>
      <c r="S3385" s="5">
        <f>$J3385/60/60/24+DATE(1970, 1, 1)</f>
        <v>42524.782638888893</v>
      </c>
      <c r="T3385" s="5">
        <f>$I3385/60/60/24+DATE(1970, 1, 1)</f>
        <v>42544.782638888893</v>
      </c>
      <c r="U3385" t="b">
        <f>T3385&gt;S3385</f>
        <v>1</v>
      </c>
    </row>
    <row r="3386" spans="1:21" ht="43.5" x14ac:dyDescent="0.35">
      <c r="A3386">
        <v>3384</v>
      </c>
      <c r="B3386" s="3" t="s">
        <v>3383</v>
      </c>
      <c r="C3386" s="3" t="s">
        <v>7494</v>
      </c>
      <c r="D3386" s="11">
        <v>6000</v>
      </c>
      <c r="E3386" s="11">
        <v>6000.66</v>
      </c>
      <c r="F3386" t="s">
        <v>8219</v>
      </c>
      <c r="G3386" t="s">
        <v>8224</v>
      </c>
      <c r="H3386" t="s">
        <v>8246</v>
      </c>
      <c r="I3386">
        <v>1448074800</v>
      </c>
      <c r="J3386">
        <v>1444874768</v>
      </c>
      <c r="K3386" t="b">
        <v>0</v>
      </c>
      <c r="L3386">
        <v>64</v>
      </c>
      <c r="M3386" t="b">
        <v>1</v>
      </c>
      <c r="N3386" t="s">
        <v>8271</v>
      </c>
      <c r="O3386" s="13">
        <f>E3386/D3386</f>
        <v>1.0001100000000001</v>
      </c>
      <c r="P3386" s="14">
        <f>IF($L3386&lt;&gt;0, E3386/L3386, 0)</f>
        <v>93.760312499999998</v>
      </c>
      <c r="Q3386" t="str">
        <f>LEFT($N3386, FIND("/", $N3386)-1)</f>
        <v>theater</v>
      </c>
      <c r="R3386" t="str">
        <f>RIGHT(N3386, LEN(N3386)-LEN(Q3386)-1)</f>
        <v>plays</v>
      </c>
      <c r="S3386" s="5">
        <f>$J3386/60/60/24+DATE(1970, 1, 1)</f>
        <v>42292.087592592594</v>
      </c>
      <c r="T3386" s="5">
        <f>$I3386/60/60/24+DATE(1970, 1, 1)</f>
        <v>42329.125</v>
      </c>
      <c r="U3386" t="b">
        <f>T3386&gt;S3386</f>
        <v>1</v>
      </c>
    </row>
    <row r="3387" spans="1:21" ht="58" x14ac:dyDescent="0.35">
      <c r="A3387">
        <v>3385</v>
      </c>
      <c r="B3387" s="3" t="s">
        <v>3384</v>
      </c>
      <c r="C3387" s="3" t="s">
        <v>7495</v>
      </c>
      <c r="D3387" s="11">
        <v>2000</v>
      </c>
      <c r="E3387" s="11">
        <v>2000</v>
      </c>
      <c r="F3387" t="s">
        <v>8219</v>
      </c>
      <c r="G3387" t="s">
        <v>8224</v>
      </c>
      <c r="H3387" t="s">
        <v>8246</v>
      </c>
      <c r="I3387">
        <v>1418244552</v>
      </c>
      <c r="J3387">
        <v>1415652552</v>
      </c>
      <c r="K3387" t="b">
        <v>0</v>
      </c>
      <c r="L3387">
        <v>15</v>
      </c>
      <c r="M3387" t="b">
        <v>1</v>
      </c>
      <c r="N3387" t="s">
        <v>8271</v>
      </c>
      <c r="O3387" s="13">
        <f>E3387/D3387</f>
        <v>1</v>
      </c>
      <c r="P3387" s="14">
        <f>IF($L3387&lt;&gt;0, E3387/L3387, 0)</f>
        <v>133.33333333333334</v>
      </c>
      <c r="Q3387" t="str">
        <f>LEFT($N3387, FIND("/", $N3387)-1)</f>
        <v>theater</v>
      </c>
      <c r="R3387" t="str">
        <f>RIGHT(N3387, LEN(N3387)-LEN(Q3387)-1)</f>
        <v>plays</v>
      </c>
      <c r="S3387" s="5">
        <f>$J3387/60/60/24+DATE(1970, 1, 1)</f>
        <v>41953.8675</v>
      </c>
      <c r="T3387" s="5">
        <f>$I3387/60/60/24+DATE(1970, 1, 1)</f>
        <v>41983.8675</v>
      </c>
      <c r="U3387" t="b">
        <f>T3387&gt;S3387</f>
        <v>1</v>
      </c>
    </row>
    <row r="3388" spans="1:21" ht="58" x14ac:dyDescent="0.35">
      <c r="A3388">
        <v>3386</v>
      </c>
      <c r="B3388" s="3" t="s">
        <v>3385</v>
      </c>
      <c r="C3388" s="3" t="s">
        <v>7496</v>
      </c>
      <c r="D3388" s="11">
        <v>2000</v>
      </c>
      <c r="E3388" s="11">
        <v>2100</v>
      </c>
      <c r="F3388" t="s">
        <v>8219</v>
      </c>
      <c r="G3388" t="s">
        <v>8224</v>
      </c>
      <c r="H3388" t="s">
        <v>8246</v>
      </c>
      <c r="I3388">
        <v>1417620506</v>
      </c>
      <c r="J3388">
        <v>1415028506</v>
      </c>
      <c r="K3388" t="b">
        <v>0</v>
      </c>
      <c r="L3388">
        <v>41</v>
      </c>
      <c r="M3388" t="b">
        <v>1</v>
      </c>
      <c r="N3388" t="s">
        <v>8271</v>
      </c>
      <c r="O3388" s="13">
        <f>E3388/D3388</f>
        <v>1.05</v>
      </c>
      <c r="P3388" s="14">
        <f>IF($L3388&lt;&gt;0, E3388/L3388, 0)</f>
        <v>51.219512195121951</v>
      </c>
      <c r="Q3388" t="str">
        <f>LEFT($N3388, FIND("/", $N3388)-1)</f>
        <v>theater</v>
      </c>
      <c r="R3388" t="str">
        <f>RIGHT(N3388, LEN(N3388)-LEN(Q3388)-1)</f>
        <v>plays</v>
      </c>
      <c r="S3388" s="5">
        <f>$J3388/60/60/24+DATE(1970, 1, 1)</f>
        <v>41946.644745370373</v>
      </c>
      <c r="T3388" s="5">
        <f>$I3388/60/60/24+DATE(1970, 1, 1)</f>
        <v>41976.644745370373</v>
      </c>
      <c r="U3388" t="b">
        <f>T3388&gt;S3388</f>
        <v>1</v>
      </c>
    </row>
    <row r="3389" spans="1:21" ht="58" x14ac:dyDescent="0.35">
      <c r="A3389">
        <v>3387</v>
      </c>
      <c r="B3389" s="3" t="s">
        <v>3386</v>
      </c>
      <c r="C3389" s="3" t="s">
        <v>7497</v>
      </c>
      <c r="D3389" s="11">
        <v>3000</v>
      </c>
      <c r="E3389" s="11">
        <v>3506</v>
      </c>
      <c r="F3389" t="s">
        <v>8219</v>
      </c>
      <c r="G3389" t="s">
        <v>8224</v>
      </c>
      <c r="H3389" t="s">
        <v>8246</v>
      </c>
      <c r="I3389">
        <v>1418581088</v>
      </c>
      <c r="J3389">
        <v>1415125088</v>
      </c>
      <c r="K3389" t="b">
        <v>0</v>
      </c>
      <c r="L3389">
        <v>35</v>
      </c>
      <c r="M3389" t="b">
        <v>1</v>
      </c>
      <c r="N3389" t="s">
        <v>8271</v>
      </c>
      <c r="O3389" s="13">
        <f>E3389/D3389</f>
        <v>1.1686666666666667</v>
      </c>
      <c r="P3389" s="14">
        <f>IF($L3389&lt;&gt;0, E3389/L3389, 0)</f>
        <v>100.17142857142858</v>
      </c>
      <c r="Q3389" t="str">
        <f>LEFT($N3389, FIND("/", $N3389)-1)</f>
        <v>theater</v>
      </c>
      <c r="R3389" t="str">
        <f>RIGHT(N3389, LEN(N3389)-LEN(Q3389)-1)</f>
        <v>plays</v>
      </c>
      <c r="S3389" s="5">
        <f>$J3389/60/60/24+DATE(1970, 1, 1)</f>
        <v>41947.762592592589</v>
      </c>
      <c r="T3389" s="5">
        <f>$I3389/60/60/24+DATE(1970, 1, 1)</f>
        <v>41987.762592592597</v>
      </c>
      <c r="U3389" t="b">
        <f>T3389&gt;S3389</f>
        <v>1</v>
      </c>
    </row>
    <row r="3390" spans="1:21" ht="58" x14ac:dyDescent="0.35">
      <c r="A3390">
        <v>3388</v>
      </c>
      <c r="B3390" s="3" t="s">
        <v>3387</v>
      </c>
      <c r="C3390" s="3" t="s">
        <v>7498</v>
      </c>
      <c r="D3390" s="11">
        <v>1500</v>
      </c>
      <c r="E3390" s="11">
        <v>1557</v>
      </c>
      <c r="F3390" t="s">
        <v>8219</v>
      </c>
      <c r="G3390" t="s">
        <v>8225</v>
      </c>
      <c r="H3390" t="s">
        <v>8247</v>
      </c>
      <c r="I3390">
        <v>1434625441</v>
      </c>
      <c r="J3390">
        <v>1432033441</v>
      </c>
      <c r="K3390" t="b">
        <v>0</v>
      </c>
      <c r="L3390">
        <v>45</v>
      </c>
      <c r="M3390" t="b">
        <v>1</v>
      </c>
      <c r="N3390" t="s">
        <v>8271</v>
      </c>
      <c r="O3390" s="13">
        <f>E3390/D3390</f>
        <v>1.038</v>
      </c>
      <c r="P3390" s="14">
        <f>IF($L3390&lt;&gt;0, E3390/L3390, 0)</f>
        <v>34.6</v>
      </c>
      <c r="Q3390" t="str">
        <f>LEFT($N3390, FIND("/", $N3390)-1)</f>
        <v>theater</v>
      </c>
      <c r="R3390" t="str">
        <f>RIGHT(N3390, LEN(N3390)-LEN(Q3390)-1)</f>
        <v>plays</v>
      </c>
      <c r="S3390" s="5">
        <f>$J3390/60/60/24+DATE(1970, 1, 1)</f>
        <v>42143.461122685185</v>
      </c>
      <c r="T3390" s="5">
        <f>$I3390/60/60/24+DATE(1970, 1, 1)</f>
        <v>42173.461122685185</v>
      </c>
      <c r="U3390" t="b">
        <f>T3390&gt;S3390</f>
        <v>1</v>
      </c>
    </row>
    <row r="3391" spans="1:21" ht="43.5" x14ac:dyDescent="0.35">
      <c r="A3391">
        <v>3389</v>
      </c>
      <c r="B3391" s="3" t="s">
        <v>3388</v>
      </c>
      <c r="C3391" s="3" t="s">
        <v>7499</v>
      </c>
      <c r="D3391" s="11">
        <v>10000</v>
      </c>
      <c r="E3391" s="11">
        <v>11450</v>
      </c>
      <c r="F3391" t="s">
        <v>8219</v>
      </c>
      <c r="G3391" t="s">
        <v>8224</v>
      </c>
      <c r="H3391" t="s">
        <v>8246</v>
      </c>
      <c r="I3391">
        <v>1464960682</v>
      </c>
      <c r="J3391">
        <v>1462368682</v>
      </c>
      <c r="K3391" t="b">
        <v>0</v>
      </c>
      <c r="L3391">
        <v>62</v>
      </c>
      <c r="M3391" t="b">
        <v>1</v>
      </c>
      <c r="N3391" t="s">
        <v>8271</v>
      </c>
      <c r="O3391" s="13">
        <f>E3391/D3391</f>
        <v>1.145</v>
      </c>
      <c r="P3391" s="14">
        <f>IF($L3391&lt;&gt;0, E3391/L3391, 0)</f>
        <v>184.67741935483872</v>
      </c>
      <c r="Q3391" t="str">
        <f>LEFT($N3391, FIND("/", $N3391)-1)</f>
        <v>theater</v>
      </c>
      <c r="R3391" t="str">
        <f>RIGHT(N3391, LEN(N3391)-LEN(Q3391)-1)</f>
        <v>plays</v>
      </c>
      <c r="S3391" s="5">
        <f>$J3391/60/60/24+DATE(1970, 1, 1)</f>
        <v>42494.563449074078</v>
      </c>
      <c r="T3391" s="5">
        <f>$I3391/60/60/24+DATE(1970, 1, 1)</f>
        <v>42524.563449074078</v>
      </c>
      <c r="U3391" t="b">
        <f>T3391&gt;S3391</f>
        <v>1</v>
      </c>
    </row>
    <row r="3392" spans="1:21" ht="58" x14ac:dyDescent="0.35">
      <c r="A3392">
        <v>3390</v>
      </c>
      <c r="B3392" s="3" t="s">
        <v>3389</v>
      </c>
      <c r="C3392" s="3" t="s">
        <v>7500</v>
      </c>
      <c r="D3392" s="11">
        <v>1500</v>
      </c>
      <c r="E3392" s="11">
        <v>1536</v>
      </c>
      <c r="F3392" t="s">
        <v>8219</v>
      </c>
      <c r="G3392" t="s">
        <v>8224</v>
      </c>
      <c r="H3392" t="s">
        <v>8246</v>
      </c>
      <c r="I3392">
        <v>1405017345</v>
      </c>
      <c r="J3392">
        <v>1403721345</v>
      </c>
      <c r="K3392" t="b">
        <v>0</v>
      </c>
      <c r="L3392">
        <v>22</v>
      </c>
      <c r="M3392" t="b">
        <v>1</v>
      </c>
      <c r="N3392" t="s">
        <v>8271</v>
      </c>
      <c r="O3392" s="13">
        <f>E3392/D3392</f>
        <v>1.024</v>
      </c>
      <c r="P3392" s="14">
        <f>IF($L3392&lt;&gt;0, E3392/L3392, 0)</f>
        <v>69.818181818181813</v>
      </c>
      <c r="Q3392" t="str">
        <f>LEFT($N3392, FIND("/", $N3392)-1)</f>
        <v>theater</v>
      </c>
      <c r="R3392" t="str">
        <f>RIGHT(N3392, LEN(N3392)-LEN(Q3392)-1)</f>
        <v>plays</v>
      </c>
      <c r="S3392" s="5">
        <f>$J3392/60/60/24+DATE(1970, 1, 1)</f>
        <v>41815.774826388886</v>
      </c>
      <c r="T3392" s="5">
        <f>$I3392/60/60/24+DATE(1970, 1, 1)</f>
        <v>41830.774826388886</v>
      </c>
      <c r="U3392" t="b">
        <f>T3392&gt;S3392</f>
        <v>1</v>
      </c>
    </row>
    <row r="3393" spans="1:21" ht="58" x14ac:dyDescent="0.35">
      <c r="A3393">
        <v>3391</v>
      </c>
      <c r="B3393" s="3" t="s">
        <v>3390</v>
      </c>
      <c r="C3393" s="3" t="s">
        <v>7501</v>
      </c>
      <c r="D3393" s="11">
        <v>500</v>
      </c>
      <c r="E3393" s="11">
        <v>1115</v>
      </c>
      <c r="F3393" t="s">
        <v>8219</v>
      </c>
      <c r="G3393" t="s">
        <v>8224</v>
      </c>
      <c r="H3393" t="s">
        <v>8246</v>
      </c>
      <c r="I3393">
        <v>1407536880</v>
      </c>
      <c r="J3393">
        <v>1404997548</v>
      </c>
      <c r="K3393" t="b">
        <v>0</v>
      </c>
      <c r="L3393">
        <v>18</v>
      </c>
      <c r="M3393" t="b">
        <v>1</v>
      </c>
      <c r="N3393" t="s">
        <v>8271</v>
      </c>
      <c r="O3393" s="13">
        <f>E3393/D3393</f>
        <v>2.23</v>
      </c>
      <c r="P3393" s="14">
        <f>IF($L3393&lt;&gt;0, E3393/L3393, 0)</f>
        <v>61.944444444444443</v>
      </c>
      <c r="Q3393" t="str">
        <f>LEFT($N3393, FIND("/", $N3393)-1)</f>
        <v>theater</v>
      </c>
      <c r="R3393" t="str">
        <f>RIGHT(N3393, LEN(N3393)-LEN(Q3393)-1)</f>
        <v>plays</v>
      </c>
      <c r="S3393" s="5">
        <f>$J3393/60/60/24+DATE(1970, 1, 1)</f>
        <v>41830.545694444445</v>
      </c>
      <c r="T3393" s="5">
        <f>$I3393/60/60/24+DATE(1970, 1, 1)</f>
        <v>41859.936111111114</v>
      </c>
      <c r="U3393" t="b">
        <f>T3393&gt;S3393</f>
        <v>1</v>
      </c>
    </row>
    <row r="3394" spans="1:21" ht="58" x14ac:dyDescent="0.35">
      <c r="A3394">
        <v>3392</v>
      </c>
      <c r="B3394" s="3" t="s">
        <v>3391</v>
      </c>
      <c r="C3394" s="3" t="s">
        <v>7502</v>
      </c>
      <c r="D3394" s="11">
        <v>500</v>
      </c>
      <c r="E3394" s="11">
        <v>500</v>
      </c>
      <c r="F3394" t="s">
        <v>8219</v>
      </c>
      <c r="G3394" t="s">
        <v>8225</v>
      </c>
      <c r="H3394" t="s">
        <v>8247</v>
      </c>
      <c r="I3394">
        <v>1462565855</v>
      </c>
      <c r="J3394">
        <v>1458245855</v>
      </c>
      <c r="K3394" t="b">
        <v>0</v>
      </c>
      <c r="L3394">
        <v>12</v>
      </c>
      <c r="M3394" t="b">
        <v>1</v>
      </c>
      <c r="N3394" t="s">
        <v>8271</v>
      </c>
      <c r="O3394" s="13">
        <f>E3394/D3394</f>
        <v>1</v>
      </c>
      <c r="P3394" s="14">
        <f>IF($L3394&lt;&gt;0, E3394/L3394, 0)</f>
        <v>41.666666666666664</v>
      </c>
      <c r="Q3394" t="str">
        <f>LEFT($N3394, FIND("/", $N3394)-1)</f>
        <v>theater</v>
      </c>
      <c r="R3394" t="str">
        <f>RIGHT(N3394, LEN(N3394)-LEN(Q3394)-1)</f>
        <v>plays</v>
      </c>
      <c r="S3394" s="5">
        <f>$J3394/60/60/24+DATE(1970, 1, 1)</f>
        <v>42446.845543981486</v>
      </c>
      <c r="T3394" s="5">
        <f>$I3394/60/60/24+DATE(1970, 1, 1)</f>
        <v>42496.845543981486</v>
      </c>
      <c r="U3394" t="b">
        <f>T3394&gt;S3394</f>
        <v>1</v>
      </c>
    </row>
    <row r="3395" spans="1:21" ht="43.5" x14ac:dyDescent="0.35">
      <c r="A3395">
        <v>3393</v>
      </c>
      <c r="B3395" s="3" t="s">
        <v>3392</v>
      </c>
      <c r="C3395" s="3" t="s">
        <v>7503</v>
      </c>
      <c r="D3395" s="11">
        <v>1500</v>
      </c>
      <c r="E3395" s="11">
        <v>1587</v>
      </c>
      <c r="F3395" t="s">
        <v>8219</v>
      </c>
      <c r="G3395" t="s">
        <v>8224</v>
      </c>
      <c r="H3395" t="s">
        <v>8246</v>
      </c>
      <c r="I3395">
        <v>1415234760</v>
      </c>
      <c r="J3395">
        <v>1413065230</v>
      </c>
      <c r="K3395" t="b">
        <v>0</v>
      </c>
      <c r="L3395">
        <v>44</v>
      </c>
      <c r="M3395" t="b">
        <v>1</v>
      </c>
      <c r="N3395" t="s">
        <v>8271</v>
      </c>
      <c r="O3395" s="13">
        <f>E3395/D3395</f>
        <v>1.0580000000000001</v>
      </c>
      <c r="P3395" s="14">
        <f>IF($L3395&lt;&gt;0, E3395/L3395, 0)</f>
        <v>36.06818181818182</v>
      </c>
      <c r="Q3395" t="str">
        <f>LEFT($N3395, FIND("/", $N3395)-1)</f>
        <v>theater</v>
      </c>
      <c r="R3395" t="str">
        <f>RIGHT(N3395, LEN(N3395)-LEN(Q3395)-1)</f>
        <v>plays</v>
      </c>
      <c r="S3395" s="5">
        <f>$J3395/60/60/24+DATE(1970, 1, 1)</f>
        <v>41923.921643518523</v>
      </c>
      <c r="T3395" s="5">
        <f>$I3395/60/60/24+DATE(1970, 1, 1)</f>
        <v>41949.031944444447</v>
      </c>
      <c r="U3395" t="b">
        <f>T3395&gt;S3395</f>
        <v>1</v>
      </c>
    </row>
    <row r="3396" spans="1:21" ht="43.5" x14ac:dyDescent="0.35">
      <c r="A3396">
        <v>3394</v>
      </c>
      <c r="B3396" s="3" t="s">
        <v>3393</v>
      </c>
      <c r="C3396" s="3" t="s">
        <v>7504</v>
      </c>
      <c r="D3396" s="11">
        <v>550</v>
      </c>
      <c r="E3396" s="11">
        <v>783</v>
      </c>
      <c r="F3396" t="s">
        <v>8219</v>
      </c>
      <c r="G3396" t="s">
        <v>8225</v>
      </c>
      <c r="H3396" t="s">
        <v>8247</v>
      </c>
      <c r="I3396">
        <v>1406470645</v>
      </c>
      <c r="J3396">
        <v>1403878645</v>
      </c>
      <c r="K3396" t="b">
        <v>0</v>
      </c>
      <c r="L3396">
        <v>27</v>
      </c>
      <c r="M3396" t="b">
        <v>1</v>
      </c>
      <c r="N3396" t="s">
        <v>8271</v>
      </c>
      <c r="O3396" s="13">
        <f>E3396/D3396</f>
        <v>1.4236363636363636</v>
      </c>
      <c r="P3396" s="14">
        <f>IF($L3396&lt;&gt;0, E3396/L3396, 0)</f>
        <v>29</v>
      </c>
      <c r="Q3396" t="str">
        <f>LEFT($N3396, FIND("/", $N3396)-1)</f>
        <v>theater</v>
      </c>
      <c r="R3396" t="str">
        <f>RIGHT(N3396, LEN(N3396)-LEN(Q3396)-1)</f>
        <v>plays</v>
      </c>
      <c r="S3396" s="5">
        <f>$J3396/60/60/24+DATE(1970, 1, 1)</f>
        <v>41817.59542824074</v>
      </c>
      <c r="T3396" s="5">
        <f>$I3396/60/60/24+DATE(1970, 1, 1)</f>
        <v>41847.59542824074</v>
      </c>
      <c r="U3396" t="b">
        <f>T3396&gt;S3396</f>
        <v>1</v>
      </c>
    </row>
    <row r="3397" spans="1:21" ht="29" x14ac:dyDescent="0.35">
      <c r="A3397">
        <v>3395</v>
      </c>
      <c r="B3397" s="3" t="s">
        <v>3394</v>
      </c>
      <c r="C3397" s="3" t="s">
        <v>7505</v>
      </c>
      <c r="D3397" s="11">
        <v>500</v>
      </c>
      <c r="E3397" s="11">
        <v>920</v>
      </c>
      <c r="F3397" t="s">
        <v>8219</v>
      </c>
      <c r="G3397" t="s">
        <v>8225</v>
      </c>
      <c r="H3397" t="s">
        <v>8247</v>
      </c>
      <c r="I3397">
        <v>1433009400</v>
      </c>
      <c r="J3397">
        <v>1431795944</v>
      </c>
      <c r="K3397" t="b">
        <v>0</v>
      </c>
      <c r="L3397">
        <v>38</v>
      </c>
      <c r="M3397" t="b">
        <v>1</v>
      </c>
      <c r="N3397" t="s">
        <v>8271</v>
      </c>
      <c r="O3397" s="13">
        <f>E3397/D3397</f>
        <v>1.84</v>
      </c>
      <c r="P3397" s="14">
        <f>IF($L3397&lt;&gt;0, E3397/L3397, 0)</f>
        <v>24.210526315789473</v>
      </c>
      <c r="Q3397" t="str">
        <f>LEFT($N3397, FIND("/", $N3397)-1)</f>
        <v>theater</v>
      </c>
      <c r="R3397" t="str">
        <f>RIGHT(N3397, LEN(N3397)-LEN(Q3397)-1)</f>
        <v>plays</v>
      </c>
      <c r="S3397" s="5">
        <f>$J3397/60/60/24+DATE(1970, 1, 1)</f>
        <v>42140.712314814817</v>
      </c>
      <c r="T3397" s="5">
        <f>$I3397/60/60/24+DATE(1970, 1, 1)</f>
        <v>42154.756944444445</v>
      </c>
      <c r="U3397" t="b">
        <f>T3397&gt;S3397</f>
        <v>1</v>
      </c>
    </row>
    <row r="3398" spans="1:21" ht="43.5" x14ac:dyDescent="0.35">
      <c r="A3398">
        <v>3396</v>
      </c>
      <c r="B3398" s="3" t="s">
        <v>3395</v>
      </c>
      <c r="C3398" s="3" t="s">
        <v>7506</v>
      </c>
      <c r="D3398" s="11">
        <v>1500</v>
      </c>
      <c r="E3398" s="11">
        <v>1565</v>
      </c>
      <c r="F3398" t="s">
        <v>8219</v>
      </c>
      <c r="G3398" t="s">
        <v>8224</v>
      </c>
      <c r="H3398" t="s">
        <v>8246</v>
      </c>
      <c r="I3398">
        <v>1401595140</v>
      </c>
      <c r="J3398">
        <v>1399286589</v>
      </c>
      <c r="K3398" t="b">
        <v>0</v>
      </c>
      <c r="L3398">
        <v>28</v>
      </c>
      <c r="M3398" t="b">
        <v>1</v>
      </c>
      <c r="N3398" t="s">
        <v>8271</v>
      </c>
      <c r="O3398" s="13">
        <f>E3398/D3398</f>
        <v>1.0433333333333332</v>
      </c>
      <c r="P3398" s="14">
        <f>IF($L3398&lt;&gt;0, E3398/L3398, 0)</f>
        <v>55.892857142857146</v>
      </c>
      <c r="Q3398" t="str">
        <f>LEFT($N3398, FIND("/", $N3398)-1)</f>
        <v>theater</v>
      </c>
      <c r="R3398" t="str">
        <f>RIGHT(N3398, LEN(N3398)-LEN(Q3398)-1)</f>
        <v>plays</v>
      </c>
      <c r="S3398" s="5">
        <f>$J3398/60/60/24+DATE(1970, 1, 1)</f>
        <v>41764.44663194444</v>
      </c>
      <c r="T3398" s="5">
        <f>$I3398/60/60/24+DATE(1970, 1, 1)</f>
        <v>41791.165972222225</v>
      </c>
      <c r="U3398" t="b">
        <f>T3398&gt;S3398</f>
        <v>1</v>
      </c>
    </row>
    <row r="3399" spans="1:21" ht="29" x14ac:dyDescent="0.35">
      <c r="A3399">
        <v>3397</v>
      </c>
      <c r="B3399" s="3" t="s">
        <v>3396</v>
      </c>
      <c r="C3399" s="3" t="s">
        <v>7507</v>
      </c>
      <c r="D3399" s="11">
        <v>250</v>
      </c>
      <c r="E3399" s="11">
        <v>280</v>
      </c>
      <c r="F3399" t="s">
        <v>8219</v>
      </c>
      <c r="G3399" t="s">
        <v>8225</v>
      </c>
      <c r="H3399" t="s">
        <v>8247</v>
      </c>
      <c r="I3399">
        <v>1455832800</v>
      </c>
      <c r="J3399">
        <v>1452338929</v>
      </c>
      <c r="K3399" t="b">
        <v>0</v>
      </c>
      <c r="L3399">
        <v>24</v>
      </c>
      <c r="M3399" t="b">
        <v>1</v>
      </c>
      <c r="N3399" t="s">
        <v>8271</v>
      </c>
      <c r="O3399" s="13">
        <f>E3399/D3399</f>
        <v>1.1200000000000001</v>
      </c>
      <c r="P3399" s="14">
        <f>IF($L3399&lt;&gt;0, E3399/L3399, 0)</f>
        <v>11.666666666666666</v>
      </c>
      <c r="Q3399" t="str">
        <f>LEFT($N3399, FIND("/", $N3399)-1)</f>
        <v>theater</v>
      </c>
      <c r="R3399" t="str">
        <f>RIGHT(N3399, LEN(N3399)-LEN(Q3399)-1)</f>
        <v>plays</v>
      </c>
      <c r="S3399" s="5">
        <f>$J3399/60/60/24+DATE(1970, 1, 1)</f>
        <v>42378.478344907402</v>
      </c>
      <c r="T3399" s="5">
        <f>$I3399/60/60/24+DATE(1970, 1, 1)</f>
        <v>42418.916666666672</v>
      </c>
      <c r="U3399" t="b">
        <f>T3399&gt;S3399</f>
        <v>1</v>
      </c>
    </row>
    <row r="3400" spans="1:21" ht="43.5" x14ac:dyDescent="0.35">
      <c r="A3400">
        <v>3398</v>
      </c>
      <c r="B3400" s="3" t="s">
        <v>3397</v>
      </c>
      <c r="C3400" s="3" t="s">
        <v>7508</v>
      </c>
      <c r="D3400" s="11">
        <v>4000</v>
      </c>
      <c r="E3400" s="11">
        <v>4443</v>
      </c>
      <c r="F3400" t="s">
        <v>8219</v>
      </c>
      <c r="G3400" t="s">
        <v>8224</v>
      </c>
      <c r="H3400" t="s">
        <v>8246</v>
      </c>
      <c r="I3400">
        <v>1416589200</v>
      </c>
      <c r="J3400">
        <v>1414605776</v>
      </c>
      <c r="K3400" t="b">
        <v>0</v>
      </c>
      <c r="L3400">
        <v>65</v>
      </c>
      <c r="M3400" t="b">
        <v>1</v>
      </c>
      <c r="N3400" t="s">
        <v>8271</v>
      </c>
      <c r="O3400" s="13">
        <f>E3400/D3400</f>
        <v>1.1107499999999999</v>
      </c>
      <c r="P3400" s="14">
        <f>IF($L3400&lt;&gt;0, E3400/L3400, 0)</f>
        <v>68.353846153846149</v>
      </c>
      <c r="Q3400" t="str">
        <f>LEFT($N3400, FIND("/", $N3400)-1)</f>
        <v>theater</v>
      </c>
      <c r="R3400" t="str">
        <f>RIGHT(N3400, LEN(N3400)-LEN(Q3400)-1)</f>
        <v>plays</v>
      </c>
      <c r="S3400" s="5">
        <f>$J3400/60/60/24+DATE(1970, 1, 1)</f>
        <v>41941.75203703704</v>
      </c>
      <c r="T3400" s="5">
        <f>$I3400/60/60/24+DATE(1970, 1, 1)</f>
        <v>41964.708333333328</v>
      </c>
      <c r="U3400" t="b">
        <f>T3400&gt;S3400</f>
        <v>1</v>
      </c>
    </row>
    <row r="3401" spans="1:21" ht="43.5" x14ac:dyDescent="0.35">
      <c r="A3401">
        <v>3399</v>
      </c>
      <c r="B3401" s="3" t="s">
        <v>3398</v>
      </c>
      <c r="C3401" s="3" t="s">
        <v>7509</v>
      </c>
      <c r="D3401" s="11">
        <v>1200</v>
      </c>
      <c r="E3401" s="11">
        <v>1245</v>
      </c>
      <c r="F3401" t="s">
        <v>8219</v>
      </c>
      <c r="G3401" t="s">
        <v>8225</v>
      </c>
      <c r="H3401" t="s">
        <v>8247</v>
      </c>
      <c r="I3401">
        <v>1424556325</v>
      </c>
      <c r="J3401">
        <v>1421964325</v>
      </c>
      <c r="K3401" t="b">
        <v>0</v>
      </c>
      <c r="L3401">
        <v>46</v>
      </c>
      <c r="M3401" t="b">
        <v>1</v>
      </c>
      <c r="N3401" t="s">
        <v>8271</v>
      </c>
      <c r="O3401" s="13">
        <f>E3401/D3401</f>
        <v>1.0375000000000001</v>
      </c>
      <c r="P3401" s="14">
        <f>IF($L3401&lt;&gt;0, E3401/L3401, 0)</f>
        <v>27.065217391304348</v>
      </c>
      <c r="Q3401" t="str">
        <f>LEFT($N3401, FIND("/", $N3401)-1)</f>
        <v>theater</v>
      </c>
      <c r="R3401" t="str">
        <f>RIGHT(N3401, LEN(N3401)-LEN(Q3401)-1)</f>
        <v>plays</v>
      </c>
      <c r="S3401" s="5">
        <f>$J3401/60/60/24+DATE(1970, 1, 1)</f>
        <v>42026.920428240745</v>
      </c>
      <c r="T3401" s="5">
        <f>$I3401/60/60/24+DATE(1970, 1, 1)</f>
        <v>42056.920428240745</v>
      </c>
      <c r="U3401" t="b">
        <f>T3401&gt;S3401</f>
        <v>1</v>
      </c>
    </row>
    <row r="3402" spans="1:21" ht="43.5" x14ac:dyDescent="0.35">
      <c r="A3402">
        <v>3400</v>
      </c>
      <c r="B3402" s="3" t="s">
        <v>3399</v>
      </c>
      <c r="C3402" s="3" t="s">
        <v>7510</v>
      </c>
      <c r="D3402" s="11">
        <v>10000</v>
      </c>
      <c r="E3402" s="11">
        <v>10041</v>
      </c>
      <c r="F3402" t="s">
        <v>8219</v>
      </c>
      <c r="G3402" t="s">
        <v>8224</v>
      </c>
      <c r="H3402" t="s">
        <v>8246</v>
      </c>
      <c r="I3402">
        <v>1409266414</v>
      </c>
      <c r="J3402">
        <v>1405378414</v>
      </c>
      <c r="K3402" t="b">
        <v>0</v>
      </c>
      <c r="L3402">
        <v>85</v>
      </c>
      <c r="M3402" t="b">
        <v>1</v>
      </c>
      <c r="N3402" t="s">
        <v>8271</v>
      </c>
      <c r="O3402" s="13">
        <f>E3402/D3402</f>
        <v>1.0041</v>
      </c>
      <c r="P3402" s="14">
        <f>IF($L3402&lt;&gt;0, E3402/L3402, 0)</f>
        <v>118.12941176470588</v>
      </c>
      <c r="Q3402" t="str">
        <f>LEFT($N3402, FIND("/", $N3402)-1)</f>
        <v>theater</v>
      </c>
      <c r="R3402" t="str">
        <f>RIGHT(N3402, LEN(N3402)-LEN(Q3402)-1)</f>
        <v>plays</v>
      </c>
      <c r="S3402" s="5">
        <f>$J3402/60/60/24+DATE(1970, 1, 1)</f>
        <v>41834.953865740739</v>
      </c>
      <c r="T3402" s="5">
        <f>$I3402/60/60/24+DATE(1970, 1, 1)</f>
        <v>41879.953865740739</v>
      </c>
      <c r="U3402" t="b">
        <f>T3402&gt;S3402</f>
        <v>1</v>
      </c>
    </row>
    <row r="3403" spans="1:21" ht="58" x14ac:dyDescent="0.35">
      <c r="A3403">
        <v>3401</v>
      </c>
      <c r="B3403" s="3" t="s">
        <v>3400</v>
      </c>
      <c r="C3403" s="3" t="s">
        <v>7511</v>
      </c>
      <c r="D3403" s="11">
        <v>2900</v>
      </c>
      <c r="E3403" s="11">
        <v>2954</v>
      </c>
      <c r="F3403" t="s">
        <v>8219</v>
      </c>
      <c r="G3403" t="s">
        <v>8225</v>
      </c>
      <c r="H3403" t="s">
        <v>8247</v>
      </c>
      <c r="I3403">
        <v>1438968146</v>
      </c>
      <c r="J3403">
        <v>1436376146</v>
      </c>
      <c r="K3403" t="b">
        <v>0</v>
      </c>
      <c r="L3403">
        <v>66</v>
      </c>
      <c r="M3403" t="b">
        <v>1</v>
      </c>
      <c r="N3403" t="s">
        <v>8271</v>
      </c>
      <c r="O3403" s="13">
        <f>E3403/D3403</f>
        <v>1.0186206896551724</v>
      </c>
      <c r="P3403" s="14">
        <f>IF($L3403&lt;&gt;0, E3403/L3403, 0)</f>
        <v>44.757575757575758</v>
      </c>
      <c r="Q3403" t="str">
        <f>LEFT($N3403, FIND("/", $N3403)-1)</f>
        <v>theater</v>
      </c>
      <c r="R3403" t="str">
        <f>RIGHT(N3403, LEN(N3403)-LEN(Q3403)-1)</f>
        <v>plays</v>
      </c>
      <c r="S3403" s="5">
        <f>$J3403/60/60/24+DATE(1970, 1, 1)</f>
        <v>42193.723912037036</v>
      </c>
      <c r="T3403" s="5">
        <f>$I3403/60/60/24+DATE(1970, 1, 1)</f>
        <v>42223.723912037036</v>
      </c>
      <c r="U3403" t="b">
        <f>T3403&gt;S3403</f>
        <v>1</v>
      </c>
    </row>
    <row r="3404" spans="1:21" ht="43.5" x14ac:dyDescent="0.35">
      <c r="A3404">
        <v>3402</v>
      </c>
      <c r="B3404" s="3" t="s">
        <v>3401</v>
      </c>
      <c r="C3404" s="3" t="s">
        <v>7512</v>
      </c>
      <c r="D3404" s="11">
        <v>15000</v>
      </c>
      <c r="E3404" s="11">
        <v>16465</v>
      </c>
      <c r="F3404" t="s">
        <v>8219</v>
      </c>
      <c r="G3404" t="s">
        <v>8224</v>
      </c>
      <c r="H3404" t="s">
        <v>8246</v>
      </c>
      <c r="I3404">
        <v>1447295460</v>
      </c>
      <c r="J3404">
        <v>1444747843</v>
      </c>
      <c r="K3404" t="b">
        <v>0</v>
      </c>
      <c r="L3404">
        <v>165</v>
      </c>
      <c r="M3404" t="b">
        <v>1</v>
      </c>
      <c r="N3404" t="s">
        <v>8271</v>
      </c>
      <c r="O3404" s="13">
        <f>E3404/D3404</f>
        <v>1.0976666666666666</v>
      </c>
      <c r="P3404" s="14">
        <f>IF($L3404&lt;&gt;0, E3404/L3404, 0)</f>
        <v>99.787878787878782</v>
      </c>
      <c r="Q3404" t="str">
        <f>LEFT($N3404, FIND("/", $N3404)-1)</f>
        <v>theater</v>
      </c>
      <c r="R3404" t="str">
        <f>RIGHT(N3404, LEN(N3404)-LEN(Q3404)-1)</f>
        <v>plays</v>
      </c>
      <c r="S3404" s="5">
        <f>$J3404/60/60/24+DATE(1970, 1, 1)</f>
        <v>42290.61855324074</v>
      </c>
      <c r="T3404" s="5">
        <f>$I3404/60/60/24+DATE(1970, 1, 1)</f>
        <v>42320.104861111111</v>
      </c>
      <c r="U3404" t="b">
        <f>T3404&gt;S3404</f>
        <v>1</v>
      </c>
    </row>
    <row r="3405" spans="1:21" ht="43.5" x14ac:dyDescent="0.35">
      <c r="A3405">
        <v>3403</v>
      </c>
      <c r="B3405" s="3" t="s">
        <v>3402</v>
      </c>
      <c r="C3405" s="3" t="s">
        <v>7513</v>
      </c>
      <c r="D3405" s="11">
        <v>2000</v>
      </c>
      <c r="E3405" s="11">
        <v>2000</v>
      </c>
      <c r="F3405" t="s">
        <v>8219</v>
      </c>
      <c r="G3405" t="s">
        <v>8225</v>
      </c>
      <c r="H3405" t="s">
        <v>8247</v>
      </c>
      <c r="I3405">
        <v>1435230324</v>
      </c>
      <c r="J3405">
        <v>1432638324</v>
      </c>
      <c r="K3405" t="b">
        <v>0</v>
      </c>
      <c r="L3405">
        <v>17</v>
      </c>
      <c r="M3405" t="b">
        <v>1</v>
      </c>
      <c r="N3405" t="s">
        <v>8271</v>
      </c>
      <c r="O3405" s="13">
        <f>E3405/D3405</f>
        <v>1</v>
      </c>
      <c r="P3405" s="14">
        <f>IF($L3405&lt;&gt;0, E3405/L3405, 0)</f>
        <v>117.64705882352941</v>
      </c>
      <c r="Q3405" t="str">
        <f>LEFT($N3405, FIND("/", $N3405)-1)</f>
        <v>theater</v>
      </c>
      <c r="R3405" t="str">
        <f>RIGHT(N3405, LEN(N3405)-LEN(Q3405)-1)</f>
        <v>plays</v>
      </c>
      <c r="S3405" s="5">
        <f>$J3405/60/60/24+DATE(1970, 1, 1)</f>
        <v>42150.462083333332</v>
      </c>
      <c r="T3405" s="5">
        <f>$I3405/60/60/24+DATE(1970, 1, 1)</f>
        <v>42180.462083333332</v>
      </c>
      <c r="U3405" t="b">
        <f>T3405&gt;S3405</f>
        <v>1</v>
      </c>
    </row>
    <row r="3406" spans="1:21" ht="58" x14ac:dyDescent="0.35">
      <c r="A3406">
        <v>3404</v>
      </c>
      <c r="B3406" s="3" t="s">
        <v>3403</v>
      </c>
      <c r="C3406" s="3" t="s">
        <v>7514</v>
      </c>
      <c r="D3406" s="11">
        <v>500</v>
      </c>
      <c r="E3406" s="11">
        <v>610</v>
      </c>
      <c r="F3406" t="s">
        <v>8219</v>
      </c>
      <c r="G3406" t="s">
        <v>8224</v>
      </c>
      <c r="H3406" t="s">
        <v>8246</v>
      </c>
      <c r="I3406">
        <v>1434542702</v>
      </c>
      <c r="J3406">
        <v>1432814702</v>
      </c>
      <c r="K3406" t="b">
        <v>0</v>
      </c>
      <c r="L3406">
        <v>3</v>
      </c>
      <c r="M3406" t="b">
        <v>1</v>
      </c>
      <c r="N3406" t="s">
        <v>8271</v>
      </c>
      <c r="O3406" s="13">
        <f>E3406/D3406</f>
        <v>1.22</v>
      </c>
      <c r="P3406" s="14">
        <f>IF($L3406&lt;&gt;0, E3406/L3406, 0)</f>
        <v>203.33333333333334</v>
      </c>
      <c r="Q3406" t="str">
        <f>LEFT($N3406, FIND("/", $N3406)-1)</f>
        <v>theater</v>
      </c>
      <c r="R3406" t="str">
        <f>RIGHT(N3406, LEN(N3406)-LEN(Q3406)-1)</f>
        <v>plays</v>
      </c>
      <c r="S3406" s="5">
        <f>$J3406/60/60/24+DATE(1970, 1, 1)</f>
        <v>42152.503495370373</v>
      </c>
      <c r="T3406" s="5">
        <f>$I3406/60/60/24+DATE(1970, 1, 1)</f>
        <v>42172.503495370373</v>
      </c>
      <c r="U3406" t="b">
        <f>T3406&gt;S3406</f>
        <v>1</v>
      </c>
    </row>
    <row r="3407" spans="1:21" ht="43.5" x14ac:dyDescent="0.35">
      <c r="A3407">
        <v>3405</v>
      </c>
      <c r="B3407" s="3" t="s">
        <v>3404</v>
      </c>
      <c r="C3407" s="3" t="s">
        <v>7515</v>
      </c>
      <c r="D3407" s="11">
        <v>350</v>
      </c>
      <c r="E3407" s="11">
        <v>481.5</v>
      </c>
      <c r="F3407" t="s">
        <v>8219</v>
      </c>
      <c r="G3407" t="s">
        <v>8225</v>
      </c>
      <c r="H3407" t="s">
        <v>8247</v>
      </c>
      <c r="I3407">
        <v>1456876740</v>
      </c>
      <c r="J3407">
        <v>1455063886</v>
      </c>
      <c r="K3407" t="b">
        <v>0</v>
      </c>
      <c r="L3407">
        <v>17</v>
      </c>
      <c r="M3407" t="b">
        <v>1</v>
      </c>
      <c r="N3407" t="s">
        <v>8271</v>
      </c>
      <c r="O3407" s="13">
        <f>E3407/D3407</f>
        <v>1.3757142857142857</v>
      </c>
      <c r="P3407" s="14">
        <f>IF($L3407&lt;&gt;0, E3407/L3407, 0)</f>
        <v>28.323529411764707</v>
      </c>
      <c r="Q3407" t="str">
        <f>LEFT($N3407, FIND("/", $N3407)-1)</f>
        <v>theater</v>
      </c>
      <c r="R3407" t="str">
        <f>RIGHT(N3407, LEN(N3407)-LEN(Q3407)-1)</f>
        <v>plays</v>
      </c>
      <c r="S3407" s="5">
        <f>$J3407/60/60/24+DATE(1970, 1, 1)</f>
        <v>42410.017199074078</v>
      </c>
      <c r="T3407" s="5">
        <f>$I3407/60/60/24+DATE(1970, 1, 1)</f>
        <v>42430.999305555553</v>
      </c>
      <c r="U3407" t="b">
        <f>T3407&gt;S3407</f>
        <v>1</v>
      </c>
    </row>
    <row r="3408" spans="1:21" ht="43.5" x14ac:dyDescent="0.35">
      <c r="A3408">
        <v>3406</v>
      </c>
      <c r="B3408" s="3" t="s">
        <v>3405</v>
      </c>
      <c r="C3408" s="3" t="s">
        <v>7516</v>
      </c>
      <c r="D3408" s="11">
        <v>10000</v>
      </c>
      <c r="E3408" s="11">
        <v>10031</v>
      </c>
      <c r="F3408" t="s">
        <v>8219</v>
      </c>
      <c r="G3408" t="s">
        <v>8224</v>
      </c>
      <c r="H3408" t="s">
        <v>8246</v>
      </c>
      <c r="I3408">
        <v>1405511376</v>
      </c>
      <c r="J3408">
        <v>1401623376</v>
      </c>
      <c r="K3408" t="b">
        <v>0</v>
      </c>
      <c r="L3408">
        <v>91</v>
      </c>
      <c r="M3408" t="b">
        <v>1</v>
      </c>
      <c r="N3408" t="s">
        <v>8271</v>
      </c>
      <c r="O3408" s="13">
        <f>E3408/D3408</f>
        <v>1.0031000000000001</v>
      </c>
      <c r="P3408" s="14">
        <f>IF($L3408&lt;&gt;0, E3408/L3408, 0)</f>
        <v>110.23076923076923</v>
      </c>
      <c r="Q3408" t="str">
        <f>LEFT($N3408, FIND("/", $N3408)-1)</f>
        <v>theater</v>
      </c>
      <c r="R3408" t="str">
        <f>RIGHT(N3408, LEN(N3408)-LEN(Q3408)-1)</f>
        <v>plays</v>
      </c>
      <c r="S3408" s="5">
        <f>$J3408/60/60/24+DATE(1970, 1, 1)</f>
        <v>41791.492777777778</v>
      </c>
      <c r="T3408" s="5">
        <f>$I3408/60/60/24+DATE(1970, 1, 1)</f>
        <v>41836.492777777778</v>
      </c>
      <c r="U3408" t="b">
        <f>T3408&gt;S3408</f>
        <v>1</v>
      </c>
    </row>
    <row r="3409" spans="1:21" ht="58" x14ac:dyDescent="0.35">
      <c r="A3409">
        <v>3407</v>
      </c>
      <c r="B3409" s="3" t="s">
        <v>3406</v>
      </c>
      <c r="C3409" s="3" t="s">
        <v>7517</v>
      </c>
      <c r="D3409" s="11">
        <v>2000</v>
      </c>
      <c r="E3409" s="11">
        <v>2142</v>
      </c>
      <c r="F3409" t="s">
        <v>8219</v>
      </c>
      <c r="G3409" t="s">
        <v>8225</v>
      </c>
      <c r="H3409" t="s">
        <v>8247</v>
      </c>
      <c r="I3409">
        <v>1404641289</v>
      </c>
      <c r="J3409">
        <v>1402049289</v>
      </c>
      <c r="K3409" t="b">
        <v>0</v>
      </c>
      <c r="L3409">
        <v>67</v>
      </c>
      <c r="M3409" t="b">
        <v>1</v>
      </c>
      <c r="N3409" t="s">
        <v>8271</v>
      </c>
      <c r="O3409" s="13">
        <f>E3409/D3409</f>
        <v>1.071</v>
      </c>
      <c r="P3409" s="14">
        <f>IF($L3409&lt;&gt;0, E3409/L3409, 0)</f>
        <v>31.970149253731343</v>
      </c>
      <c r="Q3409" t="str">
        <f>LEFT($N3409, FIND("/", $N3409)-1)</f>
        <v>theater</v>
      </c>
      <c r="R3409" t="str">
        <f>RIGHT(N3409, LEN(N3409)-LEN(Q3409)-1)</f>
        <v>plays</v>
      </c>
      <c r="S3409" s="5">
        <f>$J3409/60/60/24+DATE(1970, 1, 1)</f>
        <v>41796.422326388885</v>
      </c>
      <c r="T3409" s="5">
        <f>$I3409/60/60/24+DATE(1970, 1, 1)</f>
        <v>41826.422326388885</v>
      </c>
      <c r="U3409" t="b">
        <f>T3409&gt;S3409</f>
        <v>1</v>
      </c>
    </row>
    <row r="3410" spans="1:21" ht="43.5" x14ac:dyDescent="0.35">
      <c r="A3410">
        <v>3408</v>
      </c>
      <c r="B3410" s="3" t="s">
        <v>3407</v>
      </c>
      <c r="C3410" s="3" t="s">
        <v>7518</v>
      </c>
      <c r="D3410" s="11">
        <v>500</v>
      </c>
      <c r="E3410" s="11">
        <v>1055</v>
      </c>
      <c r="F3410" t="s">
        <v>8219</v>
      </c>
      <c r="G3410" t="s">
        <v>8224</v>
      </c>
      <c r="H3410" t="s">
        <v>8246</v>
      </c>
      <c r="I3410">
        <v>1405727304</v>
      </c>
      <c r="J3410">
        <v>1403135304</v>
      </c>
      <c r="K3410" t="b">
        <v>0</v>
      </c>
      <c r="L3410">
        <v>18</v>
      </c>
      <c r="M3410" t="b">
        <v>1</v>
      </c>
      <c r="N3410" t="s">
        <v>8271</v>
      </c>
      <c r="O3410" s="13">
        <f>E3410/D3410</f>
        <v>2.11</v>
      </c>
      <c r="P3410" s="14">
        <f>IF($L3410&lt;&gt;0, E3410/L3410, 0)</f>
        <v>58.611111111111114</v>
      </c>
      <c r="Q3410" t="str">
        <f>LEFT($N3410, FIND("/", $N3410)-1)</f>
        <v>theater</v>
      </c>
      <c r="R3410" t="str">
        <f>RIGHT(N3410, LEN(N3410)-LEN(Q3410)-1)</f>
        <v>plays</v>
      </c>
      <c r="S3410" s="5">
        <f>$J3410/60/60/24+DATE(1970, 1, 1)</f>
        <v>41808.991944444446</v>
      </c>
      <c r="T3410" s="5">
        <f>$I3410/60/60/24+DATE(1970, 1, 1)</f>
        <v>41838.991944444446</v>
      </c>
      <c r="U3410" t="b">
        <f>T3410&gt;S3410</f>
        <v>1</v>
      </c>
    </row>
    <row r="3411" spans="1:21" ht="43.5" x14ac:dyDescent="0.35">
      <c r="A3411">
        <v>3409</v>
      </c>
      <c r="B3411" s="3" t="s">
        <v>3408</v>
      </c>
      <c r="C3411" s="3" t="s">
        <v>7519</v>
      </c>
      <c r="D3411" s="11">
        <v>500</v>
      </c>
      <c r="E3411" s="11">
        <v>618</v>
      </c>
      <c r="F3411" t="s">
        <v>8219</v>
      </c>
      <c r="G3411" t="s">
        <v>8225</v>
      </c>
      <c r="H3411" t="s">
        <v>8247</v>
      </c>
      <c r="I3411">
        <v>1469998680</v>
      </c>
      <c r="J3411">
        <v>1466710358</v>
      </c>
      <c r="K3411" t="b">
        <v>0</v>
      </c>
      <c r="L3411">
        <v>21</v>
      </c>
      <c r="M3411" t="b">
        <v>1</v>
      </c>
      <c r="N3411" t="s">
        <v>8271</v>
      </c>
      <c r="O3411" s="13">
        <f>E3411/D3411</f>
        <v>1.236</v>
      </c>
      <c r="P3411" s="14">
        <f>IF($L3411&lt;&gt;0, E3411/L3411, 0)</f>
        <v>29.428571428571427</v>
      </c>
      <c r="Q3411" t="str">
        <f>LEFT($N3411, FIND("/", $N3411)-1)</f>
        <v>theater</v>
      </c>
      <c r="R3411" t="str">
        <f>RIGHT(N3411, LEN(N3411)-LEN(Q3411)-1)</f>
        <v>plays</v>
      </c>
      <c r="S3411" s="5">
        <f>$J3411/60/60/24+DATE(1970, 1, 1)</f>
        <v>42544.814328703709</v>
      </c>
      <c r="T3411" s="5">
        <f>$I3411/60/60/24+DATE(1970, 1, 1)</f>
        <v>42582.873611111107</v>
      </c>
      <c r="U3411" t="b">
        <f>T3411&gt;S3411</f>
        <v>1</v>
      </c>
    </row>
    <row r="3412" spans="1:21" ht="43.5" x14ac:dyDescent="0.35">
      <c r="A3412">
        <v>3410</v>
      </c>
      <c r="B3412" s="3" t="s">
        <v>3409</v>
      </c>
      <c r="C3412" s="3" t="s">
        <v>7520</v>
      </c>
      <c r="D3412" s="11">
        <v>3000</v>
      </c>
      <c r="E3412" s="11">
        <v>3255</v>
      </c>
      <c r="F3412" t="s">
        <v>8219</v>
      </c>
      <c r="G3412" t="s">
        <v>8224</v>
      </c>
      <c r="H3412" t="s">
        <v>8246</v>
      </c>
      <c r="I3412">
        <v>1465196400</v>
      </c>
      <c r="J3412">
        <v>1462841990</v>
      </c>
      <c r="K3412" t="b">
        <v>0</v>
      </c>
      <c r="L3412">
        <v>40</v>
      </c>
      <c r="M3412" t="b">
        <v>1</v>
      </c>
      <c r="N3412" t="s">
        <v>8271</v>
      </c>
      <c r="O3412" s="13">
        <f>E3412/D3412</f>
        <v>1.085</v>
      </c>
      <c r="P3412" s="14">
        <f>IF($L3412&lt;&gt;0, E3412/L3412, 0)</f>
        <v>81.375</v>
      </c>
      <c r="Q3412" t="str">
        <f>LEFT($N3412, FIND("/", $N3412)-1)</f>
        <v>theater</v>
      </c>
      <c r="R3412" t="str">
        <f>RIGHT(N3412, LEN(N3412)-LEN(Q3412)-1)</f>
        <v>plays</v>
      </c>
      <c r="S3412" s="5">
        <f>$J3412/60/60/24+DATE(1970, 1, 1)</f>
        <v>42500.041550925926</v>
      </c>
      <c r="T3412" s="5">
        <f>$I3412/60/60/24+DATE(1970, 1, 1)</f>
        <v>42527.291666666672</v>
      </c>
      <c r="U3412" t="b">
        <f>T3412&gt;S3412</f>
        <v>1</v>
      </c>
    </row>
    <row r="3413" spans="1:21" ht="43.5" x14ac:dyDescent="0.35">
      <c r="A3413">
        <v>3411</v>
      </c>
      <c r="B3413" s="3" t="s">
        <v>3410</v>
      </c>
      <c r="C3413" s="3" t="s">
        <v>7521</v>
      </c>
      <c r="D3413" s="11">
        <v>15000</v>
      </c>
      <c r="E3413" s="11">
        <v>15535</v>
      </c>
      <c r="F3413" t="s">
        <v>8219</v>
      </c>
      <c r="G3413" t="s">
        <v>8224</v>
      </c>
      <c r="H3413" t="s">
        <v>8246</v>
      </c>
      <c r="I3413">
        <v>1444264372</v>
      </c>
      <c r="J3413">
        <v>1442536372</v>
      </c>
      <c r="K3413" t="b">
        <v>0</v>
      </c>
      <c r="L3413">
        <v>78</v>
      </c>
      <c r="M3413" t="b">
        <v>1</v>
      </c>
      <c r="N3413" t="s">
        <v>8271</v>
      </c>
      <c r="O3413" s="13">
        <f>E3413/D3413</f>
        <v>1.0356666666666667</v>
      </c>
      <c r="P3413" s="14">
        <f>IF($L3413&lt;&gt;0, E3413/L3413, 0)</f>
        <v>199.16666666666666</v>
      </c>
      <c r="Q3413" t="str">
        <f>LEFT($N3413, FIND("/", $N3413)-1)</f>
        <v>theater</v>
      </c>
      <c r="R3413" t="str">
        <f>RIGHT(N3413, LEN(N3413)-LEN(Q3413)-1)</f>
        <v>plays</v>
      </c>
      <c r="S3413" s="5">
        <f>$J3413/60/60/24+DATE(1970, 1, 1)</f>
        <v>42265.022824074069</v>
      </c>
      <c r="T3413" s="5">
        <f>$I3413/60/60/24+DATE(1970, 1, 1)</f>
        <v>42285.022824074069</v>
      </c>
      <c r="U3413" t="b">
        <f>T3413&gt;S3413</f>
        <v>1</v>
      </c>
    </row>
    <row r="3414" spans="1:21" ht="43.5" x14ac:dyDescent="0.35">
      <c r="A3414">
        <v>3412</v>
      </c>
      <c r="B3414" s="3" t="s">
        <v>3411</v>
      </c>
      <c r="C3414" s="3" t="s">
        <v>7522</v>
      </c>
      <c r="D3414" s="11">
        <v>3000</v>
      </c>
      <c r="E3414" s="11">
        <v>3000</v>
      </c>
      <c r="F3414" t="s">
        <v>8219</v>
      </c>
      <c r="G3414" t="s">
        <v>8225</v>
      </c>
      <c r="H3414" t="s">
        <v>8247</v>
      </c>
      <c r="I3414">
        <v>1411858862</v>
      </c>
      <c r="J3414">
        <v>1409266862</v>
      </c>
      <c r="K3414" t="b">
        <v>0</v>
      </c>
      <c r="L3414">
        <v>26</v>
      </c>
      <c r="M3414" t="b">
        <v>1</v>
      </c>
      <c r="N3414" t="s">
        <v>8271</v>
      </c>
      <c r="O3414" s="13">
        <f>E3414/D3414</f>
        <v>1</v>
      </c>
      <c r="P3414" s="14">
        <f>IF($L3414&lt;&gt;0, E3414/L3414, 0)</f>
        <v>115.38461538461539</v>
      </c>
      <c r="Q3414" t="str">
        <f>LEFT($N3414, FIND("/", $N3414)-1)</f>
        <v>theater</v>
      </c>
      <c r="R3414" t="str">
        <f>RIGHT(N3414, LEN(N3414)-LEN(Q3414)-1)</f>
        <v>plays</v>
      </c>
      <c r="S3414" s="5">
        <f>$J3414/60/60/24+DATE(1970, 1, 1)</f>
        <v>41879.959050925929</v>
      </c>
      <c r="T3414" s="5">
        <f>$I3414/60/60/24+DATE(1970, 1, 1)</f>
        <v>41909.959050925929</v>
      </c>
      <c r="U3414" t="b">
        <f>T3414&gt;S3414</f>
        <v>1</v>
      </c>
    </row>
    <row r="3415" spans="1:21" ht="58" x14ac:dyDescent="0.35">
      <c r="A3415">
        <v>3413</v>
      </c>
      <c r="B3415" s="3" t="s">
        <v>3412</v>
      </c>
      <c r="C3415" s="3" t="s">
        <v>7523</v>
      </c>
      <c r="D3415" s="11">
        <v>500</v>
      </c>
      <c r="E3415" s="11">
        <v>650</v>
      </c>
      <c r="F3415" t="s">
        <v>8219</v>
      </c>
      <c r="G3415" t="s">
        <v>8224</v>
      </c>
      <c r="H3415" t="s">
        <v>8246</v>
      </c>
      <c r="I3415">
        <v>1425099540</v>
      </c>
      <c r="J3415">
        <v>1424280938</v>
      </c>
      <c r="K3415" t="b">
        <v>0</v>
      </c>
      <c r="L3415">
        <v>14</v>
      </c>
      <c r="M3415" t="b">
        <v>1</v>
      </c>
      <c r="N3415" t="s">
        <v>8271</v>
      </c>
      <c r="O3415" s="13">
        <f>E3415/D3415</f>
        <v>1.3</v>
      </c>
      <c r="P3415" s="14">
        <f>IF($L3415&lt;&gt;0, E3415/L3415, 0)</f>
        <v>46.428571428571431</v>
      </c>
      <c r="Q3415" t="str">
        <f>LEFT($N3415, FIND("/", $N3415)-1)</f>
        <v>theater</v>
      </c>
      <c r="R3415" t="str">
        <f>RIGHT(N3415, LEN(N3415)-LEN(Q3415)-1)</f>
        <v>plays</v>
      </c>
      <c r="S3415" s="5">
        <f>$J3415/60/60/24+DATE(1970, 1, 1)</f>
        <v>42053.733078703706</v>
      </c>
      <c r="T3415" s="5">
        <f>$I3415/60/60/24+DATE(1970, 1, 1)</f>
        <v>42063.207638888889</v>
      </c>
      <c r="U3415" t="b">
        <f>T3415&gt;S3415</f>
        <v>1</v>
      </c>
    </row>
    <row r="3416" spans="1:21" ht="43.5" x14ac:dyDescent="0.35">
      <c r="A3416">
        <v>3414</v>
      </c>
      <c r="B3416" s="3" t="s">
        <v>3413</v>
      </c>
      <c r="C3416" s="3" t="s">
        <v>7524</v>
      </c>
      <c r="D3416" s="11">
        <v>3000</v>
      </c>
      <c r="E3416" s="11">
        <v>3105</v>
      </c>
      <c r="F3416" t="s">
        <v>8219</v>
      </c>
      <c r="G3416" t="s">
        <v>8224</v>
      </c>
      <c r="H3416" t="s">
        <v>8246</v>
      </c>
      <c r="I3416">
        <v>1480579140</v>
      </c>
      <c r="J3416">
        <v>1478030325</v>
      </c>
      <c r="K3416" t="b">
        <v>0</v>
      </c>
      <c r="L3416">
        <v>44</v>
      </c>
      <c r="M3416" t="b">
        <v>1</v>
      </c>
      <c r="N3416" t="s">
        <v>8271</v>
      </c>
      <c r="O3416" s="13">
        <f>E3416/D3416</f>
        <v>1.0349999999999999</v>
      </c>
      <c r="P3416" s="14">
        <f>IF($L3416&lt;&gt;0, E3416/L3416, 0)</f>
        <v>70.568181818181813</v>
      </c>
      <c r="Q3416" t="str">
        <f>LEFT($N3416, FIND("/", $N3416)-1)</f>
        <v>theater</v>
      </c>
      <c r="R3416" t="str">
        <f>RIGHT(N3416, LEN(N3416)-LEN(Q3416)-1)</f>
        <v>plays</v>
      </c>
      <c r="S3416" s="5">
        <f>$J3416/60/60/24+DATE(1970, 1, 1)</f>
        <v>42675.832465277781</v>
      </c>
      <c r="T3416" s="5">
        <f>$I3416/60/60/24+DATE(1970, 1, 1)</f>
        <v>42705.332638888889</v>
      </c>
      <c r="U3416" t="b">
        <f>T3416&gt;S3416</f>
        <v>1</v>
      </c>
    </row>
    <row r="3417" spans="1:21" ht="43.5" x14ac:dyDescent="0.35">
      <c r="A3417">
        <v>3415</v>
      </c>
      <c r="B3417" s="3" t="s">
        <v>3414</v>
      </c>
      <c r="C3417" s="3" t="s">
        <v>7525</v>
      </c>
      <c r="D3417" s="11">
        <v>200</v>
      </c>
      <c r="E3417" s="11">
        <v>200</v>
      </c>
      <c r="F3417" t="s">
        <v>8219</v>
      </c>
      <c r="G3417" t="s">
        <v>8224</v>
      </c>
      <c r="H3417" t="s">
        <v>8246</v>
      </c>
      <c r="I3417">
        <v>1460935800</v>
      </c>
      <c r="J3417">
        <v>1459999656</v>
      </c>
      <c r="K3417" t="b">
        <v>0</v>
      </c>
      <c r="L3417">
        <v>9</v>
      </c>
      <c r="M3417" t="b">
        <v>1</v>
      </c>
      <c r="N3417" t="s">
        <v>8271</v>
      </c>
      <c r="O3417" s="13">
        <f>E3417/D3417</f>
        <v>1</v>
      </c>
      <c r="P3417" s="14">
        <f>IF($L3417&lt;&gt;0, E3417/L3417, 0)</f>
        <v>22.222222222222221</v>
      </c>
      <c r="Q3417" t="str">
        <f>LEFT($N3417, FIND("/", $N3417)-1)</f>
        <v>theater</v>
      </c>
      <c r="R3417" t="str">
        <f>RIGHT(N3417, LEN(N3417)-LEN(Q3417)-1)</f>
        <v>plays</v>
      </c>
      <c r="S3417" s="5">
        <f>$J3417/60/60/24+DATE(1970, 1, 1)</f>
        <v>42467.144166666665</v>
      </c>
      <c r="T3417" s="5">
        <f>$I3417/60/60/24+DATE(1970, 1, 1)</f>
        <v>42477.979166666672</v>
      </c>
      <c r="U3417" t="b">
        <f>T3417&gt;S3417</f>
        <v>1</v>
      </c>
    </row>
    <row r="3418" spans="1:21" ht="58" x14ac:dyDescent="0.35">
      <c r="A3418">
        <v>3416</v>
      </c>
      <c r="B3418" s="3" t="s">
        <v>3415</v>
      </c>
      <c r="C3418" s="3" t="s">
        <v>7526</v>
      </c>
      <c r="D3418" s="11">
        <v>4000</v>
      </c>
      <c r="E3418" s="11">
        <v>4784</v>
      </c>
      <c r="F3418" t="s">
        <v>8219</v>
      </c>
      <c r="G3418" t="s">
        <v>8225</v>
      </c>
      <c r="H3418" t="s">
        <v>8247</v>
      </c>
      <c r="I3418">
        <v>1429813800</v>
      </c>
      <c r="J3418">
        <v>1427363645</v>
      </c>
      <c r="K3418" t="b">
        <v>0</v>
      </c>
      <c r="L3418">
        <v>30</v>
      </c>
      <c r="M3418" t="b">
        <v>1</v>
      </c>
      <c r="N3418" t="s">
        <v>8271</v>
      </c>
      <c r="O3418" s="13">
        <f>E3418/D3418</f>
        <v>1.196</v>
      </c>
      <c r="P3418" s="14">
        <f>IF($L3418&lt;&gt;0, E3418/L3418, 0)</f>
        <v>159.46666666666667</v>
      </c>
      <c r="Q3418" t="str">
        <f>LEFT($N3418, FIND("/", $N3418)-1)</f>
        <v>theater</v>
      </c>
      <c r="R3418" t="str">
        <f>RIGHT(N3418, LEN(N3418)-LEN(Q3418)-1)</f>
        <v>plays</v>
      </c>
      <c r="S3418" s="5">
        <f>$J3418/60/60/24+DATE(1970, 1, 1)</f>
        <v>42089.412557870368</v>
      </c>
      <c r="T3418" s="5">
        <f>$I3418/60/60/24+DATE(1970, 1, 1)</f>
        <v>42117.770833333328</v>
      </c>
      <c r="U3418" t="b">
        <f>T3418&gt;S3418</f>
        <v>1</v>
      </c>
    </row>
    <row r="3419" spans="1:21" ht="43.5" x14ac:dyDescent="0.35">
      <c r="A3419">
        <v>3417</v>
      </c>
      <c r="B3419" s="3" t="s">
        <v>3416</v>
      </c>
      <c r="C3419" s="3" t="s">
        <v>7527</v>
      </c>
      <c r="D3419" s="11">
        <v>1700</v>
      </c>
      <c r="E3419" s="11">
        <v>1700.01</v>
      </c>
      <c r="F3419" t="s">
        <v>8219</v>
      </c>
      <c r="G3419" t="s">
        <v>8224</v>
      </c>
      <c r="H3419" t="s">
        <v>8246</v>
      </c>
      <c r="I3419">
        <v>1414284180</v>
      </c>
      <c r="J3419">
        <v>1410558948</v>
      </c>
      <c r="K3419" t="b">
        <v>0</v>
      </c>
      <c r="L3419">
        <v>45</v>
      </c>
      <c r="M3419" t="b">
        <v>1</v>
      </c>
      <c r="N3419" t="s">
        <v>8271</v>
      </c>
      <c r="O3419" s="13">
        <f>E3419/D3419</f>
        <v>1.0000058823529412</v>
      </c>
      <c r="P3419" s="14">
        <f>IF($L3419&lt;&gt;0, E3419/L3419, 0)</f>
        <v>37.777999999999999</v>
      </c>
      <c r="Q3419" t="str">
        <f>LEFT($N3419, FIND("/", $N3419)-1)</f>
        <v>theater</v>
      </c>
      <c r="R3419" t="str">
        <f>RIGHT(N3419, LEN(N3419)-LEN(Q3419)-1)</f>
        <v>plays</v>
      </c>
      <c r="S3419" s="5">
        <f>$J3419/60/60/24+DATE(1970, 1, 1)</f>
        <v>41894.91375</v>
      </c>
      <c r="T3419" s="5">
        <f>$I3419/60/60/24+DATE(1970, 1, 1)</f>
        <v>41938.029861111114</v>
      </c>
      <c r="U3419" t="b">
        <f>T3419&gt;S3419</f>
        <v>1</v>
      </c>
    </row>
    <row r="3420" spans="1:21" ht="43.5" x14ac:dyDescent="0.35">
      <c r="A3420">
        <v>3418</v>
      </c>
      <c r="B3420" s="3" t="s">
        <v>3417</v>
      </c>
      <c r="C3420" s="3" t="s">
        <v>7528</v>
      </c>
      <c r="D3420" s="11">
        <v>4000</v>
      </c>
      <c r="E3420" s="11">
        <v>4035</v>
      </c>
      <c r="F3420" t="s">
        <v>8219</v>
      </c>
      <c r="G3420" t="s">
        <v>8224</v>
      </c>
      <c r="H3420" t="s">
        <v>8246</v>
      </c>
      <c r="I3420">
        <v>1400875307</v>
      </c>
      <c r="J3420">
        <v>1398283307</v>
      </c>
      <c r="K3420" t="b">
        <v>0</v>
      </c>
      <c r="L3420">
        <v>56</v>
      </c>
      <c r="M3420" t="b">
        <v>1</v>
      </c>
      <c r="N3420" t="s">
        <v>8271</v>
      </c>
      <c r="O3420" s="13">
        <f>E3420/D3420</f>
        <v>1.00875</v>
      </c>
      <c r="P3420" s="14">
        <f>IF($L3420&lt;&gt;0, E3420/L3420, 0)</f>
        <v>72.053571428571431</v>
      </c>
      <c r="Q3420" t="str">
        <f>LEFT($N3420, FIND("/", $N3420)-1)</f>
        <v>theater</v>
      </c>
      <c r="R3420" t="str">
        <f>RIGHT(N3420, LEN(N3420)-LEN(Q3420)-1)</f>
        <v>plays</v>
      </c>
      <c r="S3420" s="5">
        <f>$J3420/60/60/24+DATE(1970, 1, 1)</f>
        <v>41752.83457175926</v>
      </c>
      <c r="T3420" s="5">
        <f>$I3420/60/60/24+DATE(1970, 1, 1)</f>
        <v>41782.83457175926</v>
      </c>
      <c r="U3420" t="b">
        <f>T3420&gt;S3420</f>
        <v>1</v>
      </c>
    </row>
    <row r="3421" spans="1:21" ht="58" x14ac:dyDescent="0.35">
      <c r="A3421">
        <v>3419</v>
      </c>
      <c r="B3421" s="3" t="s">
        <v>3418</v>
      </c>
      <c r="C3421" s="3" t="s">
        <v>7529</v>
      </c>
      <c r="D3421" s="11">
        <v>2750</v>
      </c>
      <c r="E3421" s="11">
        <v>2930</v>
      </c>
      <c r="F3421" t="s">
        <v>8219</v>
      </c>
      <c r="G3421" t="s">
        <v>8241</v>
      </c>
      <c r="H3421" t="s">
        <v>8249</v>
      </c>
      <c r="I3421">
        <v>1459978200</v>
      </c>
      <c r="J3421">
        <v>1458416585</v>
      </c>
      <c r="K3421" t="b">
        <v>0</v>
      </c>
      <c r="L3421">
        <v>46</v>
      </c>
      <c r="M3421" t="b">
        <v>1</v>
      </c>
      <c r="N3421" t="s">
        <v>8271</v>
      </c>
      <c r="O3421" s="13">
        <f>E3421/D3421</f>
        <v>1.0654545454545454</v>
      </c>
      <c r="P3421" s="14">
        <f>IF($L3421&lt;&gt;0, E3421/L3421, 0)</f>
        <v>63.695652173913047</v>
      </c>
      <c r="Q3421" t="str">
        <f>LEFT($N3421, FIND("/", $N3421)-1)</f>
        <v>theater</v>
      </c>
      <c r="R3421" t="str">
        <f>RIGHT(N3421, LEN(N3421)-LEN(Q3421)-1)</f>
        <v>plays</v>
      </c>
      <c r="S3421" s="5">
        <f>$J3421/60/60/24+DATE(1970, 1, 1)</f>
        <v>42448.821585648147</v>
      </c>
      <c r="T3421" s="5">
        <f>$I3421/60/60/24+DATE(1970, 1, 1)</f>
        <v>42466.895833333328</v>
      </c>
      <c r="U3421" t="b">
        <f>T3421&gt;S3421</f>
        <v>1</v>
      </c>
    </row>
    <row r="3422" spans="1:21" ht="43.5" x14ac:dyDescent="0.35">
      <c r="A3422">
        <v>3420</v>
      </c>
      <c r="B3422" s="3" t="s">
        <v>3419</v>
      </c>
      <c r="C3422" s="3" t="s">
        <v>7530</v>
      </c>
      <c r="D3422" s="11">
        <v>700</v>
      </c>
      <c r="E3422" s="11">
        <v>966</v>
      </c>
      <c r="F3422" t="s">
        <v>8219</v>
      </c>
      <c r="G3422" t="s">
        <v>8225</v>
      </c>
      <c r="H3422" t="s">
        <v>8247</v>
      </c>
      <c r="I3422">
        <v>1455408000</v>
      </c>
      <c r="J3422">
        <v>1454638202</v>
      </c>
      <c r="K3422" t="b">
        <v>0</v>
      </c>
      <c r="L3422">
        <v>34</v>
      </c>
      <c r="M3422" t="b">
        <v>1</v>
      </c>
      <c r="N3422" t="s">
        <v>8271</v>
      </c>
      <c r="O3422" s="13">
        <f>E3422/D3422</f>
        <v>1.38</v>
      </c>
      <c r="P3422" s="14">
        <f>IF($L3422&lt;&gt;0, E3422/L3422, 0)</f>
        <v>28.411764705882351</v>
      </c>
      <c r="Q3422" t="str">
        <f>LEFT($N3422, FIND("/", $N3422)-1)</f>
        <v>theater</v>
      </c>
      <c r="R3422" t="str">
        <f>RIGHT(N3422, LEN(N3422)-LEN(Q3422)-1)</f>
        <v>plays</v>
      </c>
      <c r="S3422" s="5">
        <f>$J3422/60/60/24+DATE(1970, 1, 1)</f>
        <v>42405.090300925927</v>
      </c>
      <c r="T3422" s="5">
        <f>$I3422/60/60/24+DATE(1970, 1, 1)</f>
        <v>42414</v>
      </c>
      <c r="U3422" t="b">
        <f>T3422&gt;S3422</f>
        <v>1</v>
      </c>
    </row>
    <row r="3423" spans="1:21" ht="43.5" x14ac:dyDescent="0.35">
      <c r="A3423">
        <v>3421</v>
      </c>
      <c r="B3423" s="3" t="s">
        <v>3420</v>
      </c>
      <c r="C3423" s="3" t="s">
        <v>7531</v>
      </c>
      <c r="D3423" s="11">
        <v>10000</v>
      </c>
      <c r="E3423" s="11">
        <v>10115</v>
      </c>
      <c r="F3423" t="s">
        <v>8219</v>
      </c>
      <c r="G3423" t="s">
        <v>8224</v>
      </c>
      <c r="H3423" t="s">
        <v>8246</v>
      </c>
      <c r="I3423">
        <v>1425495563</v>
      </c>
      <c r="J3423">
        <v>1422903563</v>
      </c>
      <c r="K3423" t="b">
        <v>0</v>
      </c>
      <c r="L3423">
        <v>98</v>
      </c>
      <c r="M3423" t="b">
        <v>1</v>
      </c>
      <c r="N3423" t="s">
        <v>8271</v>
      </c>
      <c r="O3423" s="13">
        <f>E3423/D3423</f>
        <v>1.0115000000000001</v>
      </c>
      <c r="P3423" s="14">
        <f>IF($L3423&lt;&gt;0, E3423/L3423, 0)</f>
        <v>103.21428571428571</v>
      </c>
      <c r="Q3423" t="str">
        <f>LEFT($N3423, FIND("/", $N3423)-1)</f>
        <v>theater</v>
      </c>
      <c r="R3423" t="str">
        <f>RIGHT(N3423, LEN(N3423)-LEN(Q3423)-1)</f>
        <v>plays</v>
      </c>
      <c r="S3423" s="5">
        <f>$J3423/60/60/24+DATE(1970, 1, 1)</f>
        <v>42037.791238425925</v>
      </c>
      <c r="T3423" s="5">
        <f>$I3423/60/60/24+DATE(1970, 1, 1)</f>
        <v>42067.791238425925</v>
      </c>
      <c r="U3423" t="b">
        <f>T3423&gt;S3423</f>
        <v>1</v>
      </c>
    </row>
    <row r="3424" spans="1:21" ht="43.5" x14ac:dyDescent="0.35">
      <c r="A3424">
        <v>3422</v>
      </c>
      <c r="B3424" s="3" t="s">
        <v>3421</v>
      </c>
      <c r="C3424" s="3" t="s">
        <v>7532</v>
      </c>
      <c r="D3424" s="11">
        <v>3000</v>
      </c>
      <c r="E3424" s="11">
        <v>3273</v>
      </c>
      <c r="F3424" t="s">
        <v>8219</v>
      </c>
      <c r="G3424" t="s">
        <v>8225</v>
      </c>
      <c r="H3424" t="s">
        <v>8247</v>
      </c>
      <c r="I3424">
        <v>1450051200</v>
      </c>
      <c r="J3424">
        <v>1447594176</v>
      </c>
      <c r="K3424" t="b">
        <v>0</v>
      </c>
      <c r="L3424">
        <v>46</v>
      </c>
      <c r="M3424" t="b">
        <v>1</v>
      </c>
      <c r="N3424" t="s">
        <v>8271</v>
      </c>
      <c r="O3424" s="13">
        <f>E3424/D3424</f>
        <v>1.091</v>
      </c>
      <c r="P3424" s="14">
        <f>IF($L3424&lt;&gt;0, E3424/L3424, 0)</f>
        <v>71.152173913043484</v>
      </c>
      <c r="Q3424" t="str">
        <f>LEFT($N3424, FIND("/", $N3424)-1)</f>
        <v>theater</v>
      </c>
      <c r="R3424" t="str">
        <f>RIGHT(N3424, LEN(N3424)-LEN(Q3424)-1)</f>
        <v>plays</v>
      </c>
      <c r="S3424" s="5">
        <f>$J3424/60/60/24+DATE(1970, 1, 1)</f>
        <v>42323.562222222223</v>
      </c>
      <c r="T3424" s="5">
        <f>$I3424/60/60/24+DATE(1970, 1, 1)</f>
        <v>42352</v>
      </c>
      <c r="U3424" t="b">
        <f>T3424&gt;S3424</f>
        <v>1</v>
      </c>
    </row>
    <row r="3425" spans="1:21" ht="43.5" x14ac:dyDescent="0.35">
      <c r="A3425">
        <v>3423</v>
      </c>
      <c r="B3425" s="3" t="s">
        <v>3422</v>
      </c>
      <c r="C3425" s="3" t="s">
        <v>7533</v>
      </c>
      <c r="D3425" s="11">
        <v>250</v>
      </c>
      <c r="E3425" s="11">
        <v>350</v>
      </c>
      <c r="F3425" t="s">
        <v>8219</v>
      </c>
      <c r="G3425" t="s">
        <v>8224</v>
      </c>
      <c r="H3425" t="s">
        <v>8246</v>
      </c>
      <c r="I3425">
        <v>1429912341</v>
      </c>
      <c r="J3425">
        <v>1427320341</v>
      </c>
      <c r="K3425" t="b">
        <v>0</v>
      </c>
      <c r="L3425">
        <v>10</v>
      </c>
      <c r="M3425" t="b">
        <v>1</v>
      </c>
      <c r="N3425" t="s">
        <v>8271</v>
      </c>
      <c r="O3425" s="13">
        <f>E3425/D3425</f>
        <v>1.4</v>
      </c>
      <c r="P3425" s="14">
        <f>IF($L3425&lt;&gt;0, E3425/L3425, 0)</f>
        <v>35</v>
      </c>
      <c r="Q3425" t="str">
        <f>LEFT($N3425, FIND("/", $N3425)-1)</f>
        <v>theater</v>
      </c>
      <c r="R3425" t="str">
        <f>RIGHT(N3425, LEN(N3425)-LEN(Q3425)-1)</f>
        <v>plays</v>
      </c>
      <c r="S3425" s="5">
        <f>$J3425/60/60/24+DATE(1970, 1, 1)</f>
        <v>42088.911354166667</v>
      </c>
      <c r="T3425" s="5">
        <f>$I3425/60/60/24+DATE(1970, 1, 1)</f>
        <v>42118.911354166667</v>
      </c>
      <c r="U3425" t="b">
        <f>T3425&gt;S3425</f>
        <v>1</v>
      </c>
    </row>
    <row r="3426" spans="1:21" ht="43.5" x14ac:dyDescent="0.35">
      <c r="A3426">
        <v>3424</v>
      </c>
      <c r="B3426" s="3" t="s">
        <v>3423</v>
      </c>
      <c r="C3426" s="3" t="s">
        <v>7534</v>
      </c>
      <c r="D3426" s="11">
        <v>6000</v>
      </c>
      <c r="E3426" s="11">
        <v>6215</v>
      </c>
      <c r="F3426" t="s">
        <v>8219</v>
      </c>
      <c r="G3426" t="s">
        <v>8224</v>
      </c>
      <c r="H3426" t="s">
        <v>8246</v>
      </c>
      <c r="I3426">
        <v>1423119540</v>
      </c>
      <c r="J3426">
        <v>1421252084</v>
      </c>
      <c r="K3426" t="b">
        <v>0</v>
      </c>
      <c r="L3426">
        <v>76</v>
      </c>
      <c r="M3426" t="b">
        <v>1</v>
      </c>
      <c r="N3426" t="s">
        <v>8271</v>
      </c>
      <c r="O3426" s="13">
        <f>E3426/D3426</f>
        <v>1.0358333333333334</v>
      </c>
      <c r="P3426" s="14">
        <f>IF($L3426&lt;&gt;0, E3426/L3426, 0)</f>
        <v>81.776315789473685</v>
      </c>
      <c r="Q3426" t="str">
        <f>LEFT($N3426, FIND("/", $N3426)-1)</f>
        <v>theater</v>
      </c>
      <c r="R3426" t="str">
        <f>RIGHT(N3426, LEN(N3426)-LEN(Q3426)-1)</f>
        <v>plays</v>
      </c>
      <c r="S3426" s="5">
        <f>$J3426/60/60/24+DATE(1970, 1, 1)</f>
        <v>42018.676898148144</v>
      </c>
      <c r="T3426" s="5">
        <f>$I3426/60/60/24+DATE(1970, 1, 1)</f>
        <v>42040.290972222225</v>
      </c>
      <c r="U3426" t="b">
        <f>T3426&gt;S3426</f>
        <v>1</v>
      </c>
    </row>
    <row r="3427" spans="1:21" ht="43.5" x14ac:dyDescent="0.35">
      <c r="A3427">
        <v>3425</v>
      </c>
      <c r="B3427" s="3" t="s">
        <v>3424</v>
      </c>
      <c r="C3427" s="3" t="s">
        <v>7535</v>
      </c>
      <c r="D3427" s="11">
        <v>30000</v>
      </c>
      <c r="E3427" s="11">
        <v>30891.1</v>
      </c>
      <c r="F3427" t="s">
        <v>8219</v>
      </c>
      <c r="G3427" t="s">
        <v>8224</v>
      </c>
      <c r="H3427" t="s">
        <v>8246</v>
      </c>
      <c r="I3427">
        <v>1412434136</v>
      </c>
      <c r="J3427">
        <v>1409669336</v>
      </c>
      <c r="K3427" t="b">
        <v>0</v>
      </c>
      <c r="L3427">
        <v>104</v>
      </c>
      <c r="M3427" t="b">
        <v>1</v>
      </c>
      <c r="N3427" t="s">
        <v>8271</v>
      </c>
      <c r="O3427" s="13">
        <f>E3427/D3427</f>
        <v>1.0297033333333332</v>
      </c>
      <c r="P3427" s="14">
        <f>IF($L3427&lt;&gt;0, E3427/L3427, 0)</f>
        <v>297.02980769230766</v>
      </c>
      <c r="Q3427" t="str">
        <f>LEFT($N3427, FIND("/", $N3427)-1)</f>
        <v>theater</v>
      </c>
      <c r="R3427" t="str">
        <f>RIGHT(N3427, LEN(N3427)-LEN(Q3427)-1)</f>
        <v>plays</v>
      </c>
      <c r="S3427" s="5">
        <f>$J3427/60/60/24+DATE(1970, 1, 1)</f>
        <v>41884.617314814815</v>
      </c>
      <c r="T3427" s="5">
        <f>$I3427/60/60/24+DATE(1970, 1, 1)</f>
        <v>41916.617314814815</v>
      </c>
      <c r="U3427" t="b">
        <f>T3427&gt;S3427</f>
        <v>1</v>
      </c>
    </row>
    <row r="3428" spans="1:21" ht="43.5" x14ac:dyDescent="0.35">
      <c r="A3428">
        <v>3426</v>
      </c>
      <c r="B3428" s="3" t="s">
        <v>3425</v>
      </c>
      <c r="C3428" s="3" t="s">
        <v>7536</v>
      </c>
      <c r="D3428" s="11">
        <v>3750</v>
      </c>
      <c r="E3428" s="11">
        <v>4055</v>
      </c>
      <c r="F3428" t="s">
        <v>8219</v>
      </c>
      <c r="G3428" t="s">
        <v>8224</v>
      </c>
      <c r="H3428" t="s">
        <v>8246</v>
      </c>
      <c r="I3428">
        <v>1411264800</v>
      </c>
      <c r="J3428">
        <v>1409620903</v>
      </c>
      <c r="K3428" t="b">
        <v>0</v>
      </c>
      <c r="L3428">
        <v>87</v>
      </c>
      <c r="M3428" t="b">
        <v>1</v>
      </c>
      <c r="N3428" t="s">
        <v>8271</v>
      </c>
      <c r="O3428" s="13">
        <f>E3428/D3428</f>
        <v>1.0813333333333333</v>
      </c>
      <c r="P3428" s="14">
        <f>IF($L3428&lt;&gt;0, E3428/L3428, 0)</f>
        <v>46.609195402298852</v>
      </c>
      <c r="Q3428" t="str">
        <f>LEFT($N3428, FIND("/", $N3428)-1)</f>
        <v>theater</v>
      </c>
      <c r="R3428" t="str">
        <f>RIGHT(N3428, LEN(N3428)-LEN(Q3428)-1)</f>
        <v>plays</v>
      </c>
      <c r="S3428" s="5">
        <f>$J3428/60/60/24+DATE(1970, 1, 1)</f>
        <v>41884.056747685187</v>
      </c>
      <c r="T3428" s="5">
        <f>$I3428/60/60/24+DATE(1970, 1, 1)</f>
        <v>41903.083333333336</v>
      </c>
      <c r="U3428" t="b">
        <f>T3428&gt;S3428</f>
        <v>1</v>
      </c>
    </row>
    <row r="3429" spans="1:21" ht="43.5" x14ac:dyDescent="0.35">
      <c r="A3429">
        <v>3427</v>
      </c>
      <c r="B3429" s="3" t="s">
        <v>3426</v>
      </c>
      <c r="C3429" s="3" t="s">
        <v>7537</v>
      </c>
      <c r="D3429" s="11">
        <v>1500</v>
      </c>
      <c r="E3429" s="11">
        <v>1500</v>
      </c>
      <c r="F3429" t="s">
        <v>8219</v>
      </c>
      <c r="G3429" t="s">
        <v>8225</v>
      </c>
      <c r="H3429" t="s">
        <v>8247</v>
      </c>
      <c r="I3429">
        <v>1404314952</v>
      </c>
      <c r="J3429">
        <v>1401722952</v>
      </c>
      <c r="K3429" t="b">
        <v>0</v>
      </c>
      <c r="L3429">
        <v>29</v>
      </c>
      <c r="M3429" t="b">
        <v>1</v>
      </c>
      <c r="N3429" t="s">
        <v>8271</v>
      </c>
      <c r="O3429" s="13">
        <f>E3429/D3429</f>
        <v>1</v>
      </c>
      <c r="P3429" s="14">
        <f>IF($L3429&lt;&gt;0, E3429/L3429, 0)</f>
        <v>51.724137931034484</v>
      </c>
      <c r="Q3429" t="str">
        <f>LEFT($N3429, FIND("/", $N3429)-1)</f>
        <v>theater</v>
      </c>
      <c r="R3429" t="str">
        <f>RIGHT(N3429, LEN(N3429)-LEN(Q3429)-1)</f>
        <v>plays</v>
      </c>
      <c r="S3429" s="5">
        <f>$J3429/60/60/24+DATE(1970, 1, 1)</f>
        <v>41792.645277777774</v>
      </c>
      <c r="T3429" s="5">
        <f>$I3429/60/60/24+DATE(1970, 1, 1)</f>
        <v>41822.645277777774</v>
      </c>
      <c r="U3429" t="b">
        <f>T3429&gt;S3429</f>
        <v>1</v>
      </c>
    </row>
    <row r="3430" spans="1:21" ht="58" x14ac:dyDescent="0.35">
      <c r="A3430">
        <v>3428</v>
      </c>
      <c r="B3430" s="3" t="s">
        <v>3427</v>
      </c>
      <c r="C3430" s="3" t="s">
        <v>7538</v>
      </c>
      <c r="D3430" s="11">
        <v>2000</v>
      </c>
      <c r="E3430" s="11">
        <v>2055</v>
      </c>
      <c r="F3430" t="s">
        <v>8219</v>
      </c>
      <c r="G3430" t="s">
        <v>8225</v>
      </c>
      <c r="H3430" t="s">
        <v>8247</v>
      </c>
      <c r="I3430">
        <v>1425142800</v>
      </c>
      <c r="J3430">
        <v>1422983847</v>
      </c>
      <c r="K3430" t="b">
        <v>0</v>
      </c>
      <c r="L3430">
        <v>51</v>
      </c>
      <c r="M3430" t="b">
        <v>1</v>
      </c>
      <c r="N3430" t="s">
        <v>8271</v>
      </c>
      <c r="O3430" s="13">
        <f>E3430/D3430</f>
        <v>1.0275000000000001</v>
      </c>
      <c r="P3430" s="14">
        <f>IF($L3430&lt;&gt;0, E3430/L3430, 0)</f>
        <v>40.294117647058826</v>
      </c>
      <c r="Q3430" t="str">
        <f>LEFT($N3430, FIND("/", $N3430)-1)</f>
        <v>theater</v>
      </c>
      <c r="R3430" t="str">
        <f>RIGHT(N3430, LEN(N3430)-LEN(Q3430)-1)</f>
        <v>plays</v>
      </c>
      <c r="S3430" s="5">
        <f>$J3430/60/60/24+DATE(1970, 1, 1)</f>
        <v>42038.720451388886</v>
      </c>
      <c r="T3430" s="5">
        <f>$I3430/60/60/24+DATE(1970, 1, 1)</f>
        <v>42063.708333333328</v>
      </c>
      <c r="U3430" t="b">
        <f>T3430&gt;S3430</f>
        <v>1</v>
      </c>
    </row>
    <row r="3431" spans="1:21" ht="43.5" x14ac:dyDescent="0.35">
      <c r="A3431">
        <v>3429</v>
      </c>
      <c r="B3431" s="3" t="s">
        <v>3428</v>
      </c>
      <c r="C3431" s="3" t="s">
        <v>7539</v>
      </c>
      <c r="D3431" s="11">
        <v>150</v>
      </c>
      <c r="E3431" s="11">
        <v>195</v>
      </c>
      <c r="F3431" t="s">
        <v>8219</v>
      </c>
      <c r="G3431" t="s">
        <v>8225</v>
      </c>
      <c r="H3431" t="s">
        <v>8247</v>
      </c>
      <c r="I3431">
        <v>1478046661</v>
      </c>
      <c r="J3431">
        <v>1476837061</v>
      </c>
      <c r="K3431" t="b">
        <v>0</v>
      </c>
      <c r="L3431">
        <v>12</v>
      </c>
      <c r="M3431" t="b">
        <v>1</v>
      </c>
      <c r="N3431" t="s">
        <v>8271</v>
      </c>
      <c r="O3431" s="13">
        <f>E3431/D3431</f>
        <v>1.3</v>
      </c>
      <c r="P3431" s="14">
        <f>IF($L3431&lt;&gt;0, E3431/L3431, 0)</f>
        <v>16.25</v>
      </c>
      <c r="Q3431" t="str">
        <f>LEFT($N3431, FIND("/", $N3431)-1)</f>
        <v>theater</v>
      </c>
      <c r="R3431" t="str">
        <f>RIGHT(N3431, LEN(N3431)-LEN(Q3431)-1)</f>
        <v>plays</v>
      </c>
      <c r="S3431" s="5">
        <f>$J3431/60/60/24+DATE(1970, 1, 1)</f>
        <v>42662.021539351852</v>
      </c>
      <c r="T3431" s="5">
        <f>$I3431/60/60/24+DATE(1970, 1, 1)</f>
        <v>42676.021539351852</v>
      </c>
      <c r="U3431" t="b">
        <f>T3431&gt;S3431</f>
        <v>1</v>
      </c>
    </row>
    <row r="3432" spans="1:21" ht="43.5" x14ac:dyDescent="0.35">
      <c r="A3432">
        <v>3430</v>
      </c>
      <c r="B3432" s="3" t="s">
        <v>3429</v>
      </c>
      <c r="C3432" s="3" t="s">
        <v>7540</v>
      </c>
      <c r="D3432" s="11">
        <v>2000</v>
      </c>
      <c r="E3432" s="11">
        <v>2170.9899999999998</v>
      </c>
      <c r="F3432" t="s">
        <v>8219</v>
      </c>
      <c r="G3432" t="s">
        <v>8225</v>
      </c>
      <c r="H3432" t="s">
        <v>8247</v>
      </c>
      <c r="I3432">
        <v>1406760101</v>
      </c>
      <c r="J3432">
        <v>1404168101</v>
      </c>
      <c r="K3432" t="b">
        <v>0</v>
      </c>
      <c r="L3432">
        <v>72</v>
      </c>
      <c r="M3432" t="b">
        <v>1</v>
      </c>
      <c r="N3432" t="s">
        <v>8271</v>
      </c>
      <c r="O3432" s="13">
        <f>E3432/D3432</f>
        <v>1.0854949999999999</v>
      </c>
      <c r="P3432" s="14">
        <f>IF($L3432&lt;&gt;0, E3432/L3432, 0)</f>
        <v>30.152638888888887</v>
      </c>
      <c r="Q3432" t="str">
        <f>LEFT($N3432, FIND("/", $N3432)-1)</f>
        <v>theater</v>
      </c>
      <c r="R3432" t="str">
        <f>RIGHT(N3432, LEN(N3432)-LEN(Q3432)-1)</f>
        <v>plays</v>
      </c>
      <c r="S3432" s="5">
        <f>$J3432/60/60/24+DATE(1970, 1, 1)</f>
        <v>41820.945613425924</v>
      </c>
      <c r="T3432" s="5">
        <f>$I3432/60/60/24+DATE(1970, 1, 1)</f>
        <v>41850.945613425924</v>
      </c>
      <c r="U3432" t="b">
        <f>T3432&gt;S3432</f>
        <v>1</v>
      </c>
    </row>
    <row r="3433" spans="1:21" ht="43.5" x14ac:dyDescent="0.35">
      <c r="A3433">
        <v>3431</v>
      </c>
      <c r="B3433" s="3" t="s">
        <v>3430</v>
      </c>
      <c r="C3433" s="3" t="s">
        <v>7541</v>
      </c>
      <c r="D3433" s="11">
        <v>2000</v>
      </c>
      <c r="E3433" s="11">
        <v>2000</v>
      </c>
      <c r="F3433" t="s">
        <v>8219</v>
      </c>
      <c r="G3433" t="s">
        <v>8224</v>
      </c>
      <c r="H3433" t="s">
        <v>8246</v>
      </c>
      <c r="I3433">
        <v>1408383153</v>
      </c>
      <c r="J3433">
        <v>1405791153</v>
      </c>
      <c r="K3433" t="b">
        <v>0</v>
      </c>
      <c r="L3433">
        <v>21</v>
      </c>
      <c r="M3433" t="b">
        <v>1</v>
      </c>
      <c r="N3433" t="s">
        <v>8271</v>
      </c>
      <c r="O3433" s="13">
        <f>E3433/D3433</f>
        <v>1</v>
      </c>
      <c r="P3433" s="14">
        <f>IF($L3433&lt;&gt;0, E3433/L3433, 0)</f>
        <v>95.238095238095241</v>
      </c>
      <c r="Q3433" t="str">
        <f>LEFT($N3433, FIND("/", $N3433)-1)</f>
        <v>theater</v>
      </c>
      <c r="R3433" t="str">
        <f>RIGHT(N3433, LEN(N3433)-LEN(Q3433)-1)</f>
        <v>plays</v>
      </c>
      <c r="S3433" s="5">
        <f>$J3433/60/60/24+DATE(1970, 1, 1)</f>
        <v>41839.730937500004</v>
      </c>
      <c r="T3433" s="5">
        <f>$I3433/60/60/24+DATE(1970, 1, 1)</f>
        <v>41869.730937500004</v>
      </c>
      <c r="U3433" t="b">
        <f>T3433&gt;S3433</f>
        <v>1</v>
      </c>
    </row>
    <row r="3434" spans="1:21" ht="43.5" x14ac:dyDescent="0.35">
      <c r="A3434">
        <v>3432</v>
      </c>
      <c r="B3434" s="3" t="s">
        <v>3431</v>
      </c>
      <c r="C3434" s="3" t="s">
        <v>7542</v>
      </c>
      <c r="D3434" s="11">
        <v>2000</v>
      </c>
      <c r="E3434" s="11">
        <v>2193</v>
      </c>
      <c r="F3434" t="s">
        <v>8219</v>
      </c>
      <c r="G3434" t="s">
        <v>8224</v>
      </c>
      <c r="H3434" t="s">
        <v>8246</v>
      </c>
      <c r="I3434">
        <v>1454709600</v>
      </c>
      <c r="J3434">
        <v>1452520614</v>
      </c>
      <c r="K3434" t="b">
        <v>0</v>
      </c>
      <c r="L3434">
        <v>42</v>
      </c>
      <c r="M3434" t="b">
        <v>1</v>
      </c>
      <c r="N3434" t="s">
        <v>8271</v>
      </c>
      <c r="O3434" s="13">
        <f>E3434/D3434</f>
        <v>1.0965</v>
      </c>
      <c r="P3434" s="14">
        <f>IF($L3434&lt;&gt;0, E3434/L3434, 0)</f>
        <v>52.214285714285715</v>
      </c>
      <c r="Q3434" t="str">
        <f>LEFT($N3434, FIND("/", $N3434)-1)</f>
        <v>theater</v>
      </c>
      <c r="R3434" t="str">
        <f>RIGHT(N3434, LEN(N3434)-LEN(Q3434)-1)</f>
        <v>plays</v>
      </c>
      <c r="S3434" s="5">
        <f>$J3434/60/60/24+DATE(1970, 1, 1)</f>
        <v>42380.581180555557</v>
      </c>
      <c r="T3434" s="5">
        <f>$I3434/60/60/24+DATE(1970, 1, 1)</f>
        <v>42405.916666666672</v>
      </c>
      <c r="U3434" t="b">
        <f>T3434&gt;S3434</f>
        <v>1</v>
      </c>
    </row>
    <row r="3435" spans="1:21" ht="43.5" x14ac:dyDescent="0.35">
      <c r="A3435">
        <v>3433</v>
      </c>
      <c r="B3435" s="3" t="s">
        <v>3432</v>
      </c>
      <c r="C3435" s="3" t="s">
        <v>7543</v>
      </c>
      <c r="D3435" s="11">
        <v>9500</v>
      </c>
      <c r="E3435" s="11">
        <v>9525</v>
      </c>
      <c r="F3435" t="s">
        <v>8219</v>
      </c>
      <c r="G3435" t="s">
        <v>8224</v>
      </c>
      <c r="H3435" t="s">
        <v>8246</v>
      </c>
      <c r="I3435">
        <v>1402974000</v>
      </c>
      <c r="J3435">
        <v>1400290255</v>
      </c>
      <c r="K3435" t="b">
        <v>0</v>
      </c>
      <c r="L3435">
        <v>71</v>
      </c>
      <c r="M3435" t="b">
        <v>1</v>
      </c>
      <c r="N3435" t="s">
        <v>8271</v>
      </c>
      <c r="O3435" s="13">
        <f>E3435/D3435</f>
        <v>1.0026315789473683</v>
      </c>
      <c r="P3435" s="14">
        <f>IF($L3435&lt;&gt;0, E3435/L3435, 0)</f>
        <v>134.1549295774648</v>
      </c>
      <c r="Q3435" t="str">
        <f>LEFT($N3435, FIND("/", $N3435)-1)</f>
        <v>theater</v>
      </c>
      <c r="R3435" t="str">
        <f>RIGHT(N3435, LEN(N3435)-LEN(Q3435)-1)</f>
        <v>plays</v>
      </c>
      <c r="S3435" s="5">
        <f>$J3435/60/60/24+DATE(1970, 1, 1)</f>
        <v>41776.063136574077</v>
      </c>
      <c r="T3435" s="5">
        <f>$I3435/60/60/24+DATE(1970, 1, 1)</f>
        <v>41807.125</v>
      </c>
      <c r="U3435" t="b">
        <f>T3435&gt;S3435</f>
        <v>1</v>
      </c>
    </row>
    <row r="3436" spans="1:21" ht="58" x14ac:dyDescent="0.35">
      <c r="A3436">
        <v>3434</v>
      </c>
      <c r="B3436" s="3" t="s">
        <v>3433</v>
      </c>
      <c r="C3436" s="3" t="s">
        <v>7544</v>
      </c>
      <c r="D3436" s="11">
        <v>10000</v>
      </c>
      <c r="E3436" s="11">
        <v>10555</v>
      </c>
      <c r="F3436" t="s">
        <v>8219</v>
      </c>
      <c r="G3436" t="s">
        <v>8224</v>
      </c>
      <c r="H3436" t="s">
        <v>8246</v>
      </c>
      <c r="I3436">
        <v>1404983269</v>
      </c>
      <c r="J3436">
        <v>1402391269</v>
      </c>
      <c r="K3436" t="b">
        <v>0</v>
      </c>
      <c r="L3436">
        <v>168</v>
      </c>
      <c r="M3436" t="b">
        <v>1</v>
      </c>
      <c r="N3436" t="s">
        <v>8271</v>
      </c>
      <c r="O3436" s="13">
        <f>E3436/D3436</f>
        <v>1.0555000000000001</v>
      </c>
      <c r="P3436" s="14">
        <f>IF($L3436&lt;&gt;0, E3436/L3436, 0)</f>
        <v>62.827380952380949</v>
      </c>
      <c r="Q3436" t="str">
        <f>LEFT($N3436, FIND("/", $N3436)-1)</f>
        <v>theater</v>
      </c>
      <c r="R3436" t="str">
        <f>RIGHT(N3436, LEN(N3436)-LEN(Q3436)-1)</f>
        <v>plays</v>
      </c>
      <c r="S3436" s="5">
        <f>$J3436/60/60/24+DATE(1970, 1, 1)</f>
        <v>41800.380428240744</v>
      </c>
      <c r="T3436" s="5">
        <f>$I3436/60/60/24+DATE(1970, 1, 1)</f>
        <v>41830.380428240744</v>
      </c>
      <c r="U3436" t="b">
        <f>T3436&gt;S3436</f>
        <v>1</v>
      </c>
    </row>
    <row r="3437" spans="1:21" ht="43.5" x14ac:dyDescent="0.35">
      <c r="A3437">
        <v>3435</v>
      </c>
      <c r="B3437" s="3" t="s">
        <v>3434</v>
      </c>
      <c r="C3437" s="3" t="s">
        <v>7545</v>
      </c>
      <c r="D3437" s="11">
        <v>1000</v>
      </c>
      <c r="E3437" s="11">
        <v>1120</v>
      </c>
      <c r="F3437" t="s">
        <v>8219</v>
      </c>
      <c r="G3437" t="s">
        <v>8224</v>
      </c>
      <c r="H3437" t="s">
        <v>8246</v>
      </c>
      <c r="I3437">
        <v>1470538800</v>
      </c>
      <c r="J3437">
        <v>1469112493</v>
      </c>
      <c r="K3437" t="b">
        <v>0</v>
      </c>
      <c r="L3437">
        <v>19</v>
      </c>
      <c r="M3437" t="b">
        <v>1</v>
      </c>
      <c r="N3437" t="s">
        <v>8271</v>
      </c>
      <c r="O3437" s="13">
        <f>E3437/D3437</f>
        <v>1.1200000000000001</v>
      </c>
      <c r="P3437" s="14">
        <f>IF($L3437&lt;&gt;0, E3437/L3437, 0)</f>
        <v>58.94736842105263</v>
      </c>
      <c r="Q3437" t="str">
        <f>LEFT($N3437, FIND("/", $N3437)-1)</f>
        <v>theater</v>
      </c>
      <c r="R3437" t="str">
        <f>RIGHT(N3437, LEN(N3437)-LEN(Q3437)-1)</f>
        <v>plays</v>
      </c>
      <c r="S3437" s="5">
        <f>$J3437/60/60/24+DATE(1970, 1, 1)</f>
        <v>42572.61681712963</v>
      </c>
      <c r="T3437" s="5">
        <f>$I3437/60/60/24+DATE(1970, 1, 1)</f>
        <v>42589.125</v>
      </c>
      <c r="U3437" t="b">
        <f>T3437&gt;S3437</f>
        <v>1</v>
      </c>
    </row>
    <row r="3438" spans="1:21" ht="43.5" x14ac:dyDescent="0.35">
      <c r="A3438">
        <v>3436</v>
      </c>
      <c r="B3438" s="3" t="s">
        <v>3435</v>
      </c>
      <c r="C3438" s="3" t="s">
        <v>7546</v>
      </c>
      <c r="D3438" s="11">
        <v>5000</v>
      </c>
      <c r="E3438" s="11">
        <v>5295</v>
      </c>
      <c r="F3438" t="s">
        <v>8219</v>
      </c>
      <c r="G3438" t="s">
        <v>8224</v>
      </c>
      <c r="H3438" t="s">
        <v>8246</v>
      </c>
      <c r="I3438">
        <v>1408638480</v>
      </c>
      <c r="J3438">
        <v>1406811593</v>
      </c>
      <c r="K3438" t="b">
        <v>0</v>
      </c>
      <c r="L3438">
        <v>37</v>
      </c>
      <c r="M3438" t="b">
        <v>1</v>
      </c>
      <c r="N3438" t="s">
        <v>8271</v>
      </c>
      <c r="O3438" s="13">
        <f>E3438/D3438</f>
        <v>1.0589999999999999</v>
      </c>
      <c r="P3438" s="14">
        <f>IF($L3438&lt;&gt;0, E3438/L3438, 0)</f>
        <v>143.1081081081081</v>
      </c>
      <c r="Q3438" t="str">
        <f>LEFT($N3438, FIND("/", $N3438)-1)</f>
        <v>theater</v>
      </c>
      <c r="R3438" t="str">
        <f>RIGHT(N3438, LEN(N3438)-LEN(Q3438)-1)</f>
        <v>plays</v>
      </c>
      <c r="S3438" s="5">
        <f>$J3438/60/60/24+DATE(1970, 1, 1)</f>
        <v>41851.541585648149</v>
      </c>
      <c r="T3438" s="5">
        <f>$I3438/60/60/24+DATE(1970, 1, 1)</f>
        <v>41872.686111111114</v>
      </c>
      <c r="U3438" t="b">
        <f>T3438&gt;S3438</f>
        <v>1</v>
      </c>
    </row>
    <row r="3439" spans="1:21" ht="58" x14ac:dyDescent="0.35">
      <c r="A3439">
        <v>3437</v>
      </c>
      <c r="B3439" s="3" t="s">
        <v>3436</v>
      </c>
      <c r="C3439" s="3" t="s">
        <v>7547</v>
      </c>
      <c r="D3439" s="11">
        <v>3000</v>
      </c>
      <c r="E3439" s="11">
        <v>3030</v>
      </c>
      <c r="F3439" t="s">
        <v>8219</v>
      </c>
      <c r="G3439" t="s">
        <v>8224</v>
      </c>
      <c r="H3439" t="s">
        <v>8246</v>
      </c>
      <c r="I3439">
        <v>1440003820</v>
      </c>
      <c r="J3439">
        <v>1437411820</v>
      </c>
      <c r="K3439" t="b">
        <v>0</v>
      </c>
      <c r="L3439">
        <v>36</v>
      </c>
      <c r="M3439" t="b">
        <v>1</v>
      </c>
      <c r="N3439" t="s">
        <v>8271</v>
      </c>
      <c r="O3439" s="13">
        <f>E3439/D3439</f>
        <v>1.01</v>
      </c>
      <c r="P3439" s="14">
        <f>IF($L3439&lt;&gt;0, E3439/L3439, 0)</f>
        <v>84.166666666666671</v>
      </c>
      <c r="Q3439" t="str">
        <f>LEFT($N3439, FIND("/", $N3439)-1)</f>
        <v>theater</v>
      </c>
      <c r="R3439" t="str">
        <f>RIGHT(N3439, LEN(N3439)-LEN(Q3439)-1)</f>
        <v>plays</v>
      </c>
      <c r="S3439" s="5">
        <f>$J3439/60/60/24+DATE(1970, 1, 1)</f>
        <v>42205.710879629631</v>
      </c>
      <c r="T3439" s="5">
        <f>$I3439/60/60/24+DATE(1970, 1, 1)</f>
        <v>42235.710879629631</v>
      </c>
      <c r="U3439" t="b">
        <f>T3439&gt;S3439</f>
        <v>1</v>
      </c>
    </row>
    <row r="3440" spans="1:21" ht="43.5" x14ac:dyDescent="0.35">
      <c r="A3440">
        <v>3438</v>
      </c>
      <c r="B3440" s="3" t="s">
        <v>3437</v>
      </c>
      <c r="C3440" s="3" t="s">
        <v>7548</v>
      </c>
      <c r="D3440" s="11">
        <v>2500</v>
      </c>
      <c r="E3440" s="11">
        <v>2605</v>
      </c>
      <c r="F3440" t="s">
        <v>8219</v>
      </c>
      <c r="G3440" t="s">
        <v>8225</v>
      </c>
      <c r="H3440" t="s">
        <v>8247</v>
      </c>
      <c r="I3440">
        <v>1430600400</v>
      </c>
      <c r="J3440">
        <v>1428358567</v>
      </c>
      <c r="K3440" t="b">
        <v>0</v>
      </c>
      <c r="L3440">
        <v>14</v>
      </c>
      <c r="M3440" t="b">
        <v>1</v>
      </c>
      <c r="N3440" t="s">
        <v>8271</v>
      </c>
      <c r="O3440" s="13">
        <f>E3440/D3440</f>
        <v>1.042</v>
      </c>
      <c r="P3440" s="14">
        <f>IF($L3440&lt;&gt;0, E3440/L3440, 0)</f>
        <v>186.07142857142858</v>
      </c>
      <c r="Q3440" t="str">
        <f>LEFT($N3440, FIND("/", $N3440)-1)</f>
        <v>theater</v>
      </c>
      <c r="R3440" t="str">
        <f>RIGHT(N3440, LEN(N3440)-LEN(Q3440)-1)</f>
        <v>plays</v>
      </c>
      <c r="S3440" s="5">
        <f>$J3440/60/60/24+DATE(1970, 1, 1)</f>
        <v>42100.927858796291</v>
      </c>
      <c r="T3440" s="5">
        <f>$I3440/60/60/24+DATE(1970, 1, 1)</f>
        <v>42126.875</v>
      </c>
      <c r="U3440" t="b">
        <f>T3440&gt;S3440</f>
        <v>1</v>
      </c>
    </row>
    <row r="3441" spans="1:21" ht="29" x14ac:dyDescent="0.35">
      <c r="A3441">
        <v>3439</v>
      </c>
      <c r="B3441" s="3" t="s">
        <v>3438</v>
      </c>
      <c r="C3441" s="3" t="s">
        <v>7549</v>
      </c>
      <c r="D3441" s="11">
        <v>1200</v>
      </c>
      <c r="E3441" s="11">
        <v>1616.14</v>
      </c>
      <c r="F3441" t="s">
        <v>8219</v>
      </c>
      <c r="G3441" t="s">
        <v>8224</v>
      </c>
      <c r="H3441" t="s">
        <v>8246</v>
      </c>
      <c r="I3441">
        <v>1453179540</v>
      </c>
      <c r="J3441">
        <v>1452030730</v>
      </c>
      <c r="K3441" t="b">
        <v>0</v>
      </c>
      <c r="L3441">
        <v>18</v>
      </c>
      <c r="M3441" t="b">
        <v>1</v>
      </c>
      <c r="N3441" t="s">
        <v>8271</v>
      </c>
      <c r="O3441" s="13">
        <f>E3441/D3441</f>
        <v>1.3467833333333334</v>
      </c>
      <c r="P3441" s="14">
        <f>IF($L3441&lt;&gt;0, E3441/L3441, 0)</f>
        <v>89.785555555555561</v>
      </c>
      <c r="Q3441" t="str">
        <f>LEFT($N3441, FIND("/", $N3441)-1)</f>
        <v>theater</v>
      </c>
      <c r="R3441" t="str">
        <f>RIGHT(N3441, LEN(N3441)-LEN(Q3441)-1)</f>
        <v>plays</v>
      </c>
      <c r="S3441" s="5">
        <f>$J3441/60/60/24+DATE(1970, 1, 1)</f>
        <v>42374.911226851851</v>
      </c>
      <c r="T3441" s="5">
        <f>$I3441/60/60/24+DATE(1970, 1, 1)</f>
        <v>42388.207638888889</v>
      </c>
      <c r="U3441" t="b">
        <f>T3441&gt;S3441</f>
        <v>1</v>
      </c>
    </row>
    <row r="3442" spans="1:21" ht="43.5" x14ac:dyDescent="0.35">
      <c r="A3442">
        <v>3440</v>
      </c>
      <c r="B3442" s="3" t="s">
        <v>3439</v>
      </c>
      <c r="C3442" s="3" t="s">
        <v>7550</v>
      </c>
      <c r="D3442" s="11">
        <v>5000</v>
      </c>
      <c r="E3442" s="11">
        <v>5260.92</v>
      </c>
      <c r="F3442" t="s">
        <v>8219</v>
      </c>
      <c r="G3442" t="s">
        <v>8224</v>
      </c>
      <c r="H3442" t="s">
        <v>8246</v>
      </c>
      <c r="I3442">
        <v>1405095300</v>
      </c>
      <c r="J3442">
        <v>1403146628</v>
      </c>
      <c r="K3442" t="b">
        <v>0</v>
      </c>
      <c r="L3442">
        <v>82</v>
      </c>
      <c r="M3442" t="b">
        <v>1</v>
      </c>
      <c r="N3442" t="s">
        <v>8271</v>
      </c>
      <c r="O3442" s="13">
        <f>E3442/D3442</f>
        <v>1.052184</v>
      </c>
      <c r="P3442" s="14">
        <f>IF($L3442&lt;&gt;0, E3442/L3442, 0)</f>
        <v>64.157560975609755</v>
      </c>
      <c r="Q3442" t="str">
        <f>LEFT($N3442, FIND("/", $N3442)-1)</f>
        <v>theater</v>
      </c>
      <c r="R3442" t="str">
        <f>RIGHT(N3442, LEN(N3442)-LEN(Q3442)-1)</f>
        <v>plays</v>
      </c>
      <c r="S3442" s="5">
        <f>$J3442/60/60/24+DATE(1970, 1, 1)</f>
        <v>41809.12300925926</v>
      </c>
      <c r="T3442" s="5">
        <f>$I3442/60/60/24+DATE(1970, 1, 1)</f>
        <v>41831.677083333336</v>
      </c>
      <c r="U3442" t="b">
        <f>T3442&gt;S3442</f>
        <v>1</v>
      </c>
    </row>
    <row r="3443" spans="1:21" ht="43.5" x14ac:dyDescent="0.35">
      <c r="A3443">
        <v>3441</v>
      </c>
      <c r="B3443" s="3" t="s">
        <v>3440</v>
      </c>
      <c r="C3443" s="3" t="s">
        <v>7551</v>
      </c>
      <c r="D3443" s="11">
        <v>2500</v>
      </c>
      <c r="E3443" s="11">
        <v>2565</v>
      </c>
      <c r="F3443" t="s">
        <v>8219</v>
      </c>
      <c r="G3443" t="s">
        <v>8224</v>
      </c>
      <c r="H3443" t="s">
        <v>8246</v>
      </c>
      <c r="I3443">
        <v>1447445820</v>
      </c>
      <c r="J3443">
        <v>1445077121</v>
      </c>
      <c r="K3443" t="b">
        <v>0</v>
      </c>
      <c r="L3443">
        <v>43</v>
      </c>
      <c r="M3443" t="b">
        <v>1</v>
      </c>
      <c r="N3443" t="s">
        <v>8271</v>
      </c>
      <c r="O3443" s="13">
        <f>E3443/D3443</f>
        <v>1.026</v>
      </c>
      <c r="P3443" s="14">
        <f>IF($L3443&lt;&gt;0, E3443/L3443, 0)</f>
        <v>59.651162790697676</v>
      </c>
      <c r="Q3443" t="str">
        <f>LEFT($N3443, FIND("/", $N3443)-1)</f>
        <v>theater</v>
      </c>
      <c r="R3443" t="str">
        <f>RIGHT(N3443, LEN(N3443)-LEN(Q3443)-1)</f>
        <v>plays</v>
      </c>
      <c r="S3443" s="5">
        <f>$J3443/60/60/24+DATE(1970, 1, 1)</f>
        <v>42294.429641203707</v>
      </c>
      <c r="T3443" s="5">
        <f>$I3443/60/60/24+DATE(1970, 1, 1)</f>
        <v>42321.845138888893</v>
      </c>
      <c r="U3443" t="b">
        <f>T3443&gt;S3443</f>
        <v>1</v>
      </c>
    </row>
    <row r="3444" spans="1:21" ht="43.5" x14ac:dyDescent="0.35">
      <c r="A3444">
        <v>3442</v>
      </c>
      <c r="B3444" s="3" t="s">
        <v>3441</v>
      </c>
      <c r="C3444" s="3" t="s">
        <v>7552</v>
      </c>
      <c r="D3444" s="11">
        <v>250</v>
      </c>
      <c r="E3444" s="11">
        <v>250</v>
      </c>
      <c r="F3444" t="s">
        <v>8219</v>
      </c>
      <c r="G3444" t="s">
        <v>8224</v>
      </c>
      <c r="H3444" t="s">
        <v>8246</v>
      </c>
      <c r="I3444">
        <v>1433016672</v>
      </c>
      <c r="J3444">
        <v>1430424672</v>
      </c>
      <c r="K3444" t="b">
        <v>0</v>
      </c>
      <c r="L3444">
        <v>8</v>
      </c>
      <c r="M3444" t="b">
        <v>1</v>
      </c>
      <c r="N3444" t="s">
        <v>8271</v>
      </c>
      <c r="O3444" s="13">
        <f>E3444/D3444</f>
        <v>1</v>
      </c>
      <c r="P3444" s="14">
        <f>IF($L3444&lt;&gt;0, E3444/L3444, 0)</f>
        <v>31.25</v>
      </c>
      <c r="Q3444" t="str">
        <f>LEFT($N3444, FIND("/", $N3444)-1)</f>
        <v>theater</v>
      </c>
      <c r="R3444" t="str">
        <f>RIGHT(N3444, LEN(N3444)-LEN(Q3444)-1)</f>
        <v>plays</v>
      </c>
      <c r="S3444" s="5">
        <f>$J3444/60/60/24+DATE(1970, 1, 1)</f>
        <v>42124.841111111105</v>
      </c>
      <c r="T3444" s="5">
        <f>$I3444/60/60/24+DATE(1970, 1, 1)</f>
        <v>42154.841111111105</v>
      </c>
      <c r="U3444" t="b">
        <f>T3444&gt;S3444</f>
        <v>1</v>
      </c>
    </row>
    <row r="3445" spans="1:21" ht="43.5" x14ac:dyDescent="0.35">
      <c r="A3445">
        <v>3443</v>
      </c>
      <c r="B3445" s="3" t="s">
        <v>3442</v>
      </c>
      <c r="C3445" s="3" t="s">
        <v>7553</v>
      </c>
      <c r="D3445" s="11">
        <v>1000</v>
      </c>
      <c r="E3445" s="11">
        <v>1855</v>
      </c>
      <c r="F3445" t="s">
        <v>8219</v>
      </c>
      <c r="G3445" t="s">
        <v>8224</v>
      </c>
      <c r="H3445" t="s">
        <v>8246</v>
      </c>
      <c r="I3445">
        <v>1410266146</v>
      </c>
      <c r="J3445">
        <v>1407674146</v>
      </c>
      <c r="K3445" t="b">
        <v>0</v>
      </c>
      <c r="L3445">
        <v>45</v>
      </c>
      <c r="M3445" t="b">
        <v>1</v>
      </c>
      <c r="N3445" t="s">
        <v>8271</v>
      </c>
      <c r="O3445" s="13">
        <f>E3445/D3445</f>
        <v>1.855</v>
      </c>
      <c r="P3445" s="14">
        <f>IF($L3445&lt;&gt;0, E3445/L3445, 0)</f>
        <v>41.222222222222221</v>
      </c>
      <c r="Q3445" t="str">
        <f>LEFT($N3445, FIND("/", $N3445)-1)</f>
        <v>theater</v>
      </c>
      <c r="R3445" t="str">
        <f>RIGHT(N3445, LEN(N3445)-LEN(Q3445)-1)</f>
        <v>plays</v>
      </c>
      <c r="S3445" s="5">
        <f>$J3445/60/60/24+DATE(1970, 1, 1)</f>
        <v>41861.524837962963</v>
      </c>
      <c r="T3445" s="5">
        <f>$I3445/60/60/24+DATE(1970, 1, 1)</f>
        <v>41891.524837962963</v>
      </c>
      <c r="U3445" t="b">
        <f>T3445&gt;S3445</f>
        <v>1</v>
      </c>
    </row>
    <row r="3446" spans="1:21" ht="58" x14ac:dyDescent="0.35">
      <c r="A3446">
        <v>3444</v>
      </c>
      <c r="B3446" s="3" t="s">
        <v>3443</v>
      </c>
      <c r="C3446" s="3" t="s">
        <v>7554</v>
      </c>
      <c r="D3446" s="11">
        <v>300</v>
      </c>
      <c r="E3446" s="11">
        <v>867</v>
      </c>
      <c r="F3446" t="s">
        <v>8219</v>
      </c>
      <c r="G3446" t="s">
        <v>8226</v>
      </c>
      <c r="H3446" t="s">
        <v>8248</v>
      </c>
      <c r="I3446">
        <v>1465394340</v>
      </c>
      <c r="J3446">
        <v>1464677986</v>
      </c>
      <c r="K3446" t="b">
        <v>0</v>
      </c>
      <c r="L3446">
        <v>20</v>
      </c>
      <c r="M3446" t="b">
        <v>1</v>
      </c>
      <c r="N3446" t="s">
        <v>8271</v>
      </c>
      <c r="O3446" s="13">
        <f>E3446/D3446</f>
        <v>2.89</v>
      </c>
      <c r="P3446" s="14">
        <f>IF($L3446&lt;&gt;0, E3446/L3446, 0)</f>
        <v>43.35</v>
      </c>
      <c r="Q3446" t="str">
        <f>LEFT($N3446, FIND("/", $N3446)-1)</f>
        <v>theater</v>
      </c>
      <c r="R3446" t="str">
        <f>RIGHT(N3446, LEN(N3446)-LEN(Q3446)-1)</f>
        <v>plays</v>
      </c>
      <c r="S3446" s="5">
        <f>$J3446/60/60/24+DATE(1970, 1, 1)</f>
        <v>42521.291504629626</v>
      </c>
      <c r="T3446" s="5">
        <f>$I3446/60/60/24+DATE(1970, 1, 1)</f>
        <v>42529.582638888889</v>
      </c>
      <c r="U3446" t="b">
        <f>T3446&gt;S3446</f>
        <v>1</v>
      </c>
    </row>
    <row r="3447" spans="1:21" ht="43.5" x14ac:dyDescent="0.35">
      <c r="A3447">
        <v>3445</v>
      </c>
      <c r="B3447" s="3" t="s">
        <v>3444</v>
      </c>
      <c r="C3447" s="3" t="s">
        <v>7555</v>
      </c>
      <c r="D3447" s="11">
        <v>2000</v>
      </c>
      <c r="E3447" s="11">
        <v>2000</v>
      </c>
      <c r="F3447" t="s">
        <v>8219</v>
      </c>
      <c r="G3447" t="s">
        <v>8225</v>
      </c>
      <c r="H3447" t="s">
        <v>8247</v>
      </c>
      <c r="I3447">
        <v>1445604236</v>
      </c>
      <c r="J3447">
        <v>1443185036</v>
      </c>
      <c r="K3447" t="b">
        <v>0</v>
      </c>
      <c r="L3447">
        <v>31</v>
      </c>
      <c r="M3447" t="b">
        <v>1</v>
      </c>
      <c r="N3447" t="s">
        <v>8271</v>
      </c>
      <c r="O3447" s="13">
        <f>E3447/D3447</f>
        <v>1</v>
      </c>
      <c r="P3447" s="14">
        <f>IF($L3447&lt;&gt;0, E3447/L3447, 0)</f>
        <v>64.516129032258064</v>
      </c>
      <c r="Q3447" t="str">
        <f>LEFT($N3447, FIND("/", $N3447)-1)</f>
        <v>theater</v>
      </c>
      <c r="R3447" t="str">
        <f>RIGHT(N3447, LEN(N3447)-LEN(Q3447)-1)</f>
        <v>plays</v>
      </c>
      <c r="S3447" s="5">
        <f>$J3447/60/60/24+DATE(1970, 1, 1)</f>
        <v>42272.530509259261</v>
      </c>
      <c r="T3447" s="5">
        <f>$I3447/60/60/24+DATE(1970, 1, 1)</f>
        <v>42300.530509259261</v>
      </c>
      <c r="U3447" t="b">
        <f>T3447&gt;S3447</f>
        <v>1</v>
      </c>
    </row>
    <row r="3448" spans="1:21" ht="43.5" x14ac:dyDescent="0.35">
      <c r="A3448">
        <v>3446</v>
      </c>
      <c r="B3448" s="3" t="s">
        <v>3445</v>
      </c>
      <c r="C3448" s="3" t="s">
        <v>7556</v>
      </c>
      <c r="D3448" s="11">
        <v>1000</v>
      </c>
      <c r="E3448" s="11">
        <v>1082</v>
      </c>
      <c r="F3448" t="s">
        <v>8219</v>
      </c>
      <c r="G3448" t="s">
        <v>8225</v>
      </c>
      <c r="H3448" t="s">
        <v>8247</v>
      </c>
      <c r="I3448">
        <v>1423138800</v>
      </c>
      <c r="J3448">
        <v>1421092725</v>
      </c>
      <c r="K3448" t="b">
        <v>0</v>
      </c>
      <c r="L3448">
        <v>25</v>
      </c>
      <c r="M3448" t="b">
        <v>1</v>
      </c>
      <c r="N3448" t="s">
        <v>8271</v>
      </c>
      <c r="O3448" s="13">
        <f>E3448/D3448</f>
        <v>1.0820000000000001</v>
      </c>
      <c r="P3448" s="14">
        <f>IF($L3448&lt;&gt;0, E3448/L3448, 0)</f>
        <v>43.28</v>
      </c>
      <c r="Q3448" t="str">
        <f>LEFT($N3448, FIND("/", $N3448)-1)</f>
        <v>theater</v>
      </c>
      <c r="R3448" t="str">
        <f>RIGHT(N3448, LEN(N3448)-LEN(Q3448)-1)</f>
        <v>plays</v>
      </c>
      <c r="S3448" s="5">
        <f>$J3448/60/60/24+DATE(1970, 1, 1)</f>
        <v>42016.832465277781</v>
      </c>
      <c r="T3448" s="5">
        <f>$I3448/60/60/24+DATE(1970, 1, 1)</f>
        <v>42040.513888888891</v>
      </c>
      <c r="U3448" t="b">
        <f>T3448&gt;S3448</f>
        <v>1</v>
      </c>
    </row>
    <row r="3449" spans="1:21" ht="29" x14ac:dyDescent="0.35">
      <c r="A3449">
        <v>3447</v>
      </c>
      <c r="B3449" s="3" t="s">
        <v>3446</v>
      </c>
      <c r="C3449" s="3" t="s">
        <v>7557</v>
      </c>
      <c r="D3449" s="11">
        <v>1000</v>
      </c>
      <c r="E3449" s="11">
        <v>1078</v>
      </c>
      <c r="F3449" t="s">
        <v>8219</v>
      </c>
      <c r="G3449" t="s">
        <v>8224</v>
      </c>
      <c r="H3449" t="s">
        <v>8246</v>
      </c>
      <c r="I3449">
        <v>1458332412</v>
      </c>
      <c r="J3449">
        <v>1454448012</v>
      </c>
      <c r="K3449" t="b">
        <v>0</v>
      </c>
      <c r="L3449">
        <v>14</v>
      </c>
      <c r="M3449" t="b">
        <v>1</v>
      </c>
      <c r="N3449" t="s">
        <v>8271</v>
      </c>
      <c r="O3449" s="13">
        <f>E3449/D3449</f>
        <v>1.0780000000000001</v>
      </c>
      <c r="P3449" s="14">
        <f>IF($L3449&lt;&gt;0, E3449/L3449, 0)</f>
        <v>77</v>
      </c>
      <c r="Q3449" t="str">
        <f>LEFT($N3449, FIND("/", $N3449)-1)</f>
        <v>theater</v>
      </c>
      <c r="R3449" t="str">
        <f>RIGHT(N3449, LEN(N3449)-LEN(Q3449)-1)</f>
        <v>plays</v>
      </c>
      <c r="S3449" s="5">
        <f>$J3449/60/60/24+DATE(1970, 1, 1)</f>
        <v>42402.889027777783</v>
      </c>
      <c r="T3449" s="5">
        <f>$I3449/60/60/24+DATE(1970, 1, 1)</f>
        <v>42447.847361111111</v>
      </c>
      <c r="U3449" t="b">
        <f>T3449&gt;S3449</f>
        <v>1</v>
      </c>
    </row>
    <row r="3450" spans="1:21" ht="43.5" x14ac:dyDescent="0.35">
      <c r="A3450">
        <v>3448</v>
      </c>
      <c r="B3450" s="3" t="s">
        <v>3447</v>
      </c>
      <c r="C3450" s="3" t="s">
        <v>7558</v>
      </c>
      <c r="D3450" s="11">
        <v>2100</v>
      </c>
      <c r="E3450" s="11">
        <v>2305</v>
      </c>
      <c r="F3450" t="s">
        <v>8219</v>
      </c>
      <c r="G3450" t="s">
        <v>8224</v>
      </c>
      <c r="H3450" t="s">
        <v>8246</v>
      </c>
      <c r="I3450">
        <v>1418784689</v>
      </c>
      <c r="J3450">
        <v>1416192689</v>
      </c>
      <c r="K3450" t="b">
        <v>0</v>
      </c>
      <c r="L3450">
        <v>45</v>
      </c>
      <c r="M3450" t="b">
        <v>1</v>
      </c>
      <c r="N3450" t="s">
        <v>8271</v>
      </c>
      <c r="O3450" s="13">
        <f>E3450/D3450</f>
        <v>1.0976190476190477</v>
      </c>
      <c r="P3450" s="14">
        <f>IF($L3450&lt;&gt;0, E3450/L3450, 0)</f>
        <v>51.222222222222221</v>
      </c>
      <c r="Q3450" t="str">
        <f>LEFT($N3450, FIND("/", $N3450)-1)</f>
        <v>theater</v>
      </c>
      <c r="R3450" t="str">
        <f>RIGHT(N3450, LEN(N3450)-LEN(Q3450)-1)</f>
        <v>plays</v>
      </c>
      <c r="S3450" s="5">
        <f>$J3450/60/60/24+DATE(1970, 1, 1)</f>
        <v>41960.119085648148</v>
      </c>
      <c r="T3450" s="5">
        <f>$I3450/60/60/24+DATE(1970, 1, 1)</f>
        <v>41990.119085648148</v>
      </c>
      <c r="U3450" t="b">
        <f>T3450&gt;S3450</f>
        <v>1</v>
      </c>
    </row>
    <row r="3451" spans="1:21" ht="43.5" x14ac:dyDescent="0.35">
      <c r="A3451">
        <v>3449</v>
      </c>
      <c r="B3451" s="3" t="s">
        <v>3448</v>
      </c>
      <c r="C3451" s="3" t="s">
        <v>7559</v>
      </c>
      <c r="D3451" s="11">
        <v>800</v>
      </c>
      <c r="E3451" s="11">
        <v>1365</v>
      </c>
      <c r="F3451" t="s">
        <v>8219</v>
      </c>
      <c r="G3451" t="s">
        <v>8224</v>
      </c>
      <c r="H3451" t="s">
        <v>8246</v>
      </c>
      <c r="I3451">
        <v>1468036800</v>
      </c>
      <c r="J3451">
        <v>1465607738</v>
      </c>
      <c r="K3451" t="b">
        <v>0</v>
      </c>
      <c r="L3451">
        <v>20</v>
      </c>
      <c r="M3451" t="b">
        <v>1</v>
      </c>
      <c r="N3451" t="s">
        <v>8271</v>
      </c>
      <c r="O3451" s="13">
        <f>E3451/D3451</f>
        <v>1.70625</v>
      </c>
      <c r="P3451" s="14">
        <f>IF($L3451&lt;&gt;0, E3451/L3451, 0)</f>
        <v>68.25</v>
      </c>
      <c r="Q3451" t="str">
        <f>LEFT($N3451, FIND("/", $N3451)-1)</f>
        <v>theater</v>
      </c>
      <c r="R3451" t="str">
        <f>RIGHT(N3451, LEN(N3451)-LEN(Q3451)-1)</f>
        <v>plays</v>
      </c>
      <c r="S3451" s="5">
        <f>$J3451/60/60/24+DATE(1970, 1, 1)</f>
        <v>42532.052523148144</v>
      </c>
      <c r="T3451" s="5">
        <f>$I3451/60/60/24+DATE(1970, 1, 1)</f>
        <v>42560.166666666672</v>
      </c>
      <c r="U3451" t="b">
        <f>T3451&gt;S3451</f>
        <v>1</v>
      </c>
    </row>
    <row r="3452" spans="1:21" ht="43.5" x14ac:dyDescent="0.35">
      <c r="A3452">
        <v>3450</v>
      </c>
      <c r="B3452" s="3" t="s">
        <v>3449</v>
      </c>
      <c r="C3452" s="3" t="s">
        <v>7560</v>
      </c>
      <c r="D3452" s="11">
        <v>500</v>
      </c>
      <c r="E3452" s="11">
        <v>760</v>
      </c>
      <c r="F3452" t="s">
        <v>8219</v>
      </c>
      <c r="G3452" t="s">
        <v>8225</v>
      </c>
      <c r="H3452" t="s">
        <v>8247</v>
      </c>
      <c r="I3452">
        <v>1427990071</v>
      </c>
      <c r="J3452">
        <v>1422809671</v>
      </c>
      <c r="K3452" t="b">
        <v>0</v>
      </c>
      <c r="L3452">
        <v>39</v>
      </c>
      <c r="M3452" t="b">
        <v>1</v>
      </c>
      <c r="N3452" t="s">
        <v>8271</v>
      </c>
      <c r="O3452" s="13">
        <f>E3452/D3452</f>
        <v>1.52</v>
      </c>
      <c r="P3452" s="14">
        <f>IF($L3452&lt;&gt;0, E3452/L3452, 0)</f>
        <v>19.487179487179485</v>
      </c>
      <c r="Q3452" t="str">
        <f>LEFT($N3452, FIND("/", $N3452)-1)</f>
        <v>theater</v>
      </c>
      <c r="R3452" t="str">
        <f>RIGHT(N3452, LEN(N3452)-LEN(Q3452)-1)</f>
        <v>plays</v>
      </c>
      <c r="S3452" s="5">
        <f>$J3452/60/60/24+DATE(1970, 1, 1)</f>
        <v>42036.704525462963</v>
      </c>
      <c r="T3452" s="5">
        <f>$I3452/60/60/24+DATE(1970, 1, 1)</f>
        <v>42096.662858796291</v>
      </c>
      <c r="U3452" t="b">
        <f>T3452&gt;S3452</f>
        <v>1</v>
      </c>
    </row>
    <row r="3453" spans="1:21" ht="43.5" x14ac:dyDescent="0.35">
      <c r="A3453">
        <v>3451</v>
      </c>
      <c r="B3453" s="3" t="s">
        <v>3450</v>
      </c>
      <c r="C3453" s="3" t="s">
        <v>7561</v>
      </c>
      <c r="D3453" s="11">
        <v>650</v>
      </c>
      <c r="E3453" s="11">
        <v>658</v>
      </c>
      <c r="F3453" t="s">
        <v>8219</v>
      </c>
      <c r="G3453" t="s">
        <v>8224</v>
      </c>
      <c r="H3453" t="s">
        <v>8246</v>
      </c>
      <c r="I3453">
        <v>1429636927</v>
      </c>
      <c r="J3453">
        <v>1427304127</v>
      </c>
      <c r="K3453" t="b">
        <v>0</v>
      </c>
      <c r="L3453">
        <v>16</v>
      </c>
      <c r="M3453" t="b">
        <v>1</v>
      </c>
      <c r="N3453" t="s">
        <v>8271</v>
      </c>
      <c r="O3453" s="13">
        <f>E3453/D3453</f>
        <v>1.0123076923076924</v>
      </c>
      <c r="P3453" s="14">
        <f>IF($L3453&lt;&gt;0, E3453/L3453, 0)</f>
        <v>41.125</v>
      </c>
      <c r="Q3453" t="str">
        <f>LEFT($N3453, FIND("/", $N3453)-1)</f>
        <v>theater</v>
      </c>
      <c r="R3453" t="str">
        <f>RIGHT(N3453, LEN(N3453)-LEN(Q3453)-1)</f>
        <v>plays</v>
      </c>
      <c r="S3453" s="5">
        <f>$J3453/60/60/24+DATE(1970, 1, 1)</f>
        <v>42088.723692129628</v>
      </c>
      <c r="T3453" s="5">
        <f>$I3453/60/60/24+DATE(1970, 1, 1)</f>
        <v>42115.723692129628</v>
      </c>
      <c r="U3453" t="b">
        <f>T3453&gt;S3453</f>
        <v>1</v>
      </c>
    </row>
    <row r="3454" spans="1:21" ht="43.5" x14ac:dyDescent="0.35">
      <c r="A3454">
        <v>3452</v>
      </c>
      <c r="B3454" s="3" t="s">
        <v>3451</v>
      </c>
      <c r="C3454" s="3" t="s">
        <v>7562</v>
      </c>
      <c r="D3454" s="11">
        <v>1000</v>
      </c>
      <c r="E3454" s="11">
        <v>1532</v>
      </c>
      <c r="F3454" t="s">
        <v>8219</v>
      </c>
      <c r="G3454" t="s">
        <v>8224</v>
      </c>
      <c r="H3454" t="s">
        <v>8246</v>
      </c>
      <c r="I3454">
        <v>1406087940</v>
      </c>
      <c r="J3454">
        <v>1404141626</v>
      </c>
      <c r="K3454" t="b">
        <v>0</v>
      </c>
      <c r="L3454">
        <v>37</v>
      </c>
      <c r="M3454" t="b">
        <v>1</v>
      </c>
      <c r="N3454" t="s">
        <v>8271</v>
      </c>
      <c r="O3454" s="13">
        <f>E3454/D3454</f>
        <v>1.532</v>
      </c>
      <c r="P3454" s="14">
        <f>IF($L3454&lt;&gt;0, E3454/L3454, 0)</f>
        <v>41.405405405405403</v>
      </c>
      <c r="Q3454" t="str">
        <f>LEFT($N3454, FIND("/", $N3454)-1)</f>
        <v>theater</v>
      </c>
      <c r="R3454" t="str">
        <f>RIGHT(N3454, LEN(N3454)-LEN(Q3454)-1)</f>
        <v>plays</v>
      </c>
      <c r="S3454" s="5">
        <f>$J3454/60/60/24+DATE(1970, 1, 1)</f>
        <v>41820.639189814814</v>
      </c>
      <c r="T3454" s="5">
        <f>$I3454/60/60/24+DATE(1970, 1, 1)</f>
        <v>41843.165972222225</v>
      </c>
      <c r="U3454" t="b">
        <f>T3454&gt;S3454</f>
        <v>1</v>
      </c>
    </row>
    <row r="3455" spans="1:21" ht="43.5" x14ac:dyDescent="0.35">
      <c r="A3455">
        <v>3453</v>
      </c>
      <c r="B3455" s="3" t="s">
        <v>3452</v>
      </c>
      <c r="C3455" s="3" t="s">
        <v>7563</v>
      </c>
      <c r="D3455" s="11">
        <v>300</v>
      </c>
      <c r="E3455" s="11">
        <v>385</v>
      </c>
      <c r="F3455" t="s">
        <v>8219</v>
      </c>
      <c r="G3455" t="s">
        <v>8225</v>
      </c>
      <c r="H3455" t="s">
        <v>8247</v>
      </c>
      <c r="I3455">
        <v>1471130956</v>
      </c>
      <c r="J3455">
        <v>1465946956</v>
      </c>
      <c r="K3455" t="b">
        <v>0</v>
      </c>
      <c r="L3455">
        <v>14</v>
      </c>
      <c r="M3455" t="b">
        <v>1</v>
      </c>
      <c r="N3455" t="s">
        <v>8271</v>
      </c>
      <c r="O3455" s="13">
        <f>E3455/D3455</f>
        <v>1.2833333333333334</v>
      </c>
      <c r="P3455" s="14">
        <f>IF($L3455&lt;&gt;0, E3455/L3455, 0)</f>
        <v>27.5</v>
      </c>
      <c r="Q3455" t="str">
        <f>LEFT($N3455, FIND("/", $N3455)-1)</f>
        <v>theater</v>
      </c>
      <c r="R3455" t="str">
        <f>RIGHT(N3455, LEN(N3455)-LEN(Q3455)-1)</f>
        <v>plays</v>
      </c>
      <c r="S3455" s="5">
        <f>$J3455/60/60/24+DATE(1970, 1, 1)</f>
        <v>42535.97865740741</v>
      </c>
      <c r="T3455" s="5">
        <f>$I3455/60/60/24+DATE(1970, 1, 1)</f>
        <v>42595.97865740741</v>
      </c>
      <c r="U3455" t="b">
        <f>T3455&gt;S3455</f>
        <v>1</v>
      </c>
    </row>
    <row r="3456" spans="1:21" ht="58" x14ac:dyDescent="0.35">
      <c r="A3456">
        <v>3454</v>
      </c>
      <c r="B3456" s="3" t="s">
        <v>3453</v>
      </c>
      <c r="C3456" s="3" t="s">
        <v>7564</v>
      </c>
      <c r="D3456" s="11">
        <v>700</v>
      </c>
      <c r="E3456" s="11">
        <v>705</v>
      </c>
      <c r="F3456" t="s">
        <v>8219</v>
      </c>
      <c r="G3456" t="s">
        <v>8225</v>
      </c>
      <c r="H3456" t="s">
        <v>8247</v>
      </c>
      <c r="I3456">
        <v>1406825159</v>
      </c>
      <c r="J3456">
        <v>1404233159</v>
      </c>
      <c r="K3456" t="b">
        <v>0</v>
      </c>
      <c r="L3456">
        <v>21</v>
      </c>
      <c r="M3456" t="b">
        <v>1</v>
      </c>
      <c r="N3456" t="s">
        <v>8271</v>
      </c>
      <c r="O3456" s="13">
        <f>E3456/D3456</f>
        <v>1.0071428571428571</v>
      </c>
      <c r="P3456" s="14">
        <f>IF($L3456&lt;&gt;0, E3456/L3456, 0)</f>
        <v>33.571428571428569</v>
      </c>
      <c r="Q3456" t="str">
        <f>LEFT($N3456, FIND("/", $N3456)-1)</f>
        <v>theater</v>
      </c>
      <c r="R3456" t="str">
        <f>RIGHT(N3456, LEN(N3456)-LEN(Q3456)-1)</f>
        <v>plays</v>
      </c>
      <c r="S3456" s="5">
        <f>$J3456/60/60/24+DATE(1970, 1, 1)</f>
        <v>41821.698599537034</v>
      </c>
      <c r="T3456" s="5">
        <f>$I3456/60/60/24+DATE(1970, 1, 1)</f>
        <v>41851.698599537034</v>
      </c>
      <c r="U3456" t="b">
        <f>T3456&gt;S3456</f>
        <v>1</v>
      </c>
    </row>
    <row r="3457" spans="1:21" ht="58" x14ac:dyDescent="0.35">
      <c r="A3457">
        <v>3455</v>
      </c>
      <c r="B3457" s="3" t="s">
        <v>3454</v>
      </c>
      <c r="C3457" s="3" t="s">
        <v>7565</v>
      </c>
      <c r="D3457" s="11">
        <v>10000</v>
      </c>
      <c r="E3457" s="11">
        <v>10065</v>
      </c>
      <c r="F3457" t="s">
        <v>8219</v>
      </c>
      <c r="G3457" t="s">
        <v>8224</v>
      </c>
      <c r="H3457" t="s">
        <v>8246</v>
      </c>
      <c r="I3457">
        <v>1476381627</v>
      </c>
      <c r="J3457">
        <v>1473789627</v>
      </c>
      <c r="K3457" t="b">
        <v>0</v>
      </c>
      <c r="L3457">
        <v>69</v>
      </c>
      <c r="M3457" t="b">
        <v>1</v>
      </c>
      <c r="N3457" t="s">
        <v>8271</v>
      </c>
      <c r="O3457" s="13">
        <f>E3457/D3457</f>
        <v>1.0065</v>
      </c>
      <c r="P3457" s="14">
        <f>IF($L3457&lt;&gt;0, E3457/L3457, 0)</f>
        <v>145.86956521739131</v>
      </c>
      <c r="Q3457" t="str">
        <f>LEFT($N3457, FIND("/", $N3457)-1)</f>
        <v>theater</v>
      </c>
      <c r="R3457" t="str">
        <f>RIGHT(N3457, LEN(N3457)-LEN(Q3457)-1)</f>
        <v>plays</v>
      </c>
      <c r="S3457" s="5">
        <f>$J3457/60/60/24+DATE(1970, 1, 1)</f>
        <v>42626.7503125</v>
      </c>
      <c r="T3457" s="5">
        <f>$I3457/60/60/24+DATE(1970, 1, 1)</f>
        <v>42656.7503125</v>
      </c>
      <c r="U3457" t="b">
        <f>T3457&gt;S3457</f>
        <v>1</v>
      </c>
    </row>
    <row r="3458" spans="1:21" ht="43.5" x14ac:dyDescent="0.35">
      <c r="A3458">
        <v>3456</v>
      </c>
      <c r="B3458" s="3" t="s">
        <v>3455</v>
      </c>
      <c r="C3458" s="3" t="s">
        <v>7566</v>
      </c>
      <c r="D3458" s="11">
        <v>3000</v>
      </c>
      <c r="E3458" s="11">
        <v>5739</v>
      </c>
      <c r="F3458" t="s">
        <v>8219</v>
      </c>
      <c r="G3458" t="s">
        <v>8224</v>
      </c>
      <c r="H3458" t="s">
        <v>8246</v>
      </c>
      <c r="I3458">
        <v>1406876340</v>
      </c>
      <c r="J3458">
        <v>1404190567</v>
      </c>
      <c r="K3458" t="b">
        <v>0</v>
      </c>
      <c r="L3458">
        <v>16</v>
      </c>
      <c r="M3458" t="b">
        <v>1</v>
      </c>
      <c r="N3458" t="s">
        <v>8271</v>
      </c>
      <c r="O3458" s="13">
        <f>E3458/D3458</f>
        <v>1.913</v>
      </c>
      <c r="P3458" s="14">
        <f>IF($L3458&lt;&gt;0, E3458/L3458, 0)</f>
        <v>358.6875</v>
      </c>
      <c r="Q3458" t="str">
        <f>LEFT($N3458, FIND("/", $N3458)-1)</f>
        <v>theater</v>
      </c>
      <c r="R3458" t="str">
        <f>RIGHT(N3458, LEN(N3458)-LEN(Q3458)-1)</f>
        <v>plays</v>
      </c>
      <c r="S3458" s="5">
        <f>$J3458/60/60/24+DATE(1970, 1, 1)</f>
        <v>41821.205636574072</v>
      </c>
      <c r="T3458" s="5">
        <f>$I3458/60/60/24+DATE(1970, 1, 1)</f>
        <v>41852.290972222225</v>
      </c>
      <c r="U3458" t="b">
        <f>T3458&gt;S3458</f>
        <v>1</v>
      </c>
    </row>
    <row r="3459" spans="1:21" ht="29" x14ac:dyDescent="0.35">
      <c r="A3459">
        <v>3457</v>
      </c>
      <c r="B3459" s="3" t="s">
        <v>3456</v>
      </c>
      <c r="C3459" s="3" t="s">
        <v>7567</v>
      </c>
      <c r="D3459" s="11">
        <v>2000</v>
      </c>
      <c r="E3459" s="11">
        <v>2804</v>
      </c>
      <c r="F3459" t="s">
        <v>8219</v>
      </c>
      <c r="G3459" t="s">
        <v>8224</v>
      </c>
      <c r="H3459" t="s">
        <v>8246</v>
      </c>
      <c r="I3459">
        <v>1423720740</v>
      </c>
      <c r="J3459">
        <v>1421081857</v>
      </c>
      <c r="K3459" t="b">
        <v>0</v>
      </c>
      <c r="L3459">
        <v>55</v>
      </c>
      <c r="M3459" t="b">
        <v>1</v>
      </c>
      <c r="N3459" t="s">
        <v>8271</v>
      </c>
      <c r="O3459" s="13">
        <f>E3459/D3459</f>
        <v>1.4019999999999999</v>
      </c>
      <c r="P3459" s="14">
        <f>IF($L3459&lt;&gt;0, E3459/L3459, 0)</f>
        <v>50.981818181818184</v>
      </c>
      <c r="Q3459" t="str">
        <f>LEFT($N3459, FIND("/", $N3459)-1)</f>
        <v>theater</v>
      </c>
      <c r="R3459" t="str">
        <f>RIGHT(N3459, LEN(N3459)-LEN(Q3459)-1)</f>
        <v>plays</v>
      </c>
      <c r="S3459" s="5">
        <f>$J3459/60/60/24+DATE(1970, 1, 1)</f>
        <v>42016.706678240742</v>
      </c>
      <c r="T3459" s="5">
        <f>$I3459/60/60/24+DATE(1970, 1, 1)</f>
        <v>42047.249305555553</v>
      </c>
      <c r="U3459" t="b">
        <f>T3459&gt;S3459</f>
        <v>1</v>
      </c>
    </row>
    <row r="3460" spans="1:21" ht="43.5" x14ac:dyDescent="0.35">
      <c r="A3460">
        <v>3458</v>
      </c>
      <c r="B3460" s="3" t="s">
        <v>3457</v>
      </c>
      <c r="C3460" s="3" t="s">
        <v>7568</v>
      </c>
      <c r="D3460" s="11">
        <v>978</v>
      </c>
      <c r="E3460" s="11">
        <v>1216</v>
      </c>
      <c r="F3460" t="s">
        <v>8219</v>
      </c>
      <c r="G3460" t="s">
        <v>8224</v>
      </c>
      <c r="H3460" t="s">
        <v>8246</v>
      </c>
      <c r="I3460">
        <v>1422937620</v>
      </c>
      <c r="J3460">
        <v>1420606303</v>
      </c>
      <c r="K3460" t="b">
        <v>0</v>
      </c>
      <c r="L3460">
        <v>27</v>
      </c>
      <c r="M3460" t="b">
        <v>1</v>
      </c>
      <c r="N3460" t="s">
        <v>8271</v>
      </c>
      <c r="O3460" s="13">
        <f>E3460/D3460</f>
        <v>1.2433537832310839</v>
      </c>
      <c r="P3460" s="14">
        <f>IF($L3460&lt;&gt;0, E3460/L3460, 0)</f>
        <v>45.037037037037038</v>
      </c>
      <c r="Q3460" t="str">
        <f>LEFT($N3460, FIND("/", $N3460)-1)</f>
        <v>theater</v>
      </c>
      <c r="R3460" t="str">
        <f>RIGHT(N3460, LEN(N3460)-LEN(Q3460)-1)</f>
        <v>plays</v>
      </c>
      <c r="S3460" s="5">
        <f>$J3460/60/60/24+DATE(1970, 1, 1)</f>
        <v>42011.202581018515</v>
      </c>
      <c r="T3460" s="5">
        <f>$I3460/60/60/24+DATE(1970, 1, 1)</f>
        <v>42038.185416666667</v>
      </c>
      <c r="U3460" t="b">
        <f>T3460&gt;S3460</f>
        <v>1</v>
      </c>
    </row>
    <row r="3461" spans="1:21" ht="58" x14ac:dyDescent="0.35">
      <c r="A3461">
        <v>3459</v>
      </c>
      <c r="B3461" s="3" t="s">
        <v>3458</v>
      </c>
      <c r="C3461" s="3" t="s">
        <v>7569</v>
      </c>
      <c r="D3461" s="11">
        <v>500</v>
      </c>
      <c r="E3461" s="11">
        <v>631</v>
      </c>
      <c r="F3461" t="s">
        <v>8219</v>
      </c>
      <c r="G3461" t="s">
        <v>8225</v>
      </c>
      <c r="H3461" t="s">
        <v>8247</v>
      </c>
      <c r="I3461">
        <v>1463743860</v>
      </c>
      <c r="J3461">
        <v>1461151860</v>
      </c>
      <c r="K3461" t="b">
        <v>0</v>
      </c>
      <c r="L3461">
        <v>36</v>
      </c>
      <c r="M3461" t="b">
        <v>1</v>
      </c>
      <c r="N3461" t="s">
        <v>8271</v>
      </c>
      <c r="O3461" s="13">
        <f>E3461/D3461</f>
        <v>1.262</v>
      </c>
      <c r="P3461" s="14">
        <f>IF($L3461&lt;&gt;0, E3461/L3461, 0)</f>
        <v>17.527777777777779</v>
      </c>
      <c r="Q3461" t="str">
        <f>LEFT($N3461, FIND("/", $N3461)-1)</f>
        <v>theater</v>
      </c>
      <c r="R3461" t="str">
        <f>RIGHT(N3461, LEN(N3461)-LEN(Q3461)-1)</f>
        <v>plays</v>
      </c>
      <c r="S3461" s="5">
        <f>$J3461/60/60/24+DATE(1970, 1, 1)</f>
        <v>42480.479861111111</v>
      </c>
      <c r="T3461" s="5">
        <f>$I3461/60/60/24+DATE(1970, 1, 1)</f>
        <v>42510.479861111111</v>
      </c>
      <c r="U3461" t="b">
        <f>T3461&gt;S3461</f>
        <v>1</v>
      </c>
    </row>
    <row r="3462" spans="1:21" ht="43.5" x14ac:dyDescent="0.35">
      <c r="A3462">
        <v>3460</v>
      </c>
      <c r="B3462" s="3" t="s">
        <v>3459</v>
      </c>
      <c r="C3462" s="3" t="s">
        <v>7570</v>
      </c>
      <c r="D3462" s="11">
        <v>500</v>
      </c>
      <c r="E3462" s="11">
        <v>950</v>
      </c>
      <c r="F3462" t="s">
        <v>8219</v>
      </c>
      <c r="G3462" t="s">
        <v>8225</v>
      </c>
      <c r="H3462" t="s">
        <v>8247</v>
      </c>
      <c r="I3462">
        <v>1408106352</v>
      </c>
      <c r="J3462">
        <v>1406896752</v>
      </c>
      <c r="K3462" t="b">
        <v>0</v>
      </c>
      <c r="L3462">
        <v>19</v>
      </c>
      <c r="M3462" t="b">
        <v>1</v>
      </c>
      <c r="N3462" t="s">
        <v>8271</v>
      </c>
      <c r="O3462" s="13">
        <f>E3462/D3462</f>
        <v>1.9</v>
      </c>
      <c r="P3462" s="14">
        <f>IF($L3462&lt;&gt;0, E3462/L3462, 0)</f>
        <v>50</v>
      </c>
      <c r="Q3462" t="str">
        <f>LEFT($N3462, FIND("/", $N3462)-1)</f>
        <v>theater</v>
      </c>
      <c r="R3462" t="str">
        <f>RIGHT(N3462, LEN(N3462)-LEN(Q3462)-1)</f>
        <v>plays</v>
      </c>
      <c r="S3462" s="5">
        <f>$J3462/60/60/24+DATE(1970, 1, 1)</f>
        <v>41852.527222222219</v>
      </c>
      <c r="T3462" s="5">
        <f>$I3462/60/60/24+DATE(1970, 1, 1)</f>
        <v>41866.527222222219</v>
      </c>
      <c r="U3462" t="b">
        <f>T3462&gt;S3462</f>
        <v>1</v>
      </c>
    </row>
    <row r="3463" spans="1:21" ht="58" x14ac:dyDescent="0.35">
      <c r="A3463">
        <v>3461</v>
      </c>
      <c r="B3463" s="3" t="s">
        <v>3460</v>
      </c>
      <c r="C3463" s="3" t="s">
        <v>7571</v>
      </c>
      <c r="D3463" s="11">
        <v>500</v>
      </c>
      <c r="E3463" s="11">
        <v>695</v>
      </c>
      <c r="F3463" t="s">
        <v>8219</v>
      </c>
      <c r="G3463" t="s">
        <v>8224</v>
      </c>
      <c r="H3463" t="s">
        <v>8246</v>
      </c>
      <c r="I3463">
        <v>1477710000</v>
      </c>
      <c r="J3463">
        <v>1475248279</v>
      </c>
      <c r="K3463" t="b">
        <v>0</v>
      </c>
      <c r="L3463">
        <v>12</v>
      </c>
      <c r="M3463" t="b">
        <v>1</v>
      </c>
      <c r="N3463" t="s">
        <v>8271</v>
      </c>
      <c r="O3463" s="13">
        <f>E3463/D3463</f>
        <v>1.39</v>
      </c>
      <c r="P3463" s="14">
        <f>IF($L3463&lt;&gt;0, E3463/L3463, 0)</f>
        <v>57.916666666666664</v>
      </c>
      <c r="Q3463" t="str">
        <f>LEFT($N3463, FIND("/", $N3463)-1)</f>
        <v>theater</v>
      </c>
      <c r="R3463" t="str">
        <f>RIGHT(N3463, LEN(N3463)-LEN(Q3463)-1)</f>
        <v>plays</v>
      </c>
      <c r="S3463" s="5">
        <f>$J3463/60/60/24+DATE(1970, 1, 1)</f>
        <v>42643.632858796293</v>
      </c>
      <c r="T3463" s="5">
        <f>$I3463/60/60/24+DATE(1970, 1, 1)</f>
        <v>42672.125</v>
      </c>
      <c r="U3463" t="b">
        <f>T3463&gt;S3463</f>
        <v>1</v>
      </c>
    </row>
    <row r="3464" spans="1:21" ht="43.5" x14ac:dyDescent="0.35">
      <c r="A3464">
        <v>3462</v>
      </c>
      <c r="B3464" s="3" t="s">
        <v>3461</v>
      </c>
      <c r="C3464" s="3" t="s">
        <v>7572</v>
      </c>
      <c r="D3464" s="11">
        <v>250</v>
      </c>
      <c r="E3464" s="11">
        <v>505</v>
      </c>
      <c r="F3464" t="s">
        <v>8219</v>
      </c>
      <c r="G3464" t="s">
        <v>8224</v>
      </c>
      <c r="H3464" t="s">
        <v>8246</v>
      </c>
      <c r="I3464">
        <v>1436551200</v>
      </c>
      <c r="J3464">
        <v>1435181628</v>
      </c>
      <c r="K3464" t="b">
        <v>0</v>
      </c>
      <c r="L3464">
        <v>17</v>
      </c>
      <c r="M3464" t="b">
        <v>1</v>
      </c>
      <c r="N3464" t="s">
        <v>8271</v>
      </c>
      <c r="O3464" s="13">
        <f>E3464/D3464</f>
        <v>2.02</v>
      </c>
      <c r="P3464" s="14">
        <f>IF($L3464&lt;&gt;0, E3464/L3464, 0)</f>
        <v>29.705882352941178</v>
      </c>
      <c r="Q3464" t="str">
        <f>LEFT($N3464, FIND("/", $N3464)-1)</f>
        <v>theater</v>
      </c>
      <c r="R3464" t="str">
        <f>RIGHT(N3464, LEN(N3464)-LEN(Q3464)-1)</f>
        <v>plays</v>
      </c>
      <c r="S3464" s="5">
        <f>$J3464/60/60/24+DATE(1970, 1, 1)</f>
        <v>42179.898472222223</v>
      </c>
      <c r="T3464" s="5">
        <f>$I3464/60/60/24+DATE(1970, 1, 1)</f>
        <v>42195.75</v>
      </c>
      <c r="U3464" t="b">
        <f>T3464&gt;S3464</f>
        <v>1</v>
      </c>
    </row>
    <row r="3465" spans="1:21" ht="43.5" x14ac:dyDescent="0.35">
      <c r="A3465">
        <v>3463</v>
      </c>
      <c r="B3465" s="3" t="s">
        <v>3462</v>
      </c>
      <c r="C3465" s="3" t="s">
        <v>7573</v>
      </c>
      <c r="D3465" s="11">
        <v>10000</v>
      </c>
      <c r="E3465" s="11">
        <v>10338</v>
      </c>
      <c r="F3465" t="s">
        <v>8219</v>
      </c>
      <c r="G3465" t="s">
        <v>8229</v>
      </c>
      <c r="H3465" t="s">
        <v>8251</v>
      </c>
      <c r="I3465">
        <v>1476158340</v>
      </c>
      <c r="J3465">
        <v>1472594585</v>
      </c>
      <c r="K3465" t="b">
        <v>0</v>
      </c>
      <c r="L3465">
        <v>114</v>
      </c>
      <c r="M3465" t="b">
        <v>1</v>
      </c>
      <c r="N3465" t="s">
        <v>8271</v>
      </c>
      <c r="O3465" s="13">
        <f>E3465/D3465</f>
        <v>1.0338000000000001</v>
      </c>
      <c r="P3465" s="14">
        <f>IF($L3465&lt;&gt;0, E3465/L3465, 0)</f>
        <v>90.684210526315795</v>
      </c>
      <c r="Q3465" t="str">
        <f>LEFT($N3465, FIND("/", $N3465)-1)</f>
        <v>theater</v>
      </c>
      <c r="R3465" t="str">
        <f>RIGHT(N3465, LEN(N3465)-LEN(Q3465)-1)</f>
        <v>plays</v>
      </c>
      <c r="S3465" s="5">
        <f>$J3465/60/60/24+DATE(1970, 1, 1)</f>
        <v>42612.918807870374</v>
      </c>
      <c r="T3465" s="5">
        <f>$I3465/60/60/24+DATE(1970, 1, 1)</f>
        <v>42654.165972222225</v>
      </c>
      <c r="U3465" t="b">
        <f>T3465&gt;S3465</f>
        <v>1</v>
      </c>
    </row>
    <row r="3466" spans="1:21" ht="58" x14ac:dyDescent="0.35">
      <c r="A3466">
        <v>3464</v>
      </c>
      <c r="B3466" s="3" t="s">
        <v>3463</v>
      </c>
      <c r="C3466" s="3" t="s">
        <v>7574</v>
      </c>
      <c r="D3466" s="11">
        <v>5000</v>
      </c>
      <c r="E3466" s="11">
        <v>5116.18</v>
      </c>
      <c r="F3466" t="s">
        <v>8219</v>
      </c>
      <c r="G3466" t="s">
        <v>8224</v>
      </c>
      <c r="H3466" t="s">
        <v>8246</v>
      </c>
      <c r="I3466">
        <v>1471921637</v>
      </c>
      <c r="J3466">
        <v>1469329637</v>
      </c>
      <c r="K3466" t="b">
        <v>0</v>
      </c>
      <c r="L3466">
        <v>93</v>
      </c>
      <c r="M3466" t="b">
        <v>1</v>
      </c>
      <c r="N3466" t="s">
        <v>8271</v>
      </c>
      <c r="O3466" s="13">
        <f>E3466/D3466</f>
        <v>1.023236</v>
      </c>
      <c r="P3466" s="14">
        <f>IF($L3466&lt;&gt;0, E3466/L3466, 0)</f>
        <v>55.012688172043013</v>
      </c>
      <c r="Q3466" t="str">
        <f>LEFT($N3466, FIND("/", $N3466)-1)</f>
        <v>theater</v>
      </c>
      <c r="R3466" t="str">
        <f>RIGHT(N3466, LEN(N3466)-LEN(Q3466)-1)</f>
        <v>plays</v>
      </c>
      <c r="S3466" s="5">
        <f>$J3466/60/60/24+DATE(1970, 1, 1)</f>
        <v>42575.130057870367</v>
      </c>
      <c r="T3466" s="5">
        <f>$I3466/60/60/24+DATE(1970, 1, 1)</f>
        <v>42605.130057870367</v>
      </c>
      <c r="U3466" t="b">
        <f>T3466&gt;S3466</f>
        <v>1</v>
      </c>
    </row>
    <row r="3467" spans="1:21" ht="43.5" x14ac:dyDescent="0.35">
      <c r="A3467">
        <v>3465</v>
      </c>
      <c r="B3467" s="3" t="s">
        <v>3464</v>
      </c>
      <c r="C3467" s="3" t="s">
        <v>7575</v>
      </c>
      <c r="D3467" s="11">
        <v>2000</v>
      </c>
      <c r="E3467" s="11">
        <v>2060</v>
      </c>
      <c r="F3467" t="s">
        <v>8219</v>
      </c>
      <c r="G3467" t="s">
        <v>8225</v>
      </c>
      <c r="H3467" t="s">
        <v>8247</v>
      </c>
      <c r="I3467">
        <v>1439136000</v>
      </c>
      <c r="J3467">
        <v>1436972472</v>
      </c>
      <c r="K3467" t="b">
        <v>0</v>
      </c>
      <c r="L3467">
        <v>36</v>
      </c>
      <c r="M3467" t="b">
        <v>1</v>
      </c>
      <c r="N3467" t="s">
        <v>8271</v>
      </c>
      <c r="O3467" s="13">
        <f>E3467/D3467</f>
        <v>1.03</v>
      </c>
      <c r="P3467" s="14">
        <f>IF($L3467&lt;&gt;0, E3467/L3467, 0)</f>
        <v>57.222222222222221</v>
      </c>
      <c r="Q3467" t="str">
        <f>LEFT($N3467, FIND("/", $N3467)-1)</f>
        <v>theater</v>
      </c>
      <c r="R3467" t="str">
        <f>RIGHT(N3467, LEN(N3467)-LEN(Q3467)-1)</f>
        <v>plays</v>
      </c>
      <c r="S3467" s="5">
        <f>$J3467/60/60/24+DATE(1970, 1, 1)</f>
        <v>42200.625833333332</v>
      </c>
      <c r="T3467" s="5">
        <f>$I3467/60/60/24+DATE(1970, 1, 1)</f>
        <v>42225.666666666672</v>
      </c>
      <c r="U3467" t="b">
        <f>T3467&gt;S3467</f>
        <v>1</v>
      </c>
    </row>
    <row r="3468" spans="1:21" ht="43.5" x14ac:dyDescent="0.35">
      <c r="A3468">
        <v>3466</v>
      </c>
      <c r="B3468" s="3" t="s">
        <v>3465</v>
      </c>
      <c r="C3468" s="3" t="s">
        <v>7576</v>
      </c>
      <c r="D3468" s="11">
        <v>3500</v>
      </c>
      <c r="E3468" s="11">
        <v>4450</v>
      </c>
      <c r="F3468" t="s">
        <v>8219</v>
      </c>
      <c r="G3468" t="s">
        <v>8224</v>
      </c>
      <c r="H3468" t="s">
        <v>8246</v>
      </c>
      <c r="I3468">
        <v>1461108450</v>
      </c>
      <c r="J3468">
        <v>1455928050</v>
      </c>
      <c r="K3468" t="b">
        <v>0</v>
      </c>
      <c r="L3468">
        <v>61</v>
      </c>
      <c r="M3468" t="b">
        <v>1</v>
      </c>
      <c r="N3468" t="s">
        <v>8271</v>
      </c>
      <c r="O3468" s="13">
        <f>E3468/D3468</f>
        <v>1.2714285714285714</v>
      </c>
      <c r="P3468" s="14">
        <f>IF($L3468&lt;&gt;0, E3468/L3468, 0)</f>
        <v>72.950819672131146</v>
      </c>
      <c r="Q3468" t="str">
        <f>LEFT($N3468, FIND("/", $N3468)-1)</f>
        <v>theater</v>
      </c>
      <c r="R3468" t="str">
        <f>RIGHT(N3468, LEN(N3468)-LEN(Q3468)-1)</f>
        <v>plays</v>
      </c>
      <c r="S3468" s="5">
        <f>$J3468/60/60/24+DATE(1970, 1, 1)</f>
        <v>42420.019097222219</v>
      </c>
      <c r="T3468" s="5">
        <f>$I3468/60/60/24+DATE(1970, 1, 1)</f>
        <v>42479.977430555555</v>
      </c>
      <c r="U3468" t="b">
        <f>T3468&gt;S3468</f>
        <v>1</v>
      </c>
    </row>
    <row r="3469" spans="1:21" x14ac:dyDescent="0.35">
      <c r="A3469">
        <v>3467</v>
      </c>
      <c r="B3469" s="3" t="s">
        <v>3466</v>
      </c>
      <c r="C3469" s="3" t="s">
        <v>7577</v>
      </c>
      <c r="D3469" s="11">
        <v>3000</v>
      </c>
      <c r="E3469" s="11">
        <v>3030</v>
      </c>
      <c r="F3469" t="s">
        <v>8219</v>
      </c>
      <c r="G3469" t="s">
        <v>8224</v>
      </c>
      <c r="H3469" t="s">
        <v>8246</v>
      </c>
      <c r="I3469">
        <v>1426864032</v>
      </c>
      <c r="J3469">
        <v>1424275632</v>
      </c>
      <c r="K3469" t="b">
        <v>0</v>
      </c>
      <c r="L3469">
        <v>47</v>
      </c>
      <c r="M3469" t="b">
        <v>1</v>
      </c>
      <c r="N3469" t="s">
        <v>8271</v>
      </c>
      <c r="O3469" s="13">
        <f>E3469/D3469</f>
        <v>1.01</v>
      </c>
      <c r="P3469" s="14">
        <f>IF($L3469&lt;&gt;0, E3469/L3469, 0)</f>
        <v>64.468085106382972</v>
      </c>
      <c r="Q3469" t="str">
        <f>LEFT($N3469, FIND("/", $N3469)-1)</f>
        <v>theater</v>
      </c>
      <c r="R3469" t="str">
        <f>RIGHT(N3469, LEN(N3469)-LEN(Q3469)-1)</f>
        <v>plays</v>
      </c>
      <c r="S3469" s="5">
        <f>$J3469/60/60/24+DATE(1970, 1, 1)</f>
        <v>42053.671666666662</v>
      </c>
      <c r="T3469" s="5">
        <f>$I3469/60/60/24+DATE(1970, 1, 1)</f>
        <v>42083.630000000005</v>
      </c>
      <c r="U3469" t="b">
        <f>T3469&gt;S3469</f>
        <v>1</v>
      </c>
    </row>
    <row r="3470" spans="1:21" ht="43.5" x14ac:dyDescent="0.35">
      <c r="A3470">
        <v>3468</v>
      </c>
      <c r="B3470" s="3" t="s">
        <v>3467</v>
      </c>
      <c r="C3470" s="3" t="s">
        <v>7578</v>
      </c>
      <c r="D3470" s="11">
        <v>10000</v>
      </c>
      <c r="E3470" s="11">
        <v>12178</v>
      </c>
      <c r="F3470" t="s">
        <v>8219</v>
      </c>
      <c r="G3470" t="s">
        <v>8224</v>
      </c>
      <c r="H3470" t="s">
        <v>8246</v>
      </c>
      <c r="I3470">
        <v>1474426800</v>
      </c>
      <c r="J3470">
        <v>1471976529</v>
      </c>
      <c r="K3470" t="b">
        <v>0</v>
      </c>
      <c r="L3470">
        <v>17</v>
      </c>
      <c r="M3470" t="b">
        <v>1</v>
      </c>
      <c r="N3470" t="s">
        <v>8271</v>
      </c>
      <c r="O3470" s="13">
        <f>E3470/D3470</f>
        <v>1.2178</v>
      </c>
      <c r="P3470" s="14">
        <f>IF($L3470&lt;&gt;0, E3470/L3470, 0)</f>
        <v>716.35294117647061</v>
      </c>
      <c r="Q3470" t="str">
        <f>LEFT($N3470, FIND("/", $N3470)-1)</f>
        <v>theater</v>
      </c>
      <c r="R3470" t="str">
        <f>RIGHT(N3470, LEN(N3470)-LEN(Q3470)-1)</f>
        <v>plays</v>
      </c>
      <c r="S3470" s="5">
        <f>$J3470/60/60/24+DATE(1970, 1, 1)</f>
        <v>42605.765381944439</v>
      </c>
      <c r="T3470" s="5">
        <f>$I3470/60/60/24+DATE(1970, 1, 1)</f>
        <v>42634.125</v>
      </c>
      <c r="U3470" t="b">
        <f>T3470&gt;S3470</f>
        <v>1</v>
      </c>
    </row>
    <row r="3471" spans="1:21" ht="58" x14ac:dyDescent="0.35">
      <c r="A3471">
        <v>3469</v>
      </c>
      <c r="B3471" s="3" t="s">
        <v>3468</v>
      </c>
      <c r="C3471" s="3" t="s">
        <v>7579</v>
      </c>
      <c r="D3471" s="11">
        <v>2800</v>
      </c>
      <c r="E3471" s="11">
        <v>3175</v>
      </c>
      <c r="F3471" t="s">
        <v>8219</v>
      </c>
      <c r="G3471" t="s">
        <v>8224</v>
      </c>
      <c r="H3471" t="s">
        <v>8246</v>
      </c>
      <c r="I3471">
        <v>1461857045</v>
      </c>
      <c r="J3471">
        <v>1459265045</v>
      </c>
      <c r="K3471" t="b">
        <v>0</v>
      </c>
      <c r="L3471">
        <v>63</v>
      </c>
      <c r="M3471" t="b">
        <v>1</v>
      </c>
      <c r="N3471" t="s">
        <v>8271</v>
      </c>
      <c r="O3471" s="13">
        <f>E3471/D3471</f>
        <v>1.1339285714285714</v>
      </c>
      <c r="P3471" s="14">
        <f>IF($L3471&lt;&gt;0, E3471/L3471, 0)</f>
        <v>50.396825396825399</v>
      </c>
      <c r="Q3471" t="str">
        <f>LEFT($N3471, FIND("/", $N3471)-1)</f>
        <v>theater</v>
      </c>
      <c r="R3471" t="str">
        <f>RIGHT(N3471, LEN(N3471)-LEN(Q3471)-1)</f>
        <v>plays</v>
      </c>
      <c r="S3471" s="5">
        <f>$J3471/60/60/24+DATE(1970, 1, 1)</f>
        <v>42458.641724537039</v>
      </c>
      <c r="T3471" s="5">
        <f>$I3471/60/60/24+DATE(1970, 1, 1)</f>
        <v>42488.641724537039</v>
      </c>
      <c r="U3471" t="b">
        <f>T3471&gt;S3471</f>
        <v>1</v>
      </c>
    </row>
    <row r="3472" spans="1:21" ht="29" x14ac:dyDescent="0.35">
      <c r="A3472">
        <v>3470</v>
      </c>
      <c r="B3472" s="3" t="s">
        <v>3469</v>
      </c>
      <c r="C3472" s="3" t="s">
        <v>7580</v>
      </c>
      <c r="D3472" s="11">
        <v>250</v>
      </c>
      <c r="E3472" s="11">
        <v>375</v>
      </c>
      <c r="F3472" t="s">
        <v>8219</v>
      </c>
      <c r="G3472" t="s">
        <v>8224</v>
      </c>
      <c r="H3472" t="s">
        <v>8246</v>
      </c>
      <c r="I3472">
        <v>1468618680</v>
      </c>
      <c r="J3472">
        <v>1465345902</v>
      </c>
      <c r="K3472" t="b">
        <v>0</v>
      </c>
      <c r="L3472">
        <v>9</v>
      </c>
      <c r="M3472" t="b">
        <v>1</v>
      </c>
      <c r="N3472" t="s">
        <v>8271</v>
      </c>
      <c r="O3472" s="13">
        <f>E3472/D3472</f>
        <v>1.5</v>
      </c>
      <c r="P3472" s="14">
        <f>IF($L3472&lt;&gt;0, E3472/L3472, 0)</f>
        <v>41.666666666666664</v>
      </c>
      <c r="Q3472" t="str">
        <f>LEFT($N3472, FIND("/", $N3472)-1)</f>
        <v>theater</v>
      </c>
      <c r="R3472" t="str">
        <f>RIGHT(N3472, LEN(N3472)-LEN(Q3472)-1)</f>
        <v>plays</v>
      </c>
      <c r="S3472" s="5">
        <f>$J3472/60/60/24+DATE(1970, 1, 1)</f>
        <v>42529.022013888884</v>
      </c>
      <c r="T3472" s="5">
        <f>$I3472/60/60/24+DATE(1970, 1, 1)</f>
        <v>42566.901388888888</v>
      </c>
      <c r="U3472" t="b">
        <f>T3472&gt;S3472</f>
        <v>1</v>
      </c>
    </row>
    <row r="3473" spans="1:21" ht="58" x14ac:dyDescent="0.35">
      <c r="A3473">
        <v>3471</v>
      </c>
      <c r="B3473" s="3" t="s">
        <v>3470</v>
      </c>
      <c r="C3473" s="3" t="s">
        <v>7581</v>
      </c>
      <c r="D3473" s="11">
        <v>500</v>
      </c>
      <c r="E3473" s="11">
        <v>1073</v>
      </c>
      <c r="F3473" t="s">
        <v>8219</v>
      </c>
      <c r="G3473" t="s">
        <v>8225</v>
      </c>
      <c r="H3473" t="s">
        <v>8247</v>
      </c>
      <c r="I3473">
        <v>1409515200</v>
      </c>
      <c r="J3473">
        <v>1405971690</v>
      </c>
      <c r="K3473" t="b">
        <v>0</v>
      </c>
      <c r="L3473">
        <v>30</v>
      </c>
      <c r="M3473" t="b">
        <v>1</v>
      </c>
      <c r="N3473" t="s">
        <v>8271</v>
      </c>
      <c r="O3473" s="13">
        <f>E3473/D3473</f>
        <v>2.1459999999999999</v>
      </c>
      <c r="P3473" s="14">
        <f>IF($L3473&lt;&gt;0, E3473/L3473, 0)</f>
        <v>35.766666666666666</v>
      </c>
      <c r="Q3473" t="str">
        <f>LEFT($N3473, FIND("/", $N3473)-1)</f>
        <v>theater</v>
      </c>
      <c r="R3473" t="str">
        <f>RIGHT(N3473, LEN(N3473)-LEN(Q3473)-1)</f>
        <v>plays</v>
      </c>
      <c r="S3473" s="5">
        <f>$J3473/60/60/24+DATE(1970, 1, 1)</f>
        <v>41841.820486111108</v>
      </c>
      <c r="T3473" s="5">
        <f>$I3473/60/60/24+DATE(1970, 1, 1)</f>
        <v>41882.833333333336</v>
      </c>
      <c r="U3473" t="b">
        <f>T3473&gt;S3473</f>
        <v>1</v>
      </c>
    </row>
    <row r="3474" spans="1:21" ht="43.5" x14ac:dyDescent="0.35">
      <c r="A3474">
        <v>3472</v>
      </c>
      <c r="B3474" s="3" t="s">
        <v>3471</v>
      </c>
      <c r="C3474" s="3" t="s">
        <v>7582</v>
      </c>
      <c r="D3474" s="11">
        <v>2000</v>
      </c>
      <c r="E3474" s="11">
        <v>2041</v>
      </c>
      <c r="F3474" t="s">
        <v>8219</v>
      </c>
      <c r="G3474" t="s">
        <v>8224</v>
      </c>
      <c r="H3474" t="s">
        <v>8246</v>
      </c>
      <c r="I3474">
        <v>1415253540</v>
      </c>
      <c r="J3474">
        <v>1413432331</v>
      </c>
      <c r="K3474" t="b">
        <v>0</v>
      </c>
      <c r="L3474">
        <v>23</v>
      </c>
      <c r="M3474" t="b">
        <v>1</v>
      </c>
      <c r="N3474" t="s">
        <v>8271</v>
      </c>
      <c r="O3474" s="13">
        <f>E3474/D3474</f>
        <v>1.0205</v>
      </c>
      <c r="P3474" s="14">
        <f>IF($L3474&lt;&gt;0, E3474/L3474, 0)</f>
        <v>88.739130434782609</v>
      </c>
      <c r="Q3474" t="str">
        <f>LEFT($N3474, FIND("/", $N3474)-1)</f>
        <v>theater</v>
      </c>
      <c r="R3474" t="str">
        <f>RIGHT(N3474, LEN(N3474)-LEN(Q3474)-1)</f>
        <v>plays</v>
      </c>
      <c r="S3474" s="5">
        <f>$J3474/60/60/24+DATE(1970, 1, 1)</f>
        <v>41928.170497685183</v>
      </c>
      <c r="T3474" s="5">
        <f>$I3474/60/60/24+DATE(1970, 1, 1)</f>
        <v>41949.249305555553</v>
      </c>
      <c r="U3474" t="b">
        <f>T3474&gt;S3474</f>
        <v>1</v>
      </c>
    </row>
    <row r="3475" spans="1:21" ht="43.5" x14ac:dyDescent="0.35">
      <c r="A3475">
        <v>3473</v>
      </c>
      <c r="B3475" s="3" t="s">
        <v>3472</v>
      </c>
      <c r="C3475" s="3" t="s">
        <v>7583</v>
      </c>
      <c r="D3475" s="11">
        <v>4900</v>
      </c>
      <c r="E3475" s="11">
        <v>4900</v>
      </c>
      <c r="F3475" t="s">
        <v>8219</v>
      </c>
      <c r="G3475" t="s">
        <v>8224</v>
      </c>
      <c r="H3475" t="s">
        <v>8246</v>
      </c>
      <c r="I3475">
        <v>1426883220</v>
      </c>
      <c r="J3475">
        <v>1425067296</v>
      </c>
      <c r="K3475" t="b">
        <v>0</v>
      </c>
      <c r="L3475">
        <v>33</v>
      </c>
      <c r="M3475" t="b">
        <v>1</v>
      </c>
      <c r="N3475" t="s">
        <v>8271</v>
      </c>
      <c r="O3475" s="13">
        <f>E3475/D3475</f>
        <v>1</v>
      </c>
      <c r="P3475" s="14">
        <f>IF($L3475&lt;&gt;0, E3475/L3475, 0)</f>
        <v>148.4848484848485</v>
      </c>
      <c r="Q3475" t="str">
        <f>LEFT($N3475, FIND("/", $N3475)-1)</f>
        <v>theater</v>
      </c>
      <c r="R3475" t="str">
        <f>RIGHT(N3475, LEN(N3475)-LEN(Q3475)-1)</f>
        <v>plays</v>
      </c>
      <c r="S3475" s="5">
        <f>$J3475/60/60/24+DATE(1970, 1, 1)</f>
        <v>42062.834444444445</v>
      </c>
      <c r="T3475" s="5">
        <f>$I3475/60/60/24+DATE(1970, 1, 1)</f>
        <v>42083.852083333331</v>
      </c>
      <c r="U3475" t="b">
        <f>T3475&gt;S3475</f>
        <v>1</v>
      </c>
    </row>
    <row r="3476" spans="1:21" ht="43.5" x14ac:dyDescent="0.35">
      <c r="A3476">
        <v>3474</v>
      </c>
      <c r="B3476" s="3" t="s">
        <v>3473</v>
      </c>
      <c r="C3476" s="3" t="s">
        <v>7584</v>
      </c>
      <c r="D3476" s="11">
        <v>2000</v>
      </c>
      <c r="E3476" s="11">
        <v>2020</v>
      </c>
      <c r="F3476" t="s">
        <v>8219</v>
      </c>
      <c r="G3476" t="s">
        <v>8225</v>
      </c>
      <c r="H3476" t="s">
        <v>8247</v>
      </c>
      <c r="I3476">
        <v>1469016131</v>
      </c>
      <c r="J3476">
        <v>1466424131</v>
      </c>
      <c r="K3476" t="b">
        <v>0</v>
      </c>
      <c r="L3476">
        <v>39</v>
      </c>
      <c r="M3476" t="b">
        <v>1</v>
      </c>
      <c r="N3476" t="s">
        <v>8271</v>
      </c>
      <c r="O3476" s="13">
        <f>E3476/D3476</f>
        <v>1.01</v>
      </c>
      <c r="P3476" s="14">
        <f>IF($L3476&lt;&gt;0, E3476/L3476, 0)</f>
        <v>51.794871794871796</v>
      </c>
      <c r="Q3476" t="str">
        <f>LEFT($N3476, FIND("/", $N3476)-1)</f>
        <v>theater</v>
      </c>
      <c r="R3476" t="str">
        <f>RIGHT(N3476, LEN(N3476)-LEN(Q3476)-1)</f>
        <v>plays</v>
      </c>
      <c r="S3476" s="5">
        <f>$J3476/60/60/24+DATE(1970, 1, 1)</f>
        <v>42541.501516203702</v>
      </c>
      <c r="T3476" s="5">
        <f>$I3476/60/60/24+DATE(1970, 1, 1)</f>
        <v>42571.501516203702</v>
      </c>
      <c r="U3476" t="b">
        <f>T3476&gt;S3476</f>
        <v>1</v>
      </c>
    </row>
    <row r="3477" spans="1:21" ht="43.5" x14ac:dyDescent="0.35">
      <c r="A3477">
        <v>3475</v>
      </c>
      <c r="B3477" s="3" t="s">
        <v>3474</v>
      </c>
      <c r="C3477" s="3" t="s">
        <v>7585</v>
      </c>
      <c r="D3477" s="11">
        <v>300</v>
      </c>
      <c r="E3477" s="11">
        <v>340</v>
      </c>
      <c r="F3477" t="s">
        <v>8219</v>
      </c>
      <c r="G3477" t="s">
        <v>8225</v>
      </c>
      <c r="H3477" t="s">
        <v>8247</v>
      </c>
      <c r="I3477">
        <v>1414972800</v>
      </c>
      <c r="J3477">
        <v>1412629704</v>
      </c>
      <c r="K3477" t="b">
        <v>0</v>
      </c>
      <c r="L3477">
        <v>17</v>
      </c>
      <c r="M3477" t="b">
        <v>1</v>
      </c>
      <c r="N3477" t="s">
        <v>8271</v>
      </c>
      <c r="O3477" s="13">
        <f>E3477/D3477</f>
        <v>1.1333333333333333</v>
      </c>
      <c r="P3477" s="14">
        <f>IF($L3477&lt;&gt;0, E3477/L3477, 0)</f>
        <v>20</v>
      </c>
      <c r="Q3477" t="str">
        <f>LEFT($N3477, FIND("/", $N3477)-1)</f>
        <v>theater</v>
      </c>
      <c r="R3477" t="str">
        <f>RIGHT(N3477, LEN(N3477)-LEN(Q3477)-1)</f>
        <v>plays</v>
      </c>
      <c r="S3477" s="5">
        <f>$J3477/60/60/24+DATE(1970, 1, 1)</f>
        <v>41918.880833333329</v>
      </c>
      <c r="T3477" s="5">
        <f>$I3477/60/60/24+DATE(1970, 1, 1)</f>
        <v>41946</v>
      </c>
      <c r="U3477" t="b">
        <f>T3477&gt;S3477</f>
        <v>1</v>
      </c>
    </row>
    <row r="3478" spans="1:21" ht="58" x14ac:dyDescent="0.35">
      <c r="A3478">
        <v>3476</v>
      </c>
      <c r="B3478" s="3" t="s">
        <v>3475</v>
      </c>
      <c r="C3478" s="3" t="s">
        <v>7586</v>
      </c>
      <c r="D3478" s="11">
        <v>300</v>
      </c>
      <c r="E3478" s="11">
        <v>312</v>
      </c>
      <c r="F3478" t="s">
        <v>8219</v>
      </c>
      <c r="G3478" t="s">
        <v>8224</v>
      </c>
      <c r="H3478" t="s">
        <v>8246</v>
      </c>
      <c r="I3478">
        <v>1414378800</v>
      </c>
      <c r="J3478">
        <v>1412836990</v>
      </c>
      <c r="K3478" t="b">
        <v>0</v>
      </c>
      <c r="L3478">
        <v>6</v>
      </c>
      <c r="M3478" t="b">
        <v>1</v>
      </c>
      <c r="N3478" t="s">
        <v>8271</v>
      </c>
      <c r="O3478" s="13">
        <f>E3478/D3478</f>
        <v>1.04</v>
      </c>
      <c r="P3478" s="14">
        <f>IF($L3478&lt;&gt;0, E3478/L3478, 0)</f>
        <v>52</v>
      </c>
      <c r="Q3478" t="str">
        <f>LEFT($N3478, FIND("/", $N3478)-1)</f>
        <v>theater</v>
      </c>
      <c r="R3478" t="str">
        <f>RIGHT(N3478, LEN(N3478)-LEN(Q3478)-1)</f>
        <v>plays</v>
      </c>
      <c r="S3478" s="5">
        <f>$J3478/60/60/24+DATE(1970, 1, 1)</f>
        <v>41921.279976851853</v>
      </c>
      <c r="T3478" s="5">
        <f>$I3478/60/60/24+DATE(1970, 1, 1)</f>
        <v>41939.125</v>
      </c>
      <c r="U3478" t="b">
        <f>T3478&gt;S3478</f>
        <v>1</v>
      </c>
    </row>
    <row r="3479" spans="1:21" ht="43.5" x14ac:dyDescent="0.35">
      <c r="A3479">
        <v>3477</v>
      </c>
      <c r="B3479" s="3" t="s">
        <v>3476</v>
      </c>
      <c r="C3479" s="3" t="s">
        <v>7587</v>
      </c>
      <c r="D3479" s="11">
        <v>1800</v>
      </c>
      <c r="E3479" s="11">
        <v>2076</v>
      </c>
      <c r="F3479" t="s">
        <v>8219</v>
      </c>
      <c r="G3479" t="s">
        <v>8224</v>
      </c>
      <c r="H3479" t="s">
        <v>8246</v>
      </c>
      <c r="I3479">
        <v>1431831600</v>
      </c>
      <c r="J3479">
        <v>1430761243</v>
      </c>
      <c r="K3479" t="b">
        <v>0</v>
      </c>
      <c r="L3479">
        <v>39</v>
      </c>
      <c r="M3479" t="b">
        <v>1</v>
      </c>
      <c r="N3479" t="s">
        <v>8271</v>
      </c>
      <c r="O3479" s="13">
        <f>E3479/D3479</f>
        <v>1.1533333333333333</v>
      </c>
      <c r="P3479" s="14">
        <f>IF($L3479&lt;&gt;0, E3479/L3479, 0)</f>
        <v>53.230769230769234</v>
      </c>
      <c r="Q3479" t="str">
        <f>LEFT($N3479, FIND("/", $N3479)-1)</f>
        <v>theater</v>
      </c>
      <c r="R3479" t="str">
        <f>RIGHT(N3479, LEN(N3479)-LEN(Q3479)-1)</f>
        <v>plays</v>
      </c>
      <c r="S3479" s="5">
        <f>$J3479/60/60/24+DATE(1970, 1, 1)</f>
        <v>42128.736608796295</v>
      </c>
      <c r="T3479" s="5">
        <f>$I3479/60/60/24+DATE(1970, 1, 1)</f>
        <v>42141.125</v>
      </c>
      <c r="U3479" t="b">
        <f>T3479&gt;S3479</f>
        <v>1</v>
      </c>
    </row>
    <row r="3480" spans="1:21" ht="43.5" x14ac:dyDescent="0.35">
      <c r="A3480">
        <v>3478</v>
      </c>
      <c r="B3480" s="3" t="s">
        <v>3477</v>
      </c>
      <c r="C3480" s="3" t="s">
        <v>7588</v>
      </c>
      <c r="D3480" s="11">
        <v>2000</v>
      </c>
      <c r="E3480" s="11">
        <v>2257</v>
      </c>
      <c r="F3480" t="s">
        <v>8219</v>
      </c>
      <c r="G3480" t="s">
        <v>8224</v>
      </c>
      <c r="H3480" t="s">
        <v>8246</v>
      </c>
      <c r="I3480">
        <v>1426539600</v>
      </c>
      <c r="J3480">
        <v>1424296822</v>
      </c>
      <c r="K3480" t="b">
        <v>0</v>
      </c>
      <c r="L3480">
        <v>57</v>
      </c>
      <c r="M3480" t="b">
        <v>1</v>
      </c>
      <c r="N3480" t="s">
        <v>8271</v>
      </c>
      <c r="O3480" s="13">
        <f>E3480/D3480</f>
        <v>1.1285000000000001</v>
      </c>
      <c r="P3480" s="14">
        <f>IF($L3480&lt;&gt;0, E3480/L3480, 0)</f>
        <v>39.596491228070178</v>
      </c>
      <c r="Q3480" t="str">
        <f>LEFT($N3480, FIND("/", $N3480)-1)</f>
        <v>theater</v>
      </c>
      <c r="R3480" t="str">
        <f>RIGHT(N3480, LEN(N3480)-LEN(Q3480)-1)</f>
        <v>plays</v>
      </c>
      <c r="S3480" s="5">
        <f>$J3480/60/60/24+DATE(1970, 1, 1)</f>
        <v>42053.916921296302</v>
      </c>
      <c r="T3480" s="5">
        <f>$I3480/60/60/24+DATE(1970, 1, 1)</f>
        <v>42079.875</v>
      </c>
      <c r="U3480" t="b">
        <f>T3480&gt;S3480</f>
        <v>1</v>
      </c>
    </row>
    <row r="3481" spans="1:21" ht="43.5" x14ac:dyDescent="0.35">
      <c r="A3481">
        <v>3479</v>
      </c>
      <c r="B3481" s="3" t="s">
        <v>3478</v>
      </c>
      <c r="C3481" s="3" t="s">
        <v>7589</v>
      </c>
      <c r="D3481" s="11">
        <v>1500</v>
      </c>
      <c r="E3481" s="11">
        <v>1918</v>
      </c>
      <c r="F3481" t="s">
        <v>8219</v>
      </c>
      <c r="G3481" t="s">
        <v>8225</v>
      </c>
      <c r="H3481" t="s">
        <v>8247</v>
      </c>
      <c r="I3481">
        <v>1403382680</v>
      </c>
      <c r="J3481">
        <v>1400790680</v>
      </c>
      <c r="K3481" t="b">
        <v>0</v>
      </c>
      <c r="L3481">
        <v>56</v>
      </c>
      <c r="M3481" t="b">
        <v>1</v>
      </c>
      <c r="N3481" t="s">
        <v>8271</v>
      </c>
      <c r="O3481" s="13">
        <f>E3481/D3481</f>
        <v>1.2786666666666666</v>
      </c>
      <c r="P3481" s="14">
        <f>IF($L3481&lt;&gt;0, E3481/L3481, 0)</f>
        <v>34.25</v>
      </c>
      <c r="Q3481" t="str">
        <f>LEFT($N3481, FIND("/", $N3481)-1)</f>
        <v>theater</v>
      </c>
      <c r="R3481" t="str">
        <f>RIGHT(N3481, LEN(N3481)-LEN(Q3481)-1)</f>
        <v>plays</v>
      </c>
      <c r="S3481" s="5">
        <f>$J3481/60/60/24+DATE(1970, 1, 1)</f>
        <v>41781.855092592588</v>
      </c>
      <c r="T3481" s="5">
        <f>$I3481/60/60/24+DATE(1970, 1, 1)</f>
        <v>41811.855092592588</v>
      </c>
      <c r="U3481" t="b">
        <f>T3481&gt;S3481</f>
        <v>1</v>
      </c>
    </row>
    <row r="3482" spans="1:21" ht="43.5" x14ac:dyDescent="0.35">
      <c r="A3482">
        <v>3480</v>
      </c>
      <c r="B3482" s="3" t="s">
        <v>3479</v>
      </c>
      <c r="C3482" s="3" t="s">
        <v>7590</v>
      </c>
      <c r="D3482" s="11">
        <v>1500</v>
      </c>
      <c r="E3482" s="11">
        <v>2140</v>
      </c>
      <c r="F3482" t="s">
        <v>8219</v>
      </c>
      <c r="G3482" t="s">
        <v>8224</v>
      </c>
      <c r="H3482" t="s">
        <v>8246</v>
      </c>
      <c r="I3482">
        <v>1436562000</v>
      </c>
      <c r="J3482">
        <v>1434440227</v>
      </c>
      <c r="K3482" t="b">
        <v>0</v>
      </c>
      <c r="L3482">
        <v>13</v>
      </c>
      <c r="M3482" t="b">
        <v>1</v>
      </c>
      <c r="N3482" t="s">
        <v>8271</v>
      </c>
      <c r="O3482" s="13">
        <f>E3482/D3482</f>
        <v>1.4266666666666667</v>
      </c>
      <c r="P3482" s="14">
        <f>IF($L3482&lt;&gt;0, E3482/L3482, 0)</f>
        <v>164.61538461538461</v>
      </c>
      <c r="Q3482" t="str">
        <f>LEFT($N3482, FIND("/", $N3482)-1)</f>
        <v>theater</v>
      </c>
      <c r="R3482" t="str">
        <f>RIGHT(N3482, LEN(N3482)-LEN(Q3482)-1)</f>
        <v>plays</v>
      </c>
      <c r="S3482" s="5">
        <f>$J3482/60/60/24+DATE(1970, 1, 1)</f>
        <v>42171.317442129628</v>
      </c>
      <c r="T3482" s="5">
        <f>$I3482/60/60/24+DATE(1970, 1, 1)</f>
        <v>42195.875</v>
      </c>
      <c r="U3482" t="b">
        <f>T3482&gt;S3482</f>
        <v>1</v>
      </c>
    </row>
    <row r="3483" spans="1:21" ht="43.5" x14ac:dyDescent="0.35">
      <c r="A3483">
        <v>3481</v>
      </c>
      <c r="B3483" s="3" t="s">
        <v>3480</v>
      </c>
      <c r="C3483" s="3" t="s">
        <v>7591</v>
      </c>
      <c r="D3483" s="11">
        <v>10000</v>
      </c>
      <c r="E3483" s="11">
        <v>11880</v>
      </c>
      <c r="F3483" t="s">
        <v>8219</v>
      </c>
      <c r="G3483" t="s">
        <v>8226</v>
      </c>
      <c r="H3483" t="s">
        <v>8248</v>
      </c>
      <c r="I3483">
        <v>1420178188</v>
      </c>
      <c r="J3483">
        <v>1418709388</v>
      </c>
      <c r="K3483" t="b">
        <v>0</v>
      </c>
      <c r="L3483">
        <v>95</v>
      </c>
      <c r="M3483" t="b">
        <v>1</v>
      </c>
      <c r="N3483" t="s">
        <v>8271</v>
      </c>
      <c r="O3483" s="13">
        <f>E3483/D3483</f>
        <v>1.1879999999999999</v>
      </c>
      <c r="P3483" s="14">
        <f>IF($L3483&lt;&gt;0, E3483/L3483, 0)</f>
        <v>125.05263157894737</v>
      </c>
      <c r="Q3483" t="str">
        <f>LEFT($N3483, FIND("/", $N3483)-1)</f>
        <v>theater</v>
      </c>
      <c r="R3483" t="str">
        <f>RIGHT(N3483, LEN(N3483)-LEN(Q3483)-1)</f>
        <v>plays</v>
      </c>
      <c r="S3483" s="5">
        <f>$J3483/60/60/24+DATE(1970, 1, 1)</f>
        <v>41989.24754629629</v>
      </c>
      <c r="T3483" s="5">
        <f>$I3483/60/60/24+DATE(1970, 1, 1)</f>
        <v>42006.24754629629</v>
      </c>
      <c r="U3483" t="b">
        <f>T3483&gt;S3483</f>
        <v>1</v>
      </c>
    </row>
    <row r="3484" spans="1:21" ht="43.5" x14ac:dyDescent="0.35">
      <c r="A3484">
        <v>3482</v>
      </c>
      <c r="B3484" s="3" t="s">
        <v>3481</v>
      </c>
      <c r="C3484" s="3" t="s">
        <v>7592</v>
      </c>
      <c r="D3484" s="11">
        <v>3000</v>
      </c>
      <c r="E3484" s="11">
        <v>4150</v>
      </c>
      <c r="F3484" t="s">
        <v>8219</v>
      </c>
      <c r="G3484" t="s">
        <v>8225</v>
      </c>
      <c r="H3484" t="s">
        <v>8247</v>
      </c>
      <c r="I3484">
        <v>1404671466</v>
      </c>
      <c r="J3484">
        <v>1402079466</v>
      </c>
      <c r="K3484" t="b">
        <v>0</v>
      </c>
      <c r="L3484">
        <v>80</v>
      </c>
      <c r="M3484" t="b">
        <v>1</v>
      </c>
      <c r="N3484" t="s">
        <v>8271</v>
      </c>
      <c r="O3484" s="13">
        <f>E3484/D3484</f>
        <v>1.3833333333333333</v>
      </c>
      <c r="P3484" s="14">
        <f>IF($L3484&lt;&gt;0, E3484/L3484, 0)</f>
        <v>51.875</v>
      </c>
      <c r="Q3484" t="str">
        <f>LEFT($N3484, FIND("/", $N3484)-1)</f>
        <v>theater</v>
      </c>
      <c r="R3484" t="str">
        <f>RIGHT(N3484, LEN(N3484)-LEN(Q3484)-1)</f>
        <v>plays</v>
      </c>
      <c r="S3484" s="5">
        <f>$J3484/60/60/24+DATE(1970, 1, 1)</f>
        <v>41796.771597222221</v>
      </c>
      <c r="T3484" s="5">
        <f>$I3484/60/60/24+DATE(1970, 1, 1)</f>
        <v>41826.771597222221</v>
      </c>
      <c r="U3484" t="b">
        <f>T3484&gt;S3484</f>
        <v>1</v>
      </c>
    </row>
    <row r="3485" spans="1:21" ht="43.5" x14ac:dyDescent="0.35">
      <c r="A3485">
        <v>3483</v>
      </c>
      <c r="B3485" s="3" t="s">
        <v>3482</v>
      </c>
      <c r="C3485" s="3" t="s">
        <v>7593</v>
      </c>
      <c r="D3485" s="11">
        <v>3350</v>
      </c>
      <c r="E3485" s="11">
        <v>5358</v>
      </c>
      <c r="F3485" t="s">
        <v>8219</v>
      </c>
      <c r="G3485" t="s">
        <v>8224</v>
      </c>
      <c r="H3485" t="s">
        <v>8246</v>
      </c>
      <c r="I3485">
        <v>1404403381</v>
      </c>
      <c r="J3485">
        <v>1401811381</v>
      </c>
      <c r="K3485" t="b">
        <v>0</v>
      </c>
      <c r="L3485">
        <v>133</v>
      </c>
      <c r="M3485" t="b">
        <v>1</v>
      </c>
      <c r="N3485" t="s">
        <v>8271</v>
      </c>
      <c r="O3485" s="13">
        <f>E3485/D3485</f>
        <v>1.599402985074627</v>
      </c>
      <c r="P3485" s="14">
        <f>IF($L3485&lt;&gt;0, E3485/L3485, 0)</f>
        <v>40.285714285714285</v>
      </c>
      <c r="Q3485" t="str">
        <f>LEFT($N3485, FIND("/", $N3485)-1)</f>
        <v>theater</v>
      </c>
      <c r="R3485" t="str">
        <f>RIGHT(N3485, LEN(N3485)-LEN(Q3485)-1)</f>
        <v>plays</v>
      </c>
      <c r="S3485" s="5">
        <f>$J3485/60/60/24+DATE(1970, 1, 1)</f>
        <v>41793.668761574074</v>
      </c>
      <c r="T3485" s="5">
        <f>$I3485/60/60/24+DATE(1970, 1, 1)</f>
        <v>41823.668761574074</v>
      </c>
      <c r="U3485" t="b">
        <f>T3485&gt;S3485</f>
        <v>1</v>
      </c>
    </row>
    <row r="3486" spans="1:21" ht="58" x14ac:dyDescent="0.35">
      <c r="A3486">
        <v>3484</v>
      </c>
      <c r="B3486" s="3" t="s">
        <v>3483</v>
      </c>
      <c r="C3486" s="3" t="s">
        <v>7594</v>
      </c>
      <c r="D3486" s="11">
        <v>2500</v>
      </c>
      <c r="E3486" s="11">
        <v>2856</v>
      </c>
      <c r="F3486" t="s">
        <v>8219</v>
      </c>
      <c r="G3486" t="s">
        <v>8224</v>
      </c>
      <c r="H3486" t="s">
        <v>8246</v>
      </c>
      <c r="I3486">
        <v>1466014499</v>
      </c>
      <c r="J3486">
        <v>1463422499</v>
      </c>
      <c r="K3486" t="b">
        <v>0</v>
      </c>
      <c r="L3486">
        <v>44</v>
      </c>
      <c r="M3486" t="b">
        <v>1</v>
      </c>
      <c r="N3486" t="s">
        <v>8271</v>
      </c>
      <c r="O3486" s="13">
        <f>E3486/D3486</f>
        <v>1.1424000000000001</v>
      </c>
      <c r="P3486" s="14">
        <f>IF($L3486&lt;&gt;0, E3486/L3486, 0)</f>
        <v>64.909090909090907</v>
      </c>
      <c r="Q3486" t="str">
        <f>LEFT($N3486, FIND("/", $N3486)-1)</f>
        <v>theater</v>
      </c>
      <c r="R3486" t="str">
        <f>RIGHT(N3486, LEN(N3486)-LEN(Q3486)-1)</f>
        <v>plays</v>
      </c>
      <c r="S3486" s="5">
        <f>$J3486/60/60/24+DATE(1970, 1, 1)</f>
        <v>42506.760405092587</v>
      </c>
      <c r="T3486" s="5">
        <f>$I3486/60/60/24+DATE(1970, 1, 1)</f>
        <v>42536.760405092587</v>
      </c>
      <c r="U3486" t="b">
        <f>T3486&gt;S3486</f>
        <v>1</v>
      </c>
    </row>
    <row r="3487" spans="1:21" ht="43.5" x14ac:dyDescent="0.35">
      <c r="A3487">
        <v>3485</v>
      </c>
      <c r="B3487" s="3" t="s">
        <v>3484</v>
      </c>
      <c r="C3487" s="3" t="s">
        <v>7595</v>
      </c>
      <c r="D3487" s="11">
        <v>1650</v>
      </c>
      <c r="E3487" s="11">
        <v>1660</v>
      </c>
      <c r="F3487" t="s">
        <v>8219</v>
      </c>
      <c r="G3487" t="s">
        <v>8224</v>
      </c>
      <c r="H3487" t="s">
        <v>8246</v>
      </c>
      <c r="I3487">
        <v>1454431080</v>
      </c>
      <c r="J3487">
        <v>1451839080</v>
      </c>
      <c r="K3487" t="b">
        <v>0</v>
      </c>
      <c r="L3487">
        <v>30</v>
      </c>
      <c r="M3487" t="b">
        <v>1</v>
      </c>
      <c r="N3487" t="s">
        <v>8271</v>
      </c>
      <c r="O3487" s="13">
        <f>E3487/D3487</f>
        <v>1.0060606060606061</v>
      </c>
      <c r="P3487" s="14">
        <f>IF($L3487&lt;&gt;0, E3487/L3487, 0)</f>
        <v>55.333333333333336</v>
      </c>
      <c r="Q3487" t="str">
        <f>LEFT($N3487, FIND("/", $N3487)-1)</f>
        <v>theater</v>
      </c>
      <c r="R3487" t="str">
        <f>RIGHT(N3487, LEN(N3487)-LEN(Q3487)-1)</f>
        <v>plays</v>
      </c>
      <c r="S3487" s="5">
        <f>$J3487/60/60/24+DATE(1970, 1, 1)</f>
        <v>42372.693055555559</v>
      </c>
      <c r="T3487" s="5">
        <f>$I3487/60/60/24+DATE(1970, 1, 1)</f>
        <v>42402.693055555559</v>
      </c>
      <c r="U3487" t="b">
        <f>T3487&gt;S3487</f>
        <v>1</v>
      </c>
    </row>
    <row r="3488" spans="1:21" ht="43.5" x14ac:dyDescent="0.35">
      <c r="A3488">
        <v>3486</v>
      </c>
      <c r="B3488" s="3" t="s">
        <v>3485</v>
      </c>
      <c r="C3488" s="3" t="s">
        <v>7596</v>
      </c>
      <c r="D3488" s="11">
        <v>3000</v>
      </c>
      <c r="E3488" s="11">
        <v>4656</v>
      </c>
      <c r="F3488" t="s">
        <v>8219</v>
      </c>
      <c r="G3488" t="s">
        <v>8224</v>
      </c>
      <c r="H3488" t="s">
        <v>8246</v>
      </c>
      <c r="I3488">
        <v>1433314740</v>
      </c>
      <c r="J3488">
        <v>1430600401</v>
      </c>
      <c r="K3488" t="b">
        <v>0</v>
      </c>
      <c r="L3488">
        <v>56</v>
      </c>
      <c r="M3488" t="b">
        <v>1</v>
      </c>
      <c r="N3488" t="s">
        <v>8271</v>
      </c>
      <c r="O3488" s="13">
        <f>E3488/D3488</f>
        <v>1.552</v>
      </c>
      <c r="P3488" s="14">
        <f>IF($L3488&lt;&gt;0, E3488/L3488, 0)</f>
        <v>83.142857142857139</v>
      </c>
      <c r="Q3488" t="str">
        <f>LEFT($N3488, FIND("/", $N3488)-1)</f>
        <v>theater</v>
      </c>
      <c r="R3488" t="str">
        <f>RIGHT(N3488, LEN(N3488)-LEN(Q3488)-1)</f>
        <v>plays</v>
      </c>
      <c r="S3488" s="5">
        <f>$J3488/60/60/24+DATE(1970, 1, 1)</f>
        <v>42126.87501157407</v>
      </c>
      <c r="T3488" s="5">
        <f>$I3488/60/60/24+DATE(1970, 1, 1)</f>
        <v>42158.290972222225</v>
      </c>
      <c r="U3488" t="b">
        <f>T3488&gt;S3488</f>
        <v>1</v>
      </c>
    </row>
    <row r="3489" spans="1:21" ht="43.5" x14ac:dyDescent="0.35">
      <c r="A3489">
        <v>3487</v>
      </c>
      <c r="B3489" s="3" t="s">
        <v>3486</v>
      </c>
      <c r="C3489" s="3" t="s">
        <v>7597</v>
      </c>
      <c r="D3489" s="11">
        <v>2000</v>
      </c>
      <c r="E3489" s="11">
        <v>2555</v>
      </c>
      <c r="F3489" t="s">
        <v>8219</v>
      </c>
      <c r="G3489" t="s">
        <v>8225</v>
      </c>
      <c r="H3489" t="s">
        <v>8247</v>
      </c>
      <c r="I3489">
        <v>1435185252</v>
      </c>
      <c r="J3489">
        <v>1432593252</v>
      </c>
      <c r="K3489" t="b">
        <v>0</v>
      </c>
      <c r="L3489">
        <v>66</v>
      </c>
      <c r="M3489" t="b">
        <v>1</v>
      </c>
      <c r="N3489" t="s">
        <v>8271</v>
      </c>
      <c r="O3489" s="13">
        <f>E3489/D3489</f>
        <v>1.2775000000000001</v>
      </c>
      <c r="P3489" s="14">
        <f>IF($L3489&lt;&gt;0, E3489/L3489, 0)</f>
        <v>38.712121212121211</v>
      </c>
      <c r="Q3489" t="str">
        <f>LEFT($N3489, FIND("/", $N3489)-1)</f>
        <v>theater</v>
      </c>
      <c r="R3489" t="str">
        <f>RIGHT(N3489, LEN(N3489)-LEN(Q3489)-1)</f>
        <v>plays</v>
      </c>
      <c r="S3489" s="5">
        <f>$J3489/60/60/24+DATE(1970, 1, 1)</f>
        <v>42149.940416666665</v>
      </c>
      <c r="T3489" s="5">
        <f>$I3489/60/60/24+DATE(1970, 1, 1)</f>
        <v>42179.940416666665</v>
      </c>
      <c r="U3489" t="b">
        <f>T3489&gt;S3489</f>
        <v>1</v>
      </c>
    </row>
    <row r="3490" spans="1:21" ht="58" x14ac:dyDescent="0.35">
      <c r="A3490">
        <v>3488</v>
      </c>
      <c r="B3490" s="3" t="s">
        <v>3487</v>
      </c>
      <c r="C3490" s="3" t="s">
        <v>7598</v>
      </c>
      <c r="D3490" s="11">
        <v>3000</v>
      </c>
      <c r="E3490" s="11">
        <v>3636</v>
      </c>
      <c r="F3490" t="s">
        <v>8219</v>
      </c>
      <c r="G3490" t="s">
        <v>8224</v>
      </c>
      <c r="H3490" t="s">
        <v>8246</v>
      </c>
      <c r="I3490">
        <v>1429286400</v>
      </c>
      <c r="J3490">
        <v>1427221560</v>
      </c>
      <c r="K3490" t="b">
        <v>0</v>
      </c>
      <c r="L3490">
        <v>29</v>
      </c>
      <c r="M3490" t="b">
        <v>1</v>
      </c>
      <c r="N3490" t="s">
        <v>8271</v>
      </c>
      <c r="O3490" s="13">
        <f>E3490/D3490</f>
        <v>1.212</v>
      </c>
      <c r="P3490" s="14">
        <f>IF($L3490&lt;&gt;0, E3490/L3490, 0)</f>
        <v>125.37931034482759</v>
      </c>
      <c r="Q3490" t="str">
        <f>LEFT($N3490, FIND("/", $N3490)-1)</f>
        <v>theater</v>
      </c>
      <c r="R3490" t="str">
        <f>RIGHT(N3490, LEN(N3490)-LEN(Q3490)-1)</f>
        <v>plays</v>
      </c>
      <c r="S3490" s="5">
        <f>$J3490/60/60/24+DATE(1970, 1, 1)</f>
        <v>42087.768055555556</v>
      </c>
      <c r="T3490" s="5">
        <f>$I3490/60/60/24+DATE(1970, 1, 1)</f>
        <v>42111.666666666672</v>
      </c>
      <c r="U3490" t="b">
        <f>T3490&gt;S3490</f>
        <v>1</v>
      </c>
    </row>
    <row r="3491" spans="1:21" ht="43.5" x14ac:dyDescent="0.35">
      <c r="A3491">
        <v>3489</v>
      </c>
      <c r="B3491" s="3" t="s">
        <v>3488</v>
      </c>
      <c r="C3491" s="3" t="s">
        <v>7599</v>
      </c>
      <c r="D3491" s="11">
        <v>5000</v>
      </c>
      <c r="E3491" s="11">
        <v>5635</v>
      </c>
      <c r="F3491" t="s">
        <v>8219</v>
      </c>
      <c r="G3491" t="s">
        <v>8225</v>
      </c>
      <c r="H3491" t="s">
        <v>8247</v>
      </c>
      <c r="I3491">
        <v>1400965200</v>
      </c>
      <c r="J3491">
        <v>1398352531</v>
      </c>
      <c r="K3491" t="b">
        <v>0</v>
      </c>
      <c r="L3491">
        <v>72</v>
      </c>
      <c r="M3491" t="b">
        <v>1</v>
      </c>
      <c r="N3491" t="s">
        <v>8271</v>
      </c>
      <c r="O3491" s="13">
        <f>E3491/D3491</f>
        <v>1.127</v>
      </c>
      <c r="P3491" s="14">
        <f>IF($L3491&lt;&gt;0, E3491/L3491, 0)</f>
        <v>78.263888888888886</v>
      </c>
      <c r="Q3491" t="str">
        <f>LEFT($N3491, FIND("/", $N3491)-1)</f>
        <v>theater</v>
      </c>
      <c r="R3491" t="str">
        <f>RIGHT(N3491, LEN(N3491)-LEN(Q3491)-1)</f>
        <v>plays</v>
      </c>
      <c r="S3491" s="5">
        <f>$J3491/60/60/24+DATE(1970, 1, 1)</f>
        <v>41753.635775462964</v>
      </c>
      <c r="T3491" s="5">
        <f>$I3491/60/60/24+DATE(1970, 1, 1)</f>
        <v>41783.875</v>
      </c>
      <c r="U3491" t="b">
        <f>T3491&gt;S3491</f>
        <v>1</v>
      </c>
    </row>
    <row r="3492" spans="1:21" ht="43.5" x14ac:dyDescent="0.35">
      <c r="A3492">
        <v>3490</v>
      </c>
      <c r="B3492" s="3" t="s">
        <v>3489</v>
      </c>
      <c r="C3492" s="3" t="s">
        <v>7600</v>
      </c>
      <c r="D3492" s="11">
        <v>1000</v>
      </c>
      <c r="E3492" s="11">
        <v>1275</v>
      </c>
      <c r="F3492" t="s">
        <v>8219</v>
      </c>
      <c r="G3492" t="s">
        <v>8224</v>
      </c>
      <c r="H3492" t="s">
        <v>8246</v>
      </c>
      <c r="I3492">
        <v>1460574924</v>
      </c>
      <c r="J3492">
        <v>1457982924</v>
      </c>
      <c r="K3492" t="b">
        <v>0</v>
      </c>
      <c r="L3492">
        <v>27</v>
      </c>
      <c r="M3492" t="b">
        <v>1</v>
      </c>
      <c r="N3492" t="s">
        <v>8271</v>
      </c>
      <c r="O3492" s="13">
        <f>E3492/D3492</f>
        <v>1.2749999999999999</v>
      </c>
      <c r="P3492" s="14">
        <f>IF($L3492&lt;&gt;0, E3492/L3492, 0)</f>
        <v>47.222222222222221</v>
      </c>
      <c r="Q3492" t="str">
        <f>LEFT($N3492, FIND("/", $N3492)-1)</f>
        <v>theater</v>
      </c>
      <c r="R3492" t="str">
        <f>RIGHT(N3492, LEN(N3492)-LEN(Q3492)-1)</f>
        <v>plays</v>
      </c>
      <c r="S3492" s="5">
        <f>$J3492/60/60/24+DATE(1970, 1, 1)</f>
        <v>42443.802361111113</v>
      </c>
      <c r="T3492" s="5">
        <f>$I3492/60/60/24+DATE(1970, 1, 1)</f>
        <v>42473.802361111113</v>
      </c>
      <c r="U3492" t="b">
        <f>T3492&gt;S3492</f>
        <v>1</v>
      </c>
    </row>
    <row r="3493" spans="1:21" ht="58" x14ac:dyDescent="0.35">
      <c r="A3493">
        <v>3491</v>
      </c>
      <c r="B3493" s="3" t="s">
        <v>3490</v>
      </c>
      <c r="C3493" s="3" t="s">
        <v>7601</v>
      </c>
      <c r="D3493" s="11">
        <v>500</v>
      </c>
      <c r="E3493" s="11">
        <v>791</v>
      </c>
      <c r="F3493" t="s">
        <v>8219</v>
      </c>
      <c r="G3493" t="s">
        <v>8224</v>
      </c>
      <c r="H3493" t="s">
        <v>8246</v>
      </c>
      <c r="I3493">
        <v>1431928784</v>
      </c>
      <c r="J3493">
        <v>1430114384</v>
      </c>
      <c r="K3493" t="b">
        <v>0</v>
      </c>
      <c r="L3493">
        <v>10</v>
      </c>
      <c r="M3493" t="b">
        <v>1</v>
      </c>
      <c r="N3493" t="s">
        <v>8271</v>
      </c>
      <c r="O3493" s="13">
        <f>E3493/D3493</f>
        <v>1.5820000000000001</v>
      </c>
      <c r="P3493" s="14">
        <f>IF($L3493&lt;&gt;0, E3493/L3493, 0)</f>
        <v>79.099999999999994</v>
      </c>
      <c r="Q3493" t="str">
        <f>LEFT($N3493, FIND("/", $N3493)-1)</f>
        <v>theater</v>
      </c>
      <c r="R3493" t="str">
        <f>RIGHT(N3493, LEN(N3493)-LEN(Q3493)-1)</f>
        <v>plays</v>
      </c>
      <c r="S3493" s="5">
        <f>$J3493/60/60/24+DATE(1970, 1, 1)</f>
        <v>42121.249814814815</v>
      </c>
      <c r="T3493" s="5">
        <f>$I3493/60/60/24+DATE(1970, 1, 1)</f>
        <v>42142.249814814815</v>
      </c>
      <c r="U3493" t="b">
        <f>T3493&gt;S3493</f>
        <v>1</v>
      </c>
    </row>
    <row r="3494" spans="1:21" ht="43.5" x14ac:dyDescent="0.35">
      <c r="A3494">
        <v>3492</v>
      </c>
      <c r="B3494" s="3" t="s">
        <v>3491</v>
      </c>
      <c r="C3494" s="3" t="s">
        <v>7602</v>
      </c>
      <c r="D3494" s="11">
        <v>3800</v>
      </c>
      <c r="E3494" s="11">
        <v>4000.22</v>
      </c>
      <c r="F3494" t="s">
        <v>8219</v>
      </c>
      <c r="G3494" t="s">
        <v>8224</v>
      </c>
      <c r="H3494" t="s">
        <v>8246</v>
      </c>
      <c r="I3494">
        <v>1445818397</v>
      </c>
      <c r="J3494">
        <v>1442794397</v>
      </c>
      <c r="K3494" t="b">
        <v>0</v>
      </c>
      <c r="L3494">
        <v>35</v>
      </c>
      <c r="M3494" t="b">
        <v>1</v>
      </c>
      <c r="N3494" t="s">
        <v>8271</v>
      </c>
      <c r="O3494" s="13">
        <f>E3494/D3494</f>
        <v>1.0526894736842105</v>
      </c>
      <c r="P3494" s="14">
        <f>IF($L3494&lt;&gt;0, E3494/L3494, 0)</f>
        <v>114.29199999999999</v>
      </c>
      <c r="Q3494" t="str">
        <f>LEFT($N3494, FIND("/", $N3494)-1)</f>
        <v>theater</v>
      </c>
      <c r="R3494" t="str">
        <f>RIGHT(N3494, LEN(N3494)-LEN(Q3494)-1)</f>
        <v>plays</v>
      </c>
      <c r="S3494" s="5">
        <f>$J3494/60/60/24+DATE(1970, 1, 1)</f>
        <v>42268.009224537032</v>
      </c>
      <c r="T3494" s="5">
        <f>$I3494/60/60/24+DATE(1970, 1, 1)</f>
        <v>42303.009224537032</v>
      </c>
      <c r="U3494" t="b">
        <f>T3494&gt;S3494</f>
        <v>1</v>
      </c>
    </row>
    <row r="3495" spans="1:21" ht="43.5" x14ac:dyDescent="0.35">
      <c r="A3495">
        <v>3493</v>
      </c>
      <c r="B3495" s="3" t="s">
        <v>3492</v>
      </c>
      <c r="C3495" s="3" t="s">
        <v>7603</v>
      </c>
      <c r="D3495" s="11">
        <v>1500</v>
      </c>
      <c r="E3495" s="11">
        <v>1500</v>
      </c>
      <c r="F3495" t="s">
        <v>8219</v>
      </c>
      <c r="G3495" t="s">
        <v>8224</v>
      </c>
      <c r="H3495" t="s">
        <v>8246</v>
      </c>
      <c r="I3495">
        <v>1408252260</v>
      </c>
      <c r="J3495">
        <v>1406580436</v>
      </c>
      <c r="K3495" t="b">
        <v>0</v>
      </c>
      <c r="L3495">
        <v>29</v>
      </c>
      <c r="M3495" t="b">
        <v>1</v>
      </c>
      <c r="N3495" t="s">
        <v>8271</v>
      </c>
      <c r="O3495" s="13">
        <f>E3495/D3495</f>
        <v>1</v>
      </c>
      <c r="P3495" s="14">
        <f>IF($L3495&lt;&gt;0, E3495/L3495, 0)</f>
        <v>51.724137931034484</v>
      </c>
      <c r="Q3495" t="str">
        <f>LEFT($N3495, FIND("/", $N3495)-1)</f>
        <v>theater</v>
      </c>
      <c r="R3495" t="str">
        <f>RIGHT(N3495, LEN(N3495)-LEN(Q3495)-1)</f>
        <v>plays</v>
      </c>
      <c r="S3495" s="5">
        <f>$J3495/60/60/24+DATE(1970, 1, 1)</f>
        <v>41848.866157407407</v>
      </c>
      <c r="T3495" s="5">
        <f>$I3495/60/60/24+DATE(1970, 1, 1)</f>
        <v>41868.21597222222</v>
      </c>
      <c r="U3495" t="b">
        <f>T3495&gt;S3495</f>
        <v>1</v>
      </c>
    </row>
    <row r="3496" spans="1:21" ht="43.5" x14ac:dyDescent="0.35">
      <c r="A3496">
        <v>3494</v>
      </c>
      <c r="B3496" s="3" t="s">
        <v>3493</v>
      </c>
      <c r="C3496" s="3" t="s">
        <v>7604</v>
      </c>
      <c r="D3496" s="11">
        <v>400</v>
      </c>
      <c r="E3496" s="11">
        <v>400</v>
      </c>
      <c r="F3496" t="s">
        <v>8219</v>
      </c>
      <c r="G3496" t="s">
        <v>8224</v>
      </c>
      <c r="H3496" t="s">
        <v>8246</v>
      </c>
      <c r="I3496">
        <v>1480140000</v>
      </c>
      <c r="J3496">
        <v>1479186575</v>
      </c>
      <c r="K3496" t="b">
        <v>0</v>
      </c>
      <c r="L3496">
        <v>13</v>
      </c>
      <c r="M3496" t="b">
        <v>1</v>
      </c>
      <c r="N3496" t="s">
        <v>8271</v>
      </c>
      <c r="O3496" s="13">
        <f>E3496/D3496</f>
        <v>1</v>
      </c>
      <c r="P3496" s="14">
        <f>IF($L3496&lt;&gt;0, E3496/L3496, 0)</f>
        <v>30.76923076923077</v>
      </c>
      <c r="Q3496" t="str">
        <f>LEFT($N3496, FIND("/", $N3496)-1)</f>
        <v>theater</v>
      </c>
      <c r="R3496" t="str">
        <f>RIGHT(N3496, LEN(N3496)-LEN(Q3496)-1)</f>
        <v>plays</v>
      </c>
      <c r="S3496" s="5">
        <f>$J3496/60/60/24+DATE(1970, 1, 1)</f>
        <v>42689.214988425927</v>
      </c>
      <c r="T3496" s="5">
        <f>$I3496/60/60/24+DATE(1970, 1, 1)</f>
        <v>42700.25</v>
      </c>
      <c r="U3496" t="b">
        <f>T3496&gt;S3496</f>
        <v>1</v>
      </c>
    </row>
    <row r="3497" spans="1:21" ht="43.5" x14ac:dyDescent="0.35">
      <c r="A3497">
        <v>3495</v>
      </c>
      <c r="B3497" s="3" t="s">
        <v>3494</v>
      </c>
      <c r="C3497" s="3" t="s">
        <v>7605</v>
      </c>
      <c r="D3497" s="11">
        <v>5000</v>
      </c>
      <c r="E3497" s="11">
        <v>5343</v>
      </c>
      <c r="F3497" t="s">
        <v>8219</v>
      </c>
      <c r="G3497" t="s">
        <v>8229</v>
      </c>
      <c r="H3497" t="s">
        <v>8251</v>
      </c>
      <c r="I3497">
        <v>1414862280</v>
      </c>
      <c r="J3497">
        <v>1412360309</v>
      </c>
      <c r="K3497" t="b">
        <v>0</v>
      </c>
      <c r="L3497">
        <v>72</v>
      </c>
      <c r="M3497" t="b">
        <v>1</v>
      </c>
      <c r="N3497" t="s">
        <v>8271</v>
      </c>
      <c r="O3497" s="13">
        <f>E3497/D3497</f>
        <v>1.0686</v>
      </c>
      <c r="P3497" s="14">
        <f>IF($L3497&lt;&gt;0, E3497/L3497, 0)</f>
        <v>74.208333333333329</v>
      </c>
      <c r="Q3497" t="str">
        <f>LEFT($N3497, FIND("/", $N3497)-1)</f>
        <v>theater</v>
      </c>
      <c r="R3497" t="str">
        <f>RIGHT(N3497, LEN(N3497)-LEN(Q3497)-1)</f>
        <v>plays</v>
      </c>
      <c r="S3497" s="5">
        <f>$J3497/60/60/24+DATE(1970, 1, 1)</f>
        <v>41915.762835648151</v>
      </c>
      <c r="T3497" s="5">
        <f>$I3497/60/60/24+DATE(1970, 1, 1)</f>
        <v>41944.720833333333</v>
      </c>
      <c r="U3497" t="b">
        <f>T3497&gt;S3497</f>
        <v>1</v>
      </c>
    </row>
    <row r="3498" spans="1:21" ht="58" x14ac:dyDescent="0.35">
      <c r="A3498">
        <v>3496</v>
      </c>
      <c r="B3498" s="3" t="s">
        <v>3495</v>
      </c>
      <c r="C3498" s="3" t="s">
        <v>7606</v>
      </c>
      <c r="D3498" s="11">
        <v>3000</v>
      </c>
      <c r="E3498" s="11">
        <v>3732</v>
      </c>
      <c r="F3498" t="s">
        <v>8219</v>
      </c>
      <c r="G3498" t="s">
        <v>8224</v>
      </c>
      <c r="H3498" t="s">
        <v>8246</v>
      </c>
      <c r="I3498">
        <v>1473625166</v>
      </c>
      <c r="J3498">
        <v>1470169166</v>
      </c>
      <c r="K3498" t="b">
        <v>0</v>
      </c>
      <c r="L3498">
        <v>78</v>
      </c>
      <c r="M3498" t="b">
        <v>1</v>
      </c>
      <c r="N3498" t="s">
        <v>8271</v>
      </c>
      <c r="O3498" s="13">
        <f>E3498/D3498</f>
        <v>1.244</v>
      </c>
      <c r="P3498" s="14">
        <f>IF($L3498&lt;&gt;0, E3498/L3498, 0)</f>
        <v>47.846153846153847</v>
      </c>
      <c r="Q3498" t="str">
        <f>LEFT($N3498, FIND("/", $N3498)-1)</f>
        <v>theater</v>
      </c>
      <c r="R3498" t="str">
        <f>RIGHT(N3498, LEN(N3498)-LEN(Q3498)-1)</f>
        <v>plays</v>
      </c>
      <c r="S3498" s="5">
        <f>$J3498/60/60/24+DATE(1970, 1, 1)</f>
        <v>42584.846828703703</v>
      </c>
      <c r="T3498" s="5">
        <f>$I3498/60/60/24+DATE(1970, 1, 1)</f>
        <v>42624.846828703703</v>
      </c>
      <c r="U3498" t="b">
        <f>T3498&gt;S3498</f>
        <v>1</v>
      </c>
    </row>
    <row r="3499" spans="1:21" ht="58" x14ac:dyDescent="0.35">
      <c r="A3499">
        <v>3497</v>
      </c>
      <c r="B3499" s="3" t="s">
        <v>3496</v>
      </c>
      <c r="C3499" s="3" t="s">
        <v>7607</v>
      </c>
      <c r="D3499" s="11">
        <v>1551</v>
      </c>
      <c r="E3499" s="11">
        <v>1686</v>
      </c>
      <c r="F3499" t="s">
        <v>8219</v>
      </c>
      <c r="G3499" t="s">
        <v>8224</v>
      </c>
      <c r="H3499" t="s">
        <v>8246</v>
      </c>
      <c r="I3499">
        <v>1464904800</v>
      </c>
      <c r="J3499">
        <v>1463852904</v>
      </c>
      <c r="K3499" t="b">
        <v>0</v>
      </c>
      <c r="L3499">
        <v>49</v>
      </c>
      <c r="M3499" t="b">
        <v>1</v>
      </c>
      <c r="N3499" t="s">
        <v>8271</v>
      </c>
      <c r="O3499" s="13">
        <f>E3499/D3499</f>
        <v>1.0870406189555126</v>
      </c>
      <c r="P3499" s="14">
        <f>IF($L3499&lt;&gt;0, E3499/L3499, 0)</f>
        <v>34.408163265306122</v>
      </c>
      <c r="Q3499" t="str">
        <f>LEFT($N3499, FIND("/", $N3499)-1)</f>
        <v>theater</v>
      </c>
      <c r="R3499" t="str">
        <f>RIGHT(N3499, LEN(N3499)-LEN(Q3499)-1)</f>
        <v>plays</v>
      </c>
      <c r="S3499" s="5">
        <f>$J3499/60/60/24+DATE(1970, 1, 1)</f>
        <v>42511.741944444439</v>
      </c>
      <c r="T3499" s="5">
        <f>$I3499/60/60/24+DATE(1970, 1, 1)</f>
        <v>42523.916666666672</v>
      </c>
      <c r="U3499" t="b">
        <f>T3499&gt;S3499</f>
        <v>1</v>
      </c>
    </row>
    <row r="3500" spans="1:21" ht="58" x14ac:dyDescent="0.35">
      <c r="A3500">
        <v>3498</v>
      </c>
      <c r="B3500" s="3" t="s">
        <v>3497</v>
      </c>
      <c r="C3500" s="3" t="s">
        <v>7608</v>
      </c>
      <c r="D3500" s="11">
        <v>1650</v>
      </c>
      <c r="E3500" s="11">
        <v>1690</v>
      </c>
      <c r="F3500" t="s">
        <v>8219</v>
      </c>
      <c r="G3500" t="s">
        <v>8229</v>
      </c>
      <c r="H3500" t="s">
        <v>8251</v>
      </c>
      <c r="I3500">
        <v>1464471840</v>
      </c>
      <c r="J3500">
        <v>1459309704</v>
      </c>
      <c r="K3500" t="b">
        <v>0</v>
      </c>
      <c r="L3500">
        <v>42</v>
      </c>
      <c r="M3500" t="b">
        <v>1</v>
      </c>
      <c r="N3500" t="s">
        <v>8271</v>
      </c>
      <c r="O3500" s="13">
        <f>E3500/D3500</f>
        <v>1.0242424242424242</v>
      </c>
      <c r="P3500" s="14">
        <f>IF($L3500&lt;&gt;0, E3500/L3500, 0)</f>
        <v>40.238095238095241</v>
      </c>
      <c r="Q3500" t="str">
        <f>LEFT($N3500, FIND("/", $N3500)-1)</f>
        <v>theater</v>
      </c>
      <c r="R3500" t="str">
        <f>RIGHT(N3500, LEN(N3500)-LEN(Q3500)-1)</f>
        <v>plays</v>
      </c>
      <c r="S3500" s="5">
        <f>$J3500/60/60/24+DATE(1970, 1, 1)</f>
        <v>42459.15861111111</v>
      </c>
      <c r="T3500" s="5">
        <f>$I3500/60/60/24+DATE(1970, 1, 1)</f>
        <v>42518.905555555553</v>
      </c>
      <c r="U3500" t="b">
        <f>T3500&gt;S3500</f>
        <v>1</v>
      </c>
    </row>
    <row r="3501" spans="1:21" ht="43.5" x14ac:dyDescent="0.35">
      <c r="A3501">
        <v>3499</v>
      </c>
      <c r="B3501" s="3" t="s">
        <v>3498</v>
      </c>
      <c r="C3501" s="3" t="s">
        <v>7609</v>
      </c>
      <c r="D3501" s="11">
        <v>2000</v>
      </c>
      <c r="E3501" s="11">
        <v>2110</v>
      </c>
      <c r="F3501" t="s">
        <v>8219</v>
      </c>
      <c r="G3501" t="s">
        <v>8224</v>
      </c>
      <c r="H3501" t="s">
        <v>8246</v>
      </c>
      <c r="I3501">
        <v>1435733940</v>
      </c>
      <c r="J3501">
        <v>1431046325</v>
      </c>
      <c r="K3501" t="b">
        <v>0</v>
      </c>
      <c r="L3501">
        <v>35</v>
      </c>
      <c r="M3501" t="b">
        <v>1</v>
      </c>
      <c r="N3501" t="s">
        <v>8271</v>
      </c>
      <c r="O3501" s="13">
        <f>E3501/D3501</f>
        <v>1.0549999999999999</v>
      </c>
      <c r="P3501" s="14">
        <f>IF($L3501&lt;&gt;0, E3501/L3501, 0)</f>
        <v>60.285714285714285</v>
      </c>
      <c r="Q3501" t="str">
        <f>LEFT($N3501, FIND("/", $N3501)-1)</f>
        <v>theater</v>
      </c>
      <c r="R3501" t="str">
        <f>RIGHT(N3501, LEN(N3501)-LEN(Q3501)-1)</f>
        <v>plays</v>
      </c>
      <c r="S3501" s="5">
        <f>$J3501/60/60/24+DATE(1970, 1, 1)</f>
        <v>42132.036168981482</v>
      </c>
      <c r="T3501" s="5">
        <f>$I3501/60/60/24+DATE(1970, 1, 1)</f>
        <v>42186.290972222225</v>
      </c>
      <c r="U3501" t="b">
        <f>T3501&gt;S3501</f>
        <v>1</v>
      </c>
    </row>
    <row r="3502" spans="1:21" ht="58" x14ac:dyDescent="0.35">
      <c r="A3502">
        <v>3500</v>
      </c>
      <c r="B3502" s="3" t="s">
        <v>3499</v>
      </c>
      <c r="C3502" s="3" t="s">
        <v>7610</v>
      </c>
      <c r="D3502" s="11">
        <v>1000</v>
      </c>
      <c r="E3502" s="11">
        <v>1063</v>
      </c>
      <c r="F3502" t="s">
        <v>8219</v>
      </c>
      <c r="G3502" t="s">
        <v>8224</v>
      </c>
      <c r="H3502" t="s">
        <v>8246</v>
      </c>
      <c r="I3502">
        <v>1457326740</v>
      </c>
      <c r="J3502">
        <v>1455919438</v>
      </c>
      <c r="K3502" t="b">
        <v>0</v>
      </c>
      <c r="L3502">
        <v>42</v>
      </c>
      <c r="M3502" t="b">
        <v>1</v>
      </c>
      <c r="N3502" t="s">
        <v>8271</v>
      </c>
      <c r="O3502" s="13">
        <f>E3502/D3502</f>
        <v>1.0629999999999999</v>
      </c>
      <c r="P3502" s="14">
        <f>IF($L3502&lt;&gt;0, E3502/L3502, 0)</f>
        <v>25.30952380952381</v>
      </c>
      <c r="Q3502" t="str">
        <f>LEFT($N3502, FIND("/", $N3502)-1)</f>
        <v>theater</v>
      </c>
      <c r="R3502" t="str">
        <f>RIGHT(N3502, LEN(N3502)-LEN(Q3502)-1)</f>
        <v>plays</v>
      </c>
      <c r="S3502" s="5">
        <f>$J3502/60/60/24+DATE(1970, 1, 1)</f>
        <v>42419.91942129629</v>
      </c>
      <c r="T3502" s="5">
        <f>$I3502/60/60/24+DATE(1970, 1, 1)</f>
        <v>42436.207638888889</v>
      </c>
      <c r="U3502" t="b">
        <f>T3502&gt;S3502</f>
        <v>1</v>
      </c>
    </row>
    <row r="3503" spans="1:21" ht="43.5" x14ac:dyDescent="0.35">
      <c r="A3503">
        <v>3501</v>
      </c>
      <c r="B3503" s="3" t="s">
        <v>3500</v>
      </c>
      <c r="C3503" s="3" t="s">
        <v>7611</v>
      </c>
      <c r="D3503" s="11">
        <v>1500</v>
      </c>
      <c r="E3503" s="11">
        <v>1510</v>
      </c>
      <c r="F3503" t="s">
        <v>8219</v>
      </c>
      <c r="G3503" t="s">
        <v>8225</v>
      </c>
      <c r="H3503" t="s">
        <v>8247</v>
      </c>
      <c r="I3503">
        <v>1441995595</v>
      </c>
      <c r="J3503">
        <v>1439835595</v>
      </c>
      <c r="K3503" t="b">
        <v>0</v>
      </c>
      <c r="L3503">
        <v>42</v>
      </c>
      <c r="M3503" t="b">
        <v>1</v>
      </c>
      <c r="N3503" t="s">
        <v>8271</v>
      </c>
      <c r="O3503" s="13">
        <f>E3503/D3503</f>
        <v>1.0066666666666666</v>
      </c>
      <c r="P3503" s="14">
        <f>IF($L3503&lt;&gt;0, E3503/L3503, 0)</f>
        <v>35.952380952380949</v>
      </c>
      <c r="Q3503" t="str">
        <f>LEFT($N3503, FIND("/", $N3503)-1)</f>
        <v>theater</v>
      </c>
      <c r="R3503" t="str">
        <f>RIGHT(N3503, LEN(N3503)-LEN(Q3503)-1)</f>
        <v>plays</v>
      </c>
      <c r="S3503" s="5">
        <f>$J3503/60/60/24+DATE(1970, 1, 1)</f>
        <v>42233.763831018514</v>
      </c>
      <c r="T3503" s="5">
        <f>$I3503/60/60/24+DATE(1970, 1, 1)</f>
        <v>42258.763831018514</v>
      </c>
      <c r="U3503" t="b">
        <f>T3503&gt;S3503</f>
        <v>1</v>
      </c>
    </row>
    <row r="3504" spans="1:21" ht="43.5" x14ac:dyDescent="0.35">
      <c r="A3504">
        <v>3502</v>
      </c>
      <c r="B3504" s="3" t="s">
        <v>3501</v>
      </c>
      <c r="C3504" s="3" t="s">
        <v>7612</v>
      </c>
      <c r="D3504" s="11">
        <v>4000</v>
      </c>
      <c r="E3504" s="11">
        <v>4216</v>
      </c>
      <c r="F3504" t="s">
        <v>8219</v>
      </c>
      <c r="G3504" t="s">
        <v>8224</v>
      </c>
      <c r="H3504" t="s">
        <v>8246</v>
      </c>
      <c r="I3504">
        <v>1458100740</v>
      </c>
      <c r="J3504">
        <v>1456862924</v>
      </c>
      <c r="K3504" t="b">
        <v>0</v>
      </c>
      <c r="L3504">
        <v>31</v>
      </c>
      <c r="M3504" t="b">
        <v>1</v>
      </c>
      <c r="N3504" t="s">
        <v>8271</v>
      </c>
      <c r="O3504" s="13">
        <f>E3504/D3504</f>
        <v>1.054</v>
      </c>
      <c r="P3504" s="14">
        <f>IF($L3504&lt;&gt;0, E3504/L3504, 0)</f>
        <v>136</v>
      </c>
      <c r="Q3504" t="str">
        <f>LEFT($N3504, FIND("/", $N3504)-1)</f>
        <v>theater</v>
      </c>
      <c r="R3504" t="str">
        <f>RIGHT(N3504, LEN(N3504)-LEN(Q3504)-1)</f>
        <v>plays</v>
      </c>
      <c r="S3504" s="5">
        <f>$J3504/60/60/24+DATE(1970, 1, 1)</f>
        <v>42430.839398148149</v>
      </c>
      <c r="T3504" s="5">
        <f>$I3504/60/60/24+DATE(1970, 1, 1)</f>
        <v>42445.165972222225</v>
      </c>
      <c r="U3504" t="b">
        <f>T3504&gt;S3504</f>
        <v>1</v>
      </c>
    </row>
    <row r="3505" spans="1:21" ht="43.5" x14ac:dyDescent="0.35">
      <c r="A3505">
        <v>3503</v>
      </c>
      <c r="B3505" s="3" t="s">
        <v>3502</v>
      </c>
      <c r="C3505" s="3" t="s">
        <v>7613</v>
      </c>
      <c r="D3505" s="11">
        <v>2500</v>
      </c>
      <c r="E3505" s="11">
        <v>2689</v>
      </c>
      <c r="F3505" t="s">
        <v>8219</v>
      </c>
      <c r="G3505" t="s">
        <v>8225</v>
      </c>
      <c r="H3505" t="s">
        <v>8247</v>
      </c>
      <c r="I3505">
        <v>1469359728</v>
      </c>
      <c r="J3505">
        <v>1466767728</v>
      </c>
      <c r="K3505" t="b">
        <v>0</v>
      </c>
      <c r="L3505">
        <v>38</v>
      </c>
      <c r="M3505" t="b">
        <v>1</v>
      </c>
      <c r="N3505" t="s">
        <v>8271</v>
      </c>
      <c r="O3505" s="13">
        <f>E3505/D3505</f>
        <v>1.0755999999999999</v>
      </c>
      <c r="P3505" s="14">
        <f>IF($L3505&lt;&gt;0, E3505/L3505, 0)</f>
        <v>70.763157894736835</v>
      </c>
      <c r="Q3505" t="str">
        <f>LEFT($N3505, FIND("/", $N3505)-1)</f>
        <v>theater</v>
      </c>
      <c r="R3505" t="str">
        <f>RIGHT(N3505, LEN(N3505)-LEN(Q3505)-1)</f>
        <v>plays</v>
      </c>
      <c r="S3505" s="5">
        <f>$J3505/60/60/24+DATE(1970, 1, 1)</f>
        <v>42545.478333333333</v>
      </c>
      <c r="T3505" s="5">
        <f>$I3505/60/60/24+DATE(1970, 1, 1)</f>
        <v>42575.478333333333</v>
      </c>
      <c r="U3505" t="b">
        <f>T3505&gt;S3505</f>
        <v>1</v>
      </c>
    </row>
    <row r="3506" spans="1:21" ht="58" x14ac:dyDescent="0.35">
      <c r="A3506">
        <v>3504</v>
      </c>
      <c r="B3506" s="3" t="s">
        <v>3503</v>
      </c>
      <c r="C3506" s="3" t="s">
        <v>7614</v>
      </c>
      <c r="D3506" s="11">
        <v>1000</v>
      </c>
      <c r="E3506" s="11">
        <v>1000</v>
      </c>
      <c r="F3506" t="s">
        <v>8219</v>
      </c>
      <c r="G3506" t="s">
        <v>8224</v>
      </c>
      <c r="H3506" t="s">
        <v>8246</v>
      </c>
      <c r="I3506">
        <v>1447959491</v>
      </c>
      <c r="J3506">
        <v>1445363891</v>
      </c>
      <c r="K3506" t="b">
        <v>0</v>
      </c>
      <c r="L3506">
        <v>8</v>
      </c>
      <c r="M3506" t="b">
        <v>1</v>
      </c>
      <c r="N3506" t="s">
        <v>8271</v>
      </c>
      <c r="O3506" s="13">
        <f>E3506/D3506</f>
        <v>1</v>
      </c>
      <c r="P3506" s="14">
        <f>IF($L3506&lt;&gt;0, E3506/L3506, 0)</f>
        <v>125</v>
      </c>
      <c r="Q3506" t="str">
        <f>LEFT($N3506, FIND("/", $N3506)-1)</f>
        <v>theater</v>
      </c>
      <c r="R3506" t="str">
        <f>RIGHT(N3506, LEN(N3506)-LEN(Q3506)-1)</f>
        <v>plays</v>
      </c>
      <c r="S3506" s="5">
        <f>$J3506/60/60/24+DATE(1970, 1, 1)</f>
        <v>42297.748738425929</v>
      </c>
      <c r="T3506" s="5">
        <f>$I3506/60/60/24+DATE(1970, 1, 1)</f>
        <v>42327.790405092594</v>
      </c>
      <c r="U3506" t="b">
        <f>T3506&gt;S3506</f>
        <v>1</v>
      </c>
    </row>
    <row r="3507" spans="1:21" ht="87" x14ac:dyDescent="0.35">
      <c r="A3507">
        <v>3505</v>
      </c>
      <c r="B3507" s="3" t="s">
        <v>3504</v>
      </c>
      <c r="C3507" s="3" t="s">
        <v>7615</v>
      </c>
      <c r="D3507" s="11">
        <v>2500</v>
      </c>
      <c r="E3507" s="11">
        <v>2594</v>
      </c>
      <c r="F3507" t="s">
        <v>8219</v>
      </c>
      <c r="G3507" t="s">
        <v>8224</v>
      </c>
      <c r="H3507" t="s">
        <v>8246</v>
      </c>
      <c r="I3507">
        <v>1399953600</v>
      </c>
      <c r="J3507">
        <v>1398983245</v>
      </c>
      <c r="K3507" t="b">
        <v>0</v>
      </c>
      <c r="L3507">
        <v>39</v>
      </c>
      <c r="M3507" t="b">
        <v>1</v>
      </c>
      <c r="N3507" t="s">
        <v>8271</v>
      </c>
      <c r="O3507" s="13">
        <f>E3507/D3507</f>
        <v>1.0376000000000001</v>
      </c>
      <c r="P3507" s="14">
        <f>IF($L3507&lt;&gt;0, E3507/L3507, 0)</f>
        <v>66.512820512820511</v>
      </c>
      <c r="Q3507" t="str">
        <f>LEFT($N3507, FIND("/", $N3507)-1)</f>
        <v>theater</v>
      </c>
      <c r="R3507" t="str">
        <f>RIGHT(N3507, LEN(N3507)-LEN(Q3507)-1)</f>
        <v>plays</v>
      </c>
      <c r="S3507" s="5">
        <f>$J3507/60/60/24+DATE(1970, 1, 1)</f>
        <v>41760.935706018521</v>
      </c>
      <c r="T3507" s="5">
        <f>$I3507/60/60/24+DATE(1970, 1, 1)</f>
        <v>41772.166666666664</v>
      </c>
      <c r="U3507" t="b">
        <f>T3507&gt;S3507</f>
        <v>1</v>
      </c>
    </row>
    <row r="3508" spans="1:21" ht="43.5" x14ac:dyDescent="0.35">
      <c r="A3508">
        <v>3506</v>
      </c>
      <c r="B3508" s="3" t="s">
        <v>3505</v>
      </c>
      <c r="C3508" s="3" t="s">
        <v>7616</v>
      </c>
      <c r="D3508" s="11">
        <v>3000</v>
      </c>
      <c r="E3508" s="11">
        <v>3045</v>
      </c>
      <c r="F3508" t="s">
        <v>8219</v>
      </c>
      <c r="G3508" t="s">
        <v>8224</v>
      </c>
      <c r="H3508" t="s">
        <v>8246</v>
      </c>
      <c r="I3508">
        <v>1408815440</v>
      </c>
      <c r="J3508">
        <v>1404927440</v>
      </c>
      <c r="K3508" t="b">
        <v>0</v>
      </c>
      <c r="L3508">
        <v>29</v>
      </c>
      <c r="M3508" t="b">
        <v>1</v>
      </c>
      <c r="N3508" t="s">
        <v>8271</v>
      </c>
      <c r="O3508" s="13">
        <f>E3508/D3508</f>
        <v>1.0149999999999999</v>
      </c>
      <c r="P3508" s="14">
        <f>IF($L3508&lt;&gt;0, E3508/L3508, 0)</f>
        <v>105</v>
      </c>
      <c r="Q3508" t="str">
        <f>LEFT($N3508, FIND("/", $N3508)-1)</f>
        <v>theater</v>
      </c>
      <c r="R3508" t="str">
        <f>RIGHT(N3508, LEN(N3508)-LEN(Q3508)-1)</f>
        <v>plays</v>
      </c>
      <c r="S3508" s="5">
        <f>$J3508/60/60/24+DATE(1970, 1, 1)</f>
        <v>41829.734259259261</v>
      </c>
      <c r="T3508" s="5">
        <f>$I3508/60/60/24+DATE(1970, 1, 1)</f>
        <v>41874.734259259261</v>
      </c>
      <c r="U3508" t="b">
        <f>T3508&gt;S3508</f>
        <v>1</v>
      </c>
    </row>
    <row r="3509" spans="1:21" ht="43.5" x14ac:dyDescent="0.35">
      <c r="A3509">
        <v>3507</v>
      </c>
      <c r="B3509" s="3" t="s">
        <v>3506</v>
      </c>
      <c r="C3509" s="3" t="s">
        <v>7617</v>
      </c>
      <c r="D3509" s="11">
        <v>10000</v>
      </c>
      <c r="E3509" s="11">
        <v>10440</v>
      </c>
      <c r="F3509" t="s">
        <v>8219</v>
      </c>
      <c r="G3509" t="s">
        <v>8224</v>
      </c>
      <c r="H3509" t="s">
        <v>8246</v>
      </c>
      <c r="I3509">
        <v>1464732537</v>
      </c>
      <c r="J3509">
        <v>1462140537</v>
      </c>
      <c r="K3509" t="b">
        <v>0</v>
      </c>
      <c r="L3509">
        <v>72</v>
      </c>
      <c r="M3509" t="b">
        <v>1</v>
      </c>
      <c r="N3509" t="s">
        <v>8271</v>
      </c>
      <c r="O3509" s="13">
        <f>E3509/D3509</f>
        <v>1.044</v>
      </c>
      <c r="P3509" s="14">
        <f>IF($L3509&lt;&gt;0, E3509/L3509, 0)</f>
        <v>145</v>
      </c>
      <c r="Q3509" t="str">
        <f>LEFT($N3509, FIND("/", $N3509)-1)</f>
        <v>theater</v>
      </c>
      <c r="R3509" t="str">
        <f>RIGHT(N3509, LEN(N3509)-LEN(Q3509)-1)</f>
        <v>plays</v>
      </c>
      <c r="S3509" s="5">
        <f>$J3509/60/60/24+DATE(1970, 1, 1)</f>
        <v>42491.92288194444</v>
      </c>
      <c r="T3509" s="5">
        <f>$I3509/60/60/24+DATE(1970, 1, 1)</f>
        <v>42521.92288194444</v>
      </c>
      <c r="U3509" t="b">
        <f>T3509&gt;S3509</f>
        <v>1</v>
      </c>
    </row>
    <row r="3510" spans="1:21" ht="43.5" x14ac:dyDescent="0.35">
      <c r="A3510">
        <v>3508</v>
      </c>
      <c r="B3510" s="3" t="s">
        <v>3507</v>
      </c>
      <c r="C3510" s="3" t="s">
        <v>7618</v>
      </c>
      <c r="D3510" s="11">
        <v>100</v>
      </c>
      <c r="E3510" s="11">
        <v>180</v>
      </c>
      <c r="F3510" t="s">
        <v>8219</v>
      </c>
      <c r="G3510" t="s">
        <v>8225</v>
      </c>
      <c r="H3510" t="s">
        <v>8247</v>
      </c>
      <c r="I3510">
        <v>1462914000</v>
      </c>
      <c r="J3510">
        <v>1460914253</v>
      </c>
      <c r="K3510" t="b">
        <v>0</v>
      </c>
      <c r="L3510">
        <v>15</v>
      </c>
      <c r="M3510" t="b">
        <v>1</v>
      </c>
      <c r="N3510" t="s">
        <v>8271</v>
      </c>
      <c r="O3510" s="13">
        <f>E3510/D3510</f>
        <v>1.8</v>
      </c>
      <c r="P3510" s="14">
        <f>IF($L3510&lt;&gt;0, E3510/L3510, 0)</f>
        <v>12</v>
      </c>
      <c r="Q3510" t="str">
        <f>LEFT($N3510, FIND("/", $N3510)-1)</f>
        <v>theater</v>
      </c>
      <c r="R3510" t="str">
        <f>RIGHT(N3510, LEN(N3510)-LEN(Q3510)-1)</f>
        <v>plays</v>
      </c>
      <c r="S3510" s="5">
        <f>$J3510/60/60/24+DATE(1970, 1, 1)</f>
        <v>42477.729780092588</v>
      </c>
      <c r="T3510" s="5">
        <f>$I3510/60/60/24+DATE(1970, 1, 1)</f>
        <v>42500.875</v>
      </c>
      <c r="U3510" t="b">
        <f>T3510&gt;S3510</f>
        <v>1</v>
      </c>
    </row>
    <row r="3511" spans="1:21" ht="43.5" x14ac:dyDescent="0.35">
      <c r="A3511">
        <v>3509</v>
      </c>
      <c r="B3511" s="3" t="s">
        <v>3508</v>
      </c>
      <c r="C3511" s="3" t="s">
        <v>7619</v>
      </c>
      <c r="D3511" s="11">
        <v>3000</v>
      </c>
      <c r="E3511" s="11">
        <v>3190</v>
      </c>
      <c r="F3511" t="s">
        <v>8219</v>
      </c>
      <c r="G3511" t="s">
        <v>8224</v>
      </c>
      <c r="H3511" t="s">
        <v>8246</v>
      </c>
      <c r="I3511">
        <v>1416545700</v>
      </c>
      <c r="J3511">
        <v>1415392666</v>
      </c>
      <c r="K3511" t="b">
        <v>0</v>
      </c>
      <c r="L3511">
        <v>33</v>
      </c>
      <c r="M3511" t="b">
        <v>1</v>
      </c>
      <c r="N3511" t="s">
        <v>8271</v>
      </c>
      <c r="O3511" s="13">
        <f>E3511/D3511</f>
        <v>1.0633333333333332</v>
      </c>
      <c r="P3511" s="14">
        <f>IF($L3511&lt;&gt;0, E3511/L3511, 0)</f>
        <v>96.666666666666671</v>
      </c>
      <c r="Q3511" t="str">
        <f>LEFT($N3511, FIND("/", $N3511)-1)</f>
        <v>theater</v>
      </c>
      <c r="R3511" t="str">
        <f>RIGHT(N3511, LEN(N3511)-LEN(Q3511)-1)</f>
        <v>plays</v>
      </c>
      <c r="S3511" s="5">
        <f>$J3511/60/60/24+DATE(1970, 1, 1)</f>
        <v>41950.859560185185</v>
      </c>
      <c r="T3511" s="5">
        <f>$I3511/60/60/24+DATE(1970, 1, 1)</f>
        <v>41964.204861111109</v>
      </c>
      <c r="U3511" t="b">
        <f>T3511&gt;S3511</f>
        <v>1</v>
      </c>
    </row>
    <row r="3512" spans="1:21" ht="58" x14ac:dyDescent="0.35">
      <c r="A3512">
        <v>3510</v>
      </c>
      <c r="B3512" s="3" t="s">
        <v>3509</v>
      </c>
      <c r="C3512" s="3" t="s">
        <v>7620</v>
      </c>
      <c r="D3512" s="11">
        <v>900</v>
      </c>
      <c r="E3512" s="11">
        <v>905</v>
      </c>
      <c r="F3512" t="s">
        <v>8219</v>
      </c>
      <c r="G3512" t="s">
        <v>8224</v>
      </c>
      <c r="H3512" t="s">
        <v>8246</v>
      </c>
      <c r="I3512">
        <v>1404312846</v>
      </c>
      <c r="J3512">
        <v>1402584846</v>
      </c>
      <c r="K3512" t="b">
        <v>0</v>
      </c>
      <c r="L3512">
        <v>15</v>
      </c>
      <c r="M3512" t="b">
        <v>1</v>
      </c>
      <c r="N3512" t="s">
        <v>8271</v>
      </c>
      <c r="O3512" s="13">
        <f>E3512/D3512</f>
        <v>1.0055555555555555</v>
      </c>
      <c r="P3512" s="14">
        <f>IF($L3512&lt;&gt;0, E3512/L3512, 0)</f>
        <v>60.333333333333336</v>
      </c>
      <c r="Q3512" t="str">
        <f>LEFT($N3512, FIND("/", $N3512)-1)</f>
        <v>theater</v>
      </c>
      <c r="R3512" t="str">
        <f>RIGHT(N3512, LEN(N3512)-LEN(Q3512)-1)</f>
        <v>plays</v>
      </c>
      <c r="S3512" s="5">
        <f>$J3512/60/60/24+DATE(1970, 1, 1)</f>
        <v>41802.62090277778</v>
      </c>
      <c r="T3512" s="5">
        <f>$I3512/60/60/24+DATE(1970, 1, 1)</f>
        <v>41822.62090277778</v>
      </c>
      <c r="U3512" t="b">
        <f>T3512&gt;S3512</f>
        <v>1</v>
      </c>
    </row>
    <row r="3513" spans="1:21" ht="43.5" x14ac:dyDescent="0.35">
      <c r="A3513">
        <v>3511</v>
      </c>
      <c r="B3513" s="3" t="s">
        <v>3510</v>
      </c>
      <c r="C3513" s="3" t="s">
        <v>7621</v>
      </c>
      <c r="D3513" s="11">
        <v>1500</v>
      </c>
      <c r="E3513" s="11">
        <v>1518</v>
      </c>
      <c r="F3513" t="s">
        <v>8219</v>
      </c>
      <c r="G3513" t="s">
        <v>8225</v>
      </c>
      <c r="H3513" t="s">
        <v>8247</v>
      </c>
      <c r="I3513">
        <v>1415385000</v>
      </c>
      <c r="J3513">
        <v>1413406695</v>
      </c>
      <c r="K3513" t="b">
        <v>0</v>
      </c>
      <c r="L3513">
        <v>19</v>
      </c>
      <c r="M3513" t="b">
        <v>1</v>
      </c>
      <c r="N3513" t="s">
        <v>8271</v>
      </c>
      <c r="O3513" s="13">
        <f>E3513/D3513</f>
        <v>1.012</v>
      </c>
      <c r="P3513" s="14">
        <f>IF($L3513&lt;&gt;0, E3513/L3513, 0)</f>
        <v>79.89473684210526</v>
      </c>
      <c r="Q3513" t="str">
        <f>LEFT($N3513, FIND("/", $N3513)-1)</f>
        <v>theater</v>
      </c>
      <c r="R3513" t="str">
        <f>RIGHT(N3513, LEN(N3513)-LEN(Q3513)-1)</f>
        <v>plays</v>
      </c>
      <c r="S3513" s="5">
        <f>$J3513/60/60/24+DATE(1970, 1, 1)</f>
        <v>41927.873784722222</v>
      </c>
      <c r="T3513" s="5">
        <f>$I3513/60/60/24+DATE(1970, 1, 1)</f>
        <v>41950.770833333336</v>
      </c>
      <c r="U3513" t="b">
        <f>T3513&gt;S3513</f>
        <v>1</v>
      </c>
    </row>
    <row r="3514" spans="1:21" ht="43.5" x14ac:dyDescent="0.35">
      <c r="A3514">
        <v>3512</v>
      </c>
      <c r="B3514" s="3" t="s">
        <v>3511</v>
      </c>
      <c r="C3514" s="3" t="s">
        <v>7622</v>
      </c>
      <c r="D3514" s="11">
        <v>1000</v>
      </c>
      <c r="E3514" s="11">
        <v>1000</v>
      </c>
      <c r="F3514" t="s">
        <v>8219</v>
      </c>
      <c r="G3514" t="s">
        <v>8225</v>
      </c>
      <c r="H3514" t="s">
        <v>8247</v>
      </c>
      <c r="I3514">
        <v>1429789992</v>
      </c>
      <c r="J3514">
        <v>1424609592</v>
      </c>
      <c r="K3514" t="b">
        <v>0</v>
      </c>
      <c r="L3514">
        <v>17</v>
      </c>
      <c r="M3514" t="b">
        <v>1</v>
      </c>
      <c r="N3514" t="s">
        <v>8271</v>
      </c>
      <c r="O3514" s="13">
        <f>E3514/D3514</f>
        <v>1</v>
      </c>
      <c r="P3514" s="14">
        <f>IF($L3514&lt;&gt;0, E3514/L3514, 0)</f>
        <v>58.823529411764703</v>
      </c>
      <c r="Q3514" t="str">
        <f>LEFT($N3514, FIND("/", $N3514)-1)</f>
        <v>theater</v>
      </c>
      <c r="R3514" t="str">
        <f>RIGHT(N3514, LEN(N3514)-LEN(Q3514)-1)</f>
        <v>plays</v>
      </c>
      <c r="S3514" s="5">
        <f>$J3514/60/60/24+DATE(1970, 1, 1)</f>
        <v>42057.536944444444</v>
      </c>
      <c r="T3514" s="5">
        <f>$I3514/60/60/24+DATE(1970, 1, 1)</f>
        <v>42117.49527777778</v>
      </c>
      <c r="U3514" t="b">
        <f>T3514&gt;S3514</f>
        <v>1</v>
      </c>
    </row>
    <row r="3515" spans="1:21" ht="43.5" x14ac:dyDescent="0.35">
      <c r="A3515">
        <v>3513</v>
      </c>
      <c r="B3515" s="3" t="s">
        <v>3512</v>
      </c>
      <c r="C3515" s="3" t="s">
        <v>7623</v>
      </c>
      <c r="D3515" s="11">
        <v>2800</v>
      </c>
      <c r="E3515" s="11">
        <v>3315</v>
      </c>
      <c r="F3515" t="s">
        <v>8219</v>
      </c>
      <c r="G3515" t="s">
        <v>8224</v>
      </c>
      <c r="H3515" t="s">
        <v>8246</v>
      </c>
      <c r="I3515">
        <v>1401857940</v>
      </c>
      <c r="J3515">
        <v>1400725112</v>
      </c>
      <c r="K3515" t="b">
        <v>0</v>
      </c>
      <c r="L3515">
        <v>44</v>
      </c>
      <c r="M3515" t="b">
        <v>1</v>
      </c>
      <c r="N3515" t="s">
        <v>8271</v>
      </c>
      <c r="O3515" s="13">
        <f>E3515/D3515</f>
        <v>1.1839285714285714</v>
      </c>
      <c r="P3515" s="14">
        <f>IF($L3515&lt;&gt;0, E3515/L3515, 0)</f>
        <v>75.340909090909093</v>
      </c>
      <c r="Q3515" t="str">
        <f>LEFT($N3515, FIND("/", $N3515)-1)</f>
        <v>theater</v>
      </c>
      <c r="R3515" t="str">
        <f>RIGHT(N3515, LEN(N3515)-LEN(Q3515)-1)</f>
        <v>plays</v>
      </c>
      <c r="S3515" s="5">
        <f>$J3515/60/60/24+DATE(1970, 1, 1)</f>
        <v>41781.096203703702</v>
      </c>
      <c r="T3515" s="5">
        <f>$I3515/60/60/24+DATE(1970, 1, 1)</f>
        <v>41794.207638888889</v>
      </c>
      <c r="U3515" t="b">
        <f>T3515&gt;S3515</f>
        <v>1</v>
      </c>
    </row>
    <row r="3516" spans="1:21" ht="43.5" x14ac:dyDescent="0.35">
      <c r="A3516">
        <v>3514</v>
      </c>
      <c r="B3516" s="3" t="s">
        <v>3513</v>
      </c>
      <c r="C3516" s="3" t="s">
        <v>7624</v>
      </c>
      <c r="D3516" s="11">
        <v>500</v>
      </c>
      <c r="E3516" s="11">
        <v>550</v>
      </c>
      <c r="F3516" t="s">
        <v>8219</v>
      </c>
      <c r="G3516" t="s">
        <v>8224</v>
      </c>
      <c r="H3516" t="s">
        <v>8246</v>
      </c>
      <c r="I3516">
        <v>1422853140</v>
      </c>
      <c r="J3516">
        <v>1421439552</v>
      </c>
      <c r="K3516" t="b">
        <v>0</v>
      </c>
      <c r="L3516">
        <v>10</v>
      </c>
      <c r="M3516" t="b">
        <v>1</v>
      </c>
      <c r="N3516" t="s">
        <v>8271</v>
      </c>
      <c r="O3516" s="13">
        <f>E3516/D3516</f>
        <v>1.1000000000000001</v>
      </c>
      <c r="P3516" s="14">
        <f>IF($L3516&lt;&gt;0, E3516/L3516, 0)</f>
        <v>55</v>
      </c>
      <c r="Q3516" t="str">
        <f>LEFT($N3516, FIND("/", $N3516)-1)</f>
        <v>theater</v>
      </c>
      <c r="R3516" t="str">
        <f>RIGHT(N3516, LEN(N3516)-LEN(Q3516)-1)</f>
        <v>plays</v>
      </c>
      <c r="S3516" s="5">
        <f>$J3516/60/60/24+DATE(1970, 1, 1)</f>
        <v>42020.846666666665</v>
      </c>
      <c r="T3516" s="5">
        <f>$I3516/60/60/24+DATE(1970, 1, 1)</f>
        <v>42037.207638888889</v>
      </c>
      <c r="U3516" t="b">
        <f>T3516&gt;S3516</f>
        <v>1</v>
      </c>
    </row>
    <row r="3517" spans="1:21" ht="43.5" x14ac:dyDescent="0.35">
      <c r="A3517">
        <v>3515</v>
      </c>
      <c r="B3517" s="3" t="s">
        <v>3514</v>
      </c>
      <c r="C3517" s="3" t="s">
        <v>7625</v>
      </c>
      <c r="D3517" s="11">
        <v>3000</v>
      </c>
      <c r="E3517" s="11">
        <v>3080</v>
      </c>
      <c r="F3517" t="s">
        <v>8219</v>
      </c>
      <c r="G3517" t="s">
        <v>8224</v>
      </c>
      <c r="H3517" t="s">
        <v>8246</v>
      </c>
      <c r="I3517">
        <v>1433097171</v>
      </c>
      <c r="J3517">
        <v>1430505171</v>
      </c>
      <c r="K3517" t="b">
        <v>0</v>
      </c>
      <c r="L3517">
        <v>46</v>
      </c>
      <c r="M3517" t="b">
        <v>1</v>
      </c>
      <c r="N3517" t="s">
        <v>8271</v>
      </c>
      <c r="O3517" s="13">
        <f>E3517/D3517</f>
        <v>1.0266666666666666</v>
      </c>
      <c r="P3517" s="14">
        <f>IF($L3517&lt;&gt;0, E3517/L3517, 0)</f>
        <v>66.956521739130437</v>
      </c>
      <c r="Q3517" t="str">
        <f>LEFT($N3517, FIND("/", $N3517)-1)</f>
        <v>theater</v>
      </c>
      <c r="R3517" t="str">
        <f>RIGHT(N3517, LEN(N3517)-LEN(Q3517)-1)</f>
        <v>plays</v>
      </c>
      <c r="S3517" s="5">
        <f>$J3517/60/60/24+DATE(1970, 1, 1)</f>
        <v>42125.772812499999</v>
      </c>
      <c r="T3517" s="5">
        <f>$I3517/60/60/24+DATE(1970, 1, 1)</f>
        <v>42155.772812499999</v>
      </c>
      <c r="U3517" t="b">
        <f>T3517&gt;S3517</f>
        <v>1</v>
      </c>
    </row>
    <row r="3518" spans="1:21" ht="43.5" x14ac:dyDescent="0.35">
      <c r="A3518">
        <v>3516</v>
      </c>
      <c r="B3518" s="3" t="s">
        <v>3515</v>
      </c>
      <c r="C3518" s="3" t="s">
        <v>7626</v>
      </c>
      <c r="D3518" s="11">
        <v>2500</v>
      </c>
      <c r="E3518" s="11">
        <v>2500</v>
      </c>
      <c r="F3518" t="s">
        <v>8219</v>
      </c>
      <c r="G3518" t="s">
        <v>8224</v>
      </c>
      <c r="H3518" t="s">
        <v>8246</v>
      </c>
      <c r="I3518">
        <v>1410145200</v>
      </c>
      <c r="J3518">
        <v>1407197670</v>
      </c>
      <c r="K3518" t="b">
        <v>0</v>
      </c>
      <c r="L3518">
        <v>11</v>
      </c>
      <c r="M3518" t="b">
        <v>1</v>
      </c>
      <c r="N3518" t="s">
        <v>8271</v>
      </c>
      <c r="O3518" s="13">
        <f>E3518/D3518</f>
        <v>1</v>
      </c>
      <c r="P3518" s="14">
        <f>IF($L3518&lt;&gt;0, E3518/L3518, 0)</f>
        <v>227.27272727272728</v>
      </c>
      <c r="Q3518" t="str">
        <f>LEFT($N3518, FIND("/", $N3518)-1)</f>
        <v>theater</v>
      </c>
      <c r="R3518" t="str">
        <f>RIGHT(N3518, LEN(N3518)-LEN(Q3518)-1)</f>
        <v>plays</v>
      </c>
      <c r="S3518" s="5">
        <f>$J3518/60/60/24+DATE(1970, 1, 1)</f>
        <v>41856.010069444441</v>
      </c>
      <c r="T3518" s="5">
        <f>$I3518/60/60/24+DATE(1970, 1, 1)</f>
        <v>41890.125</v>
      </c>
      <c r="U3518" t="b">
        <f>T3518&gt;S3518</f>
        <v>1</v>
      </c>
    </row>
    <row r="3519" spans="1:21" ht="43.5" x14ac:dyDescent="0.35">
      <c r="A3519">
        <v>3517</v>
      </c>
      <c r="B3519" s="3" t="s">
        <v>3516</v>
      </c>
      <c r="C3519" s="3" t="s">
        <v>7627</v>
      </c>
      <c r="D3519" s="11">
        <v>4000</v>
      </c>
      <c r="E3519" s="11">
        <v>4000</v>
      </c>
      <c r="F3519" t="s">
        <v>8219</v>
      </c>
      <c r="G3519" t="s">
        <v>8225</v>
      </c>
      <c r="H3519" t="s">
        <v>8247</v>
      </c>
      <c r="I3519">
        <v>1404471600</v>
      </c>
      <c r="J3519">
        <v>1401910634</v>
      </c>
      <c r="K3519" t="b">
        <v>0</v>
      </c>
      <c r="L3519">
        <v>13</v>
      </c>
      <c r="M3519" t="b">
        <v>1</v>
      </c>
      <c r="N3519" t="s">
        <v>8271</v>
      </c>
      <c r="O3519" s="13">
        <f>E3519/D3519</f>
        <v>1</v>
      </c>
      <c r="P3519" s="14">
        <f>IF($L3519&lt;&gt;0, E3519/L3519, 0)</f>
        <v>307.69230769230768</v>
      </c>
      <c r="Q3519" t="str">
        <f>LEFT($N3519, FIND("/", $N3519)-1)</f>
        <v>theater</v>
      </c>
      <c r="R3519" t="str">
        <f>RIGHT(N3519, LEN(N3519)-LEN(Q3519)-1)</f>
        <v>plays</v>
      </c>
      <c r="S3519" s="5">
        <f>$J3519/60/60/24+DATE(1970, 1, 1)</f>
        <v>41794.817523148151</v>
      </c>
      <c r="T3519" s="5">
        <f>$I3519/60/60/24+DATE(1970, 1, 1)</f>
        <v>41824.458333333336</v>
      </c>
      <c r="U3519" t="b">
        <f>T3519&gt;S3519</f>
        <v>1</v>
      </c>
    </row>
    <row r="3520" spans="1:21" ht="43.5" x14ac:dyDescent="0.35">
      <c r="A3520">
        <v>3518</v>
      </c>
      <c r="B3520" s="3" t="s">
        <v>3517</v>
      </c>
      <c r="C3520" s="3" t="s">
        <v>7628</v>
      </c>
      <c r="D3520" s="11">
        <v>1500</v>
      </c>
      <c r="E3520" s="11">
        <v>1650.69</v>
      </c>
      <c r="F3520" t="s">
        <v>8219</v>
      </c>
      <c r="G3520" t="s">
        <v>8224</v>
      </c>
      <c r="H3520" t="s">
        <v>8246</v>
      </c>
      <c r="I3520">
        <v>1412259660</v>
      </c>
      <c r="J3520">
        <v>1410461299</v>
      </c>
      <c r="K3520" t="b">
        <v>0</v>
      </c>
      <c r="L3520">
        <v>33</v>
      </c>
      <c r="M3520" t="b">
        <v>1</v>
      </c>
      <c r="N3520" t="s">
        <v>8271</v>
      </c>
      <c r="O3520" s="13">
        <f>E3520/D3520</f>
        <v>1.10046</v>
      </c>
      <c r="P3520" s="14">
        <f>IF($L3520&lt;&gt;0, E3520/L3520, 0)</f>
        <v>50.020909090909093</v>
      </c>
      <c r="Q3520" t="str">
        <f>LEFT($N3520, FIND("/", $N3520)-1)</f>
        <v>theater</v>
      </c>
      <c r="R3520" t="str">
        <f>RIGHT(N3520, LEN(N3520)-LEN(Q3520)-1)</f>
        <v>plays</v>
      </c>
      <c r="S3520" s="5">
        <f>$J3520/60/60/24+DATE(1970, 1, 1)</f>
        <v>41893.783553240741</v>
      </c>
      <c r="T3520" s="5">
        <f>$I3520/60/60/24+DATE(1970, 1, 1)</f>
        <v>41914.597916666666</v>
      </c>
      <c r="U3520" t="b">
        <f>T3520&gt;S3520</f>
        <v>1</v>
      </c>
    </row>
    <row r="3521" spans="1:21" ht="43.5" x14ac:dyDescent="0.35">
      <c r="A3521">
        <v>3519</v>
      </c>
      <c r="B3521" s="3" t="s">
        <v>3518</v>
      </c>
      <c r="C3521" s="3" t="s">
        <v>7629</v>
      </c>
      <c r="D3521" s="11">
        <v>2000</v>
      </c>
      <c r="E3521" s="11">
        <v>2027</v>
      </c>
      <c r="F3521" t="s">
        <v>8219</v>
      </c>
      <c r="G3521" t="s">
        <v>8225</v>
      </c>
      <c r="H3521" t="s">
        <v>8247</v>
      </c>
      <c r="I3521">
        <v>1425478950</v>
      </c>
      <c r="J3521">
        <v>1422886950</v>
      </c>
      <c r="K3521" t="b">
        <v>0</v>
      </c>
      <c r="L3521">
        <v>28</v>
      </c>
      <c r="M3521" t="b">
        <v>1</v>
      </c>
      <c r="N3521" t="s">
        <v>8271</v>
      </c>
      <c r="O3521" s="13">
        <f>E3521/D3521</f>
        <v>1.0135000000000001</v>
      </c>
      <c r="P3521" s="14">
        <f>IF($L3521&lt;&gt;0, E3521/L3521, 0)</f>
        <v>72.392857142857139</v>
      </c>
      <c r="Q3521" t="str">
        <f>LEFT($N3521, FIND("/", $N3521)-1)</f>
        <v>theater</v>
      </c>
      <c r="R3521" t="str">
        <f>RIGHT(N3521, LEN(N3521)-LEN(Q3521)-1)</f>
        <v>plays</v>
      </c>
      <c r="S3521" s="5">
        <f>$J3521/60/60/24+DATE(1970, 1, 1)</f>
        <v>42037.598958333328</v>
      </c>
      <c r="T3521" s="5">
        <f>$I3521/60/60/24+DATE(1970, 1, 1)</f>
        <v>42067.598958333328</v>
      </c>
      <c r="U3521" t="b">
        <f>T3521&gt;S3521</f>
        <v>1</v>
      </c>
    </row>
    <row r="3522" spans="1:21" ht="43.5" x14ac:dyDescent="0.35">
      <c r="A3522">
        <v>3520</v>
      </c>
      <c r="B3522" s="3" t="s">
        <v>3519</v>
      </c>
      <c r="C3522" s="3" t="s">
        <v>7630</v>
      </c>
      <c r="D3522" s="11">
        <v>2000</v>
      </c>
      <c r="E3522" s="11">
        <v>2015</v>
      </c>
      <c r="F3522" t="s">
        <v>8219</v>
      </c>
      <c r="G3522" t="s">
        <v>8225</v>
      </c>
      <c r="H3522" t="s">
        <v>8247</v>
      </c>
      <c r="I3522">
        <v>1441547220</v>
      </c>
      <c r="J3522">
        <v>1439322412</v>
      </c>
      <c r="K3522" t="b">
        <v>0</v>
      </c>
      <c r="L3522">
        <v>21</v>
      </c>
      <c r="M3522" t="b">
        <v>1</v>
      </c>
      <c r="N3522" t="s">
        <v>8271</v>
      </c>
      <c r="O3522" s="13">
        <f>E3522/D3522</f>
        <v>1.0075000000000001</v>
      </c>
      <c r="P3522" s="14">
        <f>IF($L3522&lt;&gt;0, E3522/L3522, 0)</f>
        <v>95.952380952380949</v>
      </c>
      <c r="Q3522" t="str">
        <f>LEFT($N3522, FIND("/", $N3522)-1)</f>
        <v>theater</v>
      </c>
      <c r="R3522" t="str">
        <f>RIGHT(N3522, LEN(N3522)-LEN(Q3522)-1)</f>
        <v>plays</v>
      </c>
      <c r="S3522" s="5">
        <f>$J3522/60/60/24+DATE(1970, 1, 1)</f>
        <v>42227.824212962965</v>
      </c>
      <c r="T3522" s="5">
        <f>$I3522/60/60/24+DATE(1970, 1, 1)</f>
        <v>42253.57430555555</v>
      </c>
      <c r="U3522" t="b">
        <f>T3522&gt;S3522</f>
        <v>1</v>
      </c>
    </row>
    <row r="3523" spans="1:21" ht="58" x14ac:dyDescent="0.35">
      <c r="A3523">
        <v>3521</v>
      </c>
      <c r="B3523" s="3" t="s">
        <v>3520</v>
      </c>
      <c r="C3523" s="3" t="s">
        <v>7631</v>
      </c>
      <c r="D3523" s="11">
        <v>350</v>
      </c>
      <c r="E3523" s="11">
        <v>593</v>
      </c>
      <c r="F3523" t="s">
        <v>8219</v>
      </c>
      <c r="G3523" t="s">
        <v>8224</v>
      </c>
      <c r="H3523" t="s">
        <v>8246</v>
      </c>
      <c r="I3523">
        <v>1411980020</v>
      </c>
      <c r="J3523">
        <v>1409388020</v>
      </c>
      <c r="K3523" t="b">
        <v>0</v>
      </c>
      <c r="L3523">
        <v>13</v>
      </c>
      <c r="M3523" t="b">
        <v>1</v>
      </c>
      <c r="N3523" t="s">
        <v>8271</v>
      </c>
      <c r="O3523" s="13">
        <f>E3523/D3523</f>
        <v>1.6942857142857144</v>
      </c>
      <c r="P3523" s="14">
        <f>IF($L3523&lt;&gt;0, E3523/L3523, 0)</f>
        <v>45.615384615384613</v>
      </c>
      <c r="Q3523" t="str">
        <f>LEFT($N3523, FIND("/", $N3523)-1)</f>
        <v>theater</v>
      </c>
      <c r="R3523" t="str">
        <f>RIGHT(N3523, LEN(N3523)-LEN(Q3523)-1)</f>
        <v>plays</v>
      </c>
      <c r="S3523" s="5">
        <f>$J3523/60/60/24+DATE(1970, 1, 1)</f>
        <v>41881.361342592594</v>
      </c>
      <c r="T3523" s="5">
        <f>$I3523/60/60/24+DATE(1970, 1, 1)</f>
        <v>41911.361342592594</v>
      </c>
      <c r="U3523" t="b">
        <f>T3523&gt;S3523</f>
        <v>1</v>
      </c>
    </row>
    <row r="3524" spans="1:21" ht="43.5" x14ac:dyDescent="0.35">
      <c r="A3524">
        <v>3522</v>
      </c>
      <c r="B3524" s="3" t="s">
        <v>3521</v>
      </c>
      <c r="C3524" s="3" t="s">
        <v>7632</v>
      </c>
      <c r="D3524" s="11">
        <v>1395</v>
      </c>
      <c r="E3524" s="11">
        <v>1395</v>
      </c>
      <c r="F3524" t="s">
        <v>8219</v>
      </c>
      <c r="G3524" t="s">
        <v>8225</v>
      </c>
      <c r="H3524" t="s">
        <v>8247</v>
      </c>
      <c r="I3524">
        <v>1442311560</v>
      </c>
      <c r="J3524">
        <v>1439924246</v>
      </c>
      <c r="K3524" t="b">
        <v>0</v>
      </c>
      <c r="L3524">
        <v>34</v>
      </c>
      <c r="M3524" t="b">
        <v>1</v>
      </c>
      <c r="N3524" t="s">
        <v>8271</v>
      </c>
      <c r="O3524" s="13">
        <f>E3524/D3524</f>
        <v>1</v>
      </c>
      <c r="P3524" s="14">
        <f>IF($L3524&lt;&gt;0, E3524/L3524, 0)</f>
        <v>41.029411764705884</v>
      </c>
      <c r="Q3524" t="str">
        <f>LEFT($N3524, FIND("/", $N3524)-1)</f>
        <v>theater</v>
      </c>
      <c r="R3524" t="str">
        <f>RIGHT(N3524, LEN(N3524)-LEN(Q3524)-1)</f>
        <v>plays</v>
      </c>
      <c r="S3524" s="5">
        <f>$J3524/60/60/24+DATE(1970, 1, 1)</f>
        <v>42234.789884259255</v>
      </c>
      <c r="T3524" s="5">
        <f>$I3524/60/60/24+DATE(1970, 1, 1)</f>
        <v>42262.420833333337</v>
      </c>
      <c r="U3524" t="b">
        <f>T3524&gt;S3524</f>
        <v>1</v>
      </c>
    </row>
    <row r="3525" spans="1:21" ht="43.5" x14ac:dyDescent="0.35">
      <c r="A3525">
        <v>3523</v>
      </c>
      <c r="B3525" s="3" t="s">
        <v>3522</v>
      </c>
      <c r="C3525" s="3" t="s">
        <v>7633</v>
      </c>
      <c r="D3525" s="11">
        <v>4000</v>
      </c>
      <c r="E3525" s="11">
        <v>4546</v>
      </c>
      <c r="F3525" t="s">
        <v>8219</v>
      </c>
      <c r="G3525" t="s">
        <v>8225</v>
      </c>
      <c r="H3525" t="s">
        <v>8247</v>
      </c>
      <c r="I3525">
        <v>1474844400</v>
      </c>
      <c r="J3525">
        <v>1469871148</v>
      </c>
      <c r="K3525" t="b">
        <v>0</v>
      </c>
      <c r="L3525">
        <v>80</v>
      </c>
      <c r="M3525" t="b">
        <v>1</v>
      </c>
      <c r="N3525" t="s">
        <v>8271</v>
      </c>
      <c r="O3525" s="13">
        <f>E3525/D3525</f>
        <v>1.1365000000000001</v>
      </c>
      <c r="P3525" s="14">
        <f>IF($L3525&lt;&gt;0, E3525/L3525, 0)</f>
        <v>56.825000000000003</v>
      </c>
      <c r="Q3525" t="str">
        <f>LEFT($N3525, FIND("/", $N3525)-1)</f>
        <v>theater</v>
      </c>
      <c r="R3525" t="str">
        <f>RIGHT(N3525, LEN(N3525)-LEN(Q3525)-1)</f>
        <v>plays</v>
      </c>
      <c r="S3525" s="5">
        <f>$J3525/60/60/24+DATE(1970, 1, 1)</f>
        <v>42581.397546296299</v>
      </c>
      <c r="T3525" s="5">
        <f>$I3525/60/60/24+DATE(1970, 1, 1)</f>
        <v>42638.958333333328</v>
      </c>
      <c r="U3525" t="b">
        <f>T3525&gt;S3525</f>
        <v>1</v>
      </c>
    </row>
    <row r="3526" spans="1:21" ht="58" x14ac:dyDescent="0.35">
      <c r="A3526">
        <v>3524</v>
      </c>
      <c r="B3526" s="3" t="s">
        <v>3523</v>
      </c>
      <c r="C3526" s="3" t="s">
        <v>7634</v>
      </c>
      <c r="D3526" s="11">
        <v>10000</v>
      </c>
      <c r="E3526" s="11">
        <v>10156</v>
      </c>
      <c r="F3526" t="s">
        <v>8219</v>
      </c>
      <c r="G3526" t="s">
        <v>8224</v>
      </c>
      <c r="H3526" t="s">
        <v>8246</v>
      </c>
      <c r="I3526">
        <v>1410580800</v>
      </c>
      <c r="J3526">
        <v>1409336373</v>
      </c>
      <c r="K3526" t="b">
        <v>0</v>
      </c>
      <c r="L3526">
        <v>74</v>
      </c>
      <c r="M3526" t="b">
        <v>1</v>
      </c>
      <c r="N3526" t="s">
        <v>8271</v>
      </c>
      <c r="O3526" s="13">
        <f>E3526/D3526</f>
        <v>1.0156000000000001</v>
      </c>
      <c r="P3526" s="14">
        <f>IF($L3526&lt;&gt;0, E3526/L3526, 0)</f>
        <v>137.24324324324326</v>
      </c>
      <c r="Q3526" t="str">
        <f>LEFT($N3526, FIND("/", $N3526)-1)</f>
        <v>theater</v>
      </c>
      <c r="R3526" t="str">
        <f>RIGHT(N3526, LEN(N3526)-LEN(Q3526)-1)</f>
        <v>plays</v>
      </c>
      <c r="S3526" s="5">
        <f>$J3526/60/60/24+DATE(1970, 1, 1)</f>
        <v>41880.76357638889</v>
      </c>
      <c r="T3526" s="5">
        <f>$I3526/60/60/24+DATE(1970, 1, 1)</f>
        <v>41895.166666666664</v>
      </c>
      <c r="U3526" t="b">
        <f>T3526&gt;S3526</f>
        <v>1</v>
      </c>
    </row>
    <row r="3527" spans="1:21" ht="43.5" x14ac:dyDescent="0.35">
      <c r="A3527">
        <v>3525</v>
      </c>
      <c r="B3527" s="3" t="s">
        <v>3524</v>
      </c>
      <c r="C3527" s="3" t="s">
        <v>7635</v>
      </c>
      <c r="D3527" s="11">
        <v>500</v>
      </c>
      <c r="E3527" s="11">
        <v>530</v>
      </c>
      <c r="F3527" t="s">
        <v>8219</v>
      </c>
      <c r="G3527" t="s">
        <v>8224</v>
      </c>
      <c r="H3527" t="s">
        <v>8246</v>
      </c>
      <c r="I3527">
        <v>1439136000</v>
      </c>
      <c r="J3527">
        <v>1438188106</v>
      </c>
      <c r="K3527" t="b">
        <v>0</v>
      </c>
      <c r="L3527">
        <v>7</v>
      </c>
      <c r="M3527" t="b">
        <v>1</v>
      </c>
      <c r="N3527" t="s">
        <v>8271</v>
      </c>
      <c r="O3527" s="13">
        <f>E3527/D3527</f>
        <v>1.06</v>
      </c>
      <c r="P3527" s="14">
        <f>IF($L3527&lt;&gt;0, E3527/L3527, 0)</f>
        <v>75.714285714285708</v>
      </c>
      <c r="Q3527" t="str">
        <f>LEFT($N3527, FIND("/", $N3527)-1)</f>
        <v>theater</v>
      </c>
      <c r="R3527" t="str">
        <f>RIGHT(N3527, LEN(N3527)-LEN(Q3527)-1)</f>
        <v>plays</v>
      </c>
      <c r="S3527" s="5">
        <f>$J3527/60/60/24+DATE(1970, 1, 1)</f>
        <v>42214.6956712963</v>
      </c>
      <c r="T3527" s="5">
        <f>$I3527/60/60/24+DATE(1970, 1, 1)</f>
        <v>42225.666666666672</v>
      </c>
      <c r="U3527" t="b">
        <f>T3527&gt;S3527</f>
        <v>1</v>
      </c>
    </row>
    <row r="3528" spans="1:21" ht="43.5" x14ac:dyDescent="0.35">
      <c r="A3528">
        <v>3526</v>
      </c>
      <c r="B3528" s="3" t="s">
        <v>3525</v>
      </c>
      <c r="C3528" s="3" t="s">
        <v>7636</v>
      </c>
      <c r="D3528" s="11">
        <v>3300</v>
      </c>
      <c r="E3528" s="11">
        <v>3366</v>
      </c>
      <c r="F3528" t="s">
        <v>8219</v>
      </c>
      <c r="G3528" t="s">
        <v>8224</v>
      </c>
      <c r="H3528" t="s">
        <v>8246</v>
      </c>
      <c r="I3528">
        <v>1461823140</v>
      </c>
      <c r="J3528">
        <v>1459411371</v>
      </c>
      <c r="K3528" t="b">
        <v>0</v>
      </c>
      <c r="L3528">
        <v>34</v>
      </c>
      <c r="M3528" t="b">
        <v>1</v>
      </c>
      <c r="N3528" t="s">
        <v>8271</v>
      </c>
      <c r="O3528" s="13">
        <f>E3528/D3528</f>
        <v>1.02</v>
      </c>
      <c r="P3528" s="14">
        <f>IF($L3528&lt;&gt;0, E3528/L3528, 0)</f>
        <v>99</v>
      </c>
      <c r="Q3528" t="str">
        <f>LEFT($N3528, FIND("/", $N3528)-1)</f>
        <v>theater</v>
      </c>
      <c r="R3528" t="str">
        <f>RIGHT(N3528, LEN(N3528)-LEN(Q3528)-1)</f>
        <v>plays</v>
      </c>
      <c r="S3528" s="5">
        <f>$J3528/60/60/24+DATE(1970, 1, 1)</f>
        <v>42460.335312499999</v>
      </c>
      <c r="T3528" s="5">
        <f>$I3528/60/60/24+DATE(1970, 1, 1)</f>
        <v>42488.249305555553</v>
      </c>
      <c r="U3528" t="b">
        <f>T3528&gt;S3528</f>
        <v>1</v>
      </c>
    </row>
    <row r="3529" spans="1:21" ht="43.5" x14ac:dyDescent="0.35">
      <c r="A3529">
        <v>3527</v>
      </c>
      <c r="B3529" s="3" t="s">
        <v>3526</v>
      </c>
      <c r="C3529" s="3" t="s">
        <v>7637</v>
      </c>
      <c r="D3529" s="11">
        <v>6000</v>
      </c>
      <c r="E3529" s="11">
        <v>7015</v>
      </c>
      <c r="F3529" t="s">
        <v>8219</v>
      </c>
      <c r="G3529" t="s">
        <v>8224</v>
      </c>
      <c r="H3529" t="s">
        <v>8246</v>
      </c>
      <c r="I3529">
        <v>1436587140</v>
      </c>
      <c r="J3529">
        <v>1434069205</v>
      </c>
      <c r="K3529" t="b">
        <v>0</v>
      </c>
      <c r="L3529">
        <v>86</v>
      </c>
      <c r="M3529" t="b">
        <v>1</v>
      </c>
      <c r="N3529" t="s">
        <v>8271</v>
      </c>
      <c r="O3529" s="13">
        <f>E3529/D3529</f>
        <v>1.1691666666666667</v>
      </c>
      <c r="P3529" s="14">
        <f>IF($L3529&lt;&gt;0, E3529/L3529, 0)</f>
        <v>81.569767441860463</v>
      </c>
      <c r="Q3529" t="str">
        <f>LEFT($N3529, FIND("/", $N3529)-1)</f>
        <v>theater</v>
      </c>
      <c r="R3529" t="str">
        <f>RIGHT(N3529, LEN(N3529)-LEN(Q3529)-1)</f>
        <v>plays</v>
      </c>
      <c r="S3529" s="5">
        <f>$J3529/60/60/24+DATE(1970, 1, 1)</f>
        <v>42167.023206018523</v>
      </c>
      <c r="T3529" s="5">
        <f>$I3529/60/60/24+DATE(1970, 1, 1)</f>
        <v>42196.165972222225</v>
      </c>
      <c r="U3529" t="b">
        <f>T3529&gt;S3529</f>
        <v>1</v>
      </c>
    </row>
    <row r="3530" spans="1:21" ht="43.5" x14ac:dyDescent="0.35">
      <c r="A3530">
        <v>3528</v>
      </c>
      <c r="B3530" s="3" t="s">
        <v>3527</v>
      </c>
      <c r="C3530" s="3" t="s">
        <v>7638</v>
      </c>
      <c r="D3530" s="11">
        <v>1650</v>
      </c>
      <c r="E3530" s="11">
        <v>1669</v>
      </c>
      <c r="F3530" t="s">
        <v>8219</v>
      </c>
      <c r="G3530" t="s">
        <v>8225</v>
      </c>
      <c r="H3530" t="s">
        <v>8247</v>
      </c>
      <c r="I3530">
        <v>1484740918</v>
      </c>
      <c r="J3530">
        <v>1483012918</v>
      </c>
      <c r="K3530" t="b">
        <v>0</v>
      </c>
      <c r="L3530">
        <v>37</v>
      </c>
      <c r="M3530" t="b">
        <v>1</v>
      </c>
      <c r="N3530" t="s">
        <v>8271</v>
      </c>
      <c r="O3530" s="13">
        <f>E3530/D3530</f>
        <v>1.0115151515151515</v>
      </c>
      <c r="P3530" s="14">
        <f>IF($L3530&lt;&gt;0, E3530/L3530, 0)</f>
        <v>45.108108108108105</v>
      </c>
      <c r="Q3530" t="str">
        <f>LEFT($N3530, FIND("/", $N3530)-1)</f>
        <v>theater</v>
      </c>
      <c r="R3530" t="str">
        <f>RIGHT(N3530, LEN(N3530)-LEN(Q3530)-1)</f>
        <v>plays</v>
      </c>
      <c r="S3530" s="5">
        <f>$J3530/60/60/24+DATE(1970, 1, 1)</f>
        <v>42733.50136574074</v>
      </c>
      <c r="T3530" s="5">
        <f>$I3530/60/60/24+DATE(1970, 1, 1)</f>
        <v>42753.50136574074</v>
      </c>
      <c r="U3530" t="b">
        <f>T3530&gt;S3530</f>
        <v>1</v>
      </c>
    </row>
    <row r="3531" spans="1:21" ht="58" x14ac:dyDescent="0.35">
      <c r="A3531">
        <v>3529</v>
      </c>
      <c r="B3531" s="3" t="s">
        <v>3528</v>
      </c>
      <c r="C3531" s="3" t="s">
        <v>7639</v>
      </c>
      <c r="D3531" s="11">
        <v>500</v>
      </c>
      <c r="E3531" s="11">
        <v>660</v>
      </c>
      <c r="F3531" t="s">
        <v>8219</v>
      </c>
      <c r="G3531" t="s">
        <v>8224</v>
      </c>
      <c r="H3531" t="s">
        <v>8246</v>
      </c>
      <c r="I3531">
        <v>1436749200</v>
      </c>
      <c r="J3531">
        <v>1434997018</v>
      </c>
      <c r="K3531" t="b">
        <v>0</v>
      </c>
      <c r="L3531">
        <v>18</v>
      </c>
      <c r="M3531" t="b">
        <v>1</v>
      </c>
      <c r="N3531" t="s">
        <v>8271</v>
      </c>
      <c r="O3531" s="13">
        <f>E3531/D3531</f>
        <v>1.32</v>
      </c>
      <c r="P3531" s="14">
        <f>IF($L3531&lt;&gt;0, E3531/L3531, 0)</f>
        <v>36.666666666666664</v>
      </c>
      <c r="Q3531" t="str">
        <f>LEFT($N3531, FIND("/", $N3531)-1)</f>
        <v>theater</v>
      </c>
      <c r="R3531" t="str">
        <f>RIGHT(N3531, LEN(N3531)-LEN(Q3531)-1)</f>
        <v>plays</v>
      </c>
      <c r="S3531" s="5">
        <f>$J3531/60/60/24+DATE(1970, 1, 1)</f>
        <v>42177.761782407411</v>
      </c>
      <c r="T3531" s="5">
        <f>$I3531/60/60/24+DATE(1970, 1, 1)</f>
        <v>42198.041666666672</v>
      </c>
      <c r="U3531" t="b">
        <f>T3531&gt;S3531</f>
        <v>1</v>
      </c>
    </row>
    <row r="3532" spans="1:21" ht="43.5" x14ac:dyDescent="0.35">
      <c r="A3532">
        <v>3530</v>
      </c>
      <c r="B3532" s="3" t="s">
        <v>3529</v>
      </c>
      <c r="C3532" s="3" t="s">
        <v>7640</v>
      </c>
      <c r="D3532" s="11">
        <v>2750</v>
      </c>
      <c r="E3532" s="11">
        <v>2750</v>
      </c>
      <c r="F3532" t="s">
        <v>8219</v>
      </c>
      <c r="G3532" t="s">
        <v>8225</v>
      </c>
      <c r="H3532" t="s">
        <v>8247</v>
      </c>
      <c r="I3532">
        <v>1460318400</v>
      </c>
      <c r="J3532">
        <v>1457881057</v>
      </c>
      <c r="K3532" t="b">
        <v>0</v>
      </c>
      <c r="L3532">
        <v>22</v>
      </c>
      <c r="M3532" t="b">
        <v>1</v>
      </c>
      <c r="N3532" t="s">
        <v>8271</v>
      </c>
      <c r="O3532" s="13">
        <f>E3532/D3532</f>
        <v>1</v>
      </c>
      <c r="P3532" s="14">
        <f>IF($L3532&lt;&gt;0, E3532/L3532, 0)</f>
        <v>125</v>
      </c>
      <c r="Q3532" t="str">
        <f>LEFT($N3532, FIND("/", $N3532)-1)</f>
        <v>theater</v>
      </c>
      <c r="R3532" t="str">
        <f>RIGHT(N3532, LEN(N3532)-LEN(Q3532)-1)</f>
        <v>plays</v>
      </c>
      <c r="S3532" s="5">
        <f>$J3532/60/60/24+DATE(1970, 1, 1)</f>
        <v>42442.623344907406</v>
      </c>
      <c r="T3532" s="5">
        <f>$I3532/60/60/24+DATE(1970, 1, 1)</f>
        <v>42470.833333333328</v>
      </c>
      <c r="U3532" t="b">
        <f>T3532&gt;S3532</f>
        <v>1</v>
      </c>
    </row>
    <row r="3533" spans="1:21" x14ac:dyDescent="0.35">
      <c r="A3533">
        <v>3531</v>
      </c>
      <c r="B3533" s="3" t="s">
        <v>3530</v>
      </c>
      <c r="C3533" s="3" t="s">
        <v>7641</v>
      </c>
      <c r="D3533" s="11">
        <v>1000</v>
      </c>
      <c r="E3533" s="11">
        <v>1280</v>
      </c>
      <c r="F3533" t="s">
        <v>8219</v>
      </c>
      <c r="G3533" t="s">
        <v>8224</v>
      </c>
      <c r="H3533" t="s">
        <v>8246</v>
      </c>
      <c r="I3533">
        <v>1467301334</v>
      </c>
      <c r="J3533">
        <v>1464709334</v>
      </c>
      <c r="K3533" t="b">
        <v>0</v>
      </c>
      <c r="L3533">
        <v>26</v>
      </c>
      <c r="M3533" t="b">
        <v>1</v>
      </c>
      <c r="N3533" t="s">
        <v>8271</v>
      </c>
      <c r="O3533" s="13">
        <f>E3533/D3533</f>
        <v>1.28</v>
      </c>
      <c r="P3533" s="14">
        <f>IF($L3533&lt;&gt;0, E3533/L3533, 0)</f>
        <v>49.230769230769234</v>
      </c>
      <c r="Q3533" t="str">
        <f>LEFT($N3533, FIND("/", $N3533)-1)</f>
        <v>theater</v>
      </c>
      <c r="R3533" t="str">
        <f>RIGHT(N3533, LEN(N3533)-LEN(Q3533)-1)</f>
        <v>plays</v>
      </c>
      <c r="S3533" s="5">
        <f>$J3533/60/60/24+DATE(1970, 1, 1)</f>
        <v>42521.654328703706</v>
      </c>
      <c r="T3533" s="5">
        <f>$I3533/60/60/24+DATE(1970, 1, 1)</f>
        <v>42551.654328703706</v>
      </c>
      <c r="U3533" t="b">
        <f>T3533&gt;S3533</f>
        <v>1</v>
      </c>
    </row>
    <row r="3534" spans="1:21" ht="58" x14ac:dyDescent="0.35">
      <c r="A3534">
        <v>3532</v>
      </c>
      <c r="B3534" s="3" t="s">
        <v>3531</v>
      </c>
      <c r="C3534" s="3" t="s">
        <v>7642</v>
      </c>
      <c r="D3534" s="11">
        <v>960</v>
      </c>
      <c r="E3534" s="11">
        <v>1142</v>
      </c>
      <c r="F3534" t="s">
        <v>8219</v>
      </c>
      <c r="G3534" t="s">
        <v>8224</v>
      </c>
      <c r="H3534" t="s">
        <v>8246</v>
      </c>
      <c r="I3534">
        <v>1411012740</v>
      </c>
      <c r="J3534">
        <v>1409667827</v>
      </c>
      <c r="K3534" t="b">
        <v>0</v>
      </c>
      <c r="L3534">
        <v>27</v>
      </c>
      <c r="M3534" t="b">
        <v>1</v>
      </c>
      <c r="N3534" t="s">
        <v>8271</v>
      </c>
      <c r="O3534" s="13">
        <f>E3534/D3534</f>
        <v>1.1895833333333334</v>
      </c>
      <c r="P3534" s="14">
        <f>IF($L3534&lt;&gt;0, E3534/L3534, 0)</f>
        <v>42.296296296296298</v>
      </c>
      <c r="Q3534" t="str">
        <f>LEFT($N3534, FIND("/", $N3534)-1)</f>
        <v>theater</v>
      </c>
      <c r="R3534" t="str">
        <f>RIGHT(N3534, LEN(N3534)-LEN(Q3534)-1)</f>
        <v>plays</v>
      </c>
      <c r="S3534" s="5">
        <f>$J3534/60/60/24+DATE(1970, 1, 1)</f>
        <v>41884.599849537037</v>
      </c>
      <c r="T3534" s="5">
        <f>$I3534/60/60/24+DATE(1970, 1, 1)</f>
        <v>41900.165972222225</v>
      </c>
      <c r="U3534" t="b">
        <f>T3534&gt;S3534</f>
        <v>1</v>
      </c>
    </row>
    <row r="3535" spans="1:21" ht="58" x14ac:dyDescent="0.35">
      <c r="A3535">
        <v>3533</v>
      </c>
      <c r="B3535" s="3" t="s">
        <v>3532</v>
      </c>
      <c r="C3535" s="3" t="s">
        <v>7643</v>
      </c>
      <c r="D3535" s="11">
        <v>500</v>
      </c>
      <c r="E3535" s="11">
        <v>631</v>
      </c>
      <c r="F3535" t="s">
        <v>8219</v>
      </c>
      <c r="G3535" t="s">
        <v>8224</v>
      </c>
      <c r="H3535" t="s">
        <v>8246</v>
      </c>
      <c r="I3535">
        <v>1447269367</v>
      </c>
      <c r="J3535">
        <v>1444673767</v>
      </c>
      <c r="K3535" t="b">
        <v>0</v>
      </c>
      <c r="L3535">
        <v>8</v>
      </c>
      <c r="M3535" t="b">
        <v>1</v>
      </c>
      <c r="N3535" t="s">
        <v>8271</v>
      </c>
      <c r="O3535" s="13">
        <f>E3535/D3535</f>
        <v>1.262</v>
      </c>
      <c r="P3535" s="14">
        <f>IF($L3535&lt;&gt;0, E3535/L3535, 0)</f>
        <v>78.875</v>
      </c>
      <c r="Q3535" t="str">
        <f>LEFT($N3535, FIND("/", $N3535)-1)</f>
        <v>theater</v>
      </c>
      <c r="R3535" t="str">
        <f>RIGHT(N3535, LEN(N3535)-LEN(Q3535)-1)</f>
        <v>plays</v>
      </c>
      <c r="S3535" s="5">
        <f>$J3535/60/60/24+DATE(1970, 1, 1)</f>
        <v>42289.761192129634</v>
      </c>
      <c r="T3535" s="5">
        <f>$I3535/60/60/24+DATE(1970, 1, 1)</f>
        <v>42319.802858796291</v>
      </c>
      <c r="U3535" t="b">
        <f>T3535&gt;S3535</f>
        <v>1</v>
      </c>
    </row>
    <row r="3536" spans="1:21" ht="43.5" x14ac:dyDescent="0.35">
      <c r="A3536">
        <v>3534</v>
      </c>
      <c r="B3536" s="3" t="s">
        <v>3533</v>
      </c>
      <c r="C3536" s="3" t="s">
        <v>7644</v>
      </c>
      <c r="D3536" s="11">
        <v>5000</v>
      </c>
      <c r="E3536" s="11">
        <v>7810</v>
      </c>
      <c r="F3536" t="s">
        <v>8219</v>
      </c>
      <c r="G3536" t="s">
        <v>8224</v>
      </c>
      <c r="H3536" t="s">
        <v>8246</v>
      </c>
      <c r="I3536">
        <v>1443711623</v>
      </c>
      <c r="J3536">
        <v>1440687623</v>
      </c>
      <c r="K3536" t="b">
        <v>0</v>
      </c>
      <c r="L3536">
        <v>204</v>
      </c>
      <c r="M3536" t="b">
        <v>1</v>
      </c>
      <c r="N3536" t="s">
        <v>8271</v>
      </c>
      <c r="O3536" s="13">
        <f>E3536/D3536</f>
        <v>1.5620000000000001</v>
      </c>
      <c r="P3536" s="14">
        <f>IF($L3536&lt;&gt;0, E3536/L3536, 0)</f>
        <v>38.284313725490193</v>
      </c>
      <c r="Q3536" t="str">
        <f>LEFT($N3536, FIND("/", $N3536)-1)</f>
        <v>theater</v>
      </c>
      <c r="R3536" t="str">
        <f>RIGHT(N3536, LEN(N3536)-LEN(Q3536)-1)</f>
        <v>plays</v>
      </c>
      <c r="S3536" s="5">
        <f>$J3536/60/60/24+DATE(1970, 1, 1)</f>
        <v>42243.6252662037</v>
      </c>
      <c r="T3536" s="5">
        <f>$I3536/60/60/24+DATE(1970, 1, 1)</f>
        <v>42278.6252662037</v>
      </c>
      <c r="U3536" t="b">
        <f>T3536&gt;S3536</f>
        <v>1</v>
      </c>
    </row>
    <row r="3537" spans="1:21" ht="43.5" x14ac:dyDescent="0.35">
      <c r="A3537">
        <v>3535</v>
      </c>
      <c r="B3537" s="3" t="s">
        <v>3534</v>
      </c>
      <c r="C3537" s="3" t="s">
        <v>7645</v>
      </c>
      <c r="D3537" s="11">
        <v>2000</v>
      </c>
      <c r="E3537" s="11">
        <v>2063</v>
      </c>
      <c r="F3537" t="s">
        <v>8219</v>
      </c>
      <c r="G3537" t="s">
        <v>8225</v>
      </c>
      <c r="H3537" t="s">
        <v>8247</v>
      </c>
      <c r="I3537">
        <v>1443808800</v>
      </c>
      <c r="J3537">
        <v>1441120910</v>
      </c>
      <c r="K3537" t="b">
        <v>0</v>
      </c>
      <c r="L3537">
        <v>46</v>
      </c>
      <c r="M3537" t="b">
        <v>1</v>
      </c>
      <c r="N3537" t="s">
        <v>8271</v>
      </c>
      <c r="O3537" s="13">
        <f>E3537/D3537</f>
        <v>1.0315000000000001</v>
      </c>
      <c r="P3537" s="14">
        <f>IF($L3537&lt;&gt;0, E3537/L3537, 0)</f>
        <v>44.847826086956523</v>
      </c>
      <c r="Q3537" t="str">
        <f>LEFT($N3537, FIND("/", $N3537)-1)</f>
        <v>theater</v>
      </c>
      <c r="R3537" t="str">
        <f>RIGHT(N3537, LEN(N3537)-LEN(Q3537)-1)</f>
        <v>plays</v>
      </c>
      <c r="S3537" s="5">
        <f>$J3537/60/60/24+DATE(1970, 1, 1)</f>
        <v>42248.640162037031</v>
      </c>
      <c r="T3537" s="5">
        <f>$I3537/60/60/24+DATE(1970, 1, 1)</f>
        <v>42279.75</v>
      </c>
      <c r="U3537" t="b">
        <f>T3537&gt;S3537</f>
        <v>1</v>
      </c>
    </row>
    <row r="3538" spans="1:21" ht="43.5" x14ac:dyDescent="0.35">
      <c r="A3538">
        <v>3536</v>
      </c>
      <c r="B3538" s="3" t="s">
        <v>3535</v>
      </c>
      <c r="C3538" s="3" t="s">
        <v>7646</v>
      </c>
      <c r="D3538" s="11">
        <v>150</v>
      </c>
      <c r="E3538" s="11">
        <v>230</v>
      </c>
      <c r="F3538" t="s">
        <v>8219</v>
      </c>
      <c r="G3538" t="s">
        <v>8225</v>
      </c>
      <c r="H3538" t="s">
        <v>8247</v>
      </c>
      <c r="I3538">
        <v>1450612740</v>
      </c>
      <c r="J3538">
        <v>1448040425</v>
      </c>
      <c r="K3538" t="b">
        <v>0</v>
      </c>
      <c r="L3538">
        <v>17</v>
      </c>
      <c r="M3538" t="b">
        <v>1</v>
      </c>
      <c r="N3538" t="s">
        <v>8271</v>
      </c>
      <c r="O3538" s="13">
        <f>E3538/D3538</f>
        <v>1.5333333333333334</v>
      </c>
      <c r="P3538" s="14">
        <f>IF($L3538&lt;&gt;0, E3538/L3538, 0)</f>
        <v>13.529411764705882</v>
      </c>
      <c r="Q3538" t="str">
        <f>LEFT($N3538, FIND("/", $N3538)-1)</f>
        <v>theater</v>
      </c>
      <c r="R3538" t="str">
        <f>RIGHT(N3538, LEN(N3538)-LEN(Q3538)-1)</f>
        <v>plays</v>
      </c>
      <c r="S3538" s="5">
        <f>$J3538/60/60/24+DATE(1970, 1, 1)</f>
        <v>42328.727141203708</v>
      </c>
      <c r="T3538" s="5">
        <f>$I3538/60/60/24+DATE(1970, 1, 1)</f>
        <v>42358.499305555553</v>
      </c>
      <c r="U3538" t="b">
        <f>T3538&gt;S3538</f>
        <v>1</v>
      </c>
    </row>
    <row r="3539" spans="1:21" ht="58" x14ac:dyDescent="0.35">
      <c r="A3539">
        <v>3537</v>
      </c>
      <c r="B3539" s="3" t="s">
        <v>3536</v>
      </c>
      <c r="C3539" s="3" t="s">
        <v>7647</v>
      </c>
      <c r="D3539" s="11">
        <v>675</v>
      </c>
      <c r="E3539" s="11">
        <v>1218</v>
      </c>
      <c r="F3539" t="s">
        <v>8219</v>
      </c>
      <c r="G3539" t="s">
        <v>8229</v>
      </c>
      <c r="H3539" t="s">
        <v>8251</v>
      </c>
      <c r="I3539">
        <v>1416211140</v>
      </c>
      <c r="J3539">
        <v>1413016216</v>
      </c>
      <c r="K3539" t="b">
        <v>0</v>
      </c>
      <c r="L3539">
        <v>28</v>
      </c>
      <c r="M3539" t="b">
        <v>1</v>
      </c>
      <c r="N3539" t="s">
        <v>8271</v>
      </c>
      <c r="O3539" s="13">
        <f>E3539/D3539</f>
        <v>1.8044444444444445</v>
      </c>
      <c r="P3539" s="14">
        <f>IF($L3539&lt;&gt;0, E3539/L3539, 0)</f>
        <v>43.5</v>
      </c>
      <c r="Q3539" t="str">
        <f>LEFT($N3539, FIND("/", $N3539)-1)</f>
        <v>theater</v>
      </c>
      <c r="R3539" t="str">
        <f>RIGHT(N3539, LEN(N3539)-LEN(Q3539)-1)</f>
        <v>plays</v>
      </c>
      <c r="S3539" s="5">
        <f>$J3539/60/60/24+DATE(1970, 1, 1)</f>
        <v>41923.354351851849</v>
      </c>
      <c r="T3539" s="5">
        <f>$I3539/60/60/24+DATE(1970, 1, 1)</f>
        <v>41960.332638888889</v>
      </c>
      <c r="U3539" t="b">
        <f>T3539&gt;S3539</f>
        <v>1</v>
      </c>
    </row>
    <row r="3540" spans="1:21" ht="43.5" x14ac:dyDescent="0.35">
      <c r="A3540">
        <v>3538</v>
      </c>
      <c r="B3540" s="3" t="s">
        <v>3537</v>
      </c>
      <c r="C3540" s="3" t="s">
        <v>7648</v>
      </c>
      <c r="D3540" s="11">
        <v>2000</v>
      </c>
      <c r="E3540" s="11">
        <v>2569</v>
      </c>
      <c r="F3540" t="s">
        <v>8219</v>
      </c>
      <c r="G3540" t="s">
        <v>8225</v>
      </c>
      <c r="H3540" t="s">
        <v>8247</v>
      </c>
      <c r="I3540">
        <v>1471428340</v>
      </c>
      <c r="J3540">
        <v>1469009140</v>
      </c>
      <c r="K3540" t="b">
        <v>0</v>
      </c>
      <c r="L3540">
        <v>83</v>
      </c>
      <c r="M3540" t="b">
        <v>1</v>
      </c>
      <c r="N3540" t="s">
        <v>8271</v>
      </c>
      <c r="O3540" s="13">
        <f>E3540/D3540</f>
        <v>1.2845</v>
      </c>
      <c r="P3540" s="14">
        <f>IF($L3540&lt;&gt;0, E3540/L3540, 0)</f>
        <v>30.951807228915662</v>
      </c>
      <c r="Q3540" t="str">
        <f>LEFT($N3540, FIND("/", $N3540)-1)</f>
        <v>theater</v>
      </c>
      <c r="R3540" t="str">
        <f>RIGHT(N3540, LEN(N3540)-LEN(Q3540)-1)</f>
        <v>plays</v>
      </c>
      <c r="S3540" s="5">
        <f>$J3540/60/60/24+DATE(1970, 1, 1)</f>
        <v>42571.420601851853</v>
      </c>
      <c r="T3540" s="5">
        <f>$I3540/60/60/24+DATE(1970, 1, 1)</f>
        <v>42599.420601851853</v>
      </c>
      <c r="U3540" t="b">
        <f>T3540&gt;S3540</f>
        <v>1</v>
      </c>
    </row>
    <row r="3541" spans="1:21" ht="43.5" x14ac:dyDescent="0.35">
      <c r="A3541">
        <v>3539</v>
      </c>
      <c r="B3541" s="3" t="s">
        <v>3538</v>
      </c>
      <c r="C3541" s="3" t="s">
        <v>7649</v>
      </c>
      <c r="D3541" s="11">
        <v>600</v>
      </c>
      <c r="E3541" s="11">
        <v>718</v>
      </c>
      <c r="F3541" t="s">
        <v>8219</v>
      </c>
      <c r="G3541" t="s">
        <v>8224</v>
      </c>
      <c r="H3541" t="s">
        <v>8246</v>
      </c>
      <c r="I3541">
        <v>1473358122</v>
      </c>
      <c r="J3541">
        <v>1471543722</v>
      </c>
      <c r="K3541" t="b">
        <v>0</v>
      </c>
      <c r="L3541">
        <v>13</v>
      </c>
      <c r="M3541" t="b">
        <v>1</v>
      </c>
      <c r="N3541" t="s">
        <v>8271</v>
      </c>
      <c r="O3541" s="13">
        <f>E3541/D3541</f>
        <v>1.1966666666666668</v>
      </c>
      <c r="P3541" s="14">
        <f>IF($L3541&lt;&gt;0, E3541/L3541, 0)</f>
        <v>55.230769230769234</v>
      </c>
      <c r="Q3541" t="str">
        <f>LEFT($N3541, FIND("/", $N3541)-1)</f>
        <v>theater</v>
      </c>
      <c r="R3541" t="str">
        <f>RIGHT(N3541, LEN(N3541)-LEN(Q3541)-1)</f>
        <v>plays</v>
      </c>
      <c r="S3541" s="5">
        <f>$J3541/60/60/24+DATE(1970, 1, 1)</f>
        <v>42600.756041666667</v>
      </c>
      <c r="T3541" s="5">
        <f>$I3541/60/60/24+DATE(1970, 1, 1)</f>
        <v>42621.756041666667</v>
      </c>
      <c r="U3541" t="b">
        <f>T3541&gt;S3541</f>
        <v>1</v>
      </c>
    </row>
    <row r="3542" spans="1:21" ht="58" x14ac:dyDescent="0.35">
      <c r="A3542">
        <v>3540</v>
      </c>
      <c r="B3542" s="3" t="s">
        <v>3539</v>
      </c>
      <c r="C3542" s="3" t="s">
        <v>7650</v>
      </c>
      <c r="D3542" s="11">
        <v>300</v>
      </c>
      <c r="E3542" s="11">
        <v>369</v>
      </c>
      <c r="F3542" t="s">
        <v>8219</v>
      </c>
      <c r="G3542" t="s">
        <v>8225</v>
      </c>
      <c r="H3542" t="s">
        <v>8247</v>
      </c>
      <c r="I3542">
        <v>1466899491</v>
      </c>
      <c r="J3542">
        <v>1464307491</v>
      </c>
      <c r="K3542" t="b">
        <v>0</v>
      </c>
      <c r="L3542">
        <v>8</v>
      </c>
      <c r="M3542" t="b">
        <v>1</v>
      </c>
      <c r="N3542" t="s">
        <v>8271</v>
      </c>
      <c r="O3542" s="13">
        <f>E3542/D3542</f>
        <v>1.23</v>
      </c>
      <c r="P3542" s="14">
        <f>IF($L3542&lt;&gt;0, E3542/L3542, 0)</f>
        <v>46.125</v>
      </c>
      <c r="Q3542" t="str">
        <f>LEFT($N3542, FIND("/", $N3542)-1)</f>
        <v>theater</v>
      </c>
      <c r="R3542" t="str">
        <f>RIGHT(N3542, LEN(N3542)-LEN(Q3542)-1)</f>
        <v>plays</v>
      </c>
      <c r="S3542" s="5">
        <f>$J3542/60/60/24+DATE(1970, 1, 1)</f>
        <v>42517.003368055557</v>
      </c>
      <c r="T3542" s="5">
        <f>$I3542/60/60/24+DATE(1970, 1, 1)</f>
        <v>42547.003368055557</v>
      </c>
      <c r="U3542" t="b">
        <f>T3542&gt;S3542</f>
        <v>1</v>
      </c>
    </row>
    <row r="3543" spans="1:21" ht="43.5" x14ac:dyDescent="0.35">
      <c r="A3543">
        <v>3541</v>
      </c>
      <c r="B3543" s="3" t="s">
        <v>3540</v>
      </c>
      <c r="C3543" s="3" t="s">
        <v>7651</v>
      </c>
      <c r="D3543" s="11">
        <v>1200</v>
      </c>
      <c r="E3543" s="11">
        <v>1260</v>
      </c>
      <c r="F3543" t="s">
        <v>8219</v>
      </c>
      <c r="G3543" t="s">
        <v>8225</v>
      </c>
      <c r="H3543" t="s">
        <v>8247</v>
      </c>
      <c r="I3543">
        <v>1441042275</v>
      </c>
      <c r="J3543">
        <v>1438882275</v>
      </c>
      <c r="K3543" t="b">
        <v>0</v>
      </c>
      <c r="L3543">
        <v>32</v>
      </c>
      <c r="M3543" t="b">
        <v>1</v>
      </c>
      <c r="N3543" t="s">
        <v>8271</v>
      </c>
      <c r="O3543" s="13">
        <f>E3543/D3543</f>
        <v>1.05</v>
      </c>
      <c r="P3543" s="14">
        <f>IF($L3543&lt;&gt;0, E3543/L3543, 0)</f>
        <v>39.375</v>
      </c>
      <c r="Q3543" t="str">
        <f>LEFT($N3543, FIND("/", $N3543)-1)</f>
        <v>theater</v>
      </c>
      <c r="R3543" t="str">
        <f>RIGHT(N3543, LEN(N3543)-LEN(Q3543)-1)</f>
        <v>plays</v>
      </c>
      <c r="S3543" s="5">
        <f>$J3543/60/60/24+DATE(1970, 1, 1)</f>
        <v>42222.730034722219</v>
      </c>
      <c r="T3543" s="5">
        <f>$I3543/60/60/24+DATE(1970, 1, 1)</f>
        <v>42247.730034722219</v>
      </c>
      <c r="U3543" t="b">
        <f>T3543&gt;S3543</f>
        <v>1</v>
      </c>
    </row>
    <row r="3544" spans="1:21" ht="43.5" x14ac:dyDescent="0.35">
      <c r="A3544">
        <v>3542</v>
      </c>
      <c r="B3544" s="3" t="s">
        <v>3541</v>
      </c>
      <c r="C3544" s="3" t="s">
        <v>7652</v>
      </c>
      <c r="D3544" s="11">
        <v>5500</v>
      </c>
      <c r="E3544" s="11">
        <v>5623</v>
      </c>
      <c r="F3544" t="s">
        <v>8219</v>
      </c>
      <c r="G3544" t="s">
        <v>8224</v>
      </c>
      <c r="H3544" t="s">
        <v>8246</v>
      </c>
      <c r="I3544">
        <v>1410099822</v>
      </c>
      <c r="J3544">
        <v>1404915822</v>
      </c>
      <c r="K3544" t="b">
        <v>0</v>
      </c>
      <c r="L3544">
        <v>85</v>
      </c>
      <c r="M3544" t="b">
        <v>1</v>
      </c>
      <c r="N3544" t="s">
        <v>8271</v>
      </c>
      <c r="O3544" s="13">
        <f>E3544/D3544</f>
        <v>1.0223636363636364</v>
      </c>
      <c r="P3544" s="14">
        <f>IF($L3544&lt;&gt;0, E3544/L3544, 0)</f>
        <v>66.152941176470591</v>
      </c>
      <c r="Q3544" t="str">
        <f>LEFT($N3544, FIND("/", $N3544)-1)</f>
        <v>theater</v>
      </c>
      <c r="R3544" t="str">
        <f>RIGHT(N3544, LEN(N3544)-LEN(Q3544)-1)</f>
        <v>plays</v>
      </c>
      <c r="S3544" s="5">
        <f>$J3544/60/60/24+DATE(1970, 1, 1)</f>
        <v>41829.599791666667</v>
      </c>
      <c r="T3544" s="5">
        <f>$I3544/60/60/24+DATE(1970, 1, 1)</f>
        <v>41889.599791666667</v>
      </c>
      <c r="U3544" t="b">
        <f>T3544&gt;S3544</f>
        <v>1</v>
      </c>
    </row>
    <row r="3545" spans="1:21" ht="43.5" x14ac:dyDescent="0.35">
      <c r="A3545">
        <v>3543</v>
      </c>
      <c r="B3545" s="3" t="s">
        <v>3542</v>
      </c>
      <c r="C3545" s="3" t="s">
        <v>7653</v>
      </c>
      <c r="D3545" s="11">
        <v>1500</v>
      </c>
      <c r="E3545" s="11">
        <v>1570</v>
      </c>
      <c r="F3545" t="s">
        <v>8219</v>
      </c>
      <c r="G3545" t="s">
        <v>8236</v>
      </c>
      <c r="H3545" t="s">
        <v>8249</v>
      </c>
      <c r="I3545">
        <v>1435255659</v>
      </c>
      <c r="J3545">
        <v>1432663659</v>
      </c>
      <c r="K3545" t="b">
        <v>0</v>
      </c>
      <c r="L3545">
        <v>29</v>
      </c>
      <c r="M3545" t="b">
        <v>1</v>
      </c>
      <c r="N3545" t="s">
        <v>8271</v>
      </c>
      <c r="O3545" s="13">
        <f>E3545/D3545</f>
        <v>1.0466666666666666</v>
      </c>
      <c r="P3545" s="14">
        <f>IF($L3545&lt;&gt;0, E3545/L3545, 0)</f>
        <v>54.137931034482762</v>
      </c>
      <c r="Q3545" t="str">
        <f>LEFT($N3545, FIND("/", $N3545)-1)</f>
        <v>theater</v>
      </c>
      <c r="R3545" t="str">
        <f>RIGHT(N3545, LEN(N3545)-LEN(Q3545)-1)</f>
        <v>plays</v>
      </c>
      <c r="S3545" s="5">
        <f>$J3545/60/60/24+DATE(1970, 1, 1)</f>
        <v>42150.755312499998</v>
      </c>
      <c r="T3545" s="5">
        <f>$I3545/60/60/24+DATE(1970, 1, 1)</f>
        <v>42180.755312499998</v>
      </c>
      <c r="U3545" t="b">
        <f>T3545&gt;S3545</f>
        <v>1</v>
      </c>
    </row>
    <row r="3546" spans="1:21" ht="29" x14ac:dyDescent="0.35">
      <c r="A3546">
        <v>3544</v>
      </c>
      <c r="B3546" s="3" t="s">
        <v>3543</v>
      </c>
      <c r="C3546" s="3" t="s">
        <v>7654</v>
      </c>
      <c r="D3546" s="11">
        <v>2500</v>
      </c>
      <c r="E3546" s="11">
        <v>2500</v>
      </c>
      <c r="F3546" t="s">
        <v>8219</v>
      </c>
      <c r="G3546" t="s">
        <v>8224</v>
      </c>
      <c r="H3546" t="s">
        <v>8246</v>
      </c>
      <c r="I3546">
        <v>1425758257</v>
      </c>
      <c r="J3546">
        <v>1423166257</v>
      </c>
      <c r="K3546" t="b">
        <v>0</v>
      </c>
      <c r="L3546">
        <v>24</v>
      </c>
      <c r="M3546" t="b">
        <v>1</v>
      </c>
      <c r="N3546" t="s">
        <v>8271</v>
      </c>
      <c r="O3546" s="13">
        <f>E3546/D3546</f>
        <v>1</v>
      </c>
      <c r="P3546" s="14">
        <f>IF($L3546&lt;&gt;0, E3546/L3546, 0)</f>
        <v>104.16666666666667</v>
      </c>
      <c r="Q3546" t="str">
        <f>LEFT($N3546, FIND("/", $N3546)-1)</f>
        <v>theater</v>
      </c>
      <c r="R3546" t="str">
        <f>RIGHT(N3546, LEN(N3546)-LEN(Q3546)-1)</f>
        <v>plays</v>
      </c>
      <c r="S3546" s="5">
        <f>$J3546/60/60/24+DATE(1970, 1, 1)</f>
        <v>42040.831678240742</v>
      </c>
      <c r="T3546" s="5">
        <f>$I3546/60/60/24+DATE(1970, 1, 1)</f>
        <v>42070.831678240742</v>
      </c>
      <c r="U3546" t="b">
        <f>T3546&gt;S3546</f>
        <v>1</v>
      </c>
    </row>
    <row r="3547" spans="1:21" ht="43.5" x14ac:dyDescent="0.35">
      <c r="A3547">
        <v>3545</v>
      </c>
      <c r="B3547" s="3" t="s">
        <v>3544</v>
      </c>
      <c r="C3547" s="3" t="s">
        <v>7655</v>
      </c>
      <c r="D3547" s="11">
        <v>250</v>
      </c>
      <c r="E3547" s="11">
        <v>251</v>
      </c>
      <c r="F3547" t="s">
        <v>8219</v>
      </c>
      <c r="G3547" t="s">
        <v>8224</v>
      </c>
      <c r="H3547" t="s">
        <v>8246</v>
      </c>
      <c r="I3547">
        <v>1428780159</v>
      </c>
      <c r="J3547">
        <v>1426188159</v>
      </c>
      <c r="K3547" t="b">
        <v>0</v>
      </c>
      <c r="L3547">
        <v>8</v>
      </c>
      <c r="M3547" t="b">
        <v>1</v>
      </c>
      <c r="N3547" t="s">
        <v>8271</v>
      </c>
      <c r="O3547" s="13">
        <f>E3547/D3547</f>
        <v>1.004</v>
      </c>
      <c r="P3547" s="14">
        <f>IF($L3547&lt;&gt;0, E3547/L3547, 0)</f>
        <v>31.375</v>
      </c>
      <c r="Q3547" t="str">
        <f>LEFT($N3547, FIND("/", $N3547)-1)</f>
        <v>theater</v>
      </c>
      <c r="R3547" t="str">
        <f>RIGHT(N3547, LEN(N3547)-LEN(Q3547)-1)</f>
        <v>plays</v>
      </c>
      <c r="S3547" s="5">
        <f>$J3547/60/60/24+DATE(1970, 1, 1)</f>
        <v>42075.807395833333</v>
      </c>
      <c r="T3547" s="5">
        <f>$I3547/60/60/24+DATE(1970, 1, 1)</f>
        <v>42105.807395833333</v>
      </c>
      <c r="U3547" t="b">
        <f>T3547&gt;S3547</f>
        <v>1</v>
      </c>
    </row>
    <row r="3548" spans="1:21" ht="43.5" x14ac:dyDescent="0.35">
      <c r="A3548">
        <v>3546</v>
      </c>
      <c r="B3548" s="3" t="s">
        <v>3545</v>
      </c>
      <c r="C3548" s="3" t="s">
        <v>7656</v>
      </c>
      <c r="D3548" s="11">
        <v>1100</v>
      </c>
      <c r="E3548" s="11">
        <v>1125</v>
      </c>
      <c r="F3548" t="s">
        <v>8219</v>
      </c>
      <c r="G3548" t="s">
        <v>8224</v>
      </c>
      <c r="H3548" t="s">
        <v>8246</v>
      </c>
      <c r="I3548">
        <v>1427860740</v>
      </c>
      <c r="J3548">
        <v>1426002684</v>
      </c>
      <c r="K3548" t="b">
        <v>0</v>
      </c>
      <c r="L3548">
        <v>19</v>
      </c>
      <c r="M3548" t="b">
        <v>1</v>
      </c>
      <c r="N3548" t="s">
        <v>8271</v>
      </c>
      <c r="O3548" s="13">
        <f>E3548/D3548</f>
        <v>1.0227272727272727</v>
      </c>
      <c r="P3548" s="14">
        <f>IF($L3548&lt;&gt;0, E3548/L3548, 0)</f>
        <v>59.210526315789473</v>
      </c>
      <c r="Q3548" t="str">
        <f>LEFT($N3548, FIND("/", $N3548)-1)</f>
        <v>theater</v>
      </c>
      <c r="R3548" t="str">
        <f>RIGHT(N3548, LEN(N3548)-LEN(Q3548)-1)</f>
        <v>plays</v>
      </c>
      <c r="S3548" s="5">
        <f>$J3548/60/60/24+DATE(1970, 1, 1)</f>
        <v>42073.660694444443</v>
      </c>
      <c r="T3548" s="5">
        <f>$I3548/60/60/24+DATE(1970, 1, 1)</f>
        <v>42095.165972222225</v>
      </c>
      <c r="U3548" t="b">
        <f>T3548&gt;S3548</f>
        <v>1</v>
      </c>
    </row>
    <row r="3549" spans="1:21" ht="43.5" x14ac:dyDescent="0.35">
      <c r="A3549">
        <v>3547</v>
      </c>
      <c r="B3549" s="3" t="s">
        <v>3546</v>
      </c>
      <c r="C3549" s="3" t="s">
        <v>7657</v>
      </c>
      <c r="D3549" s="11">
        <v>35000</v>
      </c>
      <c r="E3549" s="11">
        <v>40043.25</v>
      </c>
      <c r="F3549" t="s">
        <v>8219</v>
      </c>
      <c r="G3549" t="s">
        <v>8224</v>
      </c>
      <c r="H3549" t="s">
        <v>8246</v>
      </c>
      <c r="I3549">
        <v>1463198340</v>
      </c>
      <c r="J3549">
        <v>1461117201</v>
      </c>
      <c r="K3549" t="b">
        <v>0</v>
      </c>
      <c r="L3549">
        <v>336</v>
      </c>
      <c r="M3549" t="b">
        <v>1</v>
      </c>
      <c r="N3549" t="s">
        <v>8271</v>
      </c>
      <c r="O3549" s="13">
        <f>E3549/D3549</f>
        <v>1.1440928571428572</v>
      </c>
      <c r="P3549" s="14">
        <f>IF($L3549&lt;&gt;0, E3549/L3549, 0)</f>
        <v>119.17633928571429</v>
      </c>
      <c r="Q3549" t="str">
        <f>LEFT($N3549, FIND("/", $N3549)-1)</f>
        <v>theater</v>
      </c>
      <c r="R3549" t="str">
        <f>RIGHT(N3549, LEN(N3549)-LEN(Q3549)-1)</f>
        <v>plays</v>
      </c>
      <c r="S3549" s="5">
        <f>$J3549/60/60/24+DATE(1970, 1, 1)</f>
        <v>42480.078715277778</v>
      </c>
      <c r="T3549" s="5">
        <f>$I3549/60/60/24+DATE(1970, 1, 1)</f>
        <v>42504.165972222225</v>
      </c>
      <c r="U3549" t="b">
        <f>T3549&gt;S3549</f>
        <v>1</v>
      </c>
    </row>
    <row r="3550" spans="1:21" ht="43.5" x14ac:dyDescent="0.35">
      <c r="A3550">
        <v>3548</v>
      </c>
      <c r="B3550" s="3" t="s">
        <v>3547</v>
      </c>
      <c r="C3550" s="3" t="s">
        <v>7658</v>
      </c>
      <c r="D3550" s="11">
        <v>2100</v>
      </c>
      <c r="E3550" s="11">
        <v>2140</v>
      </c>
      <c r="F3550" t="s">
        <v>8219</v>
      </c>
      <c r="G3550" t="s">
        <v>8224</v>
      </c>
      <c r="H3550" t="s">
        <v>8246</v>
      </c>
      <c r="I3550">
        <v>1457139600</v>
      </c>
      <c r="J3550">
        <v>1455230214</v>
      </c>
      <c r="K3550" t="b">
        <v>0</v>
      </c>
      <c r="L3550">
        <v>13</v>
      </c>
      <c r="M3550" t="b">
        <v>1</v>
      </c>
      <c r="N3550" t="s">
        <v>8271</v>
      </c>
      <c r="O3550" s="13">
        <f>E3550/D3550</f>
        <v>1.019047619047619</v>
      </c>
      <c r="P3550" s="14">
        <f>IF($L3550&lt;&gt;0, E3550/L3550, 0)</f>
        <v>164.61538461538461</v>
      </c>
      <c r="Q3550" t="str">
        <f>LEFT($N3550, FIND("/", $N3550)-1)</f>
        <v>theater</v>
      </c>
      <c r="R3550" t="str">
        <f>RIGHT(N3550, LEN(N3550)-LEN(Q3550)-1)</f>
        <v>plays</v>
      </c>
      <c r="S3550" s="5">
        <f>$J3550/60/60/24+DATE(1970, 1, 1)</f>
        <v>42411.942291666666</v>
      </c>
      <c r="T3550" s="5">
        <f>$I3550/60/60/24+DATE(1970, 1, 1)</f>
        <v>42434.041666666672</v>
      </c>
      <c r="U3550" t="b">
        <f>T3550&gt;S3550</f>
        <v>1</v>
      </c>
    </row>
    <row r="3551" spans="1:21" ht="43.5" x14ac:dyDescent="0.35">
      <c r="A3551">
        <v>3549</v>
      </c>
      <c r="B3551" s="3" t="s">
        <v>3548</v>
      </c>
      <c r="C3551" s="3" t="s">
        <v>7659</v>
      </c>
      <c r="D3551" s="11">
        <v>1000</v>
      </c>
      <c r="E3551" s="11">
        <v>1020</v>
      </c>
      <c r="F3551" t="s">
        <v>8219</v>
      </c>
      <c r="G3551" t="s">
        <v>8225</v>
      </c>
      <c r="H3551" t="s">
        <v>8247</v>
      </c>
      <c r="I3551">
        <v>1441358873</v>
      </c>
      <c r="J3551">
        <v>1438939673</v>
      </c>
      <c r="K3551" t="b">
        <v>0</v>
      </c>
      <c r="L3551">
        <v>42</v>
      </c>
      <c r="M3551" t="b">
        <v>1</v>
      </c>
      <c r="N3551" t="s">
        <v>8271</v>
      </c>
      <c r="O3551" s="13">
        <f>E3551/D3551</f>
        <v>1.02</v>
      </c>
      <c r="P3551" s="14">
        <f>IF($L3551&lt;&gt;0, E3551/L3551, 0)</f>
        <v>24.285714285714285</v>
      </c>
      <c r="Q3551" t="str">
        <f>LEFT($N3551, FIND("/", $N3551)-1)</f>
        <v>theater</v>
      </c>
      <c r="R3551" t="str">
        <f>RIGHT(N3551, LEN(N3551)-LEN(Q3551)-1)</f>
        <v>plays</v>
      </c>
      <c r="S3551" s="5">
        <f>$J3551/60/60/24+DATE(1970, 1, 1)</f>
        <v>42223.394363425927</v>
      </c>
      <c r="T3551" s="5">
        <f>$I3551/60/60/24+DATE(1970, 1, 1)</f>
        <v>42251.394363425927</v>
      </c>
      <c r="U3551" t="b">
        <f>T3551&gt;S3551</f>
        <v>1</v>
      </c>
    </row>
    <row r="3552" spans="1:21" ht="58" x14ac:dyDescent="0.35">
      <c r="A3552">
        <v>3550</v>
      </c>
      <c r="B3552" s="3" t="s">
        <v>3549</v>
      </c>
      <c r="C3552" s="3" t="s">
        <v>7660</v>
      </c>
      <c r="D3552" s="11">
        <v>2500</v>
      </c>
      <c r="E3552" s="11">
        <v>2620</v>
      </c>
      <c r="F3552" t="s">
        <v>8219</v>
      </c>
      <c r="G3552" t="s">
        <v>8225</v>
      </c>
      <c r="H3552" t="s">
        <v>8247</v>
      </c>
      <c r="I3552">
        <v>1462224398</v>
      </c>
      <c r="J3552">
        <v>1459632398</v>
      </c>
      <c r="K3552" t="b">
        <v>0</v>
      </c>
      <c r="L3552">
        <v>64</v>
      </c>
      <c r="M3552" t="b">
        <v>1</v>
      </c>
      <c r="N3552" t="s">
        <v>8271</v>
      </c>
      <c r="O3552" s="13">
        <f>E3552/D3552</f>
        <v>1.048</v>
      </c>
      <c r="P3552" s="14">
        <f>IF($L3552&lt;&gt;0, E3552/L3552, 0)</f>
        <v>40.9375</v>
      </c>
      <c r="Q3552" t="str">
        <f>LEFT($N3552, FIND("/", $N3552)-1)</f>
        <v>theater</v>
      </c>
      <c r="R3552" t="str">
        <f>RIGHT(N3552, LEN(N3552)-LEN(Q3552)-1)</f>
        <v>plays</v>
      </c>
      <c r="S3552" s="5">
        <f>$J3552/60/60/24+DATE(1970, 1, 1)</f>
        <v>42462.893495370372</v>
      </c>
      <c r="T3552" s="5">
        <f>$I3552/60/60/24+DATE(1970, 1, 1)</f>
        <v>42492.893495370372</v>
      </c>
      <c r="U3552" t="b">
        <f>T3552&gt;S3552</f>
        <v>1</v>
      </c>
    </row>
    <row r="3553" spans="1:21" ht="43.5" x14ac:dyDescent="0.35">
      <c r="A3553">
        <v>3551</v>
      </c>
      <c r="B3553" s="3" t="s">
        <v>3550</v>
      </c>
      <c r="C3553" s="3" t="s">
        <v>7661</v>
      </c>
      <c r="D3553" s="11">
        <v>1500</v>
      </c>
      <c r="E3553" s="11">
        <v>1527.5</v>
      </c>
      <c r="F3553" t="s">
        <v>8219</v>
      </c>
      <c r="G3553" t="s">
        <v>8224</v>
      </c>
      <c r="H3553" t="s">
        <v>8246</v>
      </c>
      <c r="I3553">
        <v>1400796420</v>
      </c>
      <c r="J3553">
        <v>1398342170</v>
      </c>
      <c r="K3553" t="b">
        <v>0</v>
      </c>
      <c r="L3553">
        <v>25</v>
      </c>
      <c r="M3553" t="b">
        <v>1</v>
      </c>
      <c r="N3553" t="s">
        <v>8271</v>
      </c>
      <c r="O3553" s="13">
        <f>E3553/D3553</f>
        <v>1.0183333333333333</v>
      </c>
      <c r="P3553" s="14">
        <f>IF($L3553&lt;&gt;0, E3553/L3553, 0)</f>
        <v>61.1</v>
      </c>
      <c r="Q3553" t="str">
        <f>LEFT($N3553, FIND("/", $N3553)-1)</f>
        <v>theater</v>
      </c>
      <c r="R3553" t="str">
        <f>RIGHT(N3553, LEN(N3553)-LEN(Q3553)-1)</f>
        <v>plays</v>
      </c>
      <c r="S3553" s="5">
        <f>$J3553/60/60/24+DATE(1970, 1, 1)</f>
        <v>41753.515856481477</v>
      </c>
      <c r="T3553" s="5">
        <f>$I3553/60/60/24+DATE(1970, 1, 1)</f>
        <v>41781.921527777777</v>
      </c>
      <c r="U3553" t="b">
        <f>T3553&gt;S3553</f>
        <v>1</v>
      </c>
    </row>
    <row r="3554" spans="1:21" ht="43.5" x14ac:dyDescent="0.35">
      <c r="A3554">
        <v>3552</v>
      </c>
      <c r="B3554" s="3" t="s">
        <v>3551</v>
      </c>
      <c r="C3554" s="3" t="s">
        <v>7662</v>
      </c>
      <c r="D3554" s="11">
        <v>773</v>
      </c>
      <c r="E3554" s="11">
        <v>773</v>
      </c>
      <c r="F3554" t="s">
        <v>8219</v>
      </c>
      <c r="G3554" t="s">
        <v>8225</v>
      </c>
      <c r="H3554" t="s">
        <v>8247</v>
      </c>
      <c r="I3554">
        <v>1403964324</v>
      </c>
      <c r="J3554">
        <v>1401372324</v>
      </c>
      <c r="K3554" t="b">
        <v>0</v>
      </c>
      <c r="L3554">
        <v>20</v>
      </c>
      <c r="M3554" t="b">
        <v>1</v>
      </c>
      <c r="N3554" t="s">
        <v>8271</v>
      </c>
      <c r="O3554" s="13">
        <f>E3554/D3554</f>
        <v>1</v>
      </c>
      <c r="P3554" s="14">
        <f>IF($L3554&lt;&gt;0, E3554/L3554, 0)</f>
        <v>38.65</v>
      </c>
      <c r="Q3554" t="str">
        <f>LEFT($N3554, FIND("/", $N3554)-1)</f>
        <v>theater</v>
      </c>
      <c r="R3554" t="str">
        <f>RIGHT(N3554, LEN(N3554)-LEN(Q3554)-1)</f>
        <v>plays</v>
      </c>
      <c r="S3554" s="5">
        <f>$J3554/60/60/24+DATE(1970, 1, 1)</f>
        <v>41788.587083333332</v>
      </c>
      <c r="T3554" s="5">
        <f>$I3554/60/60/24+DATE(1970, 1, 1)</f>
        <v>41818.587083333332</v>
      </c>
      <c r="U3554" t="b">
        <f>T3554&gt;S3554</f>
        <v>1</v>
      </c>
    </row>
    <row r="3555" spans="1:21" ht="43.5" x14ac:dyDescent="0.35">
      <c r="A3555">
        <v>3553</v>
      </c>
      <c r="B3555" s="3" t="s">
        <v>3552</v>
      </c>
      <c r="C3555" s="3" t="s">
        <v>7663</v>
      </c>
      <c r="D3555" s="11">
        <v>5500</v>
      </c>
      <c r="E3555" s="11">
        <v>5845</v>
      </c>
      <c r="F3555" t="s">
        <v>8219</v>
      </c>
      <c r="G3555" t="s">
        <v>8224</v>
      </c>
      <c r="H3555" t="s">
        <v>8246</v>
      </c>
      <c r="I3555">
        <v>1439337600</v>
      </c>
      <c r="J3555">
        <v>1436575280</v>
      </c>
      <c r="K3555" t="b">
        <v>0</v>
      </c>
      <c r="L3555">
        <v>104</v>
      </c>
      <c r="M3555" t="b">
        <v>1</v>
      </c>
      <c r="N3555" t="s">
        <v>8271</v>
      </c>
      <c r="O3555" s="13">
        <f>E3555/D3555</f>
        <v>1.0627272727272727</v>
      </c>
      <c r="P3555" s="14">
        <f>IF($L3555&lt;&gt;0, E3555/L3555, 0)</f>
        <v>56.20192307692308</v>
      </c>
      <c r="Q3555" t="str">
        <f>LEFT($N3555, FIND("/", $N3555)-1)</f>
        <v>theater</v>
      </c>
      <c r="R3555" t="str">
        <f>RIGHT(N3555, LEN(N3555)-LEN(Q3555)-1)</f>
        <v>plays</v>
      </c>
      <c r="S3555" s="5">
        <f>$J3555/60/60/24+DATE(1970, 1, 1)</f>
        <v>42196.028703703705</v>
      </c>
      <c r="T3555" s="5">
        <f>$I3555/60/60/24+DATE(1970, 1, 1)</f>
        <v>42228</v>
      </c>
      <c r="U3555" t="b">
        <f>T3555&gt;S3555</f>
        <v>1</v>
      </c>
    </row>
    <row r="3556" spans="1:21" ht="43.5" x14ac:dyDescent="0.35">
      <c r="A3556">
        <v>3554</v>
      </c>
      <c r="B3556" s="3" t="s">
        <v>3553</v>
      </c>
      <c r="C3556" s="3" t="s">
        <v>7664</v>
      </c>
      <c r="D3556" s="11">
        <v>5000</v>
      </c>
      <c r="E3556" s="11">
        <v>5671.11</v>
      </c>
      <c r="F3556" t="s">
        <v>8219</v>
      </c>
      <c r="G3556" t="s">
        <v>8224</v>
      </c>
      <c r="H3556" t="s">
        <v>8246</v>
      </c>
      <c r="I3556">
        <v>1423674000</v>
      </c>
      <c r="J3556">
        <v>1421025159</v>
      </c>
      <c r="K3556" t="b">
        <v>0</v>
      </c>
      <c r="L3556">
        <v>53</v>
      </c>
      <c r="M3556" t="b">
        <v>1</v>
      </c>
      <c r="N3556" t="s">
        <v>8271</v>
      </c>
      <c r="O3556" s="13">
        <f>E3556/D3556</f>
        <v>1.1342219999999998</v>
      </c>
      <c r="P3556" s="14">
        <f>IF($L3556&lt;&gt;0, E3556/L3556, 0)</f>
        <v>107.00207547169811</v>
      </c>
      <c r="Q3556" t="str">
        <f>LEFT($N3556, FIND("/", $N3556)-1)</f>
        <v>theater</v>
      </c>
      <c r="R3556" t="str">
        <f>RIGHT(N3556, LEN(N3556)-LEN(Q3556)-1)</f>
        <v>plays</v>
      </c>
      <c r="S3556" s="5">
        <f>$J3556/60/60/24+DATE(1970, 1, 1)</f>
        <v>42016.050451388888</v>
      </c>
      <c r="T3556" s="5">
        <f>$I3556/60/60/24+DATE(1970, 1, 1)</f>
        <v>42046.708333333328</v>
      </c>
      <c r="U3556" t="b">
        <f>T3556&gt;S3556</f>
        <v>1</v>
      </c>
    </row>
    <row r="3557" spans="1:21" ht="43.5" x14ac:dyDescent="0.35">
      <c r="A3557">
        <v>3555</v>
      </c>
      <c r="B3557" s="3" t="s">
        <v>3554</v>
      </c>
      <c r="C3557" s="3" t="s">
        <v>7665</v>
      </c>
      <c r="D3557" s="11">
        <v>2400</v>
      </c>
      <c r="E3557" s="11">
        <v>2400</v>
      </c>
      <c r="F3557" t="s">
        <v>8219</v>
      </c>
      <c r="G3557" t="s">
        <v>8237</v>
      </c>
      <c r="H3557" t="s">
        <v>8249</v>
      </c>
      <c r="I3557">
        <v>1479382594</v>
      </c>
      <c r="J3557">
        <v>1476786994</v>
      </c>
      <c r="K3557" t="b">
        <v>0</v>
      </c>
      <c r="L3557">
        <v>14</v>
      </c>
      <c r="M3557" t="b">
        <v>1</v>
      </c>
      <c r="N3557" t="s">
        <v>8271</v>
      </c>
      <c r="O3557" s="13">
        <f>E3557/D3557</f>
        <v>1</v>
      </c>
      <c r="P3557" s="14">
        <f>IF($L3557&lt;&gt;0, E3557/L3557, 0)</f>
        <v>171.42857142857142</v>
      </c>
      <c r="Q3557" t="str">
        <f>LEFT($N3557, FIND("/", $N3557)-1)</f>
        <v>theater</v>
      </c>
      <c r="R3557" t="str">
        <f>RIGHT(N3557, LEN(N3557)-LEN(Q3557)-1)</f>
        <v>plays</v>
      </c>
      <c r="S3557" s="5">
        <f>$J3557/60/60/24+DATE(1970, 1, 1)</f>
        <v>42661.442060185189</v>
      </c>
      <c r="T3557" s="5">
        <f>$I3557/60/60/24+DATE(1970, 1, 1)</f>
        <v>42691.483726851846</v>
      </c>
      <c r="U3557" t="b">
        <f>T3557&gt;S3557</f>
        <v>1</v>
      </c>
    </row>
    <row r="3558" spans="1:21" ht="58" x14ac:dyDescent="0.35">
      <c r="A3558">
        <v>3556</v>
      </c>
      <c r="B3558" s="3" t="s">
        <v>3555</v>
      </c>
      <c r="C3558" s="3" t="s">
        <v>7666</v>
      </c>
      <c r="D3558" s="11">
        <v>2200</v>
      </c>
      <c r="E3558" s="11">
        <v>2210</v>
      </c>
      <c r="F3558" t="s">
        <v>8219</v>
      </c>
      <c r="G3558" t="s">
        <v>8225</v>
      </c>
      <c r="H3558" t="s">
        <v>8247</v>
      </c>
      <c r="I3558">
        <v>1408289724</v>
      </c>
      <c r="J3558">
        <v>1403105724</v>
      </c>
      <c r="K3558" t="b">
        <v>0</v>
      </c>
      <c r="L3558">
        <v>20</v>
      </c>
      <c r="M3558" t="b">
        <v>1</v>
      </c>
      <c r="N3558" t="s">
        <v>8271</v>
      </c>
      <c r="O3558" s="13">
        <f>E3558/D3558</f>
        <v>1.0045454545454546</v>
      </c>
      <c r="P3558" s="14">
        <f>IF($L3558&lt;&gt;0, E3558/L3558, 0)</f>
        <v>110.5</v>
      </c>
      <c r="Q3558" t="str">
        <f>LEFT($N3558, FIND("/", $N3558)-1)</f>
        <v>theater</v>
      </c>
      <c r="R3558" t="str">
        <f>RIGHT(N3558, LEN(N3558)-LEN(Q3558)-1)</f>
        <v>plays</v>
      </c>
      <c r="S3558" s="5">
        <f>$J3558/60/60/24+DATE(1970, 1, 1)</f>
        <v>41808.649583333332</v>
      </c>
      <c r="T3558" s="5">
        <f>$I3558/60/60/24+DATE(1970, 1, 1)</f>
        <v>41868.649583333332</v>
      </c>
      <c r="U3558" t="b">
        <f>T3558&gt;S3558</f>
        <v>1</v>
      </c>
    </row>
    <row r="3559" spans="1:21" ht="58" x14ac:dyDescent="0.35">
      <c r="A3559">
        <v>3557</v>
      </c>
      <c r="B3559" s="3" t="s">
        <v>3556</v>
      </c>
      <c r="C3559" s="3" t="s">
        <v>7667</v>
      </c>
      <c r="D3559" s="11">
        <v>100000</v>
      </c>
      <c r="E3559" s="11">
        <v>100036</v>
      </c>
      <c r="F3559" t="s">
        <v>8219</v>
      </c>
      <c r="G3559" t="s">
        <v>8224</v>
      </c>
      <c r="H3559" t="s">
        <v>8246</v>
      </c>
      <c r="I3559">
        <v>1399271911</v>
      </c>
      <c r="J3559">
        <v>1396334311</v>
      </c>
      <c r="K3559" t="b">
        <v>0</v>
      </c>
      <c r="L3559">
        <v>558</v>
      </c>
      <c r="M3559" t="b">
        <v>1</v>
      </c>
      <c r="N3559" t="s">
        <v>8271</v>
      </c>
      <c r="O3559" s="13">
        <f>E3559/D3559</f>
        <v>1.0003599999999999</v>
      </c>
      <c r="P3559" s="14">
        <f>IF($L3559&lt;&gt;0, E3559/L3559, 0)</f>
        <v>179.27598566308242</v>
      </c>
      <c r="Q3559" t="str">
        <f>LEFT($N3559, FIND("/", $N3559)-1)</f>
        <v>theater</v>
      </c>
      <c r="R3559" t="str">
        <f>RIGHT(N3559, LEN(N3559)-LEN(Q3559)-1)</f>
        <v>plays</v>
      </c>
      <c r="S3559" s="5">
        <f>$J3559/60/60/24+DATE(1970, 1, 1)</f>
        <v>41730.276747685188</v>
      </c>
      <c r="T3559" s="5">
        <f>$I3559/60/60/24+DATE(1970, 1, 1)</f>
        <v>41764.276747685188</v>
      </c>
      <c r="U3559" t="b">
        <f>T3559&gt;S3559</f>
        <v>1</v>
      </c>
    </row>
    <row r="3560" spans="1:21" ht="43.5" x14ac:dyDescent="0.35">
      <c r="A3560">
        <v>3558</v>
      </c>
      <c r="B3560" s="3" t="s">
        <v>3557</v>
      </c>
      <c r="C3560" s="3" t="s">
        <v>7668</v>
      </c>
      <c r="D3560" s="11">
        <v>350</v>
      </c>
      <c r="E3560" s="11">
        <v>504</v>
      </c>
      <c r="F3560" t="s">
        <v>8219</v>
      </c>
      <c r="G3560" t="s">
        <v>8225</v>
      </c>
      <c r="H3560" t="s">
        <v>8247</v>
      </c>
      <c r="I3560">
        <v>1435352400</v>
      </c>
      <c r="J3560">
        <v>1431718575</v>
      </c>
      <c r="K3560" t="b">
        <v>0</v>
      </c>
      <c r="L3560">
        <v>22</v>
      </c>
      <c r="M3560" t="b">
        <v>1</v>
      </c>
      <c r="N3560" t="s">
        <v>8271</v>
      </c>
      <c r="O3560" s="13">
        <f>E3560/D3560</f>
        <v>1.44</v>
      </c>
      <c r="P3560" s="14">
        <f>IF($L3560&lt;&gt;0, E3560/L3560, 0)</f>
        <v>22.90909090909091</v>
      </c>
      <c r="Q3560" t="str">
        <f>LEFT($N3560, FIND("/", $N3560)-1)</f>
        <v>theater</v>
      </c>
      <c r="R3560" t="str">
        <f>RIGHT(N3560, LEN(N3560)-LEN(Q3560)-1)</f>
        <v>plays</v>
      </c>
      <c r="S3560" s="5">
        <f>$J3560/60/60/24+DATE(1970, 1, 1)</f>
        <v>42139.816840277781</v>
      </c>
      <c r="T3560" s="5">
        <f>$I3560/60/60/24+DATE(1970, 1, 1)</f>
        <v>42181.875</v>
      </c>
      <c r="U3560" t="b">
        <f>T3560&gt;S3560</f>
        <v>1</v>
      </c>
    </row>
    <row r="3561" spans="1:21" ht="58" x14ac:dyDescent="0.35">
      <c r="A3561">
        <v>3559</v>
      </c>
      <c r="B3561" s="3" t="s">
        <v>3558</v>
      </c>
      <c r="C3561" s="3" t="s">
        <v>7669</v>
      </c>
      <c r="D3561" s="11">
        <v>1000</v>
      </c>
      <c r="E3561" s="11">
        <v>1035</v>
      </c>
      <c r="F3561" t="s">
        <v>8219</v>
      </c>
      <c r="G3561" t="s">
        <v>8226</v>
      </c>
      <c r="H3561" t="s">
        <v>8248</v>
      </c>
      <c r="I3561">
        <v>1438333080</v>
      </c>
      <c r="J3561">
        <v>1436408308</v>
      </c>
      <c r="K3561" t="b">
        <v>0</v>
      </c>
      <c r="L3561">
        <v>24</v>
      </c>
      <c r="M3561" t="b">
        <v>1</v>
      </c>
      <c r="N3561" t="s">
        <v>8271</v>
      </c>
      <c r="O3561" s="13">
        <f>E3561/D3561</f>
        <v>1.0349999999999999</v>
      </c>
      <c r="P3561" s="14">
        <f>IF($L3561&lt;&gt;0, E3561/L3561, 0)</f>
        <v>43.125</v>
      </c>
      <c r="Q3561" t="str">
        <f>LEFT($N3561, FIND("/", $N3561)-1)</f>
        <v>theater</v>
      </c>
      <c r="R3561" t="str">
        <f>RIGHT(N3561, LEN(N3561)-LEN(Q3561)-1)</f>
        <v>plays</v>
      </c>
      <c r="S3561" s="5">
        <f>$J3561/60/60/24+DATE(1970, 1, 1)</f>
        <v>42194.096157407403</v>
      </c>
      <c r="T3561" s="5">
        <f>$I3561/60/60/24+DATE(1970, 1, 1)</f>
        <v>42216.373611111107</v>
      </c>
      <c r="U3561" t="b">
        <f>T3561&gt;S3561</f>
        <v>1</v>
      </c>
    </row>
    <row r="3562" spans="1:21" ht="58" x14ac:dyDescent="0.35">
      <c r="A3562">
        <v>3560</v>
      </c>
      <c r="B3562" s="3" t="s">
        <v>3559</v>
      </c>
      <c r="C3562" s="3" t="s">
        <v>7670</v>
      </c>
      <c r="D3562" s="11">
        <v>3200</v>
      </c>
      <c r="E3562" s="11">
        <v>3470</v>
      </c>
      <c r="F3562" t="s">
        <v>8219</v>
      </c>
      <c r="G3562" t="s">
        <v>8229</v>
      </c>
      <c r="H3562" t="s">
        <v>8251</v>
      </c>
      <c r="I3562">
        <v>1432694700</v>
      </c>
      <c r="J3562">
        <v>1429651266</v>
      </c>
      <c r="K3562" t="b">
        <v>0</v>
      </c>
      <c r="L3562">
        <v>74</v>
      </c>
      <c r="M3562" t="b">
        <v>1</v>
      </c>
      <c r="N3562" t="s">
        <v>8271</v>
      </c>
      <c r="O3562" s="13">
        <f>E3562/D3562</f>
        <v>1.0843750000000001</v>
      </c>
      <c r="P3562" s="14">
        <f>IF($L3562&lt;&gt;0, E3562/L3562, 0)</f>
        <v>46.891891891891895</v>
      </c>
      <c r="Q3562" t="str">
        <f>LEFT($N3562, FIND("/", $N3562)-1)</f>
        <v>theater</v>
      </c>
      <c r="R3562" t="str">
        <f>RIGHT(N3562, LEN(N3562)-LEN(Q3562)-1)</f>
        <v>plays</v>
      </c>
      <c r="S3562" s="5">
        <f>$J3562/60/60/24+DATE(1970, 1, 1)</f>
        <v>42115.889652777783</v>
      </c>
      <c r="T3562" s="5">
        <f>$I3562/60/60/24+DATE(1970, 1, 1)</f>
        <v>42151.114583333328</v>
      </c>
      <c r="U3562" t="b">
        <f>T3562&gt;S3562</f>
        <v>1</v>
      </c>
    </row>
    <row r="3563" spans="1:21" ht="116" x14ac:dyDescent="0.35">
      <c r="A3563">
        <v>3561</v>
      </c>
      <c r="B3563" s="3" t="s">
        <v>3560</v>
      </c>
      <c r="C3563" s="3" t="s">
        <v>7671</v>
      </c>
      <c r="D3563" s="11">
        <v>2500</v>
      </c>
      <c r="E3563" s="11">
        <v>2560</v>
      </c>
      <c r="F3563" t="s">
        <v>8219</v>
      </c>
      <c r="G3563" t="s">
        <v>8224</v>
      </c>
      <c r="H3563" t="s">
        <v>8246</v>
      </c>
      <c r="I3563">
        <v>1438799760</v>
      </c>
      <c r="J3563">
        <v>1437236378</v>
      </c>
      <c r="K3563" t="b">
        <v>0</v>
      </c>
      <c r="L3563">
        <v>54</v>
      </c>
      <c r="M3563" t="b">
        <v>1</v>
      </c>
      <c r="N3563" t="s">
        <v>8271</v>
      </c>
      <c r="O3563" s="13">
        <f>E3563/D3563</f>
        <v>1.024</v>
      </c>
      <c r="P3563" s="14">
        <f>IF($L3563&lt;&gt;0, E3563/L3563, 0)</f>
        <v>47.407407407407405</v>
      </c>
      <c r="Q3563" t="str">
        <f>LEFT($N3563, FIND("/", $N3563)-1)</f>
        <v>theater</v>
      </c>
      <c r="R3563" t="str">
        <f>RIGHT(N3563, LEN(N3563)-LEN(Q3563)-1)</f>
        <v>plays</v>
      </c>
      <c r="S3563" s="5">
        <f>$J3563/60/60/24+DATE(1970, 1, 1)</f>
        <v>42203.680300925931</v>
      </c>
      <c r="T3563" s="5">
        <f>$I3563/60/60/24+DATE(1970, 1, 1)</f>
        <v>42221.774999999994</v>
      </c>
      <c r="U3563" t="b">
        <f>T3563&gt;S3563</f>
        <v>1</v>
      </c>
    </row>
    <row r="3564" spans="1:21" ht="58" x14ac:dyDescent="0.35">
      <c r="A3564">
        <v>3562</v>
      </c>
      <c r="B3564" s="3" t="s">
        <v>3561</v>
      </c>
      <c r="C3564" s="3" t="s">
        <v>7672</v>
      </c>
      <c r="D3564" s="11">
        <v>315</v>
      </c>
      <c r="E3564" s="11">
        <v>469</v>
      </c>
      <c r="F3564" t="s">
        <v>8219</v>
      </c>
      <c r="G3564" t="s">
        <v>8225</v>
      </c>
      <c r="H3564" t="s">
        <v>8247</v>
      </c>
      <c r="I3564">
        <v>1457906400</v>
      </c>
      <c r="J3564">
        <v>1457115427</v>
      </c>
      <c r="K3564" t="b">
        <v>0</v>
      </c>
      <c r="L3564">
        <v>31</v>
      </c>
      <c r="M3564" t="b">
        <v>1</v>
      </c>
      <c r="N3564" t="s">
        <v>8271</v>
      </c>
      <c r="O3564" s="13">
        <f>E3564/D3564</f>
        <v>1.4888888888888889</v>
      </c>
      <c r="P3564" s="14">
        <f>IF($L3564&lt;&gt;0, E3564/L3564, 0)</f>
        <v>15.129032258064516</v>
      </c>
      <c r="Q3564" t="str">
        <f>LEFT($N3564, FIND("/", $N3564)-1)</f>
        <v>theater</v>
      </c>
      <c r="R3564" t="str">
        <f>RIGHT(N3564, LEN(N3564)-LEN(Q3564)-1)</f>
        <v>plays</v>
      </c>
      <c r="S3564" s="5">
        <f>$J3564/60/60/24+DATE(1970, 1, 1)</f>
        <v>42433.761886574073</v>
      </c>
      <c r="T3564" s="5">
        <f>$I3564/60/60/24+DATE(1970, 1, 1)</f>
        <v>42442.916666666672</v>
      </c>
      <c r="U3564" t="b">
        <f>T3564&gt;S3564</f>
        <v>1</v>
      </c>
    </row>
    <row r="3565" spans="1:21" ht="43.5" x14ac:dyDescent="0.35">
      <c r="A3565">
        <v>3563</v>
      </c>
      <c r="B3565" s="3" t="s">
        <v>3562</v>
      </c>
      <c r="C3565" s="3" t="s">
        <v>7673</v>
      </c>
      <c r="D3565" s="11">
        <v>500</v>
      </c>
      <c r="E3565" s="11">
        <v>527.45000000000005</v>
      </c>
      <c r="F3565" t="s">
        <v>8219</v>
      </c>
      <c r="G3565" t="s">
        <v>8225</v>
      </c>
      <c r="H3565" t="s">
        <v>8247</v>
      </c>
      <c r="I3565">
        <v>1470078000</v>
      </c>
      <c r="J3565">
        <v>1467648456</v>
      </c>
      <c r="K3565" t="b">
        <v>0</v>
      </c>
      <c r="L3565">
        <v>25</v>
      </c>
      <c r="M3565" t="b">
        <v>1</v>
      </c>
      <c r="N3565" t="s">
        <v>8271</v>
      </c>
      <c r="O3565" s="13">
        <f>E3565/D3565</f>
        <v>1.0549000000000002</v>
      </c>
      <c r="P3565" s="14">
        <f>IF($L3565&lt;&gt;0, E3565/L3565, 0)</f>
        <v>21.098000000000003</v>
      </c>
      <c r="Q3565" t="str">
        <f>LEFT($N3565, FIND("/", $N3565)-1)</f>
        <v>theater</v>
      </c>
      <c r="R3565" t="str">
        <f>RIGHT(N3565, LEN(N3565)-LEN(Q3565)-1)</f>
        <v>plays</v>
      </c>
      <c r="S3565" s="5">
        <f>$J3565/60/60/24+DATE(1970, 1, 1)</f>
        <v>42555.671944444446</v>
      </c>
      <c r="T3565" s="5">
        <f>$I3565/60/60/24+DATE(1970, 1, 1)</f>
        <v>42583.791666666672</v>
      </c>
      <c r="U3565" t="b">
        <f>T3565&gt;S3565</f>
        <v>1</v>
      </c>
    </row>
    <row r="3566" spans="1:21" ht="29" x14ac:dyDescent="0.35">
      <c r="A3566">
        <v>3564</v>
      </c>
      <c r="B3566" s="3" t="s">
        <v>3563</v>
      </c>
      <c r="C3566" s="3" t="s">
        <v>7674</v>
      </c>
      <c r="D3566" s="11">
        <v>1000</v>
      </c>
      <c r="E3566" s="11">
        <v>1005</v>
      </c>
      <c r="F3566" t="s">
        <v>8219</v>
      </c>
      <c r="G3566" t="s">
        <v>8225</v>
      </c>
      <c r="H3566" t="s">
        <v>8247</v>
      </c>
      <c r="I3566">
        <v>1444060800</v>
      </c>
      <c r="J3566">
        <v>1440082649</v>
      </c>
      <c r="K3566" t="b">
        <v>0</v>
      </c>
      <c r="L3566">
        <v>17</v>
      </c>
      <c r="M3566" t="b">
        <v>1</v>
      </c>
      <c r="N3566" t="s">
        <v>8271</v>
      </c>
      <c r="O3566" s="13">
        <f>E3566/D3566</f>
        <v>1.0049999999999999</v>
      </c>
      <c r="P3566" s="14">
        <f>IF($L3566&lt;&gt;0, E3566/L3566, 0)</f>
        <v>59.117647058823529</v>
      </c>
      <c r="Q3566" t="str">
        <f>LEFT($N3566, FIND("/", $N3566)-1)</f>
        <v>theater</v>
      </c>
      <c r="R3566" t="str">
        <f>RIGHT(N3566, LEN(N3566)-LEN(Q3566)-1)</f>
        <v>plays</v>
      </c>
      <c r="S3566" s="5">
        <f>$J3566/60/60/24+DATE(1970, 1, 1)</f>
        <v>42236.623252314821</v>
      </c>
      <c r="T3566" s="5">
        <f>$I3566/60/60/24+DATE(1970, 1, 1)</f>
        <v>42282.666666666672</v>
      </c>
      <c r="U3566" t="b">
        <f>T3566&gt;S3566</f>
        <v>1</v>
      </c>
    </row>
    <row r="3567" spans="1:21" ht="43.5" x14ac:dyDescent="0.35">
      <c r="A3567">
        <v>3565</v>
      </c>
      <c r="B3567" s="3" t="s">
        <v>3564</v>
      </c>
      <c r="C3567" s="3" t="s">
        <v>7675</v>
      </c>
      <c r="D3567" s="11">
        <v>900</v>
      </c>
      <c r="E3567" s="11">
        <v>1175</v>
      </c>
      <c r="F3567" t="s">
        <v>8219</v>
      </c>
      <c r="G3567" t="s">
        <v>8224</v>
      </c>
      <c r="H3567" t="s">
        <v>8246</v>
      </c>
      <c r="I3567">
        <v>1420048208</v>
      </c>
      <c r="J3567">
        <v>1417456208</v>
      </c>
      <c r="K3567" t="b">
        <v>0</v>
      </c>
      <c r="L3567">
        <v>12</v>
      </c>
      <c r="M3567" t="b">
        <v>1</v>
      </c>
      <c r="N3567" t="s">
        <v>8271</v>
      </c>
      <c r="O3567" s="13">
        <f>E3567/D3567</f>
        <v>1.3055555555555556</v>
      </c>
      <c r="P3567" s="14">
        <f>IF($L3567&lt;&gt;0, E3567/L3567, 0)</f>
        <v>97.916666666666671</v>
      </c>
      <c r="Q3567" t="str">
        <f>LEFT($N3567, FIND("/", $N3567)-1)</f>
        <v>theater</v>
      </c>
      <c r="R3567" t="str">
        <f>RIGHT(N3567, LEN(N3567)-LEN(Q3567)-1)</f>
        <v>plays</v>
      </c>
      <c r="S3567" s="5">
        <f>$J3567/60/60/24+DATE(1970, 1, 1)</f>
        <v>41974.743148148147</v>
      </c>
      <c r="T3567" s="5">
        <f>$I3567/60/60/24+DATE(1970, 1, 1)</f>
        <v>42004.743148148147</v>
      </c>
      <c r="U3567" t="b">
        <f>T3567&gt;S3567</f>
        <v>1</v>
      </c>
    </row>
    <row r="3568" spans="1:21" ht="43.5" x14ac:dyDescent="0.35">
      <c r="A3568">
        <v>3566</v>
      </c>
      <c r="B3568" s="3" t="s">
        <v>3565</v>
      </c>
      <c r="C3568" s="3" t="s">
        <v>7676</v>
      </c>
      <c r="D3568" s="11">
        <v>2000</v>
      </c>
      <c r="E3568" s="11">
        <v>2095</v>
      </c>
      <c r="F3568" t="s">
        <v>8219</v>
      </c>
      <c r="G3568" t="s">
        <v>8225</v>
      </c>
      <c r="H3568" t="s">
        <v>8247</v>
      </c>
      <c r="I3568">
        <v>1422015083</v>
      </c>
      <c r="J3568">
        <v>1419423083</v>
      </c>
      <c r="K3568" t="b">
        <v>0</v>
      </c>
      <c r="L3568">
        <v>38</v>
      </c>
      <c r="M3568" t="b">
        <v>1</v>
      </c>
      <c r="N3568" t="s">
        <v>8271</v>
      </c>
      <c r="O3568" s="13">
        <f>E3568/D3568</f>
        <v>1.0475000000000001</v>
      </c>
      <c r="P3568" s="14">
        <f>IF($L3568&lt;&gt;0, E3568/L3568, 0)</f>
        <v>55.131578947368418</v>
      </c>
      <c r="Q3568" t="str">
        <f>LEFT($N3568, FIND("/", $N3568)-1)</f>
        <v>theater</v>
      </c>
      <c r="R3568" t="str">
        <f>RIGHT(N3568, LEN(N3568)-LEN(Q3568)-1)</f>
        <v>plays</v>
      </c>
      <c r="S3568" s="5">
        <f>$J3568/60/60/24+DATE(1970, 1, 1)</f>
        <v>41997.507905092592</v>
      </c>
      <c r="T3568" s="5">
        <f>$I3568/60/60/24+DATE(1970, 1, 1)</f>
        <v>42027.507905092592</v>
      </c>
      <c r="U3568" t="b">
        <f>T3568&gt;S3568</f>
        <v>1</v>
      </c>
    </row>
    <row r="3569" spans="1:21" ht="43.5" x14ac:dyDescent="0.35">
      <c r="A3569">
        <v>3567</v>
      </c>
      <c r="B3569" s="3" t="s">
        <v>3566</v>
      </c>
      <c r="C3569" s="3" t="s">
        <v>7677</v>
      </c>
      <c r="D3569" s="11">
        <v>1000</v>
      </c>
      <c r="E3569" s="11">
        <v>1088</v>
      </c>
      <c r="F3569" t="s">
        <v>8219</v>
      </c>
      <c r="G3569" t="s">
        <v>8225</v>
      </c>
      <c r="H3569" t="s">
        <v>8247</v>
      </c>
      <c r="I3569">
        <v>1433964444</v>
      </c>
      <c r="J3569">
        <v>1431372444</v>
      </c>
      <c r="K3569" t="b">
        <v>0</v>
      </c>
      <c r="L3569">
        <v>41</v>
      </c>
      <c r="M3569" t="b">
        <v>1</v>
      </c>
      <c r="N3569" t="s">
        <v>8271</v>
      </c>
      <c r="O3569" s="13">
        <f>E3569/D3569</f>
        <v>1.0880000000000001</v>
      </c>
      <c r="P3569" s="14">
        <f>IF($L3569&lt;&gt;0, E3569/L3569, 0)</f>
        <v>26.536585365853657</v>
      </c>
      <c r="Q3569" t="str">
        <f>LEFT($N3569, FIND("/", $N3569)-1)</f>
        <v>theater</v>
      </c>
      <c r="R3569" t="str">
        <f>RIGHT(N3569, LEN(N3569)-LEN(Q3569)-1)</f>
        <v>plays</v>
      </c>
      <c r="S3569" s="5">
        <f>$J3569/60/60/24+DATE(1970, 1, 1)</f>
        <v>42135.810694444444</v>
      </c>
      <c r="T3569" s="5">
        <f>$I3569/60/60/24+DATE(1970, 1, 1)</f>
        <v>42165.810694444444</v>
      </c>
      <c r="U3569" t="b">
        <f>T3569&gt;S3569</f>
        <v>1</v>
      </c>
    </row>
    <row r="3570" spans="1:21" ht="43.5" x14ac:dyDescent="0.35">
      <c r="A3570">
        <v>3568</v>
      </c>
      <c r="B3570" s="3" t="s">
        <v>3567</v>
      </c>
      <c r="C3570" s="3" t="s">
        <v>7678</v>
      </c>
      <c r="D3570" s="11">
        <v>1000</v>
      </c>
      <c r="E3570" s="11">
        <v>1110</v>
      </c>
      <c r="F3570" t="s">
        <v>8219</v>
      </c>
      <c r="G3570" t="s">
        <v>8224</v>
      </c>
      <c r="H3570" t="s">
        <v>8246</v>
      </c>
      <c r="I3570">
        <v>1410975994</v>
      </c>
      <c r="J3570">
        <v>1408383994</v>
      </c>
      <c r="K3570" t="b">
        <v>0</v>
      </c>
      <c r="L3570">
        <v>19</v>
      </c>
      <c r="M3570" t="b">
        <v>1</v>
      </c>
      <c r="N3570" t="s">
        <v>8271</v>
      </c>
      <c r="O3570" s="13">
        <f>E3570/D3570</f>
        <v>1.1100000000000001</v>
      </c>
      <c r="P3570" s="14">
        <f>IF($L3570&lt;&gt;0, E3570/L3570, 0)</f>
        <v>58.421052631578945</v>
      </c>
      <c r="Q3570" t="str">
        <f>LEFT($N3570, FIND("/", $N3570)-1)</f>
        <v>theater</v>
      </c>
      <c r="R3570" t="str">
        <f>RIGHT(N3570, LEN(N3570)-LEN(Q3570)-1)</f>
        <v>plays</v>
      </c>
      <c r="S3570" s="5">
        <f>$J3570/60/60/24+DATE(1970, 1, 1)</f>
        <v>41869.740671296298</v>
      </c>
      <c r="T3570" s="5">
        <f>$I3570/60/60/24+DATE(1970, 1, 1)</f>
        <v>41899.740671296298</v>
      </c>
      <c r="U3570" t="b">
        <f>T3570&gt;S3570</f>
        <v>1</v>
      </c>
    </row>
    <row r="3571" spans="1:21" ht="43.5" x14ac:dyDescent="0.35">
      <c r="A3571">
        <v>3569</v>
      </c>
      <c r="B3571" s="3" t="s">
        <v>3568</v>
      </c>
      <c r="C3571" s="3" t="s">
        <v>7679</v>
      </c>
      <c r="D3571" s="11">
        <v>5000</v>
      </c>
      <c r="E3571" s="11">
        <v>5024</v>
      </c>
      <c r="F3571" t="s">
        <v>8219</v>
      </c>
      <c r="G3571" t="s">
        <v>8224</v>
      </c>
      <c r="H3571" t="s">
        <v>8246</v>
      </c>
      <c r="I3571">
        <v>1420734696</v>
      </c>
      <c r="J3571">
        <v>1418142696</v>
      </c>
      <c r="K3571" t="b">
        <v>0</v>
      </c>
      <c r="L3571">
        <v>41</v>
      </c>
      <c r="M3571" t="b">
        <v>1</v>
      </c>
      <c r="N3571" t="s">
        <v>8271</v>
      </c>
      <c r="O3571" s="13">
        <f>E3571/D3571</f>
        <v>1.0047999999999999</v>
      </c>
      <c r="P3571" s="14">
        <f>IF($L3571&lt;&gt;0, E3571/L3571, 0)</f>
        <v>122.53658536585365</v>
      </c>
      <c r="Q3571" t="str">
        <f>LEFT($N3571, FIND("/", $N3571)-1)</f>
        <v>theater</v>
      </c>
      <c r="R3571" t="str">
        <f>RIGHT(N3571, LEN(N3571)-LEN(Q3571)-1)</f>
        <v>plays</v>
      </c>
      <c r="S3571" s="5">
        <f>$J3571/60/60/24+DATE(1970, 1, 1)</f>
        <v>41982.688611111109</v>
      </c>
      <c r="T3571" s="5">
        <f>$I3571/60/60/24+DATE(1970, 1, 1)</f>
        <v>42012.688611111109</v>
      </c>
      <c r="U3571" t="b">
        <f>T3571&gt;S3571</f>
        <v>1</v>
      </c>
    </row>
    <row r="3572" spans="1:21" ht="43.5" x14ac:dyDescent="0.35">
      <c r="A3572">
        <v>3570</v>
      </c>
      <c r="B3572" s="3" t="s">
        <v>3569</v>
      </c>
      <c r="C3572" s="3" t="s">
        <v>7680</v>
      </c>
      <c r="D3572" s="11">
        <v>2000</v>
      </c>
      <c r="E3572" s="11">
        <v>2287</v>
      </c>
      <c r="F3572" t="s">
        <v>8219</v>
      </c>
      <c r="G3572" t="s">
        <v>8224</v>
      </c>
      <c r="H3572" t="s">
        <v>8246</v>
      </c>
      <c r="I3572">
        <v>1420009200</v>
      </c>
      <c r="J3572">
        <v>1417593483</v>
      </c>
      <c r="K3572" t="b">
        <v>0</v>
      </c>
      <c r="L3572">
        <v>26</v>
      </c>
      <c r="M3572" t="b">
        <v>1</v>
      </c>
      <c r="N3572" t="s">
        <v>8271</v>
      </c>
      <c r="O3572" s="13">
        <f>E3572/D3572</f>
        <v>1.1435</v>
      </c>
      <c r="P3572" s="14">
        <f>IF($L3572&lt;&gt;0, E3572/L3572, 0)</f>
        <v>87.961538461538467</v>
      </c>
      <c r="Q3572" t="str">
        <f>LEFT($N3572, FIND("/", $N3572)-1)</f>
        <v>theater</v>
      </c>
      <c r="R3572" t="str">
        <f>RIGHT(N3572, LEN(N3572)-LEN(Q3572)-1)</f>
        <v>plays</v>
      </c>
      <c r="S3572" s="5">
        <f>$J3572/60/60/24+DATE(1970, 1, 1)</f>
        <v>41976.331979166673</v>
      </c>
      <c r="T3572" s="5">
        <f>$I3572/60/60/24+DATE(1970, 1, 1)</f>
        <v>42004.291666666672</v>
      </c>
      <c r="U3572" t="b">
        <f>T3572&gt;S3572</f>
        <v>1</v>
      </c>
    </row>
    <row r="3573" spans="1:21" ht="43.5" x14ac:dyDescent="0.35">
      <c r="A3573">
        <v>3571</v>
      </c>
      <c r="B3573" s="3" t="s">
        <v>3570</v>
      </c>
      <c r="C3573" s="3" t="s">
        <v>7681</v>
      </c>
      <c r="D3573" s="11">
        <v>1500</v>
      </c>
      <c r="E3573" s="11">
        <v>1831</v>
      </c>
      <c r="F3573" t="s">
        <v>8219</v>
      </c>
      <c r="G3573" t="s">
        <v>8225</v>
      </c>
      <c r="H3573" t="s">
        <v>8247</v>
      </c>
      <c r="I3573">
        <v>1414701413</v>
      </c>
      <c r="J3573">
        <v>1412109413</v>
      </c>
      <c r="K3573" t="b">
        <v>0</v>
      </c>
      <c r="L3573">
        <v>25</v>
      </c>
      <c r="M3573" t="b">
        <v>1</v>
      </c>
      <c r="N3573" t="s">
        <v>8271</v>
      </c>
      <c r="O3573" s="13">
        <f>E3573/D3573</f>
        <v>1.2206666666666666</v>
      </c>
      <c r="P3573" s="14">
        <f>IF($L3573&lt;&gt;0, E3573/L3573, 0)</f>
        <v>73.239999999999995</v>
      </c>
      <c r="Q3573" t="str">
        <f>LEFT($N3573, FIND("/", $N3573)-1)</f>
        <v>theater</v>
      </c>
      <c r="R3573" t="str">
        <f>RIGHT(N3573, LEN(N3573)-LEN(Q3573)-1)</f>
        <v>plays</v>
      </c>
      <c r="S3573" s="5">
        <f>$J3573/60/60/24+DATE(1970, 1, 1)</f>
        <v>41912.858946759261</v>
      </c>
      <c r="T3573" s="5">
        <f>$I3573/60/60/24+DATE(1970, 1, 1)</f>
        <v>41942.858946759261</v>
      </c>
      <c r="U3573" t="b">
        <f>T3573&gt;S3573</f>
        <v>1</v>
      </c>
    </row>
    <row r="3574" spans="1:21" ht="29" x14ac:dyDescent="0.35">
      <c r="A3574">
        <v>3572</v>
      </c>
      <c r="B3574" s="3" t="s">
        <v>3571</v>
      </c>
      <c r="C3574" s="3" t="s">
        <v>7682</v>
      </c>
      <c r="D3574" s="11">
        <v>500</v>
      </c>
      <c r="E3574" s="11">
        <v>500</v>
      </c>
      <c r="F3574" t="s">
        <v>8219</v>
      </c>
      <c r="G3574" t="s">
        <v>8225</v>
      </c>
      <c r="H3574" t="s">
        <v>8247</v>
      </c>
      <c r="I3574">
        <v>1434894082</v>
      </c>
      <c r="J3574">
        <v>1432302082</v>
      </c>
      <c r="K3574" t="b">
        <v>0</v>
      </c>
      <c r="L3574">
        <v>9</v>
      </c>
      <c r="M3574" t="b">
        <v>1</v>
      </c>
      <c r="N3574" t="s">
        <v>8271</v>
      </c>
      <c r="O3574" s="13">
        <f>E3574/D3574</f>
        <v>1</v>
      </c>
      <c r="P3574" s="14">
        <f>IF($L3574&lt;&gt;0, E3574/L3574, 0)</f>
        <v>55.555555555555557</v>
      </c>
      <c r="Q3574" t="str">
        <f>LEFT($N3574, FIND("/", $N3574)-1)</f>
        <v>theater</v>
      </c>
      <c r="R3574" t="str">
        <f>RIGHT(N3574, LEN(N3574)-LEN(Q3574)-1)</f>
        <v>plays</v>
      </c>
      <c r="S3574" s="5">
        <f>$J3574/60/60/24+DATE(1970, 1, 1)</f>
        <v>42146.570393518516</v>
      </c>
      <c r="T3574" s="5">
        <f>$I3574/60/60/24+DATE(1970, 1, 1)</f>
        <v>42176.570393518516</v>
      </c>
      <c r="U3574" t="b">
        <f>T3574&gt;S3574</f>
        <v>1</v>
      </c>
    </row>
    <row r="3575" spans="1:21" ht="43.5" x14ac:dyDescent="0.35">
      <c r="A3575">
        <v>3573</v>
      </c>
      <c r="B3575" s="3" t="s">
        <v>3572</v>
      </c>
      <c r="C3575" s="3" t="s">
        <v>7683</v>
      </c>
      <c r="D3575" s="11">
        <v>3000</v>
      </c>
      <c r="E3575" s="11">
        <v>3084</v>
      </c>
      <c r="F3575" t="s">
        <v>8219</v>
      </c>
      <c r="G3575" t="s">
        <v>8225</v>
      </c>
      <c r="H3575" t="s">
        <v>8247</v>
      </c>
      <c r="I3575">
        <v>1415440846</v>
      </c>
      <c r="J3575">
        <v>1412845246</v>
      </c>
      <c r="K3575" t="b">
        <v>0</v>
      </c>
      <c r="L3575">
        <v>78</v>
      </c>
      <c r="M3575" t="b">
        <v>1</v>
      </c>
      <c r="N3575" t="s">
        <v>8271</v>
      </c>
      <c r="O3575" s="13">
        <f>E3575/D3575</f>
        <v>1.028</v>
      </c>
      <c r="P3575" s="14">
        <f>IF($L3575&lt;&gt;0, E3575/L3575, 0)</f>
        <v>39.53846153846154</v>
      </c>
      <c r="Q3575" t="str">
        <f>LEFT($N3575, FIND("/", $N3575)-1)</f>
        <v>theater</v>
      </c>
      <c r="R3575" t="str">
        <f>RIGHT(N3575, LEN(N3575)-LEN(Q3575)-1)</f>
        <v>plays</v>
      </c>
      <c r="S3575" s="5">
        <f>$J3575/60/60/24+DATE(1970, 1, 1)</f>
        <v>41921.375532407408</v>
      </c>
      <c r="T3575" s="5">
        <f>$I3575/60/60/24+DATE(1970, 1, 1)</f>
        <v>41951.417199074072</v>
      </c>
      <c r="U3575" t="b">
        <f>T3575&gt;S3575</f>
        <v>1</v>
      </c>
    </row>
    <row r="3576" spans="1:21" ht="43.5" x14ac:dyDescent="0.35">
      <c r="A3576">
        <v>3574</v>
      </c>
      <c r="B3576" s="3" t="s">
        <v>3573</v>
      </c>
      <c r="C3576" s="3" t="s">
        <v>7684</v>
      </c>
      <c r="D3576" s="11">
        <v>5800</v>
      </c>
      <c r="E3576" s="11">
        <v>6155</v>
      </c>
      <c r="F3576" t="s">
        <v>8219</v>
      </c>
      <c r="G3576" t="s">
        <v>8224</v>
      </c>
      <c r="H3576" t="s">
        <v>8246</v>
      </c>
      <c r="I3576">
        <v>1415921848</v>
      </c>
      <c r="J3576">
        <v>1413326248</v>
      </c>
      <c r="K3576" t="b">
        <v>0</v>
      </c>
      <c r="L3576">
        <v>45</v>
      </c>
      <c r="M3576" t="b">
        <v>1</v>
      </c>
      <c r="N3576" t="s">
        <v>8271</v>
      </c>
      <c r="O3576" s="13">
        <f>E3576/D3576</f>
        <v>1.0612068965517241</v>
      </c>
      <c r="P3576" s="14">
        <f>IF($L3576&lt;&gt;0, E3576/L3576, 0)</f>
        <v>136.77777777777777</v>
      </c>
      <c r="Q3576" t="str">
        <f>LEFT($N3576, FIND("/", $N3576)-1)</f>
        <v>theater</v>
      </c>
      <c r="R3576" t="str">
        <f>RIGHT(N3576, LEN(N3576)-LEN(Q3576)-1)</f>
        <v>plays</v>
      </c>
      <c r="S3576" s="5">
        <f>$J3576/60/60/24+DATE(1970, 1, 1)</f>
        <v>41926.942685185182</v>
      </c>
      <c r="T3576" s="5">
        <f>$I3576/60/60/24+DATE(1970, 1, 1)</f>
        <v>41956.984351851846</v>
      </c>
      <c r="U3576" t="b">
        <f>T3576&gt;S3576</f>
        <v>1</v>
      </c>
    </row>
    <row r="3577" spans="1:21" ht="43.5" x14ac:dyDescent="0.35">
      <c r="A3577">
        <v>3575</v>
      </c>
      <c r="B3577" s="3" t="s">
        <v>3574</v>
      </c>
      <c r="C3577" s="3" t="s">
        <v>7685</v>
      </c>
      <c r="D3577" s="11">
        <v>10000</v>
      </c>
      <c r="E3577" s="11">
        <v>10133</v>
      </c>
      <c r="F3577" t="s">
        <v>8219</v>
      </c>
      <c r="G3577" t="s">
        <v>8224</v>
      </c>
      <c r="H3577" t="s">
        <v>8246</v>
      </c>
      <c r="I3577">
        <v>1470887940</v>
      </c>
      <c r="J3577">
        <v>1468176527</v>
      </c>
      <c r="K3577" t="b">
        <v>0</v>
      </c>
      <c r="L3577">
        <v>102</v>
      </c>
      <c r="M3577" t="b">
        <v>1</v>
      </c>
      <c r="N3577" t="s">
        <v>8271</v>
      </c>
      <c r="O3577" s="13">
        <f>E3577/D3577</f>
        <v>1.0133000000000001</v>
      </c>
      <c r="P3577" s="14">
        <f>IF($L3577&lt;&gt;0, E3577/L3577, 0)</f>
        <v>99.343137254901961</v>
      </c>
      <c r="Q3577" t="str">
        <f>LEFT($N3577, FIND("/", $N3577)-1)</f>
        <v>theater</v>
      </c>
      <c r="R3577" t="str">
        <f>RIGHT(N3577, LEN(N3577)-LEN(Q3577)-1)</f>
        <v>plays</v>
      </c>
      <c r="S3577" s="5">
        <f>$J3577/60/60/24+DATE(1970, 1, 1)</f>
        <v>42561.783877314811</v>
      </c>
      <c r="T3577" s="5">
        <f>$I3577/60/60/24+DATE(1970, 1, 1)</f>
        <v>42593.165972222225</v>
      </c>
      <c r="U3577" t="b">
        <f>T3577&gt;S3577</f>
        <v>1</v>
      </c>
    </row>
    <row r="3578" spans="1:21" ht="43.5" x14ac:dyDescent="0.35">
      <c r="A3578">
        <v>3576</v>
      </c>
      <c r="B3578" s="3" t="s">
        <v>3575</v>
      </c>
      <c r="C3578" s="3" t="s">
        <v>7686</v>
      </c>
      <c r="D3578" s="11">
        <v>100</v>
      </c>
      <c r="E3578" s="11">
        <v>100</v>
      </c>
      <c r="F3578" t="s">
        <v>8219</v>
      </c>
      <c r="G3578" t="s">
        <v>8224</v>
      </c>
      <c r="H3578" t="s">
        <v>8246</v>
      </c>
      <c r="I3578">
        <v>1480947054</v>
      </c>
      <c r="J3578">
        <v>1475759454</v>
      </c>
      <c r="K3578" t="b">
        <v>0</v>
      </c>
      <c r="L3578">
        <v>5</v>
      </c>
      <c r="M3578" t="b">
        <v>1</v>
      </c>
      <c r="N3578" t="s">
        <v>8271</v>
      </c>
      <c r="O3578" s="13">
        <f>E3578/D3578</f>
        <v>1</v>
      </c>
      <c r="P3578" s="14">
        <f>IF($L3578&lt;&gt;0, E3578/L3578, 0)</f>
        <v>20</v>
      </c>
      <c r="Q3578" t="str">
        <f>LEFT($N3578, FIND("/", $N3578)-1)</f>
        <v>theater</v>
      </c>
      <c r="R3578" t="str">
        <f>RIGHT(N3578, LEN(N3578)-LEN(Q3578)-1)</f>
        <v>plays</v>
      </c>
      <c r="S3578" s="5">
        <f>$J3578/60/60/24+DATE(1970, 1, 1)</f>
        <v>42649.54923611111</v>
      </c>
      <c r="T3578" s="5">
        <f>$I3578/60/60/24+DATE(1970, 1, 1)</f>
        <v>42709.590902777782</v>
      </c>
      <c r="U3578" t="b">
        <f>T3578&gt;S3578</f>
        <v>1</v>
      </c>
    </row>
    <row r="3579" spans="1:21" ht="43.5" x14ac:dyDescent="0.35">
      <c r="A3579">
        <v>3577</v>
      </c>
      <c r="B3579" s="3" t="s">
        <v>3576</v>
      </c>
      <c r="C3579" s="3" t="s">
        <v>7687</v>
      </c>
      <c r="D3579" s="11">
        <v>600</v>
      </c>
      <c r="E3579" s="11">
        <v>780</v>
      </c>
      <c r="F3579" t="s">
        <v>8219</v>
      </c>
      <c r="G3579" t="s">
        <v>8224</v>
      </c>
      <c r="H3579" t="s">
        <v>8246</v>
      </c>
      <c r="I3579">
        <v>1430029680</v>
      </c>
      <c r="J3579">
        <v>1427741583</v>
      </c>
      <c r="K3579" t="b">
        <v>0</v>
      </c>
      <c r="L3579">
        <v>27</v>
      </c>
      <c r="M3579" t="b">
        <v>1</v>
      </c>
      <c r="N3579" t="s">
        <v>8271</v>
      </c>
      <c r="O3579" s="13">
        <f>E3579/D3579</f>
        <v>1.3</v>
      </c>
      <c r="P3579" s="14">
        <f>IF($L3579&lt;&gt;0, E3579/L3579, 0)</f>
        <v>28.888888888888889</v>
      </c>
      <c r="Q3579" t="str">
        <f>LEFT($N3579, FIND("/", $N3579)-1)</f>
        <v>theater</v>
      </c>
      <c r="R3579" t="str">
        <f>RIGHT(N3579, LEN(N3579)-LEN(Q3579)-1)</f>
        <v>plays</v>
      </c>
      <c r="S3579" s="5">
        <f>$J3579/60/60/24+DATE(1970, 1, 1)</f>
        <v>42093.786840277782</v>
      </c>
      <c r="T3579" s="5">
        <f>$I3579/60/60/24+DATE(1970, 1, 1)</f>
        <v>42120.26944444445</v>
      </c>
      <c r="U3579" t="b">
        <f>T3579&gt;S3579</f>
        <v>1</v>
      </c>
    </row>
    <row r="3580" spans="1:21" ht="43.5" x14ac:dyDescent="0.35">
      <c r="A3580">
        <v>3578</v>
      </c>
      <c r="B3580" s="3" t="s">
        <v>3577</v>
      </c>
      <c r="C3580" s="3" t="s">
        <v>7688</v>
      </c>
      <c r="D3580" s="11">
        <v>1500</v>
      </c>
      <c r="E3580" s="11">
        <v>1500.2</v>
      </c>
      <c r="F3580" t="s">
        <v>8219</v>
      </c>
      <c r="G3580" t="s">
        <v>8225</v>
      </c>
      <c r="H3580" t="s">
        <v>8247</v>
      </c>
      <c r="I3580">
        <v>1462037777</v>
      </c>
      <c r="J3580">
        <v>1459445777</v>
      </c>
      <c r="K3580" t="b">
        <v>0</v>
      </c>
      <c r="L3580">
        <v>37</v>
      </c>
      <c r="M3580" t="b">
        <v>1</v>
      </c>
      <c r="N3580" t="s">
        <v>8271</v>
      </c>
      <c r="O3580" s="13">
        <f>E3580/D3580</f>
        <v>1.0001333333333333</v>
      </c>
      <c r="P3580" s="14">
        <f>IF($L3580&lt;&gt;0, E3580/L3580, 0)</f>
        <v>40.545945945945945</v>
      </c>
      <c r="Q3580" t="str">
        <f>LEFT($N3580, FIND("/", $N3580)-1)</f>
        <v>theater</v>
      </c>
      <c r="R3580" t="str">
        <f>RIGHT(N3580, LEN(N3580)-LEN(Q3580)-1)</f>
        <v>plays</v>
      </c>
      <c r="S3580" s="5">
        <f>$J3580/60/60/24+DATE(1970, 1, 1)</f>
        <v>42460.733530092592</v>
      </c>
      <c r="T3580" s="5">
        <f>$I3580/60/60/24+DATE(1970, 1, 1)</f>
        <v>42490.733530092592</v>
      </c>
      <c r="U3580" t="b">
        <f>T3580&gt;S3580</f>
        <v>1</v>
      </c>
    </row>
    <row r="3581" spans="1:21" ht="43.5" x14ac:dyDescent="0.35">
      <c r="A3581">
        <v>3579</v>
      </c>
      <c r="B3581" s="3" t="s">
        <v>3578</v>
      </c>
      <c r="C3581" s="3" t="s">
        <v>7689</v>
      </c>
      <c r="D3581" s="11">
        <v>500</v>
      </c>
      <c r="E3581" s="11">
        <v>500</v>
      </c>
      <c r="F3581" t="s">
        <v>8219</v>
      </c>
      <c r="G3581" t="s">
        <v>8225</v>
      </c>
      <c r="H3581" t="s">
        <v>8247</v>
      </c>
      <c r="I3581">
        <v>1459444656</v>
      </c>
      <c r="J3581">
        <v>1456856256</v>
      </c>
      <c r="K3581" t="b">
        <v>0</v>
      </c>
      <c r="L3581">
        <v>14</v>
      </c>
      <c r="M3581" t="b">
        <v>1</v>
      </c>
      <c r="N3581" t="s">
        <v>8271</v>
      </c>
      <c r="O3581" s="13">
        <f>E3581/D3581</f>
        <v>1</v>
      </c>
      <c r="P3581" s="14">
        <f>IF($L3581&lt;&gt;0, E3581/L3581, 0)</f>
        <v>35.714285714285715</v>
      </c>
      <c r="Q3581" t="str">
        <f>LEFT($N3581, FIND("/", $N3581)-1)</f>
        <v>theater</v>
      </c>
      <c r="R3581" t="str">
        <f>RIGHT(N3581, LEN(N3581)-LEN(Q3581)-1)</f>
        <v>plays</v>
      </c>
      <c r="S3581" s="5">
        <f>$J3581/60/60/24+DATE(1970, 1, 1)</f>
        <v>42430.762222222227</v>
      </c>
      <c r="T3581" s="5">
        <f>$I3581/60/60/24+DATE(1970, 1, 1)</f>
        <v>42460.720555555556</v>
      </c>
      <c r="U3581" t="b">
        <f>T3581&gt;S3581</f>
        <v>1</v>
      </c>
    </row>
    <row r="3582" spans="1:21" ht="43.5" x14ac:dyDescent="0.35">
      <c r="A3582">
        <v>3580</v>
      </c>
      <c r="B3582" s="3" t="s">
        <v>3579</v>
      </c>
      <c r="C3582" s="3" t="s">
        <v>7690</v>
      </c>
      <c r="D3582" s="11">
        <v>900</v>
      </c>
      <c r="E3582" s="11">
        <v>1025</v>
      </c>
      <c r="F3582" t="s">
        <v>8219</v>
      </c>
      <c r="G3582" t="s">
        <v>8224</v>
      </c>
      <c r="H3582" t="s">
        <v>8246</v>
      </c>
      <c r="I3582">
        <v>1425185940</v>
      </c>
      <c r="J3582">
        <v>1421900022</v>
      </c>
      <c r="K3582" t="b">
        <v>0</v>
      </c>
      <c r="L3582">
        <v>27</v>
      </c>
      <c r="M3582" t="b">
        <v>1</v>
      </c>
      <c r="N3582" t="s">
        <v>8271</v>
      </c>
      <c r="O3582" s="13">
        <f>E3582/D3582</f>
        <v>1.1388888888888888</v>
      </c>
      <c r="P3582" s="14">
        <f>IF($L3582&lt;&gt;0, E3582/L3582, 0)</f>
        <v>37.962962962962962</v>
      </c>
      <c r="Q3582" t="str">
        <f>LEFT($N3582, FIND("/", $N3582)-1)</f>
        <v>theater</v>
      </c>
      <c r="R3582" t="str">
        <f>RIGHT(N3582, LEN(N3582)-LEN(Q3582)-1)</f>
        <v>plays</v>
      </c>
      <c r="S3582" s="5">
        <f>$J3582/60/60/24+DATE(1970, 1, 1)</f>
        <v>42026.176180555558</v>
      </c>
      <c r="T3582" s="5">
        <f>$I3582/60/60/24+DATE(1970, 1, 1)</f>
        <v>42064.207638888889</v>
      </c>
      <c r="U3582" t="b">
        <f>T3582&gt;S3582</f>
        <v>1</v>
      </c>
    </row>
    <row r="3583" spans="1:21" ht="58" x14ac:dyDescent="0.35">
      <c r="A3583">
        <v>3581</v>
      </c>
      <c r="B3583" s="3" t="s">
        <v>3580</v>
      </c>
      <c r="C3583" s="3" t="s">
        <v>7691</v>
      </c>
      <c r="D3583" s="11">
        <v>1500</v>
      </c>
      <c r="E3583" s="11">
        <v>1500</v>
      </c>
      <c r="F3583" t="s">
        <v>8219</v>
      </c>
      <c r="G3583" t="s">
        <v>8225</v>
      </c>
      <c r="H3583" t="s">
        <v>8247</v>
      </c>
      <c r="I3583">
        <v>1406719110</v>
      </c>
      <c r="J3583">
        <v>1405509510</v>
      </c>
      <c r="K3583" t="b">
        <v>0</v>
      </c>
      <c r="L3583">
        <v>45</v>
      </c>
      <c r="M3583" t="b">
        <v>1</v>
      </c>
      <c r="N3583" t="s">
        <v>8271</v>
      </c>
      <c r="O3583" s="13">
        <f>E3583/D3583</f>
        <v>1</v>
      </c>
      <c r="P3583" s="14">
        <f>IF($L3583&lt;&gt;0, E3583/L3583, 0)</f>
        <v>33.333333333333336</v>
      </c>
      <c r="Q3583" t="str">
        <f>LEFT($N3583, FIND("/", $N3583)-1)</f>
        <v>theater</v>
      </c>
      <c r="R3583" t="str">
        <f>RIGHT(N3583, LEN(N3583)-LEN(Q3583)-1)</f>
        <v>plays</v>
      </c>
      <c r="S3583" s="5">
        <f>$J3583/60/60/24+DATE(1970, 1, 1)</f>
        <v>41836.471180555556</v>
      </c>
      <c r="T3583" s="5">
        <f>$I3583/60/60/24+DATE(1970, 1, 1)</f>
        <v>41850.471180555556</v>
      </c>
      <c r="U3583" t="b">
        <f>T3583&gt;S3583</f>
        <v>1</v>
      </c>
    </row>
    <row r="3584" spans="1:21" ht="43.5" x14ac:dyDescent="0.35">
      <c r="A3584">
        <v>3582</v>
      </c>
      <c r="B3584" s="3" t="s">
        <v>3581</v>
      </c>
      <c r="C3584" s="3" t="s">
        <v>7692</v>
      </c>
      <c r="D3584" s="11">
        <v>1000</v>
      </c>
      <c r="E3584" s="11">
        <v>2870</v>
      </c>
      <c r="F3584" t="s">
        <v>8219</v>
      </c>
      <c r="G3584" t="s">
        <v>8224</v>
      </c>
      <c r="H3584" t="s">
        <v>8246</v>
      </c>
      <c r="I3584">
        <v>1459822682</v>
      </c>
      <c r="J3584">
        <v>1458613082</v>
      </c>
      <c r="K3584" t="b">
        <v>0</v>
      </c>
      <c r="L3584">
        <v>49</v>
      </c>
      <c r="M3584" t="b">
        <v>1</v>
      </c>
      <c r="N3584" t="s">
        <v>8271</v>
      </c>
      <c r="O3584" s="13">
        <f>E3584/D3584</f>
        <v>2.87</v>
      </c>
      <c r="P3584" s="14">
        <f>IF($L3584&lt;&gt;0, E3584/L3584, 0)</f>
        <v>58.571428571428569</v>
      </c>
      <c r="Q3584" t="str">
        <f>LEFT($N3584, FIND("/", $N3584)-1)</f>
        <v>theater</v>
      </c>
      <c r="R3584" t="str">
        <f>RIGHT(N3584, LEN(N3584)-LEN(Q3584)-1)</f>
        <v>plays</v>
      </c>
      <c r="S3584" s="5">
        <f>$J3584/60/60/24+DATE(1970, 1, 1)</f>
        <v>42451.095856481479</v>
      </c>
      <c r="T3584" s="5">
        <f>$I3584/60/60/24+DATE(1970, 1, 1)</f>
        <v>42465.095856481479</v>
      </c>
      <c r="U3584" t="b">
        <f>T3584&gt;S3584</f>
        <v>1</v>
      </c>
    </row>
    <row r="3585" spans="1:21" ht="43.5" x14ac:dyDescent="0.35">
      <c r="A3585">
        <v>3583</v>
      </c>
      <c r="B3585" s="3" t="s">
        <v>3582</v>
      </c>
      <c r="C3585" s="3" t="s">
        <v>7693</v>
      </c>
      <c r="D3585" s="11">
        <v>3000</v>
      </c>
      <c r="E3585" s="11">
        <v>3255</v>
      </c>
      <c r="F3585" t="s">
        <v>8219</v>
      </c>
      <c r="G3585" t="s">
        <v>8224</v>
      </c>
      <c r="H3585" t="s">
        <v>8246</v>
      </c>
      <c r="I3585">
        <v>1460970805</v>
      </c>
      <c r="J3585">
        <v>1455790405</v>
      </c>
      <c r="K3585" t="b">
        <v>0</v>
      </c>
      <c r="L3585">
        <v>24</v>
      </c>
      <c r="M3585" t="b">
        <v>1</v>
      </c>
      <c r="N3585" t="s">
        <v>8271</v>
      </c>
      <c r="O3585" s="13">
        <f>E3585/D3585</f>
        <v>1.085</v>
      </c>
      <c r="P3585" s="14">
        <f>IF($L3585&lt;&gt;0, E3585/L3585, 0)</f>
        <v>135.625</v>
      </c>
      <c r="Q3585" t="str">
        <f>LEFT($N3585, FIND("/", $N3585)-1)</f>
        <v>theater</v>
      </c>
      <c r="R3585" t="str">
        <f>RIGHT(N3585, LEN(N3585)-LEN(Q3585)-1)</f>
        <v>plays</v>
      </c>
      <c r="S3585" s="5">
        <f>$J3585/60/60/24+DATE(1970, 1, 1)</f>
        <v>42418.425983796296</v>
      </c>
      <c r="T3585" s="5">
        <f>$I3585/60/60/24+DATE(1970, 1, 1)</f>
        <v>42478.384317129632</v>
      </c>
      <c r="U3585" t="b">
        <f>T3585&gt;S3585</f>
        <v>1</v>
      </c>
    </row>
    <row r="3586" spans="1:21" ht="87" x14ac:dyDescent="0.35">
      <c r="A3586">
        <v>3584</v>
      </c>
      <c r="B3586" s="3" t="s">
        <v>3583</v>
      </c>
      <c r="C3586" s="3" t="s">
        <v>7694</v>
      </c>
      <c r="D3586" s="11">
        <v>3000</v>
      </c>
      <c r="E3586" s="11">
        <v>3465</v>
      </c>
      <c r="F3586" t="s">
        <v>8219</v>
      </c>
      <c r="G3586" t="s">
        <v>8225</v>
      </c>
      <c r="H3586" t="s">
        <v>8247</v>
      </c>
      <c r="I3586">
        <v>1436772944</v>
      </c>
      <c r="J3586">
        <v>1434180944</v>
      </c>
      <c r="K3586" t="b">
        <v>0</v>
      </c>
      <c r="L3586">
        <v>112</v>
      </c>
      <c r="M3586" t="b">
        <v>1</v>
      </c>
      <c r="N3586" t="s">
        <v>8271</v>
      </c>
      <c r="O3586" s="13">
        <f>E3586/D3586</f>
        <v>1.155</v>
      </c>
      <c r="P3586" s="14">
        <f>IF($L3586&lt;&gt;0, E3586/L3586, 0)</f>
        <v>30.9375</v>
      </c>
      <c r="Q3586" t="str">
        <f>LEFT($N3586, FIND("/", $N3586)-1)</f>
        <v>theater</v>
      </c>
      <c r="R3586" t="str">
        <f>RIGHT(N3586, LEN(N3586)-LEN(Q3586)-1)</f>
        <v>plays</v>
      </c>
      <c r="S3586" s="5">
        <f>$J3586/60/60/24+DATE(1970, 1, 1)</f>
        <v>42168.316481481481</v>
      </c>
      <c r="T3586" s="5">
        <f>$I3586/60/60/24+DATE(1970, 1, 1)</f>
        <v>42198.316481481481</v>
      </c>
      <c r="U3586" t="b">
        <f>T3586&gt;S3586</f>
        <v>1</v>
      </c>
    </row>
    <row r="3587" spans="1:21" ht="43.5" x14ac:dyDescent="0.35">
      <c r="A3587">
        <v>3585</v>
      </c>
      <c r="B3587" s="3" t="s">
        <v>3584</v>
      </c>
      <c r="C3587" s="3" t="s">
        <v>7695</v>
      </c>
      <c r="D3587" s="11">
        <v>3400</v>
      </c>
      <c r="E3587" s="11">
        <v>4050</v>
      </c>
      <c r="F3587" t="s">
        <v>8219</v>
      </c>
      <c r="G3587" t="s">
        <v>8224</v>
      </c>
      <c r="H3587" t="s">
        <v>8246</v>
      </c>
      <c r="I3587">
        <v>1419181890</v>
      </c>
      <c r="J3587">
        <v>1416589890</v>
      </c>
      <c r="K3587" t="b">
        <v>0</v>
      </c>
      <c r="L3587">
        <v>23</v>
      </c>
      <c r="M3587" t="b">
        <v>1</v>
      </c>
      <c r="N3587" t="s">
        <v>8271</v>
      </c>
      <c r="O3587" s="13">
        <f>E3587/D3587</f>
        <v>1.1911764705882353</v>
      </c>
      <c r="P3587" s="14">
        <f>IF($L3587&lt;&gt;0, E3587/L3587, 0)</f>
        <v>176.08695652173913</v>
      </c>
      <c r="Q3587" t="str">
        <f>LEFT($N3587, FIND("/", $N3587)-1)</f>
        <v>theater</v>
      </c>
      <c r="R3587" t="str">
        <f>RIGHT(N3587, LEN(N3587)-LEN(Q3587)-1)</f>
        <v>plays</v>
      </c>
      <c r="S3587" s="5">
        <f>$J3587/60/60/24+DATE(1970, 1, 1)</f>
        <v>41964.716319444444</v>
      </c>
      <c r="T3587" s="5">
        <f>$I3587/60/60/24+DATE(1970, 1, 1)</f>
        <v>41994.716319444444</v>
      </c>
      <c r="U3587" t="b">
        <f>T3587&gt;S3587</f>
        <v>1</v>
      </c>
    </row>
    <row r="3588" spans="1:21" x14ac:dyDescent="0.35">
      <c r="A3588">
        <v>3586</v>
      </c>
      <c r="B3588" s="3" t="s">
        <v>3585</v>
      </c>
      <c r="C3588" s="3" t="s">
        <v>7696</v>
      </c>
      <c r="D3588" s="11">
        <v>7500</v>
      </c>
      <c r="E3588" s="11">
        <v>8207</v>
      </c>
      <c r="F3588" t="s">
        <v>8219</v>
      </c>
      <c r="G3588" t="s">
        <v>8224</v>
      </c>
      <c r="H3588" t="s">
        <v>8246</v>
      </c>
      <c r="I3588">
        <v>1474649070</v>
      </c>
      <c r="J3588">
        <v>1469465070</v>
      </c>
      <c r="K3588" t="b">
        <v>0</v>
      </c>
      <c r="L3588">
        <v>54</v>
      </c>
      <c r="M3588" t="b">
        <v>1</v>
      </c>
      <c r="N3588" t="s">
        <v>8271</v>
      </c>
      <c r="O3588" s="13">
        <f>E3588/D3588</f>
        <v>1.0942666666666667</v>
      </c>
      <c r="P3588" s="14">
        <f>IF($L3588&lt;&gt;0, E3588/L3588, 0)</f>
        <v>151.9814814814815</v>
      </c>
      <c r="Q3588" t="str">
        <f>LEFT($N3588, FIND("/", $N3588)-1)</f>
        <v>theater</v>
      </c>
      <c r="R3588" t="str">
        <f>RIGHT(N3588, LEN(N3588)-LEN(Q3588)-1)</f>
        <v>plays</v>
      </c>
      <c r="S3588" s="5">
        <f>$J3588/60/60/24+DATE(1970, 1, 1)</f>
        <v>42576.697569444441</v>
      </c>
      <c r="T3588" s="5">
        <f>$I3588/60/60/24+DATE(1970, 1, 1)</f>
        <v>42636.697569444441</v>
      </c>
      <c r="U3588" t="b">
        <f>T3588&gt;S3588</f>
        <v>1</v>
      </c>
    </row>
    <row r="3589" spans="1:21" ht="43.5" x14ac:dyDescent="0.35">
      <c r="A3589">
        <v>3587</v>
      </c>
      <c r="B3589" s="3" t="s">
        <v>3586</v>
      </c>
      <c r="C3589" s="3" t="s">
        <v>7697</v>
      </c>
      <c r="D3589" s="11">
        <v>500</v>
      </c>
      <c r="E3589" s="11">
        <v>633</v>
      </c>
      <c r="F3589" t="s">
        <v>8219</v>
      </c>
      <c r="G3589" t="s">
        <v>8225</v>
      </c>
      <c r="H3589" t="s">
        <v>8247</v>
      </c>
      <c r="I3589">
        <v>1467054000</v>
      </c>
      <c r="J3589">
        <v>1463144254</v>
      </c>
      <c r="K3589" t="b">
        <v>0</v>
      </c>
      <c r="L3589">
        <v>28</v>
      </c>
      <c r="M3589" t="b">
        <v>1</v>
      </c>
      <c r="N3589" t="s">
        <v>8271</v>
      </c>
      <c r="O3589" s="13">
        <f>E3589/D3589</f>
        <v>1.266</v>
      </c>
      <c r="P3589" s="14">
        <f>IF($L3589&lt;&gt;0, E3589/L3589, 0)</f>
        <v>22.607142857142858</v>
      </c>
      <c r="Q3589" t="str">
        <f>LEFT($N3589, FIND("/", $N3589)-1)</f>
        <v>theater</v>
      </c>
      <c r="R3589" t="str">
        <f>RIGHT(N3589, LEN(N3589)-LEN(Q3589)-1)</f>
        <v>plays</v>
      </c>
      <c r="S3589" s="5">
        <f>$J3589/60/60/24+DATE(1970, 1, 1)</f>
        <v>42503.539976851855</v>
      </c>
      <c r="T3589" s="5">
        <f>$I3589/60/60/24+DATE(1970, 1, 1)</f>
        <v>42548.791666666672</v>
      </c>
      <c r="U3589" t="b">
        <f>T3589&gt;S3589</f>
        <v>1</v>
      </c>
    </row>
    <row r="3590" spans="1:21" ht="43.5" x14ac:dyDescent="0.35">
      <c r="A3590">
        <v>3588</v>
      </c>
      <c r="B3590" s="3" t="s">
        <v>3587</v>
      </c>
      <c r="C3590" s="3" t="s">
        <v>7698</v>
      </c>
      <c r="D3590" s="11">
        <v>200</v>
      </c>
      <c r="E3590" s="11">
        <v>201</v>
      </c>
      <c r="F3590" t="s">
        <v>8219</v>
      </c>
      <c r="G3590" t="s">
        <v>8225</v>
      </c>
      <c r="H3590" t="s">
        <v>8247</v>
      </c>
      <c r="I3590">
        <v>1430348400</v>
      </c>
      <c r="J3590">
        <v>1428436410</v>
      </c>
      <c r="K3590" t="b">
        <v>0</v>
      </c>
      <c r="L3590">
        <v>11</v>
      </c>
      <c r="M3590" t="b">
        <v>1</v>
      </c>
      <c r="N3590" t="s">
        <v>8271</v>
      </c>
      <c r="O3590" s="13">
        <f>E3590/D3590</f>
        <v>1.0049999999999999</v>
      </c>
      <c r="P3590" s="14">
        <f>IF($L3590&lt;&gt;0, E3590/L3590, 0)</f>
        <v>18.272727272727273</v>
      </c>
      <c r="Q3590" t="str">
        <f>LEFT($N3590, FIND("/", $N3590)-1)</f>
        <v>theater</v>
      </c>
      <c r="R3590" t="str">
        <f>RIGHT(N3590, LEN(N3590)-LEN(Q3590)-1)</f>
        <v>plays</v>
      </c>
      <c r="S3590" s="5">
        <f>$J3590/60/60/24+DATE(1970, 1, 1)</f>
        <v>42101.828819444447</v>
      </c>
      <c r="T3590" s="5">
        <f>$I3590/60/60/24+DATE(1970, 1, 1)</f>
        <v>42123.958333333328</v>
      </c>
      <c r="U3590" t="b">
        <f>T3590&gt;S3590</f>
        <v>1</v>
      </c>
    </row>
    <row r="3591" spans="1:21" ht="43.5" x14ac:dyDescent="0.35">
      <c r="A3591">
        <v>3589</v>
      </c>
      <c r="B3591" s="3" t="s">
        <v>3588</v>
      </c>
      <c r="C3591" s="3" t="s">
        <v>7699</v>
      </c>
      <c r="D3591" s="11">
        <v>4000</v>
      </c>
      <c r="E3591" s="11">
        <v>5100</v>
      </c>
      <c r="F3591" t="s">
        <v>8219</v>
      </c>
      <c r="G3591" t="s">
        <v>8224</v>
      </c>
      <c r="H3591" t="s">
        <v>8246</v>
      </c>
      <c r="I3591">
        <v>1432654347</v>
      </c>
      <c r="J3591">
        <v>1430494347</v>
      </c>
      <c r="K3591" t="b">
        <v>0</v>
      </c>
      <c r="L3591">
        <v>62</v>
      </c>
      <c r="M3591" t="b">
        <v>1</v>
      </c>
      <c r="N3591" t="s">
        <v>8271</v>
      </c>
      <c r="O3591" s="13">
        <f>E3591/D3591</f>
        <v>1.2749999999999999</v>
      </c>
      <c r="P3591" s="14">
        <f>IF($L3591&lt;&gt;0, E3591/L3591, 0)</f>
        <v>82.258064516129039</v>
      </c>
      <c r="Q3591" t="str">
        <f>LEFT($N3591, FIND("/", $N3591)-1)</f>
        <v>theater</v>
      </c>
      <c r="R3591" t="str">
        <f>RIGHT(N3591, LEN(N3591)-LEN(Q3591)-1)</f>
        <v>plays</v>
      </c>
      <c r="S3591" s="5">
        <f>$J3591/60/60/24+DATE(1970, 1, 1)</f>
        <v>42125.647534722222</v>
      </c>
      <c r="T3591" s="5">
        <f>$I3591/60/60/24+DATE(1970, 1, 1)</f>
        <v>42150.647534722222</v>
      </c>
      <c r="U3591" t="b">
        <f>T3591&gt;S3591</f>
        <v>1</v>
      </c>
    </row>
    <row r="3592" spans="1:21" ht="58" x14ac:dyDescent="0.35">
      <c r="A3592">
        <v>3590</v>
      </c>
      <c r="B3592" s="3" t="s">
        <v>3589</v>
      </c>
      <c r="C3592" s="3" t="s">
        <v>7700</v>
      </c>
      <c r="D3592" s="11">
        <v>5000</v>
      </c>
      <c r="E3592" s="11">
        <v>5003</v>
      </c>
      <c r="F3592" t="s">
        <v>8219</v>
      </c>
      <c r="G3592" t="s">
        <v>8225</v>
      </c>
      <c r="H3592" t="s">
        <v>8247</v>
      </c>
      <c r="I3592">
        <v>1413792034</v>
      </c>
      <c r="J3592">
        <v>1411200034</v>
      </c>
      <c r="K3592" t="b">
        <v>0</v>
      </c>
      <c r="L3592">
        <v>73</v>
      </c>
      <c r="M3592" t="b">
        <v>1</v>
      </c>
      <c r="N3592" t="s">
        <v>8271</v>
      </c>
      <c r="O3592" s="13">
        <f>E3592/D3592</f>
        <v>1.0005999999999999</v>
      </c>
      <c r="P3592" s="14">
        <f>IF($L3592&lt;&gt;0, E3592/L3592, 0)</f>
        <v>68.534246575342465</v>
      </c>
      <c r="Q3592" t="str">
        <f>LEFT($N3592, FIND("/", $N3592)-1)</f>
        <v>theater</v>
      </c>
      <c r="R3592" t="str">
        <f>RIGHT(N3592, LEN(N3592)-LEN(Q3592)-1)</f>
        <v>plays</v>
      </c>
      <c r="S3592" s="5">
        <f>$J3592/60/60/24+DATE(1970, 1, 1)</f>
        <v>41902.333726851852</v>
      </c>
      <c r="T3592" s="5">
        <f>$I3592/60/60/24+DATE(1970, 1, 1)</f>
        <v>41932.333726851852</v>
      </c>
      <c r="U3592" t="b">
        <f>T3592&gt;S3592</f>
        <v>1</v>
      </c>
    </row>
    <row r="3593" spans="1:21" ht="43.5" x14ac:dyDescent="0.35">
      <c r="A3593">
        <v>3591</v>
      </c>
      <c r="B3593" s="3" t="s">
        <v>3590</v>
      </c>
      <c r="C3593" s="3" t="s">
        <v>7701</v>
      </c>
      <c r="D3593" s="11">
        <v>700</v>
      </c>
      <c r="E3593" s="11">
        <v>1225</v>
      </c>
      <c r="F3593" t="s">
        <v>8219</v>
      </c>
      <c r="G3593" t="s">
        <v>8224</v>
      </c>
      <c r="H3593" t="s">
        <v>8246</v>
      </c>
      <c r="I3593">
        <v>1422075540</v>
      </c>
      <c r="J3593">
        <v>1419979544</v>
      </c>
      <c r="K3593" t="b">
        <v>0</v>
      </c>
      <c r="L3593">
        <v>18</v>
      </c>
      <c r="M3593" t="b">
        <v>1</v>
      </c>
      <c r="N3593" t="s">
        <v>8271</v>
      </c>
      <c r="O3593" s="13">
        <f>E3593/D3593</f>
        <v>1.75</v>
      </c>
      <c r="P3593" s="14">
        <f>IF($L3593&lt;&gt;0, E3593/L3593, 0)</f>
        <v>68.055555555555557</v>
      </c>
      <c r="Q3593" t="str">
        <f>LEFT($N3593, FIND("/", $N3593)-1)</f>
        <v>theater</v>
      </c>
      <c r="R3593" t="str">
        <f>RIGHT(N3593, LEN(N3593)-LEN(Q3593)-1)</f>
        <v>plays</v>
      </c>
      <c r="S3593" s="5">
        <f>$J3593/60/60/24+DATE(1970, 1, 1)</f>
        <v>42003.948425925926</v>
      </c>
      <c r="T3593" s="5">
        <f>$I3593/60/60/24+DATE(1970, 1, 1)</f>
        <v>42028.207638888889</v>
      </c>
      <c r="U3593" t="b">
        <f>T3593&gt;S3593</f>
        <v>1</v>
      </c>
    </row>
    <row r="3594" spans="1:21" ht="43.5" x14ac:dyDescent="0.35">
      <c r="A3594">
        <v>3592</v>
      </c>
      <c r="B3594" s="3" t="s">
        <v>3591</v>
      </c>
      <c r="C3594" s="3" t="s">
        <v>7702</v>
      </c>
      <c r="D3594" s="11">
        <v>2000</v>
      </c>
      <c r="E3594" s="11">
        <v>2545</v>
      </c>
      <c r="F3594" t="s">
        <v>8219</v>
      </c>
      <c r="G3594" t="s">
        <v>8224</v>
      </c>
      <c r="H3594" t="s">
        <v>8246</v>
      </c>
      <c r="I3594">
        <v>1423630740</v>
      </c>
      <c r="J3594">
        <v>1418673307</v>
      </c>
      <c r="K3594" t="b">
        <v>0</v>
      </c>
      <c r="L3594">
        <v>35</v>
      </c>
      <c r="M3594" t="b">
        <v>1</v>
      </c>
      <c r="N3594" t="s">
        <v>8271</v>
      </c>
      <c r="O3594" s="13">
        <f>E3594/D3594</f>
        <v>1.2725</v>
      </c>
      <c r="P3594" s="14">
        <f>IF($L3594&lt;&gt;0, E3594/L3594, 0)</f>
        <v>72.714285714285708</v>
      </c>
      <c r="Q3594" t="str">
        <f>LEFT($N3594, FIND("/", $N3594)-1)</f>
        <v>theater</v>
      </c>
      <c r="R3594" t="str">
        <f>RIGHT(N3594, LEN(N3594)-LEN(Q3594)-1)</f>
        <v>plays</v>
      </c>
      <c r="S3594" s="5">
        <f>$J3594/60/60/24+DATE(1970, 1, 1)</f>
        <v>41988.829942129625</v>
      </c>
      <c r="T3594" s="5">
        <f>$I3594/60/60/24+DATE(1970, 1, 1)</f>
        <v>42046.207638888889</v>
      </c>
      <c r="U3594" t="b">
        <f>T3594&gt;S3594</f>
        <v>1</v>
      </c>
    </row>
    <row r="3595" spans="1:21" ht="43.5" x14ac:dyDescent="0.35">
      <c r="A3595">
        <v>3593</v>
      </c>
      <c r="B3595" s="3" t="s">
        <v>3592</v>
      </c>
      <c r="C3595" s="3" t="s">
        <v>7703</v>
      </c>
      <c r="D3595" s="11">
        <v>3000</v>
      </c>
      <c r="E3595" s="11">
        <v>3319</v>
      </c>
      <c r="F3595" t="s">
        <v>8219</v>
      </c>
      <c r="G3595" t="s">
        <v>8224</v>
      </c>
      <c r="H3595" t="s">
        <v>8246</v>
      </c>
      <c r="I3595">
        <v>1420489560</v>
      </c>
      <c r="J3595">
        <v>1417469639</v>
      </c>
      <c r="K3595" t="b">
        <v>0</v>
      </c>
      <c r="L3595">
        <v>43</v>
      </c>
      <c r="M3595" t="b">
        <v>1</v>
      </c>
      <c r="N3595" t="s">
        <v>8271</v>
      </c>
      <c r="O3595" s="13">
        <f>E3595/D3595</f>
        <v>1.1063333333333334</v>
      </c>
      <c r="P3595" s="14">
        <f>IF($L3595&lt;&gt;0, E3595/L3595, 0)</f>
        <v>77.186046511627907</v>
      </c>
      <c r="Q3595" t="str">
        <f>LEFT($N3595, FIND("/", $N3595)-1)</f>
        <v>theater</v>
      </c>
      <c r="R3595" t="str">
        <f>RIGHT(N3595, LEN(N3595)-LEN(Q3595)-1)</f>
        <v>plays</v>
      </c>
      <c r="S3595" s="5">
        <f>$J3595/60/60/24+DATE(1970, 1, 1)</f>
        <v>41974.898599537039</v>
      </c>
      <c r="T3595" s="5">
        <f>$I3595/60/60/24+DATE(1970, 1, 1)</f>
        <v>42009.851388888885</v>
      </c>
      <c r="U3595" t="b">
        <f>T3595&gt;S3595</f>
        <v>1</v>
      </c>
    </row>
    <row r="3596" spans="1:21" ht="58" x14ac:dyDescent="0.35">
      <c r="A3596">
        <v>3594</v>
      </c>
      <c r="B3596" s="3" t="s">
        <v>3593</v>
      </c>
      <c r="C3596" s="3" t="s">
        <v>7704</v>
      </c>
      <c r="D3596" s="11">
        <v>1600</v>
      </c>
      <c r="E3596" s="11">
        <v>2015</v>
      </c>
      <c r="F3596" t="s">
        <v>8219</v>
      </c>
      <c r="G3596" t="s">
        <v>8224</v>
      </c>
      <c r="H3596" t="s">
        <v>8246</v>
      </c>
      <c r="I3596">
        <v>1472952982</v>
      </c>
      <c r="J3596">
        <v>1470792982</v>
      </c>
      <c r="K3596" t="b">
        <v>0</v>
      </c>
      <c r="L3596">
        <v>36</v>
      </c>
      <c r="M3596" t="b">
        <v>1</v>
      </c>
      <c r="N3596" t="s">
        <v>8271</v>
      </c>
      <c r="O3596" s="13">
        <f>E3596/D3596</f>
        <v>1.2593749999999999</v>
      </c>
      <c r="P3596" s="14">
        <f>IF($L3596&lt;&gt;0, E3596/L3596, 0)</f>
        <v>55.972222222222221</v>
      </c>
      <c r="Q3596" t="str">
        <f>LEFT($N3596, FIND("/", $N3596)-1)</f>
        <v>theater</v>
      </c>
      <c r="R3596" t="str">
        <f>RIGHT(N3596, LEN(N3596)-LEN(Q3596)-1)</f>
        <v>plays</v>
      </c>
      <c r="S3596" s="5">
        <f>$J3596/60/60/24+DATE(1970, 1, 1)</f>
        <v>42592.066921296297</v>
      </c>
      <c r="T3596" s="5">
        <f>$I3596/60/60/24+DATE(1970, 1, 1)</f>
        <v>42617.066921296297</v>
      </c>
      <c r="U3596" t="b">
        <f>T3596&gt;S3596</f>
        <v>1</v>
      </c>
    </row>
    <row r="3597" spans="1:21" ht="29" x14ac:dyDescent="0.35">
      <c r="A3597">
        <v>3595</v>
      </c>
      <c r="B3597" s="3" t="s">
        <v>3594</v>
      </c>
      <c r="C3597" s="3" t="s">
        <v>7705</v>
      </c>
      <c r="D3597" s="11">
        <v>2600</v>
      </c>
      <c r="E3597" s="11">
        <v>3081</v>
      </c>
      <c r="F3597" t="s">
        <v>8219</v>
      </c>
      <c r="G3597" t="s">
        <v>8224</v>
      </c>
      <c r="H3597" t="s">
        <v>8246</v>
      </c>
      <c r="I3597">
        <v>1426229940</v>
      </c>
      <c r="J3597">
        <v>1423959123</v>
      </c>
      <c r="K3597" t="b">
        <v>0</v>
      </c>
      <c r="L3597">
        <v>62</v>
      </c>
      <c r="M3597" t="b">
        <v>1</v>
      </c>
      <c r="N3597" t="s">
        <v>8271</v>
      </c>
      <c r="O3597" s="13">
        <f>E3597/D3597</f>
        <v>1.1850000000000001</v>
      </c>
      <c r="P3597" s="14">
        <f>IF($L3597&lt;&gt;0, E3597/L3597, 0)</f>
        <v>49.693548387096776</v>
      </c>
      <c r="Q3597" t="str">
        <f>LEFT($N3597, FIND("/", $N3597)-1)</f>
        <v>theater</v>
      </c>
      <c r="R3597" t="str">
        <f>RIGHT(N3597, LEN(N3597)-LEN(Q3597)-1)</f>
        <v>plays</v>
      </c>
      <c r="S3597" s="5">
        <f>$J3597/60/60/24+DATE(1970, 1, 1)</f>
        <v>42050.008368055554</v>
      </c>
      <c r="T3597" s="5">
        <f>$I3597/60/60/24+DATE(1970, 1, 1)</f>
        <v>42076.290972222225</v>
      </c>
      <c r="U3597" t="b">
        <f>T3597&gt;S3597</f>
        <v>1</v>
      </c>
    </row>
    <row r="3598" spans="1:21" ht="43.5" x14ac:dyDescent="0.35">
      <c r="A3598">
        <v>3596</v>
      </c>
      <c r="B3598" s="3" t="s">
        <v>3595</v>
      </c>
      <c r="C3598" s="3" t="s">
        <v>7706</v>
      </c>
      <c r="D3598" s="11">
        <v>1100</v>
      </c>
      <c r="E3598" s="11">
        <v>1185</v>
      </c>
      <c r="F3598" t="s">
        <v>8219</v>
      </c>
      <c r="G3598" t="s">
        <v>8229</v>
      </c>
      <c r="H3598" t="s">
        <v>8251</v>
      </c>
      <c r="I3598">
        <v>1409072982</v>
      </c>
      <c r="J3598">
        <v>1407258582</v>
      </c>
      <c r="K3598" t="b">
        <v>0</v>
      </c>
      <c r="L3598">
        <v>15</v>
      </c>
      <c r="M3598" t="b">
        <v>1</v>
      </c>
      <c r="N3598" t="s">
        <v>8271</v>
      </c>
      <c r="O3598" s="13">
        <f>E3598/D3598</f>
        <v>1.0772727272727274</v>
      </c>
      <c r="P3598" s="14">
        <f>IF($L3598&lt;&gt;0, E3598/L3598, 0)</f>
        <v>79</v>
      </c>
      <c r="Q3598" t="str">
        <f>LEFT($N3598, FIND("/", $N3598)-1)</f>
        <v>theater</v>
      </c>
      <c r="R3598" t="str">
        <f>RIGHT(N3598, LEN(N3598)-LEN(Q3598)-1)</f>
        <v>plays</v>
      </c>
      <c r="S3598" s="5">
        <f>$J3598/60/60/24+DATE(1970, 1, 1)</f>
        <v>41856.715069444443</v>
      </c>
      <c r="T3598" s="5">
        <f>$I3598/60/60/24+DATE(1970, 1, 1)</f>
        <v>41877.715069444443</v>
      </c>
      <c r="U3598" t="b">
        <f>T3598&gt;S3598</f>
        <v>1</v>
      </c>
    </row>
    <row r="3599" spans="1:21" ht="29" x14ac:dyDescent="0.35">
      <c r="A3599">
        <v>3597</v>
      </c>
      <c r="B3599" s="3" t="s">
        <v>3596</v>
      </c>
      <c r="C3599" s="3" t="s">
        <v>7707</v>
      </c>
      <c r="D3599" s="11">
        <v>2500</v>
      </c>
      <c r="E3599" s="11">
        <v>2565</v>
      </c>
      <c r="F3599" t="s">
        <v>8219</v>
      </c>
      <c r="G3599" t="s">
        <v>8224</v>
      </c>
      <c r="H3599" t="s">
        <v>8246</v>
      </c>
      <c r="I3599">
        <v>1456984740</v>
      </c>
      <c r="J3599">
        <v>1455717790</v>
      </c>
      <c r="K3599" t="b">
        <v>0</v>
      </c>
      <c r="L3599">
        <v>33</v>
      </c>
      <c r="M3599" t="b">
        <v>1</v>
      </c>
      <c r="N3599" t="s">
        <v>8271</v>
      </c>
      <c r="O3599" s="13">
        <f>E3599/D3599</f>
        <v>1.026</v>
      </c>
      <c r="P3599" s="14">
        <f>IF($L3599&lt;&gt;0, E3599/L3599, 0)</f>
        <v>77.727272727272734</v>
      </c>
      <c r="Q3599" t="str">
        <f>LEFT($N3599, FIND("/", $N3599)-1)</f>
        <v>theater</v>
      </c>
      <c r="R3599" t="str">
        <f>RIGHT(N3599, LEN(N3599)-LEN(Q3599)-1)</f>
        <v>plays</v>
      </c>
      <c r="S3599" s="5">
        <f>$J3599/60/60/24+DATE(1970, 1, 1)</f>
        <v>42417.585532407407</v>
      </c>
      <c r="T3599" s="5">
        <f>$I3599/60/60/24+DATE(1970, 1, 1)</f>
        <v>42432.249305555553</v>
      </c>
      <c r="U3599" t="b">
        <f>T3599&gt;S3599</f>
        <v>1</v>
      </c>
    </row>
    <row r="3600" spans="1:21" ht="43.5" x14ac:dyDescent="0.35">
      <c r="A3600">
        <v>3598</v>
      </c>
      <c r="B3600" s="3" t="s">
        <v>3597</v>
      </c>
      <c r="C3600" s="3" t="s">
        <v>7708</v>
      </c>
      <c r="D3600" s="11">
        <v>1000</v>
      </c>
      <c r="E3600" s="11">
        <v>1101</v>
      </c>
      <c r="F3600" t="s">
        <v>8219</v>
      </c>
      <c r="G3600" t="s">
        <v>8224</v>
      </c>
      <c r="H3600" t="s">
        <v>8246</v>
      </c>
      <c r="I3600">
        <v>1409720340</v>
      </c>
      <c r="J3600">
        <v>1408129822</v>
      </c>
      <c r="K3600" t="b">
        <v>0</v>
      </c>
      <c r="L3600">
        <v>27</v>
      </c>
      <c r="M3600" t="b">
        <v>1</v>
      </c>
      <c r="N3600" t="s">
        <v>8271</v>
      </c>
      <c r="O3600" s="13">
        <f>E3600/D3600</f>
        <v>1.101</v>
      </c>
      <c r="P3600" s="14">
        <f>IF($L3600&lt;&gt;0, E3600/L3600, 0)</f>
        <v>40.777777777777779</v>
      </c>
      <c r="Q3600" t="str">
        <f>LEFT($N3600, FIND("/", $N3600)-1)</f>
        <v>theater</v>
      </c>
      <c r="R3600" t="str">
        <f>RIGHT(N3600, LEN(N3600)-LEN(Q3600)-1)</f>
        <v>plays</v>
      </c>
      <c r="S3600" s="5">
        <f>$J3600/60/60/24+DATE(1970, 1, 1)</f>
        <v>41866.79886574074</v>
      </c>
      <c r="T3600" s="5">
        <f>$I3600/60/60/24+DATE(1970, 1, 1)</f>
        <v>41885.207638888889</v>
      </c>
      <c r="U3600" t="b">
        <f>T3600&gt;S3600</f>
        <v>1</v>
      </c>
    </row>
    <row r="3601" spans="1:21" ht="43.5" x14ac:dyDescent="0.35">
      <c r="A3601">
        <v>3599</v>
      </c>
      <c r="B3601" s="3" t="s">
        <v>3598</v>
      </c>
      <c r="C3601" s="3" t="s">
        <v>7709</v>
      </c>
      <c r="D3601" s="11">
        <v>500</v>
      </c>
      <c r="E3601" s="11">
        <v>1010</v>
      </c>
      <c r="F3601" t="s">
        <v>8219</v>
      </c>
      <c r="G3601" t="s">
        <v>8224</v>
      </c>
      <c r="H3601" t="s">
        <v>8246</v>
      </c>
      <c r="I3601">
        <v>1440892800</v>
      </c>
      <c r="J3601">
        <v>1438715077</v>
      </c>
      <c r="K3601" t="b">
        <v>0</v>
      </c>
      <c r="L3601">
        <v>17</v>
      </c>
      <c r="M3601" t="b">
        <v>1</v>
      </c>
      <c r="N3601" t="s">
        <v>8271</v>
      </c>
      <c r="O3601" s="13">
        <f>E3601/D3601</f>
        <v>2.02</v>
      </c>
      <c r="P3601" s="14">
        <f>IF($L3601&lt;&gt;0, E3601/L3601, 0)</f>
        <v>59.411764705882355</v>
      </c>
      <c r="Q3601" t="str">
        <f>LEFT($N3601, FIND("/", $N3601)-1)</f>
        <v>theater</v>
      </c>
      <c r="R3601" t="str">
        <f>RIGHT(N3601, LEN(N3601)-LEN(Q3601)-1)</f>
        <v>plays</v>
      </c>
      <c r="S3601" s="5">
        <f>$J3601/60/60/24+DATE(1970, 1, 1)</f>
        <v>42220.79487268519</v>
      </c>
      <c r="T3601" s="5">
        <f>$I3601/60/60/24+DATE(1970, 1, 1)</f>
        <v>42246</v>
      </c>
      <c r="U3601" t="b">
        <f>T3601&gt;S3601</f>
        <v>1</v>
      </c>
    </row>
    <row r="3602" spans="1:21" ht="29" x14ac:dyDescent="0.35">
      <c r="A3602">
        <v>3600</v>
      </c>
      <c r="B3602" s="3" t="s">
        <v>3599</v>
      </c>
      <c r="C3602" s="3" t="s">
        <v>7710</v>
      </c>
      <c r="D3602" s="11">
        <v>10</v>
      </c>
      <c r="E3602" s="11">
        <v>13</v>
      </c>
      <c r="F3602" t="s">
        <v>8219</v>
      </c>
      <c r="G3602" t="s">
        <v>8224</v>
      </c>
      <c r="H3602" t="s">
        <v>8246</v>
      </c>
      <c r="I3602">
        <v>1476390164</v>
      </c>
      <c r="J3602">
        <v>1473970964</v>
      </c>
      <c r="K3602" t="b">
        <v>0</v>
      </c>
      <c r="L3602">
        <v>4</v>
      </c>
      <c r="M3602" t="b">
        <v>1</v>
      </c>
      <c r="N3602" t="s">
        <v>8271</v>
      </c>
      <c r="O3602" s="13">
        <f>E3602/D3602</f>
        <v>1.3</v>
      </c>
      <c r="P3602" s="14">
        <f>IF($L3602&lt;&gt;0, E3602/L3602, 0)</f>
        <v>3.25</v>
      </c>
      <c r="Q3602" t="str">
        <f>LEFT($N3602, FIND("/", $N3602)-1)</f>
        <v>theater</v>
      </c>
      <c r="R3602" t="str">
        <f>RIGHT(N3602, LEN(N3602)-LEN(Q3602)-1)</f>
        <v>plays</v>
      </c>
      <c r="S3602" s="5">
        <f>$J3602/60/60/24+DATE(1970, 1, 1)</f>
        <v>42628.849120370374</v>
      </c>
      <c r="T3602" s="5">
        <f>$I3602/60/60/24+DATE(1970, 1, 1)</f>
        <v>42656.849120370374</v>
      </c>
      <c r="U3602" t="b">
        <f>T3602&gt;S3602</f>
        <v>1</v>
      </c>
    </row>
    <row r="3603" spans="1:21" ht="43.5" x14ac:dyDescent="0.35">
      <c r="A3603">
        <v>3601</v>
      </c>
      <c r="B3603" s="3" t="s">
        <v>3600</v>
      </c>
      <c r="C3603" s="3" t="s">
        <v>7711</v>
      </c>
      <c r="D3603" s="11">
        <v>2000</v>
      </c>
      <c r="E3603" s="11">
        <v>2087</v>
      </c>
      <c r="F3603" t="s">
        <v>8219</v>
      </c>
      <c r="G3603" t="s">
        <v>8225</v>
      </c>
      <c r="H3603" t="s">
        <v>8247</v>
      </c>
      <c r="I3603">
        <v>1421452682</v>
      </c>
      <c r="J3603">
        <v>1418860682</v>
      </c>
      <c r="K3603" t="b">
        <v>0</v>
      </c>
      <c r="L3603">
        <v>53</v>
      </c>
      <c r="M3603" t="b">
        <v>1</v>
      </c>
      <c r="N3603" t="s">
        <v>8271</v>
      </c>
      <c r="O3603" s="13">
        <f>E3603/D3603</f>
        <v>1.0435000000000001</v>
      </c>
      <c r="P3603" s="14">
        <f>IF($L3603&lt;&gt;0, E3603/L3603, 0)</f>
        <v>39.377358490566039</v>
      </c>
      <c r="Q3603" t="str">
        <f>LEFT($N3603, FIND("/", $N3603)-1)</f>
        <v>theater</v>
      </c>
      <c r="R3603" t="str">
        <f>RIGHT(N3603, LEN(N3603)-LEN(Q3603)-1)</f>
        <v>plays</v>
      </c>
      <c r="S3603" s="5">
        <f>$J3603/60/60/24+DATE(1970, 1, 1)</f>
        <v>41990.99863425926</v>
      </c>
      <c r="T3603" s="5">
        <f>$I3603/60/60/24+DATE(1970, 1, 1)</f>
        <v>42020.99863425926</v>
      </c>
      <c r="U3603" t="b">
        <f>T3603&gt;S3603</f>
        <v>1</v>
      </c>
    </row>
    <row r="3604" spans="1:21" ht="58" x14ac:dyDescent="0.35">
      <c r="A3604">
        <v>3602</v>
      </c>
      <c r="B3604" s="3" t="s">
        <v>3601</v>
      </c>
      <c r="C3604" s="3" t="s">
        <v>7712</v>
      </c>
      <c r="D3604" s="11">
        <v>4000</v>
      </c>
      <c r="E3604" s="11">
        <v>4002</v>
      </c>
      <c r="F3604" t="s">
        <v>8219</v>
      </c>
      <c r="G3604" t="s">
        <v>8224</v>
      </c>
      <c r="H3604" t="s">
        <v>8246</v>
      </c>
      <c r="I3604">
        <v>1463520479</v>
      </c>
      <c r="J3604">
        <v>1458336479</v>
      </c>
      <c r="K3604" t="b">
        <v>0</v>
      </c>
      <c r="L3604">
        <v>49</v>
      </c>
      <c r="M3604" t="b">
        <v>1</v>
      </c>
      <c r="N3604" t="s">
        <v>8271</v>
      </c>
      <c r="O3604" s="13">
        <f>E3604/D3604</f>
        <v>1.0004999999999999</v>
      </c>
      <c r="P3604" s="14">
        <f>IF($L3604&lt;&gt;0, E3604/L3604, 0)</f>
        <v>81.673469387755105</v>
      </c>
      <c r="Q3604" t="str">
        <f>LEFT($N3604, FIND("/", $N3604)-1)</f>
        <v>theater</v>
      </c>
      <c r="R3604" t="str">
        <f>RIGHT(N3604, LEN(N3604)-LEN(Q3604)-1)</f>
        <v>plays</v>
      </c>
      <c r="S3604" s="5">
        <f>$J3604/60/60/24+DATE(1970, 1, 1)</f>
        <v>42447.894432870366</v>
      </c>
      <c r="T3604" s="5">
        <f>$I3604/60/60/24+DATE(1970, 1, 1)</f>
        <v>42507.894432870366</v>
      </c>
      <c r="U3604" t="b">
        <f>T3604&gt;S3604</f>
        <v>1</v>
      </c>
    </row>
    <row r="3605" spans="1:21" ht="43.5" x14ac:dyDescent="0.35">
      <c r="A3605">
        <v>3603</v>
      </c>
      <c r="B3605" s="3" t="s">
        <v>3602</v>
      </c>
      <c r="C3605" s="3" t="s">
        <v>7713</v>
      </c>
      <c r="D3605" s="11">
        <v>1500</v>
      </c>
      <c r="E3605" s="11">
        <v>2560</v>
      </c>
      <c r="F3605" t="s">
        <v>8219</v>
      </c>
      <c r="G3605" t="s">
        <v>8224</v>
      </c>
      <c r="H3605" t="s">
        <v>8246</v>
      </c>
      <c r="I3605">
        <v>1446759880</v>
      </c>
      <c r="J3605">
        <v>1444164280</v>
      </c>
      <c r="K3605" t="b">
        <v>0</v>
      </c>
      <c r="L3605">
        <v>57</v>
      </c>
      <c r="M3605" t="b">
        <v>1</v>
      </c>
      <c r="N3605" t="s">
        <v>8271</v>
      </c>
      <c r="O3605" s="13">
        <f>E3605/D3605</f>
        <v>1.7066666666666668</v>
      </c>
      <c r="P3605" s="14">
        <f>IF($L3605&lt;&gt;0, E3605/L3605, 0)</f>
        <v>44.912280701754383</v>
      </c>
      <c r="Q3605" t="str">
        <f>LEFT($N3605, FIND("/", $N3605)-1)</f>
        <v>theater</v>
      </c>
      <c r="R3605" t="str">
        <f>RIGHT(N3605, LEN(N3605)-LEN(Q3605)-1)</f>
        <v>plays</v>
      </c>
      <c r="S3605" s="5">
        <f>$J3605/60/60/24+DATE(1970, 1, 1)</f>
        <v>42283.864351851851</v>
      </c>
      <c r="T3605" s="5">
        <f>$I3605/60/60/24+DATE(1970, 1, 1)</f>
        <v>42313.906018518523</v>
      </c>
      <c r="U3605" t="b">
        <f>T3605&gt;S3605</f>
        <v>1</v>
      </c>
    </row>
    <row r="3606" spans="1:21" ht="43.5" x14ac:dyDescent="0.35">
      <c r="A3606">
        <v>3604</v>
      </c>
      <c r="B3606" s="3" t="s">
        <v>3603</v>
      </c>
      <c r="C3606" s="3" t="s">
        <v>7714</v>
      </c>
      <c r="D3606" s="11">
        <v>3000</v>
      </c>
      <c r="E3606" s="11">
        <v>3385</v>
      </c>
      <c r="F3606" t="s">
        <v>8219</v>
      </c>
      <c r="G3606" t="s">
        <v>8224</v>
      </c>
      <c r="H3606" t="s">
        <v>8246</v>
      </c>
      <c r="I3606">
        <v>1461913140</v>
      </c>
      <c r="J3606">
        <v>1461370956</v>
      </c>
      <c r="K3606" t="b">
        <v>0</v>
      </c>
      <c r="L3606">
        <v>69</v>
      </c>
      <c r="M3606" t="b">
        <v>1</v>
      </c>
      <c r="N3606" t="s">
        <v>8271</v>
      </c>
      <c r="O3606" s="13">
        <f>E3606/D3606</f>
        <v>1.1283333333333334</v>
      </c>
      <c r="P3606" s="14">
        <f>IF($L3606&lt;&gt;0, E3606/L3606, 0)</f>
        <v>49.05797101449275</v>
      </c>
      <c r="Q3606" t="str">
        <f>LEFT($N3606, FIND("/", $N3606)-1)</f>
        <v>theater</v>
      </c>
      <c r="R3606" t="str">
        <f>RIGHT(N3606, LEN(N3606)-LEN(Q3606)-1)</f>
        <v>plays</v>
      </c>
      <c r="S3606" s="5">
        <f>$J3606/60/60/24+DATE(1970, 1, 1)</f>
        <v>42483.015694444446</v>
      </c>
      <c r="T3606" s="5">
        <f>$I3606/60/60/24+DATE(1970, 1, 1)</f>
        <v>42489.290972222225</v>
      </c>
      <c r="U3606" t="b">
        <f>T3606&gt;S3606</f>
        <v>1</v>
      </c>
    </row>
    <row r="3607" spans="1:21" ht="58" x14ac:dyDescent="0.35">
      <c r="A3607">
        <v>3605</v>
      </c>
      <c r="B3607" s="3" t="s">
        <v>3604</v>
      </c>
      <c r="C3607" s="3" t="s">
        <v>7715</v>
      </c>
      <c r="D3607" s="11">
        <v>250</v>
      </c>
      <c r="E3607" s="11">
        <v>460</v>
      </c>
      <c r="F3607" t="s">
        <v>8219</v>
      </c>
      <c r="G3607" t="s">
        <v>8225</v>
      </c>
      <c r="H3607" t="s">
        <v>8247</v>
      </c>
      <c r="I3607">
        <v>1455390126</v>
      </c>
      <c r="J3607">
        <v>1452798126</v>
      </c>
      <c r="K3607" t="b">
        <v>0</v>
      </c>
      <c r="L3607">
        <v>15</v>
      </c>
      <c r="M3607" t="b">
        <v>1</v>
      </c>
      <c r="N3607" t="s">
        <v>8271</v>
      </c>
      <c r="O3607" s="13">
        <f>E3607/D3607</f>
        <v>1.84</v>
      </c>
      <c r="P3607" s="14">
        <f>IF($L3607&lt;&gt;0, E3607/L3607, 0)</f>
        <v>30.666666666666668</v>
      </c>
      <c r="Q3607" t="str">
        <f>LEFT($N3607, FIND("/", $N3607)-1)</f>
        <v>theater</v>
      </c>
      <c r="R3607" t="str">
        <f>RIGHT(N3607, LEN(N3607)-LEN(Q3607)-1)</f>
        <v>plays</v>
      </c>
      <c r="S3607" s="5">
        <f>$J3607/60/60/24+DATE(1970, 1, 1)</f>
        <v>42383.793124999997</v>
      </c>
      <c r="T3607" s="5">
        <f>$I3607/60/60/24+DATE(1970, 1, 1)</f>
        <v>42413.793124999997</v>
      </c>
      <c r="U3607" t="b">
        <f>T3607&gt;S3607</f>
        <v>1</v>
      </c>
    </row>
    <row r="3608" spans="1:21" ht="43.5" x14ac:dyDescent="0.35">
      <c r="A3608">
        <v>3606</v>
      </c>
      <c r="B3608" s="3" t="s">
        <v>3605</v>
      </c>
      <c r="C3608" s="3" t="s">
        <v>7716</v>
      </c>
      <c r="D3608" s="11">
        <v>3000</v>
      </c>
      <c r="E3608" s="11">
        <v>3908</v>
      </c>
      <c r="F3608" t="s">
        <v>8219</v>
      </c>
      <c r="G3608" t="s">
        <v>8225</v>
      </c>
      <c r="H3608" t="s">
        <v>8247</v>
      </c>
      <c r="I3608">
        <v>1471185057</v>
      </c>
      <c r="J3608">
        <v>1468593057</v>
      </c>
      <c r="K3608" t="b">
        <v>0</v>
      </c>
      <c r="L3608">
        <v>64</v>
      </c>
      <c r="M3608" t="b">
        <v>1</v>
      </c>
      <c r="N3608" t="s">
        <v>8271</v>
      </c>
      <c r="O3608" s="13">
        <f>E3608/D3608</f>
        <v>1.3026666666666666</v>
      </c>
      <c r="P3608" s="14">
        <f>IF($L3608&lt;&gt;0, E3608/L3608, 0)</f>
        <v>61.0625</v>
      </c>
      <c r="Q3608" t="str">
        <f>LEFT($N3608, FIND("/", $N3608)-1)</f>
        <v>theater</v>
      </c>
      <c r="R3608" t="str">
        <f>RIGHT(N3608, LEN(N3608)-LEN(Q3608)-1)</f>
        <v>plays</v>
      </c>
      <c r="S3608" s="5">
        <f>$J3608/60/60/24+DATE(1970, 1, 1)</f>
        <v>42566.604826388888</v>
      </c>
      <c r="T3608" s="5">
        <f>$I3608/60/60/24+DATE(1970, 1, 1)</f>
        <v>42596.604826388888</v>
      </c>
      <c r="U3608" t="b">
        <f>T3608&gt;S3608</f>
        <v>1</v>
      </c>
    </row>
    <row r="3609" spans="1:21" ht="29" x14ac:dyDescent="0.35">
      <c r="A3609">
        <v>3607</v>
      </c>
      <c r="B3609" s="3" t="s">
        <v>3606</v>
      </c>
      <c r="C3609" s="3" t="s">
        <v>7717</v>
      </c>
      <c r="D3609" s="11">
        <v>550</v>
      </c>
      <c r="E3609" s="11">
        <v>580</v>
      </c>
      <c r="F3609" t="s">
        <v>8219</v>
      </c>
      <c r="G3609" t="s">
        <v>8225</v>
      </c>
      <c r="H3609" t="s">
        <v>8247</v>
      </c>
      <c r="I3609">
        <v>1450137600</v>
      </c>
      <c r="J3609">
        <v>1448924882</v>
      </c>
      <c r="K3609" t="b">
        <v>0</v>
      </c>
      <c r="L3609">
        <v>20</v>
      </c>
      <c r="M3609" t="b">
        <v>1</v>
      </c>
      <c r="N3609" t="s">
        <v>8271</v>
      </c>
      <c r="O3609" s="13">
        <f>E3609/D3609</f>
        <v>1.0545454545454545</v>
      </c>
      <c r="P3609" s="14">
        <f>IF($L3609&lt;&gt;0, E3609/L3609, 0)</f>
        <v>29</v>
      </c>
      <c r="Q3609" t="str">
        <f>LEFT($N3609, FIND("/", $N3609)-1)</f>
        <v>theater</v>
      </c>
      <c r="R3609" t="str">
        <f>RIGHT(N3609, LEN(N3609)-LEN(Q3609)-1)</f>
        <v>plays</v>
      </c>
      <c r="S3609" s="5">
        <f>$J3609/60/60/24+DATE(1970, 1, 1)</f>
        <v>42338.963912037041</v>
      </c>
      <c r="T3609" s="5">
        <f>$I3609/60/60/24+DATE(1970, 1, 1)</f>
        <v>42353</v>
      </c>
      <c r="U3609" t="b">
        <f>T3609&gt;S3609</f>
        <v>1</v>
      </c>
    </row>
    <row r="3610" spans="1:21" ht="43.5" x14ac:dyDescent="0.35">
      <c r="A3610">
        <v>3608</v>
      </c>
      <c r="B3610" s="3" t="s">
        <v>3607</v>
      </c>
      <c r="C3610" s="3" t="s">
        <v>7718</v>
      </c>
      <c r="D3610" s="11">
        <v>800</v>
      </c>
      <c r="E3610" s="11">
        <v>800</v>
      </c>
      <c r="F3610" t="s">
        <v>8219</v>
      </c>
      <c r="G3610" t="s">
        <v>8225</v>
      </c>
      <c r="H3610" t="s">
        <v>8247</v>
      </c>
      <c r="I3610">
        <v>1466172000</v>
      </c>
      <c r="J3610">
        <v>1463418090</v>
      </c>
      <c r="K3610" t="b">
        <v>0</v>
      </c>
      <c r="L3610">
        <v>27</v>
      </c>
      <c r="M3610" t="b">
        <v>1</v>
      </c>
      <c r="N3610" t="s">
        <v>8271</v>
      </c>
      <c r="O3610" s="13">
        <f>E3610/D3610</f>
        <v>1</v>
      </c>
      <c r="P3610" s="14">
        <f>IF($L3610&lt;&gt;0, E3610/L3610, 0)</f>
        <v>29.62962962962963</v>
      </c>
      <c r="Q3610" t="str">
        <f>LEFT($N3610, FIND("/", $N3610)-1)</f>
        <v>theater</v>
      </c>
      <c r="R3610" t="str">
        <f>RIGHT(N3610, LEN(N3610)-LEN(Q3610)-1)</f>
        <v>plays</v>
      </c>
      <c r="S3610" s="5">
        <f>$J3610/60/60/24+DATE(1970, 1, 1)</f>
        <v>42506.709375000006</v>
      </c>
      <c r="T3610" s="5">
        <f>$I3610/60/60/24+DATE(1970, 1, 1)</f>
        <v>42538.583333333328</v>
      </c>
      <c r="U3610" t="b">
        <f>T3610&gt;S3610</f>
        <v>1</v>
      </c>
    </row>
    <row r="3611" spans="1:21" ht="43.5" x14ac:dyDescent="0.35">
      <c r="A3611">
        <v>3609</v>
      </c>
      <c r="B3611" s="3" t="s">
        <v>3608</v>
      </c>
      <c r="C3611" s="3" t="s">
        <v>7719</v>
      </c>
      <c r="D3611" s="11">
        <v>1960</v>
      </c>
      <c r="E3611" s="11">
        <v>3005</v>
      </c>
      <c r="F3611" t="s">
        <v>8219</v>
      </c>
      <c r="G3611" t="s">
        <v>8225</v>
      </c>
      <c r="H3611" t="s">
        <v>8247</v>
      </c>
      <c r="I3611">
        <v>1459378085</v>
      </c>
      <c r="J3611">
        <v>1456789685</v>
      </c>
      <c r="K3611" t="b">
        <v>0</v>
      </c>
      <c r="L3611">
        <v>21</v>
      </c>
      <c r="M3611" t="b">
        <v>1</v>
      </c>
      <c r="N3611" t="s">
        <v>8271</v>
      </c>
      <c r="O3611" s="13">
        <f>E3611/D3611</f>
        <v>1.5331632653061225</v>
      </c>
      <c r="P3611" s="14">
        <f>IF($L3611&lt;&gt;0, E3611/L3611, 0)</f>
        <v>143.0952380952381</v>
      </c>
      <c r="Q3611" t="str">
        <f>LEFT($N3611, FIND("/", $N3611)-1)</f>
        <v>theater</v>
      </c>
      <c r="R3611" t="str">
        <f>RIGHT(N3611, LEN(N3611)-LEN(Q3611)-1)</f>
        <v>plays</v>
      </c>
      <c r="S3611" s="5">
        <f>$J3611/60/60/24+DATE(1970, 1, 1)</f>
        <v>42429.991724537031</v>
      </c>
      <c r="T3611" s="5">
        <f>$I3611/60/60/24+DATE(1970, 1, 1)</f>
        <v>42459.950057870374</v>
      </c>
      <c r="U3611" t="b">
        <f>T3611&gt;S3611</f>
        <v>1</v>
      </c>
    </row>
    <row r="3612" spans="1:21" ht="43.5" x14ac:dyDescent="0.35">
      <c r="A3612">
        <v>3610</v>
      </c>
      <c r="B3612" s="3" t="s">
        <v>3609</v>
      </c>
      <c r="C3612" s="3" t="s">
        <v>7720</v>
      </c>
      <c r="D3612" s="11">
        <v>1000</v>
      </c>
      <c r="E3612" s="11">
        <v>1623</v>
      </c>
      <c r="F3612" t="s">
        <v>8219</v>
      </c>
      <c r="G3612" t="s">
        <v>8225</v>
      </c>
      <c r="H3612" t="s">
        <v>8247</v>
      </c>
      <c r="I3612">
        <v>1439806936</v>
      </c>
      <c r="J3612">
        <v>1437214936</v>
      </c>
      <c r="K3612" t="b">
        <v>0</v>
      </c>
      <c r="L3612">
        <v>31</v>
      </c>
      <c r="M3612" t="b">
        <v>1</v>
      </c>
      <c r="N3612" t="s">
        <v>8271</v>
      </c>
      <c r="O3612" s="13">
        <f>E3612/D3612</f>
        <v>1.623</v>
      </c>
      <c r="P3612" s="14">
        <f>IF($L3612&lt;&gt;0, E3612/L3612, 0)</f>
        <v>52.354838709677416</v>
      </c>
      <c r="Q3612" t="str">
        <f>LEFT($N3612, FIND("/", $N3612)-1)</f>
        <v>theater</v>
      </c>
      <c r="R3612" t="str">
        <f>RIGHT(N3612, LEN(N3612)-LEN(Q3612)-1)</f>
        <v>plays</v>
      </c>
      <c r="S3612" s="5">
        <f>$J3612/60/60/24+DATE(1970, 1, 1)</f>
        <v>42203.432129629626</v>
      </c>
      <c r="T3612" s="5">
        <f>$I3612/60/60/24+DATE(1970, 1, 1)</f>
        <v>42233.432129629626</v>
      </c>
      <c r="U3612" t="b">
        <f>T3612&gt;S3612</f>
        <v>1</v>
      </c>
    </row>
    <row r="3613" spans="1:21" ht="43.5" x14ac:dyDescent="0.35">
      <c r="A3613">
        <v>3611</v>
      </c>
      <c r="B3613" s="3" t="s">
        <v>3610</v>
      </c>
      <c r="C3613" s="3" t="s">
        <v>7721</v>
      </c>
      <c r="D3613" s="11">
        <v>2500</v>
      </c>
      <c r="E3613" s="11">
        <v>3400</v>
      </c>
      <c r="F3613" t="s">
        <v>8219</v>
      </c>
      <c r="G3613" t="s">
        <v>8225</v>
      </c>
      <c r="H3613" t="s">
        <v>8247</v>
      </c>
      <c r="I3613">
        <v>1428483201</v>
      </c>
      <c r="J3613">
        <v>1425891201</v>
      </c>
      <c r="K3613" t="b">
        <v>0</v>
      </c>
      <c r="L3613">
        <v>51</v>
      </c>
      <c r="M3613" t="b">
        <v>1</v>
      </c>
      <c r="N3613" t="s">
        <v>8271</v>
      </c>
      <c r="O3613" s="13">
        <f>E3613/D3613</f>
        <v>1.36</v>
      </c>
      <c r="P3613" s="14">
        <f>IF($L3613&lt;&gt;0, E3613/L3613, 0)</f>
        <v>66.666666666666671</v>
      </c>
      <c r="Q3613" t="str">
        <f>LEFT($N3613, FIND("/", $N3613)-1)</f>
        <v>theater</v>
      </c>
      <c r="R3613" t="str">
        <f>RIGHT(N3613, LEN(N3613)-LEN(Q3613)-1)</f>
        <v>plays</v>
      </c>
      <c r="S3613" s="5">
        <f>$J3613/60/60/24+DATE(1970, 1, 1)</f>
        <v>42072.370381944449</v>
      </c>
      <c r="T3613" s="5">
        <f>$I3613/60/60/24+DATE(1970, 1, 1)</f>
        <v>42102.370381944449</v>
      </c>
      <c r="U3613" t="b">
        <f>T3613&gt;S3613</f>
        <v>1</v>
      </c>
    </row>
    <row r="3614" spans="1:21" ht="43.5" x14ac:dyDescent="0.35">
      <c r="A3614">
        <v>3612</v>
      </c>
      <c r="B3614" s="3" t="s">
        <v>3611</v>
      </c>
      <c r="C3614" s="3" t="s">
        <v>7722</v>
      </c>
      <c r="D3614" s="11">
        <v>5000</v>
      </c>
      <c r="E3614" s="11">
        <v>7220</v>
      </c>
      <c r="F3614" t="s">
        <v>8219</v>
      </c>
      <c r="G3614" t="s">
        <v>8229</v>
      </c>
      <c r="H3614" t="s">
        <v>8251</v>
      </c>
      <c r="I3614">
        <v>1402334811</v>
      </c>
      <c r="J3614">
        <v>1401470811</v>
      </c>
      <c r="K3614" t="b">
        <v>0</v>
      </c>
      <c r="L3614">
        <v>57</v>
      </c>
      <c r="M3614" t="b">
        <v>1</v>
      </c>
      <c r="N3614" t="s">
        <v>8271</v>
      </c>
      <c r="O3614" s="13">
        <f>E3614/D3614</f>
        <v>1.444</v>
      </c>
      <c r="P3614" s="14">
        <f>IF($L3614&lt;&gt;0, E3614/L3614, 0)</f>
        <v>126.66666666666667</v>
      </c>
      <c r="Q3614" t="str">
        <f>LEFT($N3614, FIND("/", $N3614)-1)</f>
        <v>theater</v>
      </c>
      <c r="R3614" t="str">
        <f>RIGHT(N3614, LEN(N3614)-LEN(Q3614)-1)</f>
        <v>plays</v>
      </c>
      <c r="S3614" s="5">
        <f>$J3614/60/60/24+DATE(1970, 1, 1)</f>
        <v>41789.726979166669</v>
      </c>
      <c r="T3614" s="5">
        <f>$I3614/60/60/24+DATE(1970, 1, 1)</f>
        <v>41799.726979166669</v>
      </c>
      <c r="U3614" t="b">
        <f>T3614&gt;S3614</f>
        <v>1</v>
      </c>
    </row>
    <row r="3615" spans="1:21" ht="43.5" x14ac:dyDescent="0.35">
      <c r="A3615">
        <v>3613</v>
      </c>
      <c r="B3615" s="3" t="s">
        <v>3612</v>
      </c>
      <c r="C3615" s="3" t="s">
        <v>7723</v>
      </c>
      <c r="D3615" s="11">
        <v>1250</v>
      </c>
      <c r="E3615" s="11">
        <v>1250</v>
      </c>
      <c r="F3615" t="s">
        <v>8219</v>
      </c>
      <c r="G3615" t="s">
        <v>8224</v>
      </c>
      <c r="H3615" t="s">
        <v>8246</v>
      </c>
      <c r="I3615">
        <v>1403964574</v>
      </c>
      <c r="J3615">
        <v>1401372574</v>
      </c>
      <c r="K3615" t="b">
        <v>0</v>
      </c>
      <c r="L3615">
        <v>20</v>
      </c>
      <c r="M3615" t="b">
        <v>1</v>
      </c>
      <c r="N3615" t="s">
        <v>8271</v>
      </c>
      <c r="O3615" s="13">
        <f>E3615/D3615</f>
        <v>1</v>
      </c>
      <c r="P3615" s="14">
        <f>IF($L3615&lt;&gt;0, E3615/L3615, 0)</f>
        <v>62.5</v>
      </c>
      <c r="Q3615" t="str">
        <f>LEFT($N3615, FIND("/", $N3615)-1)</f>
        <v>theater</v>
      </c>
      <c r="R3615" t="str">
        <f>RIGHT(N3615, LEN(N3615)-LEN(Q3615)-1)</f>
        <v>plays</v>
      </c>
      <c r="S3615" s="5">
        <f>$J3615/60/60/24+DATE(1970, 1, 1)</f>
        <v>41788.58997685185</v>
      </c>
      <c r="T3615" s="5">
        <f>$I3615/60/60/24+DATE(1970, 1, 1)</f>
        <v>41818.58997685185</v>
      </c>
      <c r="U3615" t="b">
        <f>T3615&gt;S3615</f>
        <v>1</v>
      </c>
    </row>
    <row r="3616" spans="1:21" ht="43.5" x14ac:dyDescent="0.35">
      <c r="A3616">
        <v>3614</v>
      </c>
      <c r="B3616" s="3" t="s">
        <v>3439</v>
      </c>
      <c r="C3616" s="3" t="s">
        <v>7724</v>
      </c>
      <c r="D3616" s="11">
        <v>2500</v>
      </c>
      <c r="E3616" s="11">
        <v>2520</v>
      </c>
      <c r="F3616" t="s">
        <v>8219</v>
      </c>
      <c r="G3616" t="s">
        <v>8224</v>
      </c>
      <c r="H3616" t="s">
        <v>8246</v>
      </c>
      <c r="I3616">
        <v>1434675616</v>
      </c>
      <c r="J3616">
        <v>1432083616</v>
      </c>
      <c r="K3616" t="b">
        <v>0</v>
      </c>
      <c r="L3616">
        <v>71</v>
      </c>
      <c r="M3616" t="b">
        <v>1</v>
      </c>
      <c r="N3616" t="s">
        <v>8271</v>
      </c>
      <c r="O3616" s="13">
        <f>E3616/D3616</f>
        <v>1.008</v>
      </c>
      <c r="P3616" s="14">
        <f>IF($L3616&lt;&gt;0, E3616/L3616, 0)</f>
        <v>35.492957746478872</v>
      </c>
      <c r="Q3616" t="str">
        <f>LEFT($N3616, FIND("/", $N3616)-1)</f>
        <v>theater</v>
      </c>
      <c r="R3616" t="str">
        <f>RIGHT(N3616, LEN(N3616)-LEN(Q3616)-1)</f>
        <v>plays</v>
      </c>
      <c r="S3616" s="5">
        <f>$J3616/60/60/24+DATE(1970, 1, 1)</f>
        <v>42144.041851851856</v>
      </c>
      <c r="T3616" s="5">
        <f>$I3616/60/60/24+DATE(1970, 1, 1)</f>
        <v>42174.041851851856</v>
      </c>
      <c r="U3616" t="b">
        <f>T3616&gt;S3616</f>
        <v>1</v>
      </c>
    </row>
    <row r="3617" spans="1:21" ht="43.5" x14ac:dyDescent="0.35">
      <c r="A3617">
        <v>3615</v>
      </c>
      <c r="B3617" s="3" t="s">
        <v>3613</v>
      </c>
      <c r="C3617" s="3" t="s">
        <v>7725</v>
      </c>
      <c r="D3617" s="11">
        <v>2500</v>
      </c>
      <c r="E3617" s="11">
        <v>2670</v>
      </c>
      <c r="F3617" t="s">
        <v>8219</v>
      </c>
      <c r="G3617" t="s">
        <v>8225</v>
      </c>
      <c r="H3617" t="s">
        <v>8247</v>
      </c>
      <c r="I3617">
        <v>1449756896</v>
      </c>
      <c r="J3617">
        <v>1447164896</v>
      </c>
      <c r="K3617" t="b">
        <v>0</v>
      </c>
      <c r="L3617">
        <v>72</v>
      </c>
      <c r="M3617" t="b">
        <v>1</v>
      </c>
      <c r="N3617" t="s">
        <v>8271</v>
      </c>
      <c r="O3617" s="13">
        <f>E3617/D3617</f>
        <v>1.0680000000000001</v>
      </c>
      <c r="P3617" s="14">
        <f>IF($L3617&lt;&gt;0, E3617/L3617, 0)</f>
        <v>37.083333333333336</v>
      </c>
      <c r="Q3617" t="str">
        <f>LEFT($N3617, FIND("/", $N3617)-1)</f>
        <v>theater</v>
      </c>
      <c r="R3617" t="str">
        <f>RIGHT(N3617, LEN(N3617)-LEN(Q3617)-1)</f>
        <v>plays</v>
      </c>
      <c r="S3617" s="5">
        <f>$J3617/60/60/24+DATE(1970, 1, 1)</f>
        <v>42318.593703703707</v>
      </c>
      <c r="T3617" s="5">
        <f>$I3617/60/60/24+DATE(1970, 1, 1)</f>
        <v>42348.593703703707</v>
      </c>
      <c r="U3617" t="b">
        <f>T3617&gt;S3617</f>
        <v>1</v>
      </c>
    </row>
    <row r="3618" spans="1:21" ht="58" x14ac:dyDescent="0.35">
      <c r="A3618">
        <v>3616</v>
      </c>
      <c r="B3618" s="3" t="s">
        <v>3614</v>
      </c>
      <c r="C3618" s="3" t="s">
        <v>7726</v>
      </c>
      <c r="D3618" s="11">
        <v>2500</v>
      </c>
      <c r="E3618" s="11">
        <v>3120</v>
      </c>
      <c r="F3618" t="s">
        <v>8219</v>
      </c>
      <c r="G3618" t="s">
        <v>8225</v>
      </c>
      <c r="H3618" t="s">
        <v>8247</v>
      </c>
      <c r="I3618">
        <v>1426801664</v>
      </c>
      <c r="J3618">
        <v>1424213264</v>
      </c>
      <c r="K3618" t="b">
        <v>0</v>
      </c>
      <c r="L3618">
        <v>45</v>
      </c>
      <c r="M3618" t="b">
        <v>1</v>
      </c>
      <c r="N3618" t="s">
        <v>8271</v>
      </c>
      <c r="O3618" s="13">
        <f>E3618/D3618</f>
        <v>1.248</v>
      </c>
      <c r="P3618" s="14">
        <f>IF($L3618&lt;&gt;0, E3618/L3618, 0)</f>
        <v>69.333333333333329</v>
      </c>
      <c r="Q3618" t="str">
        <f>LEFT($N3618, FIND("/", $N3618)-1)</f>
        <v>theater</v>
      </c>
      <c r="R3618" t="str">
        <f>RIGHT(N3618, LEN(N3618)-LEN(Q3618)-1)</f>
        <v>plays</v>
      </c>
      <c r="S3618" s="5">
        <f>$J3618/60/60/24+DATE(1970, 1, 1)</f>
        <v>42052.949814814812</v>
      </c>
      <c r="T3618" s="5">
        <f>$I3618/60/60/24+DATE(1970, 1, 1)</f>
        <v>42082.908148148148</v>
      </c>
      <c r="U3618" t="b">
        <f>T3618&gt;S3618</f>
        <v>1</v>
      </c>
    </row>
    <row r="3619" spans="1:21" ht="43.5" x14ac:dyDescent="0.35">
      <c r="A3619">
        <v>3617</v>
      </c>
      <c r="B3619" s="3" t="s">
        <v>3615</v>
      </c>
      <c r="C3619" s="3" t="s">
        <v>7727</v>
      </c>
      <c r="D3619" s="11">
        <v>740</v>
      </c>
      <c r="E3619" s="11">
        <v>880</v>
      </c>
      <c r="F3619" t="s">
        <v>8219</v>
      </c>
      <c r="G3619" t="s">
        <v>8225</v>
      </c>
      <c r="H3619" t="s">
        <v>8247</v>
      </c>
      <c r="I3619">
        <v>1488240000</v>
      </c>
      <c r="J3619">
        <v>1486996729</v>
      </c>
      <c r="K3619" t="b">
        <v>0</v>
      </c>
      <c r="L3619">
        <v>51</v>
      </c>
      <c r="M3619" t="b">
        <v>1</v>
      </c>
      <c r="N3619" t="s">
        <v>8271</v>
      </c>
      <c r="O3619" s="13">
        <f>E3619/D3619</f>
        <v>1.1891891891891893</v>
      </c>
      <c r="P3619" s="14">
        <f>IF($L3619&lt;&gt;0, E3619/L3619, 0)</f>
        <v>17.254901960784313</v>
      </c>
      <c r="Q3619" t="str">
        <f>LEFT($N3619, FIND("/", $N3619)-1)</f>
        <v>theater</v>
      </c>
      <c r="R3619" t="str">
        <f>RIGHT(N3619, LEN(N3619)-LEN(Q3619)-1)</f>
        <v>plays</v>
      </c>
      <c r="S3619" s="5">
        <f>$J3619/60/60/24+DATE(1970, 1, 1)</f>
        <v>42779.610289351855</v>
      </c>
      <c r="T3619" s="5">
        <f>$I3619/60/60/24+DATE(1970, 1, 1)</f>
        <v>42794</v>
      </c>
      <c r="U3619" t="b">
        <f>T3619&gt;S3619</f>
        <v>1</v>
      </c>
    </row>
    <row r="3620" spans="1:21" ht="43.5" x14ac:dyDescent="0.35">
      <c r="A3620">
        <v>3618</v>
      </c>
      <c r="B3620" s="3" t="s">
        <v>3616</v>
      </c>
      <c r="C3620" s="3" t="s">
        <v>7728</v>
      </c>
      <c r="D3620" s="11">
        <v>2000</v>
      </c>
      <c r="E3620" s="11">
        <v>2020</v>
      </c>
      <c r="F3620" t="s">
        <v>8219</v>
      </c>
      <c r="G3620" t="s">
        <v>8225</v>
      </c>
      <c r="H3620" t="s">
        <v>8247</v>
      </c>
      <c r="I3620">
        <v>1433343850</v>
      </c>
      <c r="J3620">
        <v>1430751850</v>
      </c>
      <c r="K3620" t="b">
        <v>0</v>
      </c>
      <c r="L3620">
        <v>56</v>
      </c>
      <c r="M3620" t="b">
        <v>1</v>
      </c>
      <c r="N3620" t="s">
        <v>8271</v>
      </c>
      <c r="O3620" s="13">
        <f>E3620/D3620</f>
        <v>1.01</v>
      </c>
      <c r="P3620" s="14">
        <f>IF($L3620&lt;&gt;0, E3620/L3620, 0)</f>
        <v>36.071428571428569</v>
      </c>
      <c r="Q3620" t="str">
        <f>LEFT($N3620, FIND("/", $N3620)-1)</f>
        <v>theater</v>
      </c>
      <c r="R3620" t="str">
        <f>RIGHT(N3620, LEN(N3620)-LEN(Q3620)-1)</f>
        <v>plays</v>
      </c>
      <c r="S3620" s="5">
        <f>$J3620/60/60/24+DATE(1970, 1, 1)</f>
        <v>42128.627893518518</v>
      </c>
      <c r="T3620" s="5">
        <f>$I3620/60/60/24+DATE(1970, 1, 1)</f>
        <v>42158.627893518518</v>
      </c>
      <c r="U3620" t="b">
        <f>T3620&gt;S3620</f>
        <v>1</v>
      </c>
    </row>
    <row r="3621" spans="1:21" ht="43.5" x14ac:dyDescent="0.35">
      <c r="A3621">
        <v>3619</v>
      </c>
      <c r="B3621" s="3" t="s">
        <v>3617</v>
      </c>
      <c r="C3621" s="3" t="s">
        <v>7729</v>
      </c>
      <c r="D3621" s="11">
        <v>1000</v>
      </c>
      <c r="E3621" s="11">
        <v>1130</v>
      </c>
      <c r="F3621" t="s">
        <v>8219</v>
      </c>
      <c r="G3621" t="s">
        <v>8224</v>
      </c>
      <c r="H3621" t="s">
        <v>8246</v>
      </c>
      <c r="I3621">
        <v>1479592800</v>
      </c>
      <c r="J3621">
        <v>1476760226</v>
      </c>
      <c r="K3621" t="b">
        <v>0</v>
      </c>
      <c r="L3621">
        <v>17</v>
      </c>
      <c r="M3621" t="b">
        <v>1</v>
      </c>
      <c r="N3621" t="s">
        <v>8271</v>
      </c>
      <c r="O3621" s="13">
        <f>E3621/D3621</f>
        <v>1.1299999999999999</v>
      </c>
      <c r="P3621" s="14">
        <f>IF($L3621&lt;&gt;0, E3621/L3621, 0)</f>
        <v>66.470588235294116</v>
      </c>
      <c r="Q3621" t="str">
        <f>LEFT($N3621, FIND("/", $N3621)-1)</f>
        <v>theater</v>
      </c>
      <c r="R3621" t="str">
        <f>RIGHT(N3621, LEN(N3621)-LEN(Q3621)-1)</f>
        <v>plays</v>
      </c>
      <c r="S3621" s="5">
        <f>$J3621/60/60/24+DATE(1970, 1, 1)</f>
        <v>42661.132245370376</v>
      </c>
      <c r="T3621" s="5">
        <f>$I3621/60/60/24+DATE(1970, 1, 1)</f>
        <v>42693.916666666672</v>
      </c>
      <c r="U3621" t="b">
        <f>T3621&gt;S3621</f>
        <v>1</v>
      </c>
    </row>
    <row r="3622" spans="1:21" ht="43.5" x14ac:dyDescent="0.35">
      <c r="A3622">
        <v>3620</v>
      </c>
      <c r="B3622" s="3" t="s">
        <v>3618</v>
      </c>
      <c r="C3622" s="3" t="s">
        <v>7730</v>
      </c>
      <c r="D3622" s="11">
        <v>10500</v>
      </c>
      <c r="E3622" s="11">
        <v>11045</v>
      </c>
      <c r="F3622" t="s">
        <v>8219</v>
      </c>
      <c r="G3622" t="s">
        <v>8224</v>
      </c>
      <c r="H3622" t="s">
        <v>8246</v>
      </c>
      <c r="I3622">
        <v>1425528000</v>
      </c>
      <c r="J3622">
        <v>1422916261</v>
      </c>
      <c r="K3622" t="b">
        <v>0</v>
      </c>
      <c r="L3622">
        <v>197</v>
      </c>
      <c r="M3622" t="b">
        <v>1</v>
      </c>
      <c r="N3622" t="s">
        <v>8271</v>
      </c>
      <c r="O3622" s="13">
        <f>E3622/D3622</f>
        <v>1.0519047619047619</v>
      </c>
      <c r="P3622" s="14">
        <f>IF($L3622&lt;&gt;0, E3622/L3622, 0)</f>
        <v>56.065989847715734</v>
      </c>
      <c r="Q3622" t="str">
        <f>LEFT($N3622, FIND("/", $N3622)-1)</f>
        <v>theater</v>
      </c>
      <c r="R3622" t="str">
        <f>RIGHT(N3622, LEN(N3622)-LEN(Q3622)-1)</f>
        <v>plays</v>
      </c>
      <c r="S3622" s="5">
        <f>$J3622/60/60/24+DATE(1970, 1, 1)</f>
        <v>42037.938206018516</v>
      </c>
      <c r="T3622" s="5">
        <f>$I3622/60/60/24+DATE(1970, 1, 1)</f>
        <v>42068.166666666672</v>
      </c>
      <c r="U3622" t="b">
        <f>T3622&gt;S3622</f>
        <v>1</v>
      </c>
    </row>
    <row r="3623" spans="1:21" ht="43.5" x14ac:dyDescent="0.35">
      <c r="A3623">
        <v>3621</v>
      </c>
      <c r="B3623" s="3" t="s">
        <v>3619</v>
      </c>
      <c r="C3623" s="3" t="s">
        <v>7731</v>
      </c>
      <c r="D3623" s="11">
        <v>3000</v>
      </c>
      <c r="E3623" s="11">
        <v>3292</v>
      </c>
      <c r="F3623" t="s">
        <v>8219</v>
      </c>
      <c r="G3623" t="s">
        <v>8224</v>
      </c>
      <c r="H3623" t="s">
        <v>8246</v>
      </c>
      <c r="I3623">
        <v>1475269200</v>
      </c>
      <c r="J3623">
        <v>1473200844</v>
      </c>
      <c r="K3623" t="b">
        <v>0</v>
      </c>
      <c r="L3623">
        <v>70</v>
      </c>
      <c r="M3623" t="b">
        <v>1</v>
      </c>
      <c r="N3623" t="s">
        <v>8271</v>
      </c>
      <c r="O3623" s="13">
        <f>E3623/D3623</f>
        <v>1.0973333333333333</v>
      </c>
      <c r="P3623" s="14">
        <f>IF($L3623&lt;&gt;0, E3623/L3623, 0)</f>
        <v>47.028571428571432</v>
      </c>
      <c r="Q3623" t="str">
        <f>LEFT($N3623, FIND("/", $N3623)-1)</f>
        <v>theater</v>
      </c>
      <c r="R3623" t="str">
        <f>RIGHT(N3623, LEN(N3623)-LEN(Q3623)-1)</f>
        <v>plays</v>
      </c>
      <c r="S3623" s="5">
        <f>$J3623/60/60/24+DATE(1970, 1, 1)</f>
        <v>42619.935694444444</v>
      </c>
      <c r="T3623" s="5">
        <f>$I3623/60/60/24+DATE(1970, 1, 1)</f>
        <v>42643.875</v>
      </c>
      <c r="U3623" t="b">
        <f>T3623&gt;S3623</f>
        <v>1</v>
      </c>
    </row>
    <row r="3624" spans="1:21" ht="29" x14ac:dyDescent="0.35">
      <c r="A3624">
        <v>3622</v>
      </c>
      <c r="B3624" s="3" t="s">
        <v>3620</v>
      </c>
      <c r="C3624" s="3" t="s">
        <v>7732</v>
      </c>
      <c r="D3624" s="11">
        <v>1000</v>
      </c>
      <c r="E3624" s="11">
        <v>1000.99</v>
      </c>
      <c r="F3624" t="s">
        <v>8219</v>
      </c>
      <c r="G3624" t="s">
        <v>8224</v>
      </c>
      <c r="H3624" t="s">
        <v>8246</v>
      </c>
      <c r="I3624">
        <v>1411874580</v>
      </c>
      <c r="J3624">
        <v>1409030371</v>
      </c>
      <c r="K3624" t="b">
        <v>0</v>
      </c>
      <c r="L3624">
        <v>21</v>
      </c>
      <c r="M3624" t="b">
        <v>1</v>
      </c>
      <c r="N3624" t="s">
        <v>8271</v>
      </c>
      <c r="O3624" s="13">
        <f>E3624/D3624</f>
        <v>1.00099</v>
      </c>
      <c r="P3624" s="14">
        <f>IF($L3624&lt;&gt;0, E3624/L3624, 0)</f>
        <v>47.666190476190479</v>
      </c>
      <c r="Q3624" t="str">
        <f>LEFT($N3624, FIND("/", $N3624)-1)</f>
        <v>theater</v>
      </c>
      <c r="R3624" t="str">
        <f>RIGHT(N3624, LEN(N3624)-LEN(Q3624)-1)</f>
        <v>plays</v>
      </c>
      <c r="S3624" s="5">
        <f>$J3624/60/60/24+DATE(1970, 1, 1)</f>
        <v>41877.221886574072</v>
      </c>
      <c r="T3624" s="5">
        <f>$I3624/60/60/24+DATE(1970, 1, 1)</f>
        <v>41910.140972222223</v>
      </c>
      <c r="U3624" t="b">
        <f>T3624&gt;S3624</f>
        <v>1</v>
      </c>
    </row>
    <row r="3625" spans="1:21" ht="29" x14ac:dyDescent="0.35">
      <c r="A3625">
        <v>3623</v>
      </c>
      <c r="B3625" s="3" t="s">
        <v>3621</v>
      </c>
      <c r="C3625" s="3" t="s">
        <v>7733</v>
      </c>
      <c r="D3625" s="11">
        <v>2500</v>
      </c>
      <c r="E3625" s="11">
        <v>3000</v>
      </c>
      <c r="F3625" t="s">
        <v>8219</v>
      </c>
      <c r="G3625" t="s">
        <v>8224</v>
      </c>
      <c r="H3625" t="s">
        <v>8246</v>
      </c>
      <c r="I3625">
        <v>1406358000</v>
      </c>
      <c r="J3625">
        <v>1404841270</v>
      </c>
      <c r="K3625" t="b">
        <v>0</v>
      </c>
      <c r="L3625">
        <v>34</v>
      </c>
      <c r="M3625" t="b">
        <v>1</v>
      </c>
      <c r="N3625" t="s">
        <v>8271</v>
      </c>
      <c r="O3625" s="13">
        <f>E3625/D3625</f>
        <v>1.2</v>
      </c>
      <c r="P3625" s="14">
        <f>IF($L3625&lt;&gt;0, E3625/L3625, 0)</f>
        <v>88.235294117647058</v>
      </c>
      <c r="Q3625" t="str">
        <f>LEFT($N3625, FIND("/", $N3625)-1)</f>
        <v>theater</v>
      </c>
      <c r="R3625" t="str">
        <f>RIGHT(N3625, LEN(N3625)-LEN(Q3625)-1)</f>
        <v>plays</v>
      </c>
      <c r="S3625" s="5">
        <f>$J3625/60/60/24+DATE(1970, 1, 1)</f>
        <v>41828.736921296295</v>
      </c>
      <c r="T3625" s="5">
        <f>$I3625/60/60/24+DATE(1970, 1, 1)</f>
        <v>41846.291666666664</v>
      </c>
      <c r="U3625" t="b">
        <f>T3625&gt;S3625</f>
        <v>1</v>
      </c>
    </row>
    <row r="3626" spans="1:21" ht="72.5" x14ac:dyDescent="0.35">
      <c r="A3626">
        <v>3624</v>
      </c>
      <c r="B3626" s="3" t="s">
        <v>3622</v>
      </c>
      <c r="C3626" s="3" t="s">
        <v>7734</v>
      </c>
      <c r="D3626" s="11">
        <v>3000</v>
      </c>
      <c r="E3626" s="11">
        <v>3148</v>
      </c>
      <c r="F3626" t="s">
        <v>8219</v>
      </c>
      <c r="G3626" t="s">
        <v>8224</v>
      </c>
      <c r="H3626" t="s">
        <v>8246</v>
      </c>
      <c r="I3626">
        <v>1471977290</v>
      </c>
      <c r="J3626">
        <v>1466793290</v>
      </c>
      <c r="K3626" t="b">
        <v>0</v>
      </c>
      <c r="L3626">
        <v>39</v>
      </c>
      <c r="M3626" t="b">
        <v>1</v>
      </c>
      <c r="N3626" t="s">
        <v>8271</v>
      </c>
      <c r="O3626" s="13">
        <f>E3626/D3626</f>
        <v>1.0493333333333332</v>
      </c>
      <c r="P3626" s="14">
        <f>IF($L3626&lt;&gt;0, E3626/L3626, 0)</f>
        <v>80.717948717948715</v>
      </c>
      <c r="Q3626" t="str">
        <f>LEFT($N3626, FIND("/", $N3626)-1)</f>
        <v>theater</v>
      </c>
      <c r="R3626" t="str">
        <f>RIGHT(N3626, LEN(N3626)-LEN(Q3626)-1)</f>
        <v>plays</v>
      </c>
      <c r="S3626" s="5">
        <f>$J3626/60/60/24+DATE(1970, 1, 1)</f>
        <v>42545.774189814809</v>
      </c>
      <c r="T3626" s="5">
        <f>$I3626/60/60/24+DATE(1970, 1, 1)</f>
        <v>42605.774189814809</v>
      </c>
      <c r="U3626" t="b">
        <f>T3626&gt;S3626</f>
        <v>1</v>
      </c>
    </row>
    <row r="3627" spans="1:21" ht="58" x14ac:dyDescent="0.35">
      <c r="A3627">
        <v>3625</v>
      </c>
      <c r="B3627" s="3" t="s">
        <v>3623</v>
      </c>
      <c r="C3627" s="3" t="s">
        <v>7735</v>
      </c>
      <c r="D3627" s="11">
        <v>3000</v>
      </c>
      <c r="E3627" s="11">
        <v>3080</v>
      </c>
      <c r="F3627" t="s">
        <v>8219</v>
      </c>
      <c r="G3627" t="s">
        <v>8225</v>
      </c>
      <c r="H3627" t="s">
        <v>8247</v>
      </c>
      <c r="I3627">
        <v>1435851577</v>
      </c>
      <c r="J3627">
        <v>1433259577</v>
      </c>
      <c r="K3627" t="b">
        <v>0</v>
      </c>
      <c r="L3627">
        <v>78</v>
      </c>
      <c r="M3627" t="b">
        <v>1</v>
      </c>
      <c r="N3627" t="s">
        <v>8271</v>
      </c>
      <c r="O3627" s="13">
        <f>E3627/D3627</f>
        <v>1.0266666666666666</v>
      </c>
      <c r="P3627" s="14">
        <f>IF($L3627&lt;&gt;0, E3627/L3627, 0)</f>
        <v>39.487179487179489</v>
      </c>
      <c r="Q3627" t="str">
        <f>LEFT($N3627, FIND("/", $N3627)-1)</f>
        <v>theater</v>
      </c>
      <c r="R3627" t="str">
        <f>RIGHT(N3627, LEN(N3627)-LEN(Q3627)-1)</f>
        <v>plays</v>
      </c>
      <c r="S3627" s="5">
        <f>$J3627/60/60/24+DATE(1970, 1, 1)</f>
        <v>42157.652511574073</v>
      </c>
      <c r="T3627" s="5">
        <f>$I3627/60/60/24+DATE(1970, 1, 1)</f>
        <v>42187.652511574073</v>
      </c>
      <c r="U3627" t="b">
        <f>T3627&gt;S3627</f>
        <v>1</v>
      </c>
    </row>
    <row r="3628" spans="1:21" ht="43.5" x14ac:dyDescent="0.35">
      <c r="A3628">
        <v>3626</v>
      </c>
      <c r="B3628" s="3" t="s">
        <v>3624</v>
      </c>
      <c r="C3628" s="3" t="s">
        <v>7736</v>
      </c>
      <c r="D3628" s="11">
        <v>4000</v>
      </c>
      <c r="E3628" s="11">
        <v>4073</v>
      </c>
      <c r="F3628" t="s">
        <v>8219</v>
      </c>
      <c r="G3628" t="s">
        <v>8225</v>
      </c>
      <c r="H3628" t="s">
        <v>8247</v>
      </c>
      <c r="I3628">
        <v>1408204857</v>
      </c>
      <c r="J3628">
        <v>1406390457</v>
      </c>
      <c r="K3628" t="b">
        <v>0</v>
      </c>
      <c r="L3628">
        <v>48</v>
      </c>
      <c r="M3628" t="b">
        <v>1</v>
      </c>
      <c r="N3628" t="s">
        <v>8271</v>
      </c>
      <c r="O3628" s="13">
        <f>E3628/D3628</f>
        <v>1.0182500000000001</v>
      </c>
      <c r="P3628" s="14">
        <f>IF($L3628&lt;&gt;0, E3628/L3628, 0)</f>
        <v>84.854166666666671</v>
      </c>
      <c r="Q3628" t="str">
        <f>LEFT($N3628, FIND("/", $N3628)-1)</f>
        <v>theater</v>
      </c>
      <c r="R3628" t="str">
        <f>RIGHT(N3628, LEN(N3628)-LEN(Q3628)-1)</f>
        <v>plays</v>
      </c>
      <c r="S3628" s="5">
        <f>$J3628/60/60/24+DATE(1970, 1, 1)</f>
        <v>41846.667326388888</v>
      </c>
      <c r="T3628" s="5">
        <f>$I3628/60/60/24+DATE(1970, 1, 1)</f>
        <v>41867.667326388888</v>
      </c>
      <c r="U3628" t="b">
        <f>T3628&gt;S3628</f>
        <v>1</v>
      </c>
    </row>
    <row r="3629" spans="1:21" ht="43.5" x14ac:dyDescent="0.35">
      <c r="A3629">
        <v>3627</v>
      </c>
      <c r="B3629" s="3" t="s">
        <v>3625</v>
      </c>
      <c r="C3629" s="3" t="s">
        <v>7737</v>
      </c>
      <c r="D3629" s="11">
        <v>2000</v>
      </c>
      <c r="E3629" s="11">
        <v>2000</v>
      </c>
      <c r="F3629" t="s">
        <v>8219</v>
      </c>
      <c r="G3629" t="s">
        <v>8224</v>
      </c>
      <c r="H3629" t="s">
        <v>8246</v>
      </c>
      <c r="I3629">
        <v>1463803140</v>
      </c>
      <c r="J3629">
        <v>1459446487</v>
      </c>
      <c r="K3629" t="b">
        <v>0</v>
      </c>
      <c r="L3629">
        <v>29</v>
      </c>
      <c r="M3629" t="b">
        <v>1</v>
      </c>
      <c r="N3629" t="s">
        <v>8271</v>
      </c>
      <c r="O3629" s="13">
        <f>E3629/D3629</f>
        <v>1</v>
      </c>
      <c r="P3629" s="14">
        <f>IF($L3629&lt;&gt;0, E3629/L3629, 0)</f>
        <v>68.965517241379317</v>
      </c>
      <c r="Q3629" t="str">
        <f>LEFT($N3629, FIND("/", $N3629)-1)</f>
        <v>theater</v>
      </c>
      <c r="R3629" t="str">
        <f>RIGHT(N3629, LEN(N3629)-LEN(Q3629)-1)</f>
        <v>plays</v>
      </c>
      <c r="S3629" s="5">
        <f>$J3629/60/60/24+DATE(1970, 1, 1)</f>
        <v>42460.741747685184</v>
      </c>
      <c r="T3629" s="5">
        <f>$I3629/60/60/24+DATE(1970, 1, 1)</f>
        <v>42511.165972222225</v>
      </c>
      <c r="U3629" t="b">
        <f>T3629&gt;S3629</f>
        <v>1</v>
      </c>
    </row>
    <row r="3630" spans="1:21" ht="58" x14ac:dyDescent="0.35">
      <c r="A3630">
        <v>3628</v>
      </c>
      <c r="B3630" s="3" t="s">
        <v>3626</v>
      </c>
      <c r="C3630" s="3" t="s">
        <v>7738</v>
      </c>
      <c r="D3630" s="11">
        <v>100000</v>
      </c>
      <c r="E3630" s="11">
        <v>0</v>
      </c>
      <c r="F3630" t="s">
        <v>8221</v>
      </c>
      <c r="G3630" t="s">
        <v>8224</v>
      </c>
      <c r="H3630" t="s">
        <v>8246</v>
      </c>
      <c r="I3630">
        <v>1450040396</v>
      </c>
      <c r="J3630">
        <v>1444852796</v>
      </c>
      <c r="K3630" t="b">
        <v>0</v>
      </c>
      <c r="L3630">
        <v>0</v>
      </c>
      <c r="M3630" t="b">
        <v>0</v>
      </c>
      <c r="N3630" t="s">
        <v>8305</v>
      </c>
      <c r="O3630" s="13">
        <f>E3630/D3630</f>
        <v>0</v>
      </c>
      <c r="P3630" s="14">
        <f>IF($L3630&lt;&gt;0, E3630/L3630, 0)</f>
        <v>0</v>
      </c>
      <c r="Q3630" t="str">
        <f>LEFT($N3630, FIND("/", $N3630)-1)</f>
        <v>theater</v>
      </c>
      <c r="R3630" t="str">
        <f>RIGHT(N3630, LEN(N3630)-LEN(Q3630)-1)</f>
        <v>musical</v>
      </c>
      <c r="S3630" s="5">
        <f>$J3630/60/60/24+DATE(1970, 1, 1)</f>
        <v>42291.833287037036</v>
      </c>
      <c r="T3630" s="5">
        <f>$I3630/60/60/24+DATE(1970, 1, 1)</f>
        <v>42351.874953703707</v>
      </c>
      <c r="U3630" t="b">
        <f>T3630&gt;S3630</f>
        <v>1</v>
      </c>
    </row>
    <row r="3631" spans="1:21" ht="58" x14ac:dyDescent="0.35">
      <c r="A3631">
        <v>3629</v>
      </c>
      <c r="B3631" s="3" t="s">
        <v>3627</v>
      </c>
      <c r="C3631" s="3" t="s">
        <v>7739</v>
      </c>
      <c r="D3631" s="11">
        <v>1000000</v>
      </c>
      <c r="E3631" s="11">
        <v>2</v>
      </c>
      <c r="F3631" t="s">
        <v>8221</v>
      </c>
      <c r="G3631" t="s">
        <v>8224</v>
      </c>
      <c r="H3631" t="s">
        <v>8246</v>
      </c>
      <c r="I3631">
        <v>1462467600</v>
      </c>
      <c r="J3631">
        <v>1457403364</v>
      </c>
      <c r="K3631" t="b">
        <v>0</v>
      </c>
      <c r="L3631">
        <v>2</v>
      </c>
      <c r="M3631" t="b">
        <v>0</v>
      </c>
      <c r="N3631" t="s">
        <v>8305</v>
      </c>
      <c r="O3631" s="13">
        <f>E3631/D3631</f>
        <v>1.9999999999999999E-6</v>
      </c>
      <c r="P3631" s="14">
        <f>IF($L3631&lt;&gt;0, E3631/L3631, 0)</f>
        <v>1</v>
      </c>
      <c r="Q3631" t="str">
        <f>LEFT($N3631, FIND("/", $N3631)-1)</f>
        <v>theater</v>
      </c>
      <c r="R3631" t="str">
        <f>RIGHT(N3631, LEN(N3631)-LEN(Q3631)-1)</f>
        <v>musical</v>
      </c>
      <c r="S3631" s="5">
        <f>$J3631/60/60/24+DATE(1970, 1, 1)</f>
        <v>42437.094490740739</v>
      </c>
      <c r="T3631" s="5">
        <f>$I3631/60/60/24+DATE(1970, 1, 1)</f>
        <v>42495.708333333328</v>
      </c>
      <c r="U3631" t="b">
        <f>T3631&gt;S3631</f>
        <v>1</v>
      </c>
    </row>
    <row r="3632" spans="1:21" ht="43.5" x14ac:dyDescent="0.35">
      <c r="A3632">
        <v>3630</v>
      </c>
      <c r="B3632" s="3" t="s">
        <v>3628</v>
      </c>
      <c r="C3632" s="3" t="s">
        <v>7740</v>
      </c>
      <c r="D3632" s="11">
        <v>3000</v>
      </c>
      <c r="E3632" s="11">
        <v>1</v>
      </c>
      <c r="F3632" t="s">
        <v>8221</v>
      </c>
      <c r="G3632" t="s">
        <v>8225</v>
      </c>
      <c r="H3632" t="s">
        <v>8247</v>
      </c>
      <c r="I3632">
        <v>1417295990</v>
      </c>
      <c r="J3632">
        <v>1414700390</v>
      </c>
      <c r="K3632" t="b">
        <v>0</v>
      </c>
      <c r="L3632">
        <v>1</v>
      </c>
      <c r="M3632" t="b">
        <v>0</v>
      </c>
      <c r="N3632" t="s">
        <v>8305</v>
      </c>
      <c r="O3632" s="13">
        <f>E3632/D3632</f>
        <v>3.3333333333333332E-4</v>
      </c>
      <c r="P3632" s="14">
        <f>IF($L3632&lt;&gt;0, E3632/L3632, 0)</f>
        <v>1</v>
      </c>
      <c r="Q3632" t="str">
        <f>LEFT($N3632, FIND("/", $N3632)-1)</f>
        <v>theater</v>
      </c>
      <c r="R3632" t="str">
        <f>RIGHT(N3632, LEN(N3632)-LEN(Q3632)-1)</f>
        <v>musical</v>
      </c>
      <c r="S3632" s="5">
        <f>$J3632/60/60/24+DATE(1970, 1, 1)</f>
        <v>41942.84710648148</v>
      </c>
      <c r="T3632" s="5">
        <f>$I3632/60/60/24+DATE(1970, 1, 1)</f>
        <v>41972.888773148152</v>
      </c>
      <c r="U3632" t="b">
        <f>T3632&gt;S3632</f>
        <v>1</v>
      </c>
    </row>
    <row r="3633" spans="1:21" ht="58" x14ac:dyDescent="0.35">
      <c r="A3633">
        <v>3631</v>
      </c>
      <c r="B3633" s="3" t="s">
        <v>3629</v>
      </c>
      <c r="C3633" s="3" t="s">
        <v>7741</v>
      </c>
      <c r="D3633" s="11">
        <v>17100</v>
      </c>
      <c r="E3633" s="11">
        <v>8725</v>
      </c>
      <c r="F3633" t="s">
        <v>8221</v>
      </c>
      <c r="G3633" t="s">
        <v>8224</v>
      </c>
      <c r="H3633" t="s">
        <v>8246</v>
      </c>
      <c r="I3633">
        <v>1411444740</v>
      </c>
      <c r="J3633">
        <v>1409335497</v>
      </c>
      <c r="K3633" t="b">
        <v>0</v>
      </c>
      <c r="L3633">
        <v>59</v>
      </c>
      <c r="M3633" t="b">
        <v>0</v>
      </c>
      <c r="N3633" t="s">
        <v>8305</v>
      </c>
      <c r="O3633" s="13">
        <f>E3633/D3633</f>
        <v>0.51023391812865493</v>
      </c>
      <c r="P3633" s="14">
        <f>IF($L3633&lt;&gt;0, E3633/L3633, 0)</f>
        <v>147.88135593220338</v>
      </c>
      <c r="Q3633" t="str">
        <f>LEFT($N3633, FIND("/", $N3633)-1)</f>
        <v>theater</v>
      </c>
      <c r="R3633" t="str">
        <f>RIGHT(N3633, LEN(N3633)-LEN(Q3633)-1)</f>
        <v>musical</v>
      </c>
      <c r="S3633" s="5">
        <f>$J3633/60/60/24+DATE(1970, 1, 1)</f>
        <v>41880.753437499996</v>
      </c>
      <c r="T3633" s="5">
        <f>$I3633/60/60/24+DATE(1970, 1, 1)</f>
        <v>41905.165972222225</v>
      </c>
      <c r="U3633" t="b">
        <f>T3633&gt;S3633</f>
        <v>1</v>
      </c>
    </row>
    <row r="3634" spans="1:21" ht="43.5" x14ac:dyDescent="0.35">
      <c r="A3634">
        <v>3632</v>
      </c>
      <c r="B3634" s="3" t="s">
        <v>3630</v>
      </c>
      <c r="C3634" s="3" t="s">
        <v>7742</v>
      </c>
      <c r="D3634" s="11">
        <v>500</v>
      </c>
      <c r="E3634" s="11">
        <v>100</v>
      </c>
      <c r="F3634" t="s">
        <v>8221</v>
      </c>
      <c r="G3634" t="s">
        <v>8225</v>
      </c>
      <c r="H3634" t="s">
        <v>8247</v>
      </c>
      <c r="I3634">
        <v>1416781749</v>
      </c>
      <c r="J3634">
        <v>1415053749</v>
      </c>
      <c r="K3634" t="b">
        <v>0</v>
      </c>
      <c r="L3634">
        <v>1</v>
      </c>
      <c r="M3634" t="b">
        <v>0</v>
      </c>
      <c r="N3634" t="s">
        <v>8305</v>
      </c>
      <c r="O3634" s="13">
        <f>E3634/D3634</f>
        <v>0.2</v>
      </c>
      <c r="P3634" s="14">
        <f>IF($L3634&lt;&gt;0, E3634/L3634, 0)</f>
        <v>100</v>
      </c>
      <c r="Q3634" t="str">
        <f>LEFT($N3634, FIND("/", $N3634)-1)</f>
        <v>theater</v>
      </c>
      <c r="R3634" t="str">
        <f>RIGHT(N3634, LEN(N3634)-LEN(Q3634)-1)</f>
        <v>musical</v>
      </c>
      <c r="S3634" s="5">
        <f>$J3634/60/60/24+DATE(1970, 1, 1)</f>
        <v>41946.936909722222</v>
      </c>
      <c r="T3634" s="5">
        <f>$I3634/60/60/24+DATE(1970, 1, 1)</f>
        <v>41966.936909722222</v>
      </c>
      <c r="U3634" t="b">
        <f>T3634&gt;S3634</f>
        <v>1</v>
      </c>
    </row>
    <row r="3635" spans="1:21" ht="43.5" x14ac:dyDescent="0.35">
      <c r="A3635">
        <v>3633</v>
      </c>
      <c r="B3635" s="3" t="s">
        <v>3631</v>
      </c>
      <c r="C3635" s="3" t="s">
        <v>7743</v>
      </c>
      <c r="D3635" s="11">
        <v>5000</v>
      </c>
      <c r="E3635" s="11">
        <v>1762</v>
      </c>
      <c r="F3635" t="s">
        <v>8221</v>
      </c>
      <c r="G3635" t="s">
        <v>8224</v>
      </c>
      <c r="H3635" t="s">
        <v>8246</v>
      </c>
      <c r="I3635">
        <v>1479517200</v>
      </c>
      <c r="J3635">
        <v>1475765867</v>
      </c>
      <c r="K3635" t="b">
        <v>0</v>
      </c>
      <c r="L3635">
        <v>31</v>
      </c>
      <c r="M3635" t="b">
        <v>0</v>
      </c>
      <c r="N3635" t="s">
        <v>8305</v>
      </c>
      <c r="O3635" s="13">
        <f>E3635/D3635</f>
        <v>0.35239999999999999</v>
      </c>
      <c r="P3635" s="14">
        <f>IF($L3635&lt;&gt;0, E3635/L3635, 0)</f>
        <v>56.838709677419352</v>
      </c>
      <c r="Q3635" t="str">
        <f>LEFT($N3635, FIND("/", $N3635)-1)</f>
        <v>theater</v>
      </c>
      <c r="R3635" t="str">
        <f>RIGHT(N3635, LEN(N3635)-LEN(Q3635)-1)</f>
        <v>musical</v>
      </c>
      <c r="S3635" s="5">
        <f>$J3635/60/60/24+DATE(1970, 1, 1)</f>
        <v>42649.623460648145</v>
      </c>
      <c r="T3635" s="5">
        <f>$I3635/60/60/24+DATE(1970, 1, 1)</f>
        <v>42693.041666666672</v>
      </c>
      <c r="U3635" t="b">
        <f>T3635&gt;S3635</f>
        <v>1</v>
      </c>
    </row>
    <row r="3636" spans="1:21" ht="43.5" x14ac:dyDescent="0.35">
      <c r="A3636">
        <v>3634</v>
      </c>
      <c r="B3636" s="3" t="s">
        <v>3632</v>
      </c>
      <c r="C3636" s="3" t="s">
        <v>7744</v>
      </c>
      <c r="D3636" s="11">
        <v>75000</v>
      </c>
      <c r="E3636" s="11">
        <v>3185</v>
      </c>
      <c r="F3636" t="s">
        <v>8221</v>
      </c>
      <c r="G3636" t="s">
        <v>8229</v>
      </c>
      <c r="H3636" t="s">
        <v>8251</v>
      </c>
      <c r="I3636">
        <v>1484366340</v>
      </c>
      <c r="J3636">
        <v>1480219174</v>
      </c>
      <c r="K3636" t="b">
        <v>0</v>
      </c>
      <c r="L3636">
        <v>18</v>
      </c>
      <c r="M3636" t="b">
        <v>0</v>
      </c>
      <c r="N3636" t="s">
        <v>8305</v>
      </c>
      <c r="O3636" s="13">
        <f>E3636/D3636</f>
        <v>4.2466666666666666E-2</v>
      </c>
      <c r="P3636" s="14">
        <f>IF($L3636&lt;&gt;0, E3636/L3636, 0)</f>
        <v>176.94444444444446</v>
      </c>
      <c r="Q3636" t="str">
        <f>LEFT($N3636, FIND("/", $N3636)-1)</f>
        <v>theater</v>
      </c>
      <c r="R3636" t="str">
        <f>RIGHT(N3636, LEN(N3636)-LEN(Q3636)-1)</f>
        <v>musical</v>
      </c>
      <c r="S3636" s="5">
        <f>$J3636/60/60/24+DATE(1970, 1, 1)</f>
        <v>42701.166365740741</v>
      </c>
      <c r="T3636" s="5">
        <f>$I3636/60/60/24+DATE(1970, 1, 1)</f>
        <v>42749.165972222225</v>
      </c>
      <c r="U3636" t="b">
        <f>T3636&gt;S3636</f>
        <v>1</v>
      </c>
    </row>
    <row r="3637" spans="1:21" ht="29" x14ac:dyDescent="0.35">
      <c r="A3637">
        <v>3635</v>
      </c>
      <c r="B3637" s="3" t="s">
        <v>3633</v>
      </c>
      <c r="C3637" s="3" t="s">
        <v>7745</v>
      </c>
      <c r="D3637" s="11">
        <v>3500</v>
      </c>
      <c r="E3637" s="11">
        <v>1276</v>
      </c>
      <c r="F3637" t="s">
        <v>8221</v>
      </c>
      <c r="G3637" t="s">
        <v>8224</v>
      </c>
      <c r="H3637" t="s">
        <v>8246</v>
      </c>
      <c r="I3637">
        <v>1461186676</v>
      </c>
      <c r="J3637">
        <v>1458594676</v>
      </c>
      <c r="K3637" t="b">
        <v>0</v>
      </c>
      <c r="L3637">
        <v>10</v>
      </c>
      <c r="M3637" t="b">
        <v>0</v>
      </c>
      <c r="N3637" t="s">
        <v>8305</v>
      </c>
      <c r="O3637" s="13">
        <f>E3637/D3637</f>
        <v>0.36457142857142855</v>
      </c>
      <c r="P3637" s="14">
        <f>IF($L3637&lt;&gt;0, E3637/L3637, 0)</f>
        <v>127.6</v>
      </c>
      <c r="Q3637" t="str">
        <f>LEFT($N3637, FIND("/", $N3637)-1)</f>
        <v>theater</v>
      </c>
      <c r="R3637" t="str">
        <f>RIGHT(N3637, LEN(N3637)-LEN(Q3637)-1)</f>
        <v>musical</v>
      </c>
      <c r="S3637" s="5">
        <f>$J3637/60/60/24+DATE(1970, 1, 1)</f>
        <v>42450.88282407407</v>
      </c>
      <c r="T3637" s="5">
        <f>$I3637/60/60/24+DATE(1970, 1, 1)</f>
        <v>42480.88282407407</v>
      </c>
      <c r="U3637" t="b">
        <f>T3637&gt;S3637</f>
        <v>1</v>
      </c>
    </row>
    <row r="3638" spans="1:21" ht="43.5" x14ac:dyDescent="0.35">
      <c r="A3638">
        <v>3636</v>
      </c>
      <c r="B3638" s="3" t="s">
        <v>3634</v>
      </c>
      <c r="C3638" s="3" t="s">
        <v>7746</v>
      </c>
      <c r="D3638" s="11">
        <v>150000</v>
      </c>
      <c r="E3638" s="11">
        <v>0</v>
      </c>
      <c r="F3638" t="s">
        <v>8221</v>
      </c>
      <c r="G3638" t="s">
        <v>8224</v>
      </c>
      <c r="H3638" t="s">
        <v>8246</v>
      </c>
      <c r="I3638">
        <v>1442248829</v>
      </c>
      <c r="J3638">
        <v>1439224829</v>
      </c>
      <c r="K3638" t="b">
        <v>0</v>
      </c>
      <c r="L3638">
        <v>0</v>
      </c>
      <c r="M3638" t="b">
        <v>0</v>
      </c>
      <c r="N3638" t="s">
        <v>8305</v>
      </c>
      <c r="O3638" s="13">
        <f>E3638/D3638</f>
        <v>0</v>
      </c>
      <c r="P3638" s="14">
        <f>IF($L3638&lt;&gt;0, E3638/L3638, 0)</f>
        <v>0</v>
      </c>
      <c r="Q3638" t="str">
        <f>LEFT($N3638, FIND("/", $N3638)-1)</f>
        <v>theater</v>
      </c>
      <c r="R3638" t="str">
        <f>RIGHT(N3638, LEN(N3638)-LEN(Q3638)-1)</f>
        <v>musical</v>
      </c>
      <c r="S3638" s="5">
        <f>$J3638/60/60/24+DATE(1970, 1, 1)</f>
        <v>42226.694780092599</v>
      </c>
      <c r="T3638" s="5">
        <f>$I3638/60/60/24+DATE(1970, 1, 1)</f>
        <v>42261.694780092599</v>
      </c>
      <c r="U3638" t="b">
        <f>T3638&gt;S3638</f>
        <v>1</v>
      </c>
    </row>
    <row r="3639" spans="1:21" ht="58" x14ac:dyDescent="0.35">
      <c r="A3639">
        <v>3637</v>
      </c>
      <c r="B3639" s="3" t="s">
        <v>3635</v>
      </c>
      <c r="C3639" s="3" t="s">
        <v>7747</v>
      </c>
      <c r="D3639" s="11">
        <v>3000</v>
      </c>
      <c r="E3639" s="11">
        <v>926</v>
      </c>
      <c r="F3639" t="s">
        <v>8221</v>
      </c>
      <c r="G3639" t="s">
        <v>8224</v>
      </c>
      <c r="H3639" t="s">
        <v>8246</v>
      </c>
      <c r="I3639">
        <v>1420130935</v>
      </c>
      <c r="J3639">
        <v>1417538935</v>
      </c>
      <c r="K3639" t="b">
        <v>0</v>
      </c>
      <c r="L3639">
        <v>14</v>
      </c>
      <c r="M3639" t="b">
        <v>0</v>
      </c>
      <c r="N3639" t="s">
        <v>8305</v>
      </c>
      <c r="O3639" s="13">
        <f>E3639/D3639</f>
        <v>0.30866666666666664</v>
      </c>
      <c r="P3639" s="14">
        <f>IF($L3639&lt;&gt;0, E3639/L3639, 0)</f>
        <v>66.142857142857139</v>
      </c>
      <c r="Q3639" t="str">
        <f>LEFT($N3639, FIND("/", $N3639)-1)</f>
        <v>theater</v>
      </c>
      <c r="R3639" t="str">
        <f>RIGHT(N3639, LEN(N3639)-LEN(Q3639)-1)</f>
        <v>musical</v>
      </c>
      <c r="S3639" s="5">
        <f>$J3639/60/60/24+DATE(1970, 1, 1)</f>
        <v>41975.700636574074</v>
      </c>
      <c r="T3639" s="5">
        <f>$I3639/60/60/24+DATE(1970, 1, 1)</f>
        <v>42005.700636574074</v>
      </c>
      <c r="U3639" t="b">
        <f>T3639&gt;S3639</f>
        <v>1</v>
      </c>
    </row>
    <row r="3640" spans="1:21" ht="29" x14ac:dyDescent="0.35">
      <c r="A3640">
        <v>3638</v>
      </c>
      <c r="B3640" s="3" t="s">
        <v>3636</v>
      </c>
      <c r="C3640" s="3" t="s">
        <v>7748</v>
      </c>
      <c r="D3640" s="11">
        <v>3300</v>
      </c>
      <c r="E3640" s="11">
        <v>216</v>
      </c>
      <c r="F3640" t="s">
        <v>8221</v>
      </c>
      <c r="G3640" t="s">
        <v>8229</v>
      </c>
      <c r="H3640" t="s">
        <v>8251</v>
      </c>
      <c r="I3640">
        <v>1429456132</v>
      </c>
      <c r="J3640">
        <v>1424275732</v>
      </c>
      <c r="K3640" t="b">
        <v>0</v>
      </c>
      <c r="L3640">
        <v>2</v>
      </c>
      <c r="M3640" t="b">
        <v>0</v>
      </c>
      <c r="N3640" t="s">
        <v>8305</v>
      </c>
      <c r="O3640" s="13">
        <f>E3640/D3640</f>
        <v>6.545454545454546E-2</v>
      </c>
      <c r="P3640" s="14">
        <f>IF($L3640&lt;&gt;0, E3640/L3640, 0)</f>
        <v>108</v>
      </c>
      <c r="Q3640" t="str">
        <f>LEFT($N3640, FIND("/", $N3640)-1)</f>
        <v>theater</v>
      </c>
      <c r="R3640" t="str">
        <f>RIGHT(N3640, LEN(N3640)-LEN(Q3640)-1)</f>
        <v>musical</v>
      </c>
      <c r="S3640" s="5">
        <f>$J3640/60/60/24+DATE(1970, 1, 1)</f>
        <v>42053.672824074078</v>
      </c>
      <c r="T3640" s="5">
        <f>$I3640/60/60/24+DATE(1970, 1, 1)</f>
        <v>42113.631157407406</v>
      </c>
      <c r="U3640" t="b">
        <f>T3640&gt;S3640</f>
        <v>1</v>
      </c>
    </row>
    <row r="3641" spans="1:21" ht="58" x14ac:dyDescent="0.35">
      <c r="A3641">
        <v>3639</v>
      </c>
      <c r="B3641" s="3" t="s">
        <v>3637</v>
      </c>
      <c r="C3641" s="3" t="s">
        <v>7749</v>
      </c>
      <c r="D3641" s="11">
        <v>25000</v>
      </c>
      <c r="E3641" s="11">
        <v>1</v>
      </c>
      <c r="F3641" t="s">
        <v>8221</v>
      </c>
      <c r="G3641" t="s">
        <v>8224</v>
      </c>
      <c r="H3641" t="s">
        <v>8246</v>
      </c>
      <c r="I3641">
        <v>1475853060</v>
      </c>
      <c r="J3641">
        <v>1470672906</v>
      </c>
      <c r="K3641" t="b">
        <v>0</v>
      </c>
      <c r="L3641">
        <v>1</v>
      </c>
      <c r="M3641" t="b">
        <v>0</v>
      </c>
      <c r="N3641" t="s">
        <v>8305</v>
      </c>
      <c r="O3641" s="13">
        <f>E3641/D3641</f>
        <v>4.0000000000000003E-5</v>
      </c>
      <c r="P3641" s="14">
        <f>IF($L3641&lt;&gt;0, E3641/L3641, 0)</f>
        <v>1</v>
      </c>
      <c r="Q3641" t="str">
        <f>LEFT($N3641, FIND("/", $N3641)-1)</f>
        <v>theater</v>
      </c>
      <c r="R3641" t="str">
        <f>RIGHT(N3641, LEN(N3641)-LEN(Q3641)-1)</f>
        <v>musical</v>
      </c>
      <c r="S3641" s="5">
        <f>$J3641/60/60/24+DATE(1970, 1, 1)</f>
        <v>42590.677152777775</v>
      </c>
      <c r="T3641" s="5">
        <f>$I3641/60/60/24+DATE(1970, 1, 1)</f>
        <v>42650.632638888885</v>
      </c>
      <c r="U3641" t="b">
        <f>T3641&gt;S3641</f>
        <v>1</v>
      </c>
    </row>
    <row r="3642" spans="1:21" ht="72.5" x14ac:dyDescent="0.35">
      <c r="A3642">
        <v>3640</v>
      </c>
      <c r="B3642" s="3" t="s">
        <v>3638</v>
      </c>
      <c r="C3642" s="3" t="s">
        <v>7750</v>
      </c>
      <c r="D3642" s="11">
        <v>1000</v>
      </c>
      <c r="E3642" s="11">
        <v>55</v>
      </c>
      <c r="F3642" t="s">
        <v>8221</v>
      </c>
      <c r="G3642" t="s">
        <v>8224</v>
      </c>
      <c r="H3642" t="s">
        <v>8246</v>
      </c>
      <c r="I3642">
        <v>1431283530</v>
      </c>
      <c r="J3642">
        <v>1428691530</v>
      </c>
      <c r="K3642" t="b">
        <v>0</v>
      </c>
      <c r="L3642">
        <v>3</v>
      </c>
      <c r="M3642" t="b">
        <v>0</v>
      </c>
      <c r="N3642" t="s">
        <v>8305</v>
      </c>
      <c r="O3642" s="13">
        <f>E3642/D3642</f>
        <v>5.5E-2</v>
      </c>
      <c r="P3642" s="14">
        <f>IF($L3642&lt;&gt;0, E3642/L3642, 0)</f>
        <v>18.333333333333332</v>
      </c>
      <c r="Q3642" t="str">
        <f>LEFT($N3642, FIND("/", $N3642)-1)</f>
        <v>theater</v>
      </c>
      <c r="R3642" t="str">
        <f>RIGHT(N3642, LEN(N3642)-LEN(Q3642)-1)</f>
        <v>musical</v>
      </c>
      <c r="S3642" s="5">
        <f>$J3642/60/60/24+DATE(1970, 1, 1)</f>
        <v>42104.781597222223</v>
      </c>
      <c r="T3642" s="5">
        <f>$I3642/60/60/24+DATE(1970, 1, 1)</f>
        <v>42134.781597222223</v>
      </c>
      <c r="U3642" t="b">
        <f>T3642&gt;S3642</f>
        <v>1</v>
      </c>
    </row>
    <row r="3643" spans="1:21" ht="43.5" x14ac:dyDescent="0.35">
      <c r="A3643">
        <v>3641</v>
      </c>
      <c r="B3643" s="3" t="s">
        <v>3639</v>
      </c>
      <c r="C3643" s="3" t="s">
        <v>7751</v>
      </c>
      <c r="D3643" s="11">
        <v>3000</v>
      </c>
      <c r="E3643" s="11">
        <v>0</v>
      </c>
      <c r="F3643" t="s">
        <v>8221</v>
      </c>
      <c r="G3643" t="s">
        <v>8224</v>
      </c>
      <c r="H3643" t="s">
        <v>8246</v>
      </c>
      <c r="I3643">
        <v>1412485200</v>
      </c>
      <c r="J3643">
        <v>1410966179</v>
      </c>
      <c r="K3643" t="b">
        <v>0</v>
      </c>
      <c r="L3643">
        <v>0</v>
      </c>
      <c r="M3643" t="b">
        <v>0</v>
      </c>
      <c r="N3643" t="s">
        <v>8305</v>
      </c>
      <c r="O3643" s="13">
        <f>E3643/D3643</f>
        <v>0</v>
      </c>
      <c r="P3643" s="14">
        <f>IF($L3643&lt;&gt;0, E3643/L3643, 0)</f>
        <v>0</v>
      </c>
      <c r="Q3643" t="str">
        <f>LEFT($N3643, FIND("/", $N3643)-1)</f>
        <v>theater</v>
      </c>
      <c r="R3643" t="str">
        <f>RIGHT(N3643, LEN(N3643)-LEN(Q3643)-1)</f>
        <v>musical</v>
      </c>
      <c r="S3643" s="5">
        <f>$J3643/60/60/24+DATE(1970, 1, 1)</f>
        <v>41899.627071759263</v>
      </c>
      <c r="T3643" s="5">
        <f>$I3643/60/60/24+DATE(1970, 1, 1)</f>
        <v>41917.208333333336</v>
      </c>
      <c r="U3643" t="b">
        <f>T3643&gt;S3643</f>
        <v>1</v>
      </c>
    </row>
    <row r="3644" spans="1:21" ht="58" x14ac:dyDescent="0.35">
      <c r="A3644">
        <v>3642</v>
      </c>
      <c r="B3644" s="3" t="s">
        <v>3640</v>
      </c>
      <c r="C3644" s="3" t="s">
        <v>7752</v>
      </c>
      <c r="D3644" s="11">
        <v>700</v>
      </c>
      <c r="E3644" s="11">
        <v>15</v>
      </c>
      <c r="F3644" t="s">
        <v>8221</v>
      </c>
      <c r="G3644" t="s">
        <v>8236</v>
      </c>
      <c r="H3644" t="s">
        <v>8249</v>
      </c>
      <c r="I3644">
        <v>1448902800</v>
      </c>
      <c r="J3644">
        <v>1445369727</v>
      </c>
      <c r="K3644" t="b">
        <v>0</v>
      </c>
      <c r="L3644">
        <v>2</v>
      </c>
      <c r="M3644" t="b">
        <v>0</v>
      </c>
      <c r="N3644" t="s">
        <v>8305</v>
      </c>
      <c r="O3644" s="13">
        <f>E3644/D3644</f>
        <v>2.1428571428571429E-2</v>
      </c>
      <c r="P3644" s="14">
        <f>IF($L3644&lt;&gt;0, E3644/L3644, 0)</f>
        <v>7.5</v>
      </c>
      <c r="Q3644" t="str">
        <f>LEFT($N3644, FIND("/", $N3644)-1)</f>
        <v>theater</v>
      </c>
      <c r="R3644" t="str">
        <f>RIGHT(N3644, LEN(N3644)-LEN(Q3644)-1)</f>
        <v>musical</v>
      </c>
      <c r="S3644" s="5">
        <f>$J3644/60/60/24+DATE(1970, 1, 1)</f>
        <v>42297.816284722227</v>
      </c>
      <c r="T3644" s="5">
        <f>$I3644/60/60/24+DATE(1970, 1, 1)</f>
        <v>42338.708333333328</v>
      </c>
      <c r="U3644" t="b">
        <f>T3644&gt;S3644</f>
        <v>1</v>
      </c>
    </row>
    <row r="3645" spans="1:21" ht="43.5" x14ac:dyDescent="0.35">
      <c r="A3645">
        <v>3643</v>
      </c>
      <c r="B3645" s="3" t="s">
        <v>3641</v>
      </c>
      <c r="C3645" s="3" t="s">
        <v>7753</v>
      </c>
      <c r="D3645" s="11">
        <v>25000</v>
      </c>
      <c r="E3645" s="11">
        <v>0</v>
      </c>
      <c r="F3645" t="s">
        <v>8221</v>
      </c>
      <c r="G3645" t="s">
        <v>8224</v>
      </c>
      <c r="H3645" t="s">
        <v>8246</v>
      </c>
      <c r="I3645">
        <v>1447734439</v>
      </c>
      <c r="J3645">
        <v>1444274839</v>
      </c>
      <c r="K3645" t="b">
        <v>0</v>
      </c>
      <c r="L3645">
        <v>0</v>
      </c>
      <c r="M3645" t="b">
        <v>0</v>
      </c>
      <c r="N3645" t="s">
        <v>8305</v>
      </c>
      <c r="O3645" s="13">
        <f>E3645/D3645</f>
        <v>0</v>
      </c>
      <c r="P3645" s="14">
        <f>IF($L3645&lt;&gt;0, E3645/L3645, 0)</f>
        <v>0</v>
      </c>
      <c r="Q3645" t="str">
        <f>LEFT($N3645, FIND("/", $N3645)-1)</f>
        <v>theater</v>
      </c>
      <c r="R3645" t="str">
        <f>RIGHT(N3645, LEN(N3645)-LEN(Q3645)-1)</f>
        <v>musical</v>
      </c>
      <c r="S3645" s="5">
        <f>$J3645/60/60/24+DATE(1970, 1, 1)</f>
        <v>42285.143969907411</v>
      </c>
      <c r="T3645" s="5">
        <f>$I3645/60/60/24+DATE(1970, 1, 1)</f>
        <v>42325.185636574075</v>
      </c>
      <c r="U3645" t="b">
        <f>T3645&gt;S3645</f>
        <v>1</v>
      </c>
    </row>
    <row r="3646" spans="1:21" ht="43.5" x14ac:dyDescent="0.35">
      <c r="A3646">
        <v>3644</v>
      </c>
      <c r="B3646" s="3" t="s">
        <v>3642</v>
      </c>
      <c r="C3646" s="3" t="s">
        <v>7754</v>
      </c>
      <c r="D3646" s="11">
        <v>5000</v>
      </c>
      <c r="E3646" s="11">
        <v>821</v>
      </c>
      <c r="F3646" t="s">
        <v>8221</v>
      </c>
      <c r="G3646" t="s">
        <v>8224</v>
      </c>
      <c r="H3646" t="s">
        <v>8246</v>
      </c>
      <c r="I3646">
        <v>1457413140</v>
      </c>
      <c r="J3646">
        <v>1454996887</v>
      </c>
      <c r="K3646" t="b">
        <v>0</v>
      </c>
      <c r="L3646">
        <v>12</v>
      </c>
      <c r="M3646" t="b">
        <v>0</v>
      </c>
      <c r="N3646" t="s">
        <v>8305</v>
      </c>
      <c r="O3646" s="13">
        <f>E3646/D3646</f>
        <v>0.16420000000000001</v>
      </c>
      <c r="P3646" s="14">
        <f>IF($L3646&lt;&gt;0, E3646/L3646, 0)</f>
        <v>68.416666666666671</v>
      </c>
      <c r="Q3646" t="str">
        <f>LEFT($N3646, FIND("/", $N3646)-1)</f>
        <v>theater</v>
      </c>
      <c r="R3646" t="str">
        <f>RIGHT(N3646, LEN(N3646)-LEN(Q3646)-1)</f>
        <v>musical</v>
      </c>
      <c r="S3646" s="5">
        <f>$J3646/60/60/24+DATE(1970, 1, 1)</f>
        <v>42409.241747685184</v>
      </c>
      <c r="T3646" s="5">
        <f>$I3646/60/60/24+DATE(1970, 1, 1)</f>
        <v>42437.207638888889</v>
      </c>
      <c r="U3646" t="b">
        <f>T3646&gt;S3646</f>
        <v>1</v>
      </c>
    </row>
    <row r="3647" spans="1:21" ht="43.5" x14ac:dyDescent="0.35">
      <c r="A3647">
        <v>3645</v>
      </c>
      <c r="B3647" s="3" t="s">
        <v>3643</v>
      </c>
      <c r="C3647" s="3" t="s">
        <v>7755</v>
      </c>
      <c r="D3647" s="11">
        <v>1000</v>
      </c>
      <c r="E3647" s="11">
        <v>1</v>
      </c>
      <c r="F3647" t="s">
        <v>8221</v>
      </c>
      <c r="G3647" t="s">
        <v>8229</v>
      </c>
      <c r="H3647" t="s">
        <v>8251</v>
      </c>
      <c r="I3647">
        <v>1479773838</v>
      </c>
      <c r="J3647">
        <v>1477178238</v>
      </c>
      <c r="K3647" t="b">
        <v>0</v>
      </c>
      <c r="L3647">
        <v>1</v>
      </c>
      <c r="M3647" t="b">
        <v>0</v>
      </c>
      <c r="N3647" t="s">
        <v>8305</v>
      </c>
      <c r="O3647" s="13">
        <f>E3647/D3647</f>
        <v>1E-3</v>
      </c>
      <c r="P3647" s="14">
        <f>IF($L3647&lt;&gt;0, E3647/L3647, 0)</f>
        <v>1</v>
      </c>
      <c r="Q3647" t="str">
        <f>LEFT($N3647, FIND("/", $N3647)-1)</f>
        <v>theater</v>
      </c>
      <c r="R3647" t="str">
        <f>RIGHT(N3647, LEN(N3647)-LEN(Q3647)-1)</f>
        <v>musical</v>
      </c>
      <c r="S3647" s="5">
        <f>$J3647/60/60/24+DATE(1970, 1, 1)</f>
        <v>42665.970347222217</v>
      </c>
      <c r="T3647" s="5">
        <f>$I3647/60/60/24+DATE(1970, 1, 1)</f>
        <v>42696.012013888889</v>
      </c>
      <c r="U3647" t="b">
        <f>T3647&gt;S3647</f>
        <v>1</v>
      </c>
    </row>
    <row r="3648" spans="1:21" ht="43.5" x14ac:dyDescent="0.35">
      <c r="A3648">
        <v>3646</v>
      </c>
      <c r="B3648" s="3" t="s">
        <v>3644</v>
      </c>
      <c r="C3648" s="3" t="s">
        <v>7756</v>
      </c>
      <c r="D3648" s="11">
        <v>10000</v>
      </c>
      <c r="E3648" s="11">
        <v>481</v>
      </c>
      <c r="F3648" t="s">
        <v>8221</v>
      </c>
      <c r="G3648" t="s">
        <v>8224</v>
      </c>
      <c r="H3648" t="s">
        <v>8246</v>
      </c>
      <c r="I3648">
        <v>1434497400</v>
      </c>
      <c r="J3648">
        <v>1431770802</v>
      </c>
      <c r="K3648" t="b">
        <v>0</v>
      </c>
      <c r="L3648">
        <v>8</v>
      </c>
      <c r="M3648" t="b">
        <v>0</v>
      </c>
      <c r="N3648" t="s">
        <v>8305</v>
      </c>
      <c r="O3648" s="13">
        <f>E3648/D3648</f>
        <v>4.8099999999999997E-2</v>
      </c>
      <c r="P3648" s="14">
        <f>IF($L3648&lt;&gt;0, E3648/L3648, 0)</f>
        <v>60.125</v>
      </c>
      <c r="Q3648" t="str">
        <f>LEFT($N3648, FIND("/", $N3648)-1)</f>
        <v>theater</v>
      </c>
      <c r="R3648" t="str">
        <f>RIGHT(N3648, LEN(N3648)-LEN(Q3648)-1)</f>
        <v>musical</v>
      </c>
      <c r="S3648" s="5">
        <f>$J3648/60/60/24+DATE(1970, 1, 1)</f>
        <v>42140.421319444446</v>
      </c>
      <c r="T3648" s="5">
        <f>$I3648/60/60/24+DATE(1970, 1, 1)</f>
        <v>42171.979166666672</v>
      </c>
      <c r="U3648" t="b">
        <f>T3648&gt;S3648</f>
        <v>1</v>
      </c>
    </row>
    <row r="3649" spans="1:21" ht="43.5" x14ac:dyDescent="0.35">
      <c r="A3649">
        <v>3647</v>
      </c>
      <c r="B3649" s="3" t="s">
        <v>3645</v>
      </c>
      <c r="C3649" s="3" t="s">
        <v>7757</v>
      </c>
      <c r="D3649" s="11">
        <v>500</v>
      </c>
      <c r="E3649" s="11">
        <v>30</v>
      </c>
      <c r="F3649" t="s">
        <v>8221</v>
      </c>
      <c r="G3649" t="s">
        <v>8225</v>
      </c>
      <c r="H3649" t="s">
        <v>8247</v>
      </c>
      <c r="I3649">
        <v>1475258327</v>
      </c>
      <c r="J3649">
        <v>1471370327</v>
      </c>
      <c r="K3649" t="b">
        <v>0</v>
      </c>
      <c r="L3649">
        <v>2</v>
      </c>
      <c r="M3649" t="b">
        <v>0</v>
      </c>
      <c r="N3649" t="s">
        <v>8305</v>
      </c>
      <c r="O3649" s="13">
        <f>E3649/D3649</f>
        <v>0.06</v>
      </c>
      <c r="P3649" s="14">
        <f>IF($L3649&lt;&gt;0, E3649/L3649, 0)</f>
        <v>15</v>
      </c>
      <c r="Q3649" t="str">
        <f>LEFT($N3649, FIND("/", $N3649)-1)</f>
        <v>theater</v>
      </c>
      <c r="R3649" t="str">
        <f>RIGHT(N3649, LEN(N3649)-LEN(Q3649)-1)</f>
        <v>musical</v>
      </c>
      <c r="S3649" s="5">
        <f>$J3649/60/60/24+DATE(1970, 1, 1)</f>
        <v>42598.749155092592</v>
      </c>
      <c r="T3649" s="5">
        <f>$I3649/60/60/24+DATE(1970, 1, 1)</f>
        <v>42643.749155092592</v>
      </c>
      <c r="U3649" t="b">
        <f>T3649&gt;S3649</f>
        <v>1</v>
      </c>
    </row>
    <row r="3650" spans="1:21" ht="29" x14ac:dyDescent="0.35">
      <c r="A3650">
        <v>3648</v>
      </c>
      <c r="B3650" s="3" t="s">
        <v>3646</v>
      </c>
      <c r="C3650" s="3" t="s">
        <v>7758</v>
      </c>
      <c r="D3650" s="11">
        <v>40000</v>
      </c>
      <c r="E3650" s="11">
        <v>40153</v>
      </c>
      <c r="F3650" t="s">
        <v>8219</v>
      </c>
      <c r="G3650" t="s">
        <v>8224</v>
      </c>
      <c r="H3650" t="s">
        <v>8246</v>
      </c>
      <c r="I3650">
        <v>1412492445</v>
      </c>
      <c r="J3650">
        <v>1409900445</v>
      </c>
      <c r="K3650" t="b">
        <v>0</v>
      </c>
      <c r="L3650">
        <v>73</v>
      </c>
      <c r="M3650" t="b">
        <v>1</v>
      </c>
      <c r="N3650" t="s">
        <v>8271</v>
      </c>
      <c r="O3650" s="13">
        <f>E3650/D3650</f>
        <v>1.003825</v>
      </c>
      <c r="P3650" s="14">
        <f>IF($L3650&lt;&gt;0, E3650/L3650, 0)</f>
        <v>550.04109589041093</v>
      </c>
      <c r="Q3650" t="str">
        <f>LEFT($N3650, FIND("/", $N3650)-1)</f>
        <v>theater</v>
      </c>
      <c r="R3650" t="str">
        <f>RIGHT(N3650, LEN(N3650)-LEN(Q3650)-1)</f>
        <v>plays</v>
      </c>
      <c r="S3650" s="5">
        <f>$J3650/60/60/24+DATE(1970, 1, 1)</f>
        <v>41887.292187500003</v>
      </c>
      <c r="T3650" s="5">
        <f>$I3650/60/60/24+DATE(1970, 1, 1)</f>
        <v>41917.292187500003</v>
      </c>
      <c r="U3650" t="b">
        <f>T3650&gt;S3650</f>
        <v>1</v>
      </c>
    </row>
    <row r="3651" spans="1:21" ht="43.5" x14ac:dyDescent="0.35">
      <c r="A3651">
        <v>3649</v>
      </c>
      <c r="B3651" s="3" t="s">
        <v>3647</v>
      </c>
      <c r="C3651" s="3" t="s">
        <v>7759</v>
      </c>
      <c r="D3651" s="11">
        <v>750</v>
      </c>
      <c r="E3651" s="11">
        <v>780</v>
      </c>
      <c r="F3651" t="s">
        <v>8219</v>
      </c>
      <c r="G3651" t="s">
        <v>8229</v>
      </c>
      <c r="H3651" t="s">
        <v>8251</v>
      </c>
      <c r="I3651">
        <v>1402938394</v>
      </c>
      <c r="J3651">
        <v>1400691994</v>
      </c>
      <c r="K3651" t="b">
        <v>0</v>
      </c>
      <c r="L3651">
        <v>8</v>
      </c>
      <c r="M3651" t="b">
        <v>1</v>
      </c>
      <c r="N3651" t="s">
        <v>8271</v>
      </c>
      <c r="O3651" s="13">
        <f>E3651/D3651</f>
        <v>1.04</v>
      </c>
      <c r="P3651" s="14">
        <f>IF($L3651&lt;&gt;0, E3651/L3651, 0)</f>
        <v>97.5</v>
      </c>
      <c r="Q3651" t="str">
        <f>LEFT($N3651, FIND("/", $N3651)-1)</f>
        <v>theater</v>
      </c>
      <c r="R3651" t="str">
        <f>RIGHT(N3651, LEN(N3651)-LEN(Q3651)-1)</f>
        <v>plays</v>
      </c>
      <c r="S3651" s="5">
        <f>$J3651/60/60/24+DATE(1970, 1, 1)</f>
        <v>41780.712893518517</v>
      </c>
      <c r="T3651" s="5">
        <f>$I3651/60/60/24+DATE(1970, 1, 1)</f>
        <v>41806.712893518517</v>
      </c>
      <c r="U3651" t="b">
        <f>T3651&gt;S3651</f>
        <v>1</v>
      </c>
    </row>
    <row r="3652" spans="1:21" ht="43.5" x14ac:dyDescent="0.35">
      <c r="A3652">
        <v>3650</v>
      </c>
      <c r="B3652" s="3" t="s">
        <v>3648</v>
      </c>
      <c r="C3652" s="3" t="s">
        <v>7760</v>
      </c>
      <c r="D3652" s="11">
        <v>500</v>
      </c>
      <c r="E3652" s="11">
        <v>500</v>
      </c>
      <c r="F3652" t="s">
        <v>8219</v>
      </c>
      <c r="G3652" t="s">
        <v>8225</v>
      </c>
      <c r="H3652" t="s">
        <v>8247</v>
      </c>
      <c r="I3652">
        <v>1454412584</v>
      </c>
      <c r="J3652">
        <v>1452598184</v>
      </c>
      <c r="K3652" t="b">
        <v>0</v>
      </c>
      <c r="L3652">
        <v>17</v>
      </c>
      <c r="M3652" t="b">
        <v>1</v>
      </c>
      <c r="N3652" t="s">
        <v>8271</v>
      </c>
      <c r="O3652" s="13">
        <f>E3652/D3652</f>
        <v>1</v>
      </c>
      <c r="P3652" s="14">
        <f>IF($L3652&lt;&gt;0, E3652/L3652, 0)</f>
        <v>29.411764705882351</v>
      </c>
      <c r="Q3652" t="str">
        <f>LEFT($N3652, FIND("/", $N3652)-1)</f>
        <v>theater</v>
      </c>
      <c r="R3652" t="str">
        <f>RIGHT(N3652, LEN(N3652)-LEN(Q3652)-1)</f>
        <v>plays</v>
      </c>
      <c r="S3652" s="5">
        <f>$J3652/60/60/24+DATE(1970, 1, 1)</f>
        <v>42381.478981481487</v>
      </c>
      <c r="T3652" s="5">
        <f>$I3652/60/60/24+DATE(1970, 1, 1)</f>
        <v>42402.478981481487</v>
      </c>
      <c r="U3652" t="b">
        <f>T3652&gt;S3652</f>
        <v>1</v>
      </c>
    </row>
    <row r="3653" spans="1:21" ht="43.5" x14ac:dyDescent="0.35">
      <c r="A3653">
        <v>3651</v>
      </c>
      <c r="B3653" s="3" t="s">
        <v>3649</v>
      </c>
      <c r="C3653" s="3" t="s">
        <v>7761</v>
      </c>
      <c r="D3653" s="11">
        <v>500</v>
      </c>
      <c r="E3653" s="11">
        <v>520</v>
      </c>
      <c r="F3653" t="s">
        <v>8219</v>
      </c>
      <c r="G3653" t="s">
        <v>8224</v>
      </c>
      <c r="H3653" t="s">
        <v>8246</v>
      </c>
      <c r="I3653">
        <v>1407686340</v>
      </c>
      <c r="J3653">
        <v>1404833442</v>
      </c>
      <c r="K3653" t="b">
        <v>0</v>
      </c>
      <c r="L3653">
        <v>9</v>
      </c>
      <c r="M3653" t="b">
        <v>1</v>
      </c>
      <c r="N3653" t="s">
        <v>8271</v>
      </c>
      <c r="O3653" s="13">
        <f>E3653/D3653</f>
        <v>1.04</v>
      </c>
      <c r="P3653" s="14">
        <f>IF($L3653&lt;&gt;0, E3653/L3653, 0)</f>
        <v>57.777777777777779</v>
      </c>
      <c r="Q3653" t="str">
        <f>LEFT($N3653, FIND("/", $N3653)-1)</f>
        <v>theater</v>
      </c>
      <c r="R3653" t="str">
        <f>RIGHT(N3653, LEN(N3653)-LEN(Q3653)-1)</f>
        <v>plays</v>
      </c>
      <c r="S3653" s="5">
        <f>$J3653/60/60/24+DATE(1970, 1, 1)</f>
        <v>41828.646319444444</v>
      </c>
      <c r="T3653" s="5">
        <f>$I3653/60/60/24+DATE(1970, 1, 1)</f>
        <v>41861.665972222225</v>
      </c>
      <c r="U3653" t="b">
        <f>T3653&gt;S3653</f>
        <v>1</v>
      </c>
    </row>
    <row r="3654" spans="1:21" ht="58" x14ac:dyDescent="0.35">
      <c r="A3654">
        <v>3652</v>
      </c>
      <c r="B3654" s="3" t="s">
        <v>2867</v>
      </c>
      <c r="C3654" s="3" t="s">
        <v>7762</v>
      </c>
      <c r="D3654" s="11">
        <v>300</v>
      </c>
      <c r="E3654" s="11">
        <v>752</v>
      </c>
      <c r="F3654" t="s">
        <v>8219</v>
      </c>
      <c r="G3654" t="s">
        <v>8229</v>
      </c>
      <c r="H3654" t="s">
        <v>8251</v>
      </c>
      <c r="I3654">
        <v>1472097540</v>
      </c>
      <c r="J3654">
        <v>1471188502</v>
      </c>
      <c r="K3654" t="b">
        <v>0</v>
      </c>
      <c r="L3654">
        <v>17</v>
      </c>
      <c r="M3654" t="b">
        <v>1</v>
      </c>
      <c r="N3654" t="s">
        <v>8271</v>
      </c>
      <c r="O3654" s="13">
        <f>E3654/D3654</f>
        <v>2.5066666666666668</v>
      </c>
      <c r="P3654" s="14">
        <f>IF($L3654&lt;&gt;0, E3654/L3654, 0)</f>
        <v>44.235294117647058</v>
      </c>
      <c r="Q3654" t="str">
        <f>LEFT($N3654, FIND("/", $N3654)-1)</f>
        <v>theater</v>
      </c>
      <c r="R3654" t="str">
        <f>RIGHT(N3654, LEN(N3654)-LEN(Q3654)-1)</f>
        <v>plays</v>
      </c>
      <c r="S3654" s="5">
        <f>$J3654/60/60/24+DATE(1970, 1, 1)</f>
        <v>42596.644699074073</v>
      </c>
      <c r="T3654" s="5">
        <f>$I3654/60/60/24+DATE(1970, 1, 1)</f>
        <v>42607.165972222225</v>
      </c>
      <c r="U3654" t="b">
        <f>T3654&gt;S3654</f>
        <v>1</v>
      </c>
    </row>
    <row r="3655" spans="1:21" ht="58" x14ac:dyDescent="0.35">
      <c r="A3655">
        <v>3653</v>
      </c>
      <c r="B3655" s="3" t="s">
        <v>3650</v>
      </c>
      <c r="C3655" s="3" t="s">
        <v>7763</v>
      </c>
      <c r="D3655" s="11">
        <v>2000</v>
      </c>
      <c r="E3655" s="11">
        <v>2010</v>
      </c>
      <c r="F3655" t="s">
        <v>8219</v>
      </c>
      <c r="G3655" t="s">
        <v>8225</v>
      </c>
      <c r="H3655" t="s">
        <v>8247</v>
      </c>
      <c r="I3655">
        <v>1438764207</v>
      </c>
      <c r="J3655">
        <v>1436172207</v>
      </c>
      <c r="K3655" t="b">
        <v>0</v>
      </c>
      <c r="L3655">
        <v>33</v>
      </c>
      <c r="M3655" t="b">
        <v>1</v>
      </c>
      <c r="N3655" t="s">
        <v>8271</v>
      </c>
      <c r="O3655" s="13">
        <f>E3655/D3655</f>
        <v>1.0049999999999999</v>
      </c>
      <c r="P3655" s="14">
        <f>IF($L3655&lt;&gt;0, E3655/L3655, 0)</f>
        <v>60.909090909090907</v>
      </c>
      <c r="Q3655" t="str">
        <f>LEFT($N3655, FIND("/", $N3655)-1)</f>
        <v>theater</v>
      </c>
      <c r="R3655" t="str">
        <f>RIGHT(N3655, LEN(N3655)-LEN(Q3655)-1)</f>
        <v>plays</v>
      </c>
      <c r="S3655" s="5">
        <f>$J3655/60/60/24+DATE(1970, 1, 1)</f>
        <v>42191.363506944443</v>
      </c>
      <c r="T3655" s="5">
        <f>$I3655/60/60/24+DATE(1970, 1, 1)</f>
        <v>42221.363506944443</v>
      </c>
      <c r="U3655" t="b">
        <f>T3655&gt;S3655</f>
        <v>1</v>
      </c>
    </row>
    <row r="3656" spans="1:21" ht="58" x14ac:dyDescent="0.35">
      <c r="A3656">
        <v>3654</v>
      </c>
      <c r="B3656" s="3" t="s">
        <v>3651</v>
      </c>
      <c r="C3656" s="3" t="s">
        <v>7764</v>
      </c>
      <c r="D3656" s="11">
        <v>1500</v>
      </c>
      <c r="E3656" s="11">
        <v>2616</v>
      </c>
      <c r="F3656" t="s">
        <v>8219</v>
      </c>
      <c r="G3656" t="s">
        <v>8225</v>
      </c>
      <c r="H3656" t="s">
        <v>8247</v>
      </c>
      <c r="I3656">
        <v>1459702800</v>
      </c>
      <c r="J3656">
        <v>1457690386</v>
      </c>
      <c r="K3656" t="b">
        <v>0</v>
      </c>
      <c r="L3656">
        <v>38</v>
      </c>
      <c r="M3656" t="b">
        <v>1</v>
      </c>
      <c r="N3656" t="s">
        <v>8271</v>
      </c>
      <c r="O3656" s="13">
        <f>E3656/D3656</f>
        <v>1.744</v>
      </c>
      <c r="P3656" s="14">
        <f>IF($L3656&lt;&gt;0, E3656/L3656, 0)</f>
        <v>68.84210526315789</v>
      </c>
      <c r="Q3656" t="str">
        <f>LEFT($N3656, FIND("/", $N3656)-1)</f>
        <v>theater</v>
      </c>
      <c r="R3656" t="str">
        <f>RIGHT(N3656, LEN(N3656)-LEN(Q3656)-1)</f>
        <v>plays</v>
      </c>
      <c r="S3656" s="5">
        <f>$J3656/60/60/24+DATE(1970, 1, 1)</f>
        <v>42440.416504629626</v>
      </c>
      <c r="T3656" s="5">
        <f>$I3656/60/60/24+DATE(1970, 1, 1)</f>
        <v>42463.708333333328</v>
      </c>
      <c r="U3656" t="b">
        <f>T3656&gt;S3656</f>
        <v>1</v>
      </c>
    </row>
    <row r="3657" spans="1:21" ht="58" x14ac:dyDescent="0.35">
      <c r="A3657">
        <v>3655</v>
      </c>
      <c r="B3657" s="3" t="s">
        <v>3652</v>
      </c>
      <c r="C3657" s="3" t="s">
        <v>7765</v>
      </c>
      <c r="D3657" s="11">
        <v>5000</v>
      </c>
      <c r="E3657" s="11">
        <v>5813</v>
      </c>
      <c r="F3657" t="s">
        <v>8219</v>
      </c>
      <c r="G3657" t="s">
        <v>8224</v>
      </c>
      <c r="H3657" t="s">
        <v>8246</v>
      </c>
      <c r="I3657">
        <v>1437202740</v>
      </c>
      <c r="J3657">
        <v>1434654998</v>
      </c>
      <c r="K3657" t="b">
        <v>0</v>
      </c>
      <c r="L3657">
        <v>79</v>
      </c>
      <c r="M3657" t="b">
        <v>1</v>
      </c>
      <c r="N3657" t="s">
        <v>8271</v>
      </c>
      <c r="O3657" s="13">
        <f>E3657/D3657</f>
        <v>1.1626000000000001</v>
      </c>
      <c r="P3657" s="14">
        <f>IF($L3657&lt;&gt;0, E3657/L3657, 0)</f>
        <v>73.582278481012665</v>
      </c>
      <c r="Q3657" t="str">
        <f>LEFT($N3657, FIND("/", $N3657)-1)</f>
        <v>theater</v>
      </c>
      <c r="R3657" t="str">
        <f>RIGHT(N3657, LEN(N3657)-LEN(Q3657)-1)</f>
        <v>plays</v>
      </c>
      <c r="S3657" s="5">
        <f>$J3657/60/60/24+DATE(1970, 1, 1)</f>
        <v>42173.803217592591</v>
      </c>
      <c r="T3657" s="5">
        <f>$I3657/60/60/24+DATE(1970, 1, 1)</f>
        <v>42203.290972222225</v>
      </c>
      <c r="U3657" t="b">
        <f>T3657&gt;S3657</f>
        <v>1</v>
      </c>
    </row>
    <row r="3658" spans="1:21" ht="43.5" x14ac:dyDescent="0.35">
      <c r="A3658">
        <v>3656</v>
      </c>
      <c r="B3658" s="3" t="s">
        <v>3653</v>
      </c>
      <c r="C3658" s="3" t="s">
        <v>7766</v>
      </c>
      <c r="D3658" s="11">
        <v>5000</v>
      </c>
      <c r="E3658" s="11">
        <v>5291</v>
      </c>
      <c r="F3658" t="s">
        <v>8219</v>
      </c>
      <c r="G3658" t="s">
        <v>8240</v>
      </c>
      <c r="H3658" t="s">
        <v>8257</v>
      </c>
      <c r="I3658">
        <v>1485989940</v>
      </c>
      <c r="J3658">
        <v>1483393836</v>
      </c>
      <c r="K3658" t="b">
        <v>0</v>
      </c>
      <c r="L3658">
        <v>46</v>
      </c>
      <c r="M3658" t="b">
        <v>1</v>
      </c>
      <c r="N3658" t="s">
        <v>8271</v>
      </c>
      <c r="O3658" s="13">
        <f>E3658/D3658</f>
        <v>1.0582</v>
      </c>
      <c r="P3658" s="14">
        <f>IF($L3658&lt;&gt;0, E3658/L3658, 0)</f>
        <v>115.02173913043478</v>
      </c>
      <c r="Q3658" t="str">
        <f>LEFT($N3658, FIND("/", $N3658)-1)</f>
        <v>theater</v>
      </c>
      <c r="R3658" t="str">
        <f>RIGHT(N3658, LEN(N3658)-LEN(Q3658)-1)</f>
        <v>plays</v>
      </c>
      <c r="S3658" s="5">
        <f>$J3658/60/60/24+DATE(1970, 1, 1)</f>
        <v>42737.910138888896</v>
      </c>
      <c r="T3658" s="5">
        <f>$I3658/60/60/24+DATE(1970, 1, 1)</f>
        <v>42767.957638888889</v>
      </c>
      <c r="U3658" t="b">
        <f>T3658&gt;S3658</f>
        <v>1</v>
      </c>
    </row>
    <row r="3659" spans="1:21" ht="58" x14ac:dyDescent="0.35">
      <c r="A3659">
        <v>3657</v>
      </c>
      <c r="B3659" s="3" t="s">
        <v>3654</v>
      </c>
      <c r="C3659" s="3" t="s">
        <v>7767</v>
      </c>
      <c r="D3659" s="11">
        <v>2000</v>
      </c>
      <c r="E3659" s="11">
        <v>2215</v>
      </c>
      <c r="F3659" t="s">
        <v>8219</v>
      </c>
      <c r="G3659" t="s">
        <v>8232</v>
      </c>
      <c r="H3659" t="s">
        <v>8253</v>
      </c>
      <c r="I3659">
        <v>1464817320</v>
      </c>
      <c r="J3659">
        <v>1462806419</v>
      </c>
      <c r="K3659" t="b">
        <v>0</v>
      </c>
      <c r="L3659">
        <v>20</v>
      </c>
      <c r="M3659" t="b">
        <v>1</v>
      </c>
      <c r="N3659" t="s">
        <v>8271</v>
      </c>
      <c r="O3659" s="13">
        <f>E3659/D3659</f>
        <v>1.1074999999999999</v>
      </c>
      <c r="P3659" s="14">
        <f>IF($L3659&lt;&gt;0, E3659/L3659, 0)</f>
        <v>110.75</v>
      </c>
      <c r="Q3659" t="str">
        <f>LEFT($N3659, FIND("/", $N3659)-1)</f>
        <v>theater</v>
      </c>
      <c r="R3659" t="str">
        <f>RIGHT(N3659, LEN(N3659)-LEN(Q3659)-1)</f>
        <v>plays</v>
      </c>
      <c r="S3659" s="5">
        <f>$J3659/60/60/24+DATE(1970, 1, 1)</f>
        <v>42499.629849537043</v>
      </c>
      <c r="T3659" s="5">
        <f>$I3659/60/60/24+DATE(1970, 1, 1)</f>
        <v>42522.904166666667</v>
      </c>
      <c r="U3659" t="b">
        <f>T3659&gt;S3659</f>
        <v>1</v>
      </c>
    </row>
    <row r="3660" spans="1:21" ht="29" x14ac:dyDescent="0.35">
      <c r="A3660">
        <v>3658</v>
      </c>
      <c r="B3660" s="3" t="s">
        <v>3655</v>
      </c>
      <c r="C3660" s="3" t="s">
        <v>7768</v>
      </c>
      <c r="D3660" s="11">
        <v>1500</v>
      </c>
      <c r="E3660" s="11">
        <v>1510</v>
      </c>
      <c r="F3660" t="s">
        <v>8219</v>
      </c>
      <c r="G3660" t="s">
        <v>8224</v>
      </c>
      <c r="H3660" t="s">
        <v>8246</v>
      </c>
      <c r="I3660">
        <v>1404273540</v>
      </c>
      <c r="J3660">
        <v>1400272580</v>
      </c>
      <c r="K3660" t="b">
        <v>0</v>
      </c>
      <c r="L3660">
        <v>20</v>
      </c>
      <c r="M3660" t="b">
        <v>1</v>
      </c>
      <c r="N3660" t="s">
        <v>8271</v>
      </c>
      <c r="O3660" s="13">
        <f>E3660/D3660</f>
        <v>1.0066666666666666</v>
      </c>
      <c r="P3660" s="14">
        <f>IF($L3660&lt;&gt;0, E3660/L3660, 0)</f>
        <v>75.5</v>
      </c>
      <c r="Q3660" t="str">
        <f>LEFT($N3660, FIND("/", $N3660)-1)</f>
        <v>theater</v>
      </c>
      <c r="R3660" t="str">
        <f>RIGHT(N3660, LEN(N3660)-LEN(Q3660)-1)</f>
        <v>plays</v>
      </c>
      <c r="S3660" s="5">
        <f>$J3660/60/60/24+DATE(1970, 1, 1)</f>
        <v>41775.858564814815</v>
      </c>
      <c r="T3660" s="5">
        <f>$I3660/60/60/24+DATE(1970, 1, 1)</f>
        <v>41822.165972222225</v>
      </c>
      <c r="U3660" t="b">
        <f>T3660&gt;S3660</f>
        <v>1</v>
      </c>
    </row>
    <row r="3661" spans="1:21" ht="43.5" x14ac:dyDescent="0.35">
      <c r="A3661">
        <v>3659</v>
      </c>
      <c r="B3661" s="3" t="s">
        <v>3656</v>
      </c>
      <c r="C3661" s="3" t="s">
        <v>7769</v>
      </c>
      <c r="D3661" s="11">
        <v>3000</v>
      </c>
      <c r="E3661" s="11">
        <v>3061</v>
      </c>
      <c r="F3661" t="s">
        <v>8219</v>
      </c>
      <c r="G3661" t="s">
        <v>8224</v>
      </c>
      <c r="H3661" t="s">
        <v>8246</v>
      </c>
      <c r="I3661">
        <v>1426775940</v>
      </c>
      <c r="J3661">
        <v>1424414350</v>
      </c>
      <c r="K3661" t="b">
        <v>0</v>
      </c>
      <c r="L3661">
        <v>13</v>
      </c>
      <c r="M3661" t="b">
        <v>1</v>
      </c>
      <c r="N3661" t="s">
        <v>8271</v>
      </c>
      <c r="O3661" s="13">
        <f>E3661/D3661</f>
        <v>1.0203333333333333</v>
      </c>
      <c r="P3661" s="14">
        <f>IF($L3661&lt;&gt;0, E3661/L3661, 0)</f>
        <v>235.46153846153845</v>
      </c>
      <c r="Q3661" t="str">
        <f>LEFT($N3661, FIND("/", $N3661)-1)</f>
        <v>theater</v>
      </c>
      <c r="R3661" t="str">
        <f>RIGHT(N3661, LEN(N3661)-LEN(Q3661)-1)</f>
        <v>plays</v>
      </c>
      <c r="S3661" s="5">
        <f>$J3661/60/60/24+DATE(1970, 1, 1)</f>
        <v>42055.277199074073</v>
      </c>
      <c r="T3661" s="5">
        <f>$I3661/60/60/24+DATE(1970, 1, 1)</f>
        <v>42082.610416666663</v>
      </c>
      <c r="U3661" t="b">
        <f>T3661&gt;S3661</f>
        <v>1</v>
      </c>
    </row>
    <row r="3662" spans="1:21" ht="58" x14ac:dyDescent="0.35">
      <c r="A3662">
        <v>3660</v>
      </c>
      <c r="B3662" s="3" t="s">
        <v>3657</v>
      </c>
      <c r="C3662" s="3" t="s">
        <v>7770</v>
      </c>
      <c r="D3662" s="11">
        <v>250</v>
      </c>
      <c r="E3662" s="11">
        <v>250</v>
      </c>
      <c r="F3662" t="s">
        <v>8219</v>
      </c>
      <c r="G3662" t="s">
        <v>8225</v>
      </c>
      <c r="H3662" t="s">
        <v>8247</v>
      </c>
      <c r="I3662">
        <v>1419368925</v>
      </c>
      <c r="J3662">
        <v>1417208925</v>
      </c>
      <c r="K3662" t="b">
        <v>0</v>
      </c>
      <c r="L3662">
        <v>22</v>
      </c>
      <c r="M3662" t="b">
        <v>1</v>
      </c>
      <c r="N3662" t="s">
        <v>8271</v>
      </c>
      <c r="O3662" s="13">
        <f>E3662/D3662</f>
        <v>1</v>
      </c>
      <c r="P3662" s="14">
        <f>IF($L3662&lt;&gt;0, E3662/L3662, 0)</f>
        <v>11.363636363636363</v>
      </c>
      <c r="Q3662" t="str">
        <f>LEFT($N3662, FIND("/", $N3662)-1)</f>
        <v>theater</v>
      </c>
      <c r="R3662" t="str">
        <f>RIGHT(N3662, LEN(N3662)-LEN(Q3662)-1)</f>
        <v>plays</v>
      </c>
      <c r="S3662" s="5">
        <f>$J3662/60/60/24+DATE(1970, 1, 1)</f>
        <v>41971.881076388891</v>
      </c>
      <c r="T3662" s="5">
        <f>$I3662/60/60/24+DATE(1970, 1, 1)</f>
        <v>41996.881076388891</v>
      </c>
      <c r="U3662" t="b">
        <f>T3662&gt;S3662</f>
        <v>1</v>
      </c>
    </row>
    <row r="3663" spans="1:21" ht="43.5" x14ac:dyDescent="0.35">
      <c r="A3663">
        <v>3661</v>
      </c>
      <c r="B3663" s="3" t="s">
        <v>3658</v>
      </c>
      <c r="C3663" s="3" t="s">
        <v>7771</v>
      </c>
      <c r="D3663" s="11">
        <v>3000</v>
      </c>
      <c r="E3663" s="11">
        <v>3330</v>
      </c>
      <c r="F3663" t="s">
        <v>8219</v>
      </c>
      <c r="G3663" t="s">
        <v>8224</v>
      </c>
      <c r="H3663" t="s">
        <v>8246</v>
      </c>
      <c r="I3663">
        <v>1460260800</v>
      </c>
      <c r="J3663">
        <v>1458336672</v>
      </c>
      <c r="K3663" t="b">
        <v>0</v>
      </c>
      <c r="L3663">
        <v>36</v>
      </c>
      <c r="M3663" t="b">
        <v>1</v>
      </c>
      <c r="N3663" t="s">
        <v>8271</v>
      </c>
      <c r="O3663" s="13">
        <f>E3663/D3663</f>
        <v>1.1100000000000001</v>
      </c>
      <c r="P3663" s="14">
        <f>IF($L3663&lt;&gt;0, E3663/L3663, 0)</f>
        <v>92.5</v>
      </c>
      <c r="Q3663" t="str">
        <f>LEFT($N3663, FIND("/", $N3663)-1)</f>
        <v>theater</v>
      </c>
      <c r="R3663" t="str">
        <f>RIGHT(N3663, LEN(N3663)-LEN(Q3663)-1)</f>
        <v>plays</v>
      </c>
      <c r="S3663" s="5">
        <f>$J3663/60/60/24+DATE(1970, 1, 1)</f>
        <v>42447.896666666667</v>
      </c>
      <c r="T3663" s="5">
        <f>$I3663/60/60/24+DATE(1970, 1, 1)</f>
        <v>42470.166666666672</v>
      </c>
      <c r="U3663" t="b">
        <f>T3663&gt;S3663</f>
        <v>1</v>
      </c>
    </row>
    <row r="3664" spans="1:21" ht="58" x14ac:dyDescent="0.35">
      <c r="A3664">
        <v>3662</v>
      </c>
      <c r="B3664" s="3" t="s">
        <v>3659</v>
      </c>
      <c r="C3664" s="3" t="s">
        <v>7772</v>
      </c>
      <c r="D3664" s="11">
        <v>8000</v>
      </c>
      <c r="E3664" s="11">
        <v>8114</v>
      </c>
      <c r="F3664" t="s">
        <v>8219</v>
      </c>
      <c r="G3664" t="s">
        <v>8229</v>
      </c>
      <c r="H3664" t="s">
        <v>8251</v>
      </c>
      <c r="I3664">
        <v>1427775414</v>
      </c>
      <c r="J3664">
        <v>1425187014</v>
      </c>
      <c r="K3664" t="b">
        <v>0</v>
      </c>
      <c r="L3664">
        <v>40</v>
      </c>
      <c r="M3664" t="b">
        <v>1</v>
      </c>
      <c r="N3664" t="s">
        <v>8271</v>
      </c>
      <c r="O3664" s="13">
        <f>E3664/D3664</f>
        <v>1.0142500000000001</v>
      </c>
      <c r="P3664" s="14">
        <f>IF($L3664&lt;&gt;0, E3664/L3664, 0)</f>
        <v>202.85</v>
      </c>
      <c r="Q3664" t="str">
        <f>LEFT($N3664, FIND("/", $N3664)-1)</f>
        <v>theater</v>
      </c>
      <c r="R3664" t="str">
        <f>RIGHT(N3664, LEN(N3664)-LEN(Q3664)-1)</f>
        <v>plays</v>
      </c>
      <c r="S3664" s="5">
        <f>$J3664/60/60/24+DATE(1970, 1, 1)</f>
        <v>42064.220069444447</v>
      </c>
      <c r="T3664" s="5">
        <f>$I3664/60/60/24+DATE(1970, 1, 1)</f>
        <v>42094.178402777776</v>
      </c>
      <c r="U3664" t="b">
        <f>T3664&gt;S3664</f>
        <v>1</v>
      </c>
    </row>
    <row r="3665" spans="1:21" ht="43.5" x14ac:dyDescent="0.35">
      <c r="A3665">
        <v>3663</v>
      </c>
      <c r="B3665" s="3" t="s">
        <v>3660</v>
      </c>
      <c r="C3665" s="3" t="s">
        <v>7773</v>
      </c>
      <c r="D3665" s="11">
        <v>225</v>
      </c>
      <c r="E3665" s="11">
        <v>234</v>
      </c>
      <c r="F3665" t="s">
        <v>8219</v>
      </c>
      <c r="G3665" t="s">
        <v>8225</v>
      </c>
      <c r="H3665" t="s">
        <v>8247</v>
      </c>
      <c r="I3665">
        <v>1482321030</v>
      </c>
      <c r="J3665">
        <v>1477133430</v>
      </c>
      <c r="K3665" t="b">
        <v>0</v>
      </c>
      <c r="L3665">
        <v>9</v>
      </c>
      <c r="M3665" t="b">
        <v>1</v>
      </c>
      <c r="N3665" t="s">
        <v>8271</v>
      </c>
      <c r="O3665" s="13">
        <f>E3665/D3665</f>
        <v>1.04</v>
      </c>
      <c r="P3665" s="14">
        <f>IF($L3665&lt;&gt;0, E3665/L3665, 0)</f>
        <v>26</v>
      </c>
      <c r="Q3665" t="str">
        <f>LEFT($N3665, FIND("/", $N3665)-1)</f>
        <v>theater</v>
      </c>
      <c r="R3665" t="str">
        <f>RIGHT(N3665, LEN(N3665)-LEN(Q3665)-1)</f>
        <v>plays</v>
      </c>
      <c r="S3665" s="5">
        <f>$J3665/60/60/24+DATE(1970, 1, 1)</f>
        <v>42665.451736111107</v>
      </c>
      <c r="T3665" s="5">
        <f>$I3665/60/60/24+DATE(1970, 1, 1)</f>
        <v>42725.493402777778</v>
      </c>
      <c r="U3665" t="b">
        <f>T3665&gt;S3665</f>
        <v>1</v>
      </c>
    </row>
    <row r="3666" spans="1:21" ht="43.5" x14ac:dyDescent="0.35">
      <c r="A3666">
        <v>3664</v>
      </c>
      <c r="B3666" s="3" t="s">
        <v>3661</v>
      </c>
      <c r="C3666" s="3" t="s">
        <v>7774</v>
      </c>
      <c r="D3666" s="11">
        <v>800</v>
      </c>
      <c r="E3666" s="11">
        <v>875</v>
      </c>
      <c r="F3666" t="s">
        <v>8219</v>
      </c>
      <c r="G3666" t="s">
        <v>8224</v>
      </c>
      <c r="H3666" t="s">
        <v>8246</v>
      </c>
      <c r="I3666">
        <v>1466056689</v>
      </c>
      <c r="J3666">
        <v>1464847089</v>
      </c>
      <c r="K3666" t="b">
        <v>0</v>
      </c>
      <c r="L3666">
        <v>19</v>
      </c>
      <c r="M3666" t="b">
        <v>1</v>
      </c>
      <c r="N3666" t="s">
        <v>8271</v>
      </c>
      <c r="O3666" s="13">
        <f>E3666/D3666</f>
        <v>1.09375</v>
      </c>
      <c r="P3666" s="14">
        <f>IF($L3666&lt;&gt;0, E3666/L3666, 0)</f>
        <v>46.05263157894737</v>
      </c>
      <c r="Q3666" t="str">
        <f>LEFT($N3666, FIND("/", $N3666)-1)</f>
        <v>theater</v>
      </c>
      <c r="R3666" t="str">
        <f>RIGHT(N3666, LEN(N3666)-LEN(Q3666)-1)</f>
        <v>plays</v>
      </c>
      <c r="S3666" s="5">
        <f>$J3666/60/60/24+DATE(1970, 1, 1)</f>
        <v>42523.248715277776</v>
      </c>
      <c r="T3666" s="5">
        <f>$I3666/60/60/24+DATE(1970, 1, 1)</f>
        <v>42537.248715277776</v>
      </c>
      <c r="U3666" t="b">
        <f>T3666&gt;S3666</f>
        <v>1</v>
      </c>
    </row>
    <row r="3667" spans="1:21" ht="43.5" x14ac:dyDescent="0.35">
      <c r="A3667">
        <v>3665</v>
      </c>
      <c r="B3667" s="3" t="s">
        <v>3662</v>
      </c>
      <c r="C3667" s="3" t="s">
        <v>7775</v>
      </c>
      <c r="D3667" s="11">
        <v>620</v>
      </c>
      <c r="E3667" s="11">
        <v>714</v>
      </c>
      <c r="F3667" t="s">
        <v>8219</v>
      </c>
      <c r="G3667" t="s">
        <v>8230</v>
      </c>
      <c r="H3667" t="s">
        <v>8249</v>
      </c>
      <c r="I3667">
        <v>1446062040</v>
      </c>
      <c r="J3667">
        <v>1445109822</v>
      </c>
      <c r="K3667" t="b">
        <v>0</v>
      </c>
      <c r="L3667">
        <v>14</v>
      </c>
      <c r="M3667" t="b">
        <v>1</v>
      </c>
      <c r="N3667" t="s">
        <v>8271</v>
      </c>
      <c r="O3667" s="13">
        <f>E3667/D3667</f>
        <v>1.1516129032258065</v>
      </c>
      <c r="P3667" s="14">
        <f>IF($L3667&lt;&gt;0, E3667/L3667, 0)</f>
        <v>51</v>
      </c>
      <c r="Q3667" t="str">
        <f>LEFT($N3667, FIND("/", $N3667)-1)</f>
        <v>theater</v>
      </c>
      <c r="R3667" t="str">
        <f>RIGHT(N3667, LEN(N3667)-LEN(Q3667)-1)</f>
        <v>plays</v>
      </c>
      <c r="S3667" s="5">
        <f>$J3667/60/60/24+DATE(1970, 1, 1)</f>
        <v>42294.808124999996</v>
      </c>
      <c r="T3667" s="5">
        <f>$I3667/60/60/24+DATE(1970, 1, 1)</f>
        <v>42305.829166666663</v>
      </c>
      <c r="U3667" t="b">
        <f>T3667&gt;S3667</f>
        <v>1</v>
      </c>
    </row>
    <row r="3668" spans="1:21" ht="29" x14ac:dyDescent="0.35">
      <c r="A3668">
        <v>3666</v>
      </c>
      <c r="B3668" s="3" t="s">
        <v>3663</v>
      </c>
      <c r="C3668" s="3" t="s">
        <v>7776</v>
      </c>
      <c r="D3668" s="11">
        <v>1200</v>
      </c>
      <c r="E3668" s="11">
        <v>1200</v>
      </c>
      <c r="F3668" t="s">
        <v>8219</v>
      </c>
      <c r="G3668" t="s">
        <v>8224</v>
      </c>
      <c r="H3668" t="s">
        <v>8246</v>
      </c>
      <c r="I3668">
        <v>1406185200</v>
      </c>
      <c r="J3668">
        <v>1404337382</v>
      </c>
      <c r="K3668" t="b">
        <v>0</v>
      </c>
      <c r="L3668">
        <v>38</v>
      </c>
      <c r="M3668" t="b">
        <v>1</v>
      </c>
      <c r="N3668" t="s">
        <v>8271</v>
      </c>
      <c r="O3668" s="13">
        <f>E3668/D3668</f>
        <v>1</v>
      </c>
      <c r="P3668" s="14">
        <f>IF($L3668&lt;&gt;0, E3668/L3668, 0)</f>
        <v>31.578947368421051</v>
      </c>
      <c r="Q3668" t="str">
        <f>LEFT($N3668, FIND("/", $N3668)-1)</f>
        <v>theater</v>
      </c>
      <c r="R3668" t="str">
        <f>RIGHT(N3668, LEN(N3668)-LEN(Q3668)-1)</f>
        <v>plays</v>
      </c>
      <c r="S3668" s="5">
        <f>$J3668/60/60/24+DATE(1970, 1, 1)</f>
        <v>41822.90488425926</v>
      </c>
      <c r="T3668" s="5">
        <f>$I3668/60/60/24+DATE(1970, 1, 1)</f>
        <v>41844.291666666664</v>
      </c>
      <c r="U3668" t="b">
        <f>T3668&gt;S3668</f>
        <v>1</v>
      </c>
    </row>
    <row r="3669" spans="1:21" ht="43.5" x14ac:dyDescent="0.35">
      <c r="A3669">
        <v>3667</v>
      </c>
      <c r="B3669" s="3" t="s">
        <v>3664</v>
      </c>
      <c r="C3669" s="3" t="s">
        <v>7777</v>
      </c>
      <c r="D3669" s="11">
        <v>3000</v>
      </c>
      <c r="E3669" s="11">
        <v>3095.11</v>
      </c>
      <c r="F3669" t="s">
        <v>8219</v>
      </c>
      <c r="G3669" t="s">
        <v>8225</v>
      </c>
      <c r="H3669" t="s">
        <v>8247</v>
      </c>
      <c r="I3669">
        <v>1437261419</v>
      </c>
      <c r="J3669">
        <v>1434669419</v>
      </c>
      <c r="K3669" t="b">
        <v>0</v>
      </c>
      <c r="L3669">
        <v>58</v>
      </c>
      <c r="M3669" t="b">
        <v>1</v>
      </c>
      <c r="N3669" t="s">
        <v>8271</v>
      </c>
      <c r="O3669" s="13">
        <f>E3669/D3669</f>
        <v>1.0317033333333334</v>
      </c>
      <c r="P3669" s="14">
        <f>IF($L3669&lt;&gt;0, E3669/L3669, 0)</f>
        <v>53.363965517241382</v>
      </c>
      <c r="Q3669" t="str">
        <f>LEFT($N3669, FIND("/", $N3669)-1)</f>
        <v>theater</v>
      </c>
      <c r="R3669" t="str">
        <f>RIGHT(N3669, LEN(N3669)-LEN(Q3669)-1)</f>
        <v>plays</v>
      </c>
      <c r="S3669" s="5">
        <f>$J3669/60/60/24+DATE(1970, 1, 1)</f>
        <v>42173.970127314817</v>
      </c>
      <c r="T3669" s="5">
        <f>$I3669/60/60/24+DATE(1970, 1, 1)</f>
        <v>42203.970127314817</v>
      </c>
      <c r="U3669" t="b">
        <f>T3669&gt;S3669</f>
        <v>1</v>
      </c>
    </row>
    <row r="3670" spans="1:21" ht="43.5" x14ac:dyDescent="0.35">
      <c r="A3670">
        <v>3668</v>
      </c>
      <c r="B3670" s="3" t="s">
        <v>3665</v>
      </c>
      <c r="C3670" s="3" t="s">
        <v>7778</v>
      </c>
      <c r="D3670" s="11">
        <v>1000</v>
      </c>
      <c r="E3670" s="11">
        <v>1035</v>
      </c>
      <c r="F3670" t="s">
        <v>8219</v>
      </c>
      <c r="G3670" t="s">
        <v>8224</v>
      </c>
      <c r="H3670" t="s">
        <v>8246</v>
      </c>
      <c r="I3670">
        <v>1437676380</v>
      </c>
      <c r="J3670">
        <v>1435670452</v>
      </c>
      <c r="K3670" t="b">
        <v>0</v>
      </c>
      <c r="L3670">
        <v>28</v>
      </c>
      <c r="M3670" t="b">
        <v>1</v>
      </c>
      <c r="N3670" t="s">
        <v>8271</v>
      </c>
      <c r="O3670" s="13">
        <f>E3670/D3670</f>
        <v>1.0349999999999999</v>
      </c>
      <c r="P3670" s="14">
        <f>IF($L3670&lt;&gt;0, E3670/L3670, 0)</f>
        <v>36.964285714285715</v>
      </c>
      <c r="Q3670" t="str">
        <f>LEFT($N3670, FIND("/", $N3670)-1)</f>
        <v>theater</v>
      </c>
      <c r="R3670" t="str">
        <f>RIGHT(N3670, LEN(N3670)-LEN(Q3670)-1)</f>
        <v>plays</v>
      </c>
      <c r="S3670" s="5">
        <f>$J3670/60/60/24+DATE(1970, 1, 1)</f>
        <v>42185.556157407409</v>
      </c>
      <c r="T3670" s="5">
        <f>$I3670/60/60/24+DATE(1970, 1, 1)</f>
        <v>42208.772916666669</v>
      </c>
      <c r="U3670" t="b">
        <f>T3670&gt;S3670</f>
        <v>1</v>
      </c>
    </row>
    <row r="3671" spans="1:21" ht="43.5" x14ac:dyDescent="0.35">
      <c r="A3671">
        <v>3669</v>
      </c>
      <c r="B3671" s="3" t="s">
        <v>3666</v>
      </c>
      <c r="C3671" s="3" t="s">
        <v>7779</v>
      </c>
      <c r="D3671" s="11">
        <v>1000</v>
      </c>
      <c r="E3671" s="11">
        <v>1382</v>
      </c>
      <c r="F3671" t="s">
        <v>8219</v>
      </c>
      <c r="G3671" t="s">
        <v>8225</v>
      </c>
      <c r="H3671" t="s">
        <v>8247</v>
      </c>
      <c r="I3671">
        <v>1434039137</v>
      </c>
      <c r="J3671">
        <v>1431447137</v>
      </c>
      <c r="K3671" t="b">
        <v>0</v>
      </c>
      <c r="L3671">
        <v>17</v>
      </c>
      <c r="M3671" t="b">
        <v>1</v>
      </c>
      <c r="N3671" t="s">
        <v>8271</v>
      </c>
      <c r="O3671" s="13">
        <f>E3671/D3671</f>
        <v>1.3819999999999999</v>
      </c>
      <c r="P3671" s="14">
        <f>IF($L3671&lt;&gt;0, E3671/L3671, 0)</f>
        <v>81.294117647058826</v>
      </c>
      <c r="Q3671" t="str">
        <f>LEFT($N3671, FIND("/", $N3671)-1)</f>
        <v>theater</v>
      </c>
      <c r="R3671" t="str">
        <f>RIGHT(N3671, LEN(N3671)-LEN(Q3671)-1)</f>
        <v>plays</v>
      </c>
      <c r="S3671" s="5">
        <f>$J3671/60/60/24+DATE(1970, 1, 1)</f>
        <v>42136.675196759257</v>
      </c>
      <c r="T3671" s="5">
        <f>$I3671/60/60/24+DATE(1970, 1, 1)</f>
        <v>42166.675196759257</v>
      </c>
      <c r="U3671" t="b">
        <f>T3671&gt;S3671</f>
        <v>1</v>
      </c>
    </row>
    <row r="3672" spans="1:21" ht="43.5" x14ac:dyDescent="0.35">
      <c r="A3672">
        <v>3670</v>
      </c>
      <c r="B3672" s="3" t="s">
        <v>3667</v>
      </c>
      <c r="C3672" s="3" t="s">
        <v>7780</v>
      </c>
      <c r="D3672" s="11">
        <v>220</v>
      </c>
      <c r="E3672" s="11">
        <v>241</v>
      </c>
      <c r="F3672" t="s">
        <v>8219</v>
      </c>
      <c r="G3672" t="s">
        <v>8225</v>
      </c>
      <c r="H3672" t="s">
        <v>8247</v>
      </c>
      <c r="I3672">
        <v>1433113200</v>
      </c>
      <c r="J3672">
        <v>1431951611</v>
      </c>
      <c r="K3672" t="b">
        <v>0</v>
      </c>
      <c r="L3672">
        <v>12</v>
      </c>
      <c r="M3672" t="b">
        <v>1</v>
      </c>
      <c r="N3672" t="s">
        <v>8271</v>
      </c>
      <c r="O3672" s="13">
        <f>E3672/D3672</f>
        <v>1.0954545454545455</v>
      </c>
      <c r="P3672" s="14">
        <f>IF($L3672&lt;&gt;0, E3672/L3672, 0)</f>
        <v>20.083333333333332</v>
      </c>
      <c r="Q3672" t="str">
        <f>LEFT($N3672, FIND("/", $N3672)-1)</f>
        <v>theater</v>
      </c>
      <c r="R3672" t="str">
        <f>RIGHT(N3672, LEN(N3672)-LEN(Q3672)-1)</f>
        <v>plays</v>
      </c>
      <c r="S3672" s="5">
        <f>$J3672/60/60/24+DATE(1970, 1, 1)</f>
        <v>42142.514016203699</v>
      </c>
      <c r="T3672" s="5">
        <f>$I3672/60/60/24+DATE(1970, 1, 1)</f>
        <v>42155.958333333328</v>
      </c>
      <c r="U3672" t="b">
        <f>T3672&gt;S3672</f>
        <v>1</v>
      </c>
    </row>
    <row r="3673" spans="1:21" ht="43.5" x14ac:dyDescent="0.35">
      <c r="A3673">
        <v>3671</v>
      </c>
      <c r="B3673" s="3" t="s">
        <v>3668</v>
      </c>
      <c r="C3673" s="3" t="s">
        <v>7781</v>
      </c>
      <c r="D3673" s="11">
        <v>3500</v>
      </c>
      <c r="E3673" s="11">
        <v>3530</v>
      </c>
      <c r="F3673" t="s">
        <v>8219</v>
      </c>
      <c r="G3673" t="s">
        <v>8224</v>
      </c>
      <c r="H3673" t="s">
        <v>8246</v>
      </c>
      <c r="I3673">
        <v>1405915140</v>
      </c>
      <c r="J3673">
        <v>1404140667</v>
      </c>
      <c r="K3673" t="b">
        <v>0</v>
      </c>
      <c r="L3673">
        <v>40</v>
      </c>
      <c r="M3673" t="b">
        <v>1</v>
      </c>
      <c r="N3673" t="s">
        <v>8271</v>
      </c>
      <c r="O3673" s="13">
        <f>E3673/D3673</f>
        <v>1.0085714285714287</v>
      </c>
      <c r="P3673" s="14">
        <f>IF($L3673&lt;&gt;0, E3673/L3673, 0)</f>
        <v>88.25</v>
      </c>
      <c r="Q3673" t="str">
        <f>LEFT($N3673, FIND("/", $N3673)-1)</f>
        <v>theater</v>
      </c>
      <c r="R3673" t="str">
        <f>RIGHT(N3673, LEN(N3673)-LEN(Q3673)-1)</f>
        <v>plays</v>
      </c>
      <c r="S3673" s="5">
        <f>$J3673/60/60/24+DATE(1970, 1, 1)</f>
        <v>41820.62809027778</v>
      </c>
      <c r="T3673" s="5">
        <f>$I3673/60/60/24+DATE(1970, 1, 1)</f>
        <v>41841.165972222225</v>
      </c>
      <c r="U3673" t="b">
        <f>T3673&gt;S3673</f>
        <v>1</v>
      </c>
    </row>
    <row r="3674" spans="1:21" ht="58" x14ac:dyDescent="0.35">
      <c r="A3674">
        <v>3672</v>
      </c>
      <c r="B3674" s="3" t="s">
        <v>3669</v>
      </c>
      <c r="C3674" s="3" t="s">
        <v>7782</v>
      </c>
      <c r="D3674" s="11">
        <v>3000</v>
      </c>
      <c r="E3674" s="11">
        <v>3046</v>
      </c>
      <c r="F3674" t="s">
        <v>8219</v>
      </c>
      <c r="G3674" t="s">
        <v>8225</v>
      </c>
      <c r="H3674" t="s">
        <v>8247</v>
      </c>
      <c r="I3674">
        <v>1411771384</v>
      </c>
      <c r="J3674">
        <v>1409179384</v>
      </c>
      <c r="K3674" t="b">
        <v>0</v>
      </c>
      <c r="L3674">
        <v>57</v>
      </c>
      <c r="M3674" t="b">
        <v>1</v>
      </c>
      <c r="N3674" t="s">
        <v>8271</v>
      </c>
      <c r="O3674" s="13">
        <f>E3674/D3674</f>
        <v>1.0153333333333334</v>
      </c>
      <c r="P3674" s="14">
        <f>IF($L3674&lt;&gt;0, E3674/L3674, 0)</f>
        <v>53.438596491228068</v>
      </c>
      <c r="Q3674" t="str">
        <f>LEFT($N3674, FIND("/", $N3674)-1)</f>
        <v>theater</v>
      </c>
      <c r="R3674" t="str">
        <f>RIGHT(N3674, LEN(N3674)-LEN(Q3674)-1)</f>
        <v>plays</v>
      </c>
      <c r="S3674" s="5">
        <f>$J3674/60/60/24+DATE(1970, 1, 1)</f>
        <v>41878.946574074071</v>
      </c>
      <c r="T3674" s="5">
        <f>$I3674/60/60/24+DATE(1970, 1, 1)</f>
        <v>41908.946574074071</v>
      </c>
      <c r="U3674" t="b">
        <f>T3674&gt;S3674</f>
        <v>1</v>
      </c>
    </row>
    <row r="3675" spans="1:21" ht="43.5" x14ac:dyDescent="0.35">
      <c r="A3675">
        <v>3673</v>
      </c>
      <c r="B3675" s="3" t="s">
        <v>3670</v>
      </c>
      <c r="C3675" s="3" t="s">
        <v>7783</v>
      </c>
      <c r="D3675" s="11">
        <v>4000</v>
      </c>
      <c r="E3675" s="11">
        <v>4545</v>
      </c>
      <c r="F3675" t="s">
        <v>8219</v>
      </c>
      <c r="G3675" t="s">
        <v>8225</v>
      </c>
      <c r="H3675" t="s">
        <v>8247</v>
      </c>
      <c r="I3675">
        <v>1415191920</v>
      </c>
      <c r="J3675">
        <v>1412233497</v>
      </c>
      <c r="K3675" t="b">
        <v>0</v>
      </c>
      <c r="L3675">
        <v>114</v>
      </c>
      <c r="M3675" t="b">
        <v>1</v>
      </c>
      <c r="N3675" t="s">
        <v>8271</v>
      </c>
      <c r="O3675" s="13">
        <f>E3675/D3675</f>
        <v>1.13625</v>
      </c>
      <c r="P3675" s="14">
        <f>IF($L3675&lt;&gt;0, E3675/L3675, 0)</f>
        <v>39.868421052631582</v>
      </c>
      <c r="Q3675" t="str">
        <f>LEFT($N3675, FIND("/", $N3675)-1)</f>
        <v>theater</v>
      </c>
      <c r="R3675" t="str">
        <f>RIGHT(N3675, LEN(N3675)-LEN(Q3675)-1)</f>
        <v>plays</v>
      </c>
      <c r="S3675" s="5">
        <f>$J3675/60/60/24+DATE(1970, 1, 1)</f>
        <v>41914.295104166667</v>
      </c>
      <c r="T3675" s="5">
        <f>$I3675/60/60/24+DATE(1970, 1, 1)</f>
        <v>41948.536111111112</v>
      </c>
      <c r="U3675" t="b">
        <f>T3675&gt;S3675</f>
        <v>1</v>
      </c>
    </row>
    <row r="3676" spans="1:21" ht="43.5" x14ac:dyDescent="0.35">
      <c r="A3676">
        <v>3674</v>
      </c>
      <c r="B3676" s="3" t="s">
        <v>3671</v>
      </c>
      <c r="C3676" s="3" t="s">
        <v>7784</v>
      </c>
      <c r="D3676" s="11">
        <v>4500</v>
      </c>
      <c r="E3676" s="11">
        <v>4500</v>
      </c>
      <c r="F3676" t="s">
        <v>8219</v>
      </c>
      <c r="G3676" t="s">
        <v>8236</v>
      </c>
      <c r="H3676" t="s">
        <v>8249</v>
      </c>
      <c r="I3676">
        <v>1472936229</v>
      </c>
      <c r="J3676">
        <v>1467752229</v>
      </c>
      <c r="K3676" t="b">
        <v>0</v>
      </c>
      <c r="L3676">
        <v>31</v>
      </c>
      <c r="M3676" t="b">
        <v>1</v>
      </c>
      <c r="N3676" t="s">
        <v>8271</v>
      </c>
      <c r="O3676" s="13">
        <f>E3676/D3676</f>
        <v>1</v>
      </c>
      <c r="P3676" s="14">
        <f>IF($L3676&lt;&gt;0, E3676/L3676, 0)</f>
        <v>145.16129032258064</v>
      </c>
      <c r="Q3676" t="str">
        <f>LEFT($N3676, FIND("/", $N3676)-1)</f>
        <v>theater</v>
      </c>
      <c r="R3676" t="str">
        <f>RIGHT(N3676, LEN(N3676)-LEN(Q3676)-1)</f>
        <v>plays</v>
      </c>
      <c r="S3676" s="5">
        <f>$J3676/60/60/24+DATE(1970, 1, 1)</f>
        <v>42556.873020833329</v>
      </c>
      <c r="T3676" s="5">
        <f>$I3676/60/60/24+DATE(1970, 1, 1)</f>
        <v>42616.873020833329</v>
      </c>
      <c r="U3676" t="b">
        <f>T3676&gt;S3676</f>
        <v>1</v>
      </c>
    </row>
    <row r="3677" spans="1:21" ht="43.5" x14ac:dyDescent="0.35">
      <c r="A3677">
        <v>3675</v>
      </c>
      <c r="B3677" s="3" t="s">
        <v>3672</v>
      </c>
      <c r="C3677" s="3" t="s">
        <v>7785</v>
      </c>
      <c r="D3677" s="11">
        <v>50</v>
      </c>
      <c r="E3677" s="11">
        <v>70</v>
      </c>
      <c r="F3677" t="s">
        <v>8219</v>
      </c>
      <c r="G3677" t="s">
        <v>8225</v>
      </c>
      <c r="H3677" t="s">
        <v>8247</v>
      </c>
      <c r="I3677">
        <v>1463353200</v>
      </c>
      <c r="J3677">
        <v>1462285182</v>
      </c>
      <c r="K3677" t="b">
        <v>0</v>
      </c>
      <c r="L3677">
        <v>3</v>
      </c>
      <c r="M3677" t="b">
        <v>1</v>
      </c>
      <c r="N3677" t="s">
        <v>8271</v>
      </c>
      <c r="O3677" s="13">
        <f>E3677/D3677</f>
        <v>1.4</v>
      </c>
      <c r="P3677" s="14">
        <f>IF($L3677&lt;&gt;0, E3677/L3677, 0)</f>
        <v>23.333333333333332</v>
      </c>
      <c r="Q3677" t="str">
        <f>LEFT($N3677, FIND("/", $N3677)-1)</f>
        <v>theater</v>
      </c>
      <c r="R3677" t="str">
        <f>RIGHT(N3677, LEN(N3677)-LEN(Q3677)-1)</f>
        <v>plays</v>
      </c>
      <c r="S3677" s="5">
        <f>$J3677/60/60/24+DATE(1970, 1, 1)</f>
        <v>42493.597013888888</v>
      </c>
      <c r="T3677" s="5">
        <f>$I3677/60/60/24+DATE(1970, 1, 1)</f>
        <v>42505.958333333328</v>
      </c>
      <c r="U3677" t="b">
        <f>T3677&gt;S3677</f>
        <v>1</v>
      </c>
    </row>
    <row r="3678" spans="1:21" ht="43.5" x14ac:dyDescent="0.35">
      <c r="A3678">
        <v>3676</v>
      </c>
      <c r="B3678" s="3" t="s">
        <v>3673</v>
      </c>
      <c r="C3678" s="3" t="s">
        <v>7786</v>
      </c>
      <c r="D3678" s="11">
        <v>800</v>
      </c>
      <c r="E3678" s="11">
        <v>1030</v>
      </c>
      <c r="F3678" t="s">
        <v>8219</v>
      </c>
      <c r="G3678" t="s">
        <v>8224</v>
      </c>
      <c r="H3678" t="s">
        <v>8246</v>
      </c>
      <c r="I3678">
        <v>1410550484</v>
      </c>
      <c r="J3678">
        <v>1408995284</v>
      </c>
      <c r="K3678" t="b">
        <v>0</v>
      </c>
      <c r="L3678">
        <v>16</v>
      </c>
      <c r="M3678" t="b">
        <v>1</v>
      </c>
      <c r="N3678" t="s">
        <v>8271</v>
      </c>
      <c r="O3678" s="13">
        <f>E3678/D3678</f>
        <v>1.2875000000000001</v>
      </c>
      <c r="P3678" s="14">
        <f>IF($L3678&lt;&gt;0, E3678/L3678, 0)</f>
        <v>64.375</v>
      </c>
      <c r="Q3678" t="str">
        <f>LEFT($N3678, FIND("/", $N3678)-1)</f>
        <v>theater</v>
      </c>
      <c r="R3678" t="str">
        <f>RIGHT(N3678, LEN(N3678)-LEN(Q3678)-1)</f>
        <v>plays</v>
      </c>
      <c r="S3678" s="5">
        <f>$J3678/60/60/24+DATE(1970, 1, 1)</f>
        <v>41876.815787037034</v>
      </c>
      <c r="T3678" s="5">
        <f>$I3678/60/60/24+DATE(1970, 1, 1)</f>
        <v>41894.815787037034</v>
      </c>
      <c r="U3678" t="b">
        <f>T3678&gt;S3678</f>
        <v>1</v>
      </c>
    </row>
    <row r="3679" spans="1:21" ht="43.5" x14ac:dyDescent="0.35">
      <c r="A3679">
        <v>3677</v>
      </c>
      <c r="B3679" s="3" t="s">
        <v>3674</v>
      </c>
      <c r="C3679" s="3" t="s">
        <v>7787</v>
      </c>
      <c r="D3679" s="11">
        <v>12000</v>
      </c>
      <c r="E3679" s="11">
        <v>12348.5</v>
      </c>
      <c r="F3679" t="s">
        <v>8219</v>
      </c>
      <c r="G3679" t="s">
        <v>8224</v>
      </c>
      <c r="H3679" t="s">
        <v>8246</v>
      </c>
      <c r="I3679">
        <v>1404359940</v>
      </c>
      <c r="J3679">
        <v>1402580818</v>
      </c>
      <c r="K3679" t="b">
        <v>0</v>
      </c>
      <c r="L3679">
        <v>199</v>
      </c>
      <c r="M3679" t="b">
        <v>1</v>
      </c>
      <c r="N3679" t="s">
        <v>8271</v>
      </c>
      <c r="O3679" s="13">
        <f>E3679/D3679</f>
        <v>1.0290416666666666</v>
      </c>
      <c r="P3679" s="14">
        <f>IF($L3679&lt;&gt;0, E3679/L3679, 0)</f>
        <v>62.052763819095475</v>
      </c>
      <c r="Q3679" t="str">
        <f>LEFT($N3679, FIND("/", $N3679)-1)</f>
        <v>theater</v>
      </c>
      <c r="R3679" t="str">
        <f>RIGHT(N3679, LEN(N3679)-LEN(Q3679)-1)</f>
        <v>plays</v>
      </c>
      <c r="S3679" s="5">
        <f>$J3679/60/60/24+DATE(1970, 1, 1)</f>
        <v>41802.574282407404</v>
      </c>
      <c r="T3679" s="5">
        <f>$I3679/60/60/24+DATE(1970, 1, 1)</f>
        <v>41823.165972222225</v>
      </c>
      <c r="U3679" t="b">
        <f>T3679&gt;S3679</f>
        <v>1</v>
      </c>
    </row>
    <row r="3680" spans="1:21" ht="43.5" x14ac:dyDescent="0.35">
      <c r="A3680">
        <v>3678</v>
      </c>
      <c r="B3680" s="3" t="s">
        <v>3675</v>
      </c>
      <c r="C3680" s="3" t="s">
        <v>7788</v>
      </c>
      <c r="D3680" s="11">
        <v>2000</v>
      </c>
      <c r="E3680" s="11">
        <v>2050</v>
      </c>
      <c r="F3680" t="s">
        <v>8219</v>
      </c>
      <c r="G3680" t="s">
        <v>8225</v>
      </c>
      <c r="H3680" t="s">
        <v>8247</v>
      </c>
      <c r="I3680">
        <v>1433076298</v>
      </c>
      <c r="J3680">
        <v>1430052298</v>
      </c>
      <c r="K3680" t="b">
        <v>0</v>
      </c>
      <c r="L3680">
        <v>31</v>
      </c>
      <c r="M3680" t="b">
        <v>1</v>
      </c>
      <c r="N3680" t="s">
        <v>8271</v>
      </c>
      <c r="O3680" s="13">
        <f>E3680/D3680</f>
        <v>1.0249999999999999</v>
      </c>
      <c r="P3680" s="14">
        <f>IF($L3680&lt;&gt;0, E3680/L3680, 0)</f>
        <v>66.129032258064512</v>
      </c>
      <c r="Q3680" t="str">
        <f>LEFT($N3680, FIND("/", $N3680)-1)</f>
        <v>theater</v>
      </c>
      <c r="R3680" t="str">
        <f>RIGHT(N3680, LEN(N3680)-LEN(Q3680)-1)</f>
        <v>plays</v>
      </c>
      <c r="S3680" s="5">
        <f>$J3680/60/60/24+DATE(1970, 1, 1)</f>
        <v>42120.531226851846</v>
      </c>
      <c r="T3680" s="5">
        <f>$I3680/60/60/24+DATE(1970, 1, 1)</f>
        <v>42155.531226851846</v>
      </c>
      <c r="U3680" t="b">
        <f>T3680&gt;S3680</f>
        <v>1</v>
      </c>
    </row>
    <row r="3681" spans="1:21" ht="43.5" x14ac:dyDescent="0.35">
      <c r="A3681">
        <v>3679</v>
      </c>
      <c r="B3681" s="3" t="s">
        <v>3676</v>
      </c>
      <c r="C3681" s="3" t="s">
        <v>7789</v>
      </c>
      <c r="D3681" s="11">
        <v>2000</v>
      </c>
      <c r="E3681" s="11">
        <v>2202</v>
      </c>
      <c r="F3681" t="s">
        <v>8219</v>
      </c>
      <c r="G3681" t="s">
        <v>8224</v>
      </c>
      <c r="H3681" t="s">
        <v>8246</v>
      </c>
      <c r="I3681">
        <v>1404190740</v>
      </c>
      <c r="J3681">
        <v>1401214581</v>
      </c>
      <c r="K3681" t="b">
        <v>0</v>
      </c>
      <c r="L3681">
        <v>30</v>
      </c>
      <c r="M3681" t="b">
        <v>1</v>
      </c>
      <c r="N3681" t="s">
        <v>8271</v>
      </c>
      <c r="O3681" s="13">
        <f>E3681/D3681</f>
        <v>1.101</v>
      </c>
      <c r="P3681" s="14">
        <f>IF($L3681&lt;&gt;0, E3681/L3681, 0)</f>
        <v>73.400000000000006</v>
      </c>
      <c r="Q3681" t="str">
        <f>LEFT($N3681, FIND("/", $N3681)-1)</f>
        <v>theater</v>
      </c>
      <c r="R3681" t="str">
        <f>RIGHT(N3681, LEN(N3681)-LEN(Q3681)-1)</f>
        <v>plays</v>
      </c>
      <c r="S3681" s="5">
        <f>$J3681/60/60/24+DATE(1970, 1, 1)</f>
        <v>41786.761354166665</v>
      </c>
      <c r="T3681" s="5">
        <f>$I3681/60/60/24+DATE(1970, 1, 1)</f>
        <v>41821.207638888889</v>
      </c>
      <c r="U3681" t="b">
        <f>T3681&gt;S3681</f>
        <v>1</v>
      </c>
    </row>
    <row r="3682" spans="1:21" ht="43.5" x14ac:dyDescent="0.35">
      <c r="A3682">
        <v>3680</v>
      </c>
      <c r="B3682" s="3" t="s">
        <v>3677</v>
      </c>
      <c r="C3682" s="3" t="s">
        <v>7790</v>
      </c>
      <c r="D3682" s="11">
        <v>3000</v>
      </c>
      <c r="E3682" s="11">
        <v>3383</v>
      </c>
      <c r="F3682" t="s">
        <v>8219</v>
      </c>
      <c r="G3682" t="s">
        <v>8224</v>
      </c>
      <c r="H3682" t="s">
        <v>8246</v>
      </c>
      <c r="I3682">
        <v>1475664834</v>
      </c>
      <c r="J3682">
        <v>1473850434</v>
      </c>
      <c r="K3682" t="b">
        <v>0</v>
      </c>
      <c r="L3682">
        <v>34</v>
      </c>
      <c r="M3682" t="b">
        <v>1</v>
      </c>
      <c r="N3682" t="s">
        <v>8271</v>
      </c>
      <c r="O3682" s="13">
        <f>E3682/D3682</f>
        <v>1.1276666666666666</v>
      </c>
      <c r="P3682" s="14">
        <f>IF($L3682&lt;&gt;0, E3682/L3682, 0)</f>
        <v>99.5</v>
      </c>
      <c r="Q3682" t="str">
        <f>LEFT($N3682, FIND("/", $N3682)-1)</f>
        <v>theater</v>
      </c>
      <c r="R3682" t="str">
        <f>RIGHT(N3682, LEN(N3682)-LEN(Q3682)-1)</f>
        <v>plays</v>
      </c>
      <c r="S3682" s="5">
        <f>$J3682/60/60/24+DATE(1970, 1, 1)</f>
        <v>42627.454097222217</v>
      </c>
      <c r="T3682" s="5">
        <f>$I3682/60/60/24+DATE(1970, 1, 1)</f>
        <v>42648.454097222217</v>
      </c>
      <c r="U3682" t="b">
        <f>T3682&gt;S3682</f>
        <v>1</v>
      </c>
    </row>
    <row r="3683" spans="1:21" ht="58" x14ac:dyDescent="0.35">
      <c r="A3683">
        <v>3681</v>
      </c>
      <c r="B3683" s="3" t="s">
        <v>3678</v>
      </c>
      <c r="C3683" s="3" t="s">
        <v>7791</v>
      </c>
      <c r="D3683" s="11">
        <v>1000</v>
      </c>
      <c r="E3683" s="11">
        <v>1119</v>
      </c>
      <c r="F3683" t="s">
        <v>8219</v>
      </c>
      <c r="G3683" t="s">
        <v>8224</v>
      </c>
      <c r="H3683" t="s">
        <v>8246</v>
      </c>
      <c r="I3683">
        <v>1452872290</v>
      </c>
      <c r="J3683">
        <v>1452008290</v>
      </c>
      <c r="K3683" t="b">
        <v>0</v>
      </c>
      <c r="L3683">
        <v>18</v>
      </c>
      <c r="M3683" t="b">
        <v>1</v>
      </c>
      <c r="N3683" t="s">
        <v>8271</v>
      </c>
      <c r="O3683" s="13">
        <f>E3683/D3683</f>
        <v>1.119</v>
      </c>
      <c r="P3683" s="14">
        <f>IF($L3683&lt;&gt;0, E3683/L3683, 0)</f>
        <v>62.166666666666664</v>
      </c>
      <c r="Q3683" t="str">
        <f>LEFT($N3683, FIND("/", $N3683)-1)</f>
        <v>theater</v>
      </c>
      <c r="R3683" t="str">
        <f>RIGHT(N3683, LEN(N3683)-LEN(Q3683)-1)</f>
        <v>plays</v>
      </c>
      <c r="S3683" s="5">
        <f>$J3683/60/60/24+DATE(1970, 1, 1)</f>
        <v>42374.651504629626</v>
      </c>
      <c r="T3683" s="5">
        <f>$I3683/60/60/24+DATE(1970, 1, 1)</f>
        <v>42384.651504629626</v>
      </c>
      <c r="U3683" t="b">
        <f>T3683&gt;S3683</f>
        <v>1</v>
      </c>
    </row>
    <row r="3684" spans="1:21" ht="43.5" x14ac:dyDescent="0.35">
      <c r="A3684">
        <v>3682</v>
      </c>
      <c r="B3684" s="3" t="s">
        <v>3679</v>
      </c>
      <c r="C3684" s="3" t="s">
        <v>7792</v>
      </c>
      <c r="D3684" s="11">
        <v>3000</v>
      </c>
      <c r="E3684" s="11">
        <v>4176</v>
      </c>
      <c r="F3684" t="s">
        <v>8219</v>
      </c>
      <c r="G3684" t="s">
        <v>8224</v>
      </c>
      <c r="H3684" t="s">
        <v>8246</v>
      </c>
      <c r="I3684">
        <v>1402901940</v>
      </c>
      <c r="J3684">
        <v>1399998418</v>
      </c>
      <c r="K3684" t="b">
        <v>0</v>
      </c>
      <c r="L3684">
        <v>67</v>
      </c>
      <c r="M3684" t="b">
        <v>1</v>
      </c>
      <c r="N3684" t="s">
        <v>8271</v>
      </c>
      <c r="O3684" s="13">
        <f>E3684/D3684</f>
        <v>1.3919999999999999</v>
      </c>
      <c r="P3684" s="14">
        <f>IF($L3684&lt;&gt;0, E3684/L3684, 0)</f>
        <v>62.328358208955223</v>
      </c>
      <c r="Q3684" t="str">
        <f>LEFT($N3684, FIND("/", $N3684)-1)</f>
        <v>theater</v>
      </c>
      <c r="R3684" t="str">
        <f>RIGHT(N3684, LEN(N3684)-LEN(Q3684)-1)</f>
        <v>plays</v>
      </c>
      <c r="S3684" s="5">
        <f>$J3684/60/60/24+DATE(1970, 1, 1)</f>
        <v>41772.685393518521</v>
      </c>
      <c r="T3684" s="5">
        <f>$I3684/60/60/24+DATE(1970, 1, 1)</f>
        <v>41806.290972222225</v>
      </c>
      <c r="U3684" t="b">
        <f>T3684&gt;S3684</f>
        <v>1</v>
      </c>
    </row>
    <row r="3685" spans="1:21" ht="43.5" x14ac:dyDescent="0.35">
      <c r="A3685">
        <v>3683</v>
      </c>
      <c r="B3685" s="3" t="s">
        <v>3680</v>
      </c>
      <c r="C3685" s="3" t="s">
        <v>7793</v>
      </c>
      <c r="D3685" s="11">
        <v>3500</v>
      </c>
      <c r="E3685" s="11">
        <v>3880</v>
      </c>
      <c r="F3685" t="s">
        <v>8219</v>
      </c>
      <c r="G3685" t="s">
        <v>8224</v>
      </c>
      <c r="H3685" t="s">
        <v>8246</v>
      </c>
      <c r="I3685">
        <v>1476931696</v>
      </c>
      <c r="J3685">
        <v>1474339696</v>
      </c>
      <c r="K3685" t="b">
        <v>0</v>
      </c>
      <c r="L3685">
        <v>66</v>
      </c>
      <c r="M3685" t="b">
        <v>1</v>
      </c>
      <c r="N3685" t="s">
        <v>8271</v>
      </c>
      <c r="O3685" s="13">
        <f>E3685/D3685</f>
        <v>1.1085714285714285</v>
      </c>
      <c r="P3685" s="14">
        <f>IF($L3685&lt;&gt;0, E3685/L3685, 0)</f>
        <v>58.787878787878789</v>
      </c>
      <c r="Q3685" t="str">
        <f>LEFT($N3685, FIND("/", $N3685)-1)</f>
        <v>theater</v>
      </c>
      <c r="R3685" t="str">
        <f>RIGHT(N3685, LEN(N3685)-LEN(Q3685)-1)</f>
        <v>plays</v>
      </c>
      <c r="S3685" s="5">
        <f>$J3685/60/60/24+DATE(1970, 1, 1)</f>
        <v>42633.116851851853</v>
      </c>
      <c r="T3685" s="5">
        <f>$I3685/60/60/24+DATE(1970, 1, 1)</f>
        <v>42663.116851851853</v>
      </c>
      <c r="U3685" t="b">
        <f>T3685&gt;S3685</f>
        <v>1</v>
      </c>
    </row>
    <row r="3686" spans="1:21" ht="43.5" x14ac:dyDescent="0.35">
      <c r="A3686">
        <v>3684</v>
      </c>
      <c r="B3686" s="3" t="s">
        <v>3681</v>
      </c>
      <c r="C3686" s="3" t="s">
        <v>7794</v>
      </c>
      <c r="D3686" s="11">
        <v>750</v>
      </c>
      <c r="E3686" s="11">
        <v>1043</v>
      </c>
      <c r="F3686" t="s">
        <v>8219</v>
      </c>
      <c r="G3686" t="s">
        <v>8224</v>
      </c>
      <c r="H3686" t="s">
        <v>8246</v>
      </c>
      <c r="I3686">
        <v>1441167586</v>
      </c>
      <c r="J3686">
        <v>1438575586</v>
      </c>
      <c r="K3686" t="b">
        <v>0</v>
      </c>
      <c r="L3686">
        <v>23</v>
      </c>
      <c r="M3686" t="b">
        <v>1</v>
      </c>
      <c r="N3686" t="s">
        <v>8271</v>
      </c>
      <c r="O3686" s="13">
        <f>E3686/D3686</f>
        <v>1.3906666666666667</v>
      </c>
      <c r="P3686" s="14">
        <f>IF($L3686&lt;&gt;0, E3686/L3686, 0)</f>
        <v>45.347826086956523</v>
      </c>
      <c r="Q3686" t="str">
        <f>LEFT($N3686, FIND("/", $N3686)-1)</f>
        <v>theater</v>
      </c>
      <c r="R3686" t="str">
        <f>RIGHT(N3686, LEN(N3686)-LEN(Q3686)-1)</f>
        <v>plays</v>
      </c>
      <c r="S3686" s="5">
        <f>$J3686/60/60/24+DATE(1970, 1, 1)</f>
        <v>42219.180393518516</v>
      </c>
      <c r="T3686" s="5">
        <f>$I3686/60/60/24+DATE(1970, 1, 1)</f>
        <v>42249.180393518516</v>
      </c>
      <c r="U3686" t="b">
        <f>T3686&gt;S3686</f>
        <v>1</v>
      </c>
    </row>
    <row r="3687" spans="1:21" ht="43.5" x14ac:dyDescent="0.35">
      <c r="A3687">
        <v>3685</v>
      </c>
      <c r="B3687" s="3" t="s">
        <v>3682</v>
      </c>
      <c r="C3687" s="3" t="s">
        <v>7795</v>
      </c>
      <c r="D3687" s="11">
        <v>5000</v>
      </c>
      <c r="E3687" s="11">
        <v>5285</v>
      </c>
      <c r="F3687" t="s">
        <v>8219</v>
      </c>
      <c r="G3687" t="s">
        <v>8224</v>
      </c>
      <c r="H3687" t="s">
        <v>8246</v>
      </c>
      <c r="I3687">
        <v>1400533200</v>
      </c>
      <c r="J3687">
        <v>1398348859</v>
      </c>
      <c r="K3687" t="b">
        <v>0</v>
      </c>
      <c r="L3687">
        <v>126</v>
      </c>
      <c r="M3687" t="b">
        <v>1</v>
      </c>
      <c r="N3687" t="s">
        <v>8271</v>
      </c>
      <c r="O3687" s="13">
        <f>E3687/D3687</f>
        <v>1.0569999999999999</v>
      </c>
      <c r="P3687" s="14">
        <f>IF($L3687&lt;&gt;0, E3687/L3687, 0)</f>
        <v>41.944444444444443</v>
      </c>
      <c r="Q3687" t="str">
        <f>LEFT($N3687, FIND("/", $N3687)-1)</f>
        <v>theater</v>
      </c>
      <c r="R3687" t="str">
        <f>RIGHT(N3687, LEN(N3687)-LEN(Q3687)-1)</f>
        <v>plays</v>
      </c>
      <c r="S3687" s="5">
        <f>$J3687/60/60/24+DATE(1970, 1, 1)</f>
        <v>41753.593275462961</v>
      </c>
      <c r="T3687" s="5">
        <f>$I3687/60/60/24+DATE(1970, 1, 1)</f>
        <v>41778.875</v>
      </c>
      <c r="U3687" t="b">
        <f>T3687&gt;S3687</f>
        <v>1</v>
      </c>
    </row>
    <row r="3688" spans="1:21" ht="43.5" x14ac:dyDescent="0.35">
      <c r="A3688">
        <v>3686</v>
      </c>
      <c r="B3688" s="3" t="s">
        <v>3683</v>
      </c>
      <c r="C3688" s="3" t="s">
        <v>7796</v>
      </c>
      <c r="D3688" s="11">
        <v>350</v>
      </c>
      <c r="E3688" s="11">
        <v>355</v>
      </c>
      <c r="F3688" t="s">
        <v>8219</v>
      </c>
      <c r="G3688" t="s">
        <v>8224</v>
      </c>
      <c r="H3688" t="s">
        <v>8246</v>
      </c>
      <c r="I3688">
        <v>1440820740</v>
      </c>
      <c r="J3688">
        <v>1439567660</v>
      </c>
      <c r="K3688" t="b">
        <v>0</v>
      </c>
      <c r="L3688">
        <v>6</v>
      </c>
      <c r="M3688" t="b">
        <v>1</v>
      </c>
      <c r="N3688" t="s">
        <v>8271</v>
      </c>
      <c r="O3688" s="13">
        <f>E3688/D3688</f>
        <v>1.0142857142857142</v>
      </c>
      <c r="P3688" s="14">
        <f>IF($L3688&lt;&gt;0, E3688/L3688, 0)</f>
        <v>59.166666666666664</v>
      </c>
      <c r="Q3688" t="str">
        <f>LEFT($N3688, FIND("/", $N3688)-1)</f>
        <v>theater</v>
      </c>
      <c r="R3688" t="str">
        <f>RIGHT(N3688, LEN(N3688)-LEN(Q3688)-1)</f>
        <v>plays</v>
      </c>
      <c r="S3688" s="5">
        <f>$J3688/60/60/24+DATE(1970, 1, 1)</f>
        <v>42230.662731481483</v>
      </c>
      <c r="T3688" s="5">
        <f>$I3688/60/60/24+DATE(1970, 1, 1)</f>
        <v>42245.165972222225</v>
      </c>
      <c r="U3688" t="b">
        <f>T3688&gt;S3688</f>
        <v>1</v>
      </c>
    </row>
    <row r="3689" spans="1:21" ht="58" x14ac:dyDescent="0.35">
      <c r="A3689">
        <v>3687</v>
      </c>
      <c r="B3689" s="3" t="s">
        <v>3684</v>
      </c>
      <c r="C3689" s="3" t="s">
        <v>7797</v>
      </c>
      <c r="D3689" s="11">
        <v>5000</v>
      </c>
      <c r="E3689" s="11">
        <v>5012.25</v>
      </c>
      <c r="F3689" t="s">
        <v>8219</v>
      </c>
      <c r="G3689" t="s">
        <v>8224</v>
      </c>
      <c r="H3689" t="s">
        <v>8246</v>
      </c>
      <c r="I3689">
        <v>1403846055</v>
      </c>
      <c r="J3689">
        <v>1401254055</v>
      </c>
      <c r="K3689" t="b">
        <v>0</v>
      </c>
      <c r="L3689">
        <v>25</v>
      </c>
      <c r="M3689" t="b">
        <v>1</v>
      </c>
      <c r="N3689" t="s">
        <v>8271</v>
      </c>
      <c r="O3689" s="13">
        <f>E3689/D3689</f>
        <v>1.0024500000000001</v>
      </c>
      <c r="P3689" s="14">
        <f>IF($L3689&lt;&gt;0, E3689/L3689, 0)</f>
        <v>200.49</v>
      </c>
      <c r="Q3689" t="str">
        <f>LEFT($N3689, FIND("/", $N3689)-1)</f>
        <v>theater</v>
      </c>
      <c r="R3689" t="str">
        <f>RIGHT(N3689, LEN(N3689)-LEN(Q3689)-1)</f>
        <v>plays</v>
      </c>
      <c r="S3689" s="5">
        <f>$J3689/60/60/24+DATE(1970, 1, 1)</f>
        <v>41787.218229166669</v>
      </c>
      <c r="T3689" s="5">
        <f>$I3689/60/60/24+DATE(1970, 1, 1)</f>
        <v>41817.218229166669</v>
      </c>
      <c r="U3689" t="b">
        <f>T3689&gt;S3689</f>
        <v>1</v>
      </c>
    </row>
    <row r="3690" spans="1:21" ht="43.5" x14ac:dyDescent="0.35">
      <c r="A3690">
        <v>3688</v>
      </c>
      <c r="B3690" s="3" t="s">
        <v>3685</v>
      </c>
      <c r="C3690" s="3" t="s">
        <v>7798</v>
      </c>
      <c r="D3690" s="11">
        <v>3000</v>
      </c>
      <c r="E3690" s="11">
        <v>3275</v>
      </c>
      <c r="F3690" t="s">
        <v>8219</v>
      </c>
      <c r="G3690" t="s">
        <v>8225</v>
      </c>
      <c r="H3690" t="s">
        <v>8247</v>
      </c>
      <c r="I3690">
        <v>1407524004</v>
      </c>
      <c r="J3690">
        <v>1404932004</v>
      </c>
      <c r="K3690" t="b">
        <v>0</v>
      </c>
      <c r="L3690">
        <v>39</v>
      </c>
      <c r="M3690" t="b">
        <v>1</v>
      </c>
      <c r="N3690" t="s">
        <v>8271</v>
      </c>
      <c r="O3690" s="13">
        <f>E3690/D3690</f>
        <v>1.0916666666666666</v>
      </c>
      <c r="P3690" s="14">
        <f>IF($L3690&lt;&gt;0, E3690/L3690, 0)</f>
        <v>83.974358974358978</v>
      </c>
      <c r="Q3690" t="str">
        <f>LEFT($N3690, FIND("/", $N3690)-1)</f>
        <v>theater</v>
      </c>
      <c r="R3690" t="str">
        <f>RIGHT(N3690, LEN(N3690)-LEN(Q3690)-1)</f>
        <v>plays</v>
      </c>
      <c r="S3690" s="5">
        <f>$J3690/60/60/24+DATE(1970, 1, 1)</f>
        <v>41829.787083333329</v>
      </c>
      <c r="T3690" s="5">
        <f>$I3690/60/60/24+DATE(1970, 1, 1)</f>
        <v>41859.787083333329</v>
      </c>
      <c r="U3690" t="b">
        <f>T3690&gt;S3690</f>
        <v>1</v>
      </c>
    </row>
    <row r="3691" spans="1:21" ht="43.5" x14ac:dyDescent="0.35">
      <c r="A3691">
        <v>3689</v>
      </c>
      <c r="B3691" s="3" t="s">
        <v>3686</v>
      </c>
      <c r="C3691" s="3" t="s">
        <v>7799</v>
      </c>
      <c r="D3691" s="11">
        <v>3000</v>
      </c>
      <c r="E3691" s="11">
        <v>3550</v>
      </c>
      <c r="F3691" t="s">
        <v>8219</v>
      </c>
      <c r="G3691" t="s">
        <v>8224</v>
      </c>
      <c r="H3691" t="s">
        <v>8246</v>
      </c>
      <c r="I3691">
        <v>1434925500</v>
      </c>
      <c r="J3691">
        <v>1432410639</v>
      </c>
      <c r="K3691" t="b">
        <v>0</v>
      </c>
      <c r="L3691">
        <v>62</v>
      </c>
      <c r="M3691" t="b">
        <v>1</v>
      </c>
      <c r="N3691" t="s">
        <v>8271</v>
      </c>
      <c r="O3691" s="13">
        <f>E3691/D3691</f>
        <v>1.1833333333333333</v>
      </c>
      <c r="P3691" s="14">
        <f>IF($L3691&lt;&gt;0, E3691/L3691, 0)</f>
        <v>57.258064516129032</v>
      </c>
      <c r="Q3691" t="str">
        <f>LEFT($N3691, FIND("/", $N3691)-1)</f>
        <v>theater</v>
      </c>
      <c r="R3691" t="str">
        <f>RIGHT(N3691, LEN(N3691)-LEN(Q3691)-1)</f>
        <v>plays</v>
      </c>
      <c r="S3691" s="5">
        <f>$J3691/60/60/24+DATE(1970, 1, 1)</f>
        <v>42147.826840277776</v>
      </c>
      <c r="T3691" s="5">
        <f>$I3691/60/60/24+DATE(1970, 1, 1)</f>
        <v>42176.934027777781</v>
      </c>
      <c r="U3691" t="b">
        <f>T3691&gt;S3691</f>
        <v>1</v>
      </c>
    </row>
    <row r="3692" spans="1:21" ht="43.5" x14ac:dyDescent="0.35">
      <c r="A3692">
        <v>3690</v>
      </c>
      <c r="B3692" s="3" t="s">
        <v>3687</v>
      </c>
      <c r="C3692" s="3" t="s">
        <v>7800</v>
      </c>
      <c r="D3692" s="11">
        <v>1500</v>
      </c>
      <c r="E3692" s="11">
        <v>1800</v>
      </c>
      <c r="F3692" t="s">
        <v>8219</v>
      </c>
      <c r="G3692" t="s">
        <v>8224</v>
      </c>
      <c r="H3692" t="s">
        <v>8246</v>
      </c>
      <c r="I3692">
        <v>1417101683</v>
      </c>
      <c r="J3692">
        <v>1414506083</v>
      </c>
      <c r="K3692" t="b">
        <v>0</v>
      </c>
      <c r="L3692">
        <v>31</v>
      </c>
      <c r="M3692" t="b">
        <v>1</v>
      </c>
      <c r="N3692" t="s">
        <v>8271</v>
      </c>
      <c r="O3692" s="13">
        <f>E3692/D3692</f>
        <v>1.2</v>
      </c>
      <c r="P3692" s="14">
        <f>IF($L3692&lt;&gt;0, E3692/L3692, 0)</f>
        <v>58.064516129032256</v>
      </c>
      <c r="Q3692" t="str">
        <f>LEFT($N3692, FIND("/", $N3692)-1)</f>
        <v>theater</v>
      </c>
      <c r="R3692" t="str">
        <f>RIGHT(N3692, LEN(N3692)-LEN(Q3692)-1)</f>
        <v>plays</v>
      </c>
      <c r="S3692" s="5">
        <f>$J3692/60/60/24+DATE(1970, 1, 1)</f>
        <v>41940.598182870373</v>
      </c>
      <c r="T3692" s="5">
        <f>$I3692/60/60/24+DATE(1970, 1, 1)</f>
        <v>41970.639849537038</v>
      </c>
      <c r="U3692" t="b">
        <f>T3692&gt;S3692</f>
        <v>1</v>
      </c>
    </row>
    <row r="3693" spans="1:21" ht="29" x14ac:dyDescent="0.35">
      <c r="A3693">
        <v>3691</v>
      </c>
      <c r="B3693" s="3" t="s">
        <v>3688</v>
      </c>
      <c r="C3693" s="3" t="s">
        <v>7801</v>
      </c>
      <c r="D3693" s="11">
        <v>40000</v>
      </c>
      <c r="E3693" s="11">
        <v>51184</v>
      </c>
      <c r="F3693" t="s">
        <v>8219</v>
      </c>
      <c r="G3693" t="s">
        <v>8224</v>
      </c>
      <c r="H3693" t="s">
        <v>8246</v>
      </c>
      <c r="I3693">
        <v>1425272340</v>
      </c>
      <c r="J3693">
        <v>1421426929</v>
      </c>
      <c r="K3693" t="b">
        <v>0</v>
      </c>
      <c r="L3693">
        <v>274</v>
      </c>
      <c r="M3693" t="b">
        <v>1</v>
      </c>
      <c r="N3693" t="s">
        <v>8271</v>
      </c>
      <c r="O3693" s="13">
        <f>E3693/D3693</f>
        <v>1.2796000000000001</v>
      </c>
      <c r="P3693" s="14">
        <f>IF($L3693&lt;&gt;0, E3693/L3693, 0)</f>
        <v>186.80291970802921</v>
      </c>
      <c r="Q3693" t="str">
        <f>LEFT($N3693, FIND("/", $N3693)-1)</f>
        <v>theater</v>
      </c>
      <c r="R3693" t="str">
        <f>RIGHT(N3693, LEN(N3693)-LEN(Q3693)-1)</f>
        <v>plays</v>
      </c>
      <c r="S3693" s="5">
        <f>$J3693/60/60/24+DATE(1970, 1, 1)</f>
        <v>42020.700567129628</v>
      </c>
      <c r="T3693" s="5">
        <f>$I3693/60/60/24+DATE(1970, 1, 1)</f>
        <v>42065.207638888889</v>
      </c>
      <c r="U3693" t="b">
        <f>T3693&gt;S3693</f>
        <v>1</v>
      </c>
    </row>
    <row r="3694" spans="1:21" ht="29" x14ac:dyDescent="0.35">
      <c r="A3694">
        <v>3692</v>
      </c>
      <c r="B3694" s="3" t="s">
        <v>3689</v>
      </c>
      <c r="C3694" s="3" t="s">
        <v>7802</v>
      </c>
      <c r="D3694" s="11">
        <v>1000</v>
      </c>
      <c r="E3694" s="11">
        <v>1260</v>
      </c>
      <c r="F3694" t="s">
        <v>8219</v>
      </c>
      <c r="G3694" t="s">
        <v>8224</v>
      </c>
      <c r="H3694" t="s">
        <v>8246</v>
      </c>
      <c r="I3694">
        <v>1411084800</v>
      </c>
      <c r="J3694">
        <v>1410304179</v>
      </c>
      <c r="K3694" t="b">
        <v>0</v>
      </c>
      <c r="L3694">
        <v>17</v>
      </c>
      <c r="M3694" t="b">
        <v>1</v>
      </c>
      <c r="N3694" t="s">
        <v>8271</v>
      </c>
      <c r="O3694" s="13">
        <f>E3694/D3694</f>
        <v>1.26</v>
      </c>
      <c r="P3694" s="14">
        <f>IF($L3694&lt;&gt;0, E3694/L3694, 0)</f>
        <v>74.117647058823536</v>
      </c>
      <c r="Q3694" t="str">
        <f>LEFT($N3694, FIND("/", $N3694)-1)</f>
        <v>theater</v>
      </c>
      <c r="R3694" t="str">
        <f>RIGHT(N3694, LEN(N3694)-LEN(Q3694)-1)</f>
        <v>plays</v>
      </c>
      <c r="S3694" s="5">
        <f>$J3694/60/60/24+DATE(1970, 1, 1)</f>
        <v>41891.96503472222</v>
      </c>
      <c r="T3694" s="5">
        <f>$I3694/60/60/24+DATE(1970, 1, 1)</f>
        <v>41901</v>
      </c>
      <c r="U3694" t="b">
        <f>T3694&gt;S3694</f>
        <v>1</v>
      </c>
    </row>
    <row r="3695" spans="1:21" ht="43.5" x14ac:dyDescent="0.35">
      <c r="A3695">
        <v>3693</v>
      </c>
      <c r="B3695" s="3" t="s">
        <v>3690</v>
      </c>
      <c r="C3695" s="3" t="s">
        <v>7803</v>
      </c>
      <c r="D3695" s="11">
        <v>333</v>
      </c>
      <c r="E3695" s="11">
        <v>430</v>
      </c>
      <c r="F3695" t="s">
        <v>8219</v>
      </c>
      <c r="G3695" t="s">
        <v>8225</v>
      </c>
      <c r="H3695" t="s">
        <v>8247</v>
      </c>
      <c r="I3695">
        <v>1448922600</v>
      </c>
      <c r="J3695">
        <v>1446352529</v>
      </c>
      <c r="K3695" t="b">
        <v>0</v>
      </c>
      <c r="L3695">
        <v>14</v>
      </c>
      <c r="M3695" t="b">
        <v>1</v>
      </c>
      <c r="N3695" t="s">
        <v>8271</v>
      </c>
      <c r="O3695" s="13">
        <f>E3695/D3695</f>
        <v>1.2912912912912913</v>
      </c>
      <c r="P3695" s="14">
        <f>IF($L3695&lt;&gt;0, E3695/L3695, 0)</f>
        <v>30.714285714285715</v>
      </c>
      <c r="Q3695" t="str">
        <f>LEFT($N3695, FIND("/", $N3695)-1)</f>
        <v>theater</v>
      </c>
      <c r="R3695" t="str">
        <f>RIGHT(N3695, LEN(N3695)-LEN(Q3695)-1)</f>
        <v>plays</v>
      </c>
      <c r="S3695" s="5">
        <f>$J3695/60/60/24+DATE(1970, 1, 1)</f>
        <v>42309.191307870366</v>
      </c>
      <c r="T3695" s="5">
        <f>$I3695/60/60/24+DATE(1970, 1, 1)</f>
        <v>42338.9375</v>
      </c>
      <c r="U3695" t="b">
        <f>T3695&gt;S3695</f>
        <v>1</v>
      </c>
    </row>
    <row r="3696" spans="1:21" ht="58" x14ac:dyDescent="0.35">
      <c r="A3696">
        <v>3694</v>
      </c>
      <c r="B3696" s="3" t="s">
        <v>3691</v>
      </c>
      <c r="C3696" s="3" t="s">
        <v>7804</v>
      </c>
      <c r="D3696" s="11">
        <v>3500</v>
      </c>
      <c r="E3696" s="11">
        <v>3760</v>
      </c>
      <c r="F3696" t="s">
        <v>8219</v>
      </c>
      <c r="G3696" t="s">
        <v>8224</v>
      </c>
      <c r="H3696" t="s">
        <v>8246</v>
      </c>
      <c r="I3696">
        <v>1465178400</v>
      </c>
      <c r="J3696">
        <v>1461985967</v>
      </c>
      <c r="K3696" t="b">
        <v>0</v>
      </c>
      <c r="L3696">
        <v>60</v>
      </c>
      <c r="M3696" t="b">
        <v>1</v>
      </c>
      <c r="N3696" t="s">
        <v>8271</v>
      </c>
      <c r="O3696" s="13">
        <f>E3696/D3696</f>
        <v>1.0742857142857143</v>
      </c>
      <c r="P3696" s="14">
        <f>IF($L3696&lt;&gt;0, E3696/L3696, 0)</f>
        <v>62.666666666666664</v>
      </c>
      <c r="Q3696" t="str">
        <f>LEFT($N3696, FIND("/", $N3696)-1)</f>
        <v>theater</v>
      </c>
      <c r="R3696" t="str">
        <f>RIGHT(N3696, LEN(N3696)-LEN(Q3696)-1)</f>
        <v>plays</v>
      </c>
      <c r="S3696" s="5">
        <f>$J3696/60/60/24+DATE(1970, 1, 1)</f>
        <v>42490.133877314816</v>
      </c>
      <c r="T3696" s="5">
        <f>$I3696/60/60/24+DATE(1970, 1, 1)</f>
        <v>42527.083333333328</v>
      </c>
      <c r="U3696" t="b">
        <f>T3696&gt;S3696</f>
        <v>1</v>
      </c>
    </row>
    <row r="3697" spans="1:21" ht="58" x14ac:dyDescent="0.35">
      <c r="A3697">
        <v>3695</v>
      </c>
      <c r="B3697" s="3" t="s">
        <v>3692</v>
      </c>
      <c r="C3697" s="3" t="s">
        <v>7805</v>
      </c>
      <c r="D3697" s="11">
        <v>4000</v>
      </c>
      <c r="E3697" s="11">
        <v>4005</v>
      </c>
      <c r="F3697" t="s">
        <v>8219</v>
      </c>
      <c r="G3697" t="s">
        <v>8224</v>
      </c>
      <c r="H3697" t="s">
        <v>8246</v>
      </c>
      <c r="I3697">
        <v>1421009610</v>
      </c>
      <c r="J3697">
        <v>1419281610</v>
      </c>
      <c r="K3697" t="b">
        <v>0</v>
      </c>
      <c r="L3697">
        <v>33</v>
      </c>
      <c r="M3697" t="b">
        <v>1</v>
      </c>
      <c r="N3697" t="s">
        <v>8271</v>
      </c>
      <c r="O3697" s="13">
        <f>E3697/D3697</f>
        <v>1.00125</v>
      </c>
      <c r="P3697" s="14">
        <f>IF($L3697&lt;&gt;0, E3697/L3697, 0)</f>
        <v>121.36363636363636</v>
      </c>
      <c r="Q3697" t="str">
        <f>LEFT($N3697, FIND("/", $N3697)-1)</f>
        <v>theater</v>
      </c>
      <c r="R3697" t="str">
        <f>RIGHT(N3697, LEN(N3697)-LEN(Q3697)-1)</f>
        <v>plays</v>
      </c>
      <c r="S3697" s="5">
        <f>$J3697/60/60/24+DATE(1970, 1, 1)</f>
        <v>41995.870486111111</v>
      </c>
      <c r="T3697" s="5">
        <f>$I3697/60/60/24+DATE(1970, 1, 1)</f>
        <v>42015.870486111111</v>
      </c>
      <c r="U3697" t="b">
        <f>T3697&gt;S3697</f>
        <v>1</v>
      </c>
    </row>
    <row r="3698" spans="1:21" ht="43.5" x14ac:dyDescent="0.35">
      <c r="A3698">
        <v>3696</v>
      </c>
      <c r="B3698" s="3" t="s">
        <v>3693</v>
      </c>
      <c r="C3698" s="3" t="s">
        <v>7806</v>
      </c>
      <c r="D3698" s="11">
        <v>2000</v>
      </c>
      <c r="E3698" s="11">
        <v>3100</v>
      </c>
      <c r="F3698" t="s">
        <v>8219</v>
      </c>
      <c r="G3698" t="s">
        <v>8225</v>
      </c>
      <c r="H3698" t="s">
        <v>8247</v>
      </c>
      <c r="I3698">
        <v>1423838916</v>
      </c>
      <c r="J3698">
        <v>1418654916</v>
      </c>
      <c r="K3698" t="b">
        <v>0</v>
      </c>
      <c r="L3698">
        <v>78</v>
      </c>
      <c r="M3698" t="b">
        <v>1</v>
      </c>
      <c r="N3698" t="s">
        <v>8271</v>
      </c>
      <c r="O3698" s="13">
        <f>E3698/D3698</f>
        <v>1.55</v>
      </c>
      <c r="P3698" s="14">
        <f>IF($L3698&lt;&gt;0, E3698/L3698, 0)</f>
        <v>39.743589743589745</v>
      </c>
      <c r="Q3698" t="str">
        <f>LEFT($N3698, FIND("/", $N3698)-1)</f>
        <v>theater</v>
      </c>
      <c r="R3698" t="str">
        <f>RIGHT(N3698, LEN(N3698)-LEN(Q3698)-1)</f>
        <v>plays</v>
      </c>
      <c r="S3698" s="5">
        <f>$J3698/60/60/24+DATE(1970, 1, 1)</f>
        <v>41988.617083333331</v>
      </c>
      <c r="T3698" s="5">
        <f>$I3698/60/60/24+DATE(1970, 1, 1)</f>
        <v>42048.617083333331</v>
      </c>
      <c r="U3698" t="b">
        <f>T3698&gt;S3698</f>
        <v>1</v>
      </c>
    </row>
    <row r="3699" spans="1:21" ht="43.5" x14ac:dyDescent="0.35">
      <c r="A3699">
        <v>3697</v>
      </c>
      <c r="B3699" s="3" t="s">
        <v>3694</v>
      </c>
      <c r="C3699" s="3" t="s">
        <v>7807</v>
      </c>
      <c r="D3699" s="11">
        <v>2000</v>
      </c>
      <c r="E3699" s="11">
        <v>2160</v>
      </c>
      <c r="F3699" t="s">
        <v>8219</v>
      </c>
      <c r="G3699" t="s">
        <v>8225</v>
      </c>
      <c r="H3699" t="s">
        <v>8247</v>
      </c>
      <c r="I3699">
        <v>1462878648</v>
      </c>
      <c r="J3699">
        <v>1461064248</v>
      </c>
      <c r="K3699" t="b">
        <v>0</v>
      </c>
      <c r="L3699">
        <v>30</v>
      </c>
      <c r="M3699" t="b">
        <v>1</v>
      </c>
      <c r="N3699" t="s">
        <v>8271</v>
      </c>
      <c r="O3699" s="13">
        <f>E3699/D3699</f>
        <v>1.08</v>
      </c>
      <c r="P3699" s="14">
        <f>IF($L3699&lt;&gt;0, E3699/L3699, 0)</f>
        <v>72</v>
      </c>
      <c r="Q3699" t="str">
        <f>LEFT($N3699, FIND("/", $N3699)-1)</f>
        <v>theater</v>
      </c>
      <c r="R3699" t="str">
        <f>RIGHT(N3699, LEN(N3699)-LEN(Q3699)-1)</f>
        <v>plays</v>
      </c>
      <c r="S3699" s="5">
        <f>$J3699/60/60/24+DATE(1970, 1, 1)</f>
        <v>42479.465833333335</v>
      </c>
      <c r="T3699" s="5">
        <f>$I3699/60/60/24+DATE(1970, 1, 1)</f>
        <v>42500.465833333335</v>
      </c>
      <c r="U3699" t="b">
        <f>T3699&gt;S3699</f>
        <v>1</v>
      </c>
    </row>
    <row r="3700" spans="1:21" ht="43.5" x14ac:dyDescent="0.35">
      <c r="A3700">
        <v>3698</v>
      </c>
      <c r="B3700" s="3" t="s">
        <v>3695</v>
      </c>
      <c r="C3700" s="3" t="s">
        <v>7808</v>
      </c>
      <c r="D3700" s="11">
        <v>5000</v>
      </c>
      <c r="E3700" s="11">
        <v>5526</v>
      </c>
      <c r="F3700" t="s">
        <v>8219</v>
      </c>
      <c r="G3700" t="s">
        <v>8224</v>
      </c>
      <c r="H3700" t="s">
        <v>8246</v>
      </c>
      <c r="I3700">
        <v>1456946487</v>
      </c>
      <c r="J3700">
        <v>1454354487</v>
      </c>
      <c r="K3700" t="b">
        <v>0</v>
      </c>
      <c r="L3700">
        <v>136</v>
      </c>
      <c r="M3700" t="b">
        <v>1</v>
      </c>
      <c r="N3700" t="s">
        <v>8271</v>
      </c>
      <c r="O3700" s="13">
        <f>E3700/D3700</f>
        <v>1.1052</v>
      </c>
      <c r="P3700" s="14">
        <f>IF($L3700&lt;&gt;0, E3700/L3700, 0)</f>
        <v>40.632352941176471</v>
      </c>
      <c r="Q3700" t="str">
        <f>LEFT($N3700, FIND("/", $N3700)-1)</f>
        <v>theater</v>
      </c>
      <c r="R3700" t="str">
        <f>RIGHT(N3700, LEN(N3700)-LEN(Q3700)-1)</f>
        <v>plays</v>
      </c>
      <c r="S3700" s="5">
        <f>$J3700/60/60/24+DATE(1970, 1, 1)</f>
        <v>42401.806562500002</v>
      </c>
      <c r="T3700" s="5">
        <f>$I3700/60/60/24+DATE(1970, 1, 1)</f>
        <v>42431.806562500002</v>
      </c>
      <c r="U3700" t="b">
        <f>T3700&gt;S3700</f>
        <v>1</v>
      </c>
    </row>
    <row r="3701" spans="1:21" ht="58" x14ac:dyDescent="0.35">
      <c r="A3701">
        <v>3699</v>
      </c>
      <c r="B3701" s="3" t="s">
        <v>3696</v>
      </c>
      <c r="C3701" s="3" t="s">
        <v>7809</v>
      </c>
      <c r="D3701" s="11">
        <v>2500</v>
      </c>
      <c r="E3701" s="11">
        <v>2520</v>
      </c>
      <c r="F3701" t="s">
        <v>8219</v>
      </c>
      <c r="G3701" t="s">
        <v>8224</v>
      </c>
      <c r="H3701" t="s">
        <v>8246</v>
      </c>
      <c r="I3701">
        <v>1413383216</v>
      </c>
      <c r="J3701">
        <v>1410791216</v>
      </c>
      <c r="K3701" t="b">
        <v>0</v>
      </c>
      <c r="L3701">
        <v>40</v>
      </c>
      <c r="M3701" t="b">
        <v>1</v>
      </c>
      <c r="N3701" t="s">
        <v>8271</v>
      </c>
      <c r="O3701" s="13">
        <f>E3701/D3701</f>
        <v>1.008</v>
      </c>
      <c r="P3701" s="14">
        <f>IF($L3701&lt;&gt;0, E3701/L3701, 0)</f>
        <v>63</v>
      </c>
      <c r="Q3701" t="str">
        <f>LEFT($N3701, FIND("/", $N3701)-1)</f>
        <v>theater</v>
      </c>
      <c r="R3701" t="str">
        <f>RIGHT(N3701, LEN(N3701)-LEN(Q3701)-1)</f>
        <v>plays</v>
      </c>
      <c r="S3701" s="5">
        <f>$J3701/60/60/24+DATE(1970, 1, 1)</f>
        <v>41897.602037037039</v>
      </c>
      <c r="T3701" s="5">
        <f>$I3701/60/60/24+DATE(1970, 1, 1)</f>
        <v>41927.602037037039</v>
      </c>
      <c r="U3701" t="b">
        <f>T3701&gt;S3701</f>
        <v>1</v>
      </c>
    </row>
    <row r="3702" spans="1:21" ht="29" x14ac:dyDescent="0.35">
      <c r="A3702">
        <v>3700</v>
      </c>
      <c r="B3702" s="3" t="s">
        <v>3697</v>
      </c>
      <c r="C3702" s="3" t="s">
        <v>7810</v>
      </c>
      <c r="D3702" s="11">
        <v>500</v>
      </c>
      <c r="E3702" s="11">
        <v>606</v>
      </c>
      <c r="F3702" t="s">
        <v>8219</v>
      </c>
      <c r="G3702" t="s">
        <v>8224</v>
      </c>
      <c r="H3702" t="s">
        <v>8246</v>
      </c>
      <c r="I3702">
        <v>1412092800</v>
      </c>
      <c r="J3702">
        <v>1409493800</v>
      </c>
      <c r="K3702" t="b">
        <v>0</v>
      </c>
      <c r="L3702">
        <v>18</v>
      </c>
      <c r="M3702" t="b">
        <v>1</v>
      </c>
      <c r="N3702" t="s">
        <v>8271</v>
      </c>
      <c r="O3702" s="13">
        <f>E3702/D3702</f>
        <v>1.212</v>
      </c>
      <c r="P3702" s="14">
        <f>IF($L3702&lt;&gt;0, E3702/L3702, 0)</f>
        <v>33.666666666666664</v>
      </c>
      <c r="Q3702" t="str">
        <f>LEFT($N3702, FIND("/", $N3702)-1)</f>
        <v>theater</v>
      </c>
      <c r="R3702" t="str">
        <f>RIGHT(N3702, LEN(N3702)-LEN(Q3702)-1)</f>
        <v>plays</v>
      </c>
      <c r="S3702" s="5">
        <f>$J3702/60/60/24+DATE(1970, 1, 1)</f>
        <v>41882.585648148146</v>
      </c>
      <c r="T3702" s="5">
        <f>$I3702/60/60/24+DATE(1970, 1, 1)</f>
        <v>41912.666666666664</v>
      </c>
      <c r="U3702" t="b">
        <f>T3702&gt;S3702</f>
        <v>1</v>
      </c>
    </row>
    <row r="3703" spans="1:21" ht="43.5" x14ac:dyDescent="0.35">
      <c r="A3703">
        <v>3701</v>
      </c>
      <c r="B3703" s="3" t="s">
        <v>3698</v>
      </c>
      <c r="C3703" s="3" t="s">
        <v>7811</v>
      </c>
      <c r="D3703" s="11">
        <v>1500</v>
      </c>
      <c r="E3703" s="11">
        <v>1505</v>
      </c>
      <c r="F3703" t="s">
        <v>8219</v>
      </c>
      <c r="G3703" t="s">
        <v>8225</v>
      </c>
      <c r="H3703" t="s">
        <v>8247</v>
      </c>
      <c r="I3703">
        <v>1433422793</v>
      </c>
      <c r="J3703">
        <v>1430830793</v>
      </c>
      <c r="K3703" t="b">
        <v>0</v>
      </c>
      <c r="L3703">
        <v>39</v>
      </c>
      <c r="M3703" t="b">
        <v>1</v>
      </c>
      <c r="N3703" t="s">
        <v>8271</v>
      </c>
      <c r="O3703" s="13">
        <f>E3703/D3703</f>
        <v>1.0033333333333334</v>
      </c>
      <c r="P3703" s="14">
        <f>IF($L3703&lt;&gt;0, E3703/L3703, 0)</f>
        <v>38.589743589743591</v>
      </c>
      <c r="Q3703" t="str">
        <f>LEFT($N3703, FIND("/", $N3703)-1)</f>
        <v>theater</v>
      </c>
      <c r="R3703" t="str">
        <f>RIGHT(N3703, LEN(N3703)-LEN(Q3703)-1)</f>
        <v>plays</v>
      </c>
      <c r="S3703" s="5">
        <f>$J3703/60/60/24+DATE(1970, 1, 1)</f>
        <v>42129.541585648149</v>
      </c>
      <c r="T3703" s="5">
        <f>$I3703/60/60/24+DATE(1970, 1, 1)</f>
        <v>42159.541585648149</v>
      </c>
      <c r="U3703" t="b">
        <f>T3703&gt;S3703</f>
        <v>1</v>
      </c>
    </row>
    <row r="3704" spans="1:21" ht="58" x14ac:dyDescent="0.35">
      <c r="A3704">
        <v>3702</v>
      </c>
      <c r="B3704" s="3" t="s">
        <v>3699</v>
      </c>
      <c r="C3704" s="3" t="s">
        <v>7812</v>
      </c>
      <c r="D3704" s="11">
        <v>3000</v>
      </c>
      <c r="E3704" s="11">
        <v>3275</v>
      </c>
      <c r="F3704" t="s">
        <v>8219</v>
      </c>
      <c r="G3704" t="s">
        <v>8225</v>
      </c>
      <c r="H3704" t="s">
        <v>8247</v>
      </c>
      <c r="I3704">
        <v>1468191540</v>
      </c>
      <c r="J3704">
        <v>1464958484</v>
      </c>
      <c r="K3704" t="b">
        <v>0</v>
      </c>
      <c r="L3704">
        <v>21</v>
      </c>
      <c r="M3704" t="b">
        <v>1</v>
      </c>
      <c r="N3704" t="s">
        <v>8271</v>
      </c>
      <c r="O3704" s="13">
        <f>E3704/D3704</f>
        <v>1.0916666666666666</v>
      </c>
      <c r="P3704" s="14">
        <f>IF($L3704&lt;&gt;0, E3704/L3704, 0)</f>
        <v>155.95238095238096</v>
      </c>
      <c r="Q3704" t="str">
        <f>LEFT($N3704, FIND("/", $N3704)-1)</f>
        <v>theater</v>
      </c>
      <c r="R3704" t="str">
        <f>RIGHT(N3704, LEN(N3704)-LEN(Q3704)-1)</f>
        <v>plays</v>
      </c>
      <c r="S3704" s="5">
        <f>$J3704/60/60/24+DATE(1970, 1, 1)</f>
        <v>42524.53800925926</v>
      </c>
      <c r="T3704" s="5">
        <f>$I3704/60/60/24+DATE(1970, 1, 1)</f>
        <v>42561.957638888889</v>
      </c>
      <c r="U3704" t="b">
        <f>T3704&gt;S3704</f>
        <v>1</v>
      </c>
    </row>
    <row r="3705" spans="1:21" ht="43.5" x14ac:dyDescent="0.35">
      <c r="A3705">
        <v>3703</v>
      </c>
      <c r="B3705" s="3" t="s">
        <v>3700</v>
      </c>
      <c r="C3705" s="3" t="s">
        <v>7813</v>
      </c>
      <c r="D3705" s="11">
        <v>1050</v>
      </c>
      <c r="E3705" s="11">
        <v>1296</v>
      </c>
      <c r="F3705" t="s">
        <v>8219</v>
      </c>
      <c r="G3705" t="s">
        <v>8224</v>
      </c>
      <c r="H3705" t="s">
        <v>8246</v>
      </c>
      <c r="I3705">
        <v>1471071540</v>
      </c>
      <c r="J3705">
        <v>1467720388</v>
      </c>
      <c r="K3705" t="b">
        <v>0</v>
      </c>
      <c r="L3705">
        <v>30</v>
      </c>
      <c r="M3705" t="b">
        <v>1</v>
      </c>
      <c r="N3705" t="s">
        <v>8271</v>
      </c>
      <c r="O3705" s="13">
        <f>E3705/D3705</f>
        <v>1.2342857142857142</v>
      </c>
      <c r="P3705" s="14">
        <f>IF($L3705&lt;&gt;0, E3705/L3705, 0)</f>
        <v>43.2</v>
      </c>
      <c r="Q3705" t="str">
        <f>LEFT($N3705, FIND("/", $N3705)-1)</f>
        <v>theater</v>
      </c>
      <c r="R3705" t="str">
        <f>RIGHT(N3705, LEN(N3705)-LEN(Q3705)-1)</f>
        <v>plays</v>
      </c>
      <c r="S3705" s="5">
        <f>$J3705/60/60/24+DATE(1970, 1, 1)</f>
        <v>42556.504490740743</v>
      </c>
      <c r="T3705" s="5">
        <f>$I3705/60/60/24+DATE(1970, 1, 1)</f>
        <v>42595.290972222225</v>
      </c>
      <c r="U3705" t="b">
        <f>T3705&gt;S3705</f>
        <v>1</v>
      </c>
    </row>
    <row r="3706" spans="1:21" ht="43.5" x14ac:dyDescent="0.35">
      <c r="A3706">
        <v>3704</v>
      </c>
      <c r="B3706" s="3" t="s">
        <v>3701</v>
      </c>
      <c r="C3706" s="3" t="s">
        <v>7814</v>
      </c>
      <c r="D3706" s="11">
        <v>300</v>
      </c>
      <c r="E3706" s="11">
        <v>409.01</v>
      </c>
      <c r="F3706" t="s">
        <v>8219</v>
      </c>
      <c r="G3706" t="s">
        <v>8225</v>
      </c>
      <c r="H3706" t="s">
        <v>8247</v>
      </c>
      <c r="I3706">
        <v>1464712394</v>
      </c>
      <c r="J3706">
        <v>1459528394</v>
      </c>
      <c r="K3706" t="b">
        <v>0</v>
      </c>
      <c r="L3706">
        <v>27</v>
      </c>
      <c r="M3706" t="b">
        <v>1</v>
      </c>
      <c r="N3706" t="s">
        <v>8271</v>
      </c>
      <c r="O3706" s="13">
        <f>E3706/D3706</f>
        <v>1.3633666666666666</v>
      </c>
      <c r="P3706" s="14">
        <f>IF($L3706&lt;&gt;0, E3706/L3706, 0)</f>
        <v>15.148518518518518</v>
      </c>
      <c r="Q3706" t="str">
        <f>LEFT($N3706, FIND("/", $N3706)-1)</f>
        <v>theater</v>
      </c>
      <c r="R3706" t="str">
        <f>RIGHT(N3706, LEN(N3706)-LEN(Q3706)-1)</f>
        <v>plays</v>
      </c>
      <c r="S3706" s="5">
        <f>$J3706/60/60/24+DATE(1970, 1, 1)</f>
        <v>42461.689745370371</v>
      </c>
      <c r="T3706" s="5">
        <f>$I3706/60/60/24+DATE(1970, 1, 1)</f>
        <v>42521.689745370371</v>
      </c>
      <c r="U3706" t="b">
        <f>T3706&gt;S3706</f>
        <v>1</v>
      </c>
    </row>
    <row r="3707" spans="1:21" ht="43.5" x14ac:dyDescent="0.35">
      <c r="A3707">
        <v>3705</v>
      </c>
      <c r="B3707" s="3" t="s">
        <v>3702</v>
      </c>
      <c r="C3707" s="3" t="s">
        <v>7815</v>
      </c>
      <c r="D3707" s="11">
        <v>2827</v>
      </c>
      <c r="E3707" s="11">
        <v>2925</v>
      </c>
      <c r="F3707" t="s">
        <v>8219</v>
      </c>
      <c r="G3707" t="s">
        <v>8224</v>
      </c>
      <c r="H3707" t="s">
        <v>8246</v>
      </c>
      <c r="I3707">
        <v>1403546400</v>
      </c>
      <c r="J3707">
        <v>1401714114</v>
      </c>
      <c r="K3707" t="b">
        <v>0</v>
      </c>
      <c r="L3707">
        <v>35</v>
      </c>
      <c r="M3707" t="b">
        <v>1</v>
      </c>
      <c r="N3707" t="s">
        <v>8271</v>
      </c>
      <c r="O3707" s="13">
        <f>E3707/D3707</f>
        <v>1.0346657233816767</v>
      </c>
      <c r="P3707" s="14">
        <f>IF($L3707&lt;&gt;0, E3707/L3707, 0)</f>
        <v>83.571428571428569</v>
      </c>
      <c r="Q3707" t="str">
        <f>LEFT($N3707, FIND("/", $N3707)-1)</f>
        <v>theater</v>
      </c>
      <c r="R3707" t="str">
        <f>RIGHT(N3707, LEN(N3707)-LEN(Q3707)-1)</f>
        <v>plays</v>
      </c>
      <c r="S3707" s="5">
        <f>$J3707/60/60/24+DATE(1970, 1, 1)</f>
        <v>41792.542986111112</v>
      </c>
      <c r="T3707" s="5">
        <f>$I3707/60/60/24+DATE(1970, 1, 1)</f>
        <v>41813.75</v>
      </c>
      <c r="U3707" t="b">
        <f>T3707&gt;S3707</f>
        <v>1</v>
      </c>
    </row>
    <row r="3708" spans="1:21" ht="43.5" x14ac:dyDescent="0.35">
      <c r="A3708">
        <v>3706</v>
      </c>
      <c r="B3708" s="3" t="s">
        <v>3703</v>
      </c>
      <c r="C3708" s="3" t="s">
        <v>7816</v>
      </c>
      <c r="D3708" s="11">
        <v>1500</v>
      </c>
      <c r="E3708" s="11">
        <v>1820</v>
      </c>
      <c r="F3708" t="s">
        <v>8219</v>
      </c>
      <c r="G3708" t="s">
        <v>8224</v>
      </c>
      <c r="H3708" t="s">
        <v>8246</v>
      </c>
      <c r="I3708">
        <v>1410558949</v>
      </c>
      <c r="J3708">
        <v>1409262949</v>
      </c>
      <c r="K3708" t="b">
        <v>0</v>
      </c>
      <c r="L3708">
        <v>13</v>
      </c>
      <c r="M3708" t="b">
        <v>1</v>
      </c>
      <c r="N3708" t="s">
        <v>8271</v>
      </c>
      <c r="O3708" s="13">
        <f>E3708/D3708</f>
        <v>1.2133333333333334</v>
      </c>
      <c r="P3708" s="14">
        <f>IF($L3708&lt;&gt;0, E3708/L3708, 0)</f>
        <v>140</v>
      </c>
      <c r="Q3708" t="str">
        <f>LEFT($N3708, FIND("/", $N3708)-1)</f>
        <v>theater</v>
      </c>
      <c r="R3708" t="str">
        <f>RIGHT(N3708, LEN(N3708)-LEN(Q3708)-1)</f>
        <v>plays</v>
      </c>
      <c r="S3708" s="5">
        <f>$J3708/60/60/24+DATE(1970, 1, 1)</f>
        <v>41879.913761574076</v>
      </c>
      <c r="T3708" s="5">
        <f>$I3708/60/60/24+DATE(1970, 1, 1)</f>
        <v>41894.913761574076</v>
      </c>
      <c r="U3708" t="b">
        <f>T3708&gt;S3708</f>
        <v>1</v>
      </c>
    </row>
    <row r="3709" spans="1:21" ht="43.5" x14ac:dyDescent="0.35">
      <c r="A3709">
        <v>3707</v>
      </c>
      <c r="B3709" s="3" t="s">
        <v>3704</v>
      </c>
      <c r="C3709" s="3" t="s">
        <v>7817</v>
      </c>
      <c r="D3709" s="11">
        <v>1000</v>
      </c>
      <c r="E3709" s="11">
        <v>1860</v>
      </c>
      <c r="F3709" t="s">
        <v>8219</v>
      </c>
      <c r="G3709" t="s">
        <v>8224</v>
      </c>
      <c r="H3709" t="s">
        <v>8246</v>
      </c>
      <c r="I3709">
        <v>1469165160</v>
      </c>
      <c r="J3709">
        <v>1467335378</v>
      </c>
      <c r="K3709" t="b">
        <v>0</v>
      </c>
      <c r="L3709">
        <v>23</v>
      </c>
      <c r="M3709" t="b">
        <v>1</v>
      </c>
      <c r="N3709" t="s">
        <v>8271</v>
      </c>
      <c r="O3709" s="13">
        <f>E3709/D3709</f>
        <v>1.86</v>
      </c>
      <c r="P3709" s="14">
        <f>IF($L3709&lt;&gt;0, E3709/L3709, 0)</f>
        <v>80.869565217391298</v>
      </c>
      <c r="Q3709" t="str">
        <f>LEFT($N3709, FIND("/", $N3709)-1)</f>
        <v>theater</v>
      </c>
      <c r="R3709" t="str">
        <f>RIGHT(N3709, LEN(N3709)-LEN(Q3709)-1)</f>
        <v>plays</v>
      </c>
      <c r="S3709" s="5">
        <f>$J3709/60/60/24+DATE(1970, 1, 1)</f>
        <v>42552.048356481479</v>
      </c>
      <c r="T3709" s="5">
        <f>$I3709/60/60/24+DATE(1970, 1, 1)</f>
        <v>42573.226388888885</v>
      </c>
      <c r="U3709" t="b">
        <f>T3709&gt;S3709</f>
        <v>1</v>
      </c>
    </row>
    <row r="3710" spans="1:21" ht="58" x14ac:dyDescent="0.35">
      <c r="A3710">
        <v>3708</v>
      </c>
      <c r="B3710" s="3" t="s">
        <v>3705</v>
      </c>
      <c r="C3710" s="3" t="s">
        <v>7818</v>
      </c>
      <c r="D3710" s="11">
        <v>700</v>
      </c>
      <c r="E3710" s="11">
        <v>2100</v>
      </c>
      <c r="F3710" t="s">
        <v>8219</v>
      </c>
      <c r="G3710" t="s">
        <v>8224</v>
      </c>
      <c r="H3710" t="s">
        <v>8246</v>
      </c>
      <c r="I3710">
        <v>1404444286</v>
      </c>
      <c r="J3710">
        <v>1403234686</v>
      </c>
      <c r="K3710" t="b">
        <v>0</v>
      </c>
      <c r="L3710">
        <v>39</v>
      </c>
      <c r="M3710" t="b">
        <v>1</v>
      </c>
      <c r="N3710" t="s">
        <v>8271</v>
      </c>
      <c r="O3710" s="13">
        <f>E3710/D3710</f>
        <v>3</v>
      </c>
      <c r="P3710" s="14">
        <f>IF($L3710&lt;&gt;0, E3710/L3710, 0)</f>
        <v>53.846153846153847</v>
      </c>
      <c r="Q3710" t="str">
        <f>LEFT($N3710, FIND("/", $N3710)-1)</f>
        <v>theater</v>
      </c>
      <c r="R3710" t="str">
        <f>RIGHT(N3710, LEN(N3710)-LEN(Q3710)-1)</f>
        <v>plays</v>
      </c>
      <c r="S3710" s="5">
        <f>$J3710/60/60/24+DATE(1970, 1, 1)</f>
        <v>41810.142199074071</v>
      </c>
      <c r="T3710" s="5">
        <f>$I3710/60/60/24+DATE(1970, 1, 1)</f>
        <v>41824.142199074071</v>
      </c>
      <c r="U3710" t="b">
        <f>T3710&gt;S3710</f>
        <v>1</v>
      </c>
    </row>
    <row r="3711" spans="1:21" ht="43.5" x14ac:dyDescent="0.35">
      <c r="A3711">
        <v>3709</v>
      </c>
      <c r="B3711" s="3" t="s">
        <v>3706</v>
      </c>
      <c r="C3711" s="3" t="s">
        <v>7819</v>
      </c>
      <c r="D3711" s="11">
        <v>1000</v>
      </c>
      <c r="E3711" s="11">
        <v>1082.5</v>
      </c>
      <c r="F3711" t="s">
        <v>8219</v>
      </c>
      <c r="G3711" t="s">
        <v>8225</v>
      </c>
      <c r="H3711" t="s">
        <v>8247</v>
      </c>
      <c r="I3711">
        <v>1403715546</v>
      </c>
      <c r="J3711">
        <v>1401123546</v>
      </c>
      <c r="K3711" t="b">
        <v>0</v>
      </c>
      <c r="L3711">
        <v>35</v>
      </c>
      <c r="M3711" t="b">
        <v>1</v>
      </c>
      <c r="N3711" t="s">
        <v>8271</v>
      </c>
      <c r="O3711" s="13">
        <f>E3711/D3711</f>
        <v>1.0825</v>
      </c>
      <c r="P3711" s="14">
        <f>IF($L3711&lt;&gt;0, E3711/L3711, 0)</f>
        <v>30.928571428571427</v>
      </c>
      <c r="Q3711" t="str">
        <f>LEFT($N3711, FIND("/", $N3711)-1)</f>
        <v>theater</v>
      </c>
      <c r="R3711" t="str">
        <f>RIGHT(N3711, LEN(N3711)-LEN(Q3711)-1)</f>
        <v>plays</v>
      </c>
      <c r="S3711" s="5">
        <f>$J3711/60/60/24+DATE(1970, 1, 1)</f>
        <v>41785.707708333335</v>
      </c>
      <c r="T3711" s="5">
        <f>$I3711/60/60/24+DATE(1970, 1, 1)</f>
        <v>41815.707708333335</v>
      </c>
      <c r="U3711" t="b">
        <f>T3711&gt;S3711</f>
        <v>1</v>
      </c>
    </row>
    <row r="3712" spans="1:21" ht="29" x14ac:dyDescent="0.35">
      <c r="A3712">
        <v>3710</v>
      </c>
      <c r="B3712" s="3" t="s">
        <v>3707</v>
      </c>
      <c r="C3712" s="3" t="s">
        <v>7820</v>
      </c>
      <c r="D3712" s="11">
        <v>1300</v>
      </c>
      <c r="E3712" s="11">
        <v>1835</v>
      </c>
      <c r="F3712" t="s">
        <v>8219</v>
      </c>
      <c r="G3712" t="s">
        <v>8224</v>
      </c>
      <c r="H3712" t="s">
        <v>8246</v>
      </c>
      <c r="I3712">
        <v>1428068988</v>
      </c>
      <c r="J3712">
        <v>1425908988</v>
      </c>
      <c r="K3712" t="b">
        <v>0</v>
      </c>
      <c r="L3712">
        <v>27</v>
      </c>
      <c r="M3712" t="b">
        <v>1</v>
      </c>
      <c r="N3712" t="s">
        <v>8271</v>
      </c>
      <c r="O3712" s="13">
        <f>E3712/D3712</f>
        <v>1.4115384615384616</v>
      </c>
      <c r="P3712" s="14">
        <f>IF($L3712&lt;&gt;0, E3712/L3712, 0)</f>
        <v>67.962962962962962</v>
      </c>
      <c r="Q3712" t="str">
        <f>LEFT($N3712, FIND("/", $N3712)-1)</f>
        <v>theater</v>
      </c>
      <c r="R3712" t="str">
        <f>RIGHT(N3712, LEN(N3712)-LEN(Q3712)-1)</f>
        <v>plays</v>
      </c>
      <c r="S3712" s="5">
        <f>$J3712/60/60/24+DATE(1970, 1, 1)</f>
        <v>42072.576249999998</v>
      </c>
      <c r="T3712" s="5">
        <f>$I3712/60/60/24+DATE(1970, 1, 1)</f>
        <v>42097.576249999998</v>
      </c>
      <c r="U3712" t="b">
        <f>T3712&gt;S3712</f>
        <v>1</v>
      </c>
    </row>
    <row r="3713" spans="1:21" ht="29" x14ac:dyDescent="0.35">
      <c r="A3713">
        <v>3711</v>
      </c>
      <c r="B3713" s="3" t="s">
        <v>3708</v>
      </c>
      <c r="C3713" s="3" t="s">
        <v>7821</v>
      </c>
      <c r="D3713" s="11">
        <v>500</v>
      </c>
      <c r="E3713" s="11">
        <v>570</v>
      </c>
      <c r="F3713" t="s">
        <v>8219</v>
      </c>
      <c r="G3713" t="s">
        <v>8224</v>
      </c>
      <c r="H3713" t="s">
        <v>8246</v>
      </c>
      <c r="I3713">
        <v>1402848000</v>
      </c>
      <c r="J3713">
        <v>1400606573</v>
      </c>
      <c r="K3713" t="b">
        <v>0</v>
      </c>
      <c r="L3713">
        <v>21</v>
      </c>
      <c r="M3713" t="b">
        <v>1</v>
      </c>
      <c r="N3713" t="s">
        <v>8271</v>
      </c>
      <c r="O3713" s="13">
        <f>E3713/D3713</f>
        <v>1.1399999999999999</v>
      </c>
      <c r="P3713" s="14">
        <f>IF($L3713&lt;&gt;0, E3713/L3713, 0)</f>
        <v>27.142857142857142</v>
      </c>
      <c r="Q3713" t="str">
        <f>LEFT($N3713, FIND("/", $N3713)-1)</f>
        <v>theater</v>
      </c>
      <c r="R3713" t="str">
        <f>RIGHT(N3713, LEN(N3713)-LEN(Q3713)-1)</f>
        <v>plays</v>
      </c>
      <c r="S3713" s="5">
        <f>$J3713/60/60/24+DATE(1970, 1, 1)</f>
        <v>41779.724224537036</v>
      </c>
      <c r="T3713" s="5">
        <f>$I3713/60/60/24+DATE(1970, 1, 1)</f>
        <v>41805.666666666664</v>
      </c>
      <c r="U3713" t="b">
        <f>T3713&gt;S3713</f>
        <v>1</v>
      </c>
    </row>
    <row r="3714" spans="1:21" ht="58" x14ac:dyDescent="0.35">
      <c r="A3714">
        <v>3712</v>
      </c>
      <c r="B3714" s="3" t="s">
        <v>3709</v>
      </c>
      <c r="C3714" s="3" t="s">
        <v>7822</v>
      </c>
      <c r="D3714" s="11">
        <v>7500</v>
      </c>
      <c r="E3714" s="11">
        <v>11530</v>
      </c>
      <c r="F3714" t="s">
        <v>8219</v>
      </c>
      <c r="G3714" t="s">
        <v>8224</v>
      </c>
      <c r="H3714" t="s">
        <v>8246</v>
      </c>
      <c r="I3714">
        <v>1433055540</v>
      </c>
      <c r="J3714">
        <v>1431230867</v>
      </c>
      <c r="K3714" t="b">
        <v>0</v>
      </c>
      <c r="L3714">
        <v>104</v>
      </c>
      <c r="M3714" t="b">
        <v>1</v>
      </c>
      <c r="N3714" t="s">
        <v>8271</v>
      </c>
      <c r="O3714" s="13">
        <f>E3714/D3714</f>
        <v>1.5373333333333334</v>
      </c>
      <c r="P3714" s="14">
        <f>IF($L3714&lt;&gt;0, E3714/L3714, 0)</f>
        <v>110.86538461538461</v>
      </c>
      <c r="Q3714" t="str">
        <f>LEFT($N3714, FIND("/", $N3714)-1)</f>
        <v>theater</v>
      </c>
      <c r="R3714" t="str">
        <f>RIGHT(N3714, LEN(N3714)-LEN(Q3714)-1)</f>
        <v>plays</v>
      </c>
      <c r="S3714" s="5">
        <f>$J3714/60/60/24+DATE(1970, 1, 1)</f>
        <v>42134.172071759262</v>
      </c>
      <c r="T3714" s="5">
        <f>$I3714/60/60/24+DATE(1970, 1, 1)</f>
        <v>42155.290972222225</v>
      </c>
      <c r="U3714" t="b">
        <f>T3714&gt;S3714</f>
        <v>1</v>
      </c>
    </row>
    <row r="3715" spans="1:21" ht="43.5" x14ac:dyDescent="0.35">
      <c r="A3715">
        <v>3713</v>
      </c>
      <c r="B3715" s="3" t="s">
        <v>3710</v>
      </c>
      <c r="C3715" s="3" t="s">
        <v>7823</v>
      </c>
      <c r="D3715" s="11">
        <v>2000</v>
      </c>
      <c r="E3715" s="11">
        <v>2030</v>
      </c>
      <c r="F3715" t="s">
        <v>8219</v>
      </c>
      <c r="G3715" t="s">
        <v>8224</v>
      </c>
      <c r="H3715" t="s">
        <v>8246</v>
      </c>
      <c r="I3715">
        <v>1465062166</v>
      </c>
      <c r="J3715">
        <v>1463334166</v>
      </c>
      <c r="K3715" t="b">
        <v>0</v>
      </c>
      <c r="L3715">
        <v>19</v>
      </c>
      <c r="M3715" t="b">
        <v>1</v>
      </c>
      <c r="N3715" t="s">
        <v>8271</v>
      </c>
      <c r="O3715" s="13">
        <f>E3715/D3715</f>
        <v>1.0149999999999999</v>
      </c>
      <c r="P3715" s="14">
        <f>IF($L3715&lt;&gt;0, E3715/L3715, 0)</f>
        <v>106.84210526315789</v>
      </c>
      <c r="Q3715" t="str">
        <f>LEFT($N3715, FIND("/", $N3715)-1)</f>
        <v>theater</v>
      </c>
      <c r="R3715" t="str">
        <f>RIGHT(N3715, LEN(N3715)-LEN(Q3715)-1)</f>
        <v>plays</v>
      </c>
      <c r="S3715" s="5">
        <f>$J3715/60/60/24+DATE(1970, 1, 1)</f>
        <v>42505.738032407404</v>
      </c>
      <c r="T3715" s="5">
        <f>$I3715/60/60/24+DATE(1970, 1, 1)</f>
        <v>42525.738032407404</v>
      </c>
      <c r="U3715" t="b">
        <f>T3715&gt;S3715</f>
        <v>1</v>
      </c>
    </row>
    <row r="3716" spans="1:21" ht="43.5" x14ac:dyDescent="0.35">
      <c r="A3716">
        <v>3714</v>
      </c>
      <c r="B3716" s="3" t="s">
        <v>3711</v>
      </c>
      <c r="C3716" s="3" t="s">
        <v>7824</v>
      </c>
      <c r="D3716" s="11">
        <v>10000</v>
      </c>
      <c r="E3716" s="11">
        <v>10235</v>
      </c>
      <c r="F3716" t="s">
        <v>8219</v>
      </c>
      <c r="G3716" t="s">
        <v>8224</v>
      </c>
      <c r="H3716" t="s">
        <v>8246</v>
      </c>
      <c r="I3716">
        <v>1432612740</v>
      </c>
      <c r="J3716">
        <v>1429881667</v>
      </c>
      <c r="K3716" t="b">
        <v>0</v>
      </c>
      <c r="L3716">
        <v>97</v>
      </c>
      <c r="M3716" t="b">
        <v>1</v>
      </c>
      <c r="N3716" t="s">
        <v>8271</v>
      </c>
      <c r="O3716" s="13">
        <f>E3716/D3716</f>
        <v>1.0235000000000001</v>
      </c>
      <c r="P3716" s="14">
        <f>IF($L3716&lt;&gt;0, E3716/L3716, 0)</f>
        <v>105.51546391752578</v>
      </c>
      <c r="Q3716" t="str">
        <f>LEFT($N3716, FIND("/", $N3716)-1)</f>
        <v>theater</v>
      </c>
      <c r="R3716" t="str">
        <f>RIGHT(N3716, LEN(N3716)-LEN(Q3716)-1)</f>
        <v>plays</v>
      </c>
      <c r="S3716" s="5">
        <f>$J3716/60/60/24+DATE(1970, 1, 1)</f>
        <v>42118.556331018524</v>
      </c>
      <c r="T3716" s="5">
        <f>$I3716/60/60/24+DATE(1970, 1, 1)</f>
        <v>42150.165972222225</v>
      </c>
      <c r="U3716" t="b">
        <f>T3716&gt;S3716</f>
        <v>1</v>
      </c>
    </row>
    <row r="3717" spans="1:21" ht="43.5" x14ac:dyDescent="0.35">
      <c r="A3717">
        <v>3715</v>
      </c>
      <c r="B3717" s="3" t="s">
        <v>3712</v>
      </c>
      <c r="C3717" s="3" t="s">
        <v>7825</v>
      </c>
      <c r="D3717" s="11">
        <v>3500</v>
      </c>
      <c r="E3717" s="11">
        <v>3590</v>
      </c>
      <c r="F3717" t="s">
        <v>8219</v>
      </c>
      <c r="G3717" t="s">
        <v>8225</v>
      </c>
      <c r="H3717" t="s">
        <v>8247</v>
      </c>
      <c r="I3717">
        <v>1427806320</v>
      </c>
      <c r="J3717">
        <v>1422834819</v>
      </c>
      <c r="K3717" t="b">
        <v>0</v>
      </c>
      <c r="L3717">
        <v>27</v>
      </c>
      <c r="M3717" t="b">
        <v>1</v>
      </c>
      <c r="N3717" t="s">
        <v>8271</v>
      </c>
      <c r="O3717" s="13">
        <f>E3717/D3717</f>
        <v>1.0257142857142858</v>
      </c>
      <c r="P3717" s="14">
        <f>IF($L3717&lt;&gt;0, E3717/L3717, 0)</f>
        <v>132.96296296296296</v>
      </c>
      <c r="Q3717" t="str">
        <f>LEFT($N3717, FIND("/", $N3717)-1)</f>
        <v>theater</v>
      </c>
      <c r="R3717" t="str">
        <f>RIGHT(N3717, LEN(N3717)-LEN(Q3717)-1)</f>
        <v>plays</v>
      </c>
      <c r="S3717" s="5">
        <f>$J3717/60/60/24+DATE(1970, 1, 1)</f>
        <v>42036.995590277773</v>
      </c>
      <c r="T3717" s="5">
        <f>$I3717/60/60/24+DATE(1970, 1, 1)</f>
        <v>42094.536111111112</v>
      </c>
      <c r="U3717" t="b">
        <f>T3717&gt;S3717</f>
        <v>1</v>
      </c>
    </row>
    <row r="3718" spans="1:21" ht="43.5" x14ac:dyDescent="0.35">
      <c r="A3718">
        <v>3716</v>
      </c>
      <c r="B3718" s="3" t="s">
        <v>3713</v>
      </c>
      <c r="C3718" s="3" t="s">
        <v>7826</v>
      </c>
      <c r="D3718" s="11">
        <v>800</v>
      </c>
      <c r="E3718" s="11">
        <v>1246</v>
      </c>
      <c r="F3718" t="s">
        <v>8219</v>
      </c>
      <c r="G3718" t="s">
        <v>8224</v>
      </c>
      <c r="H3718" t="s">
        <v>8246</v>
      </c>
      <c r="I3718">
        <v>1453411109</v>
      </c>
      <c r="J3718">
        <v>1450819109</v>
      </c>
      <c r="K3718" t="b">
        <v>0</v>
      </c>
      <c r="L3718">
        <v>24</v>
      </c>
      <c r="M3718" t="b">
        <v>1</v>
      </c>
      <c r="N3718" t="s">
        <v>8271</v>
      </c>
      <c r="O3718" s="13">
        <f>E3718/D3718</f>
        <v>1.5575000000000001</v>
      </c>
      <c r="P3718" s="14">
        <f>IF($L3718&lt;&gt;0, E3718/L3718, 0)</f>
        <v>51.916666666666664</v>
      </c>
      <c r="Q3718" t="str">
        <f>LEFT($N3718, FIND("/", $N3718)-1)</f>
        <v>theater</v>
      </c>
      <c r="R3718" t="str">
        <f>RIGHT(N3718, LEN(N3718)-LEN(Q3718)-1)</f>
        <v>plays</v>
      </c>
      <c r="S3718" s="5">
        <f>$J3718/60/60/24+DATE(1970, 1, 1)</f>
        <v>42360.887835648144</v>
      </c>
      <c r="T3718" s="5">
        <f>$I3718/60/60/24+DATE(1970, 1, 1)</f>
        <v>42390.887835648144</v>
      </c>
      <c r="U3718" t="b">
        <f>T3718&gt;S3718</f>
        <v>1</v>
      </c>
    </row>
    <row r="3719" spans="1:21" ht="43.5" x14ac:dyDescent="0.35">
      <c r="A3719">
        <v>3717</v>
      </c>
      <c r="B3719" s="3" t="s">
        <v>3714</v>
      </c>
      <c r="C3719" s="3" t="s">
        <v>7827</v>
      </c>
      <c r="D3719" s="11">
        <v>4000</v>
      </c>
      <c r="E3719" s="11">
        <v>4030</v>
      </c>
      <c r="F3719" t="s">
        <v>8219</v>
      </c>
      <c r="G3719" t="s">
        <v>8225</v>
      </c>
      <c r="H3719" t="s">
        <v>8247</v>
      </c>
      <c r="I3719">
        <v>1431204449</v>
      </c>
      <c r="J3719">
        <v>1428526049</v>
      </c>
      <c r="K3719" t="b">
        <v>0</v>
      </c>
      <c r="L3719">
        <v>13</v>
      </c>
      <c r="M3719" t="b">
        <v>1</v>
      </c>
      <c r="N3719" t="s">
        <v>8271</v>
      </c>
      <c r="O3719" s="13">
        <f>E3719/D3719</f>
        <v>1.0075000000000001</v>
      </c>
      <c r="P3719" s="14">
        <f>IF($L3719&lt;&gt;0, E3719/L3719, 0)</f>
        <v>310</v>
      </c>
      <c r="Q3719" t="str">
        <f>LEFT($N3719, FIND("/", $N3719)-1)</f>
        <v>theater</v>
      </c>
      <c r="R3719" t="str">
        <f>RIGHT(N3719, LEN(N3719)-LEN(Q3719)-1)</f>
        <v>plays</v>
      </c>
      <c r="S3719" s="5">
        <f>$J3719/60/60/24+DATE(1970, 1, 1)</f>
        <v>42102.866307870368</v>
      </c>
      <c r="T3719" s="5">
        <f>$I3719/60/60/24+DATE(1970, 1, 1)</f>
        <v>42133.866307870368</v>
      </c>
      <c r="U3719" t="b">
        <f>T3719&gt;S3719</f>
        <v>1</v>
      </c>
    </row>
    <row r="3720" spans="1:21" ht="43.5" x14ac:dyDescent="0.35">
      <c r="A3720">
        <v>3718</v>
      </c>
      <c r="B3720" s="3" t="s">
        <v>3715</v>
      </c>
      <c r="C3720" s="3" t="s">
        <v>7828</v>
      </c>
      <c r="D3720" s="11">
        <v>500</v>
      </c>
      <c r="E3720" s="11">
        <v>1197</v>
      </c>
      <c r="F3720" t="s">
        <v>8219</v>
      </c>
      <c r="G3720" t="s">
        <v>8225</v>
      </c>
      <c r="H3720" t="s">
        <v>8247</v>
      </c>
      <c r="I3720">
        <v>1425057075</v>
      </c>
      <c r="J3720">
        <v>1422465075</v>
      </c>
      <c r="K3720" t="b">
        <v>0</v>
      </c>
      <c r="L3720">
        <v>46</v>
      </c>
      <c r="M3720" t="b">
        <v>1</v>
      </c>
      <c r="N3720" t="s">
        <v>8271</v>
      </c>
      <c r="O3720" s="13">
        <f>E3720/D3720</f>
        <v>2.3940000000000001</v>
      </c>
      <c r="P3720" s="14">
        <f>IF($L3720&lt;&gt;0, E3720/L3720, 0)</f>
        <v>26.021739130434781</v>
      </c>
      <c r="Q3720" t="str">
        <f>LEFT($N3720, FIND("/", $N3720)-1)</f>
        <v>theater</v>
      </c>
      <c r="R3720" t="str">
        <f>RIGHT(N3720, LEN(N3720)-LEN(Q3720)-1)</f>
        <v>plays</v>
      </c>
      <c r="S3720" s="5">
        <f>$J3720/60/60/24+DATE(1970, 1, 1)</f>
        <v>42032.716145833328</v>
      </c>
      <c r="T3720" s="5">
        <f>$I3720/60/60/24+DATE(1970, 1, 1)</f>
        <v>42062.716145833328</v>
      </c>
      <c r="U3720" t="b">
        <f>T3720&gt;S3720</f>
        <v>1</v>
      </c>
    </row>
    <row r="3721" spans="1:21" ht="29" x14ac:dyDescent="0.35">
      <c r="A3721">
        <v>3719</v>
      </c>
      <c r="B3721" s="3" t="s">
        <v>3716</v>
      </c>
      <c r="C3721" s="3" t="s">
        <v>7829</v>
      </c>
      <c r="D3721" s="11">
        <v>200</v>
      </c>
      <c r="E3721" s="11">
        <v>420</v>
      </c>
      <c r="F3721" t="s">
        <v>8219</v>
      </c>
      <c r="G3721" t="s">
        <v>8225</v>
      </c>
      <c r="H3721" t="s">
        <v>8247</v>
      </c>
      <c r="I3721">
        <v>1434994266</v>
      </c>
      <c r="J3721">
        <v>1432402266</v>
      </c>
      <c r="K3721" t="b">
        <v>0</v>
      </c>
      <c r="L3721">
        <v>4</v>
      </c>
      <c r="M3721" t="b">
        <v>1</v>
      </c>
      <c r="N3721" t="s">
        <v>8271</v>
      </c>
      <c r="O3721" s="13">
        <f>E3721/D3721</f>
        <v>2.1</v>
      </c>
      <c r="P3721" s="14">
        <f>IF($L3721&lt;&gt;0, E3721/L3721, 0)</f>
        <v>105</v>
      </c>
      <c r="Q3721" t="str">
        <f>LEFT($N3721, FIND("/", $N3721)-1)</f>
        <v>theater</v>
      </c>
      <c r="R3721" t="str">
        <f>RIGHT(N3721, LEN(N3721)-LEN(Q3721)-1)</f>
        <v>plays</v>
      </c>
      <c r="S3721" s="5">
        <f>$J3721/60/60/24+DATE(1970, 1, 1)</f>
        <v>42147.729930555557</v>
      </c>
      <c r="T3721" s="5">
        <f>$I3721/60/60/24+DATE(1970, 1, 1)</f>
        <v>42177.729930555557</v>
      </c>
      <c r="U3721" t="b">
        <f>T3721&gt;S3721</f>
        <v>1</v>
      </c>
    </row>
    <row r="3722" spans="1:21" ht="29" x14ac:dyDescent="0.35">
      <c r="A3722">
        <v>3720</v>
      </c>
      <c r="B3722" s="3" t="s">
        <v>3717</v>
      </c>
      <c r="C3722" s="3" t="s">
        <v>7830</v>
      </c>
      <c r="D3722" s="11">
        <v>3300</v>
      </c>
      <c r="E3722" s="11">
        <v>3449</v>
      </c>
      <c r="F3722" t="s">
        <v>8219</v>
      </c>
      <c r="G3722" t="s">
        <v>8224</v>
      </c>
      <c r="H3722" t="s">
        <v>8246</v>
      </c>
      <c r="I3722">
        <v>1435881006</v>
      </c>
      <c r="J3722">
        <v>1433980206</v>
      </c>
      <c r="K3722" t="b">
        <v>0</v>
      </c>
      <c r="L3722">
        <v>40</v>
      </c>
      <c r="M3722" t="b">
        <v>1</v>
      </c>
      <c r="N3722" t="s">
        <v>8271</v>
      </c>
      <c r="O3722" s="13">
        <f>E3722/D3722</f>
        <v>1.0451515151515152</v>
      </c>
      <c r="P3722" s="14">
        <f>IF($L3722&lt;&gt;0, E3722/L3722, 0)</f>
        <v>86.224999999999994</v>
      </c>
      <c r="Q3722" t="str">
        <f>LEFT($N3722, FIND("/", $N3722)-1)</f>
        <v>theater</v>
      </c>
      <c r="R3722" t="str">
        <f>RIGHT(N3722, LEN(N3722)-LEN(Q3722)-1)</f>
        <v>plays</v>
      </c>
      <c r="S3722" s="5">
        <f>$J3722/60/60/24+DATE(1970, 1, 1)</f>
        <v>42165.993125000001</v>
      </c>
      <c r="T3722" s="5">
        <f>$I3722/60/60/24+DATE(1970, 1, 1)</f>
        <v>42187.993125000001</v>
      </c>
      <c r="U3722" t="b">
        <f>T3722&gt;S3722</f>
        <v>1</v>
      </c>
    </row>
    <row r="3723" spans="1:21" ht="58" x14ac:dyDescent="0.35">
      <c r="A3723">
        <v>3721</v>
      </c>
      <c r="B3723" s="3" t="s">
        <v>3718</v>
      </c>
      <c r="C3723" s="3" t="s">
        <v>7831</v>
      </c>
      <c r="D3723" s="11">
        <v>5000</v>
      </c>
      <c r="E3723" s="11">
        <v>5040</v>
      </c>
      <c r="F3723" t="s">
        <v>8219</v>
      </c>
      <c r="G3723" t="s">
        <v>8224</v>
      </c>
      <c r="H3723" t="s">
        <v>8246</v>
      </c>
      <c r="I3723">
        <v>1415230084</v>
      </c>
      <c r="J3723">
        <v>1413412084</v>
      </c>
      <c r="K3723" t="b">
        <v>0</v>
      </c>
      <c r="L3723">
        <v>44</v>
      </c>
      <c r="M3723" t="b">
        <v>1</v>
      </c>
      <c r="N3723" t="s">
        <v>8271</v>
      </c>
      <c r="O3723" s="13">
        <f>E3723/D3723</f>
        <v>1.008</v>
      </c>
      <c r="P3723" s="14">
        <f>IF($L3723&lt;&gt;0, E3723/L3723, 0)</f>
        <v>114.54545454545455</v>
      </c>
      <c r="Q3723" t="str">
        <f>LEFT($N3723, FIND("/", $N3723)-1)</f>
        <v>theater</v>
      </c>
      <c r="R3723" t="str">
        <f>RIGHT(N3723, LEN(N3723)-LEN(Q3723)-1)</f>
        <v>plays</v>
      </c>
      <c r="S3723" s="5">
        <f>$J3723/60/60/24+DATE(1970, 1, 1)</f>
        <v>41927.936157407406</v>
      </c>
      <c r="T3723" s="5">
        <f>$I3723/60/60/24+DATE(1970, 1, 1)</f>
        <v>41948.977824074071</v>
      </c>
      <c r="U3723" t="b">
        <f>T3723&gt;S3723</f>
        <v>1</v>
      </c>
    </row>
    <row r="3724" spans="1:21" ht="58" x14ac:dyDescent="0.35">
      <c r="A3724">
        <v>3722</v>
      </c>
      <c r="B3724" s="3" t="s">
        <v>3719</v>
      </c>
      <c r="C3724" s="3" t="s">
        <v>7832</v>
      </c>
      <c r="D3724" s="11">
        <v>1500</v>
      </c>
      <c r="E3724" s="11">
        <v>1668</v>
      </c>
      <c r="F3724" t="s">
        <v>8219</v>
      </c>
      <c r="G3724" t="s">
        <v>8229</v>
      </c>
      <c r="H3724" t="s">
        <v>8251</v>
      </c>
      <c r="I3724">
        <v>1455231540</v>
      </c>
      <c r="J3724">
        <v>1452614847</v>
      </c>
      <c r="K3724" t="b">
        <v>0</v>
      </c>
      <c r="L3724">
        <v>35</v>
      </c>
      <c r="M3724" t="b">
        <v>1</v>
      </c>
      <c r="N3724" t="s">
        <v>8271</v>
      </c>
      <c r="O3724" s="13">
        <f>E3724/D3724</f>
        <v>1.1120000000000001</v>
      </c>
      <c r="P3724" s="14">
        <f>IF($L3724&lt;&gt;0, E3724/L3724, 0)</f>
        <v>47.657142857142858</v>
      </c>
      <c r="Q3724" t="str">
        <f>LEFT($N3724, FIND("/", $N3724)-1)</f>
        <v>theater</v>
      </c>
      <c r="R3724" t="str">
        <f>RIGHT(N3724, LEN(N3724)-LEN(Q3724)-1)</f>
        <v>plays</v>
      </c>
      <c r="S3724" s="5">
        <f>$J3724/60/60/24+DATE(1970, 1, 1)</f>
        <v>42381.671840277777</v>
      </c>
      <c r="T3724" s="5">
        <f>$I3724/60/60/24+DATE(1970, 1, 1)</f>
        <v>42411.957638888889</v>
      </c>
      <c r="U3724" t="b">
        <f>T3724&gt;S3724</f>
        <v>1</v>
      </c>
    </row>
    <row r="3725" spans="1:21" ht="29" x14ac:dyDescent="0.35">
      <c r="A3725">
        <v>3723</v>
      </c>
      <c r="B3725" s="3" t="s">
        <v>3720</v>
      </c>
      <c r="C3725" s="3" t="s">
        <v>7833</v>
      </c>
      <c r="D3725" s="11">
        <v>4500</v>
      </c>
      <c r="E3725" s="11">
        <v>4592</v>
      </c>
      <c r="F3725" t="s">
        <v>8219</v>
      </c>
      <c r="G3725" t="s">
        <v>8225</v>
      </c>
      <c r="H3725" t="s">
        <v>8247</v>
      </c>
      <c r="I3725">
        <v>1417374262</v>
      </c>
      <c r="J3725">
        <v>1414778662</v>
      </c>
      <c r="K3725" t="b">
        <v>0</v>
      </c>
      <c r="L3725">
        <v>63</v>
      </c>
      <c r="M3725" t="b">
        <v>1</v>
      </c>
      <c r="N3725" t="s">
        <v>8271</v>
      </c>
      <c r="O3725" s="13">
        <f>E3725/D3725</f>
        <v>1.0204444444444445</v>
      </c>
      <c r="P3725" s="14">
        <f>IF($L3725&lt;&gt;0, E3725/L3725, 0)</f>
        <v>72.888888888888886</v>
      </c>
      <c r="Q3725" t="str">
        <f>LEFT($N3725, FIND("/", $N3725)-1)</f>
        <v>theater</v>
      </c>
      <c r="R3725" t="str">
        <f>RIGHT(N3725, LEN(N3725)-LEN(Q3725)-1)</f>
        <v>plays</v>
      </c>
      <c r="S3725" s="5">
        <f>$J3725/60/60/24+DATE(1970, 1, 1)</f>
        <v>41943.753032407411</v>
      </c>
      <c r="T3725" s="5">
        <f>$I3725/60/60/24+DATE(1970, 1, 1)</f>
        <v>41973.794699074075</v>
      </c>
      <c r="U3725" t="b">
        <f>T3725&gt;S3725</f>
        <v>1</v>
      </c>
    </row>
    <row r="3726" spans="1:21" ht="43.5" x14ac:dyDescent="0.35">
      <c r="A3726">
        <v>3724</v>
      </c>
      <c r="B3726" s="3" t="s">
        <v>3721</v>
      </c>
      <c r="C3726" s="3" t="s">
        <v>7834</v>
      </c>
      <c r="D3726" s="11">
        <v>4300</v>
      </c>
      <c r="E3726" s="11">
        <v>4409.55</v>
      </c>
      <c r="F3726" t="s">
        <v>8219</v>
      </c>
      <c r="G3726" t="s">
        <v>8225</v>
      </c>
      <c r="H3726" t="s">
        <v>8247</v>
      </c>
      <c r="I3726">
        <v>1462402800</v>
      </c>
      <c r="J3726">
        <v>1459856860</v>
      </c>
      <c r="K3726" t="b">
        <v>0</v>
      </c>
      <c r="L3726">
        <v>89</v>
      </c>
      <c r="M3726" t="b">
        <v>1</v>
      </c>
      <c r="N3726" t="s">
        <v>8271</v>
      </c>
      <c r="O3726" s="13">
        <f>E3726/D3726</f>
        <v>1.0254767441860466</v>
      </c>
      <c r="P3726" s="14">
        <f>IF($L3726&lt;&gt;0, E3726/L3726, 0)</f>
        <v>49.545505617977533</v>
      </c>
      <c r="Q3726" t="str">
        <f>LEFT($N3726, FIND("/", $N3726)-1)</f>
        <v>theater</v>
      </c>
      <c r="R3726" t="str">
        <f>RIGHT(N3726, LEN(N3726)-LEN(Q3726)-1)</f>
        <v>plays</v>
      </c>
      <c r="S3726" s="5">
        <f>$J3726/60/60/24+DATE(1970, 1, 1)</f>
        <v>42465.491435185191</v>
      </c>
      <c r="T3726" s="5">
        <f>$I3726/60/60/24+DATE(1970, 1, 1)</f>
        <v>42494.958333333328</v>
      </c>
      <c r="U3726" t="b">
        <f>T3726&gt;S3726</f>
        <v>1</v>
      </c>
    </row>
    <row r="3727" spans="1:21" ht="43.5" x14ac:dyDescent="0.35">
      <c r="A3727">
        <v>3725</v>
      </c>
      <c r="B3727" s="3" t="s">
        <v>3722</v>
      </c>
      <c r="C3727" s="3" t="s">
        <v>7835</v>
      </c>
      <c r="D3727" s="11">
        <v>300</v>
      </c>
      <c r="E3727" s="11">
        <v>381</v>
      </c>
      <c r="F3727" t="s">
        <v>8219</v>
      </c>
      <c r="G3727" t="s">
        <v>8225</v>
      </c>
      <c r="H3727" t="s">
        <v>8247</v>
      </c>
      <c r="I3727">
        <v>1455831000</v>
      </c>
      <c r="J3727">
        <v>1454366467</v>
      </c>
      <c r="K3727" t="b">
        <v>0</v>
      </c>
      <c r="L3727">
        <v>15</v>
      </c>
      <c r="M3727" t="b">
        <v>1</v>
      </c>
      <c r="N3727" t="s">
        <v>8271</v>
      </c>
      <c r="O3727" s="13">
        <f>E3727/D3727</f>
        <v>1.27</v>
      </c>
      <c r="P3727" s="14">
        <f>IF($L3727&lt;&gt;0, E3727/L3727, 0)</f>
        <v>25.4</v>
      </c>
      <c r="Q3727" t="str">
        <f>LEFT($N3727, FIND("/", $N3727)-1)</f>
        <v>theater</v>
      </c>
      <c r="R3727" t="str">
        <f>RIGHT(N3727, LEN(N3727)-LEN(Q3727)-1)</f>
        <v>plays</v>
      </c>
      <c r="S3727" s="5">
        <f>$J3727/60/60/24+DATE(1970, 1, 1)</f>
        <v>42401.945219907408</v>
      </c>
      <c r="T3727" s="5">
        <f>$I3727/60/60/24+DATE(1970, 1, 1)</f>
        <v>42418.895833333328</v>
      </c>
      <c r="U3727" t="b">
        <f>T3727&gt;S3727</f>
        <v>1</v>
      </c>
    </row>
    <row r="3728" spans="1:21" ht="43.5" x14ac:dyDescent="0.35">
      <c r="A3728">
        <v>3726</v>
      </c>
      <c r="B3728" s="3" t="s">
        <v>3723</v>
      </c>
      <c r="C3728" s="3" t="s">
        <v>7836</v>
      </c>
      <c r="D3728" s="11">
        <v>850</v>
      </c>
      <c r="E3728" s="11">
        <v>2879</v>
      </c>
      <c r="F3728" t="s">
        <v>8219</v>
      </c>
      <c r="G3728" t="s">
        <v>8224</v>
      </c>
      <c r="H3728" t="s">
        <v>8246</v>
      </c>
      <c r="I3728">
        <v>1461963600</v>
      </c>
      <c r="J3728">
        <v>1459567371</v>
      </c>
      <c r="K3728" t="b">
        <v>0</v>
      </c>
      <c r="L3728">
        <v>46</v>
      </c>
      <c r="M3728" t="b">
        <v>1</v>
      </c>
      <c r="N3728" t="s">
        <v>8271</v>
      </c>
      <c r="O3728" s="13">
        <f>E3728/D3728</f>
        <v>3.3870588235294119</v>
      </c>
      <c r="P3728" s="14">
        <f>IF($L3728&lt;&gt;0, E3728/L3728, 0)</f>
        <v>62.586956521739133</v>
      </c>
      <c r="Q3728" t="str">
        <f>LEFT($N3728, FIND("/", $N3728)-1)</f>
        <v>theater</v>
      </c>
      <c r="R3728" t="str">
        <f>RIGHT(N3728, LEN(N3728)-LEN(Q3728)-1)</f>
        <v>plays</v>
      </c>
      <c r="S3728" s="5">
        <f>$J3728/60/60/24+DATE(1970, 1, 1)</f>
        <v>42462.140868055561</v>
      </c>
      <c r="T3728" s="5">
        <f>$I3728/60/60/24+DATE(1970, 1, 1)</f>
        <v>42489.875</v>
      </c>
      <c r="U3728" t="b">
        <f>T3728&gt;S3728</f>
        <v>1</v>
      </c>
    </row>
    <row r="3729" spans="1:21" ht="43.5" x14ac:dyDescent="0.35">
      <c r="A3729">
        <v>3727</v>
      </c>
      <c r="B3729" s="3" t="s">
        <v>3724</v>
      </c>
      <c r="C3729" s="3" t="s">
        <v>7837</v>
      </c>
      <c r="D3729" s="11">
        <v>2000</v>
      </c>
      <c r="E3729" s="11">
        <v>2015</v>
      </c>
      <c r="F3729" t="s">
        <v>8219</v>
      </c>
      <c r="G3729" t="s">
        <v>8224</v>
      </c>
      <c r="H3729" t="s">
        <v>8246</v>
      </c>
      <c r="I3729">
        <v>1476939300</v>
      </c>
      <c r="J3729">
        <v>1474273294</v>
      </c>
      <c r="K3729" t="b">
        <v>0</v>
      </c>
      <c r="L3729">
        <v>33</v>
      </c>
      <c r="M3729" t="b">
        <v>1</v>
      </c>
      <c r="N3729" t="s">
        <v>8271</v>
      </c>
      <c r="O3729" s="13">
        <f>E3729/D3729</f>
        <v>1.0075000000000001</v>
      </c>
      <c r="P3729" s="14">
        <f>IF($L3729&lt;&gt;0, E3729/L3729, 0)</f>
        <v>61.060606060606062</v>
      </c>
      <c r="Q3729" t="str">
        <f>LEFT($N3729, FIND("/", $N3729)-1)</f>
        <v>theater</v>
      </c>
      <c r="R3729" t="str">
        <f>RIGHT(N3729, LEN(N3729)-LEN(Q3729)-1)</f>
        <v>plays</v>
      </c>
      <c r="S3729" s="5">
        <f>$J3729/60/60/24+DATE(1970, 1, 1)</f>
        <v>42632.348310185189</v>
      </c>
      <c r="T3729" s="5">
        <f>$I3729/60/60/24+DATE(1970, 1, 1)</f>
        <v>42663.204861111109</v>
      </c>
      <c r="U3729" t="b">
        <f>T3729&gt;S3729</f>
        <v>1</v>
      </c>
    </row>
    <row r="3730" spans="1:21" ht="43.5" x14ac:dyDescent="0.35">
      <c r="A3730">
        <v>3728</v>
      </c>
      <c r="B3730" s="3" t="s">
        <v>3725</v>
      </c>
      <c r="C3730" s="3" t="s">
        <v>7838</v>
      </c>
      <c r="D3730" s="11">
        <v>20000</v>
      </c>
      <c r="E3730" s="11">
        <v>1862</v>
      </c>
      <c r="F3730" t="s">
        <v>8221</v>
      </c>
      <c r="G3730" t="s">
        <v>8224</v>
      </c>
      <c r="H3730" t="s">
        <v>8246</v>
      </c>
      <c r="I3730">
        <v>1439957176</v>
      </c>
      <c r="J3730">
        <v>1437365176</v>
      </c>
      <c r="K3730" t="b">
        <v>0</v>
      </c>
      <c r="L3730">
        <v>31</v>
      </c>
      <c r="M3730" t="b">
        <v>0</v>
      </c>
      <c r="N3730" t="s">
        <v>8271</v>
      </c>
      <c r="O3730" s="13">
        <f>E3730/D3730</f>
        <v>9.3100000000000002E-2</v>
      </c>
      <c r="P3730" s="14">
        <f>IF($L3730&lt;&gt;0, E3730/L3730, 0)</f>
        <v>60.064516129032256</v>
      </c>
      <c r="Q3730" t="str">
        <f>LEFT($N3730, FIND("/", $N3730)-1)</f>
        <v>theater</v>
      </c>
      <c r="R3730" t="str">
        <f>RIGHT(N3730, LEN(N3730)-LEN(Q3730)-1)</f>
        <v>plays</v>
      </c>
      <c r="S3730" s="5">
        <f>$J3730/60/60/24+DATE(1970, 1, 1)</f>
        <v>42205.171018518522</v>
      </c>
      <c r="T3730" s="5">
        <f>$I3730/60/60/24+DATE(1970, 1, 1)</f>
        <v>42235.171018518522</v>
      </c>
      <c r="U3730" t="b">
        <f>T3730&gt;S3730</f>
        <v>1</v>
      </c>
    </row>
    <row r="3731" spans="1:21" ht="58" x14ac:dyDescent="0.35">
      <c r="A3731">
        <v>3729</v>
      </c>
      <c r="B3731" s="3" t="s">
        <v>3726</v>
      </c>
      <c r="C3731" s="3" t="s">
        <v>7839</v>
      </c>
      <c r="D3731" s="11">
        <v>5000</v>
      </c>
      <c r="E3731" s="11">
        <v>362</v>
      </c>
      <c r="F3731" t="s">
        <v>8221</v>
      </c>
      <c r="G3731" t="s">
        <v>8224</v>
      </c>
      <c r="H3731" t="s">
        <v>8246</v>
      </c>
      <c r="I3731">
        <v>1427082912</v>
      </c>
      <c r="J3731">
        <v>1423198512</v>
      </c>
      <c r="K3731" t="b">
        <v>0</v>
      </c>
      <c r="L3731">
        <v>5</v>
      </c>
      <c r="M3731" t="b">
        <v>0</v>
      </c>
      <c r="N3731" t="s">
        <v>8271</v>
      </c>
      <c r="O3731" s="13">
        <f>E3731/D3731</f>
        <v>7.2400000000000006E-2</v>
      </c>
      <c r="P3731" s="14">
        <f>IF($L3731&lt;&gt;0, E3731/L3731, 0)</f>
        <v>72.400000000000006</v>
      </c>
      <c r="Q3731" t="str">
        <f>LEFT($N3731, FIND("/", $N3731)-1)</f>
        <v>theater</v>
      </c>
      <c r="R3731" t="str">
        <f>RIGHT(N3731, LEN(N3731)-LEN(Q3731)-1)</f>
        <v>plays</v>
      </c>
      <c r="S3731" s="5">
        <f>$J3731/60/60/24+DATE(1970, 1, 1)</f>
        <v>42041.205000000002</v>
      </c>
      <c r="T3731" s="5">
        <f>$I3731/60/60/24+DATE(1970, 1, 1)</f>
        <v>42086.16333333333</v>
      </c>
      <c r="U3731" t="b">
        <f>T3731&gt;S3731</f>
        <v>1</v>
      </c>
    </row>
    <row r="3732" spans="1:21" ht="43.5" x14ac:dyDescent="0.35">
      <c r="A3732">
        <v>3730</v>
      </c>
      <c r="B3732" s="3" t="s">
        <v>3727</v>
      </c>
      <c r="C3732" s="3" t="s">
        <v>7840</v>
      </c>
      <c r="D3732" s="11">
        <v>1000</v>
      </c>
      <c r="E3732" s="11">
        <v>100</v>
      </c>
      <c r="F3732" t="s">
        <v>8221</v>
      </c>
      <c r="G3732" t="s">
        <v>8224</v>
      </c>
      <c r="H3732" t="s">
        <v>8246</v>
      </c>
      <c r="I3732">
        <v>1439828159</v>
      </c>
      <c r="J3732">
        <v>1437236159</v>
      </c>
      <c r="K3732" t="b">
        <v>0</v>
      </c>
      <c r="L3732">
        <v>1</v>
      </c>
      <c r="M3732" t="b">
        <v>0</v>
      </c>
      <c r="N3732" t="s">
        <v>8271</v>
      </c>
      <c r="O3732" s="13">
        <f>E3732/D3732</f>
        <v>0.1</v>
      </c>
      <c r="P3732" s="14">
        <f>IF($L3732&lt;&gt;0, E3732/L3732, 0)</f>
        <v>100</v>
      </c>
      <c r="Q3732" t="str">
        <f>LEFT($N3732, FIND("/", $N3732)-1)</f>
        <v>theater</v>
      </c>
      <c r="R3732" t="str">
        <f>RIGHT(N3732, LEN(N3732)-LEN(Q3732)-1)</f>
        <v>plays</v>
      </c>
      <c r="S3732" s="5">
        <f>$J3732/60/60/24+DATE(1970, 1, 1)</f>
        <v>42203.677766203706</v>
      </c>
      <c r="T3732" s="5">
        <f>$I3732/60/60/24+DATE(1970, 1, 1)</f>
        <v>42233.677766203706</v>
      </c>
      <c r="U3732" t="b">
        <f>T3732&gt;S3732</f>
        <v>1</v>
      </c>
    </row>
    <row r="3733" spans="1:21" ht="43.5" x14ac:dyDescent="0.35">
      <c r="A3733">
        <v>3731</v>
      </c>
      <c r="B3733" s="3" t="s">
        <v>3728</v>
      </c>
      <c r="C3733" s="3" t="s">
        <v>7841</v>
      </c>
      <c r="D3733" s="11">
        <v>5500</v>
      </c>
      <c r="E3733" s="11">
        <v>620</v>
      </c>
      <c r="F3733" t="s">
        <v>8221</v>
      </c>
      <c r="G3733" t="s">
        <v>8224</v>
      </c>
      <c r="H3733" t="s">
        <v>8246</v>
      </c>
      <c r="I3733">
        <v>1420860180</v>
      </c>
      <c r="J3733">
        <v>1418234646</v>
      </c>
      <c r="K3733" t="b">
        <v>0</v>
      </c>
      <c r="L3733">
        <v>12</v>
      </c>
      <c r="M3733" t="b">
        <v>0</v>
      </c>
      <c r="N3733" t="s">
        <v>8271</v>
      </c>
      <c r="O3733" s="13">
        <f>E3733/D3733</f>
        <v>0.11272727272727273</v>
      </c>
      <c r="P3733" s="14">
        <f>IF($L3733&lt;&gt;0, E3733/L3733, 0)</f>
        <v>51.666666666666664</v>
      </c>
      <c r="Q3733" t="str">
        <f>LEFT($N3733, FIND("/", $N3733)-1)</f>
        <v>theater</v>
      </c>
      <c r="R3733" t="str">
        <f>RIGHT(N3733, LEN(N3733)-LEN(Q3733)-1)</f>
        <v>plays</v>
      </c>
      <c r="S3733" s="5">
        <f>$J3733/60/60/24+DATE(1970, 1, 1)</f>
        <v>41983.752847222218</v>
      </c>
      <c r="T3733" s="5">
        <f>$I3733/60/60/24+DATE(1970, 1, 1)</f>
        <v>42014.140972222223</v>
      </c>
      <c r="U3733" t="b">
        <f>T3733&gt;S3733</f>
        <v>1</v>
      </c>
    </row>
    <row r="3734" spans="1:21" ht="43.5" x14ac:dyDescent="0.35">
      <c r="A3734">
        <v>3732</v>
      </c>
      <c r="B3734" s="3" t="s">
        <v>3729</v>
      </c>
      <c r="C3734" s="3" t="s">
        <v>7842</v>
      </c>
      <c r="D3734" s="11">
        <v>850</v>
      </c>
      <c r="E3734" s="11">
        <v>131</v>
      </c>
      <c r="F3734" t="s">
        <v>8221</v>
      </c>
      <c r="G3734" t="s">
        <v>8233</v>
      </c>
      <c r="H3734" t="s">
        <v>8249</v>
      </c>
      <c r="I3734">
        <v>1422100800</v>
      </c>
      <c r="J3734">
        <v>1416932133</v>
      </c>
      <c r="K3734" t="b">
        <v>0</v>
      </c>
      <c r="L3734">
        <v>4</v>
      </c>
      <c r="M3734" t="b">
        <v>0</v>
      </c>
      <c r="N3734" t="s">
        <v>8271</v>
      </c>
      <c r="O3734" s="13">
        <f>E3734/D3734</f>
        <v>0.15411764705882353</v>
      </c>
      <c r="P3734" s="14">
        <f>IF($L3734&lt;&gt;0, E3734/L3734, 0)</f>
        <v>32.75</v>
      </c>
      <c r="Q3734" t="str">
        <f>LEFT($N3734, FIND("/", $N3734)-1)</f>
        <v>theater</v>
      </c>
      <c r="R3734" t="str">
        <f>RIGHT(N3734, LEN(N3734)-LEN(Q3734)-1)</f>
        <v>plays</v>
      </c>
      <c r="S3734" s="5">
        <f>$J3734/60/60/24+DATE(1970, 1, 1)</f>
        <v>41968.677465277782</v>
      </c>
      <c r="T3734" s="5">
        <f>$I3734/60/60/24+DATE(1970, 1, 1)</f>
        <v>42028.5</v>
      </c>
      <c r="U3734" t="b">
        <f>T3734&gt;S3734</f>
        <v>1</v>
      </c>
    </row>
    <row r="3735" spans="1:21" ht="43.5" x14ac:dyDescent="0.35">
      <c r="A3735">
        <v>3733</v>
      </c>
      <c r="B3735" s="3" t="s">
        <v>3730</v>
      </c>
      <c r="C3735" s="3" t="s">
        <v>7843</v>
      </c>
      <c r="D3735" s="11">
        <v>1500</v>
      </c>
      <c r="E3735" s="11">
        <v>0</v>
      </c>
      <c r="F3735" t="s">
        <v>8221</v>
      </c>
      <c r="G3735" t="s">
        <v>8224</v>
      </c>
      <c r="H3735" t="s">
        <v>8246</v>
      </c>
      <c r="I3735">
        <v>1429396200</v>
      </c>
      <c r="J3735">
        <v>1428539708</v>
      </c>
      <c r="K3735" t="b">
        <v>0</v>
      </c>
      <c r="L3735">
        <v>0</v>
      </c>
      <c r="M3735" t="b">
        <v>0</v>
      </c>
      <c r="N3735" t="s">
        <v>8271</v>
      </c>
      <c r="O3735" s="13">
        <f>E3735/D3735</f>
        <v>0</v>
      </c>
      <c r="P3735" s="14">
        <f>IF($L3735&lt;&gt;0, E3735/L3735, 0)</f>
        <v>0</v>
      </c>
      <c r="Q3735" t="str">
        <f>LEFT($N3735, FIND("/", $N3735)-1)</f>
        <v>theater</v>
      </c>
      <c r="R3735" t="str">
        <f>RIGHT(N3735, LEN(N3735)-LEN(Q3735)-1)</f>
        <v>plays</v>
      </c>
      <c r="S3735" s="5">
        <f>$J3735/60/60/24+DATE(1970, 1, 1)</f>
        <v>42103.024398148147</v>
      </c>
      <c r="T3735" s="5">
        <f>$I3735/60/60/24+DATE(1970, 1, 1)</f>
        <v>42112.9375</v>
      </c>
      <c r="U3735" t="b">
        <f>T3735&gt;S3735</f>
        <v>1</v>
      </c>
    </row>
    <row r="3736" spans="1:21" ht="58" x14ac:dyDescent="0.35">
      <c r="A3736">
        <v>3734</v>
      </c>
      <c r="B3736" s="3" t="s">
        <v>3731</v>
      </c>
      <c r="C3736" s="3" t="s">
        <v>7844</v>
      </c>
      <c r="D3736" s="11">
        <v>1500</v>
      </c>
      <c r="E3736" s="11">
        <v>427</v>
      </c>
      <c r="F3736" t="s">
        <v>8221</v>
      </c>
      <c r="G3736" t="s">
        <v>8224</v>
      </c>
      <c r="H3736" t="s">
        <v>8246</v>
      </c>
      <c r="I3736">
        <v>1432589896</v>
      </c>
      <c r="J3736">
        <v>1427405896</v>
      </c>
      <c r="K3736" t="b">
        <v>0</v>
      </c>
      <c r="L3736">
        <v>7</v>
      </c>
      <c r="M3736" t="b">
        <v>0</v>
      </c>
      <c r="N3736" t="s">
        <v>8271</v>
      </c>
      <c r="O3736" s="13">
        <f>E3736/D3736</f>
        <v>0.28466666666666668</v>
      </c>
      <c r="P3736" s="14">
        <f>IF($L3736&lt;&gt;0, E3736/L3736, 0)</f>
        <v>61</v>
      </c>
      <c r="Q3736" t="str">
        <f>LEFT($N3736, FIND("/", $N3736)-1)</f>
        <v>theater</v>
      </c>
      <c r="R3736" t="str">
        <f>RIGHT(N3736, LEN(N3736)-LEN(Q3736)-1)</f>
        <v>plays</v>
      </c>
      <c r="S3736" s="5">
        <f>$J3736/60/60/24+DATE(1970, 1, 1)</f>
        <v>42089.901574074072</v>
      </c>
      <c r="T3736" s="5">
        <f>$I3736/60/60/24+DATE(1970, 1, 1)</f>
        <v>42149.901574074072</v>
      </c>
      <c r="U3736" t="b">
        <f>T3736&gt;S3736</f>
        <v>1</v>
      </c>
    </row>
    <row r="3737" spans="1:21" ht="29" x14ac:dyDescent="0.35">
      <c r="A3737">
        <v>3735</v>
      </c>
      <c r="B3737" s="3" t="s">
        <v>3732</v>
      </c>
      <c r="C3737" s="3" t="s">
        <v>7845</v>
      </c>
      <c r="D3737" s="11">
        <v>150</v>
      </c>
      <c r="E3737" s="11">
        <v>20</v>
      </c>
      <c r="F3737" t="s">
        <v>8221</v>
      </c>
      <c r="G3737" t="s">
        <v>8225</v>
      </c>
      <c r="H3737" t="s">
        <v>8247</v>
      </c>
      <c r="I3737">
        <v>1432831089</v>
      </c>
      <c r="J3737">
        <v>1430239089</v>
      </c>
      <c r="K3737" t="b">
        <v>0</v>
      </c>
      <c r="L3737">
        <v>2</v>
      </c>
      <c r="M3737" t="b">
        <v>0</v>
      </c>
      <c r="N3737" t="s">
        <v>8271</v>
      </c>
      <c r="O3737" s="13">
        <f>E3737/D3737</f>
        <v>0.13333333333333333</v>
      </c>
      <c r="P3737" s="14">
        <f>IF($L3737&lt;&gt;0, E3737/L3737, 0)</f>
        <v>10</v>
      </c>
      <c r="Q3737" t="str">
        <f>LEFT($N3737, FIND("/", $N3737)-1)</f>
        <v>theater</v>
      </c>
      <c r="R3737" t="str">
        <f>RIGHT(N3737, LEN(N3737)-LEN(Q3737)-1)</f>
        <v>plays</v>
      </c>
      <c r="S3737" s="5">
        <f>$J3737/60/60/24+DATE(1970, 1, 1)</f>
        <v>42122.693159722221</v>
      </c>
      <c r="T3737" s="5">
        <f>$I3737/60/60/24+DATE(1970, 1, 1)</f>
        <v>42152.693159722221</v>
      </c>
      <c r="U3737" t="b">
        <f>T3737&gt;S3737</f>
        <v>1</v>
      </c>
    </row>
    <row r="3738" spans="1:21" ht="43.5" x14ac:dyDescent="0.35">
      <c r="A3738">
        <v>3736</v>
      </c>
      <c r="B3738" s="3" t="s">
        <v>3733</v>
      </c>
      <c r="C3738" s="3" t="s">
        <v>7846</v>
      </c>
      <c r="D3738" s="11">
        <v>1500</v>
      </c>
      <c r="E3738" s="11">
        <v>10</v>
      </c>
      <c r="F3738" t="s">
        <v>8221</v>
      </c>
      <c r="G3738" t="s">
        <v>8225</v>
      </c>
      <c r="H3738" t="s">
        <v>8247</v>
      </c>
      <c r="I3738">
        <v>1427133600</v>
      </c>
      <c r="J3738">
        <v>1423847093</v>
      </c>
      <c r="K3738" t="b">
        <v>0</v>
      </c>
      <c r="L3738">
        <v>1</v>
      </c>
      <c r="M3738" t="b">
        <v>0</v>
      </c>
      <c r="N3738" t="s">
        <v>8271</v>
      </c>
      <c r="O3738" s="13">
        <f>E3738/D3738</f>
        <v>6.6666666666666671E-3</v>
      </c>
      <c r="P3738" s="14">
        <f>IF($L3738&lt;&gt;0, E3738/L3738, 0)</f>
        <v>10</v>
      </c>
      <c r="Q3738" t="str">
        <f>LEFT($N3738, FIND("/", $N3738)-1)</f>
        <v>theater</v>
      </c>
      <c r="R3738" t="str">
        <f>RIGHT(N3738, LEN(N3738)-LEN(Q3738)-1)</f>
        <v>plays</v>
      </c>
      <c r="S3738" s="5">
        <f>$J3738/60/60/24+DATE(1970, 1, 1)</f>
        <v>42048.711724537032</v>
      </c>
      <c r="T3738" s="5">
        <f>$I3738/60/60/24+DATE(1970, 1, 1)</f>
        <v>42086.75</v>
      </c>
      <c r="U3738" t="b">
        <f>T3738&gt;S3738</f>
        <v>1</v>
      </c>
    </row>
    <row r="3739" spans="1:21" ht="43.5" x14ac:dyDescent="0.35">
      <c r="A3739">
        <v>3737</v>
      </c>
      <c r="B3739" s="3" t="s">
        <v>3734</v>
      </c>
      <c r="C3739" s="3" t="s">
        <v>7847</v>
      </c>
      <c r="D3739" s="11">
        <v>700</v>
      </c>
      <c r="E3739" s="11">
        <v>150</v>
      </c>
      <c r="F3739" t="s">
        <v>8221</v>
      </c>
      <c r="G3739" t="s">
        <v>8224</v>
      </c>
      <c r="H3739" t="s">
        <v>8246</v>
      </c>
      <c r="I3739">
        <v>1447311540</v>
      </c>
      <c r="J3739">
        <v>1445358903</v>
      </c>
      <c r="K3739" t="b">
        <v>0</v>
      </c>
      <c r="L3739">
        <v>4</v>
      </c>
      <c r="M3739" t="b">
        <v>0</v>
      </c>
      <c r="N3739" t="s">
        <v>8271</v>
      </c>
      <c r="O3739" s="13">
        <f>E3739/D3739</f>
        <v>0.21428571428571427</v>
      </c>
      <c r="P3739" s="14">
        <f>IF($L3739&lt;&gt;0, E3739/L3739, 0)</f>
        <v>37.5</v>
      </c>
      <c r="Q3739" t="str">
        <f>LEFT($N3739, FIND("/", $N3739)-1)</f>
        <v>theater</v>
      </c>
      <c r="R3739" t="str">
        <f>RIGHT(N3739, LEN(N3739)-LEN(Q3739)-1)</f>
        <v>plays</v>
      </c>
      <c r="S3739" s="5">
        <f>$J3739/60/60/24+DATE(1970, 1, 1)</f>
        <v>42297.691006944442</v>
      </c>
      <c r="T3739" s="5">
        <f>$I3739/60/60/24+DATE(1970, 1, 1)</f>
        <v>42320.290972222225</v>
      </c>
      <c r="U3739" t="b">
        <f>T3739&gt;S3739</f>
        <v>1</v>
      </c>
    </row>
    <row r="3740" spans="1:21" ht="43.5" x14ac:dyDescent="0.35">
      <c r="A3740">
        <v>3738</v>
      </c>
      <c r="B3740" s="3" t="s">
        <v>3735</v>
      </c>
      <c r="C3740" s="3" t="s">
        <v>7848</v>
      </c>
      <c r="D3740" s="11">
        <v>1500</v>
      </c>
      <c r="E3740" s="11">
        <v>270</v>
      </c>
      <c r="F3740" t="s">
        <v>8221</v>
      </c>
      <c r="G3740" t="s">
        <v>8225</v>
      </c>
      <c r="H3740" t="s">
        <v>8247</v>
      </c>
      <c r="I3740">
        <v>1405461600</v>
      </c>
      <c r="J3740">
        <v>1403562705</v>
      </c>
      <c r="K3740" t="b">
        <v>0</v>
      </c>
      <c r="L3740">
        <v>6</v>
      </c>
      <c r="M3740" t="b">
        <v>0</v>
      </c>
      <c r="N3740" t="s">
        <v>8271</v>
      </c>
      <c r="O3740" s="13">
        <f>E3740/D3740</f>
        <v>0.18</v>
      </c>
      <c r="P3740" s="14">
        <f>IF($L3740&lt;&gt;0, E3740/L3740, 0)</f>
        <v>45</v>
      </c>
      <c r="Q3740" t="str">
        <f>LEFT($N3740, FIND("/", $N3740)-1)</f>
        <v>theater</v>
      </c>
      <c r="R3740" t="str">
        <f>RIGHT(N3740, LEN(N3740)-LEN(Q3740)-1)</f>
        <v>plays</v>
      </c>
      <c r="S3740" s="5">
        <f>$J3740/60/60/24+DATE(1970, 1, 1)</f>
        <v>41813.938715277778</v>
      </c>
      <c r="T3740" s="5">
        <f>$I3740/60/60/24+DATE(1970, 1, 1)</f>
        <v>41835.916666666664</v>
      </c>
      <c r="U3740" t="b">
        <f>T3740&gt;S3740</f>
        <v>1</v>
      </c>
    </row>
    <row r="3741" spans="1:21" ht="43.5" x14ac:dyDescent="0.35">
      <c r="A3741">
        <v>3739</v>
      </c>
      <c r="B3741" s="3" t="s">
        <v>3736</v>
      </c>
      <c r="C3741" s="3" t="s">
        <v>7849</v>
      </c>
      <c r="D3741" s="11">
        <v>4000</v>
      </c>
      <c r="E3741" s="11">
        <v>805</v>
      </c>
      <c r="F3741" t="s">
        <v>8221</v>
      </c>
      <c r="G3741" t="s">
        <v>8225</v>
      </c>
      <c r="H3741" t="s">
        <v>8247</v>
      </c>
      <c r="I3741">
        <v>1468752468</v>
      </c>
      <c r="J3741">
        <v>1467024468</v>
      </c>
      <c r="K3741" t="b">
        <v>0</v>
      </c>
      <c r="L3741">
        <v>8</v>
      </c>
      <c r="M3741" t="b">
        <v>0</v>
      </c>
      <c r="N3741" t="s">
        <v>8271</v>
      </c>
      <c r="O3741" s="13">
        <f>E3741/D3741</f>
        <v>0.20125000000000001</v>
      </c>
      <c r="P3741" s="14">
        <f>IF($L3741&lt;&gt;0, E3741/L3741, 0)</f>
        <v>100.625</v>
      </c>
      <c r="Q3741" t="str">
        <f>LEFT($N3741, FIND("/", $N3741)-1)</f>
        <v>theater</v>
      </c>
      <c r="R3741" t="str">
        <f>RIGHT(N3741, LEN(N3741)-LEN(Q3741)-1)</f>
        <v>plays</v>
      </c>
      <c r="S3741" s="5">
        <f>$J3741/60/60/24+DATE(1970, 1, 1)</f>
        <v>42548.449861111112</v>
      </c>
      <c r="T3741" s="5">
        <f>$I3741/60/60/24+DATE(1970, 1, 1)</f>
        <v>42568.449861111112</v>
      </c>
      <c r="U3741" t="b">
        <f>T3741&gt;S3741</f>
        <v>1</v>
      </c>
    </row>
    <row r="3742" spans="1:21" ht="43.5" x14ac:dyDescent="0.35">
      <c r="A3742">
        <v>3740</v>
      </c>
      <c r="B3742" s="3" t="s">
        <v>3737</v>
      </c>
      <c r="C3742" s="3" t="s">
        <v>7850</v>
      </c>
      <c r="D3742" s="11">
        <v>2000</v>
      </c>
      <c r="E3742" s="11">
        <v>358</v>
      </c>
      <c r="F3742" t="s">
        <v>8221</v>
      </c>
      <c r="G3742" t="s">
        <v>8224</v>
      </c>
      <c r="H3742" t="s">
        <v>8246</v>
      </c>
      <c r="I3742">
        <v>1407808438</v>
      </c>
      <c r="J3742">
        <v>1405217355</v>
      </c>
      <c r="K3742" t="b">
        <v>0</v>
      </c>
      <c r="L3742">
        <v>14</v>
      </c>
      <c r="M3742" t="b">
        <v>0</v>
      </c>
      <c r="N3742" t="s">
        <v>8271</v>
      </c>
      <c r="O3742" s="13">
        <f>E3742/D3742</f>
        <v>0.17899999999999999</v>
      </c>
      <c r="P3742" s="14">
        <f>IF($L3742&lt;&gt;0, E3742/L3742, 0)</f>
        <v>25.571428571428573</v>
      </c>
      <c r="Q3742" t="str">
        <f>LEFT($N3742, FIND("/", $N3742)-1)</f>
        <v>theater</v>
      </c>
      <c r="R3742" t="str">
        <f>RIGHT(N3742, LEN(N3742)-LEN(Q3742)-1)</f>
        <v>plays</v>
      </c>
      <c r="S3742" s="5">
        <f>$J3742/60/60/24+DATE(1970, 1, 1)</f>
        <v>41833.089756944442</v>
      </c>
      <c r="T3742" s="5">
        <f>$I3742/60/60/24+DATE(1970, 1, 1)</f>
        <v>41863.079143518517</v>
      </c>
      <c r="U3742" t="b">
        <f>T3742&gt;S3742</f>
        <v>1</v>
      </c>
    </row>
    <row r="3743" spans="1:21" ht="43.5" x14ac:dyDescent="0.35">
      <c r="A3743">
        <v>3741</v>
      </c>
      <c r="B3743" s="3" t="s">
        <v>3738</v>
      </c>
      <c r="C3743" s="3" t="s">
        <v>7851</v>
      </c>
      <c r="D3743" s="11">
        <v>20000</v>
      </c>
      <c r="E3743" s="11">
        <v>0</v>
      </c>
      <c r="F3743" t="s">
        <v>8221</v>
      </c>
      <c r="G3743" t="s">
        <v>8224</v>
      </c>
      <c r="H3743" t="s">
        <v>8246</v>
      </c>
      <c r="I3743">
        <v>1450389950</v>
      </c>
      <c r="J3743">
        <v>1447797950</v>
      </c>
      <c r="K3743" t="b">
        <v>0</v>
      </c>
      <c r="L3743">
        <v>0</v>
      </c>
      <c r="M3743" t="b">
        <v>0</v>
      </c>
      <c r="N3743" t="s">
        <v>8271</v>
      </c>
      <c r="O3743" s="13">
        <f>E3743/D3743</f>
        <v>0</v>
      </c>
      <c r="P3743" s="14">
        <f>IF($L3743&lt;&gt;0, E3743/L3743, 0)</f>
        <v>0</v>
      </c>
      <c r="Q3743" t="str">
        <f>LEFT($N3743, FIND("/", $N3743)-1)</f>
        <v>theater</v>
      </c>
      <c r="R3743" t="str">
        <f>RIGHT(N3743, LEN(N3743)-LEN(Q3743)-1)</f>
        <v>plays</v>
      </c>
      <c r="S3743" s="5">
        <f>$J3743/60/60/24+DATE(1970, 1, 1)</f>
        <v>42325.920717592591</v>
      </c>
      <c r="T3743" s="5">
        <f>$I3743/60/60/24+DATE(1970, 1, 1)</f>
        <v>42355.920717592591</v>
      </c>
      <c r="U3743" t="b">
        <f>T3743&gt;S3743</f>
        <v>1</v>
      </c>
    </row>
    <row r="3744" spans="1:21" ht="43.5" x14ac:dyDescent="0.35">
      <c r="A3744">
        <v>3742</v>
      </c>
      <c r="B3744" s="3" t="s">
        <v>3739</v>
      </c>
      <c r="C3744" s="3" t="s">
        <v>7852</v>
      </c>
      <c r="D3744" s="11">
        <v>5000</v>
      </c>
      <c r="E3744" s="11">
        <v>100</v>
      </c>
      <c r="F3744" t="s">
        <v>8221</v>
      </c>
      <c r="G3744" t="s">
        <v>8224</v>
      </c>
      <c r="H3744" t="s">
        <v>8246</v>
      </c>
      <c r="I3744">
        <v>1409980144</v>
      </c>
      <c r="J3744">
        <v>1407388144</v>
      </c>
      <c r="K3744" t="b">
        <v>0</v>
      </c>
      <c r="L3744">
        <v>4</v>
      </c>
      <c r="M3744" t="b">
        <v>0</v>
      </c>
      <c r="N3744" t="s">
        <v>8271</v>
      </c>
      <c r="O3744" s="13">
        <f>E3744/D3744</f>
        <v>0.02</v>
      </c>
      <c r="P3744" s="14">
        <f>IF($L3744&lt;&gt;0, E3744/L3744, 0)</f>
        <v>25</v>
      </c>
      <c r="Q3744" t="str">
        <f>LEFT($N3744, FIND("/", $N3744)-1)</f>
        <v>theater</v>
      </c>
      <c r="R3744" t="str">
        <f>RIGHT(N3744, LEN(N3744)-LEN(Q3744)-1)</f>
        <v>plays</v>
      </c>
      <c r="S3744" s="5">
        <f>$J3744/60/60/24+DATE(1970, 1, 1)</f>
        <v>41858.214629629627</v>
      </c>
      <c r="T3744" s="5">
        <f>$I3744/60/60/24+DATE(1970, 1, 1)</f>
        <v>41888.214629629627</v>
      </c>
      <c r="U3744" t="b">
        <f>T3744&gt;S3744</f>
        <v>1</v>
      </c>
    </row>
    <row r="3745" spans="1:21" ht="29" x14ac:dyDescent="0.35">
      <c r="A3745">
        <v>3743</v>
      </c>
      <c r="B3745" s="3" t="s">
        <v>3740</v>
      </c>
      <c r="C3745" s="3" t="s">
        <v>7853</v>
      </c>
      <c r="D3745" s="11">
        <v>2200</v>
      </c>
      <c r="E3745" s="11">
        <v>0</v>
      </c>
      <c r="F3745" t="s">
        <v>8221</v>
      </c>
      <c r="G3745" t="s">
        <v>8224</v>
      </c>
      <c r="H3745" t="s">
        <v>8246</v>
      </c>
      <c r="I3745">
        <v>1404406964</v>
      </c>
      <c r="J3745">
        <v>1401814964</v>
      </c>
      <c r="K3745" t="b">
        <v>0</v>
      </c>
      <c r="L3745">
        <v>0</v>
      </c>
      <c r="M3745" t="b">
        <v>0</v>
      </c>
      <c r="N3745" t="s">
        <v>8271</v>
      </c>
      <c r="O3745" s="13">
        <f>E3745/D3745</f>
        <v>0</v>
      </c>
      <c r="P3745" s="14">
        <f>IF($L3745&lt;&gt;0, E3745/L3745, 0)</f>
        <v>0</v>
      </c>
      <c r="Q3745" t="str">
        <f>LEFT($N3745, FIND("/", $N3745)-1)</f>
        <v>theater</v>
      </c>
      <c r="R3745" t="str">
        <f>RIGHT(N3745, LEN(N3745)-LEN(Q3745)-1)</f>
        <v>plays</v>
      </c>
      <c r="S3745" s="5">
        <f>$J3745/60/60/24+DATE(1970, 1, 1)</f>
        <v>41793.710231481484</v>
      </c>
      <c r="T3745" s="5">
        <f>$I3745/60/60/24+DATE(1970, 1, 1)</f>
        <v>41823.710231481484</v>
      </c>
      <c r="U3745" t="b">
        <f>T3745&gt;S3745</f>
        <v>1</v>
      </c>
    </row>
    <row r="3746" spans="1:21" ht="58" x14ac:dyDescent="0.35">
      <c r="A3746">
        <v>3744</v>
      </c>
      <c r="B3746" s="3" t="s">
        <v>3741</v>
      </c>
      <c r="C3746" s="3" t="s">
        <v>7854</v>
      </c>
      <c r="D3746" s="11">
        <v>1200</v>
      </c>
      <c r="E3746" s="11">
        <v>0</v>
      </c>
      <c r="F3746" t="s">
        <v>8221</v>
      </c>
      <c r="G3746" t="s">
        <v>8224</v>
      </c>
      <c r="H3746" t="s">
        <v>8246</v>
      </c>
      <c r="I3746">
        <v>1404532740</v>
      </c>
      <c r="J3746">
        <v>1401823952</v>
      </c>
      <c r="K3746" t="b">
        <v>0</v>
      </c>
      <c r="L3746">
        <v>0</v>
      </c>
      <c r="M3746" t="b">
        <v>0</v>
      </c>
      <c r="N3746" t="s">
        <v>8271</v>
      </c>
      <c r="O3746" s="13">
        <f>E3746/D3746</f>
        <v>0</v>
      </c>
      <c r="P3746" s="14">
        <f>IF($L3746&lt;&gt;0, E3746/L3746, 0)</f>
        <v>0</v>
      </c>
      <c r="Q3746" t="str">
        <f>LEFT($N3746, FIND("/", $N3746)-1)</f>
        <v>theater</v>
      </c>
      <c r="R3746" t="str">
        <f>RIGHT(N3746, LEN(N3746)-LEN(Q3746)-1)</f>
        <v>plays</v>
      </c>
      <c r="S3746" s="5">
        <f>$J3746/60/60/24+DATE(1970, 1, 1)</f>
        <v>41793.814259259263</v>
      </c>
      <c r="T3746" s="5">
        <f>$I3746/60/60/24+DATE(1970, 1, 1)</f>
        <v>41825.165972222225</v>
      </c>
      <c r="U3746" t="b">
        <f>T3746&gt;S3746</f>
        <v>1</v>
      </c>
    </row>
    <row r="3747" spans="1:21" ht="43.5" x14ac:dyDescent="0.35">
      <c r="A3747">
        <v>3745</v>
      </c>
      <c r="B3747" s="3" t="s">
        <v>3742</v>
      </c>
      <c r="C3747" s="3" t="s">
        <v>7855</v>
      </c>
      <c r="D3747" s="11">
        <v>100</v>
      </c>
      <c r="E3747" s="11">
        <v>10</v>
      </c>
      <c r="F3747" t="s">
        <v>8221</v>
      </c>
      <c r="G3747" t="s">
        <v>8224</v>
      </c>
      <c r="H3747" t="s">
        <v>8246</v>
      </c>
      <c r="I3747">
        <v>1407689102</v>
      </c>
      <c r="J3747">
        <v>1405097102</v>
      </c>
      <c r="K3747" t="b">
        <v>0</v>
      </c>
      <c r="L3747">
        <v>1</v>
      </c>
      <c r="M3747" t="b">
        <v>0</v>
      </c>
      <c r="N3747" t="s">
        <v>8271</v>
      </c>
      <c r="O3747" s="13">
        <f>E3747/D3747</f>
        <v>0.1</v>
      </c>
      <c r="P3747" s="14">
        <f>IF($L3747&lt;&gt;0, E3747/L3747, 0)</f>
        <v>10</v>
      </c>
      <c r="Q3747" t="str">
        <f>LEFT($N3747, FIND("/", $N3747)-1)</f>
        <v>theater</v>
      </c>
      <c r="R3747" t="str">
        <f>RIGHT(N3747, LEN(N3747)-LEN(Q3747)-1)</f>
        <v>plays</v>
      </c>
      <c r="S3747" s="5">
        <f>$J3747/60/60/24+DATE(1970, 1, 1)</f>
        <v>41831.697939814818</v>
      </c>
      <c r="T3747" s="5">
        <f>$I3747/60/60/24+DATE(1970, 1, 1)</f>
        <v>41861.697939814818</v>
      </c>
      <c r="U3747" t="b">
        <f>T3747&gt;S3747</f>
        <v>1</v>
      </c>
    </row>
    <row r="3748" spans="1:21" ht="29" x14ac:dyDescent="0.35">
      <c r="A3748">
        <v>3746</v>
      </c>
      <c r="B3748" s="3" t="s">
        <v>3743</v>
      </c>
      <c r="C3748" s="3" t="s">
        <v>7856</v>
      </c>
      <c r="D3748" s="11">
        <v>8500</v>
      </c>
      <c r="E3748" s="11">
        <v>202</v>
      </c>
      <c r="F3748" t="s">
        <v>8221</v>
      </c>
      <c r="G3748" t="s">
        <v>8224</v>
      </c>
      <c r="H3748" t="s">
        <v>8246</v>
      </c>
      <c r="I3748">
        <v>1475918439</v>
      </c>
      <c r="J3748">
        <v>1473326439</v>
      </c>
      <c r="K3748" t="b">
        <v>0</v>
      </c>
      <c r="L3748">
        <v>1</v>
      </c>
      <c r="M3748" t="b">
        <v>0</v>
      </c>
      <c r="N3748" t="s">
        <v>8271</v>
      </c>
      <c r="O3748" s="13">
        <f>E3748/D3748</f>
        <v>2.3764705882352941E-2</v>
      </c>
      <c r="P3748" s="14">
        <f>IF($L3748&lt;&gt;0, E3748/L3748, 0)</f>
        <v>202</v>
      </c>
      <c r="Q3748" t="str">
        <f>LEFT($N3748, FIND("/", $N3748)-1)</f>
        <v>theater</v>
      </c>
      <c r="R3748" t="str">
        <f>RIGHT(N3748, LEN(N3748)-LEN(Q3748)-1)</f>
        <v>plays</v>
      </c>
      <c r="S3748" s="5">
        <f>$J3748/60/60/24+DATE(1970, 1, 1)</f>
        <v>42621.389340277776</v>
      </c>
      <c r="T3748" s="5">
        <f>$I3748/60/60/24+DATE(1970, 1, 1)</f>
        <v>42651.389340277776</v>
      </c>
      <c r="U3748" t="b">
        <f>T3748&gt;S3748</f>
        <v>1</v>
      </c>
    </row>
    <row r="3749" spans="1:21" ht="29" x14ac:dyDescent="0.35">
      <c r="A3749">
        <v>3747</v>
      </c>
      <c r="B3749" s="3" t="s">
        <v>3744</v>
      </c>
      <c r="C3749" s="3" t="s">
        <v>7857</v>
      </c>
      <c r="D3749" s="11">
        <v>2500</v>
      </c>
      <c r="E3749" s="11">
        <v>25</v>
      </c>
      <c r="F3749" t="s">
        <v>8221</v>
      </c>
      <c r="G3749" t="s">
        <v>8225</v>
      </c>
      <c r="H3749" t="s">
        <v>8247</v>
      </c>
      <c r="I3749">
        <v>1436137140</v>
      </c>
      <c r="J3749">
        <v>1433833896</v>
      </c>
      <c r="K3749" t="b">
        <v>0</v>
      </c>
      <c r="L3749">
        <v>1</v>
      </c>
      <c r="M3749" t="b">
        <v>0</v>
      </c>
      <c r="N3749" t="s">
        <v>8271</v>
      </c>
      <c r="O3749" s="13">
        <f>E3749/D3749</f>
        <v>0.01</v>
      </c>
      <c r="P3749" s="14">
        <f>IF($L3749&lt;&gt;0, E3749/L3749, 0)</f>
        <v>25</v>
      </c>
      <c r="Q3749" t="str">
        <f>LEFT($N3749, FIND("/", $N3749)-1)</f>
        <v>theater</v>
      </c>
      <c r="R3749" t="str">
        <f>RIGHT(N3749, LEN(N3749)-LEN(Q3749)-1)</f>
        <v>plays</v>
      </c>
      <c r="S3749" s="5">
        <f>$J3749/60/60/24+DATE(1970, 1, 1)</f>
        <v>42164.299722222218</v>
      </c>
      <c r="T3749" s="5">
        <f>$I3749/60/60/24+DATE(1970, 1, 1)</f>
        <v>42190.957638888889</v>
      </c>
      <c r="U3749" t="b">
        <f>T3749&gt;S3749</f>
        <v>1</v>
      </c>
    </row>
    <row r="3750" spans="1:21" ht="43.5" x14ac:dyDescent="0.35">
      <c r="A3750">
        <v>3748</v>
      </c>
      <c r="B3750" s="3" t="s">
        <v>3745</v>
      </c>
      <c r="C3750" s="3" t="s">
        <v>7858</v>
      </c>
      <c r="D3750" s="11">
        <v>5000</v>
      </c>
      <c r="E3750" s="11">
        <v>5176</v>
      </c>
      <c r="F3750" t="s">
        <v>8219</v>
      </c>
      <c r="G3750" t="s">
        <v>8224</v>
      </c>
      <c r="H3750" t="s">
        <v>8246</v>
      </c>
      <c r="I3750">
        <v>1455602340</v>
      </c>
      <c r="J3750">
        <v>1453827436</v>
      </c>
      <c r="K3750" t="b">
        <v>0</v>
      </c>
      <c r="L3750">
        <v>52</v>
      </c>
      <c r="M3750" t="b">
        <v>1</v>
      </c>
      <c r="N3750" t="s">
        <v>8305</v>
      </c>
      <c r="O3750" s="13">
        <f>E3750/D3750</f>
        <v>1.0351999999999999</v>
      </c>
      <c r="P3750" s="14">
        <f>IF($L3750&lt;&gt;0, E3750/L3750, 0)</f>
        <v>99.538461538461533</v>
      </c>
      <c r="Q3750" t="str">
        <f>LEFT($N3750, FIND("/", $N3750)-1)</f>
        <v>theater</v>
      </c>
      <c r="R3750" t="str">
        <f>RIGHT(N3750, LEN(N3750)-LEN(Q3750)-1)</f>
        <v>musical</v>
      </c>
      <c r="S3750" s="5">
        <f>$J3750/60/60/24+DATE(1970, 1, 1)</f>
        <v>42395.706435185188</v>
      </c>
      <c r="T3750" s="5">
        <f>$I3750/60/60/24+DATE(1970, 1, 1)</f>
        <v>42416.249305555553</v>
      </c>
      <c r="U3750" t="b">
        <f>T3750&gt;S3750</f>
        <v>1</v>
      </c>
    </row>
    <row r="3751" spans="1:21" ht="43.5" x14ac:dyDescent="0.35">
      <c r="A3751">
        <v>3749</v>
      </c>
      <c r="B3751" s="3" t="s">
        <v>3746</v>
      </c>
      <c r="C3751" s="3" t="s">
        <v>7859</v>
      </c>
      <c r="D3751" s="11">
        <v>500</v>
      </c>
      <c r="E3751" s="11">
        <v>525</v>
      </c>
      <c r="F3751" t="s">
        <v>8219</v>
      </c>
      <c r="G3751" t="s">
        <v>8224</v>
      </c>
      <c r="H3751" t="s">
        <v>8246</v>
      </c>
      <c r="I3751">
        <v>1461902340</v>
      </c>
      <c r="J3751">
        <v>1459220588</v>
      </c>
      <c r="K3751" t="b">
        <v>0</v>
      </c>
      <c r="L3751">
        <v>7</v>
      </c>
      <c r="M3751" t="b">
        <v>1</v>
      </c>
      <c r="N3751" t="s">
        <v>8305</v>
      </c>
      <c r="O3751" s="13">
        <f>E3751/D3751</f>
        <v>1.05</v>
      </c>
      <c r="P3751" s="14">
        <f>IF($L3751&lt;&gt;0, E3751/L3751, 0)</f>
        <v>75</v>
      </c>
      <c r="Q3751" t="str">
        <f>LEFT($N3751, FIND("/", $N3751)-1)</f>
        <v>theater</v>
      </c>
      <c r="R3751" t="str">
        <f>RIGHT(N3751, LEN(N3751)-LEN(Q3751)-1)</f>
        <v>musical</v>
      </c>
      <c r="S3751" s="5">
        <f>$J3751/60/60/24+DATE(1970, 1, 1)</f>
        <v>42458.127175925925</v>
      </c>
      <c r="T3751" s="5">
        <f>$I3751/60/60/24+DATE(1970, 1, 1)</f>
        <v>42489.165972222225</v>
      </c>
      <c r="U3751" t="b">
        <f>T3751&gt;S3751</f>
        <v>1</v>
      </c>
    </row>
    <row r="3752" spans="1:21" ht="87" x14ac:dyDescent="0.35">
      <c r="A3752">
        <v>3750</v>
      </c>
      <c r="B3752" s="3" t="s">
        <v>3747</v>
      </c>
      <c r="C3752" s="3" t="s">
        <v>7860</v>
      </c>
      <c r="D3752" s="11">
        <v>6000</v>
      </c>
      <c r="E3752" s="11">
        <v>6027</v>
      </c>
      <c r="F3752" t="s">
        <v>8219</v>
      </c>
      <c r="G3752" t="s">
        <v>8224</v>
      </c>
      <c r="H3752" t="s">
        <v>8246</v>
      </c>
      <c r="I3752">
        <v>1423555140</v>
      </c>
      <c r="J3752">
        <v>1421105608</v>
      </c>
      <c r="K3752" t="b">
        <v>0</v>
      </c>
      <c r="L3752">
        <v>28</v>
      </c>
      <c r="M3752" t="b">
        <v>1</v>
      </c>
      <c r="N3752" t="s">
        <v>8305</v>
      </c>
      <c r="O3752" s="13">
        <f>E3752/D3752</f>
        <v>1.0044999999999999</v>
      </c>
      <c r="P3752" s="14">
        <f>IF($L3752&lt;&gt;0, E3752/L3752, 0)</f>
        <v>215.25</v>
      </c>
      <c r="Q3752" t="str">
        <f>LEFT($N3752, FIND("/", $N3752)-1)</f>
        <v>theater</v>
      </c>
      <c r="R3752" t="str">
        <f>RIGHT(N3752, LEN(N3752)-LEN(Q3752)-1)</f>
        <v>musical</v>
      </c>
      <c r="S3752" s="5">
        <f>$J3752/60/60/24+DATE(1970, 1, 1)</f>
        <v>42016.981574074074</v>
      </c>
      <c r="T3752" s="5">
        <f>$I3752/60/60/24+DATE(1970, 1, 1)</f>
        <v>42045.332638888889</v>
      </c>
      <c r="U3752" t="b">
        <f>T3752&gt;S3752</f>
        <v>1</v>
      </c>
    </row>
    <row r="3753" spans="1:21" ht="43.5" x14ac:dyDescent="0.35">
      <c r="A3753">
        <v>3751</v>
      </c>
      <c r="B3753" s="3" t="s">
        <v>3748</v>
      </c>
      <c r="C3753" s="3" t="s">
        <v>7861</v>
      </c>
      <c r="D3753" s="11">
        <v>1000</v>
      </c>
      <c r="E3753" s="11">
        <v>1326</v>
      </c>
      <c r="F3753" t="s">
        <v>8219</v>
      </c>
      <c r="G3753" t="s">
        <v>8224</v>
      </c>
      <c r="H3753" t="s">
        <v>8246</v>
      </c>
      <c r="I3753">
        <v>1459641073</v>
      </c>
      <c r="J3753">
        <v>1454460673</v>
      </c>
      <c r="K3753" t="b">
        <v>0</v>
      </c>
      <c r="L3753">
        <v>11</v>
      </c>
      <c r="M3753" t="b">
        <v>1</v>
      </c>
      <c r="N3753" t="s">
        <v>8305</v>
      </c>
      <c r="O3753" s="13">
        <f>E3753/D3753</f>
        <v>1.3260000000000001</v>
      </c>
      <c r="P3753" s="14">
        <f>IF($L3753&lt;&gt;0, E3753/L3753, 0)</f>
        <v>120.54545454545455</v>
      </c>
      <c r="Q3753" t="str">
        <f>LEFT($N3753, FIND("/", $N3753)-1)</f>
        <v>theater</v>
      </c>
      <c r="R3753" t="str">
        <f>RIGHT(N3753, LEN(N3753)-LEN(Q3753)-1)</f>
        <v>musical</v>
      </c>
      <c r="S3753" s="5">
        <f>$J3753/60/60/24+DATE(1970, 1, 1)</f>
        <v>42403.035567129627</v>
      </c>
      <c r="T3753" s="5">
        <f>$I3753/60/60/24+DATE(1970, 1, 1)</f>
        <v>42462.993900462956</v>
      </c>
      <c r="U3753" t="b">
        <f>T3753&gt;S3753</f>
        <v>1</v>
      </c>
    </row>
    <row r="3754" spans="1:21" ht="58" x14ac:dyDescent="0.35">
      <c r="A3754">
        <v>3752</v>
      </c>
      <c r="B3754" s="3" t="s">
        <v>3749</v>
      </c>
      <c r="C3754" s="3" t="s">
        <v>7862</v>
      </c>
      <c r="D3754" s="11">
        <v>500</v>
      </c>
      <c r="E3754" s="11">
        <v>565</v>
      </c>
      <c r="F3754" t="s">
        <v>8219</v>
      </c>
      <c r="G3754" t="s">
        <v>8225</v>
      </c>
      <c r="H3754" t="s">
        <v>8247</v>
      </c>
      <c r="I3754">
        <v>1476651600</v>
      </c>
      <c r="J3754">
        <v>1473189335</v>
      </c>
      <c r="K3754" t="b">
        <v>0</v>
      </c>
      <c r="L3754">
        <v>15</v>
      </c>
      <c r="M3754" t="b">
        <v>1</v>
      </c>
      <c r="N3754" t="s">
        <v>8305</v>
      </c>
      <c r="O3754" s="13">
        <f>E3754/D3754</f>
        <v>1.1299999999999999</v>
      </c>
      <c r="P3754" s="14">
        <f>IF($L3754&lt;&gt;0, E3754/L3754, 0)</f>
        <v>37.666666666666664</v>
      </c>
      <c r="Q3754" t="str">
        <f>LEFT($N3754, FIND("/", $N3754)-1)</f>
        <v>theater</v>
      </c>
      <c r="R3754" t="str">
        <f>RIGHT(N3754, LEN(N3754)-LEN(Q3754)-1)</f>
        <v>musical</v>
      </c>
      <c r="S3754" s="5">
        <f>$J3754/60/60/24+DATE(1970, 1, 1)</f>
        <v>42619.802488425921</v>
      </c>
      <c r="T3754" s="5">
        <f>$I3754/60/60/24+DATE(1970, 1, 1)</f>
        <v>42659.875</v>
      </c>
      <c r="U3754" t="b">
        <f>T3754&gt;S3754</f>
        <v>1</v>
      </c>
    </row>
    <row r="3755" spans="1:21" ht="43.5" x14ac:dyDescent="0.35">
      <c r="A3755">
        <v>3753</v>
      </c>
      <c r="B3755" s="3" t="s">
        <v>3750</v>
      </c>
      <c r="C3755" s="3" t="s">
        <v>7863</v>
      </c>
      <c r="D3755" s="11">
        <v>5000</v>
      </c>
      <c r="E3755" s="11">
        <v>5167</v>
      </c>
      <c r="F3755" t="s">
        <v>8219</v>
      </c>
      <c r="G3755" t="s">
        <v>8224</v>
      </c>
      <c r="H3755" t="s">
        <v>8246</v>
      </c>
      <c r="I3755">
        <v>1433289600</v>
      </c>
      <c r="J3755">
        <v>1430768800</v>
      </c>
      <c r="K3755" t="b">
        <v>0</v>
      </c>
      <c r="L3755">
        <v>30</v>
      </c>
      <c r="M3755" t="b">
        <v>1</v>
      </c>
      <c r="N3755" t="s">
        <v>8305</v>
      </c>
      <c r="O3755" s="13">
        <f>E3755/D3755</f>
        <v>1.0334000000000001</v>
      </c>
      <c r="P3755" s="14">
        <f>IF($L3755&lt;&gt;0, E3755/L3755, 0)</f>
        <v>172.23333333333332</v>
      </c>
      <c r="Q3755" t="str">
        <f>LEFT($N3755, FIND("/", $N3755)-1)</f>
        <v>theater</v>
      </c>
      <c r="R3755" t="str">
        <f>RIGHT(N3755, LEN(N3755)-LEN(Q3755)-1)</f>
        <v>musical</v>
      </c>
      <c r="S3755" s="5">
        <f>$J3755/60/60/24+DATE(1970, 1, 1)</f>
        <v>42128.824074074073</v>
      </c>
      <c r="T3755" s="5">
        <f>$I3755/60/60/24+DATE(1970, 1, 1)</f>
        <v>42158</v>
      </c>
      <c r="U3755" t="b">
        <f>T3755&gt;S3755</f>
        <v>1</v>
      </c>
    </row>
    <row r="3756" spans="1:21" ht="43.5" x14ac:dyDescent="0.35">
      <c r="A3756">
        <v>3754</v>
      </c>
      <c r="B3756" s="3" t="s">
        <v>3751</v>
      </c>
      <c r="C3756" s="3" t="s">
        <v>7864</v>
      </c>
      <c r="D3756" s="11">
        <v>2500</v>
      </c>
      <c r="E3756" s="11">
        <v>3000</v>
      </c>
      <c r="F3756" t="s">
        <v>8219</v>
      </c>
      <c r="G3756" t="s">
        <v>8224</v>
      </c>
      <c r="H3756" t="s">
        <v>8246</v>
      </c>
      <c r="I3756">
        <v>1406350740</v>
      </c>
      <c r="J3756">
        <v>1403125737</v>
      </c>
      <c r="K3756" t="b">
        <v>0</v>
      </c>
      <c r="L3756">
        <v>27</v>
      </c>
      <c r="M3756" t="b">
        <v>1</v>
      </c>
      <c r="N3756" t="s">
        <v>8305</v>
      </c>
      <c r="O3756" s="13">
        <f>E3756/D3756</f>
        <v>1.2</v>
      </c>
      <c r="P3756" s="14">
        <f>IF($L3756&lt;&gt;0, E3756/L3756, 0)</f>
        <v>111.11111111111111</v>
      </c>
      <c r="Q3756" t="str">
        <f>LEFT($N3756, FIND("/", $N3756)-1)</f>
        <v>theater</v>
      </c>
      <c r="R3756" t="str">
        <f>RIGHT(N3756, LEN(N3756)-LEN(Q3756)-1)</f>
        <v>musical</v>
      </c>
      <c r="S3756" s="5">
        <f>$J3756/60/60/24+DATE(1970, 1, 1)</f>
        <v>41808.881215277775</v>
      </c>
      <c r="T3756" s="5">
        <f>$I3756/60/60/24+DATE(1970, 1, 1)</f>
        <v>41846.207638888889</v>
      </c>
      <c r="U3756" t="b">
        <f>T3756&gt;S3756</f>
        <v>1</v>
      </c>
    </row>
    <row r="3757" spans="1:21" ht="43.5" x14ac:dyDescent="0.35">
      <c r="A3757">
        <v>3755</v>
      </c>
      <c r="B3757" s="3" t="s">
        <v>3752</v>
      </c>
      <c r="C3757" s="3" t="s">
        <v>7865</v>
      </c>
      <c r="D3757" s="11">
        <v>550</v>
      </c>
      <c r="E3757" s="11">
        <v>713</v>
      </c>
      <c r="F3757" t="s">
        <v>8219</v>
      </c>
      <c r="G3757" t="s">
        <v>8225</v>
      </c>
      <c r="H3757" t="s">
        <v>8247</v>
      </c>
      <c r="I3757">
        <v>1460753307</v>
      </c>
      <c r="J3757">
        <v>1458161307</v>
      </c>
      <c r="K3757" t="b">
        <v>0</v>
      </c>
      <c r="L3757">
        <v>28</v>
      </c>
      <c r="M3757" t="b">
        <v>1</v>
      </c>
      <c r="N3757" t="s">
        <v>8305</v>
      </c>
      <c r="O3757" s="13">
        <f>E3757/D3757</f>
        <v>1.2963636363636364</v>
      </c>
      <c r="P3757" s="14">
        <f>IF($L3757&lt;&gt;0, E3757/L3757, 0)</f>
        <v>25.464285714285715</v>
      </c>
      <c r="Q3757" t="str">
        <f>LEFT($N3757, FIND("/", $N3757)-1)</f>
        <v>theater</v>
      </c>
      <c r="R3757" t="str">
        <f>RIGHT(N3757, LEN(N3757)-LEN(Q3757)-1)</f>
        <v>musical</v>
      </c>
      <c r="S3757" s="5">
        <f>$J3757/60/60/24+DATE(1970, 1, 1)</f>
        <v>42445.866979166662</v>
      </c>
      <c r="T3757" s="5">
        <f>$I3757/60/60/24+DATE(1970, 1, 1)</f>
        <v>42475.866979166662</v>
      </c>
      <c r="U3757" t="b">
        <f>T3757&gt;S3757</f>
        <v>1</v>
      </c>
    </row>
    <row r="3758" spans="1:21" ht="43.5" x14ac:dyDescent="0.35">
      <c r="A3758">
        <v>3756</v>
      </c>
      <c r="B3758" s="3" t="s">
        <v>3753</v>
      </c>
      <c r="C3758" s="3" t="s">
        <v>7866</v>
      </c>
      <c r="D3758" s="11">
        <v>4500</v>
      </c>
      <c r="E3758" s="11">
        <v>4550</v>
      </c>
      <c r="F3758" t="s">
        <v>8219</v>
      </c>
      <c r="G3758" t="s">
        <v>8224</v>
      </c>
      <c r="H3758" t="s">
        <v>8246</v>
      </c>
      <c r="I3758">
        <v>1402515198</v>
      </c>
      <c r="J3758">
        <v>1399923198</v>
      </c>
      <c r="K3758" t="b">
        <v>0</v>
      </c>
      <c r="L3758">
        <v>17</v>
      </c>
      <c r="M3758" t="b">
        <v>1</v>
      </c>
      <c r="N3758" t="s">
        <v>8305</v>
      </c>
      <c r="O3758" s="13">
        <f>E3758/D3758</f>
        <v>1.0111111111111111</v>
      </c>
      <c r="P3758" s="14">
        <f>IF($L3758&lt;&gt;0, E3758/L3758, 0)</f>
        <v>267.64705882352939</v>
      </c>
      <c r="Q3758" t="str">
        <f>LEFT($N3758, FIND("/", $N3758)-1)</f>
        <v>theater</v>
      </c>
      <c r="R3758" t="str">
        <f>RIGHT(N3758, LEN(N3758)-LEN(Q3758)-1)</f>
        <v>musical</v>
      </c>
      <c r="S3758" s="5">
        <f>$J3758/60/60/24+DATE(1970, 1, 1)</f>
        <v>41771.814791666664</v>
      </c>
      <c r="T3758" s="5">
        <f>$I3758/60/60/24+DATE(1970, 1, 1)</f>
        <v>41801.814791666664</v>
      </c>
      <c r="U3758" t="b">
        <f>T3758&gt;S3758</f>
        <v>1</v>
      </c>
    </row>
    <row r="3759" spans="1:21" ht="43.5" x14ac:dyDescent="0.35">
      <c r="A3759">
        <v>3757</v>
      </c>
      <c r="B3759" s="3" t="s">
        <v>3754</v>
      </c>
      <c r="C3759" s="3" t="s">
        <v>7867</v>
      </c>
      <c r="D3759" s="11">
        <v>3500</v>
      </c>
      <c r="E3759" s="11">
        <v>3798</v>
      </c>
      <c r="F3759" t="s">
        <v>8219</v>
      </c>
      <c r="G3759" t="s">
        <v>8224</v>
      </c>
      <c r="H3759" t="s">
        <v>8246</v>
      </c>
      <c r="I3759">
        <v>1417465515</v>
      </c>
      <c r="J3759">
        <v>1415737515</v>
      </c>
      <c r="K3759" t="b">
        <v>0</v>
      </c>
      <c r="L3759">
        <v>50</v>
      </c>
      <c r="M3759" t="b">
        <v>1</v>
      </c>
      <c r="N3759" t="s">
        <v>8305</v>
      </c>
      <c r="O3759" s="13">
        <f>E3759/D3759</f>
        <v>1.0851428571428572</v>
      </c>
      <c r="P3759" s="14">
        <f>IF($L3759&lt;&gt;0, E3759/L3759, 0)</f>
        <v>75.959999999999994</v>
      </c>
      <c r="Q3759" t="str">
        <f>LEFT($N3759, FIND("/", $N3759)-1)</f>
        <v>theater</v>
      </c>
      <c r="R3759" t="str">
        <f>RIGHT(N3759, LEN(N3759)-LEN(Q3759)-1)</f>
        <v>musical</v>
      </c>
      <c r="S3759" s="5">
        <f>$J3759/60/60/24+DATE(1970, 1, 1)</f>
        <v>41954.850868055553</v>
      </c>
      <c r="T3759" s="5">
        <f>$I3759/60/60/24+DATE(1970, 1, 1)</f>
        <v>41974.850868055553</v>
      </c>
      <c r="U3759" t="b">
        <f>T3759&gt;S3759</f>
        <v>1</v>
      </c>
    </row>
    <row r="3760" spans="1:21" ht="29" x14ac:dyDescent="0.35">
      <c r="A3760">
        <v>3758</v>
      </c>
      <c r="B3760" s="3" t="s">
        <v>3755</v>
      </c>
      <c r="C3760" s="3" t="s">
        <v>7868</v>
      </c>
      <c r="D3760" s="11">
        <v>1500</v>
      </c>
      <c r="E3760" s="11">
        <v>1535</v>
      </c>
      <c r="F3760" t="s">
        <v>8219</v>
      </c>
      <c r="G3760" t="s">
        <v>8224</v>
      </c>
      <c r="H3760" t="s">
        <v>8246</v>
      </c>
      <c r="I3760">
        <v>1400475600</v>
      </c>
      <c r="J3760">
        <v>1397819938</v>
      </c>
      <c r="K3760" t="b">
        <v>0</v>
      </c>
      <c r="L3760">
        <v>26</v>
      </c>
      <c r="M3760" t="b">
        <v>1</v>
      </c>
      <c r="N3760" t="s">
        <v>8305</v>
      </c>
      <c r="O3760" s="13">
        <f>E3760/D3760</f>
        <v>1.0233333333333334</v>
      </c>
      <c r="P3760" s="14">
        <f>IF($L3760&lt;&gt;0, E3760/L3760, 0)</f>
        <v>59.03846153846154</v>
      </c>
      <c r="Q3760" t="str">
        <f>LEFT($N3760, FIND("/", $N3760)-1)</f>
        <v>theater</v>
      </c>
      <c r="R3760" t="str">
        <f>RIGHT(N3760, LEN(N3760)-LEN(Q3760)-1)</f>
        <v>musical</v>
      </c>
      <c r="S3760" s="5">
        <f>$J3760/60/60/24+DATE(1970, 1, 1)</f>
        <v>41747.471504629626</v>
      </c>
      <c r="T3760" s="5">
        <f>$I3760/60/60/24+DATE(1970, 1, 1)</f>
        <v>41778.208333333336</v>
      </c>
      <c r="U3760" t="b">
        <f>T3760&gt;S3760</f>
        <v>1</v>
      </c>
    </row>
    <row r="3761" spans="1:21" ht="29" x14ac:dyDescent="0.35">
      <c r="A3761">
        <v>3759</v>
      </c>
      <c r="B3761" s="3" t="s">
        <v>3756</v>
      </c>
      <c r="C3761" s="3" t="s">
        <v>7869</v>
      </c>
      <c r="D3761" s="11">
        <v>4000</v>
      </c>
      <c r="E3761" s="11">
        <v>4409.7700000000004</v>
      </c>
      <c r="F3761" t="s">
        <v>8219</v>
      </c>
      <c r="G3761" t="s">
        <v>8224</v>
      </c>
      <c r="H3761" t="s">
        <v>8246</v>
      </c>
      <c r="I3761">
        <v>1440556553</v>
      </c>
      <c r="J3761">
        <v>1435372553</v>
      </c>
      <c r="K3761" t="b">
        <v>0</v>
      </c>
      <c r="L3761">
        <v>88</v>
      </c>
      <c r="M3761" t="b">
        <v>1</v>
      </c>
      <c r="N3761" t="s">
        <v>8305</v>
      </c>
      <c r="O3761" s="13">
        <f>E3761/D3761</f>
        <v>1.1024425000000002</v>
      </c>
      <c r="P3761" s="14">
        <f>IF($L3761&lt;&gt;0, E3761/L3761, 0)</f>
        <v>50.111022727272733</v>
      </c>
      <c r="Q3761" t="str">
        <f>LEFT($N3761, FIND("/", $N3761)-1)</f>
        <v>theater</v>
      </c>
      <c r="R3761" t="str">
        <f>RIGHT(N3761, LEN(N3761)-LEN(Q3761)-1)</f>
        <v>musical</v>
      </c>
      <c r="S3761" s="5">
        <f>$J3761/60/60/24+DATE(1970, 1, 1)</f>
        <v>42182.108252314814</v>
      </c>
      <c r="T3761" s="5">
        <f>$I3761/60/60/24+DATE(1970, 1, 1)</f>
        <v>42242.108252314814</v>
      </c>
      <c r="U3761" t="b">
        <f>T3761&gt;S3761</f>
        <v>1</v>
      </c>
    </row>
    <row r="3762" spans="1:21" ht="43.5" x14ac:dyDescent="0.35">
      <c r="A3762">
        <v>3760</v>
      </c>
      <c r="B3762" s="3" t="s">
        <v>3757</v>
      </c>
      <c r="C3762" s="3" t="s">
        <v>7870</v>
      </c>
      <c r="D3762" s="11">
        <v>5000</v>
      </c>
      <c r="E3762" s="11">
        <v>5050.7700000000004</v>
      </c>
      <c r="F3762" t="s">
        <v>8219</v>
      </c>
      <c r="G3762" t="s">
        <v>8224</v>
      </c>
      <c r="H3762" t="s">
        <v>8246</v>
      </c>
      <c r="I3762">
        <v>1399293386</v>
      </c>
      <c r="J3762">
        <v>1397133386</v>
      </c>
      <c r="K3762" t="b">
        <v>0</v>
      </c>
      <c r="L3762">
        <v>91</v>
      </c>
      <c r="M3762" t="b">
        <v>1</v>
      </c>
      <c r="N3762" t="s">
        <v>8305</v>
      </c>
      <c r="O3762" s="13">
        <f>E3762/D3762</f>
        <v>1.010154</v>
      </c>
      <c r="P3762" s="14">
        <f>IF($L3762&lt;&gt;0, E3762/L3762, 0)</f>
        <v>55.502967032967035</v>
      </c>
      <c r="Q3762" t="str">
        <f>LEFT($N3762, FIND("/", $N3762)-1)</f>
        <v>theater</v>
      </c>
      <c r="R3762" t="str">
        <f>RIGHT(N3762, LEN(N3762)-LEN(Q3762)-1)</f>
        <v>musical</v>
      </c>
      <c r="S3762" s="5">
        <f>$J3762/60/60/24+DATE(1970, 1, 1)</f>
        <v>41739.525300925925</v>
      </c>
      <c r="T3762" s="5">
        <f>$I3762/60/60/24+DATE(1970, 1, 1)</f>
        <v>41764.525300925925</v>
      </c>
      <c r="U3762" t="b">
        <f>T3762&gt;S3762</f>
        <v>1</v>
      </c>
    </row>
    <row r="3763" spans="1:21" ht="58" x14ac:dyDescent="0.35">
      <c r="A3763">
        <v>3761</v>
      </c>
      <c r="B3763" s="3" t="s">
        <v>3758</v>
      </c>
      <c r="C3763" s="3" t="s">
        <v>7871</v>
      </c>
      <c r="D3763" s="11">
        <v>500</v>
      </c>
      <c r="E3763" s="11">
        <v>500</v>
      </c>
      <c r="F3763" t="s">
        <v>8219</v>
      </c>
      <c r="G3763" t="s">
        <v>8225</v>
      </c>
      <c r="H3763" t="s">
        <v>8247</v>
      </c>
      <c r="I3763">
        <v>1439247600</v>
      </c>
      <c r="J3763">
        <v>1434625937</v>
      </c>
      <c r="K3763" t="b">
        <v>0</v>
      </c>
      <c r="L3763">
        <v>3</v>
      </c>
      <c r="M3763" t="b">
        <v>1</v>
      </c>
      <c r="N3763" t="s">
        <v>8305</v>
      </c>
      <c r="O3763" s="13">
        <f>E3763/D3763</f>
        <v>1</v>
      </c>
      <c r="P3763" s="14">
        <f>IF($L3763&lt;&gt;0, E3763/L3763, 0)</f>
        <v>166.66666666666666</v>
      </c>
      <c r="Q3763" t="str">
        <f>LEFT($N3763, FIND("/", $N3763)-1)</f>
        <v>theater</v>
      </c>
      <c r="R3763" t="str">
        <f>RIGHT(N3763, LEN(N3763)-LEN(Q3763)-1)</f>
        <v>musical</v>
      </c>
      <c r="S3763" s="5">
        <f>$J3763/60/60/24+DATE(1970, 1, 1)</f>
        <v>42173.466863425929</v>
      </c>
      <c r="T3763" s="5">
        <f>$I3763/60/60/24+DATE(1970, 1, 1)</f>
        <v>42226.958333333328</v>
      </c>
      <c r="U3763" t="b">
        <f>T3763&gt;S3763</f>
        <v>1</v>
      </c>
    </row>
    <row r="3764" spans="1:21" ht="43.5" x14ac:dyDescent="0.35">
      <c r="A3764">
        <v>3762</v>
      </c>
      <c r="B3764" s="3" t="s">
        <v>3759</v>
      </c>
      <c r="C3764" s="3" t="s">
        <v>7872</v>
      </c>
      <c r="D3764" s="11">
        <v>1250</v>
      </c>
      <c r="E3764" s="11">
        <v>1328</v>
      </c>
      <c r="F3764" t="s">
        <v>8219</v>
      </c>
      <c r="G3764" t="s">
        <v>8225</v>
      </c>
      <c r="H3764" t="s">
        <v>8247</v>
      </c>
      <c r="I3764">
        <v>1438543889</v>
      </c>
      <c r="J3764">
        <v>1436383889</v>
      </c>
      <c r="K3764" t="b">
        <v>0</v>
      </c>
      <c r="L3764">
        <v>28</v>
      </c>
      <c r="M3764" t="b">
        <v>1</v>
      </c>
      <c r="N3764" t="s">
        <v>8305</v>
      </c>
      <c r="O3764" s="13">
        <f>E3764/D3764</f>
        <v>1.0624</v>
      </c>
      <c r="P3764" s="14">
        <f>IF($L3764&lt;&gt;0, E3764/L3764, 0)</f>
        <v>47.428571428571431</v>
      </c>
      <c r="Q3764" t="str">
        <f>LEFT($N3764, FIND("/", $N3764)-1)</f>
        <v>theater</v>
      </c>
      <c r="R3764" t="str">
        <f>RIGHT(N3764, LEN(N3764)-LEN(Q3764)-1)</f>
        <v>musical</v>
      </c>
      <c r="S3764" s="5">
        <f>$J3764/60/60/24+DATE(1970, 1, 1)</f>
        <v>42193.813530092593</v>
      </c>
      <c r="T3764" s="5">
        <f>$I3764/60/60/24+DATE(1970, 1, 1)</f>
        <v>42218.813530092593</v>
      </c>
      <c r="U3764" t="b">
        <f>T3764&gt;S3764</f>
        <v>1</v>
      </c>
    </row>
    <row r="3765" spans="1:21" ht="29" x14ac:dyDescent="0.35">
      <c r="A3765">
        <v>3763</v>
      </c>
      <c r="B3765" s="3" t="s">
        <v>3760</v>
      </c>
      <c r="C3765" s="3" t="s">
        <v>7873</v>
      </c>
      <c r="D3765" s="11">
        <v>5000</v>
      </c>
      <c r="E3765" s="11">
        <v>5000</v>
      </c>
      <c r="F3765" t="s">
        <v>8219</v>
      </c>
      <c r="G3765" t="s">
        <v>8224</v>
      </c>
      <c r="H3765" t="s">
        <v>8246</v>
      </c>
      <c r="I3765">
        <v>1427907626</v>
      </c>
      <c r="J3765">
        <v>1425319226</v>
      </c>
      <c r="K3765" t="b">
        <v>0</v>
      </c>
      <c r="L3765">
        <v>77</v>
      </c>
      <c r="M3765" t="b">
        <v>1</v>
      </c>
      <c r="N3765" t="s">
        <v>8305</v>
      </c>
      <c r="O3765" s="13">
        <f>E3765/D3765</f>
        <v>1</v>
      </c>
      <c r="P3765" s="14">
        <f>IF($L3765&lt;&gt;0, E3765/L3765, 0)</f>
        <v>64.935064935064929</v>
      </c>
      <c r="Q3765" t="str">
        <f>LEFT($N3765, FIND("/", $N3765)-1)</f>
        <v>theater</v>
      </c>
      <c r="R3765" t="str">
        <f>RIGHT(N3765, LEN(N3765)-LEN(Q3765)-1)</f>
        <v>musical</v>
      </c>
      <c r="S3765" s="5">
        <f>$J3765/60/60/24+DATE(1970, 1, 1)</f>
        <v>42065.750300925924</v>
      </c>
      <c r="T3765" s="5">
        <f>$I3765/60/60/24+DATE(1970, 1, 1)</f>
        <v>42095.708634259259</v>
      </c>
      <c r="U3765" t="b">
        <f>T3765&gt;S3765</f>
        <v>1</v>
      </c>
    </row>
    <row r="3766" spans="1:21" ht="43.5" x14ac:dyDescent="0.35">
      <c r="A3766">
        <v>3764</v>
      </c>
      <c r="B3766" s="3" t="s">
        <v>3761</v>
      </c>
      <c r="C3766" s="3" t="s">
        <v>7874</v>
      </c>
      <c r="D3766" s="11">
        <v>1500</v>
      </c>
      <c r="E3766" s="11">
        <v>1500</v>
      </c>
      <c r="F3766" t="s">
        <v>8219</v>
      </c>
      <c r="G3766" t="s">
        <v>8224</v>
      </c>
      <c r="H3766" t="s">
        <v>8246</v>
      </c>
      <c r="I3766">
        <v>1464482160</v>
      </c>
      <c r="J3766">
        <v>1462824832</v>
      </c>
      <c r="K3766" t="b">
        <v>0</v>
      </c>
      <c r="L3766">
        <v>27</v>
      </c>
      <c r="M3766" t="b">
        <v>1</v>
      </c>
      <c r="N3766" t="s">
        <v>8305</v>
      </c>
      <c r="O3766" s="13">
        <f>E3766/D3766</f>
        <v>1</v>
      </c>
      <c r="P3766" s="14">
        <f>IF($L3766&lt;&gt;0, E3766/L3766, 0)</f>
        <v>55.555555555555557</v>
      </c>
      <c r="Q3766" t="str">
        <f>LEFT($N3766, FIND("/", $N3766)-1)</f>
        <v>theater</v>
      </c>
      <c r="R3766" t="str">
        <f>RIGHT(N3766, LEN(N3766)-LEN(Q3766)-1)</f>
        <v>musical</v>
      </c>
      <c r="S3766" s="5">
        <f>$J3766/60/60/24+DATE(1970, 1, 1)</f>
        <v>42499.842962962968</v>
      </c>
      <c r="T3766" s="5">
        <f>$I3766/60/60/24+DATE(1970, 1, 1)</f>
        <v>42519.024999999994</v>
      </c>
      <c r="U3766" t="b">
        <f>T3766&gt;S3766</f>
        <v>1</v>
      </c>
    </row>
    <row r="3767" spans="1:21" ht="43.5" x14ac:dyDescent="0.35">
      <c r="A3767">
        <v>3765</v>
      </c>
      <c r="B3767" s="3" t="s">
        <v>3762</v>
      </c>
      <c r="C3767" s="3" t="s">
        <v>7875</v>
      </c>
      <c r="D3767" s="11">
        <v>7000</v>
      </c>
      <c r="E3767" s="11">
        <v>7942</v>
      </c>
      <c r="F3767" t="s">
        <v>8219</v>
      </c>
      <c r="G3767" t="s">
        <v>8224</v>
      </c>
      <c r="H3767" t="s">
        <v>8246</v>
      </c>
      <c r="I3767">
        <v>1406745482</v>
      </c>
      <c r="J3767">
        <v>1404153482</v>
      </c>
      <c r="K3767" t="b">
        <v>0</v>
      </c>
      <c r="L3767">
        <v>107</v>
      </c>
      <c r="M3767" t="b">
        <v>1</v>
      </c>
      <c r="N3767" t="s">
        <v>8305</v>
      </c>
      <c r="O3767" s="13">
        <f>E3767/D3767</f>
        <v>1.1345714285714286</v>
      </c>
      <c r="P3767" s="14">
        <f>IF($L3767&lt;&gt;0, E3767/L3767, 0)</f>
        <v>74.224299065420567</v>
      </c>
      <c r="Q3767" t="str">
        <f>LEFT($N3767, FIND("/", $N3767)-1)</f>
        <v>theater</v>
      </c>
      <c r="R3767" t="str">
        <f>RIGHT(N3767, LEN(N3767)-LEN(Q3767)-1)</f>
        <v>musical</v>
      </c>
      <c r="S3767" s="5">
        <f>$J3767/60/60/24+DATE(1970, 1, 1)</f>
        <v>41820.776412037041</v>
      </c>
      <c r="T3767" s="5">
        <f>$I3767/60/60/24+DATE(1970, 1, 1)</f>
        <v>41850.776412037041</v>
      </c>
      <c r="U3767" t="b">
        <f>T3767&gt;S3767</f>
        <v>1</v>
      </c>
    </row>
    <row r="3768" spans="1:21" ht="43.5" x14ac:dyDescent="0.35">
      <c r="A3768">
        <v>3766</v>
      </c>
      <c r="B3768" s="3" t="s">
        <v>3763</v>
      </c>
      <c r="C3768" s="3" t="s">
        <v>7876</v>
      </c>
      <c r="D3768" s="11">
        <v>10000</v>
      </c>
      <c r="E3768" s="11">
        <v>10265.01</v>
      </c>
      <c r="F3768" t="s">
        <v>8219</v>
      </c>
      <c r="G3768" t="s">
        <v>8224</v>
      </c>
      <c r="H3768" t="s">
        <v>8246</v>
      </c>
      <c r="I3768">
        <v>1404360045</v>
      </c>
      <c r="J3768">
        <v>1401336045</v>
      </c>
      <c r="K3768" t="b">
        <v>0</v>
      </c>
      <c r="L3768">
        <v>96</v>
      </c>
      <c r="M3768" t="b">
        <v>1</v>
      </c>
      <c r="N3768" t="s">
        <v>8305</v>
      </c>
      <c r="O3768" s="13">
        <f>E3768/D3768</f>
        <v>1.0265010000000001</v>
      </c>
      <c r="P3768" s="14">
        <f>IF($L3768&lt;&gt;0, E3768/L3768, 0)</f>
        <v>106.9271875</v>
      </c>
      <c r="Q3768" t="str">
        <f>LEFT($N3768, FIND("/", $N3768)-1)</f>
        <v>theater</v>
      </c>
      <c r="R3768" t="str">
        <f>RIGHT(N3768, LEN(N3768)-LEN(Q3768)-1)</f>
        <v>musical</v>
      </c>
      <c r="S3768" s="5">
        <f>$J3768/60/60/24+DATE(1970, 1, 1)</f>
        <v>41788.167187500003</v>
      </c>
      <c r="T3768" s="5">
        <f>$I3768/60/60/24+DATE(1970, 1, 1)</f>
        <v>41823.167187500003</v>
      </c>
      <c r="U3768" t="b">
        <f>T3768&gt;S3768</f>
        <v>1</v>
      </c>
    </row>
    <row r="3769" spans="1:21" ht="43.5" x14ac:dyDescent="0.35">
      <c r="A3769">
        <v>3767</v>
      </c>
      <c r="B3769" s="3" t="s">
        <v>3764</v>
      </c>
      <c r="C3769" s="3" t="s">
        <v>7877</v>
      </c>
      <c r="D3769" s="11">
        <v>2000</v>
      </c>
      <c r="E3769" s="11">
        <v>2335</v>
      </c>
      <c r="F3769" t="s">
        <v>8219</v>
      </c>
      <c r="G3769" t="s">
        <v>8224</v>
      </c>
      <c r="H3769" t="s">
        <v>8246</v>
      </c>
      <c r="I3769">
        <v>1425185940</v>
      </c>
      <c r="J3769">
        <v>1423960097</v>
      </c>
      <c r="K3769" t="b">
        <v>0</v>
      </c>
      <c r="L3769">
        <v>56</v>
      </c>
      <c r="M3769" t="b">
        <v>1</v>
      </c>
      <c r="N3769" t="s">
        <v>8305</v>
      </c>
      <c r="O3769" s="13">
        <f>E3769/D3769</f>
        <v>1.1675</v>
      </c>
      <c r="P3769" s="14">
        <f>IF($L3769&lt;&gt;0, E3769/L3769, 0)</f>
        <v>41.696428571428569</v>
      </c>
      <c r="Q3769" t="str">
        <f>LEFT($N3769, FIND("/", $N3769)-1)</f>
        <v>theater</v>
      </c>
      <c r="R3769" t="str">
        <f>RIGHT(N3769, LEN(N3769)-LEN(Q3769)-1)</f>
        <v>musical</v>
      </c>
      <c r="S3769" s="5">
        <f>$J3769/60/60/24+DATE(1970, 1, 1)</f>
        <v>42050.019641203704</v>
      </c>
      <c r="T3769" s="5">
        <f>$I3769/60/60/24+DATE(1970, 1, 1)</f>
        <v>42064.207638888889</v>
      </c>
      <c r="U3769" t="b">
        <f>T3769&gt;S3769</f>
        <v>1</v>
      </c>
    </row>
    <row r="3770" spans="1:21" ht="43.5" x14ac:dyDescent="0.35">
      <c r="A3770">
        <v>3768</v>
      </c>
      <c r="B3770" s="3" t="s">
        <v>3765</v>
      </c>
      <c r="C3770" s="3" t="s">
        <v>7878</v>
      </c>
      <c r="D3770" s="11">
        <v>4000</v>
      </c>
      <c r="E3770" s="11">
        <v>4306.1099999999997</v>
      </c>
      <c r="F3770" t="s">
        <v>8219</v>
      </c>
      <c r="G3770" t="s">
        <v>8224</v>
      </c>
      <c r="H3770" t="s">
        <v>8246</v>
      </c>
      <c r="I3770">
        <v>1402594090</v>
      </c>
      <c r="J3770">
        <v>1400002090</v>
      </c>
      <c r="K3770" t="b">
        <v>0</v>
      </c>
      <c r="L3770">
        <v>58</v>
      </c>
      <c r="M3770" t="b">
        <v>1</v>
      </c>
      <c r="N3770" t="s">
        <v>8305</v>
      </c>
      <c r="O3770" s="13">
        <f>E3770/D3770</f>
        <v>1.0765274999999999</v>
      </c>
      <c r="P3770" s="14">
        <f>IF($L3770&lt;&gt;0, E3770/L3770, 0)</f>
        <v>74.243275862068955</v>
      </c>
      <c r="Q3770" t="str">
        <f>LEFT($N3770, FIND("/", $N3770)-1)</f>
        <v>theater</v>
      </c>
      <c r="R3770" t="str">
        <f>RIGHT(N3770, LEN(N3770)-LEN(Q3770)-1)</f>
        <v>musical</v>
      </c>
      <c r="S3770" s="5">
        <f>$J3770/60/60/24+DATE(1970, 1, 1)</f>
        <v>41772.727893518517</v>
      </c>
      <c r="T3770" s="5">
        <f>$I3770/60/60/24+DATE(1970, 1, 1)</f>
        <v>41802.727893518517</v>
      </c>
      <c r="U3770" t="b">
        <f>T3770&gt;S3770</f>
        <v>1</v>
      </c>
    </row>
    <row r="3771" spans="1:21" ht="43.5" x14ac:dyDescent="0.35">
      <c r="A3771">
        <v>3769</v>
      </c>
      <c r="B3771" s="3" t="s">
        <v>3766</v>
      </c>
      <c r="C3771" s="3" t="s">
        <v>7879</v>
      </c>
      <c r="D3771" s="11">
        <v>1100</v>
      </c>
      <c r="E3771" s="11">
        <v>1100</v>
      </c>
      <c r="F3771" t="s">
        <v>8219</v>
      </c>
      <c r="G3771" t="s">
        <v>8224</v>
      </c>
      <c r="H3771" t="s">
        <v>8246</v>
      </c>
      <c r="I3771">
        <v>1460730079</v>
      </c>
      <c r="J3771">
        <v>1458138079</v>
      </c>
      <c r="K3771" t="b">
        <v>0</v>
      </c>
      <c r="L3771">
        <v>15</v>
      </c>
      <c r="M3771" t="b">
        <v>1</v>
      </c>
      <c r="N3771" t="s">
        <v>8305</v>
      </c>
      <c r="O3771" s="13">
        <f>E3771/D3771</f>
        <v>1</v>
      </c>
      <c r="P3771" s="14">
        <f>IF($L3771&lt;&gt;0, E3771/L3771, 0)</f>
        <v>73.333333333333329</v>
      </c>
      <c r="Q3771" t="str">
        <f>LEFT($N3771, FIND("/", $N3771)-1)</f>
        <v>theater</v>
      </c>
      <c r="R3771" t="str">
        <f>RIGHT(N3771, LEN(N3771)-LEN(Q3771)-1)</f>
        <v>musical</v>
      </c>
      <c r="S3771" s="5">
        <f>$J3771/60/60/24+DATE(1970, 1, 1)</f>
        <v>42445.598136574074</v>
      </c>
      <c r="T3771" s="5">
        <f>$I3771/60/60/24+DATE(1970, 1, 1)</f>
        <v>42475.598136574074</v>
      </c>
      <c r="U3771" t="b">
        <f>T3771&gt;S3771</f>
        <v>1</v>
      </c>
    </row>
    <row r="3772" spans="1:21" ht="43.5" x14ac:dyDescent="0.35">
      <c r="A3772">
        <v>3770</v>
      </c>
      <c r="B3772" s="3" t="s">
        <v>3767</v>
      </c>
      <c r="C3772" s="3" t="s">
        <v>7880</v>
      </c>
      <c r="D3772" s="11">
        <v>2000</v>
      </c>
      <c r="E3772" s="11">
        <v>2000</v>
      </c>
      <c r="F3772" t="s">
        <v>8219</v>
      </c>
      <c r="G3772" t="s">
        <v>8225</v>
      </c>
      <c r="H3772" t="s">
        <v>8247</v>
      </c>
      <c r="I3772">
        <v>1434234010</v>
      </c>
      <c r="J3772">
        <v>1431642010</v>
      </c>
      <c r="K3772" t="b">
        <v>0</v>
      </c>
      <c r="L3772">
        <v>20</v>
      </c>
      <c r="M3772" t="b">
        <v>1</v>
      </c>
      <c r="N3772" t="s">
        <v>8305</v>
      </c>
      <c r="O3772" s="13">
        <f>E3772/D3772</f>
        <v>1</v>
      </c>
      <c r="P3772" s="14">
        <f>IF($L3772&lt;&gt;0, E3772/L3772, 0)</f>
        <v>100</v>
      </c>
      <c r="Q3772" t="str">
        <f>LEFT($N3772, FIND("/", $N3772)-1)</f>
        <v>theater</v>
      </c>
      <c r="R3772" t="str">
        <f>RIGHT(N3772, LEN(N3772)-LEN(Q3772)-1)</f>
        <v>musical</v>
      </c>
      <c r="S3772" s="5">
        <f>$J3772/60/60/24+DATE(1970, 1, 1)</f>
        <v>42138.930671296301</v>
      </c>
      <c r="T3772" s="5">
        <f>$I3772/60/60/24+DATE(1970, 1, 1)</f>
        <v>42168.930671296301</v>
      </c>
      <c r="U3772" t="b">
        <f>T3772&gt;S3772</f>
        <v>1</v>
      </c>
    </row>
    <row r="3773" spans="1:21" ht="29" x14ac:dyDescent="0.35">
      <c r="A3773">
        <v>3771</v>
      </c>
      <c r="B3773" s="3" t="s">
        <v>3768</v>
      </c>
      <c r="C3773" s="3" t="s">
        <v>7881</v>
      </c>
      <c r="D3773" s="11">
        <v>1000</v>
      </c>
      <c r="E3773" s="11">
        <v>1460</v>
      </c>
      <c r="F3773" t="s">
        <v>8219</v>
      </c>
      <c r="G3773" t="s">
        <v>8224</v>
      </c>
      <c r="H3773" t="s">
        <v>8246</v>
      </c>
      <c r="I3773">
        <v>1463529600</v>
      </c>
      <c r="J3773">
        <v>1462307652</v>
      </c>
      <c r="K3773" t="b">
        <v>0</v>
      </c>
      <c r="L3773">
        <v>38</v>
      </c>
      <c r="M3773" t="b">
        <v>1</v>
      </c>
      <c r="N3773" t="s">
        <v>8305</v>
      </c>
      <c r="O3773" s="13">
        <f>E3773/D3773</f>
        <v>1.46</v>
      </c>
      <c r="P3773" s="14">
        <f>IF($L3773&lt;&gt;0, E3773/L3773, 0)</f>
        <v>38.421052631578945</v>
      </c>
      <c r="Q3773" t="str">
        <f>LEFT($N3773, FIND("/", $N3773)-1)</f>
        <v>theater</v>
      </c>
      <c r="R3773" t="str">
        <f>RIGHT(N3773, LEN(N3773)-LEN(Q3773)-1)</f>
        <v>musical</v>
      </c>
      <c r="S3773" s="5">
        <f>$J3773/60/60/24+DATE(1970, 1, 1)</f>
        <v>42493.857083333336</v>
      </c>
      <c r="T3773" s="5">
        <f>$I3773/60/60/24+DATE(1970, 1, 1)</f>
        <v>42508</v>
      </c>
      <c r="U3773" t="b">
        <f>T3773&gt;S3773</f>
        <v>1</v>
      </c>
    </row>
    <row r="3774" spans="1:21" ht="43.5" x14ac:dyDescent="0.35">
      <c r="A3774">
        <v>3772</v>
      </c>
      <c r="B3774" s="3" t="s">
        <v>3769</v>
      </c>
      <c r="C3774" s="3" t="s">
        <v>7882</v>
      </c>
      <c r="D3774" s="11">
        <v>5000</v>
      </c>
      <c r="E3774" s="11">
        <v>5510</v>
      </c>
      <c r="F3774" t="s">
        <v>8219</v>
      </c>
      <c r="G3774" t="s">
        <v>8224</v>
      </c>
      <c r="H3774" t="s">
        <v>8246</v>
      </c>
      <c r="I3774">
        <v>1480399200</v>
      </c>
      <c r="J3774">
        <v>1478616506</v>
      </c>
      <c r="K3774" t="b">
        <v>0</v>
      </c>
      <c r="L3774">
        <v>33</v>
      </c>
      <c r="M3774" t="b">
        <v>1</v>
      </c>
      <c r="N3774" t="s">
        <v>8305</v>
      </c>
      <c r="O3774" s="13">
        <f>E3774/D3774</f>
        <v>1.1020000000000001</v>
      </c>
      <c r="P3774" s="14">
        <f>IF($L3774&lt;&gt;0, E3774/L3774, 0)</f>
        <v>166.96969696969697</v>
      </c>
      <c r="Q3774" t="str">
        <f>LEFT($N3774, FIND("/", $N3774)-1)</f>
        <v>theater</v>
      </c>
      <c r="R3774" t="str">
        <f>RIGHT(N3774, LEN(N3774)-LEN(Q3774)-1)</f>
        <v>musical</v>
      </c>
      <c r="S3774" s="5">
        <f>$J3774/60/60/24+DATE(1970, 1, 1)</f>
        <v>42682.616967592592</v>
      </c>
      <c r="T3774" s="5">
        <f>$I3774/60/60/24+DATE(1970, 1, 1)</f>
        <v>42703.25</v>
      </c>
      <c r="U3774" t="b">
        <f>T3774&gt;S3774</f>
        <v>1</v>
      </c>
    </row>
    <row r="3775" spans="1:21" ht="29" x14ac:dyDescent="0.35">
      <c r="A3775">
        <v>3773</v>
      </c>
      <c r="B3775" s="3" t="s">
        <v>3770</v>
      </c>
      <c r="C3775" s="3" t="s">
        <v>7883</v>
      </c>
      <c r="D3775" s="11">
        <v>5000</v>
      </c>
      <c r="E3775" s="11">
        <v>5410</v>
      </c>
      <c r="F3775" t="s">
        <v>8219</v>
      </c>
      <c r="G3775" t="s">
        <v>8224</v>
      </c>
      <c r="H3775" t="s">
        <v>8246</v>
      </c>
      <c r="I3775">
        <v>1479175680</v>
      </c>
      <c r="J3775">
        <v>1476317247</v>
      </c>
      <c r="K3775" t="b">
        <v>0</v>
      </c>
      <c r="L3775">
        <v>57</v>
      </c>
      <c r="M3775" t="b">
        <v>1</v>
      </c>
      <c r="N3775" t="s">
        <v>8305</v>
      </c>
      <c r="O3775" s="13">
        <f>E3775/D3775</f>
        <v>1.0820000000000001</v>
      </c>
      <c r="P3775" s="14">
        <f>IF($L3775&lt;&gt;0, E3775/L3775, 0)</f>
        <v>94.912280701754383</v>
      </c>
      <c r="Q3775" t="str">
        <f>LEFT($N3775, FIND("/", $N3775)-1)</f>
        <v>theater</v>
      </c>
      <c r="R3775" t="str">
        <f>RIGHT(N3775, LEN(N3775)-LEN(Q3775)-1)</f>
        <v>musical</v>
      </c>
      <c r="S3775" s="5">
        <f>$J3775/60/60/24+DATE(1970, 1, 1)</f>
        <v>42656.005173611105</v>
      </c>
      <c r="T3775" s="5">
        <f>$I3775/60/60/24+DATE(1970, 1, 1)</f>
        <v>42689.088888888888</v>
      </c>
      <c r="U3775" t="b">
        <f>T3775&gt;S3775</f>
        <v>1</v>
      </c>
    </row>
    <row r="3776" spans="1:21" ht="58" x14ac:dyDescent="0.35">
      <c r="A3776">
        <v>3774</v>
      </c>
      <c r="B3776" s="3" t="s">
        <v>3771</v>
      </c>
      <c r="C3776" s="3" t="s">
        <v>7884</v>
      </c>
      <c r="D3776" s="11">
        <v>2500</v>
      </c>
      <c r="E3776" s="11">
        <v>2500</v>
      </c>
      <c r="F3776" t="s">
        <v>8219</v>
      </c>
      <c r="G3776" t="s">
        <v>8229</v>
      </c>
      <c r="H3776" t="s">
        <v>8251</v>
      </c>
      <c r="I3776">
        <v>1428606055</v>
      </c>
      <c r="J3776">
        <v>1427223655</v>
      </c>
      <c r="K3776" t="b">
        <v>0</v>
      </c>
      <c r="L3776">
        <v>25</v>
      </c>
      <c r="M3776" t="b">
        <v>1</v>
      </c>
      <c r="N3776" t="s">
        <v>8305</v>
      </c>
      <c r="O3776" s="13">
        <f>E3776/D3776</f>
        <v>1</v>
      </c>
      <c r="P3776" s="14">
        <f>IF($L3776&lt;&gt;0, E3776/L3776, 0)</f>
        <v>100</v>
      </c>
      <c r="Q3776" t="str">
        <f>LEFT($N3776, FIND("/", $N3776)-1)</f>
        <v>theater</v>
      </c>
      <c r="R3776" t="str">
        <f>RIGHT(N3776, LEN(N3776)-LEN(Q3776)-1)</f>
        <v>musical</v>
      </c>
      <c r="S3776" s="5">
        <f>$J3776/60/60/24+DATE(1970, 1, 1)</f>
        <v>42087.792303240742</v>
      </c>
      <c r="T3776" s="5">
        <f>$I3776/60/60/24+DATE(1970, 1, 1)</f>
        <v>42103.792303240742</v>
      </c>
      <c r="U3776" t="b">
        <f>T3776&gt;S3776</f>
        <v>1</v>
      </c>
    </row>
    <row r="3777" spans="1:21" ht="43.5" x14ac:dyDescent="0.35">
      <c r="A3777">
        <v>3775</v>
      </c>
      <c r="B3777" s="3" t="s">
        <v>3772</v>
      </c>
      <c r="C3777" s="3" t="s">
        <v>7885</v>
      </c>
      <c r="D3777" s="11">
        <v>2000</v>
      </c>
      <c r="E3777" s="11">
        <v>2005</v>
      </c>
      <c r="F3777" t="s">
        <v>8219</v>
      </c>
      <c r="G3777" t="s">
        <v>8224</v>
      </c>
      <c r="H3777" t="s">
        <v>8246</v>
      </c>
      <c r="I3777">
        <v>1428552000</v>
      </c>
      <c r="J3777">
        <v>1426199843</v>
      </c>
      <c r="K3777" t="b">
        <v>0</v>
      </c>
      <c r="L3777">
        <v>14</v>
      </c>
      <c r="M3777" t="b">
        <v>1</v>
      </c>
      <c r="N3777" t="s">
        <v>8305</v>
      </c>
      <c r="O3777" s="13">
        <f>E3777/D3777</f>
        <v>1.0024999999999999</v>
      </c>
      <c r="P3777" s="14">
        <f>IF($L3777&lt;&gt;0, E3777/L3777, 0)</f>
        <v>143.21428571428572</v>
      </c>
      <c r="Q3777" t="str">
        <f>LEFT($N3777, FIND("/", $N3777)-1)</f>
        <v>theater</v>
      </c>
      <c r="R3777" t="str">
        <f>RIGHT(N3777, LEN(N3777)-LEN(Q3777)-1)</f>
        <v>musical</v>
      </c>
      <c r="S3777" s="5">
        <f>$J3777/60/60/24+DATE(1970, 1, 1)</f>
        <v>42075.942627314813</v>
      </c>
      <c r="T3777" s="5">
        <f>$I3777/60/60/24+DATE(1970, 1, 1)</f>
        <v>42103.166666666672</v>
      </c>
      <c r="U3777" t="b">
        <f>T3777&gt;S3777</f>
        <v>1</v>
      </c>
    </row>
    <row r="3778" spans="1:21" ht="58" x14ac:dyDescent="0.35">
      <c r="A3778">
        <v>3776</v>
      </c>
      <c r="B3778" s="3" t="s">
        <v>3773</v>
      </c>
      <c r="C3778" s="3" t="s">
        <v>7886</v>
      </c>
      <c r="D3778" s="11">
        <v>8000</v>
      </c>
      <c r="E3778" s="11">
        <v>8537</v>
      </c>
      <c r="F3778" t="s">
        <v>8219</v>
      </c>
      <c r="G3778" t="s">
        <v>8224</v>
      </c>
      <c r="H3778" t="s">
        <v>8246</v>
      </c>
      <c r="I3778">
        <v>1406854800</v>
      </c>
      <c r="J3778">
        <v>1403599778</v>
      </c>
      <c r="K3778" t="b">
        <v>0</v>
      </c>
      <c r="L3778">
        <v>94</v>
      </c>
      <c r="M3778" t="b">
        <v>1</v>
      </c>
      <c r="N3778" t="s">
        <v>8305</v>
      </c>
      <c r="O3778" s="13">
        <f>E3778/D3778</f>
        <v>1.0671250000000001</v>
      </c>
      <c r="P3778" s="14">
        <f>IF($L3778&lt;&gt;0, E3778/L3778, 0)</f>
        <v>90.819148936170208</v>
      </c>
      <c r="Q3778" t="str">
        <f>LEFT($N3778, FIND("/", $N3778)-1)</f>
        <v>theater</v>
      </c>
      <c r="R3778" t="str">
        <f>RIGHT(N3778, LEN(N3778)-LEN(Q3778)-1)</f>
        <v>musical</v>
      </c>
      <c r="S3778" s="5">
        <f>$J3778/60/60/24+DATE(1970, 1, 1)</f>
        <v>41814.367800925924</v>
      </c>
      <c r="T3778" s="5">
        <f>$I3778/60/60/24+DATE(1970, 1, 1)</f>
        <v>41852.041666666664</v>
      </c>
      <c r="U3778" t="b">
        <f>T3778&gt;S3778</f>
        <v>1</v>
      </c>
    </row>
    <row r="3779" spans="1:21" ht="43.5" x14ac:dyDescent="0.35">
      <c r="A3779">
        <v>3777</v>
      </c>
      <c r="B3779" s="3" t="s">
        <v>3774</v>
      </c>
      <c r="C3779" s="3" t="s">
        <v>7887</v>
      </c>
      <c r="D3779" s="11">
        <v>2000</v>
      </c>
      <c r="E3779" s="11">
        <v>2864</v>
      </c>
      <c r="F3779" t="s">
        <v>8219</v>
      </c>
      <c r="G3779" t="s">
        <v>8224</v>
      </c>
      <c r="H3779" t="s">
        <v>8246</v>
      </c>
      <c r="I3779">
        <v>1411790400</v>
      </c>
      <c r="J3779">
        <v>1409884821</v>
      </c>
      <c r="K3779" t="b">
        <v>0</v>
      </c>
      <c r="L3779">
        <v>59</v>
      </c>
      <c r="M3779" t="b">
        <v>1</v>
      </c>
      <c r="N3779" t="s">
        <v>8305</v>
      </c>
      <c r="O3779" s="13">
        <f>E3779/D3779</f>
        <v>1.4319999999999999</v>
      </c>
      <c r="P3779" s="14">
        <f>IF($L3779&lt;&gt;0, E3779/L3779, 0)</f>
        <v>48.542372881355931</v>
      </c>
      <c r="Q3779" t="str">
        <f>LEFT($N3779, FIND("/", $N3779)-1)</f>
        <v>theater</v>
      </c>
      <c r="R3779" t="str">
        <f>RIGHT(N3779, LEN(N3779)-LEN(Q3779)-1)</f>
        <v>musical</v>
      </c>
      <c r="S3779" s="5">
        <f>$J3779/60/60/24+DATE(1970, 1, 1)</f>
        <v>41887.111354166671</v>
      </c>
      <c r="T3779" s="5">
        <f>$I3779/60/60/24+DATE(1970, 1, 1)</f>
        <v>41909.166666666664</v>
      </c>
      <c r="U3779" t="b">
        <f>T3779&gt;S3779</f>
        <v>1</v>
      </c>
    </row>
    <row r="3780" spans="1:21" ht="29" x14ac:dyDescent="0.35">
      <c r="A3780">
        <v>3778</v>
      </c>
      <c r="B3780" s="3" t="s">
        <v>3775</v>
      </c>
      <c r="C3780" s="3" t="s">
        <v>7888</v>
      </c>
      <c r="D3780" s="11">
        <v>2400</v>
      </c>
      <c r="E3780" s="11">
        <v>2521</v>
      </c>
      <c r="F3780" t="s">
        <v>8219</v>
      </c>
      <c r="G3780" t="s">
        <v>8224</v>
      </c>
      <c r="H3780" t="s">
        <v>8246</v>
      </c>
      <c r="I3780">
        <v>1423942780</v>
      </c>
      <c r="J3780">
        <v>1418758780</v>
      </c>
      <c r="K3780" t="b">
        <v>0</v>
      </c>
      <c r="L3780">
        <v>36</v>
      </c>
      <c r="M3780" t="b">
        <v>1</v>
      </c>
      <c r="N3780" t="s">
        <v>8305</v>
      </c>
      <c r="O3780" s="13">
        <f>E3780/D3780</f>
        <v>1.0504166666666668</v>
      </c>
      <c r="P3780" s="14">
        <f>IF($L3780&lt;&gt;0, E3780/L3780, 0)</f>
        <v>70.027777777777771</v>
      </c>
      <c r="Q3780" t="str">
        <f>LEFT($N3780, FIND("/", $N3780)-1)</f>
        <v>theater</v>
      </c>
      <c r="R3780" t="str">
        <f>RIGHT(N3780, LEN(N3780)-LEN(Q3780)-1)</f>
        <v>musical</v>
      </c>
      <c r="S3780" s="5">
        <f>$J3780/60/60/24+DATE(1970, 1, 1)</f>
        <v>41989.819212962961</v>
      </c>
      <c r="T3780" s="5">
        <f>$I3780/60/60/24+DATE(1970, 1, 1)</f>
        <v>42049.819212962961</v>
      </c>
      <c r="U3780" t="b">
        <f>T3780&gt;S3780</f>
        <v>1</v>
      </c>
    </row>
    <row r="3781" spans="1:21" ht="29" x14ac:dyDescent="0.35">
      <c r="A3781">
        <v>3779</v>
      </c>
      <c r="B3781" s="3" t="s">
        <v>3776</v>
      </c>
      <c r="C3781" s="3" t="s">
        <v>7889</v>
      </c>
      <c r="D3781" s="11">
        <v>15000</v>
      </c>
      <c r="E3781" s="11">
        <v>15597</v>
      </c>
      <c r="F3781" t="s">
        <v>8219</v>
      </c>
      <c r="G3781" t="s">
        <v>8224</v>
      </c>
      <c r="H3781" t="s">
        <v>8246</v>
      </c>
      <c r="I3781">
        <v>1459010340</v>
      </c>
      <c r="J3781">
        <v>1456421940</v>
      </c>
      <c r="K3781" t="b">
        <v>0</v>
      </c>
      <c r="L3781">
        <v>115</v>
      </c>
      <c r="M3781" t="b">
        <v>1</v>
      </c>
      <c r="N3781" t="s">
        <v>8305</v>
      </c>
      <c r="O3781" s="13">
        <f>E3781/D3781</f>
        <v>1.0398000000000001</v>
      </c>
      <c r="P3781" s="14">
        <f>IF($L3781&lt;&gt;0, E3781/L3781, 0)</f>
        <v>135.62608695652173</v>
      </c>
      <c r="Q3781" t="str">
        <f>LEFT($N3781, FIND("/", $N3781)-1)</f>
        <v>theater</v>
      </c>
      <c r="R3781" t="str">
        <f>RIGHT(N3781, LEN(N3781)-LEN(Q3781)-1)</f>
        <v>musical</v>
      </c>
      <c r="S3781" s="5">
        <f>$J3781/60/60/24+DATE(1970, 1, 1)</f>
        <v>42425.735416666663</v>
      </c>
      <c r="T3781" s="5">
        <f>$I3781/60/60/24+DATE(1970, 1, 1)</f>
        <v>42455.693750000006</v>
      </c>
      <c r="U3781" t="b">
        <f>T3781&gt;S3781</f>
        <v>1</v>
      </c>
    </row>
    <row r="3782" spans="1:21" ht="43.5" x14ac:dyDescent="0.35">
      <c r="A3782">
        <v>3780</v>
      </c>
      <c r="B3782" s="3" t="s">
        <v>3777</v>
      </c>
      <c r="C3782" s="3" t="s">
        <v>7890</v>
      </c>
      <c r="D3782" s="11">
        <v>2500</v>
      </c>
      <c r="E3782" s="11">
        <v>3000</v>
      </c>
      <c r="F3782" t="s">
        <v>8219</v>
      </c>
      <c r="G3782" t="s">
        <v>8224</v>
      </c>
      <c r="H3782" t="s">
        <v>8246</v>
      </c>
      <c r="I3782">
        <v>1436817960</v>
      </c>
      <c r="J3782">
        <v>1433999785</v>
      </c>
      <c r="K3782" t="b">
        <v>0</v>
      </c>
      <c r="L3782">
        <v>30</v>
      </c>
      <c r="M3782" t="b">
        <v>1</v>
      </c>
      <c r="N3782" t="s">
        <v>8305</v>
      </c>
      <c r="O3782" s="13">
        <f>E3782/D3782</f>
        <v>1.2</v>
      </c>
      <c r="P3782" s="14">
        <f>IF($L3782&lt;&gt;0, E3782/L3782, 0)</f>
        <v>100</v>
      </c>
      <c r="Q3782" t="str">
        <f>LEFT($N3782, FIND("/", $N3782)-1)</f>
        <v>theater</v>
      </c>
      <c r="R3782" t="str">
        <f>RIGHT(N3782, LEN(N3782)-LEN(Q3782)-1)</f>
        <v>musical</v>
      </c>
      <c r="S3782" s="5">
        <f>$J3782/60/60/24+DATE(1970, 1, 1)</f>
        <v>42166.219733796301</v>
      </c>
      <c r="T3782" s="5">
        <f>$I3782/60/60/24+DATE(1970, 1, 1)</f>
        <v>42198.837499999994</v>
      </c>
      <c r="U3782" t="b">
        <f>T3782&gt;S3782</f>
        <v>1</v>
      </c>
    </row>
    <row r="3783" spans="1:21" ht="58" x14ac:dyDescent="0.35">
      <c r="A3783">
        <v>3781</v>
      </c>
      <c r="B3783" s="3" t="s">
        <v>3778</v>
      </c>
      <c r="C3783" s="3" t="s">
        <v>7891</v>
      </c>
      <c r="D3783" s="11">
        <v>4500</v>
      </c>
      <c r="E3783" s="11">
        <v>4935</v>
      </c>
      <c r="F3783" t="s">
        <v>8219</v>
      </c>
      <c r="G3783" t="s">
        <v>8224</v>
      </c>
      <c r="H3783" t="s">
        <v>8246</v>
      </c>
      <c r="I3783">
        <v>1410210685</v>
      </c>
      <c r="J3783">
        <v>1408050685</v>
      </c>
      <c r="K3783" t="b">
        <v>0</v>
      </c>
      <c r="L3783">
        <v>52</v>
      </c>
      <c r="M3783" t="b">
        <v>1</v>
      </c>
      <c r="N3783" t="s">
        <v>8305</v>
      </c>
      <c r="O3783" s="13">
        <f>E3783/D3783</f>
        <v>1.0966666666666667</v>
      </c>
      <c r="P3783" s="14">
        <f>IF($L3783&lt;&gt;0, E3783/L3783, 0)</f>
        <v>94.90384615384616</v>
      </c>
      <c r="Q3783" t="str">
        <f>LEFT($N3783, FIND("/", $N3783)-1)</f>
        <v>theater</v>
      </c>
      <c r="R3783" t="str">
        <f>RIGHT(N3783, LEN(N3783)-LEN(Q3783)-1)</f>
        <v>musical</v>
      </c>
      <c r="S3783" s="5">
        <f>$J3783/60/60/24+DATE(1970, 1, 1)</f>
        <v>41865.882928240739</v>
      </c>
      <c r="T3783" s="5">
        <f>$I3783/60/60/24+DATE(1970, 1, 1)</f>
        <v>41890.882928240739</v>
      </c>
      <c r="U3783" t="b">
        <f>T3783&gt;S3783</f>
        <v>1</v>
      </c>
    </row>
    <row r="3784" spans="1:21" ht="43.5" x14ac:dyDescent="0.35">
      <c r="A3784">
        <v>3782</v>
      </c>
      <c r="B3784" s="3" t="s">
        <v>3779</v>
      </c>
      <c r="C3784" s="3" t="s">
        <v>7892</v>
      </c>
      <c r="D3784" s="11">
        <v>2000</v>
      </c>
      <c r="E3784" s="11">
        <v>2035</v>
      </c>
      <c r="F3784" t="s">
        <v>8219</v>
      </c>
      <c r="G3784" t="s">
        <v>8225</v>
      </c>
      <c r="H3784" t="s">
        <v>8247</v>
      </c>
      <c r="I3784">
        <v>1469401200</v>
      </c>
      <c r="J3784">
        <v>1466887297</v>
      </c>
      <c r="K3784" t="b">
        <v>0</v>
      </c>
      <c r="L3784">
        <v>27</v>
      </c>
      <c r="M3784" t="b">
        <v>1</v>
      </c>
      <c r="N3784" t="s">
        <v>8305</v>
      </c>
      <c r="O3784" s="13">
        <f>E3784/D3784</f>
        <v>1.0175000000000001</v>
      </c>
      <c r="P3784" s="14">
        <f>IF($L3784&lt;&gt;0, E3784/L3784, 0)</f>
        <v>75.370370370370367</v>
      </c>
      <c r="Q3784" t="str">
        <f>LEFT($N3784, FIND("/", $N3784)-1)</f>
        <v>theater</v>
      </c>
      <c r="R3784" t="str">
        <f>RIGHT(N3784, LEN(N3784)-LEN(Q3784)-1)</f>
        <v>musical</v>
      </c>
      <c r="S3784" s="5">
        <f>$J3784/60/60/24+DATE(1970, 1, 1)</f>
        <v>42546.862233796302</v>
      </c>
      <c r="T3784" s="5">
        <f>$I3784/60/60/24+DATE(1970, 1, 1)</f>
        <v>42575.958333333328</v>
      </c>
      <c r="U3784" t="b">
        <f>T3784&gt;S3784</f>
        <v>1</v>
      </c>
    </row>
    <row r="3785" spans="1:21" ht="43.5" x14ac:dyDescent="0.35">
      <c r="A3785">
        <v>3783</v>
      </c>
      <c r="B3785" s="3" t="s">
        <v>3780</v>
      </c>
      <c r="C3785" s="3" t="s">
        <v>7893</v>
      </c>
      <c r="D3785" s="11">
        <v>1200</v>
      </c>
      <c r="E3785" s="11">
        <v>1547</v>
      </c>
      <c r="F3785" t="s">
        <v>8219</v>
      </c>
      <c r="G3785" t="s">
        <v>8224</v>
      </c>
      <c r="H3785" t="s">
        <v>8246</v>
      </c>
      <c r="I3785">
        <v>1458057600</v>
      </c>
      <c r="J3785">
        <v>1455938520</v>
      </c>
      <c r="K3785" t="b">
        <v>0</v>
      </c>
      <c r="L3785">
        <v>24</v>
      </c>
      <c r="M3785" t="b">
        <v>1</v>
      </c>
      <c r="N3785" t="s">
        <v>8305</v>
      </c>
      <c r="O3785" s="13">
        <f>E3785/D3785</f>
        <v>1.2891666666666666</v>
      </c>
      <c r="P3785" s="14">
        <f>IF($L3785&lt;&gt;0, E3785/L3785, 0)</f>
        <v>64.458333333333329</v>
      </c>
      <c r="Q3785" t="str">
        <f>LEFT($N3785, FIND("/", $N3785)-1)</f>
        <v>theater</v>
      </c>
      <c r="R3785" t="str">
        <f>RIGHT(N3785, LEN(N3785)-LEN(Q3785)-1)</f>
        <v>musical</v>
      </c>
      <c r="S3785" s="5">
        <f>$J3785/60/60/24+DATE(1970, 1, 1)</f>
        <v>42420.140277777777</v>
      </c>
      <c r="T3785" s="5">
        <f>$I3785/60/60/24+DATE(1970, 1, 1)</f>
        <v>42444.666666666672</v>
      </c>
      <c r="U3785" t="b">
        <f>T3785&gt;S3785</f>
        <v>1</v>
      </c>
    </row>
    <row r="3786" spans="1:21" ht="43.5" x14ac:dyDescent="0.35">
      <c r="A3786">
        <v>3784</v>
      </c>
      <c r="B3786" s="3" t="s">
        <v>3781</v>
      </c>
      <c r="C3786" s="3" t="s">
        <v>7894</v>
      </c>
      <c r="D3786" s="11">
        <v>1000</v>
      </c>
      <c r="E3786" s="11">
        <v>1150</v>
      </c>
      <c r="F3786" t="s">
        <v>8219</v>
      </c>
      <c r="G3786" t="s">
        <v>8229</v>
      </c>
      <c r="H3786" t="s">
        <v>8251</v>
      </c>
      <c r="I3786">
        <v>1468193532</v>
      </c>
      <c r="J3786">
        <v>1465601532</v>
      </c>
      <c r="K3786" t="b">
        <v>0</v>
      </c>
      <c r="L3786">
        <v>10</v>
      </c>
      <c r="M3786" t="b">
        <v>1</v>
      </c>
      <c r="N3786" t="s">
        <v>8305</v>
      </c>
      <c r="O3786" s="13">
        <f>E3786/D3786</f>
        <v>1.1499999999999999</v>
      </c>
      <c r="P3786" s="14">
        <f>IF($L3786&lt;&gt;0, E3786/L3786, 0)</f>
        <v>115</v>
      </c>
      <c r="Q3786" t="str">
        <f>LEFT($N3786, FIND("/", $N3786)-1)</f>
        <v>theater</v>
      </c>
      <c r="R3786" t="str">
        <f>RIGHT(N3786, LEN(N3786)-LEN(Q3786)-1)</f>
        <v>musical</v>
      </c>
      <c r="S3786" s="5">
        <f>$J3786/60/60/24+DATE(1970, 1, 1)</f>
        <v>42531.980694444443</v>
      </c>
      <c r="T3786" s="5">
        <f>$I3786/60/60/24+DATE(1970, 1, 1)</f>
        <v>42561.980694444443</v>
      </c>
      <c r="U3786" t="b">
        <f>T3786&gt;S3786</f>
        <v>1</v>
      </c>
    </row>
    <row r="3787" spans="1:21" ht="43.5" x14ac:dyDescent="0.35">
      <c r="A3787">
        <v>3785</v>
      </c>
      <c r="B3787" s="3" t="s">
        <v>3782</v>
      </c>
      <c r="C3787" s="3" t="s">
        <v>7895</v>
      </c>
      <c r="D3787" s="11">
        <v>2000</v>
      </c>
      <c r="E3787" s="11">
        <v>3015</v>
      </c>
      <c r="F3787" t="s">
        <v>8219</v>
      </c>
      <c r="G3787" t="s">
        <v>8225</v>
      </c>
      <c r="H3787" t="s">
        <v>8247</v>
      </c>
      <c r="I3787">
        <v>1470132180</v>
      </c>
      <c r="J3787">
        <v>1467040769</v>
      </c>
      <c r="K3787" t="b">
        <v>0</v>
      </c>
      <c r="L3787">
        <v>30</v>
      </c>
      <c r="M3787" t="b">
        <v>1</v>
      </c>
      <c r="N3787" t="s">
        <v>8305</v>
      </c>
      <c r="O3787" s="13">
        <f>E3787/D3787</f>
        <v>1.5075000000000001</v>
      </c>
      <c r="P3787" s="14">
        <f>IF($L3787&lt;&gt;0, E3787/L3787, 0)</f>
        <v>100.5</v>
      </c>
      <c r="Q3787" t="str">
        <f>LEFT($N3787, FIND("/", $N3787)-1)</f>
        <v>theater</v>
      </c>
      <c r="R3787" t="str">
        <f>RIGHT(N3787, LEN(N3787)-LEN(Q3787)-1)</f>
        <v>musical</v>
      </c>
      <c r="S3787" s="5">
        <f>$J3787/60/60/24+DATE(1970, 1, 1)</f>
        <v>42548.63853009259</v>
      </c>
      <c r="T3787" s="5">
        <f>$I3787/60/60/24+DATE(1970, 1, 1)</f>
        <v>42584.418749999997</v>
      </c>
      <c r="U3787" t="b">
        <f>T3787&gt;S3787</f>
        <v>1</v>
      </c>
    </row>
    <row r="3788" spans="1:21" ht="43.5" x14ac:dyDescent="0.35">
      <c r="A3788">
        <v>3786</v>
      </c>
      <c r="B3788" s="3" t="s">
        <v>3783</v>
      </c>
      <c r="C3788" s="3" t="s">
        <v>7896</v>
      </c>
      <c r="D3788" s="11">
        <v>6000</v>
      </c>
      <c r="E3788" s="11">
        <v>6658</v>
      </c>
      <c r="F3788" t="s">
        <v>8219</v>
      </c>
      <c r="G3788" t="s">
        <v>8224</v>
      </c>
      <c r="H3788" t="s">
        <v>8246</v>
      </c>
      <c r="I3788">
        <v>1464310475</v>
      </c>
      <c r="J3788">
        <v>1461718475</v>
      </c>
      <c r="K3788" t="b">
        <v>0</v>
      </c>
      <c r="L3788">
        <v>71</v>
      </c>
      <c r="M3788" t="b">
        <v>1</v>
      </c>
      <c r="N3788" t="s">
        <v>8305</v>
      </c>
      <c r="O3788" s="13">
        <f>E3788/D3788</f>
        <v>1.1096666666666666</v>
      </c>
      <c r="P3788" s="14">
        <f>IF($L3788&lt;&gt;0, E3788/L3788, 0)</f>
        <v>93.774647887323937</v>
      </c>
      <c r="Q3788" t="str">
        <f>LEFT($N3788, FIND("/", $N3788)-1)</f>
        <v>theater</v>
      </c>
      <c r="R3788" t="str">
        <f>RIGHT(N3788, LEN(N3788)-LEN(Q3788)-1)</f>
        <v>musical</v>
      </c>
      <c r="S3788" s="5">
        <f>$J3788/60/60/24+DATE(1970, 1, 1)</f>
        <v>42487.037905092591</v>
      </c>
      <c r="T3788" s="5">
        <f>$I3788/60/60/24+DATE(1970, 1, 1)</f>
        <v>42517.037905092591</v>
      </c>
      <c r="U3788" t="b">
        <f>T3788&gt;S3788</f>
        <v>1</v>
      </c>
    </row>
    <row r="3789" spans="1:21" ht="43.5" x14ac:dyDescent="0.35">
      <c r="A3789">
        <v>3787</v>
      </c>
      <c r="B3789" s="3" t="s">
        <v>3784</v>
      </c>
      <c r="C3789" s="3" t="s">
        <v>7897</v>
      </c>
      <c r="D3789" s="11">
        <v>350</v>
      </c>
      <c r="E3789" s="11">
        <v>351</v>
      </c>
      <c r="F3789" t="s">
        <v>8219</v>
      </c>
      <c r="G3789" t="s">
        <v>8224</v>
      </c>
      <c r="H3789" t="s">
        <v>8246</v>
      </c>
      <c r="I3789">
        <v>1436587140</v>
      </c>
      <c r="J3789">
        <v>1434113406</v>
      </c>
      <c r="K3789" t="b">
        <v>0</v>
      </c>
      <c r="L3789">
        <v>10</v>
      </c>
      <c r="M3789" t="b">
        <v>1</v>
      </c>
      <c r="N3789" t="s">
        <v>8305</v>
      </c>
      <c r="O3789" s="13">
        <f>E3789/D3789</f>
        <v>1.0028571428571429</v>
      </c>
      <c r="P3789" s="14">
        <f>IF($L3789&lt;&gt;0, E3789/L3789, 0)</f>
        <v>35.1</v>
      </c>
      <c r="Q3789" t="str">
        <f>LEFT($N3789, FIND("/", $N3789)-1)</f>
        <v>theater</v>
      </c>
      <c r="R3789" t="str">
        <f>RIGHT(N3789, LEN(N3789)-LEN(Q3789)-1)</f>
        <v>musical</v>
      </c>
      <c r="S3789" s="5">
        <f>$J3789/60/60/24+DATE(1970, 1, 1)</f>
        <v>42167.534791666665</v>
      </c>
      <c r="T3789" s="5">
        <f>$I3789/60/60/24+DATE(1970, 1, 1)</f>
        <v>42196.165972222225</v>
      </c>
      <c r="U3789" t="b">
        <f>T3789&gt;S3789</f>
        <v>1</v>
      </c>
    </row>
    <row r="3790" spans="1:21" ht="72.5" x14ac:dyDescent="0.35">
      <c r="A3790">
        <v>3788</v>
      </c>
      <c r="B3790" s="3" t="s">
        <v>3785</v>
      </c>
      <c r="C3790" s="3" t="s">
        <v>7898</v>
      </c>
      <c r="D3790" s="11">
        <v>75000</v>
      </c>
      <c r="E3790" s="11">
        <v>500</v>
      </c>
      <c r="F3790" t="s">
        <v>8221</v>
      </c>
      <c r="G3790" t="s">
        <v>8224</v>
      </c>
      <c r="H3790" t="s">
        <v>8246</v>
      </c>
      <c r="I3790">
        <v>1450887480</v>
      </c>
      <c r="J3790">
        <v>1448469719</v>
      </c>
      <c r="K3790" t="b">
        <v>0</v>
      </c>
      <c r="L3790">
        <v>1</v>
      </c>
      <c r="M3790" t="b">
        <v>0</v>
      </c>
      <c r="N3790" t="s">
        <v>8305</v>
      </c>
      <c r="O3790" s="13">
        <f>E3790/D3790</f>
        <v>6.6666666666666671E-3</v>
      </c>
      <c r="P3790" s="14">
        <f>IF($L3790&lt;&gt;0, E3790/L3790, 0)</f>
        <v>500</v>
      </c>
      <c r="Q3790" t="str">
        <f>LEFT($N3790, FIND("/", $N3790)-1)</f>
        <v>theater</v>
      </c>
      <c r="R3790" t="str">
        <f>RIGHT(N3790, LEN(N3790)-LEN(Q3790)-1)</f>
        <v>musical</v>
      </c>
      <c r="S3790" s="5">
        <f>$J3790/60/60/24+DATE(1970, 1, 1)</f>
        <v>42333.695821759262</v>
      </c>
      <c r="T3790" s="5">
        <f>$I3790/60/60/24+DATE(1970, 1, 1)</f>
        <v>42361.679166666669</v>
      </c>
      <c r="U3790" t="b">
        <f>T3790&gt;S3790</f>
        <v>1</v>
      </c>
    </row>
    <row r="3791" spans="1:21" ht="43.5" x14ac:dyDescent="0.35">
      <c r="A3791">
        <v>3789</v>
      </c>
      <c r="B3791" s="3" t="s">
        <v>3786</v>
      </c>
      <c r="C3791" s="3" t="s">
        <v>7899</v>
      </c>
      <c r="D3791" s="11">
        <v>3550</v>
      </c>
      <c r="E3791" s="11">
        <v>116</v>
      </c>
      <c r="F3791" t="s">
        <v>8221</v>
      </c>
      <c r="G3791" t="s">
        <v>8225</v>
      </c>
      <c r="H3791" t="s">
        <v>8247</v>
      </c>
      <c r="I3791">
        <v>1434395418</v>
      </c>
      <c r="J3791">
        <v>1431630618</v>
      </c>
      <c r="K3791" t="b">
        <v>0</v>
      </c>
      <c r="L3791">
        <v>4</v>
      </c>
      <c r="M3791" t="b">
        <v>0</v>
      </c>
      <c r="N3791" t="s">
        <v>8305</v>
      </c>
      <c r="O3791" s="13">
        <f>E3791/D3791</f>
        <v>3.267605633802817E-2</v>
      </c>
      <c r="P3791" s="14">
        <f>IF($L3791&lt;&gt;0, E3791/L3791, 0)</f>
        <v>29</v>
      </c>
      <c r="Q3791" t="str">
        <f>LEFT($N3791, FIND("/", $N3791)-1)</f>
        <v>theater</v>
      </c>
      <c r="R3791" t="str">
        <f>RIGHT(N3791, LEN(N3791)-LEN(Q3791)-1)</f>
        <v>musical</v>
      </c>
      <c r="S3791" s="5">
        <f>$J3791/60/60/24+DATE(1970, 1, 1)</f>
        <v>42138.798819444448</v>
      </c>
      <c r="T3791" s="5">
        <f>$I3791/60/60/24+DATE(1970, 1, 1)</f>
        <v>42170.798819444448</v>
      </c>
      <c r="U3791" t="b">
        <f>T3791&gt;S3791</f>
        <v>1</v>
      </c>
    </row>
    <row r="3792" spans="1:21" ht="43.5" x14ac:dyDescent="0.35">
      <c r="A3792">
        <v>3790</v>
      </c>
      <c r="B3792" s="3" t="s">
        <v>3787</v>
      </c>
      <c r="C3792" s="3" t="s">
        <v>7900</v>
      </c>
      <c r="D3792" s="11">
        <v>15000</v>
      </c>
      <c r="E3792" s="11">
        <v>0</v>
      </c>
      <c r="F3792" t="s">
        <v>8221</v>
      </c>
      <c r="G3792" t="s">
        <v>8224</v>
      </c>
      <c r="H3792" t="s">
        <v>8246</v>
      </c>
      <c r="I3792">
        <v>1479834023</v>
      </c>
      <c r="J3792">
        <v>1477238423</v>
      </c>
      <c r="K3792" t="b">
        <v>0</v>
      </c>
      <c r="L3792">
        <v>0</v>
      </c>
      <c r="M3792" t="b">
        <v>0</v>
      </c>
      <c r="N3792" t="s">
        <v>8305</v>
      </c>
      <c r="O3792" s="13">
        <f>E3792/D3792</f>
        <v>0</v>
      </c>
      <c r="P3792" s="14">
        <f>IF($L3792&lt;&gt;0, E3792/L3792, 0)</f>
        <v>0</v>
      </c>
      <c r="Q3792" t="str">
        <f>LEFT($N3792, FIND("/", $N3792)-1)</f>
        <v>theater</v>
      </c>
      <c r="R3792" t="str">
        <f>RIGHT(N3792, LEN(N3792)-LEN(Q3792)-1)</f>
        <v>musical</v>
      </c>
      <c r="S3792" s="5">
        <f>$J3792/60/60/24+DATE(1970, 1, 1)</f>
        <v>42666.666932870372</v>
      </c>
      <c r="T3792" s="5">
        <f>$I3792/60/60/24+DATE(1970, 1, 1)</f>
        <v>42696.708599537036</v>
      </c>
      <c r="U3792" t="b">
        <f>T3792&gt;S3792</f>
        <v>1</v>
      </c>
    </row>
    <row r="3793" spans="1:21" ht="29" x14ac:dyDescent="0.35">
      <c r="A3793">
        <v>3791</v>
      </c>
      <c r="B3793" s="3" t="s">
        <v>3788</v>
      </c>
      <c r="C3793" s="3" t="s">
        <v>7901</v>
      </c>
      <c r="D3793" s="11">
        <v>1500</v>
      </c>
      <c r="E3793" s="11">
        <v>0</v>
      </c>
      <c r="F3793" t="s">
        <v>8221</v>
      </c>
      <c r="G3793" t="s">
        <v>8224</v>
      </c>
      <c r="H3793" t="s">
        <v>8246</v>
      </c>
      <c r="I3793">
        <v>1404664592</v>
      </c>
      <c r="J3793">
        <v>1399480592</v>
      </c>
      <c r="K3793" t="b">
        <v>0</v>
      </c>
      <c r="L3793">
        <v>0</v>
      </c>
      <c r="M3793" t="b">
        <v>0</v>
      </c>
      <c r="N3793" t="s">
        <v>8305</v>
      </c>
      <c r="O3793" s="13">
        <f>E3793/D3793</f>
        <v>0</v>
      </c>
      <c r="P3793" s="14">
        <f>IF($L3793&lt;&gt;0, E3793/L3793, 0)</f>
        <v>0</v>
      </c>
      <c r="Q3793" t="str">
        <f>LEFT($N3793, FIND("/", $N3793)-1)</f>
        <v>theater</v>
      </c>
      <c r="R3793" t="str">
        <f>RIGHT(N3793, LEN(N3793)-LEN(Q3793)-1)</f>
        <v>musical</v>
      </c>
      <c r="S3793" s="5">
        <f>$J3793/60/60/24+DATE(1970, 1, 1)</f>
        <v>41766.692037037035</v>
      </c>
      <c r="T3793" s="5">
        <f>$I3793/60/60/24+DATE(1970, 1, 1)</f>
        <v>41826.692037037035</v>
      </c>
      <c r="U3793" t="b">
        <f>T3793&gt;S3793</f>
        <v>1</v>
      </c>
    </row>
    <row r="3794" spans="1:21" ht="29" x14ac:dyDescent="0.35">
      <c r="A3794">
        <v>3792</v>
      </c>
      <c r="B3794" s="3" t="s">
        <v>3789</v>
      </c>
      <c r="C3794" s="3" t="s">
        <v>7902</v>
      </c>
      <c r="D3794" s="11">
        <v>12500</v>
      </c>
      <c r="E3794" s="11">
        <v>35</v>
      </c>
      <c r="F3794" t="s">
        <v>8221</v>
      </c>
      <c r="G3794" t="s">
        <v>8224</v>
      </c>
      <c r="H3794" t="s">
        <v>8246</v>
      </c>
      <c r="I3794">
        <v>1436957022</v>
      </c>
      <c r="J3794">
        <v>1434365022</v>
      </c>
      <c r="K3794" t="b">
        <v>0</v>
      </c>
      <c r="L3794">
        <v>2</v>
      </c>
      <c r="M3794" t="b">
        <v>0</v>
      </c>
      <c r="N3794" t="s">
        <v>8305</v>
      </c>
      <c r="O3794" s="13">
        <f>E3794/D3794</f>
        <v>2.8E-3</v>
      </c>
      <c r="P3794" s="14">
        <f>IF($L3794&lt;&gt;0, E3794/L3794, 0)</f>
        <v>17.5</v>
      </c>
      <c r="Q3794" t="str">
        <f>LEFT($N3794, FIND("/", $N3794)-1)</f>
        <v>theater</v>
      </c>
      <c r="R3794" t="str">
        <f>RIGHT(N3794, LEN(N3794)-LEN(Q3794)-1)</f>
        <v>musical</v>
      </c>
      <c r="S3794" s="5">
        <f>$J3794/60/60/24+DATE(1970, 1, 1)</f>
        <v>42170.447013888886</v>
      </c>
      <c r="T3794" s="5">
        <f>$I3794/60/60/24+DATE(1970, 1, 1)</f>
        <v>42200.447013888886</v>
      </c>
      <c r="U3794" t="b">
        <f>T3794&gt;S3794</f>
        <v>1</v>
      </c>
    </row>
    <row r="3795" spans="1:21" ht="43.5" x14ac:dyDescent="0.35">
      <c r="A3795">
        <v>3793</v>
      </c>
      <c r="B3795" s="3" t="s">
        <v>3790</v>
      </c>
      <c r="C3795" s="3" t="s">
        <v>7903</v>
      </c>
      <c r="D3795" s="11">
        <v>7000</v>
      </c>
      <c r="E3795" s="11">
        <v>4176</v>
      </c>
      <c r="F3795" t="s">
        <v>8221</v>
      </c>
      <c r="G3795" t="s">
        <v>8224</v>
      </c>
      <c r="H3795" t="s">
        <v>8246</v>
      </c>
      <c r="I3795">
        <v>1418769129</v>
      </c>
      <c r="J3795">
        <v>1416954729</v>
      </c>
      <c r="K3795" t="b">
        <v>0</v>
      </c>
      <c r="L3795">
        <v>24</v>
      </c>
      <c r="M3795" t="b">
        <v>0</v>
      </c>
      <c r="N3795" t="s">
        <v>8305</v>
      </c>
      <c r="O3795" s="13">
        <f>E3795/D3795</f>
        <v>0.59657142857142853</v>
      </c>
      <c r="P3795" s="14">
        <f>IF($L3795&lt;&gt;0, E3795/L3795, 0)</f>
        <v>174</v>
      </c>
      <c r="Q3795" t="str">
        <f>LEFT($N3795, FIND("/", $N3795)-1)</f>
        <v>theater</v>
      </c>
      <c r="R3795" t="str">
        <f>RIGHT(N3795, LEN(N3795)-LEN(Q3795)-1)</f>
        <v>musical</v>
      </c>
      <c r="S3795" s="5">
        <f>$J3795/60/60/24+DATE(1970, 1, 1)</f>
        <v>41968.938993055555</v>
      </c>
      <c r="T3795" s="5">
        <f>$I3795/60/60/24+DATE(1970, 1, 1)</f>
        <v>41989.938993055555</v>
      </c>
      <c r="U3795" t="b">
        <f>T3795&gt;S3795</f>
        <v>1</v>
      </c>
    </row>
    <row r="3796" spans="1:21" ht="58" x14ac:dyDescent="0.35">
      <c r="A3796">
        <v>3794</v>
      </c>
      <c r="B3796" s="3" t="s">
        <v>3791</v>
      </c>
      <c r="C3796" s="3" t="s">
        <v>7904</v>
      </c>
      <c r="D3796" s="11">
        <v>5000</v>
      </c>
      <c r="E3796" s="11">
        <v>50</v>
      </c>
      <c r="F3796" t="s">
        <v>8221</v>
      </c>
      <c r="G3796" t="s">
        <v>8225</v>
      </c>
      <c r="H3796" t="s">
        <v>8247</v>
      </c>
      <c r="I3796">
        <v>1433685354</v>
      </c>
      <c r="J3796">
        <v>1431093354</v>
      </c>
      <c r="K3796" t="b">
        <v>0</v>
      </c>
      <c r="L3796">
        <v>1</v>
      </c>
      <c r="M3796" t="b">
        <v>0</v>
      </c>
      <c r="N3796" t="s">
        <v>8305</v>
      </c>
      <c r="O3796" s="13">
        <f>E3796/D3796</f>
        <v>0.01</v>
      </c>
      <c r="P3796" s="14">
        <f>IF($L3796&lt;&gt;0, E3796/L3796, 0)</f>
        <v>50</v>
      </c>
      <c r="Q3796" t="str">
        <f>LEFT($N3796, FIND("/", $N3796)-1)</f>
        <v>theater</v>
      </c>
      <c r="R3796" t="str">
        <f>RIGHT(N3796, LEN(N3796)-LEN(Q3796)-1)</f>
        <v>musical</v>
      </c>
      <c r="S3796" s="5">
        <f>$J3796/60/60/24+DATE(1970, 1, 1)</f>
        <v>42132.58048611111</v>
      </c>
      <c r="T3796" s="5">
        <f>$I3796/60/60/24+DATE(1970, 1, 1)</f>
        <v>42162.58048611111</v>
      </c>
      <c r="U3796" t="b">
        <f>T3796&gt;S3796</f>
        <v>1</v>
      </c>
    </row>
    <row r="3797" spans="1:21" ht="43.5" x14ac:dyDescent="0.35">
      <c r="A3797">
        <v>3795</v>
      </c>
      <c r="B3797" s="3" t="s">
        <v>3792</v>
      </c>
      <c r="C3797" s="3" t="s">
        <v>7905</v>
      </c>
      <c r="D3797" s="11">
        <v>600</v>
      </c>
      <c r="E3797" s="11">
        <v>10</v>
      </c>
      <c r="F3797" t="s">
        <v>8221</v>
      </c>
      <c r="G3797" t="s">
        <v>8225</v>
      </c>
      <c r="H3797" t="s">
        <v>8247</v>
      </c>
      <c r="I3797">
        <v>1440801000</v>
      </c>
      <c r="J3797">
        <v>1437042490</v>
      </c>
      <c r="K3797" t="b">
        <v>0</v>
      </c>
      <c r="L3797">
        <v>2</v>
      </c>
      <c r="M3797" t="b">
        <v>0</v>
      </c>
      <c r="N3797" t="s">
        <v>8305</v>
      </c>
      <c r="O3797" s="13">
        <f>E3797/D3797</f>
        <v>1.6666666666666666E-2</v>
      </c>
      <c r="P3797" s="14">
        <f>IF($L3797&lt;&gt;0, E3797/L3797, 0)</f>
        <v>5</v>
      </c>
      <c r="Q3797" t="str">
        <f>LEFT($N3797, FIND("/", $N3797)-1)</f>
        <v>theater</v>
      </c>
      <c r="R3797" t="str">
        <f>RIGHT(N3797, LEN(N3797)-LEN(Q3797)-1)</f>
        <v>musical</v>
      </c>
      <c r="S3797" s="5">
        <f>$J3797/60/60/24+DATE(1970, 1, 1)</f>
        <v>42201.436226851853</v>
      </c>
      <c r="T3797" s="5">
        <f>$I3797/60/60/24+DATE(1970, 1, 1)</f>
        <v>42244.9375</v>
      </c>
      <c r="U3797" t="b">
        <f>T3797&gt;S3797</f>
        <v>1</v>
      </c>
    </row>
    <row r="3798" spans="1:21" ht="43.5" x14ac:dyDescent="0.35">
      <c r="A3798">
        <v>3796</v>
      </c>
      <c r="B3798" s="3" t="s">
        <v>3793</v>
      </c>
      <c r="C3798" s="3" t="s">
        <v>7906</v>
      </c>
      <c r="D3798" s="11">
        <v>22500</v>
      </c>
      <c r="E3798" s="11">
        <v>1</v>
      </c>
      <c r="F3798" t="s">
        <v>8221</v>
      </c>
      <c r="G3798" t="s">
        <v>8224</v>
      </c>
      <c r="H3798" t="s">
        <v>8246</v>
      </c>
      <c r="I3798">
        <v>1484354556</v>
      </c>
      <c r="J3798">
        <v>1479170556</v>
      </c>
      <c r="K3798" t="b">
        <v>0</v>
      </c>
      <c r="L3798">
        <v>1</v>
      </c>
      <c r="M3798" t="b">
        <v>0</v>
      </c>
      <c r="N3798" t="s">
        <v>8305</v>
      </c>
      <c r="O3798" s="13">
        <f>E3798/D3798</f>
        <v>4.4444444444444447E-5</v>
      </c>
      <c r="P3798" s="14">
        <f>IF($L3798&lt;&gt;0, E3798/L3798, 0)</f>
        <v>1</v>
      </c>
      <c r="Q3798" t="str">
        <f>LEFT($N3798, FIND("/", $N3798)-1)</f>
        <v>theater</v>
      </c>
      <c r="R3798" t="str">
        <f>RIGHT(N3798, LEN(N3798)-LEN(Q3798)-1)</f>
        <v>musical</v>
      </c>
      <c r="S3798" s="5">
        <f>$J3798/60/60/24+DATE(1970, 1, 1)</f>
        <v>42689.029583333337</v>
      </c>
      <c r="T3798" s="5">
        <f>$I3798/60/60/24+DATE(1970, 1, 1)</f>
        <v>42749.029583333337</v>
      </c>
      <c r="U3798" t="b">
        <f>T3798&gt;S3798</f>
        <v>1</v>
      </c>
    </row>
    <row r="3799" spans="1:21" ht="58" x14ac:dyDescent="0.35">
      <c r="A3799">
        <v>3797</v>
      </c>
      <c r="B3799" s="3" t="s">
        <v>3794</v>
      </c>
      <c r="C3799" s="3" t="s">
        <v>7907</v>
      </c>
      <c r="D3799" s="11">
        <v>6000</v>
      </c>
      <c r="E3799" s="11">
        <v>5380</v>
      </c>
      <c r="F3799" t="s">
        <v>8221</v>
      </c>
      <c r="G3799" t="s">
        <v>8224</v>
      </c>
      <c r="H3799" t="s">
        <v>8246</v>
      </c>
      <c r="I3799">
        <v>1429564165</v>
      </c>
      <c r="J3799">
        <v>1426972165</v>
      </c>
      <c r="K3799" t="b">
        <v>0</v>
      </c>
      <c r="L3799">
        <v>37</v>
      </c>
      <c r="M3799" t="b">
        <v>0</v>
      </c>
      <c r="N3799" t="s">
        <v>8305</v>
      </c>
      <c r="O3799" s="13">
        <f>E3799/D3799</f>
        <v>0.89666666666666661</v>
      </c>
      <c r="P3799" s="14">
        <f>IF($L3799&lt;&gt;0, E3799/L3799, 0)</f>
        <v>145.40540540540542</v>
      </c>
      <c r="Q3799" t="str">
        <f>LEFT($N3799, FIND("/", $N3799)-1)</f>
        <v>theater</v>
      </c>
      <c r="R3799" t="str">
        <f>RIGHT(N3799, LEN(N3799)-LEN(Q3799)-1)</f>
        <v>musical</v>
      </c>
      <c r="S3799" s="5">
        <f>$J3799/60/60/24+DATE(1970, 1, 1)</f>
        <v>42084.881539351853</v>
      </c>
      <c r="T3799" s="5">
        <f>$I3799/60/60/24+DATE(1970, 1, 1)</f>
        <v>42114.881539351853</v>
      </c>
      <c r="U3799" t="b">
        <f>T3799&gt;S3799</f>
        <v>1</v>
      </c>
    </row>
    <row r="3800" spans="1:21" ht="43.5" x14ac:dyDescent="0.35">
      <c r="A3800">
        <v>3798</v>
      </c>
      <c r="B3800" s="3" t="s">
        <v>3795</v>
      </c>
      <c r="C3800" s="3" t="s">
        <v>7908</v>
      </c>
      <c r="D3800" s="11">
        <v>70000</v>
      </c>
      <c r="E3800" s="11">
        <v>1025</v>
      </c>
      <c r="F3800" t="s">
        <v>8221</v>
      </c>
      <c r="G3800" t="s">
        <v>8224</v>
      </c>
      <c r="H3800" t="s">
        <v>8246</v>
      </c>
      <c r="I3800">
        <v>1407691248</v>
      </c>
      <c r="J3800">
        <v>1405099248</v>
      </c>
      <c r="K3800" t="b">
        <v>0</v>
      </c>
      <c r="L3800">
        <v>5</v>
      </c>
      <c r="M3800" t="b">
        <v>0</v>
      </c>
      <c r="N3800" t="s">
        <v>8305</v>
      </c>
      <c r="O3800" s="13">
        <f>E3800/D3800</f>
        <v>1.4642857142857143E-2</v>
      </c>
      <c r="P3800" s="14">
        <f>IF($L3800&lt;&gt;0, E3800/L3800, 0)</f>
        <v>205</v>
      </c>
      <c r="Q3800" t="str">
        <f>LEFT($N3800, FIND("/", $N3800)-1)</f>
        <v>theater</v>
      </c>
      <c r="R3800" t="str">
        <f>RIGHT(N3800, LEN(N3800)-LEN(Q3800)-1)</f>
        <v>musical</v>
      </c>
      <c r="S3800" s="5">
        <f>$J3800/60/60/24+DATE(1970, 1, 1)</f>
        <v>41831.722777777781</v>
      </c>
      <c r="T3800" s="5">
        <f>$I3800/60/60/24+DATE(1970, 1, 1)</f>
        <v>41861.722777777781</v>
      </c>
      <c r="U3800" t="b">
        <f>T3800&gt;S3800</f>
        <v>1</v>
      </c>
    </row>
    <row r="3801" spans="1:21" ht="43.5" x14ac:dyDescent="0.35">
      <c r="A3801">
        <v>3799</v>
      </c>
      <c r="B3801" s="3" t="s">
        <v>3796</v>
      </c>
      <c r="C3801" s="3" t="s">
        <v>7909</v>
      </c>
      <c r="D3801" s="11">
        <v>10000</v>
      </c>
      <c r="E3801" s="11">
        <v>402</v>
      </c>
      <c r="F3801" t="s">
        <v>8221</v>
      </c>
      <c r="G3801" t="s">
        <v>8224</v>
      </c>
      <c r="H3801" t="s">
        <v>8246</v>
      </c>
      <c r="I3801">
        <v>1457734843</v>
      </c>
      <c r="J3801">
        <v>1455142843</v>
      </c>
      <c r="K3801" t="b">
        <v>0</v>
      </c>
      <c r="L3801">
        <v>4</v>
      </c>
      <c r="M3801" t="b">
        <v>0</v>
      </c>
      <c r="N3801" t="s">
        <v>8305</v>
      </c>
      <c r="O3801" s="13">
        <f>E3801/D3801</f>
        <v>4.02E-2</v>
      </c>
      <c r="P3801" s="14">
        <f>IF($L3801&lt;&gt;0, E3801/L3801, 0)</f>
        <v>100.5</v>
      </c>
      <c r="Q3801" t="str">
        <f>LEFT($N3801, FIND("/", $N3801)-1)</f>
        <v>theater</v>
      </c>
      <c r="R3801" t="str">
        <f>RIGHT(N3801, LEN(N3801)-LEN(Q3801)-1)</f>
        <v>musical</v>
      </c>
      <c r="S3801" s="5">
        <f>$J3801/60/60/24+DATE(1970, 1, 1)</f>
        <v>42410.93105324074</v>
      </c>
      <c r="T3801" s="5">
        <f>$I3801/60/60/24+DATE(1970, 1, 1)</f>
        <v>42440.93105324074</v>
      </c>
      <c r="U3801" t="b">
        <f>T3801&gt;S3801</f>
        <v>1</v>
      </c>
    </row>
    <row r="3802" spans="1:21" ht="43.5" x14ac:dyDescent="0.35">
      <c r="A3802">
        <v>3800</v>
      </c>
      <c r="B3802" s="3" t="s">
        <v>3797</v>
      </c>
      <c r="C3802" s="3" t="s">
        <v>7910</v>
      </c>
      <c r="D3802" s="11">
        <v>22000</v>
      </c>
      <c r="E3802" s="11">
        <v>881</v>
      </c>
      <c r="F3802" t="s">
        <v>8221</v>
      </c>
      <c r="G3802" t="s">
        <v>8224</v>
      </c>
      <c r="H3802" t="s">
        <v>8246</v>
      </c>
      <c r="I3802">
        <v>1420952340</v>
      </c>
      <c r="J3802">
        <v>1418146883</v>
      </c>
      <c r="K3802" t="b">
        <v>0</v>
      </c>
      <c r="L3802">
        <v>16</v>
      </c>
      <c r="M3802" t="b">
        <v>0</v>
      </c>
      <c r="N3802" t="s">
        <v>8305</v>
      </c>
      <c r="O3802" s="13">
        <f>E3802/D3802</f>
        <v>4.0045454545454544E-2</v>
      </c>
      <c r="P3802" s="14">
        <f>IF($L3802&lt;&gt;0, E3802/L3802, 0)</f>
        <v>55.0625</v>
      </c>
      <c r="Q3802" t="str">
        <f>LEFT($N3802, FIND("/", $N3802)-1)</f>
        <v>theater</v>
      </c>
      <c r="R3802" t="str">
        <f>RIGHT(N3802, LEN(N3802)-LEN(Q3802)-1)</f>
        <v>musical</v>
      </c>
      <c r="S3802" s="5">
        <f>$J3802/60/60/24+DATE(1970, 1, 1)</f>
        <v>41982.737071759257</v>
      </c>
      <c r="T3802" s="5">
        <f>$I3802/60/60/24+DATE(1970, 1, 1)</f>
        <v>42015.207638888889</v>
      </c>
      <c r="U3802" t="b">
        <f>T3802&gt;S3802</f>
        <v>1</v>
      </c>
    </row>
    <row r="3803" spans="1:21" ht="43.5" x14ac:dyDescent="0.35">
      <c r="A3803">
        <v>3801</v>
      </c>
      <c r="B3803" s="3" t="s">
        <v>3798</v>
      </c>
      <c r="C3803" s="3" t="s">
        <v>7911</v>
      </c>
      <c r="D3803" s="11">
        <v>5000</v>
      </c>
      <c r="E3803" s="11">
        <v>426</v>
      </c>
      <c r="F3803" t="s">
        <v>8221</v>
      </c>
      <c r="G3803" t="s">
        <v>8224</v>
      </c>
      <c r="H3803" t="s">
        <v>8246</v>
      </c>
      <c r="I3803">
        <v>1420215216</v>
      </c>
      <c r="J3803">
        <v>1417536816</v>
      </c>
      <c r="K3803" t="b">
        <v>0</v>
      </c>
      <c r="L3803">
        <v>9</v>
      </c>
      <c r="M3803" t="b">
        <v>0</v>
      </c>
      <c r="N3803" t="s">
        <v>8305</v>
      </c>
      <c r="O3803" s="13">
        <f>E3803/D3803</f>
        <v>8.5199999999999998E-2</v>
      </c>
      <c r="P3803" s="14">
        <f>IF($L3803&lt;&gt;0, E3803/L3803, 0)</f>
        <v>47.333333333333336</v>
      </c>
      <c r="Q3803" t="str">
        <f>LEFT($N3803, FIND("/", $N3803)-1)</f>
        <v>theater</v>
      </c>
      <c r="R3803" t="str">
        <f>RIGHT(N3803, LEN(N3803)-LEN(Q3803)-1)</f>
        <v>musical</v>
      </c>
      <c r="S3803" s="5">
        <f>$J3803/60/60/24+DATE(1970, 1, 1)</f>
        <v>41975.676111111112</v>
      </c>
      <c r="T3803" s="5">
        <f>$I3803/60/60/24+DATE(1970, 1, 1)</f>
        <v>42006.676111111112</v>
      </c>
      <c r="U3803" t="b">
        <f>T3803&gt;S3803</f>
        <v>1</v>
      </c>
    </row>
    <row r="3804" spans="1:21" ht="43.5" x14ac:dyDescent="0.35">
      <c r="A3804">
        <v>3802</v>
      </c>
      <c r="B3804" s="3" t="s">
        <v>3799</v>
      </c>
      <c r="C3804" s="3" t="s">
        <v>7912</v>
      </c>
      <c r="D3804" s="11">
        <v>3000</v>
      </c>
      <c r="E3804" s="11">
        <v>0</v>
      </c>
      <c r="F3804" t="s">
        <v>8221</v>
      </c>
      <c r="G3804" t="s">
        <v>8224</v>
      </c>
      <c r="H3804" t="s">
        <v>8246</v>
      </c>
      <c r="I3804">
        <v>1445482906</v>
      </c>
      <c r="J3804">
        <v>1442890906</v>
      </c>
      <c r="K3804" t="b">
        <v>0</v>
      </c>
      <c r="L3804">
        <v>0</v>
      </c>
      <c r="M3804" t="b">
        <v>0</v>
      </c>
      <c r="N3804" t="s">
        <v>8305</v>
      </c>
      <c r="O3804" s="13">
        <f>E3804/D3804</f>
        <v>0</v>
      </c>
      <c r="P3804" s="14">
        <f>IF($L3804&lt;&gt;0, E3804/L3804, 0)</f>
        <v>0</v>
      </c>
      <c r="Q3804" t="str">
        <f>LEFT($N3804, FIND("/", $N3804)-1)</f>
        <v>theater</v>
      </c>
      <c r="R3804" t="str">
        <f>RIGHT(N3804, LEN(N3804)-LEN(Q3804)-1)</f>
        <v>musical</v>
      </c>
      <c r="S3804" s="5">
        <f>$J3804/60/60/24+DATE(1970, 1, 1)</f>
        <v>42269.126226851848</v>
      </c>
      <c r="T3804" s="5">
        <f>$I3804/60/60/24+DATE(1970, 1, 1)</f>
        <v>42299.126226851848</v>
      </c>
      <c r="U3804" t="b">
        <f>T3804&gt;S3804</f>
        <v>1</v>
      </c>
    </row>
    <row r="3805" spans="1:21" ht="29" x14ac:dyDescent="0.35">
      <c r="A3805">
        <v>3803</v>
      </c>
      <c r="B3805" s="3" t="s">
        <v>3800</v>
      </c>
      <c r="C3805" s="3" t="s">
        <v>7913</v>
      </c>
      <c r="D3805" s="11">
        <v>12000</v>
      </c>
      <c r="E3805" s="11">
        <v>2358</v>
      </c>
      <c r="F3805" t="s">
        <v>8221</v>
      </c>
      <c r="G3805" t="s">
        <v>8224</v>
      </c>
      <c r="H3805" t="s">
        <v>8246</v>
      </c>
      <c r="I3805">
        <v>1457133568</v>
      </c>
      <c r="J3805">
        <v>1454541568</v>
      </c>
      <c r="K3805" t="b">
        <v>0</v>
      </c>
      <c r="L3805">
        <v>40</v>
      </c>
      <c r="M3805" t="b">
        <v>0</v>
      </c>
      <c r="N3805" t="s">
        <v>8305</v>
      </c>
      <c r="O3805" s="13">
        <f>E3805/D3805</f>
        <v>0.19650000000000001</v>
      </c>
      <c r="P3805" s="14">
        <f>IF($L3805&lt;&gt;0, E3805/L3805, 0)</f>
        <v>58.95</v>
      </c>
      <c r="Q3805" t="str">
        <f>LEFT($N3805, FIND("/", $N3805)-1)</f>
        <v>theater</v>
      </c>
      <c r="R3805" t="str">
        <f>RIGHT(N3805, LEN(N3805)-LEN(Q3805)-1)</f>
        <v>musical</v>
      </c>
      <c r="S3805" s="5">
        <f>$J3805/60/60/24+DATE(1970, 1, 1)</f>
        <v>42403.971851851849</v>
      </c>
      <c r="T3805" s="5">
        <f>$I3805/60/60/24+DATE(1970, 1, 1)</f>
        <v>42433.971851851849</v>
      </c>
      <c r="U3805" t="b">
        <f>T3805&gt;S3805</f>
        <v>1</v>
      </c>
    </row>
    <row r="3806" spans="1:21" ht="43.5" x14ac:dyDescent="0.35">
      <c r="A3806">
        <v>3804</v>
      </c>
      <c r="B3806" s="3" t="s">
        <v>3801</v>
      </c>
      <c r="C3806" s="3" t="s">
        <v>7914</v>
      </c>
      <c r="D3806" s="11">
        <v>8000</v>
      </c>
      <c r="E3806" s="11">
        <v>0</v>
      </c>
      <c r="F3806" t="s">
        <v>8221</v>
      </c>
      <c r="G3806" t="s">
        <v>8224</v>
      </c>
      <c r="H3806" t="s">
        <v>8246</v>
      </c>
      <c r="I3806">
        <v>1469948400</v>
      </c>
      <c r="J3806">
        <v>1465172024</v>
      </c>
      <c r="K3806" t="b">
        <v>0</v>
      </c>
      <c r="L3806">
        <v>0</v>
      </c>
      <c r="M3806" t="b">
        <v>0</v>
      </c>
      <c r="N3806" t="s">
        <v>8305</v>
      </c>
      <c r="O3806" s="13">
        <f>E3806/D3806</f>
        <v>0</v>
      </c>
      <c r="P3806" s="14">
        <f>IF($L3806&lt;&gt;0, E3806/L3806, 0)</f>
        <v>0</v>
      </c>
      <c r="Q3806" t="str">
        <f>LEFT($N3806, FIND("/", $N3806)-1)</f>
        <v>theater</v>
      </c>
      <c r="R3806" t="str">
        <f>RIGHT(N3806, LEN(N3806)-LEN(Q3806)-1)</f>
        <v>musical</v>
      </c>
      <c r="S3806" s="5">
        <f>$J3806/60/60/24+DATE(1970, 1, 1)</f>
        <v>42527.00953703704</v>
      </c>
      <c r="T3806" s="5">
        <f>$I3806/60/60/24+DATE(1970, 1, 1)</f>
        <v>42582.291666666672</v>
      </c>
      <c r="U3806" t="b">
        <f>T3806&gt;S3806</f>
        <v>1</v>
      </c>
    </row>
    <row r="3807" spans="1:21" ht="43.5" x14ac:dyDescent="0.35">
      <c r="A3807">
        <v>3805</v>
      </c>
      <c r="B3807" s="3" t="s">
        <v>3802</v>
      </c>
      <c r="C3807" s="3" t="s">
        <v>7915</v>
      </c>
      <c r="D3807" s="11">
        <v>150000</v>
      </c>
      <c r="E3807" s="11">
        <v>3</v>
      </c>
      <c r="F3807" t="s">
        <v>8221</v>
      </c>
      <c r="G3807" t="s">
        <v>8224</v>
      </c>
      <c r="H3807" t="s">
        <v>8246</v>
      </c>
      <c r="I3807">
        <v>1411852640</v>
      </c>
      <c r="J3807">
        <v>1406668640</v>
      </c>
      <c r="K3807" t="b">
        <v>0</v>
      </c>
      <c r="L3807">
        <v>2</v>
      </c>
      <c r="M3807" t="b">
        <v>0</v>
      </c>
      <c r="N3807" t="s">
        <v>8305</v>
      </c>
      <c r="O3807" s="13">
        <f>E3807/D3807</f>
        <v>2.0000000000000002E-5</v>
      </c>
      <c r="P3807" s="14">
        <f>IF($L3807&lt;&gt;0, E3807/L3807, 0)</f>
        <v>1.5</v>
      </c>
      <c r="Q3807" t="str">
        <f>LEFT($N3807, FIND("/", $N3807)-1)</f>
        <v>theater</v>
      </c>
      <c r="R3807" t="str">
        <f>RIGHT(N3807, LEN(N3807)-LEN(Q3807)-1)</f>
        <v>musical</v>
      </c>
      <c r="S3807" s="5">
        <f>$J3807/60/60/24+DATE(1970, 1, 1)</f>
        <v>41849.887037037035</v>
      </c>
      <c r="T3807" s="5">
        <f>$I3807/60/60/24+DATE(1970, 1, 1)</f>
        <v>41909.887037037035</v>
      </c>
      <c r="U3807" t="b">
        <f>T3807&gt;S3807</f>
        <v>1</v>
      </c>
    </row>
    <row r="3808" spans="1:21" ht="58" x14ac:dyDescent="0.35">
      <c r="A3808">
        <v>3806</v>
      </c>
      <c r="B3808" s="3" t="s">
        <v>3803</v>
      </c>
      <c r="C3808" s="3" t="s">
        <v>7916</v>
      </c>
      <c r="D3808" s="11">
        <v>7500</v>
      </c>
      <c r="E3808" s="11">
        <v>5</v>
      </c>
      <c r="F3808" t="s">
        <v>8221</v>
      </c>
      <c r="G3808" t="s">
        <v>8226</v>
      </c>
      <c r="H3808" t="s">
        <v>8248</v>
      </c>
      <c r="I3808">
        <v>1404022381</v>
      </c>
      <c r="J3808">
        <v>1402294381</v>
      </c>
      <c r="K3808" t="b">
        <v>0</v>
      </c>
      <c r="L3808">
        <v>1</v>
      </c>
      <c r="M3808" t="b">
        <v>0</v>
      </c>
      <c r="N3808" t="s">
        <v>8305</v>
      </c>
      <c r="O3808" s="13">
        <f>E3808/D3808</f>
        <v>6.6666666666666664E-4</v>
      </c>
      <c r="P3808" s="14">
        <f>IF($L3808&lt;&gt;0, E3808/L3808, 0)</f>
        <v>5</v>
      </c>
      <c r="Q3808" t="str">
        <f>LEFT($N3808, FIND("/", $N3808)-1)</f>
        <v>theater</v>
      </c>
      <c r="R3808" t="str">
        <f>RIGHT(N3808, LEN(N3808)-LEN(Q3808)-1)</f>
        <v>musical</v>
      </c>
      <c r="S3808" s="5">
        <f>$J3808/60/60/24+DATE(1970, 1, 1)</f>
        <v>41799.259039351848</v>
      </c>
      <c r="T3808" s="5">
        <f>$I3808/60/60/24+DATE(1970, 1, 1)</f>
        <v>41819.259039351848</v>
      </c>
      <c r="U3808" t="b">
        <f>T3808&gt;S3808</f>
        <v>1</v>
      </c>
    </row>
    <row r="3809" spans="1:21" ht="43.5" x14ac:dyDescent="0.35">
      <c r="A3809">
        <v>3807</v>
      </c>
      <c r="B3809" s="3" t="s">
        <v>3804</v>
      </c>
      <c r="C3809" s="3" t="s">
        <v>7917</v>
      </c>
      <c r="D3809" s="11">
        <v>1500</v>
      </c>
      <c r="E3809" s="11">
        <v>455</v>
      </c>
      <c r="F3809" t="s">
        <v>8221</v>
      </c>
      <c r="G3809" t="s">
        <v>8224</v>
      </c>
      <c r="H3809" t="s">
        <v>8246</v>
      </c>
      <c r="I3809">
        <v>1428097739</v>
      </c>
      <c r="J3809">
        <v>1427492939</v>
      </c>
      <c r="K3809" t="b">
        <v>0</v>
      </c>
      <c r="L3809">
        <v>9</v>
      </c>
      <c r="M3809" t="b">
        <v>0</v>
      </c>
      <c r="N3809" t="s">
        <v>8305</v>
      </c>
      <c r="O3809" s="13">
        <f>E3809/D3809</f>
        <v>0.30333333333333334</v>
      </c>
      <c r="P3809" s="14">
        <f>IF($L3809&lt;&gt;0, E3809/L3809, 0)</f>
        <v>50.555555555555557</v>
      </c>
      <c r="Q3809" t="str">
        <f>LEFT($N3809, FIND("/", $N3809)-1)</f>
        <v>theater</v>
      </c>
      <c r="R3809" t="str">
        <f>RIGHT(N3809, LEN(N3809)-LEN(Q3809)-1)</f>
        <v>musical</v>
      </c>
      <c r="S3809" s="5">
        <f>$J3809/60/60/24+DATE(1970, 1, 1)</f>
        <v>42090.909016203703</v>
      </c>
      <c r="T3809" s="5">
        <f>$I3809/60/60/24+DATE(1970, 1, 1)</f>
        <v>42097.909016203703</v>
      </c>
      <c r="U3809" t="b">
        <f>T3809&gt;S3809</f>
        <v>1</v>
      </c>
    </row>
    <row r="3810" spans="1:21" ht="43.5" x14ac:dyDescent="0.35">
      <c r="A3810">
        <v>3808</v>
      </c>
      <c r="B3810" s="3" t="s">
        <v>3805</v>
      </c>
      <c r="C3810" s="3" t="s">
        <v>7918</v>
      </c>
      <c r="D3810" s="11">
        <v>1000</v>
      </c>
      <c r="E3810" s="11">
        <v>1000</v>
      </c>
      <c r="F3810" t="s">
        <v>8219</v>
      </c>
      <c r="G3810" t="s">
        <v>8225</v>
      </c>
      <c r="H3810" t="s">
        <v>8247</v>
      </c>
      <c r="I3810">
        <v>1429955619</v>
      </c>
      <c r="J3810">
        <v>1424775219</v>
      </c>
      <c r="K3810" t="b">
        <v>0</v>
      </c>
      <c r="L3810">
        <v>24</v>
      </c>
      <c r="M3810" t="b">
        <v>1</v>
      </c>
      <c r="N3810" t="s">
        <v>8271</v>
      </c>
      <c r="O3810" s="13">
        <f>E3810/D3810</f>
        <v>1</v>
      </c>
      <c r="P3810" s="14">
        <f>IF($L3810&lt;&gt;0, E3810/L3810, 0)</f>
        <v>41.666666666666664</v>
      </c>
      <c r="Q3810" t="str">
        <f>LEFT($N3810, FIND("/", $N3810)-1)</f>
        <v>theater</v>
      </c>
      <c r="R3810" t="str">
        <f>RIGHT(N3810, LEN(N3810)-LEN(Q3810)-1)</f>
        <v>plays</v>
      </c>
      <c r="S3810" s="5">
        <f>$J3810/60/60/24+DATE(1970, 1, 1)</f>
        <v>42059.453923611116</v>
      </c>
      <c r="T3810" s="5">
        <f>$I3810/60/60/24+DATE(1970, 1, 1)</f>
        <v>42119.412256944444</v>
      </c>
      <c r="U3810" t="b">
        <f>T3810&gt;S3810</f>
        <v>1</v>
      </c>
    </row>
    <row r="3811" spans="1:21" ht="58" x14ac:dyDescent="0.35">
      <c r="A3811">
        <v>3809</v>
      </c>
      <c r="B3811" s="3" t="s">
        <v>3806</v>
      </c>
      <c r="C3811" s="3" t="s">
        <v>7919</v>
      </c>
      <c r="D3811" s="11">
        <v>2000</v>
      </c>
      <c r="E3811" s="11">
        <v>2025</v>
      </c>
      <c r="F3811" t="s">
        <v>8219</v>
      </c>
      <c r="G3811" t="s">
        <v>8225</v>
      </c>
      <c r="H3811" t="s">
        <v>8247</v>
      </c>
      <c r="I3811">
        <v>1406761200</v>
      </c>
      <c r="J3811">
        <v>1402403907</v>
      </c>
      <c r="K3811" t="b">
        <v>0</v>
      </c>
      <c r="L3811">
        <v>38</v>
      </c>
      <c r="M3811" t="b">
        <v>1</v>
      </c>
      <c r="N3811" t="s">
        <v>8271</v>
      </c>
      <c r="O3811" s="13">
        <f>E3811/D3811</f>
        <v>1.0125</v>
      </c>
      <c r="P3811" s="14">
        <f>IF($L3811&lt;&gt;0, E3811/L3811, 0)</f>
        <v>53.289473684210527</v>
      </c>
      <c r="Q3811" t="str">
        <f>LEFT($N3811, FIND("/", $N3811)-1)</f>
        <v>theater</v>
      </c>
      <c r="R3811" t="str">
        <f>RIGHT(N3811, LEN(N3811)-LEN(Q3811)-1)</f>
        <v>plays</v>
      </c>
      <c r="S3811" s="5">
        <f>$J3811/60/60/24+DATE(1970, 1, 1)</f>
        <v>41800.526701388888</v>
      </c>
      <c r="T3811" s="5">
        <f>$I3811/60/60/24+DATE(1970, 1, 1)</f>
        <v>41850.958333333336</v>
      </c>
      <c r="U3811" t="b">
        <f>T3811&gt;S3811</f>
        <v>1</v>
      </c>
    </row>
    <row r="3812" spans="1:21" ht="43.5" x14ac:dyDescent="0.35">
      <c r="A3812">
        <v>3810</v>
      </c>
      <c r="B3812" s="3" t="s">
        <v>3807</v>
      </c>
      <c r="C3812" s="3" t="s">
        <v>7920</v>
      </c>
      <c r="D3812" s="11">
        <v>1500</v>
      </c>
      <c r="E3812" s="11">
        <v>1826</v>
      </c>
      <c r="F3812" t="s">
        <v>8219</v>
      </c>
      <c r="G3812" t="s">
        <v>8224</v>
      </c>
      <c r="H3812" t="s">
        <v>8246</v>
      </c>
      <c r="I3812">
        <v>1426965758</v>
      </c>
      <c r="J3812">
        <v>1424377358</v>
      </c>
      <c r="K3812" t="b">
        <v>0</v>
      </c>
      <c r="L3812">
        <v>26</v>
      </c>
      <c r="M3812" t="b">
        <v>1</v>
      </c>
      <c r="N3812" t="s">
        <v>8271</v>
      </c>
      <c r="O3812" s="13">
        <f>E3812/D3812</f>
        <v>1.2173333333333334</v>
      </c>
      <c r="P3812" s="14">
        <f>IF($L3812&lt;&gt;0, E3812/L3812, 0)</f>
        <v>70.230769230769226</v>
      </c>
      <c r="Q3812" t="str">
        <f>LEFT($N3812, FIND("/", $N3812)-1)</f>
        <v>theater</v>
      </c>
      <c r="R3812" t="str">
        <f>RIGHT(N3812, LEN(N3812)-LEN(Q3812)-1)</f>
        <v>plays</v>
      </c>
      <c r="S3812" s="5">
        <f>$J3812/60/60/24+DATE(1970, 1, 1)</f>
        <v>42054.849050925928</v>
      </c>
      <c r="T3812" s="5">
        <f>$I3812/60/60/24+DATE(1970, 1, 1)</f>
        <v>42084.807384259257</v>
      </c>
      <c r="U3812" t="b">
        <f>T3812&gt;S3812</f>
        <v>1</v>
      </c>
    </row>
    <row r="3813" spans="1:21" ht="43.5" x14ac:dyDescent="0.35">
      <c r="A3813">
        <v>3811</v>
      </c>
      <c r="B3813" s="3" t="s">
        <v>3808</v>
      </c>
      <c r="C3813" s="3" t="s">
        <v>7921</v>
      </c>
      <c r="D3813" s="11">
        <v>250</v>
      </c>
      <c r="E3813" s="11">
        <v>825</v>
      </c>
      <c r="F3813" t="s">
        <v>8219</v>
      </c>
      <c r="G3813" t="s">
        <v>8225</v>
      </c>
      <c r="H3813" t="s">
        <v>8247</v>
      </c>
      <c r="I3813">
        <v>1464692400</v>
      </c>
      <c r="J3813">
        <v>1461769373</v>
      </c>
      <c r="K3813" t="b">
        <v>0</v>
      </c>
      <c r="L3813">
        <v>19</v>
      </c>
      <c r="M3813" t="b">
        <v>1</v>
      </c>
      <c r="N3813" t="s">
        <v>8271</v>
      </c>
      <c r="O3813" s="13">
        <f>E3813/D3813</f>
        <v>3.3</v>
      </c>
      <c r="P3813" s="14">
        <f>IF($L3813&lt;&gt;0, E3813/L3813, 0)</f>
        <v>43.421052631578945</v>
      </c>
      <c r="Q3813" t="str">
        <f>LEFT($N3813, FIND("/", $N3813)-1)</f>
        <v>theater</v>
      </c>
      <c r="R3813" t="str">
        <f>RIGHT(N3813, LEN(N3813)-LEN(Q3813)-1)</f>
        <v>plays</v>
      </c>
      <c r="S3813" s="5">
        <f>$J3813/60/60/24+DATE(1970, 1, 1)</f>
        <v>42487.62700231481</v>
      </c>
      <c r="T3813" s="5">
        <f>$I3813/60/60/24+DATE(1970, 1, 1)</f>
        <v>42521.458333333328</v>
      </c>
      <c r="U3813" t="b">
        <f>T3813&gt;S3813</f>
        <v>1</v>
      </c>
    </row>
    <row r="3814" spans="1:21" ht="43.5" x14ac:dyDescent="0.35">
      <c r="A3814">
        <v>3812</v>
      </c>
      <c r="B3814" s="3" t="s">
        <v>3809</v>
      </c>
      <c r="C3814" s="3" t="s">
        <v>7922</v>
      </c>
      <c r="D3814" s="11">
        <v>2000</v>
      </c>
      <c r="E3814" s="11">
        <v>2191</v>
      </c>
      <c r="F3814" t="s">
        <v>8219</v>
      </c>
      <c r="G3814" t="s">
        <v>8229</v>
      </c>
      <c r="H3814" t="s">
        <v>8251</v>
      </c>
      <c r="I3814">
        <v>1433131140</v>
      </c>
      <c r="J3814">
        <v>1429120908</v>
      </c>
      <c r="K3814" t="b">
        <v>0</v>
      </c>
      <c r="L3814">
        <v>11</v>
      </c>
      <c r="M3814" t="b">
        <v>1</v>
      </c>
      <c r="N3814" t="s">
        <v>8271</v>
      </c>
      <c r="O3814" s="13">
        <f>E3814/D3814</f>
        <v>1.0954999999999999</v>
      </c>
      <c r="P3814" s="14">
        <f>IF($L3814&lt;&gt;0, E3814/L3814, 0)</f>
        <v>199.18181818181819</v>
      </c>
      <c r="Q3814" t="str">
        <f>LEFT($N3814, FIND("/", $N3814)-1)</f>
        <v>theater</v>
      </c>
      <c r="R3814" t="str">
        <f>RIGHT(N3814, LEN(N3814)-LEN(Q3814)-1)</f>
        <v>plays</v>
      </c>
      <c r="S3814" s="5">
        <f>$J3814/60/60/24+DATE(1970, 1, 1)</f>
        <v>42109.751250000001</v>
      </c>
      <c r="T3814" s="5">
        <f>$I3814/60/60/24+DATE(1970, 1, 1)</f>
        <v>42156.165972222225</v>
      </c>
      <c r="U3814" t="b">
        <f>T3814&gt;S3814</f>
        <v>1</v>
      </c>
    </row>
    <row r="3815" spans="1:21" ht="58" x14ac:dyDescent="0.35">
      <c r="A3815">
        <v>3813</v>
      </c>
      <c r="B3815" s="3" t="s">
        <v>3810</v>
      </c>
      <c r="C3815" s="3" t="s">
        <v>7923</v>
      </c>
      <c r="D3815" s="11">
        <v>2100</v>
      </c>
      <c r="E3815" s="11">
        <v>2119.9899999999998</v>
      </c>
      <c r="F3815" t="s">
        <v>8219</v>
      </c>
      <c r="G3815" t="s">
        <v>8224</v>
      </c>
      <c r="H3815" t="s">
        <v>8246</v>
      </c>
      <c r="I3815">
        <v>1465940580</v>
      </c>
      <c r="J3815">
        <v>1462603021</v>
      </c>
      <c r="K3815" t="b">
        <v>0</v>
      </c>
      <c r="L3815">
        <v>27</v>
      </c>
      <c r="M3815" t="b">
        <v>1</v>
      </c>
      <c r="N3815" t="s">
        <v>8271</v>
      </c>
      <c r="O3815" s="13">
        <f>E3815/D3815</f>
        <v>1.0095190476190474</v>
      </c>
      <c r="P3815" s="14">
        <f>IF($L3815&lt;&gt;0, E3815/L3815, 0)</f>
        <v>78.518148148148143</v>
      </c>
      <c r="Q3815" t="str">
        <f>LEFT($N3815, FIND("/", $N3815)-1)</f>
        <v>theater</v>
      </c>
      <c r="R3815" t="str">
        <f>RIGHT(N3815, LEN(N3815)-LEN(Q3815)-1)</f>
        <v>plays</v>
      </c>
      <c r="S3815" s="5">
        <f>$J3815/60/60/24+DATE(1970, 1, 1)</f>
        <v>42497.275706018518</v>
      </c>
      <c r="T3815" s="5">
        <f>$I3815/60/60/24+DATE(1970, 1, 1)</f>
        <v>42535.904861111107</v>
      </c>
      <c r="U3815" t="b">
        <f>T3815&gt;S3815</f>
        <v>1</v>
      </c>
    </row>
    <row r="3816" spans="1:21" ht="43.5" x14ac:dyDescent="0.35">
      <c r="A3816">
        <v>3814</v>
      </c>
      <c r="B3816" s="3" t="s">
        <v>3811</v>
      </c>
      <c r="C3816" s="3" t="s">
        <v>7924</v>
      </c>
      <c r="D3816" s="11">
        <v>1500</v>
      </c>
      <c r="E3816" s="11">
        <v>2102</v>
      </c>
      <c r="F3816" t="s">
        <v>8219</v>
      </c>
      <c r="G3816" t="s">
        <v>8224</v>
      </c>
      <c r="H3816" t="s">
        <v>8246</v>
      </c>
      <c r="I3816">
        <v>1427860740</v>
      </c>
      <c r="J3816">
        <v>1424727712</v>
      </c>
      <c r="K3816" t="b">
        <v>0</v>
      </c>
      <c r="L3816">
        <v>34</v>
      </c>
      <c r="M3816" t="b">
        <v>1</v>
      </c>
      <c r="N3816" t="s">
        <v>8271</v>
      </c>
      <c r="O3816" s="13">
        <f>E3816/D3816</f>
        <v>1.4013333333333333</v>
      </c>
      <c r="P3816" s="14">
        <f>IF($L3816&lt;&gt;0, E3816/L3816, 0)</f>
        <v>61.823529411764703</v>
      </c>
      <c r="Q3816" t="str">
        <f>LEFT($N3816, FIND("/", $N3816)-1)</f>
        <v>theater</v>
      </c>
      <c r="R3816" t="str">
        <f>RIGHT(N3816, LEN(N3816)-LEN(Q3816)-1)</f>
        <v>plays</v>
      </c>
      <c r="S3816" s="5">
        <f>$J3816/60/60/24+DATE(1970, 1, 1)</f>
        <v>42058.904074074075</v>
      </c>
      <c r="T3816" s="5">
        <f>$I3816/60/60/24+DATE(1970, 1, 1)</f>
        <v>42095.165972222225</v>
      </c>
      <c r="U3816" t="b">
        <f>T3816&gt;S3816</f>
        <v>1</v>
      </c>
    </row>
    <row r="3817" spans="1:21" ht="29" x14ac:dyDescent="0.35">
      <c r="A3817">
        <v>3815</v>
      </c>
      <c r="B3817" s="3" t="s">
        <v>3812</v>
      </c>
      <c r="C3817" s="3" t="s">
        <v>7925</v>
      </c>
      <c r="D3817" s="11">
        <v>1000</v>
      </c>
      <c r="E3817" s="11">
        <v>1000.01</v>
      </c>
      <c r="F3817" t="s">
        <v>8219</v>
      </c>
      <c r="G3817" t="s">
        <v>8225</v>
      </c>
      <c r="H3817" t="s">
        <v>8247</v>
      </c>
      <c r="I3817">
        <v>1440111600</v>
      </c>
      <c r="J3817">
        <v>1437545657</v>
      </c>
      <c r="K3817" t="b">
        <v>0</v>
      </c>
      <c r="L3817">
        <v>20</v>
      </c>
      <c r="M3817" t="b">
        <v>1</v>
      </c>
      <c r="N3817" t="s">
        <v>8271</v>
      </c>
      <c r="O3817" s="13">
        <f>E3817/D3817</f>
        <v>1.0000100000000001</v>
      </c>
      <c r="P3817" s="14">
        <f>IF($L3817&lt;&gt;0, E3817/L3817, 0)</f>
        <v>50.000500000000002</v>
      </c>
      <c r="Q3817" t="str">
        <f>LEFT($N3817, FIND("/", $N3817)-1)</f>
        <v>theater</v>
      </c>
      <c r="R3817" t="str">
        <f>RIGHT(N3817, LEN(N3817)-LEN(Q3817)-1)</f>
        <v>plays</v>
      </c>
      <c r="S3817" s="5">
        <f>$J3817/60/60/24+DATE(1970, 1, 1)</f>
        <v>42207.259918981479</v>
      </c>
      <c r="T3817" s="5">
        <f>$I3817/60/60/24+DATE(1970, 1, 1)</f>
        <v>42236.958333333328</v>
      </c>
      <c r="U3817" t="b">
        <f>T3817&gt;S3817</f>
        <v>1</v>
      </c>
    </row>
    <row r="3818" spans="1:21" ht="58" x14ac:dyDescent="0.35">
      <c r="A3818">
        <v>3816</v>
      </c>
      <c r="B3818" s="3" t="s">
        <v>3813</v>
      </c>
      <c r="C3818" s="3" t="s">
        <v>7926</v>
      </c>
      <c r="D3818" s="11">
        <v>1500</v>
      </c>
      <c r="E3818" s="11">
        <v>1788.57</v>
      </c>
      <c r="F3818" t="s">
        <v>8219</v>
      </c>
      <c r="G3818" t="s">
        <v>8224</v>
      </c>
      <c r="H3818" t="s">
        <v>8246</v>
      </c>
      <c r="I3818">
        <v>1405614823</v>
      </c>
      <c r="J3818">
        <v>1403022823</v>
      </c>
      <c r="K3818" t="b">
        <v>0</v>
      </c>
      <c r="L3818">
        <v>37</v>
      </c>
      <c r="M3818" t="b">
        <v>1</v>
      </c>
      <c r="N3818" t="s">
        <v>8271</v>
      </c>
      <c r="O3818" s="13">
        <f>E3818/D3818</f>
        <v>1.19238</v>
      </c>
      <c r="P3818" s="14">
        <f>IF($L3818&lt;&gt;0, E3818/L3818, 0)</f>
        <v>48.339729729729726</v>
      </c>
      <c r="Q3818" t="str">
        <f>LEFT($N3818, FIND("/", $N3818)-1)</f>
        <v>theater</v>
      </c>
      <c r="R3818" t="str">
        <f>RIGHT(N3818, LEN(N3818)-LEN(Q3818)-1)</f>
        <v>plays</v>
      </c>
      <c r="S3818" s="5">
        <f>$J3818/60/60/24+DATE(1970, 1, 1)</f>
        <v>41807.690081018518</v>
      </c>
      <c r="T3818" s="5">
        <f>$I3818/60/60/24+DATE(1970, 1, 1)</f>
        <v>41837.690081018518</v>
      </c>
      <c r="U3818" t="b">
        <f>T3818&gt;S3818</f>
        <v>1</v>
      </c>
    </row>
    <row r="3819" spans="1:21" ht="43.5" x14ac:dyDescent="0.35">
      <c r="A3819">
        <v>3817</v>
      </c>
      <c r="B3819" s="3" t="s">
        <v>3814</v>
      </c>
      <c r="C3819" s="3" t="s">
        <v>7927</v>
      </c>
      <c r="D3819" s="11">
        <v>2000</v>
      </c>
      <c r="E3819" s="11">
        <v>2145</v>
      </c>
      <c r="F3819" t="s">
        <v>8219</v>
      </c>
      <c r="G3819" t="s">
        <v>8224</v>
      </c>
      <c r="H3819" t="s">
        <v>8246</v>
      </c>
      <c r="I3819">
        <v>1445659140</v>
      </c>
      <c r="J3819">
        <v>1444236216</v>
      </c>
      <c r="K3819" t="b">
        <v>0</v>
      </c>
      <c r="L3819">
        <v>20</v>
      </c>
      <c r="M3819" t="b">
        <v>1</v>
      </c>
      <c r="N3819" t="s">
        <v>8271</v>
      </c>
      <c r="O3819" s="13">
        <f>E3819/D3819</f>
        <v>1.0725</v>
      </c>
      <c r="P3819" s="14">
        <f>IF($L3819&lt;&gt;0, E3819/L3819, 0)</f>
        <v>107.25</v>
      </c>
      <c r="Q3819" t="str">
        <f>LEFT($N3819, FIND("/", $N3819)-1)</f>
        <v>theater</v>
      </c>
      <c r="R3819" t="str">
        <f>RIGHT(N3819, LEN(N3819)-LEN(Q3819)-1)</f>
        <v>plays</v>
      </c>
      <c r="S3819" s="5">
        <f>$J3819/60/60/24+DATE(1970, 1, 1)</f>
        <v>42284.69694444444</v>
      </c>
      <c r="T3819" s="5">
        <f>$I3819/60/60/24+DATE(1970, 1, 1)</f>
        <v>42301.165972222225</v>
      </c>
      <c r="U3819" t="b">
        <f>T3819&gt;S3819</f>
        <v>1</v>
      </c>
    </row>
    <row r="3820" spans="1:21" ht="43.5" x14ac:dyDescent="0.35">
      <c r="A3820">
        <v>3818</v>
      </c>
      <c r="B3820" s="3" t="s">
        <v>3815</v>
      </c>
      <c r="C3820" s="3" t="s">
        <v>7928</v>
      </c>
      <c r="D3820" s="11">
        <v>250</v>
      </c>
      <c r="E3820" s="11">
        <v>570</v>
      </c>
      <c r="F3820" t="s">
        <v>8219</v>
      </c>
      <c r="G3820" t="s">
        <v>8224</v>
      </c>
      <c r="H3820" t="s">
        <v>8246</v>
      </c>
      <c r="I3820">
        <v>1426187582</v>
      </c>
      <c r="J3820">
        <v>1423599182</v>
      </c>
      <c r="K3820" t="b">
        <v>0</v>
      </c>
      <c r="L3820">
        <v>10</v>
      </c>
      <c r="M3820" t="b">
        <v>1</v>
      </c>
      <c r="N3820" t="s">
        <v>8271</v>
      </c>
      <c r="O3820" s="13">
        <f>E3820/D3820</f>
        <v>2.2799999999999998</v>
      </c>
      <c r="P3820" s="14">
        <f>IF($L3820&lt;&gt;0, E3820/L3820, 0)</f>
        <v>57</v>
      </c>
      <c r="Q3820" t="str">
        <f>LEFT($N3820, FIND("/", $N3820)-1)</f>
        <v>theater</v>
      </c>
      <c r="R3820" t="str">
        <f>RIGHT(N3820, LEN(N3820)-LEN(Q3820)-1)</f>
        <v>plays</v>
      </c>
      <c r="S3820" s="5">
        <f>$J3820/60/60/24+DATE(1970, 1, 1)</f>
        <v>42045.84238425926</v>
      </c>
      <c r="T3820" s="5">
        <f>$I3820/60/60/24+DATE(1970, 1, 1)</f>
        <v>42075.800717592589</v>
      </c>
      <c r="U3820" t="b">
        <f>T3820&gt;S3820</f>
        <v>1</v>
      </c>
    </row>
    <row r="3821" spans="1:21" ht="43.5" x14ac:dyDescent="0.35">
      <c r="A3821">
        <v>3819</v>
      </c>
      <c r="B3821" s="3" t="s">
        <v>3816</v>
      </c>
      <c r="C3821" s="3" t="s">
        <v>7817</v>
      </c>
      <c r="D3821" s="11">
        <v>1000</v>
      </c>
      <c r="E3821" s="11">
        <v>1064</v>
      </c>
      <c r="F3821" t="s">
        <v>8219</v>
      </c>
      <c r="G3821" t="s">
        <v>8224</v>
      </c>
      <c r="H3821" t="s">
        <v>8246</v>
      </c>
      <c r="I3821">
        <v>1437166920</v>
      </c>
      <c r="J3821">
        <v>1435554104</v>
      </c>
      <c r="K3821" t="b">
        <v>0</v>
      </c>
      <c r="L3821">
        <v>26</v>
      </c>
      <c r="M3821" t="b">
        <v>1</v>
      </c>
      <c r="N3821" t="s">
        <v>8271</v>
      </c>
      <c r="O3821" s="13">
        <f>E3821/D3821</f>
        <v>1.0640000000000001</v>
      </c>
      <c r="P3821" s="14">
        <f>IF($L3821&lt;&gt;0, E3821/L3821, 0)</f>
        <v>40.92307692307692</v>
      </c>
      <c r="Q3821" t="str">
        <f>LEFT($N3821, FIND("/", $N3821)-1)</f>
        <v>theater</v>
      </c>
      <c r="R3821" t="str">
        <f>RIGHT(N3821, LEN(N3821)-LEN(Q3821)-1)</f>
        <v>plays</v>
      </c>
      <c r="S3821" s="5">
        <f>$J3821/60/60/24+DATE(1970, 1, 1)</f>
        <v>42184.209537037037</v>
      </c>
      <c r="T3821" s="5">
        <f>$I3821/60/60/24+DATE(1970, 1, 1)</f>
        <v>42202.876388888893</v>
      </c>
      <c r="U3821" t="b">
        <f>T3821&gt;S3821</f>
        <v>1</v>
      </c>
    </row>
    <row r="3822" spans="1:21" ht="43.5" x14ac:dyDescent="0.35">
      <c r="A3822">
        <v>3820</v>
      </c>
      <c r="B3822" s="3" t="s">
        <v>3817</v>
      </c>
      <c r="C3822" s="3" t="s">
        <v>7929</v>
      </c>
      <c r="D3822" s="11">
        <v>300</v>
      </c>
      <c r="E3822" s="11">
        <v>430</v>
      </c>
      <c r="F3822" t="s">
        <v>8219</v>
      </c>
      <c r="G3822" t="s">
        <v>8225</v>
      </c>
      <c r="H3822" t="s">
        <v>8247</v>
      </c>
      <c r="I3822">
        <v>1436110717</v>
      </c>
      <c r="J3822">
        <v>1433518717</v>
      </c>
      <c r="K3822" t="b">
        <v>0</v>
      </c>
      <c r="L3822">
        <v>20</v>
      </c>
      <c r="M3822" t="b">
        <v>1</v>
      </c>
      <c r="N3822" t="s">
        <v>8271</v>
      </c>
      <c r="O3822" s="13">
        <f>E3822/D3822</f>
        <v>1.4333333333333333</v>
      </c>
      <c r="P3822" s="14">
        <f>IF($L3822&lt;&gt;0, E3822/L3822, 0)</f>
        <v>21.5</v>
      </c>
      <c r="Q3822" t="str">
        <f>LEFT($N3822, FIND("/", $N3822)-1)</f>
        <v>theater</v>
      </c>
      <c r="R3822" t="str">
        <f>RIGHT(N3822, LEN(N3822)-LEN(Q3822)-1)</f>
        <v>plays</v>
      </c>
      <c r="S3822" s="5">
        <f>$J3822/60/60/24+DATE(1970, 1, 1)</f>
        <v>42160.651817129634</v>
      </c>
      <c r="T3822" s="5">
        <f>$I3822/60/60/24+DATE(1970, 1, 1)</f>
        <v>42190.651817129634</v>
      </c>
      <c r="U3822" t="b">
        <f>T3822&gt;S3822</f>
        <v>1</v>
      </c>
    </row>
    <row r="3823" spans="1:21" ht="43.5" x14ac:dyDescent="0.35">
      <c r="A3823">
        <v>3821</v>
      </c>
      <c r="B3823" s="3" t="s">
        <v>3818</v>
      </c>
      <c r="C3823" s="3" t="s">
        <v>7930</v>
      </c>
      <c r="D3823" s="11">
        <v>3500</v>
      </c>
      <c r="E3823" s="11">
        <v>3659</v>
      </c>
      <c r="F3823" t="s">
        <v>8219</v>
      </c>
      <c r="G3823" t="s">
        <v>8224</v>
      </c>
      <c r="H3823" t="s">
        <v>8246</v>
      </c>
      <c r="I3823">
        <v>1451881207</v>
      </c>
      <c r="J3823">
        <v>1449116407</v>
      </c>
      <c r="K3823" t="b">
        <v>0</v>
      </c>
      <c r="L3823">
        <v>46</v>
      </c>
      <c r="M3823" t="b">
        <v>1</v>
      </c>
      <c r="N3823" t="s">
        <v>8271</v>
      </c>
      <c r="O3823" s="13">
        <f>E3823/D3823</f>
        <v>1.0454285714285714</v>
      </c>
      <c r="P3823" s="14">
        <f>IF($L3823&lt;&gt;0, E3823/L3823, 0)</f>
        <v>79.543478260869563</v>
      </c>
      <c r="Q3823" t="str">
        <f>LEFT($N3823, FIND("/", $N3823)-1)</f>
        <v>theater</v>
      </c>
      <c r="R3823" t="str">
        <f>RIGHT(N3823, LEN(N3823)-LEN(Q3823)-1)</f>
        <v>plays</v>
      </c>
      <c r="S3823" s="5">
        <f>$J3823/60/60/24+DATE(1970, 1, 1)</f>
        <v>42341.180636574078</v>
      </c>
      <c r="T3823" s="5">
        <f>$I3823/60/60/24+DATE(1970, 1, 1)</f>
        <v>42373.180636574078</v>
      </c>
      <c r="U3823" t="b">
        <f>T3823&gt;S3823</f>
        <v>1</v>
      </c>
    </row>
    <row r="3824" spans="1:21" ht="58" x14ac:dyDescent="0.35">
      <c r="A3824">
        <v>3822</v>
      </c>
      <c r="B3824" s="3" t="s">
        <v>3819</v>
      </c>
      <c r="C3824" s="3" t="s">
        <v>7931</v>
      </c>
      <c r="D3824" s="11">
        <v>5000</v>
      </c>
      <c r="E3824" s="11">
        <v>5501</v>
      </c>
      <c r="F3824" t="s">
        <v>8219</v>
      </c>
      <c r="G3824" t="s">
        <v>8236</v>
      </c>
      <c r="H3824" t="s">
        <v>8249</v>
      </c>
      <c r="I3824">
        <v>1453244340</v>
      </c>
      <c r="J3824">
        <v>1448136417</v>
      </c>
      <c r="K3824" t="b">
        <v>0</v>
      </c>
      <c r="L3824">
        <v>76</v>
      </c>
      <c r="M3824" t="b">
        <v>1</v>
      </c>
      <c r="N3824" t="s">
        <v>8271</v>
      </c>
      <c r="O3824" s="13">
        <f>E3824/D3824</f>
        <v>1.1002000000000001</v>
      </c>
      <c r="P3824" s="14">
        <f>IF($L3824&lt;&gt;0, E3824/L3824, 0)</f>
        <v>72.381578947368425</v>
      </c>
      <c r="Q3824" t="str">
        <f>LEFT($N3824, FIND("/", $N3824)-1)</f>
        <v>theater</v>
      </c>
      <c r="R3824" t="str">
        <f>RIGHT(N3824, LEN(N3824)-LEN(Q3824)-1)</f>
        <v>plays</v>
      </c>
      <c r="S3824" s="5">
        <f>$J3824/60/60/24+DATE(1970, 1, 1)</f>
        <v>42329.838159722218</v>
      </c>
      <c r="T3824" s="5">
        <f>$I3824/60/60/24+DATE(1970, 1, 1)</f>
        <v>42388.957638888889</v>
      </c>
      <c r="U3824" t="b">
        <f>T3824&gt;S3824</f>
        <v>1</v>
      </c>
    </row>
    <row r="3825" spans="1:21" ht="43.5" x14ac:dyDescent="0.35">
      <c r="A3825">
        <v>3823</v>
      </c>
      <c r="B3825" s="3" t="s">
        <v>3820</v>
      </c>
      <c r="C3825" s="3" t="s">
        <v>7932</v>
      </c>
      <c r="D3825" s="11">
        <v>2500</v>
      </c>
      <c r="E3825" s="11">
        <v>2650</v>
      </c>
      <c r="F3825" t="s">
        <v>8219</v>
      </c>
      <c r="G3825" t="s">
        <v>8224</v>
      </c>
      <c r="H3825" t="s">
        <v>8246</v>
      </c>
      <c r="I3825">
        <v>1437364740</v>
      </c>
      <c r="J3825">
        <v>1434405044</v>
      </c>
      <c r="K3825" t="b">
        <v>0</v>
      </c>
      <c r="L3825">
        <v>41</v>
      </c>
      <c r="M3825" t="b">
        <v>1</v>
      </c>
      <c r="N3825" t="s">
        <v>8271</v>
      </c>
      <c r="O3825" s="13">
        <f>E3825/D3825</f>
        <v>1.06</v>
      </c>
      <c r="P3825" s="14">
        <f>IF($L3825&lt;&gt;0, E3825/L3825, 0)</f>
        <v>64.634146341463421</v>
      </c>
      <c r="Q3825" t="str">
        <f>LEFT($N3825, FIND("/", $N3825)-1)</f>
        <v>theater</v>
      </c>
      <c r="R3825" t="str">
        <f>RIGHT(N3825, LEN(N3825)-LEN(Q3825)-1)</f>
        <v>plays</v>
      </c>
      <c r="S3825" s="5">
        <f>$J3825/60/60/24+DATE(1970, 1, 1)</f>
        <v>42170.910231481481</v>
      </c>
      <c r="T3825" s="5">
        <f>$I3825/60/60/24+DATE(1970, 1, 1)</f>
        <v>42205.165972222225</v>
      </c>
      <c r="U3825" t="b">
        <f>T3825&gt;S3825</f>
        <v>1</v>
      </c>
    </row>
    <row r="3826" spans="1:21" ht="43.5" x14ac:dyDescent="0.35">
      <c r="A3826">
        <v>3824</v>
      </c>
      <c r="B3826" s="3" t="s">
        <v>3821</v>
      </c>
      <c r="C3826" s="3" t="s">
        <v>7933</v>
      </c>
      <c r="D3826" s="11">
        <v>250</v>
      </c>
      <c r="E3826" s="11">
        <v>270</v>
      </c>
      <c r="F3826" t="s">
        <v>8219</v>
      </c>
      <c r="G3826" t="s">
        <v>8225</v>
      </c>
      <c r="H3826" t="s">
        <v>8247</v>
      </c>
      <c r="I3826">
        <v>1470058860</v>
      </c>
      <c r="J3826">
        <v>1469026903</v>
      </c>
      <c r="K3826" t="b">
        <v>0</v>
      </c>
      <c r="L3826">
        <v>7</v>
      </c>
      <c r="M3826" t="b">
        <v>1</v>
      </c>
      <c r="N3826" t="s">
        <v>8271</v>
      </c>
      <c r="O3826" s="13">
        <f>E3826/D3826</f>
        <v>1.08</v>
      </c>
      <c r="P3826" s="14">
        <f>IF($L3826&lt;&gt;0, E3826/L3826, 0)</f>
        <v>38.571428571428569</v>
      </c>
      <c r="Q3826" t="str">
        <f>LEFT($N3826, FIND("/", $N3826)-1)</f>
        <v>theater</v>
      </c>
      <c r="R3826" t="str">
        <f>RIGHT(N3826, LEN(N3826)-LEN(Q3826)-1)</f>
        <v>plays</v>
      </c>
      <c r="S3826" s="5">
        <f>$J3826/60/60/24+DATE(1970, 1, 1)</f>
        <v>42571.626192129625</v>
      </c>
      <c r="T3826" s="5">
        <f>$I3826/60/60/24+DATE(1970, 1, 1)</f>
        <v>42583.570138888885</v>
      </c>
      <c r="U3826" t="b">
        <f>T3826&gt;S3826</f>
        <v>1</v>
      </c>
    </row>
    <row r="3827" spans="1:21" ht="43.5" x14ac:dyDescent="0.35">
      <c r="A3827">
        <v>3825</v>
      </c>
      <c r="B3827" s="3" t="s">
        <v>3822</v>
      </c>
      <c r="C3827" s="3" t="s">
        <v>7934</v>
      </c>
      <c r="D3827" s="11">
        <v>5000</v>
      </c>
      <c r="E3827" s="11">
        <v>5271</v>
      </c>
      <c r="F3827" t="s">
        <v>8219</v>
      </c>
      <c r="G3827" t="s">
        <v>8224</v>
      </c>
      <c r="H3827" t="s">
        <v>8246</v>
      </c>
      <c r="I3827">
        <v>1434505214</v>
      </c>
      <c r="J3827">
        <v>1432690814</v>
      </c>
      <c r="K3827" t="b">
        <v>0</v>
      </c>
      <c r="L3827">
        <v>49</v>
      </c>
      <c r="M3827" t="b">
        <v>1</v>
      </c>
      <c r="N3827" t="s">
        <v>8271</v>
      </c>
      <c r="O3827" s="13">
        <f>E3827/D3827</f>
        <v>1.0542</v>
      </c>
      <c r="P3827" s="14">
        <f>IF($L3827&lt;&gt;0, E3827/L3827, 0)</f>
        <v>107.57142857142857</v>
      </c>
      <c r="Q3827" t="str">
        <f>LEFT($N3827, FIND("/", $N3827)-1)</f>
        <v>theater</v>
      </c>
      <c r="R3827" t="str">
        <f>RIGHT(N3827, LEN(N3827)-LEN(Q3827)-1)</f>
        <v>plays</v>
      </c>
      <c r="S3827" s="5">
        <f>$J3827/60/60/24+DATE(1970, 1, 1)</f>
        <v>42151.069606481484</v>
      </c>
      <c r="T3827" s="5">
        <f>$I3827/60/60/24+DATE(1970, 1, 1)</f>
        <v>42172.069606481484</v>
      </c>
      <c r="U3827" t="b">
        <f>T3827&gt;S3827</f>
        <v>1</v>
      </c>
    </row>
    <row r="3828" spans="1:21" ht="43.5" x14ac:dyDescent="0.35">
      <c r="A3828">
        <v>3826</v>
      </c>
      <c r="B3828" s="3" t="s">
        <v>3823</v>
      </c>
      <c r="C3828" s="3" t="s">
        <v>7935</v>
      </c>
      <c r="D3828" s="11">
        <v>600</v>
      </c>
      <c r="E3828" s="11">
        <v>715</v>
      </c>
      <c r="F3828" t="s">
        <v>8219</v>
      </c>
      <c r="G3828" t="s">
        <v>8225</v>
      </c>
      <c r="H3828" t="s">
        <v>8247</v>
      </c>
      <c r="I3828">
        <v>1430993394</v>
      </c>
      <c r="J3828">
        <v>1428401394</v>
      </c>
      <c r="K3828" t="b">
        <v>0</v>
      </c>
      <c r="L3828">
        <v>26</v>
      </c>
      <c r="M3828" t="b">
        <v>1</v>
      </c>
      <c r="N3828" t="s">
        <v>8271</v>
      </c>
      <c r="O3828" s="13">
        <f>E3828/D3828</f>
        <v>1.1916666666666667</v>
      </c>
      <c r="P3828" s="14">
        <f>IF($L3828&lt;&gt;0, E3828/L3828, 0)</f>
        <v>27.5</v>
      </c>
      <c r="Q3828" t="str">
        <f>LEFT($N3828, FIND("/", $N3828)-1)</f>
        <v>theater</v>
      </c>
      <c r="R3828" t="str">
        <f>RIGHT(N3828, LEN(N3828)-LEN(Q3828)-1)</f>
        <v>plays</v>
      </c>
      <c r="S3828" s="5">
        <f>$J3828/60/60/24+DATE(1970, 1, 1)</f>
        <v>42101.423541666663</v>
      </c>
      <c r="T3828" s="5">
        <f>$I3828/60/60/24+DATE(1970, 1, 1)</f>
        <v>42131.423541666663</v>
      </c>
      <c r="U3828" t="b">
        <f>T3828&gt;S3828</f>
        <v>1</v>
      </c>
    </row>
    <row r="3829" spans="1:21" ht="58" x14ac:dyDescent="0.35">
      <c r="A3829">
        <v>3827</v>
      </c>
      <c r="B3829" s="3" t="s">
        <v>3824</v>
      </c>
      <c r="C3829" s="3" t="s">
        <v>7936</v>
      </c>
      <c r="D3829" s="11">
        <v>3000</v>
      </c>
      <c r="E3829" s="11">
        <v>4580</v>
      </c>
      <c r="F3829" t="s">
        <v>8219</v>
      </c>
      <c r="G3829" t="s">
        <v>8225</v>
      </c>
      <c r="H3829" t="s">
        <v>8247</v>
      </c>
      <c r="I3829">
        <v>1427414400</v>
      </c>
      <c r="J3829">
        <v>1422656201</v>
      </c>
      <c r="K3829" t="b">
        <v>0</v>
      </c>
      <c r="L3829">
        <v>65</v>
      </c>
      <c r="M3829" t="b">
        <v>1</v>
      </c>
      <c r="N3829" t="s">
        <v>8271</v>
      </c>
      <c r="O3829" s="13">
        <f>E3829/D3829</f>
        <v>1.5266666666666666</v>
      </c>
      <c r="P3829" s="14">
        <f>IF($L3829&lt;&gt;0, E3829/L3829, 0)</f>
        <v>70.461538461538467</v>
      </c>
      <c r="Q3829" t="str">
        <f>LEFT($N3829, FIND("/", $N3829)-1)</f>
        <v>theater</v>
      </c>
      <c r="R3829" t="str">
        <f>RIGHT(N3829, LEN(N3829)-LEN(Q3829)-1)</f>
        <v>plays</v>
      </c>
      <c r="S3829" s="5">
        <f>$J3829/60/60/24+DATE(1970, 1, 1)</f>
        <v>42034.928252314814</v>
      </c>
      <c r="T3829" s="5">
        <f>$I3829/60/60/24+DATE(1970, 1, 1)</f>
        <v>42090</v>
      </c>
      <c r="U3829" t="b">
        <f>T3829&gt;S3829</f>
        <v>1</v>
      </c>
    </row>
    <row r="3830" spans="1:21" ht="43.5" x14ac:dyDescent="0.35">
      <c r="A3830">
        <v>3828</v>
      </c>
      <c r="B3830" s="3" t="s">
        <v>3825</v>
      </c>
      <c r="C3830" s="3" t="s">
        <v>7937</v>
      </c>
      <c r="D3830" s="11">
        <v>5000</v>
      </c>
      <c r="E3830" s="11">
        <v>5000</v>
      </c>
      <c r="F3830" t="s">
        <v>8219</v>
      </c>
      <c r="G3830" t="s">
        <v>8224</v>
      </c>
      <c r="H3830" t="s">
        <v>8246</v>
      </c>
      <c r="I3830">
        <v>1420033187</v>
      </c>
      <c r="J3830">
        <v>1414845587</v>
      </c>
      <c r="K3830" t="b">
        <v>0</v>
      </c>
      <c r="L3830">
        <v>28</v>
      </c>
      <c r="M3830" t="b">
        <v>1</v>
      </c>
      <c r="N3830" t="s">
        <v>8271</v>
      </c>
      <c r="O3830" s="13">
        <f>E3830/D3830</f>
        <v>1</v>
      </c>
      <c r="P3830" s="14">
        <f>IF($L3830&lt;&gt;0, E3830/L3830, 0)</f>
        <v>178.57142857142858</v>
      </c>
      <c r="Q3830" t="str">
        <f>LEFT($N3830, FIND("/", $N3830)-1)</f>
        <v>theater</v>
      </c>
      <c r="R3830" t="str">
        <f>RIGHT(N3830, LEN(N3830)-LEN(Q3830)-1)</f>
        <v>plays</v>
      </c>
      <c r="S3830" s="5">
        <f>$J3830/60/60/24+DATE(1970, 1, 1)</f>
        <v>41944.527627314819</v>
      </c>
      <c r="T3830" s="5">
        <f>$I3830/60/60/24+DATE(1970, 1, 1)</f>
        <v>42004.569293981483</v>
      </c>
      <c r="U3830" t="b">
        <f>T3830&gt;S3830</f>
        <v>1</v>
      </c>
    </row>
    <row r="3831" spans="1:21" ht="43.5" x14ac:dyDescent="0.35">
      <c r="A3831">
        <v>3829</v>
      </c>
      <c r="B3831" s="3" t="s">
        <v>3826</v>
      </c>
      <c r="C3831" s="3" t="s">
        <v>7938</v>
      </c>
      <c r="D3831" s="11">
        <v>500</v>
      </c>
      <c r="E3831" s="11">
        <v>501</v>
      </c>
      <c r="F3831" t="s">
        <v>8219</v>
      </c>
      <c r="G3831" t="s">
        <v>8224</v>
      </c>
      <c r="H3831" t="s">
        <v>8246</v>
      </c>
      <c r="I3831">
        <v>1472676371</v>
      </c>
      <c r="J3831">
        <v>1470948371</v>
      </c>
      <c r="K3831" t="b">
        <v>0</v>
      </c>
      <c r="L3831">
        <v>8</v>
      </c>
      <c r="M3831" t="b">
        <v>1</v>
      </c>
      <c r="N3831" t="s">
        <v>8271</v>
      </c>
      <c r="O3831" s="13">
        <f>E3831/D3831</f>
        <v>1.002</v>
      </c>
      <c r="P3831" s="14">
        <f>IF($L3831&lt;&gt;0, E3831/L3831, 0)</f>
        <v>62.625</v>
      </c>
      <c r="Q3831" t="str">
        <f>LEFT($N3831, FIND("/", $N3831)-1)</f>
        <v>theater</v>
      </c>
      <c r="R3831" t="str">
        <f>RIGHT(N3831, LEN(N3831)-LEN(Q3831)-1)</f>
        <v>plays</v>
      </c>
      <c r="S3831" s="5">
        <f>$J3831/60/60/24+DATE(1970, 1, 1)</f>
        <v>42593.865405092598</v>
      </c>
      <c r="T3831" s="5">
        <f>$I3831/60/60/24+DATE(1970, 1, 1)</f>
        <v>42613.865405092598</v>
      </c>
      <c r="U3831" t="b">
        <f>T3831&gt;S3831</f>
        <v>1</v>
      </c>
    </row>
    <row r="3832" spans="1:21" ht="43.5" x14ac:dyDescent="0.35">
      <c r="A3832">
        <v>3830</v>
      </c>
      <c r="B3832" s="3" t="s">
        <v>3827</v>
      </c>
      <c r="C3832" s="3" t="s">
        <v>7939</v>
      </c>
      <c r="D3832" s="11">
        <v>100</v>
      </c>
      <c r="E3832" s="11">
        <v>225</v>
      </c>
      <c r="F3832" t="s">
        <v>8219</v>
      </c>
      <c r="G3832" t="s">
        <v>8224</v>
      </c>
      <c r="H3832" t="s">
        <v>8246</v>
      </c>
      <c r="I3832">
        <v>1464371211</v>
      </c>
      <c r="J3832">
        <v>1463161611</v>
      </c>
      <c r="K3832" t="b">
        <v>0</v>
      </c>
      <c r="L3832">
        <v>3</v>
      </c>
      <c r="M3832" t="b">
        <v>1</v>
      </c>
      <c r="N3832" t="s">
        <v>8271</v>
      </c>
      <c r="O3832" s="13">
        <f>E3832/D3832</f>
        <v>2.25</v>
      </c>
      <c r="P3832" s="14">
        <f>IF($L3832&lt;&gt;0, E3832/L3832, 0)</f>
        <v>75</v>
      </c>
      <c r="Q3832" t="str">
        <f>LEFT($N3832, FIND("/", $N3832)-1)</f>
        <v>theater</v>
      </c>
      <c r="R3832" t="str">
        <f>RIGHT(N3832, LEN(N3832)-LEN(Q3832)-1)</f>
        <v>plays</v>
      </c>
      <c r="S3832" s="5">
        <f>$J3832/60/60/24+DATE(1970, 1, 1)</f>
        <v>42503.740868055553</v>
      </c>
      <c r="T3832" s="5">
        <f>$I3832/60/60/24+DATE(1970, 1, 1)</f>
        <v>42517.740868055553</v>
      </c>
      <c r="U3832" t="b">
        <f>T3832&gt;S3832</f>
        <v>1</v>
      </c>
    </row>
    <row r="3833" spans="1:21" ht="58" x14ac:dyDescent="0.35">
      <c r="A3833">
        <v>3831</v>
      </c>
      <c r="B3833" s="3" t="s">
        <v>3828</v>
      </c>
      <c r="C3833" s="3" t="s">
        <v>7940</v>
      </c>
      <c r="D3833" s="11">
        <v>500</v>
      </c>
      <c r="E3833" s="11">
        <v>530.11</v>
      </c>
      <c r="F3833" t="s">
        <v>8219</v>
      </c>
      <c r="G3833" t="s">
        <v>8224</v>
      </c>
      <c r="H3833" t="s">
        <v>8246</v>
      </c>
      <c r="I3833">
        <v>1415222545</v>
      </c>
      <c r="J3833">
        <v>1413404545</v>
      </c>
      <c r="K3833" t="b">
        <v>0</v>
      </c>
      <c r="L3833">
        <v>9</v>
      </c>
      <c r="M3833" t="b">
        <v>1</v>
      </c>
      <c r="N3833" t="s">
        <v>8271</v>
      </c>
      <c r="O3833" s="13">
        <f>E3833/D3833</f>
        <v>1.0602199999999999</v>
      </c>
      <c r="P3833" s="14">
        <f>IF($L3833&lt;&gt;0, E3833/L3833, 0)</f>
        <v>58.901111111111113</v>
      </c>
      <c r="Q3833" t="str">
        <f>LEFT($N3833, FIND("/", $N3833)-1)</f>
        <v>theater</v>
      </c>
      <c r="R3833" t="str">
        <f>RIGHT(N3833, LEN(N3833)-LEN(Q3833)-1)</f>
        <v>plays</v>
      </c>
      <c r="S3833" s="5">
        <f>$J3833/60/60/24+DATE(1970, 1, 1)</f>
        <v>41927.848900462966</v>
      </c>
      <c r="T3833" s="5">
        <f>$I3833/60/60/24+DATE(1970, 1, 1)</f>
        <v>41948.890567129631</v>
      </c>
      <c r="U3833" t="b">
        <f>T3833&gt;S3833</f>
        <v>1</v>
      </c>
    </row>
    <row r="3834" spans="1:21" ht="43.5" x14ac:dyDescent="0.35">
      <c r="A3834">
        <v>3832</v>
      </c>
      <c r="B3834" s="3" t="s">
        <v>3829</v>
      </c>
      <c r="C3834" s="3" t="s">
        <v>7941</v>
      </c>
      <c r="D3834" s="11">
        <v>1200</v>
      </c>
      <c r="E3834" s="11">
        <v>1256</v>
      </c>
      <c r="F3834" t="s">
        <v>8219</v>
      </c>
      <c r="G3834" t="s">
        <v>8224</v>
      </c>
      <c r="H3834" t="s">
        <v>8246</v>
      </c>
      <c r="I3834">
        <v>1455936335</v>
      </c>
      <c r="J3834">
        <v>1452048335</v>
      </c>
      <c r="K3834" t="b">
        <v>0</v>
      </c>
      <c r="L3834">
        <v>9</v>
      </c>
      <c r="M3834" t="b">
        <v>1</v>
      </c>
      <c r="N3834" t="s">
        <v>8271</v>
      </c>
      <c r="O3834" s="13">
        <f>E3834/D3834</f>
        <v>1.0466666666666666</v>
      </c>
      <c r="P3834" s="14">
        <f>IF($L3834&lt;&gt;0, E3834/L3834, 0)</f>
        <v>139.55555555555554</v>
      </c>
      <c r="Q3834" t="str">
        <f>LEFT($N3834, FIND("/", $N3834)-1)</f>
        <v>theater</v>
      </c>
      <c r="R3834" t="str">
        <f>RIGHT(N3834, LEN(N3834)-LEN(Q3834)-1)</f>
        <v>plays</v>
      </c>
      <c r="S3834" s="5">
        <f>$J3834/60/60/24+DATE(1970, 1, 1)</f>
        <v>42375.114988425921</v>
      </c>
      <c r="T3834" s="5">
        <f>$I3834/60/60/24+DATE(1970, 1, 1)</f>
        <v>42420.114988425921</v>
      </c>
      <c r="U3834" t="b">
        <f>T3834&gt;S3834</f>
        <v>1</v>
      </c>
    </row>
    <row r="3835" spans="1:21" ht="58" x14ac:dyDescent="0.35">
      <c r="A3835">
        <v>3833</v>
      </c>
      <c r="B3835" s="3" t="s">
        <v>3830</v>
      </c>
      <c r="C3835" s="3" t="s">
        <v>7942</v>
      </c>
      <c r="D3835" s="11">
        <v>1200</v>
      </c>
      <c r="E3835" s="11">
        <v>1400</v>
      </c>
      <c r="F3835" t="s">
        <v>8219</v>
      </c>
      <c r="G3835" t="s">
        <v>8229</v>
      </c>
      <c r="H3835" t="s">
        <v>8251</v>
      </c>
      <c r="I3835">
        <v>1417460940</v>
      </c>
      <c r="J3835">
        <v>1416516972</v>
      </c>
      <c r="K3835" t="b">
        <v>0</v>
      </c>
      <c r="L3835">
        <v>20</v>
      </c>
      <c r="M3835" t="b">
        <v>1</v>
      </c>
      <c r="N3835" t="s">
        <v>8271</v>
      </c>
      <c r="O3835" s="13">
        <f>E3835/D3835</f>
        <v>1.1666666666666667</v>
      </c>
      <c r="P3835" s="14">
        <f>IF($L3835&lt;&gt;0, E3835/L3835, 0)</f>
        <v>70</v>
      </c>
      <c r="Q3835" t="str">
        <f>LEFT($N3835, FIND("/", $N3835)-1)</f>
        <v>theater</v>
      </c>
      <c r="R3835" t="str">
        <f>RIGHT(N3835, LEN(N3835)-LEN(Q3835)-1)</f>
        <v>plays</v>
      </c>
      <c r="S3835" s="5">
        <f>$J3835/60/60/24+DATE(1970, 1, 1)</f>
        <v>41963.872361111105</v>
      </c>
      <c r="T3835" s="5">
        <f>$I3835/60/60/24+DATE(1970, 1, 1)</f>
        <v>41974.797916666663</v>
      </c>
      <c r="U3835" t="b">
        <f>T3835&gt;S3835</f>
        <v>1</v>
      </c>
    </row>
    <row r="3836" spans="1:21" ht="58" x14ac:dyDescent="0.35">
      <c r="A3836">
        <v>3834</v>
      </c>
      <c r="B3836" s="3" t="s">
        <v>3831</v>
      </c>
      <c r="C3836" s="3" t="s">
        <v>7943</v>
      </c>
      <c r="D3836" s="11">
        <v>3000</v>
      </c>
      <c r="E3836" s="11">
        <v>3271</v>
      </c>
      <c r="F3836" t="s">
        <v>8219</v>
      </c>
      <c r="G3836" t="s">
        <v>8225</v>
      </c>
      <c r="H3836" t="s">
        <v>8247</v>
      </c>
      <c r="I3836">
        <v>1434624067</v>
      </c>
      <c r="J3836">
        <v>1432032067</v>
      </c>
      <c r="K3836" t="b">
        <v>0</v>
      </c>
      <c r="L3836">
        <v>57</v>
      </c>
      <c r="M3836" t="b">
        <v>1</v>
      </c>
      <c r="N3836" t="s">
        <v>8271</v>
      </c>
      <c r="O3836" s="13">
        <f>E3836/D3836</f>
        <v>1.0903333333333334</v>
      </c>
      <c r="P3836" s="14">
        <f>IF($L3836&lt;&gt;0, E3836/L3836, 0)</f>
        <v>57.385964912280699</v>
      </c>
      <c r="Q3836" t="str">
        <f>LEFT($N3836, FIND("/", $N3836)-1)</f>
        <v>theater</v>
      </c>
      <c r="R3836" t="str">
        <f>RIGHT(N3836, LEN(N3836)-LEN(Q3836)-1)</f>
        <v>plays</v>
      </c>
      <c r="S3836" s="5">
        <f>$J3836/60/60/24+DATE(1970, 1, 1)</f>
        <v>42143.445219907408</v>
      </c>
      <c r="T3836" s="5">
        <f>$I3836/60/60/24+DATE(1970, 1, 1)</f>
        <v>42173.445219907408</v>
      </c>
      <c r="U3836" t="b">
        <f>T3836&gt;S3836</f>
        <v>1</v>
      </c>
    </row>
    <row r="3837" spans="1:21" ht="43.5" x14ac:dyDescent="0.35">
      <c r="A3837">
        <v>3835</v>
      </c>
      <c r="B3837" s="3" t="s">
        <v>3832</v>
      </c>
      <c r="C3837" s="3" t="s">
        <v>7944</v>
      </c>
      <c r="D3837" s="11">
        <v>200</v>
      </c>
      <c r="E3837" s="11">
        <v>320</v>
      </c>
      <c r="F3837" t="s">
        <v>8219</v>
      </c>
      <c r="G3837" t="s">
        <v>8225</v>
      </c>
      <c r="H3837" t="s">
        <v>8247</v>
      </c>
      <c r="I3837">
        <v>1461278208</v>
      </c>
      <c r="J3837">
        <v>1459463808</v>
      </c>
      <c r="K3837" t="b">
        <v>0</v>
      </c>
      <c r="L3837">
        <v>8</v>
      </c>
      <c r="M3837" t="b">
        <v>1</v>
      </c>
      <c r="N3837" t="s">
        <v>8271</v>
      </c>
      <c r="O3837" s="13">
        <f>E3837/D3837</f>
        <v>1.6</v>
      </c>
      <c r="P3837" s="14">
        <f>IF($L3837&lt;&gt;0, E3837/L3837, 0)</f>
        <v>40</v>
      </c>
      <c r="Q3837" t="str">
        <f>LEFT($N3837, FIND("/", $N3837)-1)</f>
        <v>theater</v>
      </c>
      <c r="R3837" t="str">
        <f>RIGHT(N3837, LEN(N3837)-LEN(Q3837)-1)</f>
        <v>plays</v>
      </c>
      <c r="S3837" s="5">
        <f>$J3837/60/60/24+DATE(1970, 1, 1)</f>
        <v>42460.94222222222</v>
      </c>
      <c r="T3837" s="5">
        <f>$I3837/60/60/24+DATE(1970, 1, 1)</f>
        <v>42481.94222222222</v>
      </c>
      <c r="U3837" t="b">
        <f>T3837&gt;S3837</f>
        <v>1</v>
      </c>
    </row>
    <row r="3838" spans="1:21" ht="43.5" x14ac:dyDescent="0.35">
      <c r="A3838">
        <v>3836</v>
      </c>
      <c r="B3838" s="3" t="s">
        <v>3833</v>
      </c>
      <c r="C3838" s="3" t="s">
        <v>7945</v>
      </c>
      <c r="D3838" s="11">
        <v>800</v>
      </c>
      <c r="E3838" s="11">
        <v>900</v>
      </c>
      <c r="F3838" t="s">
        <v>8219</v>
      </c>
      <c r="G3838" t="s">
        <v>8224</v>
      </c>
      <c r="H3838" t="s">
        <v>8246</v>
      </c>
      <c r="I3838">
        <v>1470197340</v>
      </c>
      <c r="J3838">
        <v>1467497652</v>
      </c>
      <c r="K3838" t="b">
        <v>0</v>
      </c>
      <c r="L3838">
        <v>14</v>
      </c>
      <c r="M3838" t="b">
        <v>1</v>
      </c>
      <c r="N3838" t="s">
        <v>8271</v>
      </c>
      <c r="O3838" s="13">
        <f>E3838/D3838</f>
        <v>1.125</v>
      </c>
      <c r="P3838" s="14">
        <f>IF($L3838&lt;&gt;0, E3838/L3838, 0)</f>
        <v>64.285714285714292</v>
      </c>
      <c r="Q3838" t="str">
        <f>LEFT($N3838, FIND("/", $N3838)-1)</f>
        <v>theater</v>
      </c>
      <c r="R3838" t="str">
        <f>RIGHT(N3838, LEN(N3838)-LEN(Q3838)-1)</f>
        <v>plays</v>
      </c>
      <c r="S3838" s="5">
        <f>$J3838/60/60/24+DATE(1970, 1, 1)</f>
        <v>42553.926527777774</v>
      </c>
      <c r="T3838" s="5">
        <f>$I3838/60/60/24+DATE(1970, 1, 1)</f>
        <v>42585.172916666663</v>
      </c>
      <c r="U3838" t="b">
        <f>T3838&gt;S3838</f>
        <v>1</v>
      </c>
    </row>
    <row r="3839" spans="1:21" ht="29" x14ac:dyDescent="0.35">
      <c r="A3839">
        <v>3837</v>
      </c>
      <c r="B3839" s="3" t="s">
        <v>3834</v>
      </c>
      <c r="C3839" s="3" t="s">
        <v>7946</v>
      </c>
      <c r="D3839" s="11">
        <v>2000</v>
      </c>
      <c r="E3839" s="11">
        <v>2042</v>
      </c>
      <c r="F3839" t="s">
        <v>8219</v>
      </c>
      <c r="G3839" t="s">
        <v>8225</v>
      </c>
      <c r="H3839" t="s">
        <v>8247</v>
      </c>
      <c r="I3839">
        <v>1435947758</v>
      </c>
      <c r="J3839">
        <v>1432837358</v>
      </c>
      <c r="K3839" t="b">
        <v>0</v>
      </c>
      <c r="L3839">
        <v>17</v>
      </c>
      <c r="M3839" t="b">
        <v>1</v>
      </c>
      <c r="N3839" t="s">
        <v>8271</v>
      </c>
      <c r="O3839" s="13">
        <f>E3839/D3839</f>
        <v>1.0209999999999999</v>
      </c>
      <c r="P3839" s="14">
        <f>IF($L3839&lt;&gt;0, E3839/L3839, 0)</f>
        <v>120.11764705882354</v>
      </c>
      <c r="Q3839" t="str">
        <f>LEFT($N3839, FIND("/", $N3839)-1)</f>
        <v>theater</v>
      </c>
      <c r="R3839" t="str">
        <f>RIGHT(N3839, LEN(N3839)-LEN(Q3839)-1)</f>
        <v>plays</v>
      </c>
      <c r="S3839" s="5">
        <f>$J3839/60/60/24+DATE(1970, 1, 1)</f>
        <v>42152.765717592592</v>
      </c>
      <c r="T3839" s="5">
        <f>$I3839/60/60/24+DATE(1970, 1, 1)</f>
        <v>42188.765717592592</v>
      </c>
      <c r="U3839" t="b">
        <f>T3839&gt;S3839</f>
        <v>1</v>
      </c>
    </row>
    <row r="3840" spans="1:21" ht="58" x14ac:dyDescent="0.35">
      <c r="A3840">
        <v>3838</v>
      </c>
      <c r="B3840" s="3" t="s">
        <v>3835</v>
      </c>
      <c r="C3840" s="3" t="s">
        <v>7947</v>
      </c>
      <c r="D3840" s="11">
        <v>100000</v>
      </c>
      <c r="E3840" s="11">
        <v>100824</v>
      </c>
      <c r="F3840" t="s">
        <v>8219</v>
      </c>
      <c r="G3840" t="s">
        <v>8235</v>
      </c>
      <c r="H3840" t="s">
        <v>8255</v>
      </c>
      <c r="I3840">
        <v>1432314209</v>
      </c>
      <c r="J3840">
        <v>1429722209</v>
      </c>
      <c r="K3840" t="b">
        <v>0</v>
      </c>
      <c r="L3840">
        <v>100</v>
      </c>
      <c r="M3840" t="b">
        <v>1</v>
      </c>
      <c r="N3840" t="s">
        <v>8271</v>
      </c>
      <c r="O3840" s="13">
        <f>E3840/D3840</f>
        <v>1.00824</v>
      </c>
      <c r="P3840" s="14">
        <f>IF($L3840&lt;&gt;0, E3840/L3840, 0)</f>
        <v>1008.24</v>
      </c>
      <c r="Q3840" t="str">
        <f>LEFT($N3840, FIND("/", $N3840)-1)</f>
        <v>theater</v>
      </c>
      <c r="R3840" t="str">
        <f>RIGHT(N3840, LEN(N3840)-LEN(Q3840)-1)</f>
        <v>plays</v>
      </c>
      <c r="S3840" s="5">
        <f>$J3840/60/60/24+DATE(1970, 1, 1)</f>
        <v>42116.710752314815</v>
      </c>
      <c r="T3840" s="5">
        <f>$I3840/60/60/24+DATE(1970, 1, 1)</f>
        <v>42146.710752314815</v>
      </c>
      <c r="U3840" t="b">
        <f>T3840&gt;S3840</f>
        <v>1</v>
      </c>
    </row>
    <row r="3841" spans="1:21" ht="43.5" x14ac:dyDescent="0.35">
      <c r="A3841">
        <v>3839</v>
      </c>
      <c r="B3841" s="3" t="s">
        <v>3836</v>
      </c>
      <c r="C3841" s="3" t="s">
        <v>7948</v>
      </c>
      <c r="D3841" s="11">
        <v>2000</v>
      </c>
      <c r="E3841" s="11">
        <v>2025</v>
      </c>
      <c r="F3841" t="s">
        <v>8219</v>
      </c>
      <c r="G3841" t="s">
        <v>8224</v>
      </c>
      <c r="H3841" t="s">
        <v>8246</v>
      </c>
      <c r="I3841">
        <v>1438226724</v>
      </c>
      <c r="J3841">
        <v>1433042724</v>
      </c>
      <c r="K3841" t="b">
        <v>0</v>
      </c>
      <c r="L3841">
        <v>32</v>
      </c>
      <c r="M3841" t="b">
        <v>1</v>
      </c>
      <c r="N3841" t="s">
        <v>8271</v>
      </c>
      <c r="O3841" s="13">
        <f>E3841/D3841</f>
        <v>1.0125</v>
      </c>
      <c r="P3841" s="14">
        <f>IF($L3841&lt;&gt;0, E3841/L3841, 0)</f>
        <v>63.28125</v>
      </c>
      <c r="Q3841" t="str">
        <f>LEFT($N3841, FIND("/", $N3841)-1)</f>
        <v>theater</v>
      </c>
      <c r="R3841" t="str">
        <f>RIGHT(N3841, LEN(N3841)-LEN(Q3841)-1)</f>
        <v>plays</v>
      </c>
      <c r="S3841" s="5">
        <f>$J3841/60/60/24+DATE(1970, 1, 1)</f>
        <v>42155.142638888887</v>
      </c>
      <c r="T3841" s="5">
        <f>$I3841/60/60/24+DATE(1970, 1, 1)</f>
        <v>42215.142638888887</v>
      </c>
      <c r="U3841" t="b">
        <f>T3841&gt;S3841</f>
        <v>1</v>
      </c>
    </row>
    <row r="3842" spans="1:21" ht="43.5" x14ac:dyDescent="0.35">
      <c r="A3842">
        <v>3840</v>
      </c>
      <c r="B3842" s="3" t="s">
        <v>3837</v>
      </c>
      <c r="C3842" s="3" t="s">
        <v>7949</v>
      </c>
      <c r="D3842" s="11">
        <v>1</v>
      </c>
      <c r="E3842" s="11">
        <v>65</v>
      </c>
      <c r="F3842" t="s">
        <v>8219</v>
      </c>
      <c r="G3842" t="s">
        <v>8225</v>
      </c>
      <c r="H3842" t="s">
        <v>8247</v>
      </c>
      <c r="I3842">
        <v>1459180229</v>
      </c>
      <c r="J3842">
        <v>1457023829</v>
      </c>
      <c r="K3842" t="b">
        <v>0</v>
      </c>
      <c r="L3842">
        <v>3</v>
      </c>
      <c r="M3842" t="b">
        <v>1</v>
      </c>
      <c r="N3842" t="s">
        <v>8271</v>
      </c>
      <c r="O3842" s="13">
        <f>E3842/D3842</f>
        <v>65</v>
      </c>
      <c r="P3842" s="14">
        <f>IF($L3842&lt;&gt;0, E3842/L3842, 0)</f>
        <v>21.666666666666668</v>
      </c>
      <c r="Q3842" t="str">
        <f>LEFT($N3842, FIND("/", $N3842)-1)</f>
        <v>theater</v>
      </c>
      <c r="R3842" t="str">
        <f>RIGHT(N3842, LEN(N3842)-LEN(Q3842)-1)</f>
        <v>plays</v>
      </c>
      <c r="S3842" s="5">
        <f>$J3842/60/60/24+DATE(1970, 1, 1)</f>
        <v>42432.701724537037</v>
      </c>
      <c r="T3842" s="5">
        <f>$I3842/60/60/24+DATE(1970, 1, 1)</f>
        <v>42457.660057870366</v>
      </c>
      <c r="U3842" t="b">
        <f>T3842&gt;S3842</f>
        <v>1</v>
      </c>
    </row>
    <row r="3843" spans="1:21" ht="43.5" x14ac:dyDescent="0.35">
      <c r="A3843">
        <v>3841</v>
      </c>
      <c r="B3843" s="3" t="s">
        <v>3838</v>
      </c>
      <c r="C3843" s="3" t="s">
        <v>7950</v>
      </c>
      <c r="D3843" s="11">
        <v>10000</v>
      </c>
      <c r="E3843" s="11">
        <v>872</v>
      </c>
      <c r="F3843" t="s">
        <v>8221</v>
      </c>
      <c r="G3843" t="s">
        <v>8224</v>
      </c>
      <c r="H3843" t="s">
        <v>8246</v>
      </c>
      <c r="I3843">
        <v>1405882287</v>
      </c>
      <c r="J3843">
        <v>1400698287</v>
      </c>
      <c r="K3843" t="b">
        <v>1</v>
      </c>
      <c r="L3843">
        <v>34</v>
      </c>
      <c r="M3843" t="b">
        <v>0</v>
      </c>
      <c r="N3843" t="s">
        <v>8271</v>
      </c>
      <c r="O3843" s="13">
        <f>E3843/D3843</f>
        <v>8.72E-2</v>
      </c>
      <c r="P3843" s="14">
        <f>IF($L3843&lt;&gt;0, E3843/L3843, 0)</f>
        <v>25.647058823529413</v>
      </c>
      <c r="Q3843" t="str">
        <f>LEFT($N3843, FIND("/", $N3843)-1)</f>
        <v>theater</v>
      </c>
      <c r="R3843" t="str">
        <f>RIGHT(N3843, LEN(N3843)-LEN(Q3843)-1)</f>
        <v>plays</v>
      </c>
      <c r="S3843" s="5">
        <f>$J3843/60/60/24+DATE(1970, 1, 1)</f>
        <v>41780.785729166666</v>
      </c>
      <c r="T3843" s="5">
        <f>$I3843/60/60/24+DATE(1970, 1, 1)</f>
        <v>41840.785729166666</v>
      </c>
      <c r="U3843" t="b">
        <f>T3843&gt;S3843</f>
        <v>1</v>
      </c>
    </row>
    <row r="3844" spans="1:21" ht="43.5" x14ac:dyDescent="0.35">
      <c r="A3844">
        <v>3842</v>
      </c>
      <c r="B3844" s="3" t="s">
        <v>3839</v>
      </c>
      <c r="C3844" s="3" t="s">
        <v>7951</v>
      </c>
      <c r="D3844" s="11">
        <v>5000</v>
      </c>
      <c r="E3844" s="11">
        <v>1097</v>
      </c>
      <c r="F3844" t="s">
        <v>8221</v>
      </c>
      <c r="G3844" t="s">
        <v>8225</v>
      </c>
      <c r="H3844" t="s">
        <v>8247</v>
      </c>
      <c r="I3844">
        <v>1399809052</v>
      </c>
      <c r="J3844">
        <v>1397217052</v>
      </c>
      <c r="K3844" t="b">
        <v>1</v>
      </c>
      <c r="L3844">
        <v>23</v>
      </c>
      <c r="M3844" t="b">
        <v>0</v>
      </c>
      <c r="N3844" t="s">
        <v>8271</v>
      </c>
      <c r="O3844" s="13">
        <f>E3844/D3844</f>
        <v>0.21940000000000001</v>
      </c>
      <c r="P3844" s="14">
        <f>IF($L3844&lt;&gt;0, E3844/L3844, 0)</f>
        <v>47.695652173913047</v>
      </c>
      <c r="Q3844" t="str">
        <f>LEFT($N3844, FIND("/", $N3844)-1)</f>
        <v>theater</v>
      </c>
      <c r="R3844" t="str">
        <f>RIGHT(N3844, LEN(N3844)-LEN(Q3844)-1)</f>
        <v>plays</v>
      </c>
      <c r="S3844" s="5">
        <f>$J3844/60/60/24+DATE(1970, 1, 1)</f>
        <v>41740.493657407409</v>
      </c>
      <c r="T3844" s="5">
        <f>$I3844/60/60/24+DATE(1970, 1, 1)</f>
        <v>41770.493657407409</v>
      </c>
      <c r="U3844" t="b">
        <f>T3844&gt;S3844</f>
        <v>1</v>
      </c>
    </row>
    <row r="3845" spans="1:21" ht="43.5" x14ac:dyDescent="0.35">
      <c r="A3845">
        <v>3843</v>
      </c>
      <c r="B3845" s="3" t="s">
        <v>3840</v>
      </c>
      <c r="C3845" s="3" t="s">
        <v>7952</v>
      </c>
      <c r="D3845" s="11">
        <v>5000</v>
      </c>
      <c r="E3845" s="11">
        <v>1065</v>
      </c>
      <c r="F3845" t="s">
        <v>8221</v>
      </c>
      <c r="G3845" t="s">
        <v>8224</v>
      </c>
      <c r="H3845" t="s">
        <v>8246</v>
      </c>
      <c r="I3845">
        <v>1401587064</v>
      </c>
      <c r="J3845">
        <v>1399427064</v>
      </c>
      <c r="K3845" t="b">
        <v>1</v>
      </c>
      <c r="L3845">
        <v>19</v>
      </c>
      <c r="M3845" t="b">
        <v>0</v>
      </c>
      <c r="N3845" t="s">
        <v>8271</v>
      </c>
      <c r="O3845" s="13">
        <f>E3845/D3845</f>
        <v>0.21299999999999999</v>
      </c>
      <c r="P3845" s="14">
        <f>IF($L3845&lt;&gt;0, E3845/L3845, 0)</f>
        <v>56.05263157894737</v>
      </c>
      <c r="Q3845" t="str">
        <f>LEFT($N3845, FIND("/", $N3845)-1)</f>
        <v>theater</v>
      </c>
      <c r="R3845" t="str">
        <f>RIGHT(N3845, LEN(N3845)-LEN(Q3845)-1)</f>
        <v>plays</v>
      </c>
      <c r="S3845" s="5">
        <f>$J3845/60/60/24+DATE(1970, 1, 1)</f>
        <v>41766.072500000002</v>
      </c>
      <c r="T3845" s="5">
        <f>$I3845/60/60/24+DATE(1970, 1, 1)</f>
        <v>41791.072500000002</v>
      </c>
      <c r="U3845" t="b">
        <f>T3845&gt;S3845</f>
        <v>1</v>
      </c>
    </row>
    <row r="3846" spans="1:21" ht="43.5" x14ac:dyDescent="0.35">
      <c r="A3846">
        <v>3844</v>
      </c>
      <c r="B3846" s="3" t="s">
        <v>3841</v>
      </c>
      <c r="C3846" s="3" t="s">
        <v>7953</v>
      </c>
      <c r="D3846" s="11">
        <v>9800</v>
      </c>
      <c r="E3846" s="11">
        <v>4066</v>
      </c>
      <c r="F3846" t="s">
        <v>8221</v>
      </c>
      <c r="G3846" t="s">
        <v>8224</v>
      </c>
      <c r="H3846" t="s">
        <v>8246</v>
      </c>
      <c r="I3846">
        <v>1401778740</v>
      </c>
      <c r="J3846">
        <v>1399474134</v>
      </c>
      <c r="K3846" t="b">
        <v>1</v>
      </c>
      <c r="L3846">
        <v>50</v>
      </c>
      <c r="M3846" t="b">
        <v>0</v>
      </c>
      <c r="N3846" t="s">
        <v>8271</v>
      </c>
      <c r="O3846" s="13">
        <f>E3846/D3846</f>
        <v>0.41489795918367345</v>
      </c>
      <c r="P3846" s="14">
        <f>IF($L3846&lt;&gt;0, E3846/L3846, 0)</f>
        <v>81.319999999999993</v>
      </c>
      <c r="Q3846" t="str">
        <f>LEFT($N3846, FIND("/", $N3846)-1)</f>
        <v>theater</v>
      </c>
      <c r="R3846" t="str">
        <f>RIGHT(N3846, LEN(N3846)-LEN(Q3846)-1)</f>
        <v>plays</v>
      </c>
      <c r="S3846" s="5">
        <f>$J3846/60/60/24+DATE(1970, 1, 1)</f>
        <v>41766.617291666669</v>
      </c>
      <c r="T3846" s="5">
        <f>$I3846/60/60/24+DATE(1970, 1, 1)</f>
        <v>41793.290972222225</v>
      </c>
      <c r="U3846" t="b">
        <f>T3846&gt;S3846</f>
        <v>1</v>
      </c>
    </row>
    <row r="3847" spans="1:21" ht="58" x14ac:dyDescent="0.35">
      <c r="A3847">
        <v>3845</v>
      </c>
      <c r="B3847" s="3" t="s">
        <v>3842</v>
      </c>
      <c r="C3847" s="3" t="s">
        <v>7954</v>
      </c>
      <c r="D3847" s="11">
        <v>40000</v>
      </c>
      <c r="E3847" s="11">
        <v>842</v>
      </c>
      <c r="F3847" t="s">
        <v>8221</v>
      </c>
      <c r="G3847" t="s">
        <v>8224</v>
      </c>
      <c r="H3847" t="s">
        <v>8246</v>
      </c>
      <c r="I3847">
        <v>1443711774</v>
      </c>
      <c r="J3847">
        <v>1441119774</v>
      </c>
      <c r="K3847" t="b">
        <v>1</v>
      </c>
      <c r="L3847">
        <v>12</v>
      </c>
      <c r="M3847" t="b">
        <v>0</v>
      </c>
      <c r="N3847" t="s">
        <v>8271</v>
      </c>
      <c r="O3847" s="13">
        <f>E3847/D3847</f>
        <v>2.1049999999999999E-2</v>
      </c>
      <c r="P3847" s="14">
        <f>IF($L3847&lt;&gt;0, E3847/L3847, 0)</f>
        <v>70.166666666666671</v>
      </c>
      <c r="Q3847" t="str">
        <f>LEFT($N3847, FIND("/", $N3847)-1)</f>
        <v>theater</v>
      </c>
      <c r="R3847" t="str">
        <f>RIGHT(N3847, LEN(N3847)-LEN(Q3847)-1)</f>
        <v>plays</v>
      </c>
      <c r="S3847" s="5">
        <f>$J3847/60/60/24+DATE(1970, 1, 1)</f>
        <v>42248.627013888887</v>
      </c>
      <c r="T3847" s="5">
        <f>$I3847/60/60/24+DATE(1970, 1, 1)</f>
        <v>42278.627013888887</v>
      </c>
      <c r="U3847" t="b">
        <f>T3847&gt;S3847</f>
        <v>1</v>
      </c>
    </row>
    <row r="3848" spans="1:21" ht="43.5" x14ac:dyDescent="0.35">
      <c r="A3848">
        <v>3846</v>
      </c>
      <c r="B3848" s="3" t="s">
        <v>3843</v>
      </c>
      <c r="C3848" s="3" t="s">
        <v>7955</v>
      </c>
      <c r="D3848" s="11">
        <v>7000</v>
      </c>
      <c r="E3848" s="11">
        <v>189</v>
      </c>
      <c r="F3848" t="s">
        <v>8221</v>
      </c>
      <c r="G3848" t="s">
        <v>8224</v>
      </c>
      <c r="H3848" t="s">
        <v>8246</v>
      </c>
      <c r="I3848">
        <v>1412405940</v>
      </c>
      <c r="J3848">
        <v>1409721542</v>
      </c>
      <c r="K3848" t="b">
        <v>1</v>
      </c>
      <c r="L3848">
        <v>8</v>
      </c>
      <c r="M3848" t="b">
        <v>0</v>
      </c>
      <c r="N3848" t="s">
        <v>8271</v>
      </c>
      <c r="O3848" s="13">
        <f>E3848/D3848</f>
        <v>2.7E-2</v>
      </c>
      <c r="P3848" s="14">
        <f>IF($L3848&lt;&gt;0, E3848/L3848, 0)</f>
        <v>23.625</v>
      </c>
      <c r="Q3848" t="str">
        <f>LEFT($N3848, FIND("/", $N3848)-1)</f>
        <v>theater</v>
      </c>
      <c r="R3848" t="str">
        <f>RIGHT(N3848, LEN(N3848)-LEN(Q3848)-1)</f>
        <v>plays</v>
      </c>
      <c r="S3848" s="5">
        <f>$J3848/60/60/24+DATE(1970, 1, 1)</f>
        <v>41885.221550925926</v>
      </c>
      <c r="T3848" s="5">
        <f>$I3848/60/60/24+DATE(1970, 1, 1)</f>
        <v>41916.290972222225</v>
      </c>
      <c r="U3848" t="b">
        <f>T3848&gt;S3848</f>
        <v>1</v>
      </c>
    </row>
    <row r="3849" spans="1:21" ht="43.5" x14ac:dyDescent="0.35">
      <c r="A3849">
        <v>3847</v>
      </c>
      <c r="B3849" s="3" t="s">
        <v>3844</v>
      </c>
      <c r="C3849" s="3" t="s">
        <v>7956</v>
      </c>
      <c r="D3849" s="11">
        <v>10500</v>
      </c>
      <c r="E3849" s="11">
        <v>1697</v>
      </c>
      <c r="F3849" t="s">
        <v>8221</v>
      </c>
      <c r="G3849" t="s">
        <v>8224</v>
      </c>
      <c r="H3849" t="s">
        <v>8246</v>
      </c>
      <c r="I3849">
        <v>1437283391</v>
      </c>
      <c r="J3849">
        <v>1433395391</v>
      </c>
      <c r="K3849" t="b">
        <v>1</v>
      </c>
      <c r="L3849">
        <v>9</v>
      </c>
      <c r="M3849" t="b">
        <v>0</v>
      </c>
      <c r="N3849" t="s">
        <v>8271</v>
      </c>
      <c r="O3849" s="13">
        <f>E3849/D3849</f>
        <v>0.16161904761904761</v>
      </c>
      <c r="P3849" s="14">
        <f>IF($L3849&lt;&gt;0, E3849/L3849, 0)</f>
        <v>188.55555555555554</v>
      </c>
      <c r="Q3849" t="str">
        <f>LEFT($N3849, FIND("/", $N3849)-1)</f>
        <v>theater</v>
      </c>
      <c r="R3849" t="str">
        <f>RIGHT(N3849, LEN(N3849)-LEN(Q3849)-1)</f>
        <v>plays</v>
      </c>
      <c r="S3849" s="5">
        <f>$J3849/60/60/24+DATE(1970, 1, 1)</f>
        <v>42159.224432870367</v>
      </c>
      <c r="T3849" s="5">
        <f>$I3849/60/60/24+DATE(1970, 1, 1)</f>
        <v>42204.224432870367</v>
      </c>
      <c r="U3849" t="b">
        <f>T3849&gt;S3849</f>
        <v>1</v>
      </c>
    </row>
    <row r="3850" spans="1:21" ht="43.5" x14ac:dyDescent="0.35">
      <c r="A3850">
        <v>3848</v>
      </c>
      <c r="B3850" s="3" t="s">
        <v>3845</v>
      </c>
      <c r="C3850" s="3" t="s">
        <v>7957</v>
      </c>
      <c r="D3850" s="11">
        <v>13000</v>
      </c>
      <c r="E3850" s="11">
        <v>2129</v>
      </c>
      <c r="F3850" t="s">
        <v>8221</v>
      </c>
      <c r="G3850" t="s">
        <v>8224</v>
      </c>
      <c r="H3850" t="s">
        <v>8246</v>
      </c>
      <c r="I3850">
        <v>1445196989</v>
      </c>
      <c r="J3850">
        <v>1442604989</v>
      </c>
      <c r="K3850" t="b">
        <v>1</v>
      </c>
      <c r="L3850">
        <v>43</v>
      </c>
      <c r="M3850" t="b">
        <v>0</v>
      </c>
      <c r="N3850" t="s">
        <v>8271</v>
      </c>
      <c r="O3850" s="13">
        <f>E3850/D3850</f>
        <v>0.16376923076923078</v>
      </c>
      <c r="P3850" s="14">
        <f>IF($L3850&lt;&gt;0, E3850/L3850, 0)</f>
        <v>49.511627906976742</v>
      </c>
      <c r="Q3850" t="str">
        <f>LEFT($N3850, FIND("/", $N3850)-1)</f>
        <v>theater</v>
      </c>
      <c r="R3850" t="str">
        <f>RIGHT(N3850, LEN(N3850)-LEN(Q3850)-1)</f>
        <v>plays</v>
      </c>
      <c r="S3850" s="5">
        <f>$J3850/60/60/24+DATE(1970, 1, 1)</f>
        <v>42265.817002314812</v>
      </c>
      <c r="T3850" s="5">
        <f>$I3850/60/60/24+DATE(1970, 1, 1)</f>
        <v>42295.817002314812</v>
      </c>
      <c r="U3850" t="b">
        <f>T3850&gt;S3850</f>
        <v>1</v>
      </c>
    </row>
    <row r="3851" spans="1:21" ht="58" x14ac:dyDescent="0.35">
      <c r="A3851">
        <v>3849</v>
      </c>
      <c r="B3851" s="3" t="s">
        <v>3846</v>
      </c>
      <c r="C3851" s="3" t="s">
        <v>7958</v>
      </c>
      <c r="D3851" s="11">
        <v>30000</v>
      </c>
      <c r="E3851" s="11">
        <v>2113</v>
      </c>
      <c r="F3851" t="s">
        <v>8221</v>
      </c>
      <c r="G3851" t="s">
        <v>8236</v>
      </c>
      <c r="H3851" t="s">
        <v>8249</v>
      </c>
      <c r="I3851">
        <v>1434047084</v>
      </c>
      <c r="J3851">
        <v>1431455084</v>
      </c>
      <c r="K3851" t="b">
        <v>1</v>
      </c>
      <c r="L3851">
        <v>28</v>
      </c>
      <c r="M3851" t="b">
        <v>0</v>
      </c>
      <c r="N3851" t="s">
        <v>8271</v>
      </c>
      <c r="O3851" s="13">
        <f>E3851/D3851</f>
        <v>7.0433333333333334E-2</v>
      </c>
      <c r="P3851" s="14">
        <f>IF($L3851&lt;&gt;0, E3851/L3851, 0)</f>
        <v>75.464285714285708</v>
      </c>
      <c r="Q3851" t="str">
        <f>LEFT($N3851, FIND("/", $N3851)-1)</f>
        <v>theater</v>
      </c>
      <c r="R3851" t="str">
        <f>RIGHT(N3851, LEN(N3851)-LEN(Q3851)-1)</f>
        <v>plays</v>
      </c>
      <c r="S3851" s="5">
        <f>$J3851/60/60/24+DATE(1970, 1, 1)</f>
        <v>42136.767175925925</v>
      </c>
      <c r="T3851" s="5">
        <f>$I3851/60/60/24+DATE(1970, 1, 1)</f>
        <v>42166.767175925925</v>
      </c>
      <c r="U3851" t="b">
        <f>T3851&gt;S3851</f>
        <v>1</v>
      </c>
    </row>
    <row r="3852" spans="1:21" ht="29" x14ac:dyDescent="0.35">
      <c r="A3852">
        <v>3850</v>
      </c>
      <c r="B3852" s="3" t="s">
        <v>3847</v>
      </c>
      <c r="C3852" s="3" t="s">
        <v>7959</v>
      </c>
      <c r="D3852" s="11">
        <v>1000</v>
      </c>
      <c r="E3852" s="11">
        <v>38</v>
      </c>
      <c r="F3852" t="s">
        <v>8221</v>
      </c>
      <c r="G3852" t="s">
        <v>8224</v>
      </c>
      <c r="H3852" t="s">
        <v>8246</v>
      </c>
      <c r="I3852">
        <v>1420081143</v>
      </c>
      <c r="J3852">
        <v>1417489143</v>
      </c>
      <c r="K3852" t="b">
        <v>1</v>
      </c>
      <c r="L3852">
        <v>4</v>
      </c>
      <c r="M3852" t="b">
        <v>0</v>
      </c>
      <c r="N3852" t="s">
        <v>8271</v>
      </c>
      <c r="O3852" s="13">
        <f>E3852/D3852</f>
        <v>3.7999999999999999E-2</v>
      </c>
      <c r="P3852" s="14">
        <f>IF($L3852&lt;&gt;0, E3852/L3852, 0)</f>
        <v>9.5</v>
      </c>
      <c r="Q3852" t="str">
        <f>LEFT($N3852, FIND("/", $N3852)-1)</f>
        <v>theater</v>
      </c>
      <c r="R3852" t="str">
        <f>RIGHT(N3852, LEN(N3852)-LEN(Q3852)-1)</f>
        <v>plays</v>
      </c>
      <c r="S3852" s="5">
        <f>$J3852/60/60/24+DATE(1970, 1, 1)</f>
        <v>41975.124340277776</v>
      </c>
      <c r="T3852" s="5">
        <f>$I3852/60/60/24+DATE(1970, 1, 1)</f>
        <v>42005.124340277776</v>
      </c>
      <c r="U3852" t="b">
        <f>T3852&gt;S3852</f>
        <v>1</v>
      </c>
    </row>
    <row r="3853" spans="1:21" ht="43.5" x14ac:dyDescent="0.35">
      <c r="A3853">
        <v>3851</v>
      </c>
      <c r="B3853" s="3" t="s">
        <v>3848</v>
      </c>
      <c r="C3853" s="3" t="s">
        <v>7960</v>
      </c>
      <c r="D3853" s="11">
        <v>2500</v>
      </c>
      <c r="E3853" s="11">
        <v>852</v>
      </c>
      <c r="F3853" t="s">
        <v>8221</v>
      </c>
      <c r="G3853" t="s">
        <v>8225</v>
      </c>
      <c r="H3853" t="s">
        <v>8247</v>
      </c>
      <c r="I3853">
        <v>1437129179</v>
      </c>
      <c r="J3853">
        <v>1434537179</v>
      </c>
      <c r="K3853" t="b">
        <v>1</v>
      </c>
      <c r="L3853">
        <v>24</v>
      </c>
      <c r="M3853" t="b">
        <v>0</v>
      </c>
      <c r="N3853" t="s">
        <v>8271</v>
      </c>
      <c r="O3853" s="13">
        <f>E3853/D3853</f>
        <v>0.34079999999999999</v>
      </c>
      <c r="P3853" s="14">
        <f>IF($L3853&lt;&gt;0, E3853/L3853, 0)</f>
        <v>35.5</v>
      </c>
      <c r="Q3853" t="str">
        <f>LEFT($N3853, FIND("/", $N3853)-1)</f>
        <v>theater</v>
      </c>
      <c r="R3853" t="str">
        <f>RIGHT(N3853, LEN(N3853)-LEN(Q3853)-1)</f>
        <v>plays</v>
      </c>
      <c r="S3853" s="5">
        <f>$J3853/60/60/24+DATE(1970, 1, 1)</f>
        <v>42172.439571759256</v>
      </c>
      <c r="T3853" s="5">
        <f>$I3853/60/60/24+DATE(1970, 1, 1)</f>
        <v>42202.439571759256</v>
      </c>
      <c r="U3853" t="b">
        <f>T3853&gt;S3853</f>
        <v>1</v>
      </c>
    </row>
    <row r="3854" spans="1:21" ht="43.5" x14ac:dyDescent="0.35">
      <c r="A3854">
        <v>3852</v>
      </c>
      <c r="B3854" s="3" t="s">
        <v>3849</v>
      </c>
      <c r="C3854" s="3" t="s">
        <v>7961</v>
      </c>
      <c r="D3854" s="11">
        <v>10000</v>
      </c>
      <c r="E3854" s="11">
        <v>20</v>
      </c>
      <c r="F3854" t="s">
        <v>8221</v>
      </c>
      <c r="G3854" t="s">
        <v>8224</v>
      </c>
      <c r="H3854" t="s">
        <v>8246</v>
      </c>
      <c r="I3854">
        <v>1427427276</v>
      </c>
      <c r="J3854">
        <v>1425270876</v>
      </c>
      <c r="K3854" t="b">
        <v>0</v>
      </c>
      <c r="L3854">
        <v>2</v>
      </c>
      <c r="M3854" t="b">
        <v>0</v>
      </c>
      <c r="N3854" t="s">
        <v>8271</v>
      </c>
      <c r="O3854" s="13">
        <f>E3854/D3854</f>
        <v>2E-3</v>
      </c>
      <c r="P3854" s="14">
        <f>IF($L3854&lt;&gt;0, E3854/L3854, 0)</f>
        <v>10</v>
      </c>
      <c r="Q3854" t="str">
        <f>LEFT($N3854, FIND("/", $N3854)-1)</f>
        <v>theater</v>
      </c>
      <c r="R3854" t="str">
        <f>RIGHT(N3854, LEN(N3854)-LEN(Q3854)-1)</f>
        <v>plays</v>
      </c>
      <c r="S3854" s="5">
        <f>$J3854/60/60/24+DATE(1970, 1, 1)</f>
        <v>42065.190694444449</v>
      </c>
      <c r="T3854" s="5">
        <f>$I3854/60/60/24+DATE(1970, 1, 1)</f>
        <v>42090.149027777778</v>
      </c>
      <c r="U3854" t="b">
        <f>T3854&gt;S3854</f>
        <v>1</v>
      </c>
    </row>
    <row r="3855" spans="1:21" ht="43.5" x14ac:dyDescent="0.35">
      <c r="A3855">
        <v>3853</v>
      </c>
      <c r="B3855" s="3" t="s">
        <v>3850</v>
      </c>
      <c r="C3855" s="3" t="s">
        <v>7962</v>
      </c>
      <c r="D3855" s="11">
        <v>100000</v>
      </c>
      <c r="E3855" s="11">
        <v>26</v>
      </c>
      <c r="F3855" t="s">
        <v>8221</v>
      </c>
      <c r="G3855" t="s">
        <v>8224</v>
      </c>
      <c r="H3855" t="s">
        <v>8246</v>
      </c>
      <c r="I3855">
        <v>1409602178</v>
      </c>
      <c r="J3855">
        <v>1406578178</v>
      </c>
      <c r="K3855" t="b">
        <v>0</v>
      </c>
      <c r="L3855">
        <v>2</v>
      </c>
      <c r="M3855" t="b">
        <v>0</v>
      </c>
      <c r="N3855" t="s">
        <v>8271</v>
      </c>
      <c r="O3855" s="13">
        <f>E3855/D3855</f>
        <v>2.5999999999999998E-4</v>
      </c>
      <c r="P3855" s="14">
        <f>IF($L3855&lt;&gt;0, E3855/L3855, 0)</f>
        <v>13</v>
      </c>
      <c r="Q3855" t="str">
        <f>LEFT($N3855, FIND("/", $N3855)-1)</f>
        <v>theater</v>
      </c>
      <c r="R3855" t="str">
        <f>RIGHT(N3855, LEN(N3855)-LEN(Q3855)-1)</f>
        <v>plays</v>
      </c>
      <c r="S3855" s="5">
        <f>$J3855/60/60/24+DATE(1970, 1, 1)</f>
        <v>41848.84002314815</v>
      </c>
      <c r="T3855" s="5">
        <f>$I3855/60/60/24+DATE(1970, 1, 1)</f>
        <v>41883.84002314815</v>
      </c>
      <c r="U3855" t="b">
        <f>T3855&gt;S3855</f>
        <v>1</v>
      </c>
    </row>
    <row r="3856" spans="1:21" ht="29" x14ac:dyDescent="0.35">
      <c r="A3856">
        <v>3854</v>
      </c>
      <c r="B3856" s="3" t="s">
        <v>3851</v>
      </c>
      <c r="C3856" s="3" t="s">
        <v>7963</v>
      </c>
      <c r="D3856" s="11">
        <v>11000</v>
      </c>
      <c r="E3856" s="11">
        <v>1788</v>
      </c>
      <c r="F3856" t="s">
        <v>8221</v>
      </c>
      <c r="G3856" t="s">
        <v>8224</v>
      </c>
      <c r="H3856" t="s">
        <v>8246</v>
      </c>
      <c r="I3856">
        <v>1431206058</v>
      </c>
      <c r="J3856">
        <v>1428614058</v>
      </c>
      <c r="K3856" t="b">
        <v>0</v>
      </c>
      <c r="L3856">
        <v>20</v>
      </c>
      <c r="M3856" t="b">
        <v>0</v>
      </c>
      <c r="N3856" t="s">
        <v>8271</v>
      </c>
      <c r="O3856" s="13">
        <f>E3856/D3856</f>
        <v>0.16254545454545455</v>
      </c>
      <c r="P3856" s="14">
        <f>IF($L3856&lt;&gt;0, E3856/L3856, 0)</f>
        <v>89.4</v>
      </c>
      <c r="Q3856" t="str">
        <f>LEFT($N3856, FIND("/", $N3856)-1)</f>
        <v>theater</v>
      </c>
      <c r="R3856" t="str">
        <f>RIGHT(N3856, LEN(N3856)-LEN(Q3856)-1)</f>
        <v>plays</v>
      </c>
      <c r="S3856" s="5">
        <f>$J3856/60/60/24+DATE(1970, 1, 1)</f>
        <v>42103.884930555556</v>
      </c>
      <c r="T3856" s="5">
        <f>$I3856/60/60/24+DATE(1970, 1, 1)</f>
        <v>42133.884930555556</v>
      </c>
      <c r="U3856" t="b">
        <f>T3856&gt;S3856</f>
        <v>1</v>
      </c>
    </row>
    <row r="3857" spans="1:21" ht="58" x14ac:dyDescent="0.35">
      <c r="A3857">
        <v>3855</v>
      </c>
      <c r="B3857" s="3" t="s">
        <v>3852</v>
      </c>
      <c r="C3857" s="3" t="s">
        <v>7964</v>
      </c>
      <c r="D3857" s="11">
        <v>1000</v>
      </c>
      <c r="E3857" s="11">
        <v>25</v>
      </c>
      <c r="F3857" t="s">
        <v>8221</v>
      </c>
      <c r="G3857" t="s">
        <v>8224</v>
      </c>
      <c r="H3857" t="s">
        <v>8246</v>
      </c>
      <c r="I3857">
        <v>1427408271</v>
      </c>
      <c r="J3857">
        <v>1424819871</v>
      </c>
      <c r="K3857" t="b">
        <v>0</v>
      </c>
      <c r="L3857">
        <v>1</v>
      </c>
      <c r="M3857" t="b">
        <v>0</v>
      </c>
      <c r="N3857" t="s">
        <v>8271</v>
      </c>
      <c r="O3857" s="13">
        <f>E3857/D3857</f>
        <v>2.5000000000000001E-2</v>
      </c>
      <c r="P3857" s="14">
        <f>IF($L3857&lt;&gt;0, E3857/L3857, 0)</f>
        <v>25</v>
      </c>
      <c r="Q3857" t="str">
        <f>LEFT($N3857, FIND("/", $N3857)-1)</f>
        <v>theater</v>
      </c>
      <c r="R3857" t="str">
        <f>RIGHT(N3857, LEN(N3857)-LEN(Q3857)-1)</f>
        <v>plays</v>
      </c>
      <c r="S3857" s="5">
        <f>$J3857/60/60/24+DATE(1970, 1, 1)</f>
        <v>42059.970729166671</v>
      </c>
      <c r="T3857" s="5">
        <f>$I3857/60/60/24+DATE(1970, 1, 1)</f>
        <v>42089.929062499999</v>
      </c>
      <c r="U3857" t="b">
        <f>T3857&gt;S3857</f>
        <v>1</v>
      </c>
    </row>
    <row r="3858" spans="1:21" ht="58" x14ac:dyDescent="0.35">
      <c r="A3858">
        <v>3856</v>
      </c>
      <c r="B3858" s="3" t="s">
        <v>3853</v>
      </c>
      <c r="C3858" s="3" t="s">
        <v>7965</v>
      </c>
      <c r="D3858" s="11">
        <v>5000</v>
      </c>
      <c r="E3858" s="11">
        <v>1</v>
      </c>
      <c r="F3858" t="s">
        <v>8221</v>
      </c>
      <c r="G3858" t="s">
        <v>8224</v>
      </c>
      <c r="H3858" t="s">
        <v>8246</v>
      </c>
      <c r="I3858">
        <v>1425833403</v>
      </c>
      <c r="J3858">
        <v>1423245003</v>
      </c>
      <c r="K3858" t="b">
        <v>0</v>
      </c>
      <c r="L3858">
        <v>1</v>
      </c>
      <c r="M3858" t="b">
        <v>0</v>
      </c>
      <c r="N3858" t="s">
        <v>8271</v>
      </c>
      <c r="O3858" s="13">
        <f>E3858/D3858</f>
        <v>2.0000000000000001E-4</v>
      </c>
      <c r="P3858" s="14">
        <f>IF($L3858&lt;&gt;0, E3858/L3858, 0)</f>
        <v>1</v>
      </c>
      <c r="Q3858" t="str">
        <f>LEFT($N3858, FIND("/", $N3858)-1)</f>
        <v>theater</v>
      </c>
      <c r="R3858" t="str">
        <f>RIGHT(N3858, LEN(N3858)-LEN(Q3858)-1)</f>
        <v>plays</v>
      </c>
      <c r="S3858" s="5">
        <f>$J3858/60/60/24+DATE(1970, 1, 1)</f>
        <v>42041.743090277778</v>
      </c>
      <c r="T3858" s="5">
        <f>$I3858/60/60/24+DATE(1970, 1, 1)</f>
        <v>42071.701423611114</v>
      </c>
      <c r="U3858" t="b">
        <f>T3858&gt;S3858</f>
        <v>1</v>
      </c>
    </row>
    <row r="3859" spans="1:21" ht="43.5" x14ac:dyDescent="0.35">
      <c r="A3859">
        <v>3857</v>
      </c>
      <c r="B3859" s="3" t="s">
        <v>3854</v>
      </c>
      <c r="C3859" s="3" t="s">
        <v>7966</v>
      </c>
      <c r="D3859" s="11">
        <v>5000</v>
      </c>
      <c r="E3859" s="11">
        <v>260</v>
      </c>
      <c r="F3859" t="s">
        <v>8221</v>
      </c>
      <c r="G3859" t="s">
        <v>8224</v>
      </c>
      <c r="H3859" t="s">
        <v>8246</v>
      </c>
      <c r="I3859">
        <v>1406913120</v>
      </c>
      <c r="J3859">
        <v>1404927690</v>
      </c>
      <c r="K3859" t="b">
        <v>0</v>
      </c>
      <c r="L3859">
        <v>4</v>
      </c>
      <c r="M3859" t="b">
        <v>0</v>
      </c>
      <c r="N3859" t="s">
        <v>8271</v>
      </c>
      <c r="O3859" s="13">
        <f>E3859/D3859</f>
        <v>5.1999999999999998E-2</v>
      </c>
      <c r="P3859" s="14">
        <f>IF($L3859&lt;&gt;0, E3859/L3859, 0)</f>
        <v>65</v>
      </c>
      <c r="Q3859" t="str">
        <f>LEFT($N3859, FIND("/", $N3859)-1)</f>
        <v>theater</v>
      </c>
      <c r="R3859" t="str">
        <f>RIGHT(N3859, LEN(N3859)-LEN(Q3859)-1)</f>
        <v>plays</v>
      </c>
      <c r="S3859" s="5">
        <f>$J3859/60/60/24+DATE(1970, 1, 1)</f>
        <v>41829.73715277778</v>
      </c>
      <c r="T3859" s="5">
        <f>$I3859/60/60/24+DATE(1970, 1, 1)</f>
        <v>41852.716666666667</v>
      </c>
      <c r="U3859" t="b">
        <f>T3859&gt;S3859</f>
        <v>1</v>
      </c>
    </row>
    <row r="3860" spans="1:21" ht="58" x14ac:dyDescent="0.35">
      <c r="A3860">
        <v>3858</v>
      </c>
      <c r="B3860" s="3" t="s">
        <v>3855</v>
      </c>
      <c r="C3860" s="3" t="s">
        <v>7967</v>
      </c>
      <c r="D3860" s="11">
        <v>500</v>
      </c>
      <c r="E3860" s="11">
        <v>10</v>
      </c>
      <c r="F3860" t="s">
        <v>8221</v>
      </c>
      <c r="G3860" t="s">
        <v>8225</v>
      </c>
      <c r="H3860" t="s">
        <v>8247</v>
      </c>
      <c r="I3860">
        <v>1432328400</v>
      </c>
      <c r="J3860">
        <v>1430734844</v>
      </c>
      <c r="K3860" t="b">
        <v>0</v>
      </c>
      <c r="L3860">
        <v>1</v>
      </c>
      <c r="M3860" t="b">
        <v>0</v>
      </c>
      <c r="N3860" t="s">
        <v>8271</v>
      </c>
      <c r="O3860" s="13">
        <f>E3860/D3860</f>
        <v>0.02</v>
      </c>
      <c r="P3860" s="14">
        <f>IF($L3860&lt;&gt;0, E3860/L3860, 0)</f>
        <v>10</v>
      </c>
      <c r="Q3860" t="str">
        <f>LEFT($N3860, FIND("/", $N3860)-1)</f>
        <v>theater</v>
      </c>
      <c r="R3860" t="str">
        <f>RIGHT(N3860, LEN(N3860)-LEN(Q3860)-1)</f>
        <v>plays</v>
      </c>
      <c r="S3860" s="5">
        <f>$J3860/60/60/24+DATE(1970, 1, 1)</f>
        <v>42128.431064814817</v>
      </c>
      <c r="T3860" s="5">
        <f>$I3860/60/60/24+DATE(1970, 1, 1)</f>
        <v>42146.875</v>
      </c>
      <c r="U3860" t="b">
        <f>T3860&gt;S3860</f>
        <v>1</v>
      </c>
    </row>
    <row r="3861" spans="1:21" ht="43.5" x14ac:dyDescent="0.35">
      <c r="A3861">
        <v>3859</v>
      </c>
      <c r="B3861" s="3" t="s">
        <v>3856</v>
      </c>
      <c r="C3861" s="3" t="s">
        <v>7968</v>
      </c>
      <c r="D3861" s="11">
        <v>2500</v>
      </c>
      <c r="E3861" s="11">
        <v>1</v>
      </c>
      <c r="F3861" t="s">
        <v>8221</v>
      </c>
      <c r="G3861" t="s">
        <v>8224</v>
      </c>
      <c r="H3861" t="s">
        <v>8246</v>
      </c>
      <c r="I3861">
        <v>1403730000</v>
      </c>
      <c r="J3861">
        <v>1401485207</v>
      </c>
      <c r="K3861" t="b">
        <v>0</v>
      </c>
      <c r="L3861">
        <v>1</v>
      </c>
      <c r="M3861" t="b">
        <v>0</v>
      </c>
      <c r="N3861" t="s">
        <v>8271</v>
      </c>
      <c r="O3861" s="13">
        <f>E3861/D3861</f>
        <v>4.0000000000000002E-4</v>
      </c>
      <c r="P3861" s="14">
        <f>IF($L3861&lt;&gt;0, E3861/L3861, 0)</f>
        <v>1</v>
      </c>
      <c r="Q3861" t="str">
        <f>LEFT($N3861, FIND("/", $N3861)-1)</f>
        <v>theater</v>
      </c>
      <c r="R3861" t="str">
        <f>RIGHT(N3861, LEN(N3861)-LEN(Q3861)-1)</f>
        <v>plays</v>
      </c>
      <c r="S3861" s="5">
        <f>$J3861/60/60/24+DATE(1970, 1, 1)</f>
        <v>41789.893599537041</v>
      </c>
      <c r="T3861" s="5">
        <f>$I3861/60/60/24+DATE(1970, 1, 1)</f>
        <v>41815.875</v>
      </c>
      <c r="U3861" t="b">
        <f>T3861&gt;S3861</f>
        <v>1</v>
      </c>
    </row>
    <row r="3862" spans="1:21" ht="58" x14ac:dyDescent="0.35">
      <c r="A3862">
        <v>3860</v>
      </c>
      <c r="B3862" s="3" t="s">
        <v>3857</v>
      </c>
      <c r="C3862" s="3" t="s">
        <v>7969</v>
      </c>
      <c r="D3862" s="11">
        <v>6000</v>
      </c>
      <c r="E3862" s="11">
        <v>1060</v>
      </c>
      <c r="F3862" t="s">
        <v>8221</v>
      </c>
      <c r="G3862" t="s">
        <v>8224</v>
      </c>
      <c r="H3862" t="s">
        <v>8246</v>
      </c>
      <c r="I3862">
        <v>1407858710</v>
      </c>
      <c r="J3862">
        <v>1405266710</v>
      </c>
      <c r="K3862" t="b">
        <v>0</v>
      </c>
      <c r="L3862">
        <v>13</v>
      </c>
      <c r="M3862" t="b">
        <v>0</v>
      </c>
      <c r="N3862" t="s">
        <v>8271</v>
      </c>
      <c r="O3862" s="13">
        <f>E3862/D3862</f>
        <v>0.17666666666666667</v>
      </c>
      <c r="P3862" s="14">
        <f>IF($L3862&lt;&gt;0, E3862/L3862, 0)</f>
        <v>81.538461538461533</v>
      </c>
      <c r="Q3862" t="str">
        <f>LEFT($N3862, FIND("/", $N3862)-1)</f>
        <v>theater</v>
      </c>
      <c r="R3862" t="str">
        <f>RIGHT(N3862, LEN(N3862)-LEN(Q3862)-1)</f>
        <v>plays</v>
      </c>
      <c r="S3862" s="5">
        <f>$J3862/60/60/24+DATE(1970, 1, 1)</f>
        <v>41833.660995370366</v>
      </c>
      <c r="T3862" s="5">
        <f>$I3862/60/60/24+DATE(1970, 1, 1)</f>
        <v>41863.660995370366</v>
      </c>
      <c r="U3862" t="b">
        <f>T3862&gt;S3862</f>
        <v>1</v>
      </c>
    </row>
    <row r="3863" spans="1:21" x14ac:dyDescent="0.35">
      <c r="A3863">
        <v>3861</v>
      </c>
      <c r="B3863" s="3" t="s">
        <v>3858</v>
      </c>
      <c r="C3863" s="3" t="s">
        <v>7970</v>
      </c>
      <c r="D3863" s="11">
        <v>2000</v>
      </c>
      <c r="E3863" s="11">
        <v>100</v>
      </c>
      <c r="F3863" t="s">
        <v>8221</v>
      </c>
      <c r="G3863" t="s">
        <v>8224</v>
      </c>
      <c r="H3863" t="s">
        <v>8246</v>
      </c>
      <c r="I3863">
        <v>1415828820</v>
      </c>
      <c r="J3863">
        <v>1412258977</v>
      </c>
      <c r="K3863" t="b">
        <v>0</v>
      </c>
      <c r="L3863">
        <v>1</v>
      </c>
      <c r="M3863" t="b">
        <v>0</v>
      </c>
      <c r="N3863" t="s">
        <v>8271</v>
      </c>
      <c r="O3863" s="13">
        <f>E3863/D3863</f>
        <v>0.05</v>
      </c>
      <c r="P3863" s="14">
        <f>IF($L3863&lt;&gt;0, E3863/L3863, 0)</f>
        <v>100</v>
      </c>
      <c r="Q3863" t="str">
        <f>LEFT($N3863, FIND("/", $N3863)-1)</f>
        <v>theater</v>
      </c>
      <c r="R3863" t="str">
        <f>RIGHT(N3863, LEN(N3863)-LEN(Q3863)-1)</f>
        <v>plays</v>
      </c>
      <c r="S3863" s="5">
        <f>$J3863/60/60/24+DATE(1970, 1, 1)</f>
        <v>41914.590011574073</v>
      </c>
      <c r="T3863" s="5">
        <f>$I3863/60/60/24+DATE(1970, 1, 1)</f>
        <v>41955.907638888893</v>
      </c>
      <c r="U3863" t="b">
        <f>T3863&gt;S3863</f>
        <v>1</v>
      </c>
    </row>
    <row r="3864" spans="1:21" ht="29" x14ac:dyDescent="0.35">
      <c r="A3864">
        <v>3862</v>
      </c>
      <c r="B3864" s="3" t="s">
        <v>3859</v>
      </c>
      <c r="C3864" s="3" t="s">
        <v>7971</v>
      </c>
      <c r="D3864" s="11">
        <v>7500</v>
      </c>
      <c r="E3864" s="11">
        <v>1</v>
      </c>
      <c r="F3864" t="s">
        <v>8221</v>
      </c>
      <c r="G3864" t="s">
        <v>8224</v>
      </c>
      <c r="H3864" t="s">
        <v>8246</v>
      </c>
      <c r="I3864">
        <v>1473699540</v>
      </c>
      <c r="J3864">
        <v>1472451356</v>
      </c>
      <c r="K3864" t="b">
        <v>0</v>
      </c>
      <c r="L3864">
        <v>1</v>
      </c>
      <c r="M3864" t="b">
        <v>0</v>
      </c>
      <c r="N3864" t="s">
        <v>8271</v>
      </c>
      <c r="O3864" s="13">
        <f>E3864/D3864</f>
        <v>1.3333333333333334E-4</v>
      </c>
      <c r="P3864" s="14">
        <f>IF($L3864&lt;&gt;0, E3864/L3864, 0)</f>
        <v>1</v>
      </c>
      <c r="Q3864" t="str">
        <f>LEFT($N3864, FIND("/", $N3864)-1)</f>
        <v>theater</v>
      </c>
      <c r="R3864" t="str">
        <f>RIGHT(N3864, LEN(N3864)-LEN(Q3864)-1)</f>
        <v>plays</v>
      </c>
      <c r="S3864" s="5">
        <f>$J3864/60/60/24+DATE(1970, 1, 1)</f>
        <v>42611.261064814811</v>
      </c>
      <c r="T3864" s="5">
        <f>$I3864/60/60/24+DATE(1970, 1, 1)</f>
        <v>42625.707638888889</v>
      </c>
      <c r="U3864" t="b">
        <f>T3864&gt;S3864</f>
        <v>1</v>
      </c>
    </row>
    <row r="3865" spans="1:21" ht="43.5" x14ac:dyDescent="0.35">
      <c r="A3865">
        <v>3863</v>
      </c>
      <c r="B3865" s="3" t="s">
        <v>3860</v>
      </c>
      <c r="C3865" s="3" t="s">
        <v>7972</v>
      </c>
      <c r="D3865" s="11">
        <v>6000</v>
      </c>
      <c r="E3865" s="11">
        <v>0</v>
      </c>
      <c r="F3865" t="s">
        <v>8221</v>
      </c>
      <c r="G3865" t="s">
        <v>8224</v>
      </c>
      <c r="H3865" t="s">
        <v>8246</v>
      </c>
      <c r="I3865">
        <v>1446739905</v>
      </c>
      <c r="J3865">
        <v>1441552305</v>
      </c>
      <c r="K3865" t="b">
        <v>0</v>
      </c>
      <c r="L3865">
        <v>0</v>
      </c>
      <c r="M3865" t="b">
        <v>0</v>
      </c>
      <c r="N3865" t="s">
        <v>8271</v>
      </c>
      <c r="O3865" s="13">
        <f>E3865/D3865</f>
        <v>0</v>
      </c>
      <c r="P3865" s="14">
        <f>IF($L3865&lt;&gt;0, E3865/L3865, 0)</f>
        <v>0</v>
      </c>
      <c r="Q3865" t="str">
        <f>LEFT($N3865, FIND("/", $N3865)-1)</f>
        <v>theater</v>
      </c>
      <c r="R3865" t="str">
        <f>RIGHT(N3865, LEN(N3865)-LEN(Q3865)-1)</f>
        <v>plays</v>
      </c>
      <c r="S3865" s="5">
        <f>$J3865/60/60/24+DATE(1970, 1, 1)</f>
        <v>42253.633159722223</v>
      </c>
      <c r="T3865" s="5">
        <f>$I3865/60/60/24+DATE(1970, 1, 1)</f>
        <v>42313.674826388888</v>
      </c>
      <c r="U3865" t="b">
        <f>T3865&gt;S3865</f>
        <v>1</v>
      </c>
    </row>
    <row r="3866" spans="1:21" ht="58" x14ac:dyDescent="0.35">
      <c r="A3866">
        <v>3864</v>
      </c>
      <c r="B3866" s="3" t="s">
        <v>3861</v>
      </c>
      <c r="C3866" s="3" t="s">
        <v>7973</v>
      </c>
      <c r="D3866" s="11">
        <v>5000</v>
      </c>
      <c r="E3866" s="11">
        <v>60</v>
      </c>
      <c r="F3866" t="s">
        <v>8221</v>
      </c>
      <c r="G3866" t="s">
        <v>8224</v>
      </c>
      <c r="H3866" t="s">
        <v>8246</v>
      </c>
      <c r="I3866">
        <v>1447799054</v>
      </c>
      <c r="J3866">
        <v>1445203454</v>
      </c>
      <c r="K3866" t="b">
        <v>0</v>
      </c>
      <c r="L3866">
        <v>3</v>
      </c>
      <c r="M3866" t="b">
        <v>0</v>
      </c>
      <c r="N3866" t="s">
        <v>8271</v>
      </c>
      <c r="O3866" s="13">
        <f>E3866/D3866</f>
        <v>1.2E-2</v>
      </c>
      <c r="P3866" s="14">
        <f>IF($L3866&lt;&gt;0, E3866/L3866, 0)</f>
        <v>20</v>
      </c>
      <c r="Q3866" t="str">
        <f>LEFT($N3866, FIND("/", $N3866)-1)</f>
        <v>theater</v>
      </c>
      <c r="R3866" t="str">
        <f>RIGHT(N3866, LEN(N3866)-LEN(Q3866)-1)</f>
        <v>plays</v>
      </c>
      <c r="S3866" s="5">
        <f>$J3866/60/60/24+DATE(1970, 1, 1)</f>
        <v>42295.891828703709</v>
      </c>
      <c r="T3866" s="5">
        <f>$I3866/60/60/24+DATE(1970, 1, 1)</f>
        <v>42325.933495370366</v>
      </c>
      <c r="U3866" t="b">
        <f>T3866&gt;S3866</f>
        <v>1</v>
      </c>
    </row>
    <row r="3867" spans="1:21" ht="43.5" x14ac:dyDescent="0.35">
      <c r="A3867">
        <v>3865</v>
      </c>
      <c r="B3867" s="3" t="s">
        <v>3862</v>
      </c>
      <c r="C3867" s="3" t="s">
        <v>7974</v>
      </c>
      <c r="D3867" s="11">
        <v>2413</v>
      </c>
      <c r="E3867" s="11">
        <v>650</v>
      </c>
      <c r="F3867" t="s">
        <v>8221</v>
      </c>
      <c r="G3867" t="s">
        <v>8229</v>
      </c>
      <c r="H3867" t="s">
        <v>8251</v>
      </c>
      <c r="I3867">
        <v>1409376600</v>
      </c>
      <c r="J3867">
        <v>1405957098</v>
      </c>
      <c r="K3867" t="b">
        <v>0</v>
      </c>
      <c r="L3867">
        <v>14</v>
      </c>
      <c r="M3867" t="b">
        <v>0</v>
      </c>
      <c r="N3867" t="s">
        <v>8271</v>
      </c>
      <c r="O3867" s="13">
        <f>E3867/D3867</f>
        <v>0.26937422295897223</v>
      </c>
      <c r="P3867" s="14">
        <f>IF($L3867&lt;&gt;0, E3867/L3867, 0)</f>
        <v>46.428571428571431</v>
      </c>
      <c r="Q3867" t="str">
        <f>LEFT($N3867, FIND("/", $N3867)-1)</f>
        <v>theater</v>
      </c>
      <c r="R3867" t="str">
        <f>RIGHT(N3867, LEN(N3867)-LEN(Q3867)-1)</f>
        <v>plays</v>
      </c>
      <c r="S3867" s="5">
        <f>$J3867/60/60/24+DATE(1970, 1, 1)</f>
        <v>41841.651597222226</v>
      </c>
      <c r="T3867" s="5">
        <f>$I3867/60/60/24+DATE(1970, 1, 1)</f>
        <v>41881.229166666664</v>
      </c>
      <c r="U3867" t="b">
        <f>T3867&gt;S3867</f>
        <v>1</v>
      </c>
    </row>
    <row r="3868" spans="1:21" ht="29" x14ac:dyDescent="0.35">
      <c r="A3868">
        <v>3866</v>
      </c>
      <c r="B3868" s="3" t="s">
        <v>3863</v>
      </c>
      <c r="C3868" s="3" t="s">
        <v>7975</v>
      </c>
      <c r="D3868" s="11">
        <v>2000</v>
      </c>
      <c r="E3868" s="11">
        <v>11</v>
      </c>
      <c r="F3868" t="s">
        <v>8221</v>
      </c>
      <c r="G3868" t="s">
        <v>8224</v>
      </c>
      <c r="H3868" t="s">
        <v>8246</v>
      </c>
      <c r="I3868">
        <v>1458703740</v>
      </c>
      <c r="J3868">
        <v>1454453021</v>
      </c>
      <c r="K3868" t="b">
        <v>0</v>
      </c>
      <c r="L3868">
        <v>2</v>
      </c>
      <c r="M3868" t="b">
        <v>0</v>
      </c>
      <c r="N3868" t="s">
        <v>8271</v>
      </c>
      <c r="O3868" s="13">
        <f>E3868/D3868</f>
        <v>5.4999999999999997E-3</v>
      </c>
      <c r="P3868" s="14">
        <f>IF($L3868&lt;&gt;0, E3868/L3868, 0)</f>
        <v>5.5</v>
      </c>
      <c r="Q3868" t="str">
        <f>LEFT($N3868, FIND("/", $N3868)-1)</f>
        <v>theater</v>
      </c>
      <c r="R3868" t="str">
        <f>RIGHT(N3868, LEN(N3868)-LEN(Q3868)-1)</f>
        <v>plays</v>
      </c>
      <c r="S3868" s="5">
        <f>$J3868/60/60/24+DATE(1970, 1, 1)</f>
        <v>42402.947002314817</v>
      </c>
      <c r="T3868" s="5">
        <f>$I3868/60/60/24+DATE(1970, 1, 1)</f>
        <v>42452.145138888889</v>
      </c>
      <c r="U3868" t="b">
        <f>T3868&gt;S3868</f>
        <v>1</v>
      </c>
    </row>
    <row r="3869" spans="1:21" ht="43.5" x14ac:dyDescent="0.35">
      <c r="A3869">
        <v>3867</v>
      </c>
      <c r="B3869" s="3" t="s">
        <v>3864</v>
      </c>
      <c r="C3869" s="3" t="s">
        <v>7976</v>
      </c>
      <c r="D3869" s="11">
        <v>2000</v>
      </c>
      <c r="E3869" s="11">
        <v>251</v>
      </c>
      <c r="F3869" t="s">
        <v>8221</v>
      </c>
      <c r="G3869" t="s">
        <v>8224</v>
      </c>
      <c r="H3869" t="s">
        <v>8246</v>
      </c>
      <c r="I3869">
        <v>1466278339</v>
      </c>
      <c r="J3869">
        <v>1463686339</v>
      </c>
      <c r="K3869" t="b">
        <v>0</v>
      </c>
      <c r="L3869">
        <v>5</v>
      </c>
      <c r="M3869" t="b">
        <v>0</v>
      </c>
      <c r="N3869" t="s">
        <v>8271</v>
      </c>
      <c r="O3869" s="13">
        <f>E3869/D3869</f>
        <v>0.1255</v>
      </c>
      <c r="P3869" s="14">
        <f>IF($L3869&lt;&gt;0, E3869/L3869, 0)</f>
        <v>50.2</v>
      </c>
      <c r="Q3869" t="str">
        <f>LEFT($N3869, FIND("/", $N3869)-1)</f>
        <v>theater</v>
      </c>
      <c r="R3869" t="str">
        <f>RIGHT(N3869, LEN(N3869)-LEN(Q3869)-1)</f>
        <v>plays</v>
      </c>
      <c r="S3869" s="5">
        <f>$J3869/60/60/24+DATE(1970, 1, 1)</f>
        <v>42509.814108796301</v>
      </c>
      <c r="T3869" s="5">
        <f>$I3869/60/60/24+DATE(1970, 1, 1)</f>
        <v>42539.814108796301</v>
      </c>
      <c r="U3869" t="b">
        <f>T3869&gt;S3869</f>
        <v>1</v>
      </c>
    </row>
    <row r="3870" spans="1:21" x14ac:dyDescent="0.35">
      <c r="A3870">
        <v>3868</v>
      </c>
      <c r="B3870" s="3" t="s">
        <v>3865</v>
      </c>
      <c r="C3870" s="3" t="s">
        <v>7977</v>
      </c>
      <c r="D3870" s="11">
        <v>5000</v>
      </c>
      <c r="E3870" s="11">
        <v>10</v>
      </c>
      <c r="F3870" t="s">
        <v>8220</v>
      </c>
      <c r="G3870" t="s">
        <v>8225</v>
      </c>
      <c r="H3870" t="s">
        <v>8247</v>
      </c>
      <c r="I3870">
        <v>1410191405</v>
      </c>
      <c r="J3870">
        <v>1408031405</v>
      </c>
      <c r="K3870" t="b">
        <v>0</v>
      </c>
      <c r="L3870">
        <v>1</v>
      </c>
      <c r="M3870" t="b">
        <v>0</v>
      </c>
      <c r="N3870" t="s">
        <v>8305</v>
      </c>
      <c r="O3870" s="13">
        <f>E3870/D3870</f>
        <v>2E-3</v>
      </c>
      <c r="P3870" s="14">
        <f>IF($L3870&lt;&gt;0, E3870/L3870, 0)</f>
        <v>10</v>
      </c>
      <c r="Q3870" t="str">
        <f>LEFT($N3870, FIND("/", $N3870)-1)</f>
        <v>theater</v>
      </c>
      <c r="R3870" t="str">
        <f>RIGHT(N3870, LEN(N3870)-LEN(Q3870)-1)</f>
        <v>musical</v>
      </c>
      <c r="S3870" s="5">
        <f>$J3870/60/60/24+DATE(1970, 1, 1)</f>
        <v>41865.659780092588</v>
      </c>
      <c r="T3870" s="5">
        <f>$I3870/60/60/24+DATE(1970, 1, 1)</f>
        <v>41890.659780092588</v>
      </c>
      <c r="U3870" t="b">
        <f>T3870&gt;S3870</f>
        <v>1</v>
      </c>
    </row>
    <row r="3871" spans="1:21" ht="29" x14ac:dyDescent="0.35">
      <c r="A3871">
        <v>3869</v>
      </c>
      <c r="B3871" s="3" t="s">
        <v>3866</v>
      </c>
      <c r="C3871" s="3" t="s">
        <v>7978</v>
      </c>
      <c r="D3871" s="11">
        <v>13111</v>
      </c>
      <c r="E3871" s="11">
        <v>452</v>
      </c>
      <c r="F3871" t="s">
        <v>8220</v>
      </c>
      <c r="G3871" t="s">
        <v>8224</v>
      </c>
      <c r="H3871" t="s">
        <v>8246</v>
      </c>
      <c r="I3871">
        <v>1426302660</v>
      </c>
      <c r="J3871">
        <v>1423761792</v>
      </c>
      <c r="K3871" t="b">
        <v>0</v>
      </c>
      <c r="L3871">
        <v>15</v>
      </c>
      <c r="M3871" t="b">
        <v>0</v>
      </c>
      <c r="N3871" t="s">
        <v>8305</v>
      </c>
      <c r="O3871" s="13">
        <f>E3871/D3871</f>
        <v>3.44748684310884E-2</v>
      </c>
      <c r="P3871" s="14">
        <f>IF($L3871&lt;&gt;0, E3871/L3871, 0)</f>
        <v>30.133333333333333</v>
      </c>
      <c r="Q3871" t="str">
        <f>LEFT($N3871, FIND("/", $N3871)-1)</f>
        <v>theater</v>
      </c>
      <c r="R3871" t="str">
        <f>RIGHT(N3871, LEN(N3871)-LEN(Q3871)-1)</f>
        <v>musical</v>
      </c>
      <c r="S3871" s="5">
        <f>$J3871/60/60/24+DATE(1970, 1, 1)</f>
        <v>42047.724444444444</v>
      </c>
      <c r="T3871" s="5">
        <f>$I3871/60/60/24+DATE(1970, 1, 1)</f>
        <v>42077.132638888885</v>
      </c>
      <c r="U3871" t="b">
        <f>T3871&gt;S3871</f>
        <v>1</v>
      </c>
    </row>
    <row r="3872" spans="1:21" ht="58" x14ac:dyDescent="0.35">
      <c r="A3872">
        <v>3870</v>
      </c>
      <c r="B3872" s="3" t="s">
        <v>3867</v>
      </c>
      <c r="C3872" s="3" t="s">
        <v>7979</v>
      </c>
      <c r="D3872" s="11">
        <v>10000</v>
      </c>
      <c r="E3872" s="11">
        <v>1500</v>
      </c>
      <c r="F3872" t="s">
        <v>8220</v>
      </c>
      <c r="G3872" t="s">
        <v>8224</v>
      </c>
      <c r="H3872" t="s">
        <v>8246</v>
      </c>
      <c r="I3872">
        <v>1404360478</v>
      </c>
      <c r="J3872">
        <v>1401768478</v>
      </c>
      <c r="K3872" t="b">
        <v>0</v>
      </c>
      <c r="L3872">
        <v>10</v>
      </c>
      <c r="M3872" t="b">
        <v>0</v>
      </c>
      <c r="N3872" t="s">
        <v>8305</v>
      </c>
      <c r="O3872" s="13">
        <f>E3872/D3872</f>
        <v>0.15</v>
      </c>
      <c r="P3872" s="14">
        <f>IF($L3872&lt;&gt;0, E3872/L3872, 0)</f>
        <v>150</v>
      </c>
      <c r="Q3872" t="str">
        <f>LEFT($N3872, FIND("/", $N3872)-1)</f>
        <v>theater</v>
      </c>
      <c r="R3872" t="str">
        <f>RIGHT(N3872, LEN(N3872)-LEN(Q3872)-1)</f>
        <v>musical</v>
      </c>
      <c r="S3872" s="5">
        <f>$J3872/60/60/24+DATE(1970, 1, 1)</f>
        <v>41793.17219907407</v>
      </c>
      <c r="T3872" s="5">
        <f>$I3872/60/60/24+DATE(1970, 1, 1)</f>
        <v>41823.17219907407</v>
      </c>
      <c r="U3872" t="b">
        <f>T3872&gt;S3872</f>
        <v>1</v>
      </c>
    </row>
    <row r="3873" spans="1:21" ht="29" x14ac:dyDescent="0.35">
      <c r="A3873">
        <v>3871</v>
      </c>
      <c r="B3873" s="3" t="s">
        <v>3868</v>
      </c>
      <c r="C3873" s="3" t="s">
        <v>7980</v>
      </c>
      <c r="D3873" s="11">
        <v>1500</v>
      </c>
      <c r="E3873" s="11">
        <v>40</v>
      </c>
      <c r="F3873" t="s">
        <v>8220</v>
      </c>
      <c r="G3873" t="s">
        <v>8224</v>
      </c>
      <c r="H3873" t="s">
        <v>8246</v>
      </c>
      <c r="I3873">
        <v>1490809450</v>
      </c>
      <c r="J3873">
        <v>1485629050</v>
      </c>
      <c r="K3873" t="b">
        <v>0</v>
      </c>
      <c r="L3873">
        <v>3</v>
      </c>
      <c r="M3873" t="b">
        <v>0</v>
      </c>
      <c r="N3873" t="s">
        <v>8305</v>
      </c>
      <c r="O3873" s="13">
        <f>E3873/D3873</f>
        <v>2.6666666666666668E-2</v>
      </c>
      <c r="P3873" s="14">
        <f>IF($L3873&lt;&gt;0, E3873/L3873, 0)</f>
        <v>13.333333333333334</v>
      </c>
      <c r="Q3873" t="str">
        <f>LEFT($N3873, FIND("/", $N3873)-1)</f>
        <v>theater</v>
      </c>
      <c r="R3873" t="str">
        <f>RIGHT(N3873, LEN(N3873)-LEN(Q3873)-1)</f>
        <v>musical</v>
      </c>
      <c r="S3873" s="5">
        <f>$J3873/60/60/24+DATE(1970, 1, 1)</f>
        <v>42763.780671296292</v>
      </c>
      <c r="T3873" s="5">
        <f>$I3873/60/60/24+DATE(1970, 1, 1)</f>
        <v>42823.739004629635</v>
      </c>
      <c r="U3873" t="b">
        <f>T3873&gt;S3873</f>
        <v>1</v>
      </c>
    </row>
    <row r="3874" spans="1:21" ht="43.5" x14ac:dyDescent="0.35">
      <c r="A3874">
        <v>3872</v>
      </c>
      <c r="B3874" s="3" t="s">
        <v>3869</v>
      </c>
      <c r="C3874" s="3" t="s">
        <v>7981</v>
      </c>
      <c r="D3874" s="11">
        <v>15000</v>
      </c>
      <c r="E3874" s="11">
        <v>0</v>
      </c>
      <c r="F3874" t="s">
        <v>8220</v>
      </c>
      <c r="G3874" t="s">
        <v>8224</v>
      </c>
      <c r="H3874" t="s">
        <v>8246</v>
      </c>
      <c r="I3874">
        <v>1439522996</v>
      </c>
      <c r="J3874">
        <v>1435202996</v>
      </c>
      <c r="K3874" t="b">
        <v>0</v>
      </c>
      <c r="L3874">
        <v>0</v>
      </c>
      <c r="M3874" t="b">
        <v>0</v>
      </c>
      <c r="N3874" t="s">
        <v>8305</v>
      </c>
      <c r="O3874" s="13">
        <f>E3874/D3874</f>
        <v>0</v>
      </c>
      <c r="P3874" s="14">
        <f>IF($L3874&lt;&gt;0, E3874/L3874, 0)</f>
        <v>0</v>
      </c>
      <c r="Q3874" t="str">
        <f>LEFT($N3874, FIND("/", $N3874)-1)</f>
        <v>theater</v>
      </c>
      <c r="R3874" t="str">
        <f>RIGHT(N3874, LEN(N3874)-LEN(Q3874)-1)</f>
        <v>musical</v>
      </c>
      <c r="S3874" s="5">
        <f>$J3874/60/60/24+DATE(1970, 1, 1)</f>
        <v>42180.145787037036</v>
      </c>
      <c r="T3874" s="5">
        <f>$I3874/60/60/24+DATE(1970, 1, 1)</f>
        <v>42230.145787037036</v>
      </c>
      <c r="U3874" t="b">
        <f>T3874&gt;S3874</f>
        <v>1</v>
      </c>
    </row>
    <row r="3875" spans="1:21" ht="43.5" x14ac:dyDescent="0.35">
      <c r="A3875">
        <v>3873</v>
      </c>
      <c r="B3875" s="3" t="s">
        <v>3870</v>
      </c>
      <c r="C3875" s="3" t="s">
        <v>7982</v>
      </c>
      <c r="D3875" s="11">
        <v>5500</v>
      </c>
      <c r="E3875" s="11">
        <v>0</v>
      </c>
      <c r="F3875" t="s">
        <v>8220</v>
      </c>
      <c r="G3875" t="s">
        <v>8224</v>
      </c>
      <c r="H3875" t="s">
        <v>8246</v>
      </c>
      <c r="I3875">
        <v>1444322535</v>
      </c>
      <c r="J3875">
        <v>1441730535</v>
      </c>
      <c r="K3875" t="b">
        <v>0</v>
      </c>
      <c r="L3875">
        <v>0</v>
      </c>
      <c r="M3875" t="b">
        <v>0</v>
      </c>
      <c r="N3875" t="s">
        <v>8305</v>
      </c>
      <c r="O3875" s="13">
        <f>E3875/D3875</f>
        <v>0</v>
      </c>
      <c r="P3875" s="14">
        <f>IF($L3875&lt;&gt;0, E3875/L3875, 0)</f>
        <v>0</v>
      </c>
      <c r="Q3875" t="str">
        <f>LEFT($N3875, FIND("/", $N3875)-1)</f>
        <v>theater</v>
      </c>
      <c r="R3875" t="str">
        <f>RIGHT(N3875, LEN(N3875)-LEN(Q3875)-1)</f>
        <v>musical</v>
      </c>
      <c r="S3875" s="5">
        <f>$J3875/60/60/24+DATE(1970, 1, 1)</f>
        <v>42255.696006944447</v>
      </c>
      <c r="T3875" s="5">
        <f>$I3875/60/60/24+DATE(1970, 1, 1)</f>
        <v>42285.696006944447</v>
      </c>
      <c r="U3875" t="b">
        <f>T3875&gt;S3875</f>
        <v>1</v>
      </c>
    </row>
    <row r="3876" spans="1:21" ht="58" x14ac:dyDescent="0.35">
      <c r="A3876">
        <v>3874</v>
      </c>
      <c r="B3876" s="3" t="s">
        <v>3871</v>
      </c>
      <c r="C3876" s="3" t="s">
        <v>7983</v>
      </c>
      <c r="D3876" s="11">
        <v>620</v>
      </c>
      <c r="E3876" s="11">
        <v>0</v>
      </c>
      <c r="F3876" t="s">
        <v>8220</v>
      </c>
      <c r="G3876" t="s">
        <v>8228</v>
      </c>
      <c r="H3876" t="s">
        <v>8250</v>
      </c>
      <c r="I3876">
        <v>1422061200</v>
      </c>
      <c r="J3876">
        <v>1420244622</v>
      </c>
      <c r="K3876" t="b">
        <v>0</v>
      </c>
      <c r="L3876">
        <v>0</v>
      </c>
      <c r="M3876" t="b">
        <v>0</v>
      </c>
      <c r="N3876" t="s">
        <v>8305</v>
      </c>
      <c r="O3876" s="13">
        <f>E3876/D3876</f>
        <v>0</v>
      </c>
      <c r="P3876" s="14">
        <f>IF($L3876&lt;&gt;0, E3876/L3876, 0)</f>
        <v>0</v>
      </c>
      <c r="Q3876" t="str">
        <f>LEFT($N3876, FIND("/", $N3876)-1)</f>
        <v>theater</v>
      </c>
      <c r="R3876" t="str">
        <f>RIGHT(N3876, LEN(N3876)-LEN(Q3876)-1)</f>
        <v>musical</v>
      </c>
      <c r="S3876" s="5">
        <f>$J3876/60/60/24+DATE(1970, 1, 1)</f>
        <v>42007.016458333332</v>
      </c>
      <c r="T3876" s="5">
        <f>$I3876/60/60/24+DATE(1970, 1, 1)</f>
        <v>42028.041666666672</v>
      </c>
      <c r="U3876" t="b">
        <f>T3876&gt;S3876</f>
        <v>1</v>
      </c>
    </row>
    <row r="3877" spans="1:21" ht="43.5" x14ac:dyDescent="0.35">
      <c r="A3877">
        <v>3875</v>
      </c>
      <c r="B3877" s="3" t="s">
        <v>3872</v>
      </c>
      <c r="C3877" s="3" t="s">
        <v>7984</v>
      </c>
      <c r="D3877" s="11">
        <v>30000</v>
      </c>
      <c r="E3877" s="11">
        <v>0</v>
      </c>
      <c r="F3877" t="s">
        <v>8220</v>
      </c>
      <c r="G3877" t="s">
        <v>8232</v>
      </c>
      <c r="H3877" t="s">
        <v>8253</v>
      </c>
      <c r="I3877">
        <v>1472896800</v>
      </c>
      <c r="J3877">
        <v>1472804365</v>
      </c>
      <c r="K3877" t="b">
        <v>0</v>
      </c>
      <c r="L3877">
        <v>0</v>
      </c>
      <c r="M3877" t="b">
        <v>0</v>
      </c>
      <c r="N3877" t="s">
        <v>8305</v>
      </c>
      <c r="O3877" s="13">
        <f>E3877/D3877</f>
        <v>0</v>
      </c>
      <c r="P3877" s="14">
        <f>IF($L3877&lt;&gt;0, E3877/L3877, 0)</f>
        <v>0</v>
      </c>
      <c r="Q3877" t="str">
        <f>LEFT($N3877, FIND("/", $N3877)-1)</f>
        <v>theater</v>
      </c>
      <c r="R3877" t="str">
        <f>RIGHT(N3877, LEN(N3877)-LEN(Q3877)-1)</f>
        <v>musical</v>
      </c>
      <c r="S3877" s="5">
        <f>$J3877/60/60/24+DATE(1970, 1, 1)</f>
        <v>42615.346817129626</v>
      </c>
      <c r="T3877" s="5">
        <f>$I3877/60/60/24+DATE(1970, 1, 1)</f>
        <v>42616.416666666672</v>
      </c>
      <c r="U3877" t="b">
        <f>T3877&gt;S3877</f>
        <v>1</v>
      </c>
    </row>
    <row r="3878" spans="1:21" ht="58" x14ac:dyDescent="0.35">
      <c r="A3878">
        <v>3876</v>
      </c>
      <c r="B3878" s="3" t="s">
        <v>3873</v>
      </c>
      <c r="C3878" s="3" t="s">
        <v>7985</v>
      </c>
      <c r="D3878" s="11">
        <v>3900</v>
      </c>
      <c r="E3878" s="11">
        <v>2059</v>
      </c>
      <c r="F3878" t="s">
        <v>8220</v>
      </c>
      <c r="G3878" t="s">
        <v>8225</v>
      </c>
      <c r="H3878" t="s">
        <v>8247</v>
      </c>
      <c r="I3878">
        <v>1454425128</v>
      </c>
      <c r="J3878">
        <v>1451833128</v>
      </c>
      <c r="K3878" t="b">
        <v>0</v>
      </c>
      <c r="L3878">
        <v>46</v>
      </c>
      <c r="M3878" t="b">
        <v>0</v>
      </c>
      <c r="N3878" t="s">
        <v>8305</v>
      </c>
      <c r="O3878" s="13">
        <f>E3878/D3878</f>
        <v>0.52794871794871789</v>
      </c>
      <c r="P3878" s="14">
        <f>IF($L3878&lt;&gt;0, E3878/L3878, 0)</f>
        <v>44.760869565217391</v>
      </c>
      <c r="Q3878" t="str">
        <f>LEFT($N3878, FIND("/", $N3878)-1)</f>
        <v>theater</v>
      </c>
      <c r="R3878" t="str">
        <f>RIGHT(N3878, LEN(N3878)-LEN(Q3878)-1)</f>
        <v>musical</v>
      </c>
      <c r="S3878" s="5">
        <f>$J3878/60/60/24+DATE(1970, 1, 1)</f>
        <v>42372.624166666668</v>
      </c>
      <c r="T3878" s="5">
        <f>$I3878/60/60/24+DATE(1970, 1, 1)</f>
        <v>42402.624166666668</v>
      </c>
      <c r="U3878" t="b">
        <f>T3878&gt;S3878</f>
        <v>1</v>
      </c>
    </row>
    <row r="3879" spans="1:21" ht="43.5" x14ac:dyDescent="0.35">
      <c r="A3879">
        <v>3877</v>
      </c>
      <c r="B3879" s="3" t="s">
        <v>3874</v>
      </c>
      <c r="C3879" s="3" t="s">
        <v>7986</v>
      </c>
      <c r="D3879" s="11">
        <v>25000</v>
      </c>
      <c r="E3879" s="11">
        <v>1241</v>
      </c>
      <c r="F3879" t="s">
        <v>8220</v>
      </c>
      <c r="G3879" t="s">
        <v>8224</v>
      </c>
      <c r="H3879" t="s">
        <v>8246</v>
      </c>
      <c r="I3879">
        <v>1481213752</v>
      </c>
      <c r="J3879">
        <v>1478621752</v>
      </c>
      <c r="K3879" t="b">
        <v>0</v>
      </c>
      <c r="L3879">
        <v>14</v>
      </c>
      <c r="M3879" t="b">
        <v>0</v>
      </c>
      <c r="N3879" t="s">
        <v>8305</v>
      </c>
      <c r="O3879" s="13">
        <f>E3879/D3879</f>
        <v>4.9639999999999997E-2</v>
      </c>
      <c r="P3879" s="14">
        <f>IF($L3879&lt;&gt;0, E3879/L3879, 0)</f>
        <v>88.642857142857139</v>
      </c>
      <c r="Q3879" t="str">
        <f>LEFT($N3879, FIND("/", $N3879)-1)</f>
        <v>theater</v>
      </c>
      <c r="R3879" t="str">
        <f>RIGHT(N3879, LEN(N3879)-LEN(Q3879)-1)</f>
        <v>musical</v>
      </c>
      <c r="S3879" s="5">
        <f>$J3879/60/60/24+DATE(1970, 1, 1)</f>
        <v>42682.67768518519</v>
      </c>
      <c r="T3879" s="5">
        <f>$I3879/60/60/24+DATE(1970, 1, 1)</f>
        <v>42712.67768518519</v>
      </c>
      <c r="U3879" t="b">
        <f>T3879&gt;S3879</f>
        <v>1</v>
      </c>
    </row>
    <row r="3880" spans="1:21" ht="43.5" x14ac:dyDescent="0.35">
      <c r="A3880">
        <v>3878</v>
      </c>
      <c r="B3880" s="3" t="s">
        <v>3875</v>
      </c>
      <c r="C3880" s="3" t="s">
        <v>7987</v>
      </c>
      <c r="D3880" s="11">
        <v>18000</v>
      </c>
      <c r="E3880" s="11">
        <v>10</v>
      </c>
      <c r="F3880" t="s">
        <v>8220</v>
      </c>
      <c r="G3880" t="s">
        <v>8224</v>
      </c>
      <c r="H3880" t="s">
        <v>8246</v>
      </c>
      <c r="I3880">
        <v>1435636740</v>
      </c>
      <c r="J3880">
        <v>1433014746</v>
      </c>
      <c r="K3880" t="b">
        <v>0</v>
      </c>
      <c r="L3880">
        <v>1</v>
      </c>
      <c r="M3880" t="b">
        <v>0</v>
      </c>
      <c r="N3880" t="s">
        <v>8305</v>
      </c>
      <c r="O3880" s="13">
        <f>E3880/D3880</f>
        <v>5.5555555555555556E-4</v>
      </c>
      <c r="P3880" s="14">
        <f>IF($L3880&lt;&gt;0, E3880/L3880, 0)</f>
        <v>10</v>
      </c>
      <c r="Q3880" t="str">
        <f>LEFT($N3880, FIND("/", $N3880)-1)</f>
        <v>theater</v>
      </c>
      <c r="R3880" t="str">
        <f>RIGHT(N3880, LEN(N3880)-LEN(Q3880)-1)</f>
        <v>musical</v>
      </c>
      <c r="S3880" s="5">
        <f>$J3880/60/60/24+DATE(1970, 1, 1)</f>
        <v>42154.818819444445</v>
      </c>
      <c r="T3880" s="5">
        <f>$I3880/60/60/24+DATE(1970, 1, 1)</f>
        <v>42185.165972222225</v>
      </c>
      <c r="U3880" t="b">
        <f>T3880&gt;S3880</f>
        <v>1</v>
      </c>
    </row>
    <row r="3881" spans="1:21" ht="43.5" x14ac:dyDescent="0.35">
      <c r="A3881">
        <v>3879</v>
      </c>
      <c r="B3881" s="3" t="s">
        <v>3876</v>
      </c>
      <c r="C3881" s="3" t="s">
        <v>7988</v>
      </c>
      <c r="D3881" s="11">
        <v>15000</v>
      </c>
      <c r="E3881" s="11">
        <v>0</v>
      </c>
      <c r="F3881" t="s">
        <v>8220</v>
      </c>
      <c r="G3881" t="s">
        <v>8225</v>
      </c>
      <c r="H3881" t="s">
        <v>8247</v>
      </c>
      <c r="I3881">
        <v>1422218396</v>
      </c>
      <c r="J3881">
        <v>1419626396</v>
      </c>
      <c r="K3881" t="b">
        <v>0</v>
      </c>
      <c r="L3881">
        <v>0</v>
      </c>
      <c r="M3881" t="b">
        <v>0</v>
      </c>
      <c r="N3881" t="s">
        <v>8305</v>
      </c>
      <c r="O3881" s="13">
        <f>E3881/D3881</f>
        <v>0</v>
      </c>
      <c r="P3881" s="14">
        <f>IF($L3881&lt;&gt;0, E3881/L3881, 0)</f>
        <v>0</v>
      </c>
      <c r="Q3881" t="str">
        <f>LEFT($N3881, FIND("/", $N3881)-1)</f>
        <v>theater</v>
      </c>
      <c r="R3881" t="str">
        <f>RIGHT(N3881, LEN(N3881)-LEN(Q3881)-1)</f>
        <v>musical</v>
      </c>
      <c r="S3881" s="5">
        <f>$J3881/60/60/24+DATE(1970, 1, 1)</f>
        <v>41999.861064814817</v>
      </c>
      <c r="T3881" s="5">
        <f>$I3881/60/60/24+DATE(1970, 1, 1)</f>
        <v>42029.861064814817</v>
      </c>
      <c r="U3881" t="b">
        <f>T3881&gt;S3881</f>
        <v>1</v>
      </c>
    </row>
    <row r="3882" spans="1:21" ht="43.5" x14ac:dyDescent="0.35">
      <c r="A3882">
        <v>3880</v>
      </c>
      <c r="B3882" s="3" t="s">
        <v>3877</v>
      </c>
      <c r="C3882" s="3" t="s">
        <v>7989</v>
      </c>
      <c r="D3882" s="11">
        <v>7500</v>
      </c>
      <c r="E3882" s="11">
        <v>980</v>
      </c>
      <c r="F3882" t="s">
        <v>8220</v>
      </c>
      <c r="G3882" t="s">
        <v>8225</v>
      </c>
      <c r="H3882" t="s">
        <v>8247</v>
      </c>
      <c r="I3882">
        <v>1406761200</v>
      </c>
      <c r="J3882">
        <v>1403724820</v>
      </c>
      <c r="K3882" t="b">
        <v>0</v>
      </c>
      <c r="L3882">
        <v>17</v>
      </c>
      <c r="M3882" t="b">
        <v>0</v>
      </c>
      <c r="N3882" t="s">
        <v>8305</v>
      </c>
      <c r="O3882" s="13">
        <f>E3882/D3882</f>
        <v>0.13066666666666665</v>
      </c>
      <c r="P3882" s="14">
        <f>IF($L3882&lt;&gt;0, E3882/L3882, 0)</f>
        <v>57.647058823529413</v>
      </c>
      <c r="Q3882" t="str">
        <f>LEFT($N3882, FIND("/", $N3882)-1)</f>
        <v>theater</v>
      </c>
      <c r="R3882" t="str">
        <f>RIGHT(N3882, LEN(N3882)-LEN(Q3882)-1)</f>
        <v>musical</v>
      </c>
      <c r="S3882" s="5">
        <f>$J3882/60/60/24+DATE(1970, 1, 1)</f>
        <v>41815.815046296295</v>
      </c>
      <c r="T3882" s="5">
        <f>$I3882/60/60/24+DATE(1970, 1, 1)</f>
        <v>41850.958333333336</v>
      </c>
      <c r="U3882" t="b">
        <f>T3882&gt;S3882</f>
        <v>1</v>
      </c>
    </row>
    <row r="3883" spans="1:21" ht="29" x14ac:dyDescent="0.35">
      <c r="A3883">
        <v>3881</v>
      </c>
      <c r="B3883" s="3" t="s">
        <v>3878</v>
      </c>
      <c r="C3883" s="3" t="s">
        <v>7990</v>
      </c>
      <c r="D3883" s="11">
        <v>500</v>
      </c>
      <c r="E3883" s="11">
        <v>25</v>
      </c>
      <c r="F3883" t="s">
        <v>8220</v>
      </c>
      <c r="G3883" t="s">
        <v>8224</v>
      </c>
      <c r="H3883" t="s">
        <v>8246</v>
      </c>
      <c r="I3883">
        <v>1487550399</v>
      </c>
      <c r="J3883">
        <v>1484958399</v>
      </c>
      <c r="K3883" t="b">
        <v>0</v>
      </c>
      <c r="L3883">
        <v>1</v>
      </c>
      <c r="M3883" t="b">
        <v>0</v>
      </c>
      <c r="N3883" t="s">
        <v>8305</v>
      </c>
      <c r="O3883" s="13">
        <f>E3883/D3883</f>
        <v>0.05</v>
      </c>
      <c r="P3883" s="14">
        <f>IF($L3883&lt;&gt;0, E3883/L3883, 0)</f>
        <v>25</v>
      </c>
      <c r="Q3883" t="str">
        <f>LEFT($N3883, FIND("/", $N3883)-1)</f>
        <v>theater</v>
      </c>
      <c r="R3883" t="str">
        <f>RIGHT(N3883, LEN(N3883)-LEN(Q3883)-1)</f>
        <v>musical</v>
      </c>
      <c r="S3883" s="5">
        <f>$J3883/60/60/24+DATE(1970, 1, 1)</f>
        <v>42756.018506944441</v>
      </c>
      <c r="T3883" s="5">
        <f>$I3883/60/60/24+DATE(1970, 1, 1)</f>
        <v>42786.018506944441</v>
      </c>
      <c r="U3883" t="b">
        <f>T3883&gt;S3883</f>
        <v>1</v>
      </c>
    </row>
    <row r="3884" spans="1:21" ht="43.5" x14ac:dyDescent="0.35">
      <c r="A3884">
        <v>3882</v>
      </c>
      <c r="B3884" s="3" t="s">
        <v>3879</v>
      </c>
      <c r="C3884" s="3" t="s">
        <v>7991</v>
      </c>
      <c r="D3884" s="11">
        <v>30000</v>
      </c>
      <c r="E3884" s="11">
        <v>0</v>
      </c>
      <c r="F3884" t="s">
        <v>8220</v>
      </c>
      <c r="G3884" t="s">
        <v>8226</v>
      </c>
      <c r="H3884" t="s">
        <v>8248</v>
      </c>
      <c r="I3884">
        <v>1454281380</v>
      </c>
      <c r="J3884">
        <v>1451950570</v>
      </c>
      <c r="K3884" t="b">
        <v>0</v>
      </c>
      <c r="L3884">
        <v>0</v>
      </c>
      <c r="M3884" t="b">
        <v>0</v>
      </c>
      <c r="N3884" t="s">
        <v>8305</v>
      </c>
      <c r="O3884" s="13">
        <f>E3884/D3884</f>
        <v>0</v>
      </c>
      <c r="P3884" s="14">
        <f>IF($L3884&lt;&gt;0, E3884/L3884, 0)</f>
        <v>0</v>
      </c>
      <c r="Q3884" t="str">
        <f>LEFT($N3884, FIND("/", $N3884)-1)</f>
        <v>theater</v>
      </c>
      <c r="R3884" t="str">
        <f>RIGHT(N3884, LEN(N3884)-LEN(Q3884)-1)</f>
        <v>musical</v>
      </c>
      <c r="S3884" s="5">
        <f>$J3884/60/60/24+DATE(1970, 1, 1)</f>
        <v>42373.983449074076</v>
      </c>
      <c r="T3884" s="5">
        <f>$I3884/60/60/24+DATE(1970, 1, 1)</f>
        <v>42400.960416666669</v>
      </c>
      <c r="U3884" t="b">
        <f>T3884&gt;S3884</f>
        <v>1</v>
      </c>
    </row>
    <row r="3885" spans="1:21" ht="58" x14ac:dyDescent="0.35">
      <c r="A3885">
        <v>3883</v>
      </c>
      <c r="B3885" s="3" t="s">
        <v>3880</v>
      </c>
      <c r="C3885" s="3" t="s">
        <v>7992</v>
      </c>
      <c r="D3885" s="11">
        <v>15000</v>
      </c>
      <c r="E3885" s="11">
        <v>0</v>
      </c>
      <c r="F3885" t="s">
        <v>8220</v>
      </c>
      <c r="G3885" t="s">
        <v>8225</v>
      </c>
      <c r="H3885" t="s">
        <v>8247</v>
      </c>
      <c r="I3885">
        <v>1409668069</v>
      </c>
      <c r="J3885">
        <v>1407076069</v>
      </c>
      <c r="K3885" t="b">
        <v>0</v>
      </c>
      <c r="L3885">
        <v>0</v>
      </c>
      <c r="M3885" t="b">
        <v>0</v>
      </c>
      <c r="N3885" t="s">
        <v>8305</v>
      </c>
      <c r="O3885" s="13">
        <f>E3885/D3885</f>
        <v>0</v>
      </c>
      <c r="P3885" s="14">
        <f>IF($L3885&lt;&gt;0, E3885/L3885, 0)</f>
        <v>0</v>
      </c>
      <c r="Q3885" t="str">
        <f>LEFT($N3885, FIND("/", $N3885)-1)</f>
        <v>theater</v>
      </c>
      <c r="R3885" t="str">
        <f>RIGHT(N3885, LEN(N3885)-LEN(Q3885)-1)</f>
        <v>musical</v>
      </c>
      <c r="S3885" s="5">
        <f>$J3885/60/60/24+DATE(1970, 1, 1)</f>
        <v>41854.602650462963</v>
      </c>
      <c r="T3885" s="5">
        <f>$I3885/60/60/24+DATE(1970, 1, 1)</f>
        <v>41884.602650462963</v>
      </c>
      <c r="U3885" t="b">
        <f>T3885&gt;S3885</f>
        <v>1</v>
      </c>
    </row>
    <row r="3886" spans="1:21" ht="43.5" x14ac:dyDescent="0.35">
      <c r="A3886">
        <v>3884</v>
      </c>
      <c r="B3886" s="3" t="s">
        <v>3881</v>
      </c>
      <c r="C3886" s="3" t="s">
        <v>7993</v>
      </c>
      <c r="D3886" s="11">
        <v>10000</v>
      </c>
      <c r="E3886" s="11">
        <v>0</v>
      </c>
      <c r="F3886" t="s">
        <v>8220</v>
      </c>
      <c r="G3886" t="s">
        <v>8224</v>
      </c>
      <c r="H3886" t="s">
        <v>8246</v>
      </c>
      <c r="I3886">
        <v>1427479192</v>
      </c>
      <c r="J3886">
        <v>1425322792</v>
      </c>
      <c r="K3886" t="b">
        <v>0</v>
      </c>
      <c r="L3886">
        <v>0</v>
      </c>
      <c r="M3886" t="b">
        <v>0</v>
      </c>
      <c r="N3886" t="s">
        <v>8305</v>
      </c>
      <c r="O3886" s="13">
        <f>E3886/D3886</f>
        <v>0</v>
      </c>
      <c r="P3886" s="14">
        <f>IF($L3886&lt;&gt;0, E3886/L3886, 0)</f>
        <v>0</v>
      </c>
      <c r="Q3886" t="str">
        <f>LEFT($N3886, FIND("/", $N3886)-1)</f>
        <v>theater</v>
      </c>
      <c r="R3886" t="str">
        <f>RIGHT(N3886, LEN(N3886)-LEN(Q3886)-1)</f>
        <v>musical</v>
      </c>
      <c r="S3886" s="5">
        <f>$J3886/60/60/24+DATE(1970, 1, 1)</f>
        <v>42065.791574074072</v>
      </c>
      <c r="T3886" s="5">
        <f>$I3886/60/60/24+DATE(1970, 1, 1)</f>
        <v>42090.749907407408</v>
      </c>
      <c r="U3886" t="b">
        <f>T3886&gt;S3886</f>
        <v>1</v>
      </c>
    </row>
    <row r="3887" spans="1:21" ht="43.5" x14ac:dyDescent="0.35">
      <c r="A3887">
        <v>3885</v>
      </c>
      <c r="B3887" s="3" t="s">
        <v>3882</v>
      </c>
      <c r="C3887" s="3" t="s">
        <v>7994</v>
      </c>
      <c r="D3887" s="11">
        <v>375000</v>
      </c>
      <c r="E3887" s="11">
        <v>0</v>
      </c>
      <c r="F3887" t="s">
        <v>8220</v>
      </c>
      <c r="G3887" t="s">
        <v>8224</v>
      </c>
      <c r="H3887" t="s">
        <v>8246</v>
      </c>
      <c r="I3887">
        <v>1462834191</v>
      </c>
      <c r="J3887">
        <v>1460242191</v>
      </c>
      <c r="K3887" t="b">
        <v>0</v>
      </c>
      <c r="L3887">
        <v>0</v>
      </c>
      <c r="M3887" t="b">
        <v>0</v>
      </c>
      <c r="N3887" t="s">
        <v>8305</v>
      </c>
      <c r="O3887" s="13">
        <f>E3887/D3887</f>
        <v>0</v>
      </c>
      <c r="P3887" s="14">
        <f>IF($L3887&lt;&gt;0, E3887/L3887, 0)</f>
        <v>0</v>
      </c>
      <c r="Q3887" t="str">
        <f>LEFT($N3887, FIND("/", $N3887)-1)</f>
        <v>theater</v>
      </c>
      <c r="R3887" t="str">
        <f>RIGHT(N3887, LEN(N3887)-LEN(Q3887)-1)</f>
        <v>musical</v>
      </c>
      <c r="S3887" s="5">
        <f>$J3887/60/60/24+DATE(1970, 1, 1)</f>
        <v>42469.951284722221</v>
      </c>
      <c r="T3887" s="5">
        <f>$I3887/60/60/24+DATE(1970, 1, 1)</f>
        <v>42499.951284722221</v>
      </c>
      <c r="U3887" t="b">
        <f>T3887&gt;S3887</f>
        <v>1</v>
      </c>
    </row>
    <row r="3888" spans="1:21" x14ac:dyDescent="0.35">
      <c r="A3888">
        <v>3886</v>
      </c>
      <c r="B3888" s="3" t="s">
        <v>3883</v>
      </c>
      <c r="C3888" s="3">
        <v>1</v>
      </c>
      <c r="D3888" s="11">
        <v>10000</v>
      </c>
      <c r="E3888" s="11">
        <v>0</v>
      </c>
      <c r="F3888" t="s">
        <v>8220</v>
      </c>
      <c r="G3888" t="s">
        <v>8226</v>
      </c>
      <c r="H3888" t="s">
        <v>8248</v>
      </c>
      <c r="I3888">
        <v>1418275702</v>
      </c>
      <c r="J3888">
        <v>1415683702</v>
      </c>
      <c r="K3888" t="b">
        <v>0</v>
      </c>
      <c r="L3888">
        <v>0</v>
      </c>
      <c r="M3888" t="b">
        <v>0</v>
      </c>
      <c r="N3888" t="s">
        <v>8305</v>
      </c>
      <c r="O3888" s="13">
        <f>E3888/D3888</f>
        <v>0</v>
      </c>
      <c r="P3888" s="14">
        <f>IF($L3888&lt;&gt;0, E3888/L3888, 0)</f>
        <v>0</v>
      </c>
      <c r="Q3888" t="str">
        <f>LEFT($N3888, FIND("/", $N3888)-1)</f>
        <v>theater</v>
      </c>
      <c r="R3888" t="str">
        <f>RIGHT(N3888, LEN(N3888)-LEN(Q3888)-1)</f>
        <v>musical</v>
      </c>
      <c r="S3888" s="5">
        <f>$J3888/60/60/24+DATE(1970, 1, 1)</f>
        <v>41954.228032407409</v>
      </c>
      <c r="T3888" s="5">
        <f>$I3888/60/60/24+DATE(1970, 1, 1)</f>
        <v>41984.228032407409</v>
      </c>
      <c r="U3888" t="b">
        <f>T3888&gt;S3888</f>
        <v>1</v>
      </c>
    </row>
    <row r="3889" spans="1:21" ht="43.5" x14ac:dyDescent="0.35">
      <c r="A3889">
        <v>3887</v>
      </c>
      <c r="B3889" s="3" t="s">
        <v>3884</v>
      </c>
      <c r="C3889" s="3" t="s">
        <v>7995</v>
      </c>
      <c r="D3889" s="11">
        <v>2000</v>
      </c>
      <c r="E3889" s="11">
        <v>35</v>
      </c>
      <c r="F3889" t="s">
        <v>8220</v>
      </c>
      <c r="G3889" t="s">
        <v>8224</v>
      </c>
      <c r="H3889" t="s">
        <v>8246</v>
      </c>
      <c r="I3889">
        <v>1430517600</v>
      </c>
      <c r="J3889">
        <v>1426538129</v>
      </c>
      <c r="K3889" t="b">
        <v>0</v>
      </c>
      <c r="L3889">
        <v>2</v>
      </c>
      <c r="M3889" t="b">
        <v>0</v>
      </c>
      <c r="N3889" t="s">
        <v>8305</v>
      </c>
      <c r="O3889" s="13">
        <f>E3889/D3889</f>
        <v>1.7500000000000002E-2</v>
      </c>
      <c r="P3889" s="14">
        <f>IF($L3889&lt;&gt;0, E3889/L3889, 0)</f>
        <v>17.5</v>
      </c>
      <c r="Q3889" t="str">
        <f>LEFT($N3889, FIND("/", $N3889)-1)</f>
        <v>theater</v>
      </c>
      <c r="R3889" t="str">
        <f>RIGHT(N3889, LEN(N3889)-LEN(Q3889)-1)</f>
        <v>musical</v>
      </c>
      <c r="S3889" s="5">
        <f>$J3889/60/60/24+DATE(1970, 1, 1)</f>
        <v>42079.857974537037</v>
      </c>
      <c r="T3889" s="5">
        <f>$I3889/60/60/24+DATE(1970, 1, 1)</f>
        <v>42125.916666666672</v>
      </c>
      <c r="U3889" t="b">
        <f>T3889&gt;S3889</f>
        <v>1</v>
      </c>
    </row>
    <row r="3890" spans="1:21" ht="58" x14ac:dyDescent="0.35">
      <c r="A3890">
        <v>3888</v>
      </c>
      <c r="B3890" s="3" t="s">
        <v>3885</v>
      </c>
      <c r="C3890" s="3" t="s">
        <v>7996</v>
      </c>
      <c r="D3890" s="11">
        <v>2000</v>
      </c>
      <c r="E3890" s="11">
        <v>542</v>
      </c>
      <c r="F3890" t="s">
        <v>8221</v>
      </c>
      <c r="G3890" t="s">
        <v>8225</v>
      </c>
      <c r="H3890" t="s">
        <v>8247</v>
      </c>
      <c r="I3890">
        <v>1488114358</v>
      </c>
      <c r="J3890">
        <v>1485522358</v>
      </c>
      <c r="K3890" t="b">
        <v>0</v>
      </c>
      <c r="L3890">
        <v>14</v>
      </c>
      <c r="M3890" t="b">
        <v>0</v>
      </c>
      <c r="N3890" t="s">
        <v>8271</v>
      </c>
      <c r="O3890" s="13">
        <f>E3890/D3890</f>
        <v>0.27100000000000002</v>
      </c>
      <c r="P3890" s="14">
        <f>IF($L3890&lt;&gt;0, E3890/L3890, 0)</f>
        <v>38.714285714285715</v>
      </c>
      <c r="Q3890" t="str">
        <f>LEFT($N3890, FIND("/", $N3890)-1)</f>
        <v>theater</v>
      </c>
      <c r="R3890" t="str">
        <f>RIGHT(N3890, LEN(N3890)-LEN(Q3890)-1)</f>
        <v>plays</v>
      </c>
      <c r="S3890" s="5">
        <f>$J3890/60/60/24+DATE(1970, 1, 1)</f>
        <v>42762.545810185184</v>
      </c>
      <c r="T3890" s="5">
        <f>$I3890/60/60/24+DATE(1970, 1, 1)</f>
        <v>42792.545810185184</v>
      </c>
      <c r="U3890" t="b">
        <f>T3890&gt;S3890</f>
        <v>1</v>
      </c>
    </row>
    <row r="3891" spans="1:21" ht="43.5" x14ac:dyDescent="0.35">
      <c r="A3891">
        <v>3889</v>
      </c>
      <c r="B3891" s="3" t="s">
        <v>3886</v>
      </c>
      <c r="C3891" s="3" t="s">
        <v>7997</v>
      </c>
      <c r="D3891" s="11">
        <v>8000</v>
      </c>
      <c r="E3891" s="11">
        <v>118</v>
      </c>
      <c r="F3891" t="s">
        <v>8221</v>
      </c>
      <c r="G3891" t="s">
        <v>8224</v>
      </c>
      <c r="H3891" t="s">
        <v>8246</v>
      </c>
      <c r="I3891">
        <v>1420413960</v>
      </c>
      <c r="J3891">
        <v>1417651630</v>
      </c>
      <c r="K3891" t="b">
        <v>0</v>
      </c>
      <c r="L3891">
        <v>9</v>
      </c>
      <c r="M3891" t="b">
        <v>0</v>
      </c>
      <c r="N3891" t="s">
        <v>8271</v>
      </c>
      <c r="O3891" s="13">
        <f>E3891/D3891</f>
        <v>1.4749999999999999E-2</v>
      </c>
      <c r="P3891" s="14">
        <f>IF($L3891&lt;&gt;0, E3891/L3891, 0)</f>
        <v>13.111111111111111</v>
      </c>
      <c r="Q3891" t="str">
        <f>LEFT($N3891, FIND("/", $N3891)-1)</f>
        <v>theater</v>
      </c>
      <c r="R3891" t="str">
        <f>RIGHT(N3891, LEN(N3891)-LEN(Q3891)-1)</f>
        <v>plays</v>
      </c>
      <c r="S3891" s="5">
        <f>$J3891/60/60/24+DATE(1970, 1, 1)</f>
        <v>41977.004976851851</v>
      </c>
      <c r="T3891" s="5">
        <f>$I3891/60/60/24+DATE(1970, 1, 1)</f>
        <v>42008.976388888885</v>
      </c>
      <c r="U3891" t="b">
        <f>T3891&gt;S3891</f>
        <v>1</v>
      </c>
    </row>
    <row r="3892" spans="1:21" ht="43.5" x14ac:dyDescent="0.35">
      <c r="A3892">
        <v>3890</v>
      </c>
      <c r="B3892" s="3" t="s">
        <v>3887</v>
      </c>
      <c r="C3892" s="3" t="s">
        <v>7998</v>
      </c>
      <c r="D3892" s="11">
        <v>15000</v>
      </c>
      <c r="E3892" s="11">
        <v>2524</v>
      </c>
      <c r="F3892" t="s">
        <v>8221</v>
      </c>
      <c r="G3892" t="s">
        <v>8224</v>
      </c>
      <c r="H3892" t="s">
        <v>8246</v>
      </c>
      <c r="I3892">
        <v>1439662344</v>
      </c>
      <c r="J3892">
        <v>1434478344</v>
      </c>
      <c r="K3892" t="b">
        <v>0</v>
      </c>
      <c r="L3892">
        <v>8</v>
      </c>
      <c r="M3892" t="b">
        <v>0</v>
      </c>
      <c r="N3892" t="s">
        <v>8271</v>
      </c>
      <c r="O3892" s="13">
        <f>E3892/D3892</f>
        <v>0.16826666666666668</v>
      </c>
      <c r="P3892" s="14">
        <f>IF($L3892&lt;&gt;0, E3892/L3892, 0)</f>
        <v>315.5</v>
      </c>
      <c r="Q3892" t="str">
        <f>LEFT($N3892, FIND("/", $N3892)-1)</f>
        <v>theater</v>
      </c>
      <c r="R3892" t="str">
        <f>RIGHT(N3892, LEN(N3892)-LEN(Q3892)-1)</f>
        <v>plays</v>
      </c>
      <c r="S3892" s="5">
        <f>$J3892/60/60/24+DATE(1970, 1, 1)</f>
        <v>42171.758611111116</v>
      </c>
      <c r="T3892" s="5">
        <f>$I3892/60/60/24+DATE(1970, 1, 1)</f>
        <v>42231.758611111116</v>
      </c>
      <c r="U3892" t="b">
        <f>T3892&gt;S3892</f>
        <v>1</v>
      </c>
    </row>
    <row r="3893" spans="1:21" ht="29" x14ac:dyDescent="0.35">
      <c r="A3893">
        <v>3891</v>
      </c>
      <c r="B3893" s="3" t="s">
        <v>3888</v>
      </c>
      <c r="C3893" s="3" t="s">
        <v>7999</v>
      </c>
      <c r="D3893" s="11">
        <v>800</v>
      </c>
      <c r="E3893" s="11">
        <v>260</v>
      </c>
      <c r="F3893" t="s">
        <v>8221</v>
      </c>
      <c r="G3893" t="s">
        <v>8224</v>
      </c>
      <c r="H3893" t="s">
        <v>8246</v>
      </c>
      <c r="I3893">
        <v>1427086740</v>
      </c>
      <c r="J3893">
        <v>1424488244</v>
      </c>
      <c r="K3893" t="b">
        <v>0</v>
      </c>
      <c r="L3893">
        <v>7</v>
      </c>
      <c r="M3893" t="b">
        <v>0</v>
      </c>
      <c r="N3893" t="s">
        <v>8271</v>
      </c>
      <c r="O3893" s="13">
        <f>E3893/D3893</f>
        <v>0.32500000000000001</v>
      </c>
      <c r="P3893" s="14">
        <f>IF($L3893&lt;&gt;0, E3893/L3893, 0)</f>
        <v>37.142857142857146</v>
      </c>
      <c r="Q3893" t="str">
        <f>LEFT($N3893, FIND("/", $N3893)-1)</f>
        <v>theater</v>
      </c>
      <c r="R3893" t="str">
        <f>RIGHT(N3893, LEN(N3893)-LEN(Q3893)-1)</f>
        <v>plays</v>
      </c>
      <c r="S3893" s="5">
        <f>$J3893/60/60/24+DATE(1970, 1, 1)</f>
        <v>42056.1324537037</v>
      </c>
      <c r="T3893" s="5">
        <f>$I3893/60/60/24+DATE(1970, 1, 1)</f>
        <v>42086.207638888889</v>
      </c>
      <c r="U3893" t="b">
        <f>T3893&gt;S3893</f>
        <v>1</v>
      </c>
    </row>
    <row r="3894" spans="1:21" ht="58" x14ac:dyDescent="0.35">
      <c r="A3894">
        <v>3892</v>
      </c>
      <c r="B3894" s="3" t="s">
        <v>3889</v>
      </c>
      <c r="C3894" s="3" t="s">
        <v>8000</v>
      </c>
      <c r="D3894" s="11">
        <v>1000</v>
      </c>
      <c r="E3894" s="11">
        <v>0</v>
      </c>
      <c r="F3894" t="s">
        <v>8221</v>
      </c>
      <c r="G3894" t="s">
        <v>8224</v>
      </c>
      <c r="H3894" t="s">
        <v>8246</v>
      </c>
      <c r="I3894">
        <v>1408863600</v>
      </c>
      <c r="J3894">
        <v>1408203557</v>
      </c>
      <c r="K3894" t="b">
        <v>0</v>
      </c>
      <c r="L3894">
        <v>0</v>
      </c>
      <c r="M3894" t="b">
        <v>0</v>
      </c>
      <c r="N3894" t="s">
        <v>8271</v>
      </c>
      <c r="O3894" s="13">
        <f>E3894/D3894</f>
        <v>0</v>
      </c>
      <c r="P3894" s="14">
        <f>IF($L3894&lt;&gt;0, E3894/L3894, 0)</f>
        <v>0</v>
      </c>
      <c r="Q3894" t="str">
        <f>LEFT($N3894, FIND("/", $N3894)-1)</f>
        <v>theater</v>
      </c>
      <c r="R3894" t="str">
        <f>RIGHT(N3894, LEN(N3894)-LEN(Q3894)-1)</f>
        <v>plays</v>
      </c>
      <c r="S3894" s="5">
        <f>$J3894/60/60/24+DATE(1970, 1, 1)</f>
        <v>41867.652280092596</v>
      </c>
      <c r="T3894" s="5">
        <f>$I3894/60/60/24+DATE(1970, 1, 1)</f>
        <v>41875.291666666664</v>
      </c>
      <c r="U3894" t="b">
        <f>T3894&gt;S3894</f>
        <v>1</v>
      </c>
    </row>
    <row r="3895" spans="1:21" ht="58" x14ac:dyDescent="0.35">
      <c r="A3895">
        <v>3893</v>
      </c>
      <c r="B3895" s="3" t="s">
        <v>3890</v>
      </c>
      <c r="C3895" s="3" t="s">
        <v>8001</v>
      </c>
      <c r="D3895" s="11">
        <v>50000</v>
      </c>
      <c r="E3895" s="11">
        <v>10775</v>
      </c>
      <c r="F3895" t="s">
        <v>8221</v>
      </c>
      <c r="G3895" t="s">
        <v>8224</v>
      </c>
      <c r="H3895" t="s">
        <v>8246</v>
      </c>
      <c r="I3895">
        <v>1404194400</v>
      </c>
      <c r="J3895">
        <v>1400600840</v>
      </c>
      <c r="K3895" t="b">
        <v>0</v>
      </c>
      <c r="L3895">
        <v>84</v>
      </c>
      <c r="M3895" t="b">
        <v>0</v>
      </c>
      <c r="N3895" t="s">
        <v>8271</v>
      </c>
      <c r="O3895" s="13">
        <f>E3895/D3895</f>
        <v>0.2155</v>
      </c>
      <c r="P3895" s="14">
        <f>IF($L3895&lt;&gt;0, E3895/L3895, 0)</f>
        <v>128.27380952380952</v>
      </c>
      <c r="Q3895" t="str">
        <f>LEFT($N3895, FIND("/", $N3895)-1)</f>
        <v>theater</v>
      </c>
      <c r="R3895" t="str">
        <f>RIGHT(N3895, LEN(N3895)-LEN(Q3895)-1)</f>
        <v>plays</v>
      </c>
      <c r="S3895" s="5">
        <f>$J3895/60/60/24+DATE(1970, 1, 1)</f>
        <v>41779.657870370371</v>
      </c>
      <c r="T3895" s="5">
        <f>$I3895/60/60/24+DATE(1970, 1, 1)</f>
        <v>41821.25</v>
      </c>
      <c r="U3895" t="b">
        <f>T3895&gt;S3895</f>
        <v>1</v>
      </c>
    </row>
    <row r="3896" spans="1:21" ht="58" x14ac:dyDescent="0.35">
      <c r="A3896">
        <v>3894</v>
      </c>
      <c r="B3896" s="3" t="s">
        <v>3891</v>
      </c>
      <c r="C3896" s="3" t="s">
        <v>8002</v>
      </c>
      <c r="D3896" s="11">
        <v>15000</v>
      </c>
      <c r="E3896" s="11">
        <v>520</v>
      </c>
      <c r="F3896" t="s">
        <v>8221</v>
      </c>
      <c r="G3896" t="s">
        <v>8224</v>
      </c>
      <c r="H3896" t="s">
        <v>8246</v>
      </c>
      <c r="I3896">
        <v>1481000340</v>
      </c>
      <c r="J3896">
        <v>1478386812</v>
      </c>
      <c r="K3896" t="b">
        <v>0</v>
      </c>
      <c r="L3896">
        <v>11</v>
      </c>
      <c r="M3896" t="b">
        <v>0</v>
      </c>
      <c r="N3896" t="s">
        <v>8271</v>
      </c>
      <c r="O3896" s="13">
        <f>E3896/D3896</f>
        <v>3.4666666666666665E-2</v>
      </c>
      <c r="P3896" s="14">
        <f>IF($L3896&lt;&gt;0, E3896/L3896, 0)</f>
        <v>47.272727272727273</v>
      </c>
      <c r="Q3896" t="str">
        <f>LEFT($N3896, FIND("/", $N3896)-1)</f>
        <v>theater</v>
      </c>
      <c r="R3896" t="str">
        <f>RIGHT(N3896, LEN(N3896)-LEN(Q3896)-1)</f>
        <v>plays</v>
      </c>
      <c r="S3896" s="5">
        <f>$J3896/60/60/24+DATE(1970, 1, 1)</f>
        <v>42679.958472222221</v>
      </c>
      <c r="T3896" s="5">
        <f>$I3896/60/60/24+DATE(1970, 1, 1)</f>
        <v>42710.207638888889</v>
      </c>
      <c r="U3896" t="b">
        <f>T3896&gt;S3896</f>
        <v>1</v>
      </c>
    </row>
    <row r="3897" spans="1:21" ht="58" x14ac:dyDescent="0.35">
      <c r="A3897">
        <v>3895</v>
      </c>
      <c r="B3897" s="3" t="s">
        <v>3892</v>
      </c>
      <c r="C3897" s="3" t="s">
        <v>8003</v>
      </c>
      <c r="D3897" s="11">
        <v>1000</v>
      </c>
      <c r="E3897" s="11">
        <v>50</v>
      </c>
      <c r="F3897" t="s">
        <v>8221</v>
      </c>
      <c r="G3897" t="s">
        <v>8224</v>
      </c>
      <c r="H3897" t="s">
        <v>8246</v>
      </c>
      <c r="I3897">
        <v>1425103218</v>
      </c>
      <c r="J3897">
        <v>1422424818</v>
      </c>
      <c r="K3897" t="b">
        <v>0</v>
      </c>
      <c r="L3897">
        <v>1</v>
      </c>
      <c r="M3897" t="b">
        <v>0</v>
      </c>
      <c r="N3897" t="s">
        <v>8271</v>
      </c>
      <c r="O3897" s="13">
        <f>E3897/D3897</f>
        <v>0.05</v>
      </c>
      <c r="P3897" s="14">
        <f>IF($L3897&lt;&gt;0, E3897/L3897, 0)</f>
        <v>50</v>
      </c>
      <c r="Q3897" t="str">
        <f>LEFT($N3897, FIND("/", $N3897)-1)</f>
        <v>theater</v>
      </c>
      <c r="R3897" t="str">
        <f>RIGHT(N3897, LEN(N3897)-LEN(Q3897)-1)</f>
        <v>plays</v>
      </c>
      <c r="S3897" s="5">
        <f>$J3897/60/60/24+DATE(1970, 1, 1)</f>
        <v>42032.250208333338</v>
      </c>
      <c r="T3897" s="5">
        <f>$I3897/60/60/24+DATE(1970, 1, 1)</f>
        <v>42063.250208333338</v>
      </c>
      <c r="U3897" t="b">
        <f>T3897&gt;S3897</f>
        <v>1</v>
      </c>
    </row>
    <row r="3898" spans="1:21" ht="43.5" x14ac:dyDescent="0.35">
      <c r="A3898">
        <v>3896</v>
      </c>
      <c r="B3898" s="3" t="s">
        <v>3893</v>
      </c>
      <c r="C3898" s="3" t="s">
        <v>8004</v>
      </c>
      <c r="D3898" s="11">
        <v>1600</v>
      </c>
      <c r="E3898" s="11">
        <v>170</v>
      </c>
      <c r="F3898" t="s">
        <v>8221</v>
      </c>
      <c r="G3898" t="s">
        <v>8224</v>
      </c>
      <c r="H3898" t="s">
        <v>8246</v>
      </c>
      <c r="I3898">
        <v>1402979778</v>
      </c>
      <c r="J3898">
        <v>1401770178</v>
      </c>
      <c r="K3898" t="b">
        <v>0</v>
      </c>
      <c r="L3898">
        <v>4</v>
      </c>
      <c r="M3898" t="b">
        <v>0</v>
      </c>
      <c r="N3898" t="s">
        <v>8271</v>
      </c>
      <c r="O3898" s="13">
        <f>E3898/D3898</f>
        <v>0.10625</v>
      </c>
      <c r="P3898" s="14">
        <f>IF($L3898&lt;&gt;0, E3898/L3898, 0)</f>
        <v>42.5</v>
      </c>
      <c r="Q3898" t="str">
        <f>LEFT($N3898, FIND("/", $N3898)-1)</f>
        <v>theater</v>
      </c>
      <c r="R3898" t="str">
        <f>RIGHT(N3898, LEN(N3898)-LEN(Q3898)-1)</f>
        <v>plays</v>
      </c>
      <c r="S3898" s="5">
        <f>$J3898/60/60/24+DATE(1970, 1, 1)</f>
        <v>41793.191875000004</v>
      </c>
      <c r="T3898" s="5">
        <f>$I3898/60/60/24+DATE(1970, 1, 1)</f>
        <v>41807.191875000004</v>
      </c>
      <c r="U3898" t="b">
        <f>T3898&gt;S3898</f>
        <v>1</v>
      </c>
    </row>
    <row r="3899" spans="1:21" ht="43.5" x14ac:dyDescent="0.35">
      <c r="A3899">
        <v>3897</v>
      </c>
      <c r="B3899" s="3" t="s">
        <v>3894</v>
      </c>
      <c r="C3899" s="3" t="s">
        <v>8005</v>
      </c>
      <c r="D3899" s="11">
        <v>2500</v>
      </c>
      <c r="E3899" s="11">
        <v>440</v>
      </c>
      <c r="F3899" t="s">
        <v>8221</v>
      </c>
      <c r="G3899" t="s">
        <v>8228</v>
      </c>
      <c r="H3899" t="s">
        <v>8250</v>
      </c>
      <c r="I3899">
        <v>1420750683</v>
      </c>
      <c r="J3899">
        <v>1418158683</v>
      </c>
      <c r="K3899" t="b">
        <v>0</v>
      </c>
      <c r="L3899">
        <v>10</v>
      </c>
      <c r="M3899" t="b">
        <v>0</v>
      </c>
      <c r="N3899" t="s">
        <v>8271</v>
      </c>
      <c r="O3899" s="13">
        <f>E3899/D3899</f>
        <v>0.17599999999999999</v>
      </c>
      <c r="P3899" s="14">
        <f>IF($L3899&lt;&gt;0, E3899/L3899, 0)</f>
        <v>44</v>
      </c>
      <c r="Q3899" t="str">
        <f>LEFT($N3899, FIND("/", $N3899)-1)</f>
        <v>theater</v>
      </c>
      <c r="R3899" t="str">
        <f>RIGHT(N3899, LEN(N3899)-LEN(Q3899)-1)</f>
        <v>plays</v>
      </c>
      <c r="S3899" s="5">
        <f>$J3899/60/60/24+DATE(1970, 1, 1)</f>
        <v>41982.87364583333</v>
      </c>
      <c r="T3899" s="5">
        <f>$I3899/60/60/24+DATE(1970, 1, 1)</f>
        <v>42012.87364583333</v>
      </c>
      <c r="U3899" t="b">
        <f>T3899&gt;S3899</f>
        <v>1</v>
      </c>
    </row>
    <row r="3900" spans="1:21" ht="58" x14ac:dyDescent="0.35">
      <c r="A3900">
        <v>3898</v>
      </c>
      <c r="B3900" s="3" t="s">
        <v>3895</v>
      </c>
      <c r="C3900" s="3" t="s">
        <v>8006</v>
      </c>
      <c r="D3900" s="11">
        <v>2500</v>
      </c>
      <c r="E3900" s="11">
        <v>814</v>
      </c>
      <c r="F3900" t="s">
        <v>8221</v>
      </c>
      <c r="G3900" t="s">
        <v>8225</v>
      </c>
      <c r="H3900" t="s">
        <v>8247</v>
      </c>
      <c r="I3900">
        <v>1439827200</v>
      </c>
      <c r="J3900">
        <v>1436355270</v>
      </c>
      <c r="K3900" t="b">
        <v>0</v>
      </c>
      <c r="L3900">
        <v>16</v>
      </c>
      <c r="M3900" t="b">
        <v>0</v>
      </c>
      <c r="N3900" t="s">
        <v>8271</v>
      </c>
      <c r="O3900" s="13">
        <f>E3900/D3900</f>
        <v>0.3256</v>
      </c>
      <c r="P3900" s="14">
        <f>IF($L3900&lt;&gt;0, E3900/L3900, 0)</f>
        <v>50.875</v>
      </c>
      <c r="Q3900" t="str">
        <f>LEFT($N3900, FIND("/", $N3900)-1)</f>
        <v>theater</v>
      </c>
      <c r="R3900" t="str">
        <f>RIGHT(N3900, LEN(N3900)-LEN(Q3900)-1)</f>
        <v>plays</v>
      </c>
      <c r="S3900" s="5">
        <f>$J3900/60/60/24+DATE(1970, 1, 1)</f>
        <v>42193.482291666667</v>
      </c>
      <c r="T3900" s="5">
        <f>$I3900/60/60/24+DATE(1970, 1, 1)</f>
        <v>42233.666666666672</v>
      </c>
      <c r="U3900" t="b">
        <f>T3900&gt;S3900</f>
        <v>1</v>
      </c>
    </row>
    <row r="3901" spans="1:21" ht="43.5" x14ac:dyDescent="0.35">
      <c r="A3901">
        <v>3899</v>
      </c>
      <c r="B3901" s="3" t="s">
        <v>3896</v>
      </c>
      <c r="C3901" s="3" t="s">
        <v>8007</v>
      </c>
      <c r="D3901" s="11">
        <v>10000</v>
      </c>
      <c r="E3901" s="11">
        <v>125</v>
      </c>
      <c r="F3901" t="s">
        <v>8221</v>
      </c>
      <c r="G3901" t="s">
        <v>8224</v>
      </c>
      <c r="H3901" t="s">
        <v>8246</v>
      </c>
      <c r="I3901">
        <v>1407868561</v>
      </c>
      <c r="J3901">
        <v>1406140561</v>
      </c>
      <c r="K3901" t="b">
        <v>0</v>
      </c>
      <c r="L3901">
        <v>2</v>
      </c>
      <c r="M3901" t="b">
        <v>0</v>
      </c>
      <c r="N3901" t="s">
        <v>8271</v>
      </c>
      <c r="O3901" s="13">
        <f>E3901/D3901</f>
        <v>1.2500000000000001E-2</v>
      </c>
      <c r="P3901" s="14">
        <f>IF($L3901&lt;&gt;0, E3901/L3901, 0)</f>
        <v>62.5</v>
      </c>
      <c r="Q3901" t="str">
        <f>LEFT($N3901, FIND("/", $N3901)-1)</f>
        <v>theater</v>
      </c>
      <c r="R3901" t="str">
        <f>RIGHT(N3901, LEN(N3901)-LEN(Q3901)-1)</f>
        <v>plays</v>
      </c>
      <c r="S3901" s="5">
        <f>$J3901/60/60/24+DATE(1970, 1, 1)</f>
        <v>41843.775011574071</v>
      </c>
      <c r="T3901" s="5">
        <f>$I3901/60/60/24+DATE(1970, 1, 1)</f>
        <v>41863.775011574071</v>
      </c>
      <c r="U3901" t="b">
        <f>T3901&gt;S3901</f>
        <v>1</v>
      </c>
    </row>
    <row r="3902" spans="1:21" ht="43.5" x14ac:dyDescent="0.35">
      <c r="A3902">
        <v>3900</v>
      </c>
      <c r="B3902" s="3" t="s">
        <v>3897</v>
      </c>
      <c r="C3902" s="3" t="s">
        <v>8008</v>
      </c>
      <c r="D3902" s="11">
        <v>2500</v>
      </c>
      <c r="E3902" s="11">
        <v>135</v>
      </c>
      <c r="F3902" t="s">
        <v>8221</v>
      </c>
      <c r="G3902" t="s">
        <v>8224</v>
      </c>
      <c r="H3902" t="s">
        <v>8246</v>
      </c>
      <c r="I3902">
        <v>1433988791</v>
      </c>
      <c r="J3902">
        <v>1431396791</v>
      </c>
      <c r="K3902" t="b">
        <v>0</v>
      </c>
      <c r="L3902">
        <v>5</v>
      </c>
      <c r="M3902" t="b">
        <v>0</v>
      </c>
      <c r="N3902" t="s">
        <v>8271</v>
      </c>
      <c r="O3902" s="13">
        <f>E3902/D3902</f>
        <v>5.3999999999999999E-2</v>
      </c>
      <c r="P3902" s="14">
        <f>IF($L3902&lt;&gt;0, E3902/L3902, 0)</f>
        <v>27</v>
      </c>
      <c r="Q3902" t="str">
        <f>LEFT($N3902, FIND("/", $N3902)-1)</f>
        <v>theater</v>
      </c>
      <c r="R3902" t="str">
        <f>RIGHT(N3902, LEN(N3902)-LEN(Q3902)-1)</f>
        <v>plays</v>
      </c>
      <c r="S3902" s="5">
        <f>$J3902/60/60/24+DATE(1970, 1, 1)</f>
        <v>42136.092488425929</v>
      </c>
      <c r="T3902" s="5">
        <f>$I3902/60/60/24+DATE(1970, 1, 1)</f>
        <v>42166.092488425929</v>
      </c>
      <c r="U3902" t="b">
        <f>T3902&gt;S3902</f>
        <v>1</v>
      </c>
    </row>
    <row r="3903" spans="1:21" ht="43.5" x14ac:dyDescent="0.35">
      <c r="A3903">
        <v>3901</v>
      </c>
      <c r="B3903" s="3" t="s">
        <v>3898</v>
      </c>
      <c r="C3903" s="3" t="s">
        <v>8009</v>
      </c>
      <c r="D3903" s="11">
        <v>3000</v>
      </c>
      <c r="E3903" s="11">
        <v>25</v>
      </c>
      <c r="F3903" t="s">
        <v>8221</v>
      </c>
      <c r="G3903" t="s">
        <v>8224</v>
      </c>
      <c r="H3903" t="s">
        <v>8246</v>
      </c>
      <c r="I3903">
        <v>1450554599</v>
      </c>
      <c r="J3903">
        <v>1447098599</v>
      </c>
      <c r="K3903" t="b">
        <v>0</v>
      </c>
      <c r="L3903">
        <v>1</v>
      </c>
      <c r="M3903" t="b">
        <v>0</v>
      </c>
      <c r="N3903" t="s">
        <v>8271</v>
      </c>
      <c r="O3903" s="13">
        <f>E3903/D3903</f>
        <v>8.3333333333333332E-3</v>
      </c>
      <c r="P3903" s="14">
        <f>IF($L3903&lt;&gt;0, E3903/L3903, 0)</f>
        <v>25</v>
      </c>
      <c r="Q3903" t="str">
        <f>LEFT($N3903, FIND("/", $N3903)-1)</f>
        <v>theater</v>
      </c>
      <c r="R3903" t="str">
        <f>RIGHT(N3903, LEN(N3903)-LEN(Q3903)-1)</f>
        <v>plays</v>
      </c>
      <c r="S3903" s="5">
        <f>$J3903/60/60/24+DATE(1970, 1, 1)</f>
        <v>42317.826377314821</v>
      </c>
      <c r="T3903" s="5">
        <f>$I3903/60/60/24+DATE(1970, 1, 1)</f>
        <v>42357.826377314821</v>
      </c>
      <c r="U3903" t="b">
        <f>T3903&gt;S3903</f>
        <v>1</v>
      </c>
    </row>
    <row r="3904" spans="1:21" ht="43.5" x14ac:dyDescent="0.35">
      <c r="A3904">
        <v>3902</v>
      </c>
      <c r="B3904" s="3" t="s">
        <v>3899</v>
      </c>
      <c r="C3904" s="3" t="s">
        <v>8010</v>
      </c>
      <c r="D3904" s="11">
        <v>3000</v>
      </c>
      <c r="E3904" s="11">
        <v>1465</v>
      </c>
      <c r="F3904" t="s">
        <v>8221</v>
      </c>
      <c r="G3904" t="s">
        <v>8225</v>
      </c>
      <c r="H3904" t="s">
        <v>8247</v>
      </c>
      <c r="I3904">
        <v>1479125642</v>
      </c>
      <c r="J3904">
        <v>1476962042</v>
      </c>
      <c r="K3904" t="b">
        <v>0</v>
      </c>
      <c r="L3904">
        <v>31</v>
      </c>
      <c r="M3904" t="b">
        <v>0</v>
      </c>
      <c r="N3904" t="s">
        <v>8271</v>
      </c>
      <c r="O3904" s="13">
        <f>E3904/D3904</f>
        <v>0.48833333333333334</v>
      </c>
      <c r="P3904" s="14">
        <f>IF($L3904&lt;&gt;0, E3904/L3904, 0)</f>
        <v>47.258064516129032</v>
      </c>
      <c r="Q3904" t="str">
        <f>LEFT($N3904, FIND("/", $N3904)-1)</f>
        <v>theater</v>
      </c>
      <c r="R3904" t="str">
        <f>RIGHT(N3904, LEN(N3904)-LEN(Q3904)-1)</f>
        <v>plays</v>
      </c>
      <c r="S3904" s="5">
        <f>$J3904/60/60/24+DATE(1970, 1, 1)</f>
        <v>42663.468078703707</v>
      </c>
      <c r="T3904" s="5">
        <f>$I3904/60/60/24+DATE(1970, 1, 1)</f>
        <v>42688.509745370371</v>
      </c>
      <c r="U3904" t="b">
        <f>T3904&gt;S3904</f>
        <v>1</v>
      </c>
    </row>
    <row r="3905" spans="1:21" ht="58" x14ac:dyDescent="0.35">
      <c r="A3905">
        <v>3903</v>
      </c>
      <c r="B3905" s="3" t="s">
        <v>3900</v>
      </c>
      <c r="C3905" s="3" t="s">
        <v>8011</v>
      </c>
      <c r="D3905" s="11">
        <v>1500</v>
      </c>
      <c r="E3905" s="11">
        <v>0</v>
      </c>
      <c r="F3905" t="s">
        <v>8221</v>
      </c>
      <c r="G3905" t="s">
        <v>8224</v>
      </c>
      <c r="H3905" t="s">
        <v>8246</v>
      </c>
      <c r="I3905">
        <v>1439581080</v>
      </c>
      <c r="J3905">
        <v>1435709765</v>
      </c>
      <c r="K3905" t="b">
        <v>0</v>
      </c>
      <c r="L3905">
        <v>0</v>
      </c>
      <c r="M3905" t="b">
        <v>0</v>
      </c>
      <c r="N3905" t="s">
        <v>8271</v>
      </c>
      <c r="O3905" s="13">
        <f>E3905/D3905</f>
        <v>0</v>
      </c>
      <c r="P3905" s="14">
        <f>IF($L3905&lt;&gt;0, E3905/L3905, 0)</f>
        <v>0</v>
      </c>
      <c r="Q3905" t="str">
        <f>LEFT($N3905, FIND("/", $N3905)-1)</f>
        <v>theater</v>
      </c>
      <c r="R3905" t="str">
        <f>RIGHT(N3905, LEN(N3905)-LEN(Q3905)-1)</f>
        <v>plays</v>
      </c>
      <c r="S3905" s="5">
        <f>$J3905/60/60/24+DATE(1970, 1, 1)</f>
        <v>42186.01116898148</v>
      </c>
      <c r="T3905" s="5">
        <f>$I3905/60/60/24+DATE(1970, 1, 1)</f>
        <v>42230.818055555559</v>
      </c>
      <c r="U3905" t="b">
        <f>T3905&gt;S3905</f>
        <v>1</v>
      </c>
    </row>
    <row r="3906" spans="1:21" ht="29" x14ac:dyDescent="0.35">
      <c r="A3906">
        <v>3904</v>
      </c>
      <c r="B3906" s="3" t="s">
        <v>3901</v>
      </c>
      <c r="C3906" s="3" t="s">
        <v>8012</v>
      </c>
      <c r="D3906" s="11">
        <v>10000</v>
      </c>
      <c r="E3906" s="11">
        <v>3</v>
      </c>
      <c r="F3906" t="s">
        <v>8221</v>
      </c>
      <c r="G3906" t="s">
        <v>8224</v>
      </c>
      <c r="H3906" t="s">
        <v>8246</v>
      </c>
      <c r="I3906">
        <v>1429074240</v>
      </c>
      <c r="J3906">
        <v>1427866200</v>
      </c>
      <c r="K3906" t="b">
        <v>0</v>
      </c>
      <c r="L3906">
        <v>2</v>
      </c>
      <c r="M3906" t="b">
        <v>0</v>
      </c>
      <c r="N3906" t="s">
        <v>8271</v>
      </c>
      <c r="O3906" s="13">
        <f>E3906/D3906</f>
        <v>2.9999999999999997E-4</v>
      </c>
      <c r="P3906" s="14">
        <f>IF($L3906&lt;&gt;0, E3906/L3906, 0)</f>
        <v>1.5</v>
      </c>
      <c r="Q3906" t="str">
        <f>LEFT($N3906, FIND("/", $N3906)-1)</f>
        <v>theater</v>
      </c>
      <c r="R3906" t="str">
        <f>RIGHT(N3906, LEN(N3906)-LEN(Q3906)-1)</f>
        <v>plays</v>
      </c>
      <c r="S3906" s="5">
        <f>$J3906/60/60/24+DATE(1970, 1, 1)</f>
        <v>42095.229166666672</v>
      </c>
      <c r="T3906" s="5">
        <f>$I3906/60/60/24+DATE(1970, 1, 1)</f>
        <v>42109.211111111115</v>
      </c>
      <c r="U3906" t="b">
        <f>T3906&gt;S3906</f>
        <v>1</v>
      </c>
    </row>
    <row r="3907" spans="1:21" ht="43.5" x14ac:dyDescent="0.35">
      <c r="A3907">
        <v>3905</v>
      </c>
      <c r="B3907" s="3" t="s">
        <v>3902</v>
      </c>
      <c r="C3907" s="3" t="s">
        <v>8013</v>
      </c>
      <c r="D3907" s="11">
        <v>1500</v>
      </c>
      <c r="E3907" s="11">
        <v>173</v>
      </c>
      <c r="F3907" t="s">
        <v>8221</v>
      </c>
      <c r="G3907" t="s">
        <v>8225</v>
      </c>
      <c r="H3907" t="s">
        <v>8247</v>
      </c>
      <c r="I3907">
        <v>1434063600</v>
      </c>
      <c r="J3907">
        <v>1430405903</v>
      </c>
      <c r="K3907" t="b">
        <v>0</v>
      </c>
      <c r="L3907">
        <v>7</v>
      </c>
      <c r="M3907" t="b">
        <v>0</v>
      </c>
      <c r="N3907" t="s">
        <v>8271</v>
      </c>
      <c r="O3907" s="13">
        <f>E3907/D3907</f>
        <v>0.11533333333333333</v>
      </c>
      <c r="P3907" s="14">
        <f>IF($L3907&lt;&gt;0, E3907/L3907, 0)</f>
        <v>24.714285714285715</v>
      </c>
      <c r="Q3907" t="str">
        <f>LEFT($N3907, FIND("/", $N3907)-1)</f>
        <v>theater</v>
      </c>
      <c r="R3907" t="str">
        <f>RIGHT(N3907, LEN(N3907)-LEN(Q3907)-1)</f>
        <v>plays</v>
      </c>
      <c r="S3907" s="5">
        <f>$J3907/60/60/24+DATE(1970, 1, 1)</f>
        <v>42124.623877314814</v>
      </c>
      <c r="T3907" s="5">
        <f>$I3907/60/60/24+DATE(1970, 1, 1)</f>
        <v>42166.958333333328</v>
      </c>
      <c r="U3907" t="b">
        <f>T3907&gt;S3907</f>
        <v>1</v>
      </c>
    </row>
    <row r="3908" spans="1:21" ht="43.5" x14ac:dyDescent="0.35">
      <c r="A3908">
        <v>3906</v>
      </c>
      <c r="B3908" s="3" t="s">
        <v>3903</v>
      </c>
      <c r="C3908" s="3" t="s">
        <v>8014</v>
      </c>
      <c r="D3908" s="11">
        <v>1500</v>
      </c>
      <c r="E3908" s="11">
        <v>1010</v>
      </c>
      <c r="F3908" t="s">
        <v>8221</v>
      </c>
      <c r="G3908" t="s">
        <v>8225</v>
      </c>
      <c r="H3908" t="s">
        <v>8247</v>
      </c>
      <c r="I3908">
        <v>1435325100</v>
      </c>
      <c r="J3908">
        <v>1432072893</v>
      </c>
      <c r="K3908" t="b">
        <v>0</v>
      </c>
      <c r="L3908">
        <v>16</v>
      </c>
      <c r="M3908" t="b">
        <v>0</v>
      </c>
      <c r="N3908" t="s">
        <v>8271</v>
      </c>
      <c r="O3908" s="13">
        <f>E3908/D3908</f>
        <v>0.67333333333333334</v>
      </c>
      <c r="P3908" s="14">
        <f>IF($L3908&lt;&gt;0, E3908/L3908, 0)</f>
        <v>63.125</v>
      </c>
      <c r="Q3908" t="str">
        <f>LEFT($N3908, FIND("/", $N3908)-1)</f>
        <v>theater</v>
      </c>
      <c r="R3908" t="str">
        <f>RIGHT(N3908, LEN(N3908)-LEN(Q3908)-1)</f>
        <v>plays</v>
      </c>
      <c r="S3908" s="5">
        <f>$J3908/60/60/24+DATE(1970, 1, 1)</f>
        <v>42143.917743055557</v>
      </c>
      <c r="T3908" s="5">
        <f>$I3908/60/60/24+DATE(1970, 1, 1)</f>
        <v>42181.559027777781</v>
      </c>
      <c r="U3908" t="b">
        <f>T3908&gt;S3908</f>
        <v>1</v>
      </c>
    </row>
    <row r="3909" spans="1:21" ht="43.5" x14ac:dyDescent="0.35">
      <c r="A3909">
        <v>3907</v>
      </c>
      <c r="B3909" s="3" t="s">
        <v>3904</v>
      </c>
      <c r="C3909" s="3" t="s">
        <v>8015</v>
      </c>
      <c r="D3909" s="11">
        <v>1000</v>
      </c>
      <c r="E3909" s="11">
        <v>153</v>
      </c>
      <c r="F3909" t="s">
        <v>8221</v>
      </c>
      <c r="G3909" t="s">
        <v>8224</v>
      </c>
      <c r="H3909" t="s">
        <v>8246</v>
      </c>
      <c r="I3909">
        <v>1414354080</v>
      </c>
      <c r="J3909">
        <v>1411587606</v>
      </c>
      <c r="K3909" t="b">
        <v>0</v>
      </c>
      <c r="L3909">
        <v>4</v>
      </c>
      <c r="M3909" t="b">
        <v>0</v>
      </c>
      <c r="N3909" t="s">
        <v>8271</v>
      </c>
      <c r="O3909" s="13">
        <f>E3909/D3909</f>
        <v>0.153</v>
      </c>
      <c r="P3909" s="14">
        <f>IF($L3909&lt;&gt;0, E3909/L3909, 0)</f>
        <v>38.25</v>
      </c>
      <c r="Q3909" t="str">
        <f>LEFT($N3909, FIND("/", $N3909)-1)</f>
        <v>theater</v>
      </c>
      <c r="R3909" t="str">
        <f>RIGHT(N3909, LEN(N3909)-LEN(Q3909)-1)</f>
        <v>plays</v>
      </c>
      <c r="S3909" s="5">
        <f>$J3909/60/60/24+DATE(1970, 1, 1)</f>
        <v>41906.819513888891</v>
      </c>
      <c r="T3909" s="5">
        <f>$I3909/60/60/24+DATE(1970, 1, 1)</f>
        <v>41938.838888888888</v>
      </c>
      <c r="U3909" t="b">
        <f>T3909&gt;S3909</f>
        <v>1</v>
      </c>
    </row>
    <row r="3910" spans="1:21" ht="58" x14ac:dyDescent="0.35">
      <c r="A3910">
        <v>3908</v>
      </c>
      <c r="B3910" s="3" t="s">
        <v>3905</v>
      </c>
      <c r="C3910" s="3" t="s">
        <v>8016</v>
      </c>
      <c r="D3910" s="11">
        <v>750</v>
      </c>
      <c r="E3910" s="11">
        <v>65</v>
      </c>
      <c r="F3910" t="s">
        <v>8221</v>
      </c>
      <c r="G3910" t="s">
        <v>8224</v>
      </c>
      <c r="H3910" t="s">
        <v>8246</v>
      </c>
      <c r="I3910">
        <v>1406603696</v>
      </c>
      <c r="J3910">
        <v>1405307696</v>
      </c>
      <c r="K3910" t="b">
        <v>0</v>
      </c>
      <c r="L3910">
        <v>4</v>
      </c>
      <c r="M3910" t="b">
        <v>0</v>
      </c>
      <c r="N3910" t="s">
        <v>8271</v>
      </c>
      <c r="O3910" s="13">
        <f>E3910/D3910</f>
        <v>8.666666666666667E-2</v>
      </c>
      <c r="P3910" s="14">
        <f>IF($L3910&lt;&gt;0, E3910/L3910, 0)</f>
        <v>16.25</v>
      </c>
      <c r="Q3910" t="str">
        <f>LEFT($N3910, FIND("/", $N3910)-1)</f>
        <v>theater</v>
      </c>
      <c r="R3910" t="str">
        <f>RIGHT(N3910, LEN(N3910)-LEN(Q3910)-1)</f>
        <v>plays</v>
      </c>
      <c r="S3910" s="5">
        <f>$J3910/60/60/24+DATE(1970, 1, 1)</f>
        <v>41834.135370370372</v>
      </c>
      <c r="T3910" s="5">
        <f>$I3910/60/60/24+DATE(1970, 1, 1)</f>
        <v>41849.135370370372</v>
      </c>
      <c r="U3910" t="b">
        <f>T3910&gt;S3910</f>
        <v>1</v>
      </c>
    </row>
    <row r="3911" spans="1:21" ht="43.5" x14ac:dyDescent="0.35">
      <c r="A3911">
        <v>3909</v>
      </c>
      <c r="B3911" s="3" t="s">
        <v>3906</v>
      </c>
      <c r="C3911" s="3" t="s">
        <v>8017</v>
      </c>
      <c r="D3911" s="11">
        <v>60000</v>
      </c>
      <c r="E3911" s="11">
        <v>135</v>
      </c>
      <c r="F3911" t="s">
        <v>8221</v>
      </c>
      <c r="G3911" t="s">
        <v>8224</v>
      </c>
      <c r="H3911" t="s">
        <v>8246</v>
      </c>
      <c r="I3911">
        <v>1410424642</v>
      </c>
      <c r="J3911">
        <v>1407832642</v>
      </c>
      <c r="K3911" t="b">
        <v>0</v>
      </c>
      <c r="L3911">
        <v>4</v>
      </c>
      <c r="M3911" t="b">
        <v>0</v>
      </c>
      <c r="N3911" t="s">
        <v>8271</v>
      </c>
      <c r="O3911" s="13">
        <f>E3911/D3911</f>
        <v>2.2499999999999998E-3</v>
      </c>
      <c r="P3911" s="14">
        <f>IF($L3911&lt;&gt;0, E3911/L3911, 0)</f>
        <v>33.75</v>
      </c>
      <c r="Q3911" t="str">
        <f>LEFT($N3911, FIND("/", $N3911)-1)</f>
        <v>theater</v>
      </c>
      <c r="R3911" t="str">
        <f>RIGHT(N3911, LEN(N3911)-LEN(Q3911)-1)</f>
        <v>plays</v>
      </c>
      <c r="S3911" s="5">
        <f>$J3911/60/60/24+DATE(1970, 1, 1)</f>
        <v>41863.359282407408</v>
      </c>
      <c r="T3911" s="5">
        <f>$I3911/60/60/24+DATE(1970, 1, 1)</f>
        <v>41893.359282407408</v>
      </c>
      <c r="U3911" t="b">
        <f>T3911&gt;S3911</f>
        <v>1</v>
      </c>
    </row>
    <row r="3912" spans="1:21" ht="43.5" x14ac:dyDescent="0.35">
      <c r="A3912">
        <v>3910</v>
      </c>
      <c r="B3912" s="3" t="s">
        <v>3907</v>
      </c>
      <c r="C3912" s="3" t="s">
        <v>8018</v>
      </c>
      <c r="D3912" s="11">
        <v>6000</v>
      </c>
      <c r="E3912" s="11">
        <v>185</v>
      </c>
      <c r="F3912" t="s">
        <v>8221</v>
      </c>
      <c r="G3912" t="s">
        <v>8224</v>
      </c>
      <c r="H3912" t="s">
        <v>8246</v>
      </c>
      <c r="I3912">
        <v>1441649397</v>
      </c>
      <c r="J3912">
        <v>1439057397</v>
      </c>
      <c r="K3912" t="b">
        <v>0</v>
      </c>
      <c r="L3912">
        <v>3</v>
      </c>
      <c r="M3912" t="b">
        <v>0</v>
      </c>
      <c r="N3912" t="s">
        <v>8271</v>
      </c>
      <c r="O3912" s="13">
        <f>E3912/D3912</f>
        <v>3.0833333333333334E-2</v>
      </c>
      <c r="P3912" s="14">
        <f>IF($L3912&lt;&gt;0, E3912/L3912, 0)</f>
        <v>61.666666666666664</v>
      </c>
      <c r="Q3912" t="str">
        <f>LEFT($N3912, FIND("/", $N3912)-1)</f>
        <v>theater</v>
      </c>
      <c r="R3912" t="str">
        <f>RIGHT(N3912, LEN(N3912)-LEN(Q3912)-1)</f>
        <v>plays</v>
      </c>
      <c r="S3912" s="5">
        <f>$J3912/60/60/24+DATE(1970, 1, 1)</f>
        <v>42224.756909722222</v>
      </c>
      <c r="T3912" s="5">
        <f>$I3912/60/60/24+DATE(1970, 1, 1)</f>
        <v>42254.756909722222</v>
      </c>
      <c r="U3912" t="b">
        <f>T3912&gt;S3912</f>
        <v>1</v>
      </c>
    </row>
    <row r="3913" spans="1:21" ht="43.5" x14ac:dyDescent="0.35">
      <c r="A3913">
        <v>3911</v>
      </c>
      <c r="B3913" s="3" t="s">
        <v>3908</v>
      </c>
      <c r="C3913" s="3" t="s">
        <v>8019</v>
      </c>
      <c r="D3913" s="11">
        <v>8000</v>
      </c>
      <c r="E3913" s="11">
        <v>2993</v>
      </c>
      <c r="F3913" t="s">
        <v>8221</v>
      </c>
      <c r="G3913" t="s">
        <v>8224</v>
      </c>
      <c r="H3913" t="s">
        <v>8246</v>
      </c>
      <c r="I3913">
        <v>1417033777</v>
      </c>
      <c r="J3913">
        <v>1414438177</v>
      </c>
      <c r="K3913" t="b">
        <v>0</v>
      </c>
      <c r="L3913">
        <v>36</v>
      </c>
      <c r="M3913" t="b">
        <v>0</v>
      </c>
      <c r="N3913" t="s">
        <v>8271</v>
      </c>
      <c r="O3913" s="13">
        <f>E3913/D3913</f>
        <v>0.37412499999999999</v>
      </c>
      <c r="P3913" s="14">
        <f>IF($L3913&lt;&gt;0, E3913/L3913, 0)</f>
        <v>83.138888888888886</v>
      </c>
      <c r="Q3913" t="str">
        <f>LEFT($N3913, FIND("/", $N3913)-1)</f>
        <v>theater</v>
      </c>
      <c r="R3913" t="str">
        <f>RIGHT(N3913, LEN(N3913)-LEN(Q3913)-1)</f>
        <v>plays</v>
      </c>
      <c r="S3913" s="5">
        <f>$J3913/60/60/24+DATE(1970, 1, 1)</f>
        <v>41939.8122337963</v>
      </c>
      <c r="T3913" s="5">
        <f>$I3913/60/60/24+DATE(1970, 1, 1)</f>
        <v>41969.853900462964</v>
      </c>
      <c r="U3913" t="b">
        <f>T3913&gt;S3913</f>
        <v>1</v>
      </c>
    </row>
    <row r="3914" spans="1:21" ht="43.5" x14ac:dyDescent="0.35">
      <c r="A3914">
        <v>3912</v>
      </c>
      <c r="B3914" s="3" t="s">
        <v>3909</v>
      </c>
      <c r="C3914" s="3" t="s">
        <v>8020</v>
      </c>
      <c r="D3914" s="11">
        <v>15000</v>
      </c>
      <c r="E3914" s="11">
        <v>1</v>
      </c>
      <c r="F3914" t="s">
        <v>8221</v>
      </c>
      <c r="G3914" t="s">
        <v>8224</v>
      </c>
      <c r="H3914" t="s">
        <v>8246</v>
      </c>
      <c r="I3914">
        <v>1429936500</v>
      </c>
      <c r="J3914">
        <v>1424759330</v>
      </c>
      <c r="K3914" t="b">
        <v>0</v>
      </c>
      <c r="L3914">
        <v>1</v>
      </c>
      <c r="M3914" t="b">
        <v>0</v>
      </c>
      <c r="N3914" t="s">
        <v>8271</v>
      </c>
      <c r="O3914" s="13">
        <f>E3914/D3914</f>
        <v>6.666666666666667E-5</v>
      </c>
      <c r="P3914" s="14">
        <f>IF($L3914&lt;&gt;0, E3914/L3914, 0)</f>
        <v>1</v>
      </c>
      <c r="Q3914" t="str">
        <f>LEFT($N3914, FIND("/", $N3914)-1)</f>
        <v>theater</v>
      </c>
      <c r="R3914" t="str">
        <f>RIGHT(N3914, LEN(N3914)-LEN(Q3914)-1)</f>
        <v>plays</v>
      </c>
      <c r="S3914" s="5">
        <f>$J3914/60/60/24+DATE(1970, 1, 1)</f>
        <v>42059.270023148143</v>
      </c>
      <c r="T3914" s="5">
        <f>$I3914/60/60/24+DATE(1970, 1, 1)</f>
        <v>42119.190972222219</v>
      </c>
      <c r="U3914" t="b">
        <f>T3914&gt;S3914</f>
        <v>1</v>
      </c>
    </row>
    <row r="3915" spans="1:21" ht="43.5" x14ac:dyDescent="0.35">
      <c r="A3915">
        <v>3913</v>
      </c>
      <c r="B3915" s="3" t="s">
        <v>3910</v>
      </c>
      <c r="C3915" s="3" t="s">
        <v>8021</v>
      </c>
      <c r="D3915" s="11">
        <v>10000</v>
      </c>
      <c r="E3915" s="11">
        <v>1000</v>
      </c>
      <c r="F3915" t="s">
        <v>8221</v>
      </c>
      <c r="G3915" t="s">
        <v>8224</v>
      </c>
      <c r="H3915" t="s">
        <v>8246</v>
      </c>
      <c r="I3915">
        <v>1448863449</v>
      </c>
      <c r="J3915">
        <v>1446267849</v>
      </c>
      <c r="K3915" t="b">
        <v>0</v>
      </c>
      <c r="L3915">
        <v>7</v>
      </c>
      <c r="M3915" t="b">
        <v>0</v>
      </c>
      <c r="N3915" t="s">
        <v>8271</v>
      </c>
      <c r="O3915" s="13">
        <f>E3915/D3915</f>
        <v>0.1</v>
      </c>
      <c r="P3915" s="14">
        <f>IF($L3915&lt;&gt;0, E3915/L3915, 0)</f>
        <v>142.85714285714286</v>
      </c>
      <c r="Q3915" t="str">
        <f>LEFT($N3915, FIND("/", $N3915)-1)</f>
        <v>theater</v>
      </c>
      <c r="R3915" t="str">
        <f>RIGHT(N3915, LEN(N3915)-LEN(Q3915)-1)</f>
        <v>plays</v>
      </c>
      <c r="S3915" s="5">
        <f>$J3915/60/60/24+DATE(1970, 1, 1)</f>
        <v>42308.211215277777</v>
      </c>
      <c r="T3915" s="5">
        <f>$I3915/60/60/24+DATE(1970, 1, 1)</f>
        <v>42338.252881944441</v>
      </c>
      <c r="U3915" t="b">
        <f>T3915&gt;S3915</f>
        <v>1</v>
      </c>
    </row>
    <row r="3916" spans="1:21" ht="43.5" x14ac:dyDescent="0.35">
      <c r="A3916">
        <v>3914</v>
      </c>
      <c r="B3916" s="3" t="s">
        <v>3911</v>
      </c>
      <c r="C3916" s="3" t="s">
        <v>8022</v>
      </c>
      <c r="D3916" s="11">
        <v>2500</v>
      </c>
      <c r="E3916" s="11">
        <v>909</v>
      </c>
      <c r="F3916" t="s">
        <v>8221</v>
      </c>
      <c r="G3916" t="s">
        <v>8225</v>
      </c>
      <c r="H3916" t="s">
        <v>8247</v>
      </c>
      <c r="I3916">
        <v>1431298740</v>
      </c>
      <c r="J3916">
        <v>1429558756</v>
      </c>
      <c r="K3916" t="b">
        <v>0</v>
      </c>
      <c r="L3916">
        <v>27</v>
      </c>
      <c r="M3916" t="b">
        <v>0</v>
      </c>
      <c r="N3916" t="s">
        <v>8271</v>
      </c>
      <c r="O3916" s="13">
        <f>E3916/D3916</f>
        <v>0.36359999999999998</v>
      </c>
      <c r="P3916" s="14">
        <f>IF($L3916&lt;&gt;0, E3916/L3916, 0)</f>
        <v>33.666666666666664</v>
      </c>
      <c r="Q3916" t="str">
        <f>LEFT($N3916, FIND("/", $N3916)-1)</f>
        <v>theater</v>
      </c>
      <c r="R3916" t="str">
        <f>RIGHT(N3916, LEN(N3916)-LEN(Q3916)-1)</f>
        <v>plays</v>
      </c>
      <c r="S3916" s="5">
        <f>$J3916/60/60/24+DATE(1970, 1, 1)</f>
        <v>42114.818935185183</v>
      </c>
      <c r="T3916" s="5">
        <f>$I3916/60/60/24+DATE(1970, 1, 1)</f>
        <v>42134.957638888889</v>
      </c>
      <c r="U3916" t="b">
        <f>T3916&gt;S3916</f>
        <v>1</v>
      </c>
    </row>
    <row r="3917" spans="1:21" ht="43.5" x14ac:dyDescent="0.35">
      <c r="A3917">
        <v>3915</v>
      </c>
      <c r="B3917" s="3" t="s">
        <v>3912</v>
      </c>
      <c r="C3917" s="3" t="s">
        <v>8023</v>
      </c>
      <c r="D3917" s="11">
        <v>1500</v>
      </c>
      <c r="E3917" s="11">
        <v>5</v>
      </c>
      <c r="F3917" t="s">
        <v>8221</v>
      </c>
      <c r="G3917" t="s">
        <v>8225</v>
      </c>
      <c r="H3917" t="s">
        <v>8247</v>
      </c>
      <c r="I3917">
        <v>1464824309</v>
      </c>
      <c r="J3917">
        <v>1462232309</v>
      </c>
      <c r="K3917" t="b">
        <v>0</v>
      </c>
      <c r="L3917">
        <v>1</v>
      </c>
      <c r="M3917" t="b">
        <v>0</v>
      </c>
      <c r="N3917" t="s">
        <v>8271</v>
      </c>
      <c r="O3917" s="13">
        <f>E3917/D3917</f>
        <v>3.3333333333333335E-3</v>
      </c>
      <c r="P3917" s="14">
        <f>IF($L3917&lt;&gt;0, E3917/L3917, 0)</f>
        <v>5</v>
      </c>
      <c r="Q3917" t="str">
        <f>LEFT($N3917, FIND("/", $N3917)-1)</f>
        <v>theater</v>
      </c>
      <c r="R3917" t="str">
        <f>RIGHT(N3917, LEN(N3917)-LEN(Q3917)-1)</f>
        <v>plays</v>
      </c>
      <c r="S3917" s="5">
        <f>$J3917/60/60/24+DATE(1970, 1, 1)</f>
        <v>42492.98505787037</v>
      </c>
      <c r="T3917" s="5">
        <f>$I3917/60/60/24+DATE(1970, 1, 1)</f>
        <v>42522.98505787037</v>
      </c>
      <c r="U3917" t="b">
        <f>T3917&gt;S3917</f>
        <v>1</v>
      </c>
    </row>
    <row r="3918" spans="1:21" ht="43.5" x14ac:dyDescent="0.35">
      <c r="A3918">
        <v>3916</v>
      </c>
      <c r="B3918" s="3" t="s">
        <v>3913</v>
      </c>
      <c r="C3918" s="3" t="s">
        <v>8024</v>
      </c>
      <c r="D3918" s="11">
        <v>2000</v>
      </c>
      <c r="E3918" s="11">
        <v>0</v>
      </c>
      <c r="F3918" t="s">
        <v>8221</v>
      </c>
      <c r="G3918" t="s">
        <v>8232</v>
      </c>
      <c r="H3918" t="s">
        <v>8253</v>
      </c>
      <c r="I3918">
        <v>1464952752</v>
      </c>
      <c r="J3918">
        <v>1462360752</v>
      </c>
      <c r="K3918" t="b">
        <v>0</v>
      </c>
      <c r="L3918">
        <v>0</v>
      </c>
      <c r="M3918" t="b">
        <v>0</v>
      </c>
      <c r="N3918" t="s">
        <v>8271</v>
      </c>
      <c r="O3918" s="13">
        <f>E3918/D3918</f>
        <v>0</v>
      </c>
      <c r="P3918" s="14">
        <f>IF($L3918&lt;&gt;0, E3918/L3918, 0)</f>
        <v>0</v>
      </c>
      <c r="Q3918" t="str">
        <f>LEFT($N3918, FIND("/", $N3918)-1)</f>
        <v>theater</v>
      </c>
      <c r="R3918" t="str">
        <f>RIGHT(N3918, LEN(N3918)-LEN(Q3918)-1)</f>
        <v>plays</v>
      </c>
      <c r="S3918" s="5">
        <f>$J3918/60/60/24+DATE(1970, 1, 1)</f>
        <v>42494.471666666665</v>
      </c>
      <c r="T3918" s="5">
        <f>$I3918/60/60/24+DATE(1970, 1, 1)</f>
        <v>42524.471666666665</v>
      </c>
      <c r="U3918" t="b">
        <f>T3918&gt;S3918</f>
        <v>1</v>
      </c>
    </row>
    <row r="3919" spans="1:21" ht="43.5" x14ac:dyDescent="0.35">
      <c r="A3919">
        <v>3917</v>
      </c>
      <c r="B3919" s="3" t="s">
        <v>3914</v>
      </c>
      <c r="C3919" s="3" t="s">
        <v>8025</v>
      </c>
      <c r="D3919" s="11">
        <v>3500</v>
      </c>
      <c r="E3919" s="11">
        <v>10</v>
      </c>
      <c r="F3919" t="s">
        <v>8221</v>
      </c>
      <c r="G3919" t="s">
        <v>8225</v>
      </c>
      <c r="H3919" t="s">
        <v>8247</v>
      </c>
      <c r="I3919">
        <v>1410439161</v>
      </c>
      <c r="J3919">
        <v>1407847161</v>
      </c>
      <c r="K3919" t="b">
        <v>0</v>
      </c>
      <c r="L3919">
        <v>1</v>
      </c>
      <c r="M3919" t="b">
        <v>0</v>
      </c>
      <c r="N3919" t="s">
        <v>8271</v>
      </c>
      <c r="O3919" s="13">
        <f>E3919/D3919</f>
        <v>2.8571428571428571E-3</v>
      </c>
      <c r="P3919" s="14">
        <f>IF($L3919&lt;&gt;0, E3919/L3919, 0)</f>
        <v>10</v>
      </c>
      <c r="Q3919" t="str">
        <f>LEFT($N3919, FIND("/", $N3919)-1)</f>
        <v>theater</v>
      </c>
      <c r="R3919" t="str">
        <f>RIGHT(N3919, LEN(N3919)-LEN(Q3919)-1)</f>
        <v>plays</v>
      </c>
      <c r="S3919" s="5">
        <f>$J3919/60/60/24+DATE(1970, 1, 1)</f>
        <v>41863.527326388888</v>
      </c>
      <c r="T3919" s="5">
        <f>$I3919/60/60/24+DATE(1970, 1, 1)</f>
        <v>41893.527326388888</v>
      </c>
      <c r="U3919" t="b">
        <f>T3919&gt;S3919</f>
        <v>1</v>
      </c>
    </row>
    <row r="3920" spans="1:21" ht="58" x14ac:dyDescent="0.35">
      <c r="A3920">
        <v>3918</v>
      </c>
      <c r="B3920" s="3" t="s">
        <v>3915</v>
      </c>
      <c r="C3920" s="3" t="s">
        <v>8026</v>
      </c>
      <c r="D3920" s="11">
        <v>60000</v>
      </c>
      <c r="E3920" s="11">
        <v>120</v>
      </c>
      <c r="F3920" t="s">
        <v>8221</v>
      </c>
      <c r="G3920" t="s">
        <v>8225</v>
      </c>
      <c r="H3920" t="s">
        <v>8247</v>
      </c>
      <c r="I3920">
        <v>1407168000</v>
      </c>
      <c r="J3920">
        <v>1406131023</v>
      </c>
      <c r="K3920" t="b">
        <v>0</v>
      </c>
      <c r="L3920">
        <v>3</v>
      </c>
      <c r="M3920" t="b">
        <v>0</v>
      </c>
      <c r="N3920" t="s">
        <v>8271</v>
      </c>
      <c r="O3920" s="13">
        <f>E3920/D3920</f>
        <v>2E-3</v>
      </c>
      <c r="P3920" s="14">
        <f>IF($L3920&lt;&gt;0, E3920/L3920, 0)</f>
        <v>40</v>
      </c>
      <c r="Q3920" t="str">
        <f>LEFT($N3920, FIND("/", $N3920)-1)</f>
        <v>theater</v>
      </c>
      <c r="R3920" t="str">
        <f>RIGHT(N3920, LEN(N3920)-LEN(Q3920)-1)</f>
        <v>plays</v>
      </c>
      <c r="S3920" s="5">
        <f>$J3920/60/60/24+DATE(1970, 1, 1)</f>
        <v>41843.664618055554</v>
      </c>
      <c r="T3920" s="5">
        <f>$I3920/60/60/24+DATE(1970, 1, 1)</f>
        <v>41855.666666666664</v>
      </c>
      <c r="U3920" t="b">
        <f>T3920&gt;S3920</f>
        <v>1</v>
      </c>
    </row>
    <row r="3921" spans="1:21" ht="43.5" x14ac:dyDescent="0.35">
      <c r="A3921">
        <v>3919</v>
      </c>
      <c r="B3921" s="3" t="s">
        <v>3916</v>
      </c>
      <c r="C3921" s="3" t="s">
        <v>8027</v>
      </c>
      <c r="D3921" s="11">
        <v>5000</v>
      </c>
      <c r="E3921" s="11">
        <v>90</v>
      </c>
      <c r="F3921" t="s">
        <v>8221</v>
      </c>
      <c r="G3921" t="s">
        <v>8225</v>
      </c>
      <c r="H3921" t="s">
        <v>8247</v>
      </c>
      <c r="I3921">
        <v>1453075200</v>
      </c>
      <c r="J3921">
        <v>1450628773</v>
      </c>
      <c r="K3921" t="b">
        <v>0</v>
      </c>
      <c r="L3921">
        <v>3</v>
      </c>
      <c r="M3921" t="b">
        <v>0</v>
      </c>
      <c r="N3921" t="s">
        <v>8271</v>
      </c>
      <c r="O3921" s="13">
        <f>E3921/D3921</f>
        <v>1.7999999999999999E-2</v>
      </c>
      <c r="P3921" s="14">
        <f>IF($L3921&lt;&gt;0, E3921/L3921, 0)</f>
        <v>30</v>
      </c>
      <c r="Q3921" t="str">
        <f>LEFT($N3921, FIND("/", $N3921)-1)</f>
        <v>theater</v>
      </c>
      <c r="R3921" t="str">
        <f>RIGHT(N3921, LEN(N3921)-LEN(Q3921)-1)</f>
        <v>plays</v>
      </c>
      <c r="S3921" s="5">
        <f>$J3921/60/60/24+DATE(1970, 1, 1)</f>
        <v>42358.684872685189</v>
      </c>
      <c r="T3921" s="5">
        <f>$I3921/60/60/24+DATE(1970, 1, 1)</f>
        <v>42387</v>
      </c>
      <c r="U3921" t="b">
        <f>T3921&gt;S3921</f>
        <v>1</v>
      </c>
    </row>
    <row r="3922" spans="1:21" ht="43.5" x14ac:dyDescent="0.35">
      <c r="A3922">
        <v>3920</v>
      </c>
      <c r="B3922" s="3" t="s">
        <v>3917</v>
      </c>
      <c r="C3922" s="3" t="s">
        <v>8028</v>
      </c>
      <c r="D3922" s="11">
        <v>2500</v>
      </c>
      <c r="E3922" s="11">
        <v>135</v>
      </c>
      <c r="F3922" t="s">
        <v>8221</v>
      </c>
      <c r="G3922" t="s">
        <v>8225</v>
      </c>
      <c r="H3922" t="s">
        <v>8247</v>
      </c>
      <c r="I3922">
        <v>1479032260</v>
      </c>
      <c r="J3922">
        <v>1476436660</v>
      </c>
      <c r="K3922" t="b">
        <v>0</v>
      </c>
      <c r="L3922">
        <v>3</v>
      </c>
      <c r="M3922" t="b">
        <v>0</v>
      </c>
      <c r="N3922" t="s">
        <v>8271</v>
      </c>
      <c r="O3922" s="13">
        <f>E3922/D3922</f>
        <v>5.3999999999999999E-2</v>
      </c>
      <c r="P3922" s="14">
        <f>IF($L3922&lt;&gt;0, E3922/L3922, 0)</f>
        <v>45</v>
      </c>
      <c r="Q3922" t="str">
        <f>LEFT($N3922, FIND("/", $N3922)-1)</f>
        <v>theater</v>
      </c>
      <c r="R3922" t="str">
        <f>RIGHT(N3922, LEN(N3922)-LEN(Q3922)-1)</f>
        <v>plays</v>
      </c>
      <c r="S3922" s="5">
        <f>$J3922/60/60/24+DATE(1970, 1, 1)</f>
        <v>42657.38726851852</v>
      </c>
      <c r="T3922" s="5">
        <f>$I3922/60/60/24+DATE(1970, 1, 1)</f>
        <v>42687.428935185191</v>
      </c>
      <c r="U3922" t="b">
        <f>T3922&gt;S3922</f>
        <v>1</v>
      </c>
    </row>
    <row r="3923" spans="1:21" ht="43.5" x14ac:dyDescent="0.35">
      <c r="A3923">
        <v>3921</v>
      </c>
      <c r="B3923" s="3" t="s">
        <v>3918</v>
      </c>
      <c r="C3923" s="3" t="s">
        <v>8029</v>
      </c>
      <c r="D3923" s="11">
        <v>3000</v>
      </c>
      <c r="E3923" s="11">
        <v>0</v>
      </c>
      <c r="F3923" t="s">
        <v>8221</v>
      </c>
      <c r="G3923" t="s">
        <v>8225</v>
      </c>
      <c r="H3923" t="s">
        <v>8247</v>
      </c>
      <c r="I3923">
        <v>1414346400</v>
      </c>
      <c r="J3923">
        <v>1413291655</v>
      </c>
      <c r="K3923" t="b">
        <v>0</v>
      </c>
      <c r="L3923">
        <v>0</v>
      </c>
      <c r="M3923" t="b">
        <v>0</v>
      </c>
      <c r="N3923" t="s">
        <v>8271</v>
      </c>
      <c r="O3923" s="13">
        <f>E3923/D3923</f>
        <v>0</v>
      </c>
      <c r="P3923" s="14">
        <f>IF($L3923&lt;&gt;0, E3923/L3923, 0)</f>
        <v>0</v>
      </c>
      <c r="Q3923" t="str">
        <f>LEFT($N3923, FIND("/", $N3923)-1)</f>
        <v>theater</v>
      </c>
      <c r="R3923" t="str">
        <f>RIGHT(N3923, LEN(N3923)-LEN(Q3923)-1)</f>
        <v>plays</v>
      </c>
      <c r="S3923" s="5">
        <f>$J3923/60/60/24+DATE(1970, 1, 1)</f>
        <v>41926.542303240742</v>
      </c>
      <c r="T3923" s="5">
        <f>$I3923/60/60/24+DATE(1970, 1, 1)</f>
        <v>41938.75</v>
      </c>
      <c r="U3923" t="b">
        <f>T3923&gt;S3923</f>
        <v>1</v>
      </c>
    </row>
    <row r="3924" spans="1:21" ht="43.5" x14ac:dyDescent="0.35">
      <c r="A3924">
        <v>3922</v>
      </c>
      <c r="B3924" s="3" t="s">
        <v>3919</v>
      </c>
      <c r="C3924" s="3" t="s">
        <v>8030</v>
      </c>
      <c r="D3924" s="11">
        <v>750</v>
      </c>
      <c r="E3924" s="11">
        <v>61</v>
      </c>
      <c r="F3924" t="s">
        <v>8221</v>
      </c>
      <c r="G3924" t="s">
        <v>8224</v>
      </c>
      <c r="H3924" t="s">
        <v>8246</v>
      </c>
      <c r="I3924">
        <v>1425337200</v>
      </c>
      <c r="J3924">
        <v>1421432810</v>
      </c>
      <c r="K3924" t="b">
        <v>0</v>
      </c>
      <c r="L3924">
        <v>6</v>
      </c>
      <c r="M3924" t="b">
        <v>0</v>
      </c>
      <c r="N3924" t="s">
        <v>8271</v>
      </c>
      <c r="O3924" s="13">
        <f>E3924/D3924</f>
        <v>8.1333333333333327E-2</v>
      </c>
      <c r="P3924" s="14">
        <f>IF($L3924&lt;&gt;0, E3924/L3924, 0)</f>
        <v>10.166666666666666</v>
      </c>
      <c r="Q3924" t="str">
        <f>LEFT($N3924, FIND("/", $N3924)-1)</f>
        <v>theater</v>
      </c>
      <c r="R3924" t="str">
        <f>RIGHT(N3924, LEN(N3924)-LEN(Q3924)-1)</f>
        <v>plays</v>
      </c>
      <c r="S3924" s="5">
        <f>$J3924/60/60/24+DATE(1970, 1, 1)</f>
        <v>42020.768634259264</v>
      </c>
      <c r="T3924" s="5">
        <f>$I3924/60/60/24+DATE(1970, 1, 1)</f>
        <v>42065.958333333328</v>
      </c>
      <c r="U3924" t="b">
        <f>T3924&gt;S3924</f>
        <v>1</v>
      </c>
    </row>
    <row r="3925" spans="1:21" ht="43.5" x14ac:dyDescent="0.35">
      <c r="A3925">
        <v>3923</v>
      </c>
      <c r="B3925" s="3" t="s">
        <v>3920</v>
      </c>
      <c r="C3925" s="3" t="s">
        <v>8031</v>
      </c>
      <c r="D3925" s="11">
        <v>11500</v>
      </c>
      <c r="E3925" s="11">
        <v>1384</v>
      </c>
      <c r="F3925" t="s">
        <v>8221</v>
      </c>
      <c r="G3925" t="s">
        <v>8225</v>
      </c>
      <c r="H3925" t="s">
        <v>8247</v>
      </c>
      <c r="I3925">
        <v>1428622271</v>
      </c>
      <c r="J3925">
        <v>1426203071</v>
      </c>
      <c r="K3925" t="b">
        <v>0</v>
      </c>
      <c r="L3925">
        <v>17</v>
      </c>
      <c r="M3925" t="b">
        <v>0</v>
      </c>
      <c r="N3925" t="s">
        <v>8271</v>
      </c>
      <c r="O3925" s="13">
        <f>E3925/D3925</f>
        <v>0.12034782608695652</v>
      </c>
      <c r="P3925" s="14">
        <f>IF($L3925&lt;&gt;0, E3925/L3925, 0)</f>
        <v>81.411764705882348</v>
      </c>
      <c r="Q3925" t="str">
        <f>LEFT($N3925, FIND("/", $N3925)-1)</f>
        <v>theater</v>
      </c>
      <c r="R3925" t="str">
        <f>RIGHT(N3925, LEN(N3925)-LEN(Q3925)-1)</f>
        <v>plays</v>
      </c>
      <c r="S3925" s="5">
        <f>$J3925/60/60/24+DATE(1970, 1, 1)</f>
        <v>42075.979988425926</v>
      </c>
      <c r="T3925" s="5">
        <f>$I3925/60/60/24+DATE(1970, 1, 1)</f>
        <v>42103.979988425926</v>
      </c>
      <c r="U3925" t="b">
        <f>T3925&gt;S3925</f>
        <v>1</v>
      </c>
    </row>
    <row r="3926" spans="1:21" ht="43.5" x14ac:dyDescent="0.35">
      <c r="A3926">
        <v>3924</v>
      </c>
      <c r="B3926" s="3" t="s">
        <v>3921</v>
      </c>
      <c r="C3926" s="3" t="s">
        <v>8032</v>
      </c>
      <c r="D3926" s="11">
        <v>15000</v>
      </c>
      <c r="E3926" s="11">
        <v>2290</v>
      </c>
      <c r="F3926" t="s">
        <v>8221</v>
      </c>
      <c r="G3926" t="s">
        <v>8224</v>
      </c>
      <c r="H3926" t="s">
        <v>8246</v>
      </c>
      <c r="I3926">
        <v>1403823722</v>
      </c>
      <c r="J3926">
        <v>1401231722</v>
      </c>
      <c r="K3926" t="b">
        <v>0</v>
      </c>
      <c r="L3926">
        <v>40</v>
      </c>
      <c r="M3926" t="b">
        <v>0</v>
      </c>
      <c r="N3926" t="s">
        <v>8271</v>
      </c>
      <c r="O3926" s="13">
        <f>E3926/D3926</f>
        <v>0.15266666666666667</v>
      </c>
      <c r="P3926" s="14">
        <f>IF($L3926&lt;&gt;0, E3926/L3926, 0)</f>
        <v>57.25</v>
      </c>
      <c r="Q3926" t="str">
        <f>LEFT($N3926, FIND("/", $N3926)-1)</f>
        <v>theater</v>
      </c>
      <c r="R3926" t="str">
        <f>RIGHT(N3926, LEN(N3926)-LEN(Q3926)-1)</f>
        <v>plays</v>
      </c>
      <c r="S3926" s="5">
        <f>$J3926/60/60/24+DATE(1970, 1, 1)</f>
        <v>41786.959745370368</v>
      </c>
      <c r="T3926" s="5">
        <f>$I3926/60/60/24+DATE(1970, 1, 1)</f>
        <v>41816.959745370368</v>
      </c>
      <c r="U3926" t="b">
        <f>T3926&gt;S3926</f>
        <v>1</v>
      </c>
    </row>
    <row r="3927" spans="1:21" ht="43.5" x14ac:dyDescent="0.35">
      <c r="A3927">
        <v>3925</v>
      </c>
      <c r="B3927" s="3" t="s">
        <v>3922</v>
      </c>
      <c r="C3927" s="3" t="s">
        <v>8033</v>
      </c>
      <c r="D3927" s="11">
        <v>150</v>
      </c>
      <c r="E3927" s="11">
        <v>15</v>
      </c>
      <c r="F3927" t="s">
        <v>8221</v>
      </c>
      <c r="G3927" t="s">
        <v>8224</v>
      </c>
      <c r="H3927" t="s">
        <v>8246</v>
      </c>
      <c r="I3927">
        <v>1406753639</v>
      </c>
      <c r="J3927">
        <v>1404161639</v>
      </c>
      <c r="K3927" t="b">
        <v>0</v>
      </c>
      <c r="L3927">
        <v>3</v>
      </c>
      <c r="M3927" t="b">
        <v>0</v>
      </c>
      <c r="N3927" t="s">
        <v>8271</v>
      </c>
      <c r="O3927" s="13">
        <f>E3927/D3927</f>
        <v>0.1</v>
      </c>
      <c r="P3927" s="14">
        <f>IF($L3927&lt;&gt;0, E3927/L3927, 0)</f>
        <v>5</v>
      </c>
      <c r="Q3927" t="str">
        <f>LEFT($N3927, FIND("/", $N3927)-1)</f>
        <v>theater</v>
      </c>
      <c r="R3927" t="str">
        <f>RIGHT(N3927, LEN(N3927)-LEN(Q3927)-1)</f>
        <v>plays</v>
      </c>
      <c r="S3927" s="5">
        <f>$J3927/60/60/24+DATE(1970, 1, 1)</f>
        <v>41820.870821759258</v>
      </c>
      <c r="T3927" s="5">
        <f>$I3927/60/60/24+DATE(1970, 1, 1)</f>
        <v>41850.870821759258</v>
      </c>
      <c r="U3927" t="b">
        <f>T3927&gt;S3927</f>
        <v>1</v>
      </c>
    </row>
    <row r="3928" spans="1:21" ht="29" x14ac:dyDescent="0.35">
      <c r="A3928">
        <v>3926</v>
      </c>
      <c r="B3928" s="3" t="s">
        <v>3923</v>
      </c>
      <c r="C3928" s="3" t="s">
        <v>8034</v>
      </c>
      <c r="D3928" s="11">
        <v>5000</v>
      </c>
      <c r="E3928" s="11">
        <v>15</v>
      </c>
      <c r="F3928" t="s">
        <v>8221</v>
      </c>
      <c r="G3928" t="s">
        <v>8226</v>
      </c>
      <c r="H3928" t="s">
        <v>8248</v>
      </c>
      <c r="I3928">
        <v>1419645748</v>
      </c>
      <c r="J3928">
        <v>1417053748</v>
      </c>
      <c r="K3928" t="b">
        <v>0</v>
      </c>
      <c r="L3928">
        <v>1</v>
      </c>
      <c r="M3928" t="b">
        <v>0</v>
      </c>
      <c r="N3928" t="s">
        <v>8271</v>
      </c>
      <c r="O3928" s="13">
        <f>E3928/D3928</f>
        <v>3.0000000000000001E-3</v>
      </c>
      <c r="P3928" s="14">
        <f>IF($L3928&lt;&gt;0, E3928/L3928, 0)</f>
        <v>15</v>
      </c>
      <c r="Q3928" t="str">
        <f>LEFT($N3928, FIND("/", $N3928)-1)</f>
        <v>theater</v>
      </c>
      <c r="R3928" t="str">
        <f>RIGHT(N3928, LEN(N3928)-LEN(Q3928)-1)</f>
        <v>plays</v>
      </c>
      <c r="S3928" s="5">
        <f>$J3928/60/60/24+DATE(1970, 1, 1)</f>
        <v>41970.085046296299</v>
      </c>
      <c r="T3928" s="5">
        <f>$I3928/60/60/24+DATE(1970, 1, 1)</f>
        <v>42000.085046296299</v>
      </c>
      <c r="U3928" t="b">
        <f>T3928&gt;S3928</f>
        <v>1</v>
      </c>
    </row>
    <row r="3929" spans="1:21" ht="43.5" x14ac:dyDescent="0.35">
      <c r="A3929">
        <v>3927</v>
      </c>
      <c r="B3929" s="3" t="s">
        <v>3924</v>
      </c>
      <c r="C3929" s="3" t="s">
        <v>8035</v>
      </c>
      <c r="D3929" s="11">
        <v>2500</v>
      </c>
      <c r="E3929" s="11">
        <v>25</v>
      </c>
      <c r="F3929" t="s">
        <v>8221</v>
      </c>
      <c r="G3929" t="s">
        <v>8225</v>
      </c>
      <c r="H3929" t="s">
        <v>8247</v>
      </c>
      <c r="I3929">
        <v>1407565504</v>
      </c>
      <c r="J3929">
        <v>1404973504</v>
      </c>
      <c r="K3929" t="b">
        <v>0</v>
      </c>
      <c r="L3929">
        <v>2</v>
      </c>
      <c r="M3929" t="b">
        <v>0</v>
      </c>
      <c r="N3929" t="s">
        <v>8271</v>
      </c>
      <c r="O3929" s="13">
        <f>E3929/D3929</f>
        <v>0.01</v>
      </c>
      <c r="P3929" s="14">
        <f>IF($L3929&lt;&gt;0, E3929/L3929, 0)</f>
        <v>12.5</v>
      </c>
      <c r="Q3929" t="str">
        <f>LEFT($N3929, FIND("/", $N3929)-1)</f>
        <v>theater</v>
      </c>
      <c r="R3929" t="str">
        <f>RIGHT(N3929, LEN(N3929)-LEN(Q3929)-1)</f>
        <v>plays</v>
      </c>
      <c r="S3929" s="5">
        <f>$J3929/60/60/24+DATE(1970, 1, 1)</f>
        <v>41830.267407407409</v>
      </c>
      <c r="T3929" s="5">
        <f>$I3929/60/60/24+DATE(1970, 1, 1)</f>
        <v>41860.267407407409</v>
      </c>
      <c r="U3929" t="b">
        <f>T3929&gt;S3929</f>
        <v>1</v>
      </c>
    </row>
    <row r="3930" spans="1:21" ht="43.5" x14ac:dyDescent="0.35">
      <c r="A3930">
        <v>3928</v>
      </c>
      <c r="B3930" s="3" t="s">
        <v>3925</v>
      </c>
      <c r="C3930" s="3" t="s">
        <v>8036</v>
      </c>
      <c r="D3930" s="11">
        <v>5000</v>
      </c>
      <c r="E3930" s="11">
        <v>651</v>
      </c>
      <c r="F3930" t="s">
        <v>8221</v>
      </c>
      <c r="G3930" t="s">
        <v>8224</v>
      </c>
      <c r="H3930" t="s">
        <v>8246</v>
      </c>
      <c r="I3930">
        <v>1444971540</v>
      </c>
      <c r="J3930">
        <v>1442593427</v>
      </c>
      <c r="K3930" t="b">
        <v>0</v>
      </c>
      <c r="L3930">
        <v>7</v>
      </c>
      <c r="M3930" t="b">
        <v>0</v>
      </c>
      <c r="N3930" t="s">
        <v>8271</v>
      </c>
      <c r="O3930" s="13">
        <f>E3930/D3930</f>
        <v>0.13020000000000001</v>
      </c>
      <c r="P3930" s="14">
        <f>IF($L3930&lt;&gt;0, E3930/L3930, 0)</f>
        <v>93</v>
      </c>
      <c r="Q3930" t="str">
        <f>LEFT($N3930, FIND("/", $N3930)-1)</f>
        <v>theater</v>
      </c>
      <c r="R3930" t="str">
        <f>RIGHT(N3930, LEN(N3930)-LEN(Q3930)-1)</f>
        <v>plays</v>
      </c>
      <c r="S3930" s="5">
        <f>$J3930/60/60/24+DATE(1970, 1, 1)</f>
        <v>42265.683182870373</v>
      </c>
      <c r="T3930" s="5">
        <f>$I3930/60/60/24+DATE(1970, 1, 1)</f>
        <v>42293.207638888889</v>
      </c>
      <c r="U3930" t="b">
        <f>T3930&gt;S3930</f>
        <v>1</v>
      </c>
    </row>
    <row r="3931" spans="1:21" ht="43.5" x14ac:dyDescent="0.35">
      <c r="A3931">
        <v>3929</v>
      </c>
      <c r="B3931" s="3" t="s">
        <v>3926</v>
      </c>
      <c r="C3931" s="3" t="s">
        <v>8037</v>
      </c>
      <c r="D3931" s="11">
        <v>20000</v>
      </c>
      <c r="E3931" s="11">
        <v>453</v>
      </c>
      <c r="F3931" t="s">
        <v>8221</v>
      </c>
      <c r="G3931" t="s">
        <v>8224</v>
      </c>
      <c r="H3931" t="s">
        <v>8246</v>
      </c>
      <c r="I3931">
        <v>1474228265</v>
      </c>
      <c r="J3931">
        <v>1471636265</v>
      </c>
      <c r="K3931" t="b">
        <v>0</v>
      </c>
      <c r="L3931">
        <v>14</v>
      </c>
      <c r="M3931" t="b">
        <v>0</v>
      </c>
      <c r="N3931" t="s">
        <v>8271</v>
      </c>
      <c r="O3931" s="13">
        <f>E3931/D3931</f>
        <v>2.265E-2</v>
      </c>
      <c r="P3931" s="14">
        <f>IF($L3931&lt;&gt;0, E3931/L3931, 0)</f>
        <v>32.357142857142854</v>
      </c>
      <c r="Q3931" t="str">
        <f>LEFT($N3931, FIND("/", $N3931)-1)</f>
        <v>theater</v>
      </c>
      <c r="R3931" t="str">
        <f>RIGHT(N3931, LEN(N3931)-LEN(Q3931)-1)</f>
        <v>plays</v>
      </c>
      <c r="S3931" s="5">
        <f>$J3931/60/60/24+DATE(1970, 1, 1)</f>
        <v>42601.827141203699</v>
      </c>
      <c r="T3931" s="5">
        <f>$I3931/60/60/24+DATE(1970, 1, 1)</f>
        <v>42631.827141203699</v>
      </c>
      <c r="U3931" t="b">
        <f>T3931&gt;S3931</f>
        <v>1</v>
      </c>
    </row>
    <row r="3932" spans="1:21" ht="43.5" x14ac:dyDescent="0.35">
      <c r="A3932">
        <v>3930</v>
      </c>
      <c r="B3932" s="3" t="s">
        <v>3927</v>
      </c>
      <c r="C3932" s="3" t="s">
        <v>8038</v>
      </c>
      <c r="D3932" s="11">
        <v>10000</v>
      </c>
      <c r="E3932" s="11">
        <v>0</v>
      </c>
      <c r="F3932" t="s">
        <v>8221</v>
      </c>
      <c r="G3932" t="s">
        <v>8226</v>
      </c>
      <c r="H3932" t="s">
        <v>8248</v>
      </c>
      <c r="I3932">
        <v>1459490400</v>
      </c>
      <c r="J3932">
        <v>1457078868</v>
      </c>
      <c r="K3932" t="b">
        <v>0</v>
      </c>
      <c r="L3932">
        <v>0</v>
      </c>
      <c r="M3932" t="b">
        <v>0</v>
      </c>
      <c r="N3932" t="s">
        <v>8271</v>
      </c>
      <c r="O3932" s="13">
        <f>E3932/D3932</f>
        <v>0</v>
      </c>
      <c r="P3932" s="14">
        <f>IF($L3932&lt;&gt;0, E3932/L3932, 0)</f>
        <v>0</v>
      </c>
      <c r="Q3932" t="str">
        <f>LEFT($N3932, FIND("/", $N3932)-1)</f>
        <v>theater</v>
      </c>
      <c r="R3932" t="str">
        <f>RIGHT(N3932, LEN(N3932)-LEN(Q3932)-1)</f>
        <v>plays</v>
      </c>
      <c r="S3932" s="5">
        <f>$J3932/60/60/24+DATE(1970, 1, 1)</f>
        <v>42433.338749999995</v>
      </c>
      <c r="T3932" s="5">
        <f>$I3932/60/60/24+DATE(1970, 1, 1)</f>
        <v>42461.25</v>
      </c>
      <c r="U3932" t="b">
        <f>T3932&gt;S3932</f>
        <v>1</v>
      </c>
    </row>
    <row r="3933" spans="1:21" ht="43.5" x14ac:dyDescent="0.35">
      <c r="A3933">
        <v>3931</v>
      </c>
      <c r="B3933" s="3" t="s">
        <v>3928</v>
      </c>
      <c r="C3933" s="3" t="s">
        <v>8039</v>
      </c>
      <c r="D3933" s="11">
        <v>8000</v>
      </c>
      <c r="E3933" s="11">
        <v>0</v>
      </c>
      <c r="F3933" t="s">
        <v>8221</v>
      </c>
      <c r="G3933" t="s">
        <v>8224</v>
      </c>
      <c r="H3933" t="s">
        <v>8246</v>
      </c>
      <c r="I3933">
        <v>1441510707</v>
      </c>
      <c r="J3933">
        <v>1439350707</v>
      </c>
      <c r="K3933" t="b">
        <v>0</v>
      </c>
      <c r="L3933">
        <v>0</v>
      </c>
      <c r="M3933" t="b">
        <v>0</v>
      </c>
      <c r="N3933" t="s">
        <v>8271</v>
      </c>
      <c r="O3933" s="13">
        <f>E3933/D3933</f>
        <v>0</v>
      </c>
      <c r="P3933" s="14">
        <f>IF($L3933&lt;&gt;0, E3933/L3933, 0)</f>
        <v>0</v>
      </c>
      <c r="Q3933" t="str">
        <f>LEFT($N3933, FIND("/", $N3933)-1)</f>
        <v>theater</v>
      </c>
      <c r="R3933" t="str">
        <f>RIGHT(N3933, LEN(N3933)-LEN(Q3933)-1)</f>
        <v>plays</v>
      </c>
      <c r="S3933" s="5">
        <f>$J3933/60/60/24+DATE(1970, 1, 1)</f>
        <v>42228.151701388888</v>
      </c>
      <c r="T3933" s="5">
        <f>$I3933/60/60/24+DATE(1970, 1, 1)</f>
        <v>42253.151701388888</v>
      </c>
      <c r="U3933" t="b">
        <f>T3933&gt;S3933</f>
        <v>1</v>
      </c>
    </row>
    <row r="3934" spans="1:21" ht="43.5" x14ac:dyDescent="0.35">
      <c r="A3934">
        <v>3932</v>
      </c>
      <c r="B3934" s="3" t="s">
        <v>3929</v>
      </c>
      <c r="C3934" s="3" t="s">
        <v>8040</v>
      </c>
      <c r="D3934" s="11">
        <v>12000</v>
      </c>
      <c r="E3934" s="11">
        <v>1</v>
      </c>
      <c r="F3934" t="s">
        <v>8221</v>
      </c>
      <c r="G3934" t="s">
        <v>8224</v>
      </c>
      <c r="H3934" t="s">
        <v>8246</v>
      </c>
      <c r="I3934">
        <v>1458097364</v>
      </c>
      <c r="J3934">
        <v>1455508964</v>
      </c>
      <c r="K3934" t="b">
        <v>0</v>
      </c>
      <c r="L3934">
        <v>1</v>
      </c>
      <c r="M3934" t="b">
        <v>0</v>
      </c>
      <c r="N3934" t="s">
        <v>8271</v>
      </c>
      <c r="O3934" s="13">
        <f>E3934/D3934</f>
        <v>8.3333333333333331E-5</v>
      </c>
      <c r="P3934" s="14">
        <f>IF($L3934&lt;&gt;0, E3934/L3934, 0)</f>
        <v>1</v>
      </c>
      <c r="Q3934" t="str">
        <f>LEFT($N3934, FIND("/", $N3934)-1)</f>
        <v>theater</v>
      </c>
      <c r="R3934" t="str">
        <f>RIGHT(N3934, LEN(N3934)-LEN(Q3934)-1)</f>
        <v>plays</v>
      </c>
      <c r="S3934" s="5">
        <f>$J3934/60/60/24+DATE(1970, 1, 1)</f>
        <v>42415.168564814812</v>
      </c>
      <c r="T3934" s="5">
        <f>$I3934/60/60/24+DATE(1970, 1, 1)</f>
        <v>42445.126898148148</v>
      </c>
      <c r="U3934" t="b">
        <f>T3934&gt;S3934</f>
        <v>1</v>
      </c>
    </row>
    <row r="3935" spans="1:21" ht="43.5" x14ac:dyDescent="0.35">
      <c r="A3935">
        <v>3933</v>
      </c>
      <c r="B3935" s="3" t="s">
        <v>3930</v>
      </c>
      <c r="C3935" s="3" t="s">
        <v>8041</v>
      </c>
      <c r="D3935" s="11">
        <v>7000</v>
      </c>
      <c r="E3935" s="11">
        <v>1102</v>
      </c>
      <c r="F3935" t="s">
        <v>8221</v>
      </c>
      <c r="G3935" t="s">
        <v>8224</v>
      </c>
      <c r="H3935" t="s">
        <v>8246</v>
      </c>
      <c r="I3935">
        <v>1468716180</v>
      </c>
      <c r="J3935">
        <v>1466205262</v>
      </c>
      <c r="K3935" t="b">
        <v>0</v>
      </c>
      <c r="L3935">
        <v>12</v>
      </c>
      <c r="M3935" t="b">
        <v>0</v>
      </c>
      <c r="N3935" t="s">
        <v>8271</v>
      </c>
      <c r="O3935" s="13">
        <f>E3935/D3935</f>
        <v>0.15742857142857142</v>
      </c>
      <c r="P3935" s="14">
        <f>IF($L3935&lt;&gt;0, E3935/L3935, 0)</f>
        <v>91.833333333333329</v>
      </c>
      <c r="Q3935" t="str">
        <f>LEFT($N3935, FIND("/", $N3935)-1)</f>
        <v>theater</v>
      </c>
      <c r="R3935" t="str">
        <f>RIGHT(N3935, LEN(N3935)-LEN(Q3935)-1)</f>
        <v>plays</v>
      </c>
      <c r="S3935" s="5">
        <f>$J3935/60/60/24+DATE(1970, 1, 1)</f>
        <v>42538.968310185184</v>
      </c>
      <c r="T3935" s="5">
        <f>$I3935/60/60/24+DATE(1970, 1, 1)</f>
        <v>42568.029861111107</v>
      </c>
      <c r="U3935" t="b">
        <f>T3935&gt;S3935</f>
        <v>1</v>
      </c>
    </row>
    <row r="3936" spans="1:21" ht="43.5" x14ac:dyDescent="0.35">
      <c r="A3936">
        <v>3934</v>
      </c>
      <c r="B3936" s="3" t="s">
        <v>3931</v>
      </c>
      <c r="C3936" s="3" t="s">
        <v>8042</v>
      </c>
      <c r="D3936" s="11">
        <v>5000</v>
      </c>
      <c r="E3936" s="11">
        <v>550</v>
      </c>
      <c r="F3936" t="s">
        <v>8221</v>
      </c>
      <c r="G3936" t="s">
        <v>8224</v>
      </c>
      <c r="H3936" t="s">
        <v>8246</v>
      </c>
      <c r="I3936">
        <v>1443704400</v>
      </c>
      <c r="J3936">
        <v>1439827639</v>
      </c>
      <c r="K3936" t="b">
        <v>0</v>
      </c>
      <c r="L3936">
        <v>12</v>
      </c>
      <c r="M3936" t="b">
        <v>0</v>
      </c>
      <c r="N3936" t="s">
        <v>8271</v>
      </c>
      <c r="O3936" s="13">
        <f>E3936/D3936</f>
        <v>0.11</v>
      </c>
      <c r="P3936" s="14">
        <f>IF($L3936&lt;&gt;0, E3936/L3936, 0)</f>
        <v>45.833333333333336</v>
      </c>
      <c r="Q3936" t="str">
        <f>LEFT($N3936, FIND("/", $N3936)-1)</f>
        <v>theater</v>
      </c>
      <c r="R3936" t="str">
        <f>RIGHT(N3936, LEN(N3936)-LEN(Q3936)-1)</f>
        <v>plays</v>
      </c>
      <c r="S3936" s="5">
        <f>$J3936/60/60/24+DATE(1970, 1, 1)</f>
        <v>42233.671747685185</v>
      </c>
      <c r="T3936" s="5">
        <f>$I3936/60/60/24+DATE(1970, 1, 1)</f>
        <v>42278.541666666672</v>
      </c>
      <c r="U3936" t="b">
        <f>T3936&gt;S3936</f>
        <v>1</v>
      </c>
    </row>
    <row r="3937" spans="1:21" ht="58" x14ac:dyDescent="0.35">
      <c r="A3937">
        <v>3935</v>
      </c>
      <c r="B3937" s="3" t="s">
        <v>3932</v>
      </c>
      <c r="C3937" s="3" t="s">
        <v>8043</v>
      </c>
      <c r="D3937" s="11">
        <v>3000</v>
      </c>
      <c r="E3937" s="11">
        <v>1315</v>
      </c>
      <c r="F3937" t="s">
        <v>8221</v>
      </c>
      <c r="G3937" t="s">
        <v>8225</v>
      </c>
      <c r="H3937" t="s">
        <v>8247</v>
      </c>
      <c r="I3937">
        <v>1443973546</v>
      </c>
      <c r="J3937">
        <v>1438789546</v>
      </c>
      <c r="K3937" t="b">
        <v>0</v>
      </c>
      <c r="L3937">
        <v>23</v>
      </c>
      <c r="M3937" t="b">
        <v>0</v>
      </c>
      <c r="N3937" t="s">
        <v>8271</v>
      </c>
      <c r="O3937" s="13">
        <f>E3937/D3937</f>
        <v>0.43833333333333335</v>
      </c>
      <c r="P3937" s="14">
        <f>IF($L3937&lt;&gt;0, E3937/L3937, 0)</f>
        <v>57.173913043478258</v>
      </c>
      <c r="Q3937" t="str">
        <f>LEFT($N3937, FIND("/", $N3937)-1)</f>
        <v>theater</v>
      </c>
      <c r="R3937" t="str">
        <f>RIGHT(N3937, LEN(N3937)-LEN(Q3937)-1)</f>
        <v>plays</v>
      </c>
      <c r="S3937" s="5">
        <f>$J3937/60/60/24+DATE(1970, 1, 1)</f>
        <v>42221.656782407401</v>
      </c>
      <c r="T3937" s="5">
        <f>$I3937/60/60/24+DATE(1970, 1, 1)</f>
        <v>42281.656782407401</v>
      </c>
      <c r="U3937" t="b">
        <f>T3937&gt;S3937</f>
        <v>1</v>
      </c>
    </row>
    <row r="3938" spans="1:21" ht="43.5" x14ac:dyDescent="0.35">
      <c r="A3938">
        <v>3936</v>
      </c>
      <c r="B3938" s="3" t="s">
        <v>3933</v>
      </c>
      <c r="C3938" s="3" t="s">
        <v>8044</v>
      </c>
      <c r="D3938" s="11">
        <v>20000</v>
      </c>
      <c r="E3938" s="11">
        <v>0</v>
      </c>
      <c r="F3938" t="s">
        <v>8221</v>
      </c>
      <c r="G3938" t="s">
        <v>8224</v>
      </c>
      <c r="H3938" t="s">
        <v>8246</v>
      </c>
      <c r="I3938">
        <v>1480576720</v>
      </c>
      <c r="J3938">
        <v>1477981120</v>
      </c>
      <c r="K3938" t="b">
        <v>0</v>
      </c>
      <c r="L3938">
        <v>0</v>
      </c>
      <c r="M3938" t="b">
        <v>0</v>
      </c>
      <c r="N3938" t="s">
        <v>8271</v>
      </c>
      <c r="O3938" s="13">
        <f>E3938/D3938</f>
        <v>0</v>
      </c>
      <c r="P3938" s="14">
        <f>IF($L3938&lt;&gt;0, E3938/L3938, 0)</f>
        <v>0</v>
      </c>
      <c r="Q3938" t="str">
        <f>LEFT($N3938, FIND("/", $N3938)-1)</f>
        <v>theater</v>
      </c>
      <c r="R3938" t="str">
        <f>RIGHT(N3938, LEN(N3938)-LEN(Q3938)-1)</f>
        <v>plays</v>
      </c>
      <c r="S3938" s="5">
        <f>$J3938/60/60/24+DATE(1970, 1, 1)</f>
        <v>42675.262962962966</v>
      </c>
      <c r="T3938" s="5">
        <f>$I3938/60/60/24+DATE(1970, 1, 1)</f>
        <v>42705.304629629631</v>
      </c>
      <c r="U3938" t="b">
        <f>T3938&gt;S3938</f>
        <v>1</v>
      </c>
    </row>
    <row r="3939" spans="1:21" ht="43.5" x14ac:dyDescent="0.35">
      <c r="A3939">
        <v>3937</v>
      </c>
      <c r="B3939" s="3" t="s">
        <v>3934</v>
      </c>
      <c r="C3939" s="3" t="s">
        <v>8045</v>
      </c>
      <c r="D3939" s="11">
        <v>2885</v>
      </c>
      <c r="E3939" s="11">
        <v>2485</v>
      </c>
      <c r="F3939" t="s">
        <v>8221</v>
      </c>
      <c r="G3939" t="s">
        <v>8224</v>
      </c>
      <c r="H3939" t="s">
        <v>8246</v>
      </c>
      <c r="I3939">
        <v>1468249760</v>
      </c>
      <c r="J3939">
        <v>1465830560</v>
      </c>
      <c r="K3939" t="b">
        <v>0</v>
      </c>
      <c r="L3939">
        <v>10</v>
      </c>
      <c r="M3939" t="b">
        <v>0</v>
      </c>
      <c r="N3939" t="s">
        <v>8271</v>
      </c>
      <c r="O3939" s="13">
        <f>E3939/D3939</f>
        <v>0.86135181975736563</v>
      </c>
      <c r="P3939" s="14">
        <f>IF($L3939&lt;&gt;0, E3939/L3939, 0)</f>
        <v>248.5</v>
      </c>
      <c r="Q3939" t="str">
        <f>LEFT($N3939, FIND("/", $N3939)-1)</f>
        <v>theater</v>
      </c>
      <c r="R3939" t="str">
        <f>RIGHT(N3939, LEN(N3939)-LEN(Q3939)-1)</f>
        <v>plays</v>
      </c>
      <c r="S3939" s="5">
        <f>$J3939/60/60/24+DATE(1970, 1, 1)</f>
        <v>42534.631481481483</v>
      </c>
      <c r="T3939" s="5">
        <f>$I3939/60/60/24+DATE(1970, 1, 1)</f>
        <v>42562.631481481483</v>
      </c>
      <c r="U3939" t="b">
        <f>T3939&gt;S3939</f>
        <v>1</v>
      </c>
    </row>
    <row r="3940" spans="1:21" ht="43.5" x14ac:dyDescent="0.35">
      <c r="A3940">
        <v>3938</v>
      </c>
      <c r="B3940" s="3" t="s">
        <v>3935</v>
      </c>
      <c r="C3940" s="3" t="s">
        <v>8046</v>
      </c>
      <c r="D3940" s="11">
        <v>3255</v>
      </c>
      <c r="E3940" s="11">
        <v>397</v>
      </c>
      <c r="F3940" t="s">
        <v>8221</v>
      </c>
      <c r="G3940" t="s">
        <v>8224</v>
      </c>
      <c r="H3940" t="s">
        <v>8246</v>
      </c>
      <c r="I3940">
        <v>1435441454</v>
      </c>
      <c r="J3940">
        <v>1432763054</v>
      </c>
      <c r="K3940" t="b">
        <v>0</v>
      </c>
      <c r="L3940">
        <v>5</v>
      </c>
      <c r="M3940" t="b">
        <v>0</v>
      </c>
      <c r="N3940" t="s">
        <v>8271</v>
      </c>
      <c r="O3940" s="13">
        <f>E3940/D3940</f>
        <v>0.12196620583717357</v>
      </c>
      <c r="P3940" s="14">
        <f>IF($L3940&lt;&gt;0, E3940/L3940, 0)</f>
        <v>79.400000000000006</v>
      </c>
      <c r="Q3940" t="str">
        <f>LEFT($N3940, FIND("/", $N3940)-1)</f>
        <v>theater</v>
      </c>
      <c r="R3940" t="str">
        <f>RIGHT(N3940, LEN(N3940)-LEN(Q3940)-1)</f>
        <v>plays</v>
      </c>
      <c r="S3940" s="5">
        <f>$J3940/60/60/24+DATE(1970, 1, 1)</f>
        <v>42151.905717592599</v>
      </c>
      <c r="T3940" s="5">
        <f>$I3940/60/60/24+DATE(1970, 1, 1)</f>
        <v>42182.905717592599</v>
      </c>
      <c r="U3940" t="b">
        <f>T3940&gt;S3940</f>
        <v>1</v>
      </c>
    </row>
    <row r="3941" spans="1:21" ht="43.5" x14ac:dyDescent="0.35">
      <c r="A3941">
        <v>3939</v>
      </c>
      <c r="B3941" s="3" t="s">
        <v>3936</v>
      </c>
      <c r="C3941" s="3" t="s">
        <v>8047</v>
      </c>
      <c r="D3941" s="11">
        <v>5000</v>
      </c>
      <c r="E3941" s="11">
        <v>5</v>
      </c>
      <c r="F3941" t="s">
        <v>8221</v>
      </c>
      <c r="G3941" t="s">
        <v>8226</v>
      </c>
      <c r="H3941" t="s">
        <v>8248</v>
      </c>
      <c r="I3941">
        <v>1412656200</v>
      </c>
      <c r="J3941">
        <v>1412328979</v>
      </c>
      <c r="K3941" t="b">
        <v>0</v>
      </c>
      <c r="L3941">
        <v>1</v>
      </c>
      <c r="M3941" t="b">
        <v>0</v>
      </c>
      <c r="N3941" t="s">
        <v>8271</v>
      </c>
      <c r="O3941" s="13">
        <f>E3941/D3941</f>
        <v>1E-3</v>
      </c>
      <c r="P3941" s="14">
        <f>IF($L3941&lt;&gt;0, E3941/L3941, 0)</f>
        <v>5</v>
      </c>
      <c r="Q3941" t="str">
        <f>LEFT($N3941, FIND("/", $N3941)-1)</f>
        <v>theater</v>
      </c>
      <c r="R3941" t="str">
        <f>RIGHT(N3941, LEN(N3941)-LEN(Q3941)-1)</f>
        <v>plays</v>
      </c>
      <c r="S3941" s="5">
        <f>$J3941/60/60/24+DATE(1970, 1, 1)</f>
        <v>41915.400219907409</v>
      </c>
      <c r="T3941" s="5">
        <f>$I3941/60/60/24+DATE(1970, 1, 1)</f>
        <v>41919.1875</v>
      </c>
      <c r="U3941" t="b">
        <f>T3941&gt;S3941</f>
        <v>1</v>
      </c>
    </row>
    <row r="3942" spans="1:21" ht="43.5" x14ac:dyDescent="0.35">
      <c r="A3942">
        <v>3940</v>
      </c>
      <c r="B3942" s="3" t="s">
        <v>3937</v>
      </c>
      <c r="C3942" s="3" t="s">
        <v>8048</v>
      </c>
      <c r="D3942" s="11">
        <v>5000</v>
      </c>
      <c r="E3942" s="11">
        <v>11</v>
      </c>
      <c r="F3942" t="s">
        <v>8221</v>
      </c>
      <c r="G3942" t="s">
        <v>8224</v>
      </c>
      <c r="H3942" t="s">
        <v>8246</v>
      </c>
      <c r="I3942">
        <v>1420199351</v>
      </c>
      <c r="J3942">
        <v>1416311351</v>
      </c>
      <c r="K3942" t="b">
        <v>0</v>
      </c>
      <c r="L3942">
        <v>2</v>
      </c>
      <c r="M3942" t="b">
        <v>0</v>
      </c>
      <c r="N3942" t="s">
        <v>8271</v>
      </c>
      <c r="O3942" s="13">
        <f>E3942/D3942</f>
        <v>2.2000000000000001E-3</v>
      </c>
      <c r="P3942" s="14">
        <f>IF($L3942&lt;&gt;0, E3942/L3942, 0)</f>
        <v>5.5</v>
      </c>
      <c r="Q3942" t="str">
        <f>LEFT($N3942, FIND("/", $N3942)-1)</f>
        <v>theater</v>
      </c>
      <c r="R3942" t="str">
        <f>RIGHT(N3942, LEN(N3942)-LEN(Q3942)-1)</f>
        <v>plays</v>
      </c>
      <c r="S3942" s="5">
        <f>$J3942/60/60/24+DATE(1970, 1, 1)</f>
        <v>41961.492488425924</v>
      </c>
      <c r="T3942" s="5">
        <f>$I3942/60/60/24+DATE(1970, 1, 1)</f>
        <v>42006.492488425924</v>
      </c>
      <c r="U3942" t="b">
        <f>T3942&gt;S3942</f>
        <v>1</v>
      </c>
    </row>
    <row r="3943" spans="1:21" ht="72.5" x14ac:dyDescent="0.35">
      <c r="A3943">
        <v>3941</v>
      </c>
      <c r="B3943" s="3" t="s">
        <v>3938</v>
      </c>
      <c r="C3943" s="3" t="s">
        <v>8049</v>
      </c>
      <c r="D3943" s="11">
        <v>5500</v>
      </c>
      <c r="E3943" s="11">
        <v>50</v>
      </c>
      <c r="F3943" t="s">
        <v>8221</v>
      </c>
      <c r="G3943" t="s">
        <v>8224</v>
      </c>
      <c r="H3943" t="s">
        <v>8246</v>
      </c>
      <c r="I3943">
        <v>1416877200</v>
      </c>
      <c r="J3943">
        <v>1414505137</v>
      </c>
      <c r="K3943" t="b">
        <v>0</v>
      </c>
      <c r="L3943">
        <v>2</v>
      </c>
      <c r="M3943" t="b">
        <v>0</v>
      </c>
      <c r="N3943" t="s">
        <v>8271</v>
      </c>
      <c r="O3943" s="13">
        <f>E3943/D3943</f>
        <v>9.0909090909090905E-3</v>
      </c>
      <c r="P3943" s="14">
        <f>IF($L3943&lt;&gt;0, E3943/L3943, 0)</f>
        <v>25</v>
      </c>
      <c r="Q3943" t="str">
        <f>LEFT($N3943, FIND("/", $N3943)-1)</f>
        <v>theater</v>
      </c>
      <c r="R3943" t="str">
        <f>RIGHT(N3943, LEN(N3943)-LEN(Q3943)-1)</f>
        <v>plays</v>
      </c>
      <c r="S3943" s="5">
        <f>$J3943/60/60/24+DATE(1970, 1, 1)</f>
        <v>41940.587233796294</v>
      </c>
      <c r="T3943" s="5">
        <f>$I3943/60/60/24+DATE(1970, 1, 1)</f>
        <v>41968.041666666672</v>
      </c>
      <c r="U3943" t="b">
        <f>T3943&gt;S3943</f>
        <v>1</v>
      </c>
    </row>
    <row r="3944" spans="1:21" ht="43.5" x14ac:dyDescent="0.35">
      <c r="A3944">
        <v>3942</v>
      </c>
      <c r="B3944" s="3" t="s">
        <v>3939</v>
      </c>
      <c r="C3944" s="3" t="s">
        <v>8050</v>
      </c>
      <c r="D3944" s="11">
        <v>1200</v>
      </c>
      <c r="E3944" s="11">
        <v>0</v>
      </c>
      <c r="F3944" t="s">
        <v>8221</v>
      </c>
      <c r="G3944" t="s">
        <v>8224</v>
      </c>
      <c r="H3944" t="s">
        <v>8246</v>
      </c>
      <c r="I3944">
        <v>1434490914</v>
      </c>
      <c r="J3944">
        <v>1429306914</v>
      </c>
      <c r="K3944" t="b">
        <v>0</v>
      </c>
      <c r="L3944">
        <v>0</v>
      </c>
      <c r="M3944" t="b">
        <v>0</v>
      </c>
      <c r="N3944" t="s">
        <v>8271</v>
      </c>
      <c r="O3944" s="13">
        <f>E3944/D3944</f>
        <v>0</v>
      </c>
      <c r="P3944" s="14">
        <f>IF($L3944&lt;&gt;0, E3944/L3944, 0)</f>
        <v>0</v>
      </c>
      <c r="Q3944" t="str">
        <f>LEFT($N3944, FIND("/", $N3944)-1)</f>
        <v>theater</v>
      </c>
      <c r="R3944" t="str">
        <f>RIGHT(N3944, LEN(N3944)-LEN(Q3944)-1)</f>
        <v>plays</v>
      </c>
      <c r="S3944" s="5">
        <f>$J3944/60/60/24+DATE(1970, 1, 1)</f>
        <v>42111.904097222221</v>
      </c>
      <c r="T3944" s="5">
        <f>$I3944/60/60/24+DATE(1970, 1, 1)</f>
        <v>42171.904097222221</v>
      </c>
      <c r="U3944" t="b">
        <f>T3944&gt;S3944</f>
        <v>1</v>
      </c>
    </row>
    <row r="3945" spans="1:21" ht="43.5" x14ac:dyDescent="0.35">
      <c r="A3945">
        <v>3943</v>
      </c>
      <c r="B3945" s="3" t="s">
        <v>3940</v>
      </c>
      <c r="C3945" s="3" t="s">
        <v>8051</v>
      </c>
      <c r="D3945" s="11">
        <v>5000</v>
      </c>
      <c r="E3945" s="11">
        <v>1782</v>
      </c>
      <c r="F3945" t="s">
        <v>8221</v>
      </c>
      <c r="G3945" t="s">
        <v>8224</v>
      </c>
      <c r="H3945" t="s">
        <v>8246</v>
      </c>
      <c r="I3945">
        <v>1446483000</v>
      </c>
      <c r="J3945">
        <v>1443811268</v>
      </c>
      <c r="K3945" t="b">
        <v>0</v>
      </c>
      <c r="L3945">
        <v>13</v>
      </c>
      <c r="M3945" t="b">
        <v>0</v>
      </c>
      <c r="N3945" t="s">
        <v>8271</v>
      </c>
      <c r="O3945" s="13">
        <f>E3945/D3945</f>
        <v>0.35639999999999999</v>
      </c>
      <c r="P3945" s="14">
        <f>IF($L3945&lt;&gt;0, E3945/L3945, 0)</f>
        <v>137.07692307692307</v>
      </c>
      <c r="Q3945" t="str">
        <f>LEFT($N3945, FIND("/", $N3945)-1)</f>
        <v>theater</v>
      </c>
      <c r="R3945" t="str">
        <f>RIGHT(N3945, LEN(N3945)-LEN(Q3945)-1)</f>
        <v>plays</v>
      </c>
      <c r="S3945" s="5">
        <f>$J3945/60/60/24+DATE(1970, 1, 1)</f>
        <v>42279.778564814813</v>
      </c>
      <c r="T3945" s="5">
        <f>$I3945/60/60/24+DATE(1970, 1, 1)</f>
        <v>42310.701388888891</v>
      </c>
      <c r="U3945" t="b">
        <f>T3945&gt;S3945</f>
        <v>1</v>
      </c>
    </row>
    <row r="3946" spans="1:21" ht="58" x14ac:dyDescent="0.35">
      <c r="A3946">
        <v>3944</v>
      </c>
      <c r="B3946" s="3" t="s">
        <v>3941</v>
      </c>
      <c r="C3946" s="3" t="s">
        <v>8052</v>
      </c>
      <c r="D3946" s="11">
        <v>5000</v>
      </c>
      <c r="E3946" s="11">
        <v>0</v>
      </c>
      <c r="F3946" t="s">
        <v>8221</v>
      </c>
      <c r="G3946" t="s">
        <v>8224</v>
      </c>
      <c r="H3946" t="s">
        <v>8246</v>
      </c>
      <c r="I3946">
        <v>1440690875</v>
      </c>
      <c r="J3946">
        <v>1438098875</v>
      </c>
      <c r="K3946" t="b">
        <v>0</v>
      </c>
      <c r="L3946">
        <v>0</v>
      </c>
      <c r="M3946" t="b">
        <v>0</v>
      </c>
      <c r="N3946" t="s">
        <v>8271</v>
      </c>
      <c r="O3946" s="13">
        <f>E3946/D3946</f>
        <v>0</v>
      </c>
      <c r="P3946" s="14">
        <f>IF($L3946&lt;&gt;0, E3946/L3946, 0)</f>
        <v>0</v>
      </c>
      <c r="Q3946" t="str">
        <f>LEFT($N3946, FIND("/", $N3946)-1)</f>
        <v>theater</v>
      </c>
      <c r="R3946" t="str">
        <f>RIGHT(N3946, LEN(N3946)-LEN(Q3946)-1)</f>
        <v>plays</v>
      </c>
      <c r="S3946" s="5">
        <f>$J3946/60/60/24+DATE(1970, 1, 1)</f>
        <v>42213.662905092591</v>
      </c>
      <c r="T3946" s="5">
        <f>$I3946/60/60/24+DATE(1970, 1, 1)</f>
        <v>42243.662905092591</v>
      </c>
      <c r="U3946" t="b">
        <f>T3946&gt;S3946</f>
        <v>1</v>
      </c>
    </row>
    <row r="3947" spans="1:21" ht="43.5" x14ac:dyDescent="0.35">
      <c r="A3947">
        <v>3945</v>
      </c>
      <c r="B3947" s="3" t="s">
        <v>3942</v>
      </c>
      <c r="C3947" s="3" t="s">
        <v>8053</v>
      </c>
      <c r="D3947" s="11">
        <v>2000</v>
      </c>
      <c r="E3947" s="11">
        <v>5</v>
      </c>
      <c r="F3947" t="s">
        <v>8221</v>
      </c>
      <c r="G3947" t="s">
        <v>8224</v>
      </c>
      <c r="H3947" t="s">
        <v>8246</v>
      </c>
      <c r="I3947">
        <v>1431717268</v>
      </c>
      <c r="J3947">
        <v>1429125268</v>
      </c>
      <c r="K3947" t="b">
        <v>0</v>
      </c>
      <c r="L3947">
        <v>1</v>
      </c>
      <c r="M3947" t="b">
        <v>0</v>
      </c>
      <c r="N3947" t="s">
        <v>8271</v>
      </c>
      <c r="O3947" s="13">
        <f>E3947/D3947</f>
        <v>2.5000000000000001E-3</v>
      </c>
      <c r="P3947" s="14">
        <f>IF($L3947&lt;&gt;0, E3947/L3947, 0)</f>
        <v>5</v>
      </c>
      <c r="Q3947" t="str">
        <f>LEFT($N3947, FIND("/", $N3947)-1)</f>
        <v>theater</v>
      </c>
      <c r="R3947" t="str">
        <f>RIGHT(N3947, LEN(N3947)-LEN(Q3947)-1)</f>
        <v>plays</v>
      </c>
      <c r="S3947" s="5">
        <f>$J3947/60/60/24+DATE(1970, 1, 1)</f>
        <v>42109.801712962959</v>
      </c>
      <c r="T3947" s="5">
        <f>$I3947/60/60/24+DATE(1970, 1, 1)</f>
        <v>42139.801712962959</v>
      </c>
      <c r="U3947" t="b">
        <f>T3947&gt;S3947</f>
        <v>1</v>
      </c>
    </row>
    <row r="3948" spans="1:21" ht="29" x14ac:dyDescent="0.35">
      <c r="A3948">
        <v>3946</v>
      </c>
      <c r="B3948" s="3" t="s">
        <v>3943</v>
      </c>
      <c r="C3948" s="3" t="s">
        <v>8054</v>
      </c>
      <c r="D3948" s="11">
        <v>6000</v>
      </c>
      <c r="E3948" s="11">
        <v>195</v>
      </c>
      <c r="F3948" t="s">
        <v>8221</v>
      </c>
      <c r="G3948" t="s">
        <v>8224</v>
      </c>
      <c r="H3948" t="s">
        <v>8246</v>
      </c>
      <c r="I3948">
        <v>1425110400</v>
      </c>
      <c r="J3948">
        <v>1422388822</v>
      </c>
      <c r="K3948" t="b">
        <v>0</v>
      </c>
      <c r="L3948">
        <v>5</v>
      </c>
      <c r="M3948" t="b">
        <v>0</v>
      </c>
      <c r="N3948" t="s">
        <v>8271</v>
      </c>
      <c r="O3948" s="13">
        <f>E3948/D3948</f>
        <v>3.2500000000000001E-2</v>
      </c>
      <c r="P3948" s="14">
        <f>IF($L3948&lt;&gt;0, E3948/L3948, 0)</f>
        <v>39</v>
      </c>
      <c r="Q3948" t="str">
        <f>LEFT($N3948, FIND("/", $N3948)-1)</f>
        <v>theater</v>
      </c>
      <c r="R3948" t="str">
        <f>RIGHT(N3948, LEN(N3948)-LEN(Q3948)-1)</f>
        <v>plays</v>
      </c>
      <c r="S3948" s="5">
        <f>$J3948/60/60/24+DATE(1970, 1, 1)</f>
        <v>42031.833587962959</v>
      </c>
      <c r="T3948" s="5">
        <f>$I3948/60/60/24+DATE(1970, 1, 1)</f>
        <v>42063.333333333328</v>
      </c>
      <c r="U3948" t="b">
        <f>T3948&gt;S3948</f>
        <v>1</v>
      </c>
    </row>
    <row r="3949" spans="1:21" ht="58" x14ac:dyDescent="0.35">
      <c r="A3949">
        <v>3947</v>
      </c>
      <c r="B3949" s="3" t="s">
        <v>3944</v>
      </c>
      <c r="C3949" s="3" t="s">
        <v>8055</v>
      </c>
      <c r="D3949" s="11">
        <v>3000</v>
      </c>
      <c r="E3949" s="11">
        <v>101</v>
      </c>
      <c r="F3949" t="s">
        <v>8221</v>
      </c>
      <c r="G3949" t="s">
        <v>8224</v>
      </c>
      <c r="H3949" t="s">
        <v>8246</v>
      </c>
      <c r="I3949">
        <v>1475378744</v>
      </c>
      <c r="J3949">
        <v>1472786744</v>
      </c>
      <c r="K3949" t="b">
        <v>0</v>
      </c>
      <c r="L3949">
        <v>2</v>
      </c>
      <c r="M3949" t="b">
        <v>0</v>
      </c>
      <c r="N3949" t="s">
        <v>8271</v>
      </c>
      <c r="O3949" s="13">
        <f>E3949/D3949</f>
        <v>3.3666666666666664E-2</v>
      </c>
      <c r="P3949" s="14">
        <f>IF($L3949&lt;&gt;0, E3949/L3949, 0)</f>
        <v>50.5</v>
      </c>
      <c r="Q3949" t="str">
        <f>LEFT($N3949, FIND("/", $N3949)-1)</f>
        <v>theater</v>
      </c>
      <c r="R3949" t="str">
        <f>RIGHT(N3949, LEN(N3949)-LEN(Q3949)-1)</f>
        <v>plays</v>
      </c>
      <c r="S3949" s="5">
        <f>$J3949/60/60/24+DATE(1970, 1, 1)</f>
        <v>42615.142870370371</v>
      </c>
      <c r="T3949" s="5">
        <f>$I3949/60/60/24+DATE(1970, 1, 1)</f>
        <v>42645.142870370371</v>
      </c>
      <c r="U3949" t="b">
        <f>T3949&gt;S3949</f>
        <v>1</v>
      </c>
    </row>
    <row r="3950" spans="1:21" ht="43.5" x14ac:dyDescent="0.35">
      <c r="A3950">
        <v>3948</v>
      </c>
      <c r="B3950" s="3" t="s">
        <v>3945</v>
      </c>
      <c r="C3950" s="3" t="s">
        <v>8056</v>
      </c>
      <c r="D3950" s="11">
        <v>30000</v>
      </c>
      <c r="E3950" s="11">
        <v>0</v>
      </c>
      <c r="F3950" t="s">
        <v>8221</v>
      </c>
      <c r="G3950" t="s">
        <v>8226</v>
      </c>
      <c r="H3950" t="s">
        <v>8248</v>
      </c>
      <c r="I3950">
        <v>1410076123</v>
      </c>
      <c r="J3950">
        <v>1404892123</v>
      </c>
      <c r="K3950" t="b">
        <v>0</v>
      </c>
      <c r="L3950">
        <v>0</v>
      </c>
      <c r="M3950" t="b">
        <v>0</v>
      </c>
      <c r="N3950" t="s">
        <v>8271</v>
      </c>
      <c r="O3950" s="13">
        <f>E3950/D3950</f>
        <v>0</v>
      </c>
      <c r="P3950" s="14">
        <f>IF($L3950&lt;&gt;0, E3950/L3950, 0)</f>
        <v>0</v>
      </c>
      <c r="Q3950" t="str">
        <f>LEFT($N3950, FIND("/", $N3950)-1)</f>
        <v>theater</v>
      </c>
      <c r="R3950" t="str">
        <f>RIGHT(N3950, LEN(N3950)-LEN(Q3950)-1)</f>
        <v>plays</v>
      </c>
      <c r="S3950" s="5">
        <f>$J3950/60/60/24+DATE(1970, 1, 1)</f>
        <v>41829.325497685182</v>
      </c>
      <c r="T3950" s="5">
        <f>$I3950/60/60/24+DATE(1970, 1, 1)</f>
        <v>41889.325497685182</v>
      </c>
      <c r="U3950" t="b">
        <f>T3950&gt;S3950</f>
        <v>1</v>
      </c>
    </row>
    <row r="3951" spans="1:21" ht="58" x14ac:dyDescent="0.35">
      <c r="A3951">
        <v>3949</v>
      </c>
      <c r="B3951" s="3" t="s">
        <v>3946</v>
      </c>
      <c r="C3951" s="3" t="s">
        <v>8057</v>
      </c>
      <c r="D3951" s="11">
        <v>10000</v>
      </c>
      <c r="E3951" s="11">
        <v>1577</v>
      </c>
      <c r="F3951" t="s">
        <v>8221</v>
      </c>
      <c r="G3951" t="s">
        <v>8226</v>
      </c>
      <c r="H3951" t="s">
        <v>8248</v>
      </c>
      <c r="I3951">
        <v>1423623221</v>
      </c>
      <c r="J3951">
        <v>1421031221</v>
      </c>
      <c r="K3951" t="b">
        <v>0</v>
      </c>
      <c r="L3951">
        <v>32</v>
      </c>
      <c r="M3951" t="b">
        <v>0</v>
      </c>
      <c r="N3951" t="s">
        <v>8271</v>
      </c>
      <c r="O3951" s="13">
        <f>E3951/D3951</f>
        <v>0.15770000000000001</v>
      </c>
      <c r="P3951" s="14">
        <f>IF($L3951&lt;&gt;0, E3951/L3951, 0)</f>
        <v>49.28125</v>
      </c>
      <c r="Q3951" t="str">
        <f>LEFT($N3951, FIND("/", $N3951)-1)</f>
        <v>theater</v>
      </c>
      <c r="R3951" t="str">
        <f>RIGHT(N3951, LEN(N3951)-LEN(Q3951)-1)</f>
        <v>plays</v>
      </c>
      <c r="S3951" s="5">
        <f>$J3951/60/60/24+DATE(1970, 1, 1)</f>
        <v>42016.120613425926</v>
      </c>
      <c r="T3951" s="5">
        <f>$I3951/60/60/24+DATE(1970, 1, 1)</f>
        <v>42046.120613425926</v>
      </c>
      <c r="U3951" t="b">
        <f>T3951&gt;S3951</f>
        <v>1</v>
      </c>
    </row>
    <row r="3952" spans="1:21" ht="58" x14ac:dyDescent="0.35">
      <c r="A3952">
        <v>3950</v>
      </c>
      <c r="B3952" s="3" t="s">
        <v>3947</v>
      </c>
      <c r="C3952" s="3" t="s">
        <v>8058</v>
      </c>
      <c r="D3952" s="11">
        <v>4000</v>
      </c>
      <c r="E3952" s="11">
        <v>25</v>
      </c>
      <c r="F3952" t="s">
        <v>8221</v>
      </c>
      <c r="G3952" t="s">
        <v>8224</v>
      </c>
      <c r="H3952" t="s">
        <v>8246</v>
      </c>
      <c r="I3952">
        <v>1460140500</v>
      </c>
      <c r="J3952">
        <v>1457628680</v>
      </c>
      <c r="K3952" t="b">
        <v>0</v>
      </c>
      <c r="L3952">
        <v>1</v>
      </c>
      <c r="M3952" t="b">
        <v>0</v>
      </c>
      <c r="N3952" t="s">
        <v>8271</v>
      </c>
      <c r="O3952" s="13">
        <f>E3952/D3952</f>
        <v>6.2500000000000003E-3</v>
      </c>
      <c r="P3952" s="14">
        <f>IF($L3952&lt;&gt;0, E3952/L3952, 0)</f>
        <v>25</v>
      </c>
      <c r="Q3952" t="str">
        <f>LEFT($N3952, FIND("/", $N3952)-1)</f>
        <v>theater</v>
      </c>
      <c r="R3952" t="str">
        <f>RIGHT(N3952, LEN(N3952)-LEN(Q3952)-1)</f>
        <v>plays</v>
      </c>
      <c r="S3952" s="5">
        <f>$J3952/60/60/24+DATE(1970, 1, 1)</f>
        <v>42439.702314814815</v>
      </c>
      <c r="T3952" s="5">
        <f>$I3952/60/60/24+DATE(1970, 1, 1)</f>
        <v>42468.774305555555</v>
      </c>
      <c r="U3952" t="b">
        <f>T3952&gt;S3952</f>
        <v>1</v>
      </c>
    </row>
    <row r="3953" spans="1:21" ht="43.5" x14ac:dyDescent="0.35">
      <c r="A3953">
        <v>3951</v>
      </c>
      <c r="B3953" s="3" t="s">
        <v>3948</v>
      </c>
      <c r="C3953" s="3" t="s">
        <v>6961</v>
      </c>
      <c r="D3953" s="11">
        <v>200000</v>
      </c>
      <c r="E3953" s="11">
        <v>1</v>
      </c>
      <c r="F3953" t="s">
        <v>8221</v>
      </c>
      <c r="G3953" t="s">
        <v>8241</v>
      </c>
      <c r="H3953" t="s">
        <v>8249</v>
      </c>
      <c r="I3953">
        <v>1462301342</v>
      </c>
      <c r="J3953">
        <v>1457120942</v>
      </c>
      <c r="K3953" t="b">
        <v>0</v>
      </c>
      <c r="L3953">
        <v>1</v>
      </c>
      <c r="M3953" t="b">
        <v>0</v>
      </c>
      <c r="N3953" t="s">
        <v>8271</v>
      </c>
      <c r="O3953" s="13">
        <f>E3953/D3953</f>
        <v>5.0000000000000004E-6</v>
      </c>
      <c r="P3953" s="14">
        <f>IF($L3953&lt;&gt;0, E3953/L3953, 0)</f>
        <v>1</v>
      </c>
      <c r="Q3953" t="str">
        <f>LEFT($N3953, FIND("/", $N3953)-1)</f>
        <v>theater</v>
      </c>
      <c r="R3953" t="str">
        <f>RIGHT(N3953, LEN(N3953)-LEN(Q3953)-1)</f>
        <v>plays</v>
      </c>
      <c r="S3953" s="5">
        <f>$J3953/60/60/24+DATE(1970, 1, 1)</f>
        <v>42433.825717592597</v>
      </c>
      <c r="T3953" s="5">
        <f>$I3953/60/60/24+DATE(1970, 1, 1)</f>
        <v>42493.784050925926</v>
      </c>
      <c r="U3953" t="b">
        <f>T3953&gt;S3953</f>
        <v>1</v>
      </c>
    </row>
    <row r="3954" spans="1:21" ht="43.5" x14ac:dyDescent="0.35">
      <c r="A3954">
        <v>3952</v>
      </c>
      <c r="B3954" s="3" t="s">
        <v>3949</v>
      </c>
      <c r="C3954" s="3" t="s">
        <v>8059</v>
      </c>
      <c r="D3954" s="11">
        <v>26000</v>
      </c>
      <c r="E3954" s="11">
        <v>25</v>
      </c>
      <c r="F3954" t="s">
        <v>8221</v>
      </c>
      <c r="G3954" t="s">
        <v>8224</v>
      </c>
      <c r="H3954" t="s">
        <v>8246</v>
      </c>
      <c r="I3954">
        <v>1445885890</v>
      </c>
      <c r="J3954">
        <v>1440701890</v>
      </c>
      <c r="K3954" t="b">
        <v>0</v>
      </c>
      <c r="L3954">
        <v>1</v>
      </c>
      <c r="M3954" t="b">
        <v>0</v>
      </c>
      <c r="N3954" t="s">
        <v>8271</v>
      </c>
      <c r="O3954" s="13">
        <f>E3954/D3954</f>
        <v>9.6153846153846159E-4</v>
      </c>
      <c r="P3954" s="14">
        <f>IF($L3954&lt;&gt;0, E3954/L3954, 0)</f>
        <v>25</v>
      </c>
      <c r="Q3954" t="str">
        <f>LEFT($N3954, FIND("/", $N3954)-1)</f>
        <v>theater</v>
      </c>
      <c r="R3954" t="str">
        <f>RIGHT(N3954, LEN(N3954)-LEN(Q3954)-1)</f>
        <v>plays</v>
      </c>
      <c r="S3954" s="5">
        <f>$J3954/60/60/24+DATE(1970, 1, 1)</f>
        <v>42243.790393518517</v>
      </c>
      <c r="T3954" s="5">
        <f>$I3954/60/60/24+DATE(1970, 1, 1)</f>
        <v>42303.790393518517</v>
      </c>
      <c r="U3954" t="b">
        <f>T3954&gt;S3954</f>
        <v>1</v>
      </c>
    </row>
    <row r="3955" spans="1:21" ht="43.5" x14ac:dyDescent="0.35">
      <c r="A3955">
        <v>3953</v>
      </c>
      <c r="B3955" s="3" t="s">
        <v>3950</v>
      </c>
      <c r="C3955" s="3" t="s">
        <v>8060</v>
      </c>
      <c r="D3955" s="11">
        <v>17600</v>
      </c>
      <c r="E3955" s="11">
        <v>0</v>
      </c>
      <c r="F3955" t="s">
        <v>8221</v>
      </c>
      <c r="G3955" t="s">
        <v>8224</v>
      </c>
      <c r="H3955" t="s">
        <v>8246</v>
      </c>
      <c r="I3955">
        <v>1469834940</v>
      </c>
      <c r="J3955">
        <v>1467162586</v>
      </c>
      <c r="K3955" t="b">
        <v>0</v>
      </c>
      <c r="L3955">
        <v>0</v>
      </c>
      <c r="M3955" t="b">
        <v>0</v>
      </c>
      <c r="N3955" t="s">
        <v>8271</v>
      </c>
      <c r="O3955" s="13">
        <f>E3955/D3955</f>
        <v>0</v>
      </c>
      <c r="P3955" s="14">
        <f>IF($L3955&lt;&gt;0, E3955/L3955, 0)</f>
        <v>0</v>
      </c>
      <c r="Q3955" t="str">
        <f>LEFT($N3955, FIND("/", $N3955)-1)</f>
        <v>theater</v>
      </c>
      <c r="R3955" t="str">
        <f>RIGHT(N3955, LEN(N3955)-LEN(Q3955)-1)</f>
        <v>plays</v>
      </c>
      <c r="S3955" s="5">
        <f>$J3955/60/60/24+DATE(1970, 1, 1)</f>
        <v>42550.048449074078</v>
      </c>
      <c r="T3955" s="5">
        <f>$I3955/60/60/24+DATE(1970, 1, 1)</f>
        <v>42580.978472222225</v>
      </c>
      <c r="U3955" t="b">
        <f>T3955&gt;S3955</f>
        <v>1</v>
      </c>
    </row>
    <row r="3956" spans="1:21" ht="58" x14ac:dyDescent="0.35">
      <c r="A3956">
        <v>3954</v>
      </c>
      <c r="B3956" s="3" t="s">
        <v>3951</v>
      </c>
      <c r="C3956" s="3" t="s">
        <v>8061</v>
      </c>
      <c r="D3956" s="11">
        <v>25000</v>
      </c>
      <c r="E3956" s="11">
        <v>0</v>
      </c>
      <c r="F3956" t="s">
        <v>8221</v>
      </c>
      <c r="G3956" t="s">
        <v>8229</v>
      </c>
      <c r="H3956" t="s">
        <v>8251</v>
      </c>
      <c r="I3956">
        <v>1405352264</v>
      </c>
      <c r="J3956">
        <v>1400168264</v>
      </c>
      <c r="K3956" t="b">
        <v>0</v>
      </c>
      <c r="L3956">
        <v>0</v>
      </c>
      <c r="M3956" t="b">
        <v>0</v>
      </c>
      <c r="N3956" t="s">
        <v>8271</v>
      </c>
      <c r="O3956" s="13">
        <f>E3956/D3956</f>
        <v>0</v>
      </c>
      <c r="P3956" s="14">
        <f>IF($L3956&lt;&gt;0, E3956/L3956, 0)</f>
        <v>0</v>
      </c>
      <c r="Q3956" t="str">
        <f>LEFT($N3956, FIND("/", $N3956)-1)</f>
        <v>theater</v>
      </c>
      <c r="R3956" t="str">
        <f>RIGHT(N3956, LEN(N3956)-LEN(Q3956)-1)</f>
        <v>plays</v>
      </c>
      <c r="S3956" s="5">
        <f>$J3956/60/60/24+DATE(1970, 1, 1)</f>
        <v>41774.651203703703</v>
      </c>
      <c r="T3956" s="5">
        <f>$I3956/60/60/24+DATE(1970, 1, 1)</f>
        <v>41834.651203703703</v>
      </c>
      <c r="U3956" t="b">
        <f>T3956&gt;S3956</f>
        <v>1</v>
      </c>
    </row>
    <row r="3957" spans="1:21" ht="43.5" x14ac:dyDescent="0.35">
      <c r="A3957">
        <v>3955</v>
      </c>
      <c r="B3957" s="3" t="s">
        <v>3952</v>
      </c>
      <c r="C3957" s="3" t="s">
        <v>8062</v>
      </c>
      <c r="D3957" s="11">
        <v>1750</v>
      </c>
      <c r="E3957" s="11">
        <v>425</v>
      </c>
      <c r="F3957" t="s">
        <v>8221</v>
      </c>
      <c r="G3957" t="s">
        <v>8224</v>
      </c>
      <c r="H3957" t="s">
        <v>8246</v>
      </c>
      <c r="I3957">
        <v>1448745741</v>
      </c>
      <c r="J3957">
        <v>1446150141</v>
      </c>
      <c r="K3957" t="b">
        <v>0</v>
      </c>
      <c r="L3957">
        <v>8</v>
      </c>
      <c r="M3957" t="b">
        <v>0</v>
      </c>
      <c r="N3957" t="s">
        <v>8271</v>
      </c>
      <c r="O3957" s="13">
        <f>E3957/D3957</f>
        <v>0.24285714285714285</v>
      </c>
      <c r="P3957" s="14">
        <f>IF($L3957&lt;&gt;0, E3957/L3957, 0)</f>
        <v>53.125</v>
      </c>
      <c r="Q3957" t="str">
        <f>LEFT($N3957, FIND("/", $N3957)-1)</f>
        <v>theater</v>
      </c>
      <c r="R3957" t="str">
        <f>RIGHT(N3957, LEN(N3957)-LEN(Q3957)-1)</f>
        <v>plays</v>
      </c>
      <c r="S3957" s="5">
        <f>$J3957/60/60/24+DATE(1970, 1, 1)</f>
        <v>42306.848854166667</v>
      </c>
      <c r="T3957" s="5">
        <f>$I3957/60/60/24+DATE(1970, 1, 1)</f>
        <v>42336.890520833331</v>
      </c>
      <c r="U3957" t="b">
        <f>T3957&gt;S3957</f>
        <v>1</v>
      </c>
    </row>
    <row r="3958" spans="1:21" ht="43.5" x14ac:dyDescent="0.35">
      <c r="A3958">
        <v>3956</v>
      </c>
      <c r="B3958" s="3" t="s">
        <v>3953</v>
      </c>
      <c r="C3958" s="3" t="s">
        <v>8063</v>
      </c>
      <c r="D3958" s="11">
        <v>5500</v>
      </c>
      <c r="E3958" s="11">
        <v>0</v>
      </c>
      <c r="F3958" t="s">
        <v>8221</v>
      </c>
      <c r="G3958" t="s">
        <v>8224</v>
      </c>
      <c r="H3958" t="s">
        <v>8246</v>
      </c>
      <c r="I3958">
        <v>1461543600</v>
      </c>
      <c r="J3958">
        <v>1459203727</v>
      </c>
      <c r="K3958" t="b">
        <v>0</v>
      </c>
      <c r="L3958">
        <v>0</v>
      </c>
      <c r="M3958" t="b">
        <v>0</v>
      </c>
      <c r="N3958" t="s">
        <v>8271</v>
      </c>
      <c r="O3958" s="13">
        <f>E3958/D3958</f>
        <v>0</v>
      </c>
      <c r="P3958" s="14">
        <f>IF($L3958&lt;&gt;0, E3958/L3958, 0)</f>
        <v>0</v>
      </c>
      <c r="Q3958" t="str">
        <f>LEFT($N3958, FIND("/", $N3958)-1)</f>
        <v>theater</v>
      </c>
      <c r="R3958" t="str">
        <f>RIGHT(N3958, LEN(N3958)-LEN(Q3958)-1)</f>
        <v>plays</v>
      </c>
      <c r="S3958" s="5">
        <f>$J3958/60/60/24+DATE(1970, 1, 1)</f>
        <v>42457.932025462964</v>
      </c>
      <c r="T3958" s="5">
        <f>$I3958/60/60/24+DATE(1970, 1, 1)</f>
        <v>42485.013888888891</v>
      </c>
      <c r="U3958" t="b">
        <f>T3958&gt;S3958</f>
        <v>1</v>
      </c>
    </row>
    <row r="3959" spans="1:21" ht="43.5" x14ac:dyDescent="0.35">
      <c r="A3959">
        <v>3957</v>
      </c>
      <c r="B3959" s="3" t="s">
        <v>3954</v>
      </c>
      <c r="C3959" s="3" t="s">
        <v>8064</v>
      </c>
      <c r="D3959" s="11">
        <v>28000</v>
      </c>
      <c r="E3959" s="11">
        <v>7</v>
      </c>
      <c r="F3959" t="s">
        <v>8221</v>
      </c>
      <c r="G3959" t="s">
        <v>8224</v>
      </c>
      <c r="H3959" t="s">
        <v>8246</v>
      </c>
      <c r="I3959">
        <v>1468020354</v>
      </c>
      <c r="J3959">
        <v>1464045954</v>
      </c>
      <c r="K3959" t="b">
        <v>0</v>
      </c>
      <c r="L3959">
        <v>1</v>
      </c>
      <c r="M3959" t="b">
        <v>0</v>
      </c>
      <c r="N3959" t="s">
        <v>8271</v>
      </c>
      <c r="O3959" s="13">
        <f>E3959/D3959</f>
        <v>2.5000000000000001E-4</v>
      </c>
      <c r="P3959" s="14">
        <f>IF($L3959&lt;&gt;0, E3959/L3959, 0)</f>
        <v>7</v>
      </c>
      <c r="Q3959" t="str">
        <f>LEFT($N3959, FIND("/", $N3959)-1)</f>
        <v>theater</v>
      </c>
      <c r="R3959" t="str">
        <f>RIGHT(N3959, LEN(N3959)-LEN(Q3959)-1)</f>
        <v>plays</v>
      </c>
      <c r="S3959" s="5">
        <f>$J3959/60/60/24+DATE(1970, 1, 1)</f>
        <v>42513.976319444439</v>
      </c>
      <c r="T3959" s="5">
        <f>$I3959/60/60/24+DATE(1970, 1, 1)</f>
        <v>42559.976319444439</v>
      </c>
      <c r="U3959" t="b">
        <f>T3959&gt;S3959</f>
        <v>1</v>
      </c>
    </row>
    <row r="3960" spans="1:21" ht="58" x14ac:dyDescent="0.35">
      <c r="A3960">
        <v>3958</v>
      </c>
      <c r="B3960" s="3" t="s">
        <v>3955</v>
      </c>
      <c r="C3960" s="3" t="s">
        <v>8065</v>
      </c>
      <c r="D3960" s="11">
        <v>2000</v>
      </c>
      <c r="E3960" s="11">
        <v>641</v>
      </c>
      <c r="F3960" t="s">
        <v>8221</v>
      </c>
      <c r="G3960" t="s">
        <v>8224</v>
      </c>
      <c r="H3960" t="s">
        <v>8246</v>
      </c>
      <c r="I3960">
        <v>1406988000</v>
      </c>
      <c r="J3960">
        <v>1403822912</v>
      </c>
      <c r="K3960" t="b">
        <v>0</v>
      </c>
      <c r="L3960">
        <v>16</v>
      </c>
      <c r="M3960" t="b">
        <v>0</v>
      </c>
      <c r="N3960" t="s">
        <v>8271</v>
      </c>
      <c r="O3960" s="13">
        <f>E3960/D3960</f>
        <v>0.32050000000000001</v>
      </c>
      <c r="P3960" s="14">
        <f>IF($L3960&lt;&gt;0, E3960/L3960, 0)</f>
        <v>40.0625</v>
      </c>
      <c r="Q3960" t="str">
        <f>LEFT($N3960, FIND("/", $N3960)-1)</f>
        <v>theater</v>
      </c>
      <c r="R3960" t="str">
        <f>RIGHT(N3960, LEN(N3960)-LEN(Q3960)-1)</f>
        <v>plays</v>
      </c>
      <c r="S3960" s="5">
        <f>$J3960/60/60/24+DATE(1970, 1, 1)</f>
        <v>41816.950370370374</v>
      </c>
      <c r="T3960" s="5">
        <f>$I3960/60/60/24+DATE(1970, 1, 1)</f>
        <v>41853.583333333336</v>
      </c>
      <c r="U3960" t="b">
        <f>T3960&gt;S3960</f>
        <v>1</v>
      </c>
    </row>
    <row r="3961" spans="1:21" ht="43.5" x14ac:dyDescent="0.35">
      <c r="A3961">
        <v>3959</v>
      </c>
      <c r="B3961" s="3" t="s">
        <v>3956</v>
      </c>
      <c r="C3961" s="3" t="s">
        <v>8066</v>
      </c>
      <c r="D3961" s="11">
        <v>1200</v>
      </c>
      <c r="E3961" s="11">
        <v>292</v>
      </c>
      <c r="F3961" t="s">
        <v>8221</v>
      </c>
      <c r="G3961" t="s">
        <v>8224</v>
      </c>
      <c r="H3961" t="s">
        <v>8246</v>
      </c>
      <c r="I3961">
        <v>1411930556</v>
      </c>
      <c r="J3961">
        <v>1409338556</v>
      </c>
      <c r="K3961" t="b">
        <v>0</v>
      </c>
      <c r="L3961">
        <v>12</v>
      </c>
      <c r="M3961" t="b">
        <v>0</v>
      </c>
      <c r="N3961" t="s">
        <v>8271</v>
      </c>
      <c r="O3961" s="13">
        <f>E3961/D3961</f>
        <v>0.24333333333333335</v>
      </c>
      <c r="P3961" s="14">
        <f>IF($L3961&lt;&gt;0, E3961/L3961, 0)</f>
        <v>24.333333333333332</v>
      </c>
      <c r="Q3961" t="str">
        <f>LEFT($N3961, FIND("/", $N3961)-1)</f>
        <v>theater</v>
      </c>
      <c r="R3961" t="str">
        <f>RIGHT(N3961, LEN(N3961)-LEN(Q3961)-1)</f>
        <v>plays</v>
      </c>
      <c r="S3961" s="5">
        <f>$J3961/60/60/24+DATE(1970, 1, 1)</f>
        <v>41880.788842592592</v>
      </c>
      <c r="T3961" s="5">
        <f>$I3961/60/60/24+DATE(1970, 1, 1)</f>
        <v>41910.788842592592</v>
      </c>
      <c r="U3961" t="b">
        <f>T3961&gt;S3961</f>
        <v>1</v>
      </c>
    </row>
    <row r="3962" spans="1:21" ht="43.5" x14ac:dyDescent="0.35">
      <c r="A3962">
        <v>3960</v>
      </c>
      <c r="B3962" s="3" t="s">
        <v>3957</v>
      </c>
      <c r="C3962" s="3" t="s">
        <v>8067</v>
      </c>
      <c r="D3962" s="11">
        <v>3000</v>
      </c>
      <c r="E3962" s="11">
        <v>45</v>
      </c>
      <c r="F3962" t="s">
        <v>8221</v>
      </c>
      <c r="G3962" t="s">
        <v>8224</v>
      </c>
      <c r="H3962" t="s">
        <v>8246</v>
      </c>
      <c r="I3962">
        <v>1451852256</v>
      </c>
      <c r="J3962">
        <v>1449260256</v>
      </c>
      <c r="K3962" t="b">
        <v>0</v>
      </c>
      <c r="L3962">
        <v>4</v>
      </c>
      <c r="M3962" t="b">
        <v>0</v>
      </c>
      <c r="N3962" t="s">
        <v>8271</v>
      </c>
      <c r="O3962" s="13">
        <f>E3962/D3962</f>
        <v>1.4999999999999999E-2</v>
      </c>
      <c r="P3962" s="14">
        <f>IF($L3962&lt;&gt;0, E3962/L3962, 0)</f>
        <v>11.25</v>
      </c>
      <c r="Q3962" t="str">
        <f>LEFT($N3962, FIND("/", $N3962)-1)</f>
        <v>theater</v>
      </c>
      <c r="R3962" t="str">
        <f>RIGHT(N3962, LEN(N3962)-LEN(Q3962)-1)</f>
        <v>plays</v>
      </c>
      <c r="S3962" s="5">
        <f>$J3962/60/60/24+DATE(1970, 1, 1)</f>
        <v>42342.845555555556</v>
      </c>
      <c r="T3962" s="5">
        <f>$I3962/60/60/24+DATE(1970, 1, 1)</f>
        <v>42372.845555555556</v>
      </c>
      <c r="U3962" t="b">
        <f>T3962&gt;S3962</f>
        <v>1</v>
      </c>
    </row>
    <row r="3963" spans="1:21" ht="58" x14ac:dyDescent="0.35">
      <c r="A3963">
        <v>3961</v>
      </c>
      <c r="B3963" s="3" t="s">
        <v>3958</v>
      </c>
      <c r="C3963" s="3" t="s">
        <v>8068</v>
      </c>
      <c r="D3963" s="11">
        <v>5000</v>
      </c>
      <c r="E3963" s="11">
        <v>21</v>
      </c>
      <c r="F3963" t="s">
        <v>8221</v>
      </c>
      <c r="G3963" t="s">
        <v>8225</v>
      </c>
      <c r="H3963" t="s">
        <v>8247</v>
      </c>
      <c r="I3963">
        <v>1399584210</v>
      </c>
      <c r="J3963">
        <v>1397683410</v>
      </c>
      <c r="K3963" t="b">
        <v>0</v>
      </c>
      <c r="L3963">
        <v>2</v>
      </c>
      <c r="M3963" t="b">
        <v>0</v>
      </c>
      <c r="N3963" t="s">
        <v>8271</v>
      </c>
      <c r="O3963" s="13">
        <f>E3963/D3963</f>
        <v>4.1999999999999997E-3</v>
      </c>
      <c r="P3963" s="14">
        <f>IF($L3963&lt;&gt;0, E3963/L3963, 0)</f>
        <v>10.5</v>
      </c>
      <c r="Q3963" t="str">
        <f>LEFT($N3963, FIND("/", $N3963)-1)</f>
        <v>theater</v>
      </c>
      <c r="R3963" t="str">
        <f>RIGHT(N3963, LEN(N3963)-LEN(Q3963)-1)</f>
        <v>plays</v>
      </c>
      <c r="S3963" s="5">
        <f>$J3963/60/60/24+DATE(1970, 1, 1)</f>
        <v>41745.891319444447</v>
      </c>
      <c r="T3963" s="5">
        <f>$I3963/60/60/24+DATE(1970, 1, 1)</f>
        <v>41767.891319444447</v>
      </c>
      <c r="U3963" t="b">
        <f>T3963&gt;S3963</f>
        <v>1</v>
      </c>
    </row>
    <row r="3964" spans="1:21" ht="58" x14ac:dyDescent="0.35">
      <c r="A3964">
        <v>3962</v>
      </c>
      <c r="B3964" s="3" t="s">
        <v>3959</v>
      </c>
      <c r="C3964" s="3" t="s">
        <v>8069</v>
      </c>
      <c r="D3964" s="11">
        <v>1400</v>
      </c>
      <c r="E3964" s="11">
        <v>45</v>
      </c>
      <c r="F3964" t="s">
        <v>8221</v>
      </c>
      <c r="G3964" t="s">
        <v>8225</v>
      </c>
      <c r="H3964" t="s">
        <v>8247</v>
      </c>
      <c r="I3964">
        <v>1448722494</v>
      </c>
      <c r="J3964">
        <v>1446562494</v>
      </c>
      <c r="K3964" t="b">
        <v>0</v>
      </c>
      <c r="L3964">
        <v>3</v>
      </c>
      <c r="M3964" t="b">
        <v>0</v>
      </c>
      <c r="N3964" t="s">
        <v>8271</v>
      </c>
      <c r="O3964" s="13">
        <f>E3964/D3964</f>
        <v>3.214285714285714E-2</v>
      </c>
      <c r="P3964" s="14">
        <f>IF($L3964&lt;&gt;0, E3964/L3964, 0)</f>
        <v>15</v>
      </c>
      <c r="Q3964" t="str">
        <f>LEFT($N3964, FIND("/", $N3964)-1)</f>
        <v>theater</v>
      </c>
      <c r="R3964" t="str">
        <f>RIGHT(N3964, LEN(N3964)-LEN(Q3964)-1)</f>
        <v>plays</v>
      </c>
      <c r="S3964" s="5">
        <f>$J3964/60/60/24+DATE(1970, 1, 1)</f>
        <v>42311.621458333335</v>
      </c>
      <c r="T3964" s="5">
        <f>$I3964/60/60/24+DATE(1970, 1, 1)</f>
        <v>42336.621458333335</v>
      </c>
      <c r="U3964" t="b">
        <f>T3964&gt;S3964</f>
        <v>1</v>
      </c>
    </row>
    <row r="3965" spans="1:21" ht="58" x14ac:dyDescent="0.35">
      <c r="A3965">
        <v>3963</v>
      </c>
      <c r="B3965" s="3" t="s">
        <v>3960</v>
      </c>
      <c r="C3965" s="3" t="s">
        <v>8070</v>
      </c>
      <c r="D3965" s="11">
        <v>10000</v>
      </c>
      <c r="E3965" s="11">
        <v>0</v>
      </c>
      <c r="F3965" t="s">
        <v>8221</v>
      </c>
      <c r="G3965" t="s">
        <v>8229</v>
      </c>
      <c r="H3965" t="s">
        <v>8251</v>
      </c>
      <c r="I3965">
        <v>1447821717</v>
      </c>
      <c r="J3965">
        <v>1445226117</v>
      </c>
      <c r="K3965" t="b">
        <v>0</v>
      </c>
      <c r="L3965">
        <v>0</v>
      </c>
      <c r="M3965" t="b">
        <v>0</v>
      </c>
      <c r="N3965" t="s">
        <v>8271</v>
      </c>
      <c r="O3965" s="13">
        <f>E3965/D3965</f>
        <v>0</v>
      </c>
      <c r="P3965" s="14">
        <f>IF($L3965&lt;&gt;0, E3965/L3965, 0)</f>
        <v>0</v>
      </c>
      <c r="Q3965" t="str">
        <f>LEFT($N3965, FIND("/", $N3965)-1)</f>
        <v>theater</v>
      </c>
      <c r="R3965" t="str">
        <f>RIGHT(N3965, LEN(N3965)-LEN(Q3965)-1)</f>
        <v>plays</v>
      </c>
      <c r="S3965" s="5">
        <f>$J3965/60/60/24+DATE(1970, 1, 1)</f>
        <v>42296.154131944444</v>
      </c>
      <c r="T3965" s="5">
        <f>$I3965/60/60/24+DATE(1970, 1, 1)</f>
        <v>42326.195798611108</v>
      </c>
      <c r="U3965" t="b">
        <f>T3965&gt;S3965</f>
        <v>1</v>
      </c>
    </row>
    <row r="3966" spans="1:21" ht="43.5" x14ac:dyDescent="0.35">
      <c r="A3966">
        <v>3964</v>
      </c>
      <c r="B3966" s="3" t="s">
        <v>3961</v>
      </c>
      <c r="C3966" s="3" t="s">
        <v>8071</v>
      </c>
      <c r="D3966" s="11">
        <v>2000</v>
      </c>
      <c r="E3966" s="11">
        <v>126</v>
      </c>
      <c r="F3966" t="s">
        <v>8221</v>
      </c>
      <c r="G3966" t="s">
        <v>8224</v>
      </c>
      <c r="H3966" t="s">
        <v>8246</v>
      </c>
      <c r="I3966">
        <v>1429460386</v>
      </c>
      <c r="J3966">
        <v>1424279986</v>
      </c>
      <c r="K3966" t="b">
        <v>0</v>
      </c>
      <c r="L3966">
        <v>3</v>
      </c>
      <c r="M3966" t="b">
        <v>0</v>
      </c>
      <c r="N3966" t="s">
        <v>8271</v>
      </c>
      <c r="O3966" s="13">
        <f>E3966/D3966</f>
        <v>6.3E-2</v>
      </c>
      <c r="P3966" s="14">
        <f>IF($L3966&lt;&gt;0, E3966/L3966, 0)</f>
        <v>42</v>
      </c>
      <c r="Q3966" t="str">
        <f>LEFT($N3966, FIND("/", $N3966)-1)</f>
        <v>theater</v>
      </c>
      <c r="R3966" t="str">
        <f>RIGHT(N3966, LEN(N3966)-LEN(Q3966)-1)</f>
        <v>plays</v>
      </c>
      <c r="S3966" s="5">
        <f>$J3966/60/60/24+DATE(1970, 1, 1)</f>
        <v>42053.722060185188</v>
      </c>
      <c r="T3966" s="5">
        <f>$I3966/60/60/24+DATE(1970, 1, 1)</f>
        <v>42113.680393518516</v>
      </c>
      <c r="U3966" t="b">
        <f>T3966&gt;S3966</f>
        <v>1</v>
      </c>
    </row>
    <row r="3967" spans="1:21" ht="58" x14ac:dyDescent="0.35">
      <c r="A3967">
        <v>3965</v>
      </c>
      <c r="B3967" s="3" t="s">
        <v>3962</v>
      </c>
      <c r="C3967" s="3" t="s">
        <v>8072</v>
      </c>
      <c r="D3967" s="11">
        <v>2000</v>
      </c>
      <c r="E3967" s="11">
        <v>285</v>
      </c>
      <c r="F3967" t="s">
        <v>8221</v>
      </c>
      <c r="G3967" t="s">
        <v>8224</v>
      </c>
      <c r="H3967" t="s">
        <v>8246</v>
      </c>
      <c r="I3967">
        <v>1460608780</v>
      </c>
      <c r="J3967">
        <v>1455428380</v>
      </c>
      <c r="K3967" t="b">
        <v>0</v>
      </c>
      <c r="L3967">
        <v>4</v>
      </c>
      <c r="M3967" t="b">
        <v>0</v>
      </c>
      <c r="N3967" t="s">
        <v>8271</v>
      </c>
      <c r="O3967" s="13">
        <f>E3967/D3967</f>
        <v>0.14249999999999999</v>
      </c>
      <c r="P3967" s="14">
        <f>IF($L3967&lt;&gt;0, E3967/L3967, 0)</f>
        <v>71.25</v>
      </c>
      <c r="Q3967" t="str">
        <f>LEFT($N3967, FIND("/", $N3967)-1)</f>
        <v>theater</v>
      </c>
      <c r="R3967" t="str">
        <f>RIGHT(N3967, LEN(N3967)-LEN(Q3967)-1)</f>
        <v>plays</v>
      </c>
      <c r="S3967" s="5">
        <f>$J3967/60/60/24+DATE(1970, 1, 1)</f>
        <v>42414.235879629632</v>
      </c>
      <c r="T3967" s="5">
        <f>$I3967/60/60/24+DATE(1970, 1, 1)</f>
        <v>42474.194212962961</v>
      </c>
      <c r="U3967" t="b">
        <f>T3967&gt;S3967</f>
        <v>1</v>
      </c>
    </row>
    <row r="3968" spans="1:21" ht="58" x14ac:dyDescent="0.35">
      <c r="A3968">
        <v>3966</v>
      </c>
      <c r="B3968" s="3" t="s">
        <v>3963</v>
      </c>
      <c r="C3968" s="3" t="s">
        <v>8073</v>
      </c>
      <c r="D3968" s="11">
        <v>7500</v>
      </c>
      <c r="E3968" s="11">
        <v>45</v>
      </c>
      <c r="F3968" t="s">
        <v>8221</v>
      </c>
      <c r="G3968" t="s">
        <v>8224</v>
      </c>
      <c r="H3968" t="s">
        <v>8246</v>
      </c>
      <c r="I3968">
        <v>1406170740</v>
      </c>
      <c r="J3968">
        <v>1402506278</v>
      </c>
      <c r="K3968" t="b">
        <v>0</v>
      </c>
      <c r="L3968">
        <v>2</v>
      </c>
      <c r="M3968" t="b">
        <v>0</v>
      </c>
      <c r="N3968" t="s">
        <v>8271</v>
      </c>
      <c r="O3968" s="13">
        <f>E3968/D3968</f>
        <v>6.0000000000000001E-3</v>
      </c>
      <c r="P3968" s="14">
        <f>IF($L3968&lt;&gt;0, E3968/L3968, 0)</f>
        <v>22.5</v>
      </c>
      <c r="Q3968" t="str">
        <f>LEFT($N3968, FIND("/", $N3968)-1)</f>
        <v>theater</v>
      </c>
      <c r="R3968" t="str">
        <f>RIGHT(N3968, LEN(N3968)-LEN(Q3968)-1)</f>
        <v>plays</v>
      </c>
      <c r="S3968" s="5">
        <f>$J3968/60/60/24+DATE(1970, 1, 1)</f>
        <v>41801.711550925924</v>
      </c>
      <c r="T3968" s="5">
        <f>$I3968/60/60/24+DATE(1970, 1, 1)</f>
        <v>41844.124305555553</v>
      </c>
      <c r="U3968" t="b">
        <f>T3968&gt;S3968</f>
        <v>1</v>
      </c>
    </row>
    <row r="3969" spans="1:21" ht="43.5" x14ac:dyDescent="0.35">
      <c r="A3969">
        <v>3967</v>
      </c>
      <c r="B3969" s="3" t="s">
        <v>3964</v>
      </c>
      <c r="C3969" s="3" t="s">
        <v>8074</v>
      </c>
      <c r="D3969" s="11">
        <v>1700</v>
      </c>
      <c r="E3969" s="11">
        <v>410</v>
      </c>
      <c r="F3969" t="s">
        <v>8221</v>
      </c>
      <c r="G3969" t="s">
        <v>8224</v>
      </c>
      <c r="H3969" t="s">
        <v>8246</v>
      </c>
      <c r="I3969">
        <v>1488783507</v>
      </c>
      <c r="J3969">
        <v>1486191507</v>
      </c>
      <c r="K3969" t="b">
        <v>0</v>
      </c>
      <c r="L3969">
        <v>10</v>
      </c>
      <c r="M3969" t="b">
        <v>0</v>
      </c>
      <c r="N3969" t="s">
        <v>8271</v>
      </c>
      <c r="O3969" s="13">
        <f>E3969/D3969</f>
        <v>0.2411764705882353</v>
      </c>
      <c r="P3969" s="14">
        <f>IF($L3969&lt;&gt;0, E3969/L3969, 0)</f>
        <v>41</v>
      </c>
      <c r="Q3969" t="str">
        <f>LEFT($N3969, FIND("/", $N3969)-1)</f>
        <v>theater</v>
      </c>
      <c r="R3969" t="str">
        <f>RIGHT(N3969, LEN(N3969)-LEN(Q3969)-1)</f>
        <v>plays</v>
      </c>
      <c r="S3969" s="5">
        <f>$J3969/60/60/24+DATE(1970, 1, 1)</f>
        <v>42770.290590277778</v>
      </c>
      <c r="T3969" s="5">
        <f>$I3969/60/60/24+DATE(1970, 1, 1)</f>
        <v>42800.290590277778</v>
      </c>
      <c r="U3969" t="b">
        <f>T3969&gt;S3969</f>
        <v>1</v>
      </c>
    </row>
    <row r="3970" spans="1:21" ht="43.5" x14ac:dyDescent="0.35">
      <c r="A3970">
        <v>3968</v>
      </c>
      <c r="B3970" s="3" t="s">
        <v>3965</v>
      </c>
      <c r="C3970" s="3" t="s">
        <v>8075</v>
      </c>
      <c r="D3970" s="11">
        <v>5000</v>
      </c>
      <c r="E3970" s="11">
        <v>527</v>
      </c>
      <c r="F3970" t="s">
        <v>8221</v>
      </c>
      <c r="G3970" t="s">
        <v>8224</v>
      </c>
      <c r="H3970" t="s">
        <v>8246</v>
      </c>
      <c r="I3970">
        <v>1463945673</v>
      </c>
      <c r="J3970">
        <v>1458761673</v>
      </c>
      <c r="K3970" t="b">
        <v>0</v>
      </c>
      <c r="L3970">
        <v>11</v>
      </c>
      <c r="M3970" t="b">
        <v>0</v>
      </c>
      <c r="N3970" t="s">
        <v>8271</v>
      </c>
      <c r="O3970" s="13">
        <f>E3970/D3970</f>
        <v>0.10539999999999999</v>
      </c>
      <c r="P3970" s="14">
        <f>IF($L3970&lt;&gt;0, E3970/L3970, 0)</f>
        <v>47.909090909090907</v>
      </c>
      <c r="Q3970" t="str">
        <f>LEFT($N3970, FIND("/", $N3970)-1)</f>
        <v>theater</v>
      </c>
      <c r="R3970" t="str">
        <f>RIGHT(N3970, LEN(N3970)-LEN(Q3970)-1)</f>
        <v>plays</v>
      </c>
      <c r="S3970" s="5">
        <f>$J3970/60/60/24+DATE(1970, 1, 1)</f>
        <v>42452.815659722226</v>
      </c>
      <c r="T3970" s="5">
        <f>$I3970/60/60/24+DATE(1970, 1, 1)</f>
        <v>42512.815659722226</v>
      </c>
      <c r="U3970" t="b">
        <f>T3970&gt;S3970</f>
        <v>1</v>
      </c>
    </row>
    <row r="3971" spans="1:21" ht="58" x14ac:dyDescent="0.35">
      <c r="A3971">
        <v>3969</v>
      </c>
      <c r="B3971" s="3" t="s">
        <v>3966</v>
      </c>
      <c r="C3971" s="3" t="s">
        <v>8076</v>
      </c>
      <c r="D3971" s="11">
        <v>2825</v>
      </c>
      <c r="E3971" s="11">
        <v>211</v>
      </c>
      <c r="F3971" t="s">
        <v>8221</v>
      </c>
      <c r="G3971" t="s">
        <v>8224</v>
      </c>
      <c r="H3971" t="s">
        <v>8246</v>
      </c>
      <c r="I3971">
        <v>1472442900</v>
      </c>
      <c r="J3971">
        <v>1471638646</v>
      </c>
      <c r="K3971" t="b">
        <v>0</v>
      </c>
      <c r="L3971">
        <v>6</v>
      </c>
      <c r="M3971" t="b">
        <v>0</v>
      </c>
      <c r="N3971" t="s">
        <v>8271</v>
      </c>
      <c r="O3971" s="13">
        <f>E3971/D3971</f>
        <v>7.4690265486725665E-2</v>
      </c>
      <c r="P3971" s="14">
        <f>IF($L3971&lt;&gt;0, E3971/L3971, 0)</f>
        <v>35.166666666666664</v>
      </c>
      <c r="Q3971" t="str">
        <f>LEFT($N3971, FIND("/", $N3971)-1)</f>
        <v>theater</v>
      </c>
      <c r="R3971" t="str">
        <f>RIGHT(N3971, LEN(N3971)-LEN(Q3971)-1)</f>
        <v>plays</v>
      </c>
      <c r="S3971" s="5">
        <f>$J3971/60/60/24+DATE(1970, 1, 1)</f>
        <v>42601.854699074072</v>
      </c>
      <c r="T3971" s="5">
        <f>$I3971/60/60/24+DATE(1970, 1, 1)</f>
        <v>42611.163194444445</v>
      </c>
      <c r="U3971" t="b">
        <f>T3971&gt;S3971</f>
        <v>1</v>
      </c>
    </row>
    <row r="3972" spans="1:21" ht="58" x14ac:dyDescent="0.35">
      <c r="A3972">
        <v>3970</v>
      </c>
      <c r="B3972" s="3" t="s">
        <v>3967</v>
      </c>
      <c r="C3972" s="3" t="s">
        <v>8077</v>
      </c>
      <c r="D3972" s="11">
        <v>15000</v>
      </c>
      <c r="E3972" s="11">
        <v>11</v>
      </c>
      <c r="F3972" t="s">
        <v>8221</v>
      </c>
      <c r="G3972" t="s">
        <v>8224</v>
      </c>
      <c r="H3972" t="s">
        <v>8246</v>
      </c>
      <c r="I3972">
        <v>1460925811</v>
      </c>
      <c r="J3972">
        <v>1458333811</v>
      </c>
      <c r="K3972" t="b">
        <v>0</v>
      </c>
      <c r="L3972">
        <v>2</v>
      </c>
      <c r="M3972" t="b">
        <v>0</v>
      </c>
      <c r="N3972" t="s">
        <v>8271</v>
      </c>
      <c r="O3972" s="13">
        <f>E3972/D3972</f>
        <v>7.3333333333333334E-4</v>
      </c>
      <c r="P3972" s="14">
        <f>IF($L3972&lt;&gt;0, E3972/L3972, 0)</f>
        <v>5.5</v>
      </c>
      <c r="Q3972" t="str">
        <f>LEFT($N3972, FIND("/", $N3972)-1)</f>
        <v>theater</v>
      </c>
      <c r="R3972" t="str">
        <f>RIGHT(N3972, LEN(N3972)-LEN(Q3972)-1)</f>
        <v>plays</v>
      </c>
      <c r="S3972" s="5">
        <f>$J3972/60/60/24+DATE(1970, 1, 1)</f>
        <v>42447.863553240735</v>
      </c>
      <c r="T3972" s="5">
        <f>$I3972/60/60/24+DATE(1970, 1, 1)</f>
        <v>42477.863553240735</v>
      </c>
      <c r="U3972" t="b">
        <f>T3972&gt;S3972</f>
        <v>1</v>
      </c>
    </row>
    <row r="3973" spans="1:21" ht="43.5" x14ac:dyDescent="0.35">
      <c r="A3973">
        <v>3971</v>
      </c>
      <c r="B3973" s="3" t="s">
        <v>3968</v>
      </c>
      <c r="C3973" s="3" t="s">
        <v>8078</v>
      </c>
      <c r="D3973" s="11">
        <v>14000</v>
      </c>
      <c r="E3973" s="11">
        <v>136</v>
      </c>
      <c r="F3973" t="s">
        <v>8221</v>
      </c>
      <c r="G3973" t="s">
        <v>8224</v>
      </c>
      <c r="H3973" t="s">
        <v>8246</v>
      </c>
      <c r="I3973">
        <v>1405947126</v>
      </c>
      <c r="J3973">
        <v>1403355126</v>
      </c>
      <c r="K3973" t="b">
        <v>0</v>
      </c>
      <c r="L3973">
        <v>6</v>
      </c>
      <c r="M3973" t="b">
        <v>0</v>
      </c>
      <c r="N3973" t="s">
        <v>8271</v>
      </c>
      <c r="O3973" s="13">
        <f>E3973/D3973</f>
        <v>9.7142857142857135E-3</v>
      </c>
      <c r="P3973" s="14">
        <f>IF($L3973&lt;&gt;0, E3973/L3973, 0)</f>
        <v>22.666666666666668</v>
      </c>
      <c r="Q3973" t="str">
        <f>LEFT($N3973, FIND("/", $N3973)-1)</f>
        <v>theater</v>
      </c>
      <c r="R3973" t="str">
        <f>RIGHT(N3973, LEN(N3973)-LEN(Q3973)-1)</f>
        <v>plays</v>
      </c>
      <c r="S3973" s="5">
        <f>$J3973/60/60/24+DATE(1970, 1, 1)</f>
        <v>41811.536180555559</v>
      </c>
      <c r="T3973" s="5">
        <f>$I3973/60/60/24+DATE(1970, 1, 1)</f>
        <v>41841.536180555559</v>
      </c>
      <c r="U3973" t="b">
        <f>T3973&gt;S3973</f>
        <v>1</v>
      </c>
    </row>
    <row r="3974" spans="1:21" ht="43.5" x14ac:dyDescent="0.35">
      <c r="A3974">
        <v>3972</v>
      </c>
      <c r="B3974" s="3" t="s">
        <v>3969</v>
      </c>
      <c r="C3974" s="3" t="s">
        <v>8079</v>
      </c>
      <c r="D3974" s="11">
        <v>1000</v>
      </c>
      <c r="E3974" s="11">
        <v>211</v>
      </c>
      <c r="F3974" t="s">
        <v>8221</v>
      </c>
      <c r="G3974" t="s">
        <v>8224</v>
      </c>
      <c r="H3974" t="s">
        <v>8246</v>
      </c>
      <c r="I3974">
        <v>1423186634</v>
      </c>
      <c r="J3974">
        <v>1418002634</v>
      </c>
      <c r="K3974" t="b">
        <v>0</v>
      </c>
      <c r="L3974">
        <v>8</v>
      </c>
      <c r="M3974" t="b">
        <v>0</v>
      </c>
      <c r="N3974" t="s">
        <v>8271</v>
      </c>
      <c r="O3974" s="13">
        <f>E3974/D3974</f>
        <v>0.21099999999999999</v>
      </c>
      <c r="P3974" s="14">
        <f>IF($L3974&lt;&gt;0, E3974/L3974, 0)</f>
        <v>26.375</v>
      </c>
      <c r="Q3974" t="str">
        <f>LEFT($N3974, FIND("/", $N3974)-1)</f>
        <v>theater</v>
      </c>
      <c r="R3974" t="str">
        <f>RIGHT(N3974, LEN(N3974)-LEN(Q3974)-1)</f>
        <v>plays</v>
      </c>
      <c r="S3974" s="5">
        <f>$J3974/60/60/24+DATE(1970, 1, 1)</f>
        <v>41981.067523148144</v>
      </c>
      <c r="T3974" s="5">
        <f>$I3974/60/60/24+DATE(1970, 1, 1)</f>
        <v>42041.067523148144</v>
      </c>
      <c r="U3974" t="b">
        <f>T3974&gt;S3974</f>
        <v>1</v>
      </c>
    </row>
    <row r="3975" spans="1:21" ht="43.5" x14ac:dyDescent="0.35">
      <c r="A3975">
        <v>3973</v>
      </c>
      <c r="B3975" s="3" t="s">
        <v>3970</v>
      </c>
      <c r="C3975" s="3" t="s">
        <v>8080</v>
      </c>
      <c r="D3975" s="11">
        <v>5000</v>
      </c>
      <c r="E3975" s="11">
        <v>3905</v>
      </c>
      <c r="F3975" t="s">
        <v>8221</v>
      </c>
      <c r="G3975" t="s">
        <v>8224</v>
      </c>
      <c r="H3975" t="s">
        <v>8246</v>
      </c>
      <c r="I3975">
        <v>1462766400</v>
      </c>
      <c r="J3975">
        <v>1460219110</v>
      </c>
      <c r="K3975" t="b">
        <v>0</v>
      </c>
      <c r="L3975">
        <v>37</v>
      </c>
      <c r="M3975" t="b">
        <v>0</v>
      </c>
      <c r="N3975" t="s">
        <v>8271</v>
      </c>
      <c r="O3975" s="13">
        <f>E3975/D3975</f>
        <v>0.78100000000000003</v>
      </c>
      <c r="P3975" s="14">
        <f>IF($L3975&lt;&gt;0, E3975/L3975, 0)</f>
        <v>105.54054054054055</v>
      </c>
      <c r="Q3975" t="str">
        <f>LEFT($N3975, FIND("/", $N3975)-1)</f>
        <v>theater</v>
      </c>
      <c r="R3975" t="str">
        <f>RIGHT(N3975, LEN(N3975)-LEN(Q3975)-1)</f>
        <v>plays</v>
      </c>
      <c r="S3975" s="5">
        <f>$J3975/60/60/24+DATE(1970, 1, 1)</f>
        <v>42469.68414351852</v>
      </c>
      <c r="T3975" s="5">
        <f>$I3975/60/60/24+DATE(1970, 1, 1)</f>
        <v>42499.166666666672</v>
      </c>
      <c r="U3975" t="b">
        <f>T3975&gt;S3975</f>
        <v>1</v>
      </c>
    </row>
    <row r="3976" spans="1:21" ht="58" x14ac:dyDescent="0.35">
      <c r="A3976">
        <v>3974</v>
      </c>
      <c r="B3976" s="3" t="s">
        <v>3971</v>
      </c>
      <c r="C3976" s="3" t="s">
        <v>8081</v>
      </c>
      <c r="D3976" s="11">
        <v>1000</v>
      </c>
      <c r="E3976" s="11">
        <v>320</v>
      </c>
      <c r="F3976" t="s">
        <v>8221</v>
      </c>
      <c r="G3976" t="s">
        <v>8225</v>
      </c>
      <c r="H3976" t="s">
        <v>8247</v>
      </c>
      <c r="I3976">
        <v>1464872848</v>
      </c>
      <c r="J3976">
        <v>1462280848</v>
      </c>
      <c r="K3976" t="b">
        <v>0</v>
      </c>
      <c r="L3976">
        <v>11</v>
      </c>
      <c r="M3976" t="b">
        <v>0</v>
      </c>
      <c r="N3976" t="s">
        <v>8271</v>
      </c>
      <c r="O3976" s="13">
        <f>E3976/D3976</f>
        <v>0.32</v>
      </c>
      <c r="P3976" s="14">
        <f>IF($L3976&lt;&gt;0, E3976/L3976, 0)</f>
        <v>29.09090909090909</v>
      </c>
      <c r="Q3976" t="str">
        <f>LEFT($N3976, FIND("/", $N3976)-1)</f>
        <v>theater</v>
      </c>
      <c r="R3976" t="str">
        <f>RIGHT(N3976, LEN(N3976)-LEN(Q3976)-1)</f>
        <v>plays</v>
      </c>
      <c r="S3976" s="5">
        <f>$J3976/60/60/24+DATE(1970, 1, 1)</f>
        <v>42493.546851851846</v>
      </c>
      <c r="T3976" s="5">
        <f>$I3976/60/60/24+DATE(1970, 1, 1)</f>
        <v>42523.546851851846</v>
      </c>
      <c r="U3976" t="b">
        <f>T3976&gt;S3976</f>
        <v>1</v>
      </c>
    </row>
    <row r="3977" spans="1:21" ht="43.5" x14ac:dyDescent="0.35">
      <c r="A3977">
        <v>3975</v>
      </c>
      <c r="B3977" s="3" t="s">
        <v>3972</v>
      </c>
      <c r="C3977" s="3" t="s">
        <v>8082</v>
      </c>
      <c r="D3977" s="11">
        <v>678</v>
      </c>
      <c r="E3977" s="11">
        <v>0</v>
      </c>
      <c r="F3977" t="s">
        <v>8221</v>
      </c>
      <c r="G3977" t="s">
        <v>8224</v>
      </c>
      <c r="H3977" t="s">
        <v>8246</v>
      </c>
      <c r="I3977">
        <v>1468442898</v>
      </c>
      <c r="J3977">
        <v>1465850898</v>
      </c>
      <c r="K3977" t="b">
        <v>0</v>
      </c>
      <c r="L3977">
        <v>0</v>
      </c>
      <c r="M3977" t="b">
        <v>0</v>
      </c>
      <c r="N3977" t="s">
        <v>8271</v>
      </c>
      <c r="O3977" s="13">
        <f>E3977/D3977</f>
        <v>0</v>
      </c>
      <c r="P3977" s="14">
        <f>IF($L3977&lt;&gt;0, E3977/L3977, 0)</f>
        <v>0</v>
      </c>
      <c r="Q3977" t="str">
        <f>LEFT($N3977, FIND("/", $N3977)-1)</f>
        <v>theater</v>
      </c>
      <c r="R3977" t="str">
        <f>RIGHT(N3977, LEN(N3977)-LEN(Q3977)-1)</f>
        <v>plays</v>
      </c>
      <c r="S3977" s="5">
        <f>$J3977/60/60/24+DATE(1970, 1, 1)</f>
        <v>42534.866875</v>
      </c>
      <c r="T3977" s="5">
        <f>$I3977/60/60/24+DATE(1970, 1, 1)</f>
        <v>42564.866875</v>
      </c>
      <c r="U3977" t="b">
        <f>T3977&gt;S3977</f>
        <v>1</v>
      </c>
    </row>
    <row r="3978" spans="1:21" ht="58" x14ac:dyDescent="0.35">
      <c r="A3978">
        <v>3976</v>
      </c>
      <c r="B3978" s="3" t="s">
        <v>3973</v>
      </c>
      <c r="C3978" s="3" t="s">
        <v>8083</v>
      </c>
      <c r="D3978" s="11">
        <v>1300</v>
      </c>
      <c r="E3978" s="11">
        <v>620</v>
      </c>
      <c r="F3978" t="s">
        <v>8221</v>
      </c>
      <c r="G3978" t="s">
        <v>8224</v>
      </c>
      <c r="H3978" t="s">
        <v>8246</v>
      </c>
      <c r="I3978">
        <v>1406876400</v>
      </c>
      <c r="J3978">
        <v>1405024561</v>
      </c>
      <c r="K3978" t="b">
        <v>0</v>
      </c>
      <c r="L3978">
        <v>10</v>
      </c>
      <c r="M3978" t="b">
        <v>0</v>
      </c>
      <c r="N3978" t="s">
        <v>8271</v>
      </c>
      <c r="O3978" s="13">
        <f>E3978/D3978</f>
        <v>0.47692307692307695</v>
      </c>
      <c r="P3978" s="14">
        <f>IF($L3978&lt;&gt;0, E3978/L3978, 0)</f>
        <v>62</v>
      </c>
      <c r="Q3978" t="str">
        <f>LEFT($N3978, FIND("/", $N3978)-1)</f>
        <v>theater</v>
      </c>
      <c r="R3978" t="str">
        <f>RIGHT(N3978, LEN(N3978)-LEN(Q3978)-1)</f>
        <v>plays</v>
      </c>
      <c r="S3978" s="5">
        <f>$J3978/60/60/24+DATE(1970, 1, 1)</f>
        <v>41830.858344907407</v>
      </c>
      <c r="T3978" s="5">
        <f>$I3978/60/60/24+DATE(1970, 1, 1)</f>
        <v>41852.291666666664</v>
      </c>
      <c r="U3978" t="b">
        <f>T3978&gt;S3978</f>
        <v>1</v>
      </c>
    </row>
    <row r="3979" spans="1:21" ht="43.5" x14ac:dyDescent="0.35">
      <c r="A3979">
        <v>3977</v>
      </c>
      <c r="B3979" s="3" t="s">
        <v>3974</v>
      </c>
      <c r="C3979" s="3" t="s">
        <v>8084</v>
      </c>
      <c r="D3979" s="11">
        <v>90000</v>
      </c>
      <c r="E3979" s="11">
        <v>1305</v>
      </c>
      <c r="F3979" t="s">
        <v>8221</v>
      </c>
      <c r="G3979" t="s">
        <v>8224</v>
      </c>
      <c r="H3979" t="s">
        <v>8246</v>
      </c>
      <c r="I3979">
        <v>1469213732</v>
      </c>
      <c r="J3979">
        <v>1466621732</v>
      </c>
      <c r="K3979" t="b">
        <v>0</v>
      </c>
      <c r="L3979">
        <v>6</v>
      </c>
      <c r="M3979" t="b">
        <v>0</v>
      </c>
      <c r="N3979" t="s">
        <v>8271</v>
      </c>
      <c r="O3979" s="13">
        <f>E3979/D3979</f>
        <v>1.4500000000000001E-2</v>
      </c>
      <c r="P3979" s="14">
        <f>IF($L3979&lt;&gt;0, E3979/L3979, 0)</f>
        <v>217.5</v>
      </c>
      <c r="Q3979" t="str">
        <f>LEFT($N3979, FIND("/", $N3979)-1)</f>
        <v>theater</v>
      </c>
      <c r="R3979" t="str">
        <f>RIGHT(N3979, LEN(N3979)-LEN(Q3979)-1)</f>
        <v>plays</v>
      </c>
      <c r="S3979" s="5">
        <f>$J3979/60/60/24+DATE(1970, 1, 1)</f>
        <v>42543.788564814815</v>
      </c>
      <c r="T3979" s="5">
        <f>$I3979/60/60/24+DATE(1970, 1, 1)</f>
        <v>42573.788564814815</v>
      </c>
      <c r="U3979" t="b">
        <f>T3979&gt;S3979</f>
        <v>1</v>
      </c>
    </row>
    <row r="3980" spans="1:21" ht="43.5" x14ac:dyDescent="0.35">
      <c r="A3980">
        <v>3978</v>
      </c>
      <c r="B3980" s="3" t="s">
        <v>3975</v>
      </c>
      <c r="C3980" s="3" t="s">
        <v>8085</v>
      </c>
      <c r="D3980" s="11">
        <v>2000</v>
      </c>
      <c r="E3980" s="11">
        <v>214</v>
      </c>
      <c r="F3980" t="s">
        <v>8221</v>
      </c>
      <c r="G3980" t="s">
        <v>8224</v>
      </c>
      <c r="H3980" t="s">
        <v>8246</v>
      </c>
      <c r="I3980">
        <v>1422717953</v>
      </c>
      <c r="J3980">
        <v>1417533953</v>
      </c>
      <c r="K3980" t="b">
        <v>0</v>
      </c>
      <c r="L3980">
        <v>8</v>
      </c>
      <c r="M3980" t="b">
        <v>0</v>
      </c>
      <c r="N3980" t="s">
        <v>8271</v>
      </c>
      <c r="O3980" s="13">
        <f>E3980/D3980</f>
        <v>0.107</v>
      </c>
      <c r="P3980" s="14">
        <f>IF($L3980&lt;&gt;0, E3980/L3980, 0)</f>
        <v>26.75</v>
      </c>
      <c r="Q3980" t="str">
        <f>LEFT($N3980, FIND("/", $N3980)-1)</f>
        <v>theater</v>
      </c>
      <c r="R3980" t="str">
        <f>RIGHT(N3980, LEN(N3980)-LEN(Q3980)-1)</f>
        <v>plays</v>
      </c>
      <c r="S3980" s="5">
        <f>$J3980/60/60/24+DATE(1970, 1, 1)</f>
        <v>41975.642974537041</v>
      </c>
      <c r="T3980" s="5">
        <f>$I3980/60/60/24+DATE(1970, 1, 1)</f>
        <v>42035.642974537041</v>
      </c>
      <c r="U3980" t="b">
        <f>T3980&gt;S3980</f>
        <v>1</v>
      </c>
    </row>
    <row r="3981" spans="1:21" ht="43.5" x14ac:dyDescent="0.35">
      <c r="A3981">
        <v>3979</v>
      </c>
      <c r="B3981" s="3" t="s">
        <v>3976</v>
      </c>
      <c r="C3981" s="3" t="s">
        <v>8086</v>
      </c>
      <c r="D3981" s="11">
        <v>6000</v>
      </c>
      <c r="E3981" s="11">
        <v>110</v>
      </c>
      <c r="F3981" t="s">
        <v>8221</v>
      </c>
      <c r="G3981" t="s">
        <v>8225</v>
      </c>
      <c r="H3981" t="s">
        <v>8247</v>
      </c>
      <c r="I3981">
        <v>1427659200</v>
      </c>
      <c r="J3981">
        <v>1425678057</v>
      </c>
      <c r="K3981" t="b">
        <v>0</v>
      </c>
      <c r="L3981">
        <v>6</v>
      </c>
      <c r="M3981" t="b">
        <v>0</v>
      </c>
      <c r="N3981" t="s">
        <v>8271</v>
      </c>
      <c r="O3981" s="13">
        <f>E3981/D3981</f>
        <v>1.8333333333333333E-2</v>
      </c>
      <c r="P3981" s="14">
        <f>IF($L3981&lt;&gt;0, E3981/L3981, 0)</f>
        <v>18.333333333333332</v>
      </c>
      <c r="Q3981" t="str">
        <f>LEFT($N3981, FIND("/", $N3981)-1)</f>
        <v>theater</v>
      </c>
      <c r="R3981" t="str">
        <f>RIGHT(N3981, LEN(N3981)-LEN(Q3981)-1)</f>
        <v>plays</v>
      </c>
      <c r="S3981" s="5">
        <f>$J3981/60/60/24+DATE(1970, 1, 1)</f>
        <v>42069.903437500005</v>
      </c>
      <c r="T3981" s="5">
        <f>$I3981/60/60/24+DATE(1970, 1, 1)</f>
        <v>42092.833333333328</v>
      </c>
      <c r="U3981" t="b">
        <f>T3981&gt;S3981</f>
        <v>1</v>
      </c>
    </row>
    <row r="3982" spans="1:21" ht="58" x14ac:dyDescent="0.35">
      <c r="A3982">
        <v>3980</v>
      </c>
      <c r="B3982" s="3" t="s">
        <v>3977</v>
      </c>
      <c r="C3982" s="3" t="s">
        <v>8087</v>
      </c>
      <c r="D3982" s="11">
        <v>2500</v>
      </c>
      <c r="E3982" s="11">
        <v>450</v>
      </c>
      <c r="F3982" t="s">
        <v>8221</v>
      </c>
      <c r="G3982" t="s">
        <v>8224</v>
      </c>
      <c r="H3982" t="s">
        <v>8246</v>
      </c>
      <c r="I3982">
        <v>1404570147</v>
      </c>
      <c r="J3982">
        <v>1401978147</v>
      </c>
      <c r="K3982" t="b">
        <v>0</v>
      </c>
      <c r="L3982">
        <v>7</v>
      </c>
      <c r="M3982" t="b">
        <v>0</v>
      </c>
      <c r="N3982" t="s">
        <v>8271</v>
      </c>
      <c r="O3982" s="13">
        <f>E3982/D3982</f>
        <v>0.18</v>
      </c>
      <c r="P3982" s="14">
        <f>IF($L3982&lt;&gt;0, E3982/L3982, 0)</f>
        <v>64.285714285714292</v>
      </c>
      <c r="Q3982" t="str">
        <f>LEFT($N3982, FIND("/", $N3982)-1)</f>
        <v>theater</v>
      </c>
      <c r="R3982" t="str">
        <f>RIGHT(N3982, LEN(N3982)-LEN(Q3982)-1)</f>
        <v>plays</v>
      </c>
      <c r="S3982" s="5">
        <f>$J3982/60/60/24+DATE(1970, 1, 1)</f>
        <v>41795.598923611113</v>
      </c>
      <c r="T3982" s="5">
        <f>$I3982/60/60/24+DATE(1970, 1, 1)</f>
        <v>41825.598923611113</v>
      </c>
      <c r="U3982" t="b">
        <f>T3982&gt;S3982</f>
        <v>1</v>
      </c>
    </row>
    <row r="3983" spans="1:21" ht="43.5" x14ac:dyDescent="0.35">
      <c r="A3983">
        <v>3981</v>
      </c>
      <c r="B3983" s="3" t="s">
        <v>3358</v>
      </c>
      <c r="C3983" s="3" t="s">
        <v>7469</v>
      </c>
      <c r="D3983" s="11">
        <v>30000</v>
      </c>
      <c r="E3983" s="11">
        <v>1225</v>
      </c>
      <c r="F3983" t="s">
        <v>8221</v>
      </c>
      <c r="G3983" t="s">
        <v>8224</v>
      </c>
      <c r="H3983" t="s">
        <v>8246</v>
      </c>
      <c r="I3983">
        <v>1468729149</v>
      </c>
      <c r="J3983">
        <v>1463545149</v>
      </c>
      <c r="K3983" t="b">
        <v>0</v>
      </c>
      <c r="L3983">
        <v>7</v>
      </c>
      <c r="M3983" t="b">
        <v>0</v>
      </c>
      <c r="N3983" t="s">
        <v>8271</v>
      </c>
      <c r="O3983" s="13">
        <f>E3983/D3983</f>
        <v>4.0833333333333333E-2</v>
      </c>
      <c r="P3983" s="14">
        <f>IF($L3983&lt;&gt;0, E3983/L3983, 0)</f>
        <v>175</v>
      </c>
      <c r="Q3983" t="str">
        <f>LEFT($N3983, FIND("/", $N3983)-1)</f>
        <v>theater</v>
      </c>
      <c r="R3983" t="str">
        <f>RIGHT(N3983, LEN(N3983)-LEN(Q3983)-1)</f>
        <v>plays</v>
      </c>
      <c r="S3983" s="5">
        <f>$J3983/60/60/24+DATE(1970, 1, 1)</f>
        <v>42508.179965277777</v>
      </c>
      <c r="T3983" s="5">
        <f>$I3983/60/60/24+DATE(1970, 1, 1)</f>
        <v>42568.179965277777</v>
      </c>
      <c r="U3983" t="b">
        <f>T3983&gt;S3983</f>
        <v>1</v>
      </c>
    </row>
    <row r="3984" spans="1:21" ht="58" x14ac:dyDescent="0.35">
      <c r="A3984">
        <v>3982</v>
      </c>
      <c r="B3984" s="3" t="s">
        <v>3978</v>
      </c>
      <c r="C3984" s="3" t="s">
        <v>8088</v>
      </c>
      <c r="D3984" s="11">
        <v>850</v>
      </c>
      <c r="E3984" s="11">
        <v>170</v>
      </c>
      <c r="F3984" t="s">
        <v>8221</v>
      </c>
      <c r="G3984" t="s">
        <v>8225</v>
      </c>
      <c r="H3984" t="s">
        <v>8247</v>
      </c>
      <c r="I3984">
        <v>1436297180</v>
      </c>
      <c r="J3984">
        <v>1431113180</v>
      </c>
      <c r="K3984" t="b">
        <v>0</v>
      </c>
      <c r="L3984">
        <v>5</v>
      </c>
      <c r="M3984" t="b">
        <v>0</v>
      </c>
      <c r="N3984" t="s">
        <v>8271</v>
      </c>
      <c r="O3984" s="13">
        <f>E3984/D3984</f>
        <v>0.2</v>
      </c>
      <c r="P3984" s="14">
        <f>IF($L3984&lt;&gt;0, E3984/L3984, 0)</f>
        <v>34</v>
      </c>
      <c r="Q3984" t="str">
        <f>LEFT($N3984, FIND("/", $N3984)-1)</f>
        <v>theater</v>
      </c>
      <c r="R3984" t="str">
        <f>RIGHT(N3984, LEN(N3984)-LEN(Q3984)-1)</f>
        <v>plays</v>
      </c>
      <c r="S3984" s="5">
        <f>$J3984/60/60/24+DATE(1970, 1, 1)</f>
        <v>42132.809953703705</v>
      </c>
      <c r="T3984" s="5">
        <f>$I3984/60/60/24+DATE(1970, 1, 1)</f>
        <v>42192.809953703705</v>
      </c>
      <c r="U3984" t="b">
        <f>T3984&gt;S3984</f>
        <v>1</v>
      </c>
    </row>
    <row r="3985" spans="1:21" ht="43.5" x14ac:dyDescent="0.35">
      <c r="A3985">
        <v>3983</v>
      </c>
      <c r="B3985" s="3" t="s">
        <v>3979</v>
      </c>
      <c r="C3985" s="3" t="s">
        <v>8089</v>
      </c>
      <c r="D3985" s="11">
        <v>11140</v>
      </c>
      <c r="E3985" s="11">
        <v>3877</v>
      </c>
      <c r="F3985" t="s">
        <v>8221</v>
      </c>
      <c r="G3985" t="s">
        <v>8224</v>
      </c>
      <c r="H3985" t="s">
        <v>8246</v>
      </c>
      <c r="I3985">
        <v>1400569140</v>
      </c>
      <c r="J3985">
        <v>1397854356</v>
      </c>
      <c r="K3985" t="b">
        <v>0</v>
      </c>
      <c r="L3985">
        <v>46</v>
      </c>
      <c r="M3985" t="b">
        <v>0</v>
      </c>
      <c r="N3985" t="s">
        <v>8271</v>
      </c>
      <c r="O3985" s="13">
        <f>E3985/D3985</f>
        <v>0.34802513464991025</v>
      </c>
      <c r="P3985" s="14">
        <f>IF($L3985&lt;&gt;0, E3985/L3985, 0)</f>
        <v>84.282608695652172</v>
      </c>
      <c r="Q3985" t="str">
        <f>LEFT($N3985, FIND("/", $N3985)-1)</f>
        <v>theater</v>
      </c>
      <c r="R3985" t="str">
        <f>RIGHT(N3985, LEN(N3985)-LEN(Q3985)-1)</f>
        <v>plays</v>
      </c>
      <c r="S3985" s="5">
        <f>$J3985/60/60/24+DATE(1970, 1, 1)</f>
        <v>41747.86986111111</v>
      </c>
      <c r="T3985" s="5">
        <f>$I3985/60/60/24+DATE(1970, 1, 1)</f>
        <v>41779.290972222225</v>
      </c>
      <c r="U3985" t="b">
        <f>T3985&gt;S3985</f>
        <v>1</v>
      </c>
    </row>
    <row r="3986" spans="1:21" ht="43.5" x14ac:dyDescent="0.35">
      <c r="A3986">
        <v>3984</v>
      </c>
      <c r="B3986" s="3" t="s">
        <v>3980</v>
      </c>
      <c r="C3986" s="3" t="s">
        <v>8090</v>
      </c>
      <c r="D3986" s="11">
        <v>1500</v>
      </c>
      <c r="E3986" s="11">
        <v>95</v>
      </c>
      <c r="F3986" t="s">
        <v>8221</v>
      </c>
      <c r="G3986" t="s">
        <v>8225</v>
      </c>
      <c r="H3986" t="s">
        <v>8247</v>
      </c>
      <c r="I3986">
        <v>1415404800</v>
      </c>
      <c r="J3986">
        <v>1412809644</v>
      </c>
      <c r="K3986" t="b">
        <v>0</v>
      </c>
      <c r="L3986">
        <v>10</v>
      </c>
      <c r="M3986" t="b">
        <v>0</v>
      </c>
      <c r="N3986" t="s">
        <v>8271</v>
      </c>
      <c r="O3986" s="13">
        <f>E3986/D3986</f>
        <v>6.3333333333333339E-2</v>
      </c>
      <c r="P3986" s="14">
        <f>IF($L3986&lt;&gt;0, E3986/L3986, 0)</f>
        <v>9.5</v>
      </c>
      <c r="Q3986" t="str">
        <f>LEFT($N3986, FIND("/", $N3986)-1)</f>
        <v>theater</v>
      </c>
      <c r="R3986" t="str">
        <f>RIGHT(N3986, LEN(N3986)-LEN(Q3986)-1)</f>
        <v>plays</v>
      </c>
      <c r="S3986" s="5">
        <f>$J3986/60/60/24+DATE(1970, 1, 1)</f>
        <v>41920.963472222218</v>
      </c>
      <c r="T3986" s="5">
        <f>$I3986/60/60/24+DATE(1970, 1, 1)</f>
        <v>41951</v>
      </c>
      <c r="U3986" t="b">
        <f>T3986&gt;S3986</f>
        <v>1</v>
      </c>
    </row>
    <row r="3987" spans="1:21" ht="58" x14ac:dyDescent="0.35">
      <c r="A3987">
        <v>3985</v>
      </c>
      <c r="B3987" s="3" t="s">
        <v>3981</v>
      </c>
      <c r="C3987" s="3" t="s">
        <v>8091</v>
      </c>
      <c r="D3987" s="11">
        <v>2000</v>
      </c>
      <c r="E3987" s="11">
        <v>641</v>
      </c>
      <c r="F3987" t="s">
        <v>8221</v>
      </c>
      <c r="G3987" t="s">
        <v>8224</v>
      </c>
      <c r="H3987" t="s">
        <v>8246</v>
      </c>
      <c r="I3987">
        <v>1456002300</v>
      </c>
      <c r="J3987">
        <v>1454173120</v>
      </c>
      <c r="K3987" t="b">
        <v>0</v>
      </c>
      <c r="L3987">
        <v>19</v>
      </c>
      <c r="M3987" t="b">
        <v>0</v>
      </c>
      <c r="N3987" t="s">
        <v>8271</v>
      </c>
      <c r="O3987" s="13">
        <f>E3987/D3987</f>
        <v>0.32050000000000001</v>
      </c>
      <c r="P3987" s="14">
        <f>IF($L3987&lt;&gt;0, E3987/L3987, 0)</f>
        <v>33.736842105263158</v>
      </c>
      <c r="Q3987" t="str">
        <f>LEFT($N3987, FIND("/", $N3987)-1)</f>
        <v>theater</v>
      </c>
      <c r="R3987" t="str">
        <f>RIGHT(N3987, LEN(N3987)-LEN(Q3987)-1)</f>
        <v>plays</v>
      </c>
      <c r="S3987" s="5">
        <f>$J3987/60/60/24+DATE(1970, 1, 1)</f>
        <v>42399.707407407404</v>
      </c>
      <c r="T3987" s="5">
        <f>$I3987/60/60/24+DATE(1970, 1, 1)</f>
        <v>42420.878472222219</v>
      </c>
      <c r="U3987" t="b">
        <f>T3987&gt;S3987</f>
        <v>1</v>
      </c>
    </row>
    <row r="3988" spans="1:21" ht="58" x14ac:dyDescent="0.35">
      <c r="A3988">
        <v>3986</v>
      </c>
      <c r="B3988" s="3" t="s">
        <v>3982</v>
      </c>
      <c r="C3988" s="3" t="s">
        <v>8092</v>
      </c>
      <c r="D3988" s="11">
        <v>5000</v>
      </c>
      <c r="E3988" s="11">
        <v>488</v>
      </c>
      <c r="F3988" t="s">
        <v>8221</v>
      </c>
      <c r="G3988" t="s">
        <v>8225</v>
      </c>
      <c r="H3988" t="s">
        <v>8247</v>
      </c>
      <c r="I3988">
        <v>1462539840</v>
      </c>
      <c r="J3988">
        <v>1460034594</v>
      </c>
      <c r="K3988" t="b">
        <v>0</v>
      </c>
      <c r="L3988">
        <v>13</v>
      </c>
      <c r="M3988" t="b">
        <v>0</v>
      </c>
      <c r="N3988" t="s">
        <v>8271</v>
      </c>
      <c r="O3988" s="13">
        <f>E3988/D3988</f>
        <v>9.7600000000000006E-2</v>
      </c>
      <c r="P3988" s="14">
        <f>IF($L3988&lt;&gt;0, E3988/L3988, 0)</f>
        <v>37.53846153846154</v>
      </c>
      <c r="Q3988" t="str">
        <f>LEFT($N3988, FIND("/", $N3988)-1)</f>
        <v>theater</v>
      </c>
      <c r="R3988" t="str">
        <f>RIGHT(N3988, LEN(N3988)-LEN(Q3988)-1)</f>
        <v>plays</v>
      </c>
      <c r="S3988" s="5">
        <f>$J3988/60/60/24+DATE(1970, 1, 1)</f>
        <v>42467.548541666663</v>
      </c>
      <c r="T3988" s="5">
        <f>$I3988/60/60/24+DATE(1970, 1, 1)</f>
        <v>42496.544444444444</v>
      </c>
      <c r="U3988" t="b">
        <f>T3988&gt;S3988</f>
        <v>1</v>
      </c>
    </row>
    <row r="3989" spans="1:21" ht="43.5" x14ac:dyDescent="0.35">
      <c r="A3989">
        <v>3987</v>
      </c>
      <c r="B3989" s="3" t="s">
        <v>3983</v>
      </c>
      <c r="C3989" s="3" t="s">
        <v>8093</v>
      </c>
      <c r="D3989" s="11">
        <v>400</v>
      </c>
      <c r="E3989" s="11">
        <v>151</v>
      </c>
      <c r="F3989" t="s">
        <v>8221</v>
      </c>
      <c r="G3989" t="s">
        <v>8225</v>
      </c>
      <c r="H3989" t="s">
        <v>8247</v>
      </c>
      <c r="I3989">
        <v>1400278290</v>
      </c>
      <c r="J3989">
        <v>1399414290</v>
      </c>
      <c r="K3989" t="b">
        <v>0</v>
      </c>
      <c r="L3989">
        <v>13</v>
      </c>
      <c r="M3989" t="b">
        <v>0</v>
      </c>
      <c r="N3989" t="s">
        <v>8271</v>
      </c>
      <c r="O3989" s="13">
        <f>E3989/D3989</f>
        <v>0.3775</v>
      </c>
      <c r="P3989" s="14">
        <f>IF($L3989&lt;&gt;0, E3989/L3989, 0)</f>
        <v>11.615384615384615</v>
      </c>
      <c r="Q3989" t="str">
        <f>LEFT($N3989, FIND("/", $N3989)-1)</f>
        <v>theater</v>
      </c>
      <c r="R3989" t="str">
        <f>RIGHT(N3989, LEN(N3989)-LEN(Q3989)-1)</f>
        <v>plays</v>
      </c>
      <c r="S3989" s="5">
        <f>$J3989/60/60/24+DATE(1970, 1, 1)</f>
        <v>41765.92465277778</v>
      </c>
      <c r="T3989" s="5">
        <f>$I3989/60/60/24+DATE(1970, 1, 1)</f>
        <v>41775.92465277778</v>
      </c>
      <c r="U3989" t="b">
        <f>T3989&gt;S3989</f>
        <v>1</v>
      </c>
    </row>
    <row r="3990" spans="1:21" ht="29" x14ac:dyDescent="0.35">
      <c r="A3990">
        <v>3988</v>
      </c>
      <c r="B3990" s="3" t="s">
        <v>3984</v>
      </c>
      <c r="C3990" s="3" t="s">
        <v>8094</v>
      </c>
      <c r="D3990" s="11">
        <v>1500</v>
      </c>
      <c r="E3990" s="11">
        <v>32</v>
      </c>
      <c r="F3990" t="s">
        <v>8221</v>
      </c>
      <c r="G3990" t="s">
        <v>8224</v>
      </c>
      <c r="H3990" t="s">
        <v>8246</v>
      </c>
      <c r="I3990">
        <v>1440813413</v>
      </c>
      <c r="J3990">
        <v>1439517413</v>
      </c>
      <c r="K3990" t="b">
        <v>0</v>
      </c>
      <c r="L3990">
        <v>4</v>
      </c>
      <c r="M3990" t="b">
        <v>0</v>
      </c>
      <c r="N3990" t="s">
        <v>8271</v>
      </c>
      <c r="O3990" s="13">
        <f>E3990/D3990</f>
        <v>2.1333333333333333E-2</v>
      </c>
      <c r="P3990" s="14">
        <f>IF($L3990&lt;&gt;0, E3990/L3990, 0)</f>
        <v>8</v>
      </c>
      <c r="Q3990" t="str">
        <f>LEFT($N3990, FIND("/", $N3990)-1)</f>
        <v>theater</v>
      </c>
      <c r="R3990" t="str">
        <f>RIGHT(N3990, LEN(N3990)-LEN(Q3990)-1)</f>
        <v>plays</v>
      </c>
      <c r="S3990" s="5">
        <f>$J3990/60/60/24+DATE(1970, 1, 1)</f>
        <v>42230.08116898148</v>
      </c>
      <c r="T3990" s="5">
        <f>$I3990/60/60/24+DATE(1970, 1, 1)</f>
        <v>42245.08116898148</v>
      </c>
      <c r="U3990" t="b">
        <f>T3990&gt;S3990</f>
        <v>1</v>
      </c>
    </row>
    <row r="3991" spans="1:21" ht="58" x14ac:dyDescent="0.35">
      <c r="A3991">
        <v>3989</v>
      </c>
      <c r="B3991" s="3" t="s">
        <v>3985</v>
      </c>
      <c r="C3991" s="3" t="s">
        <v>8095</v>
      </c>
      <c r="D3991" s="11">
        <v>3000</v>
      </c>
      <c r="E3991" s="11">
        <v>0</v>
      </c>
      <c r="F3991" t="s">
        <v>8221</v>
      </c>
      <c r="G3991" t="s">
        <v>8224</v>
      </c>
      <c r="H3991" t="s">
        <v>8246</v>
      </c>
      <c r="I3991">
        <v>1447009181</v>
      </c>
      <c r="J3991">
        <v>1444413581</v>
      </c>
      <c r="K3991" t="b">
        <v>0</v>
      </c>
      <c r="L3991">
        <v>0</v>
      </c>
      <c r="M3991" t="b">
        <v>0</v>
      </c>
      <c r="N3991" t="s">
        <v>8271</v>
      </c>
      <c r="O3991" s="13">
        <f>E3991/D3991</f>
        <v>0</v>
      </c>
      <c r="P3991" s="14">
        <f>IF($L3991&lt;&gt;0, E3991/L3991, 0)</f>
        <v>0</v>
      </c>
      <c r="Q3991" t="str">
        <f>LEFT($N3991, FIND("/", $N3991)-1)</f>
        <v>theater</v>
      </c>
      <c r="R3991" t="str">
        <f>RIGHT(N3991, LEN(N3991)-LEN(Q3991)-1)</f>
        <v>plays</v>
      </c>
      <c r="S3991" s="5">
        <f>$J3991/60/60/24+DATE(1970, 1, 1)</f>
        <v>42286.749780092592</v>
      </c>
      <c r="T3991" s="5">
        <f>$I3991/60/60/24+DATE(1970, 1, 1)</f>
        <v>42316.791446759264</v>
      </c>
      <c r="U3991" t="b">
        <f>T3991&gt;S3991</f>
        <v>1</v>
      </c>
    </row>
    <row r="3992" spans="1:21" ht="43.5" x14ac:dyDescent="0.35">
      <c r="A3992">
        <v>3990</v>
      </c>
      <c r="B3992" s="3" t="s">
        <v>3986</v>
      </c>
      <c r="C3992" s="3" t="s">
        <v>8096</v>
      </c>
      <c r="D3992" s="11">
        <v>1650</v>
      </c>
      <c r="E3992" s="11">
        <v>69</v>
      </c>
      <c r="F3992" t="s">
        <v>8221</v>
      </c>
      <c r="G3992" t="s">
        <v>8225</v>
      </c>
      <c r="H3992" t="s">
        <v>8247</v>
      </c>
      <c r="I3992">
        <v>1456934893</v>
      </c>
      <c r="J3992">
        <v>1454342893</v>
      </c>
      <c r="K3992" t="b">
        <v>0</v>
      </c>
      <c r="L3992">
        <v>3</v>
      </c>
      <c r="M3992" t="b">
        <v>0</v>
      </c>
      <c r="N3992" t="s">
        <v>8271</v>
      </c>
      <c r="O3992" s="13">
        <f>E3992/D3992</f>
        <v>4.1818181818181817E-2</v>
      </c>
      <c r="P3992" s="14">
        <f>IF($L3992&lt;&gt;0, E3992/L3992, 0)</f>
        <v>23</v>
      </c>
      <c r="Q3992" t="str">
        <f>LEFT($N3992, FIND("/", $N3992)-1)</f>
        <v>theater</v>
      </c>
      <c r="R3992" t="str">
        <f>RIGHT(N3992, LEN(N3992)-LEN(Q3992)-1)</f>
        <v>plays</v>
      </c>
      <c r="S3992" s="5">
        <f>$J3992/60/60/24+DATE(1970, 1, 1)</f>
        <v>42401.672372685185</v>
      </c>
      <c r="T3992" s="5">
        <f>$I3992/60/60/24+DATE(1970, 1, 1)</f>
        <v>42431.672372685185</v>
      </c>
      <c r="U3992" t="b">
        <f>T3992&gt;S3992</f>
        <v>1</v>
      </c>
    </row>
    <row r="3993" spans="1:21" ht="29" x14ac:dyDescent="0.35">
      <c r="A3993">
        <v>3991</v>
      </c>
      <c r="B3993" s="3" t="s">
        <v>3987</v>
      </c>
      <c r="C3993" s="3" t="s">
        <v>8097</v>
      </c>
      <c r="D3993" s="11">
        <v>500</v>
      </c>
      <c r="E3993" s="11">
        <v>100</v>
      </c>
      <c r="F3993" t="s">
        <v>8221</v>
      </c>
      <c r="G3993" t="s">
        <v>8224</v>
      </c>
      <c r="H3993" t="s">
        <v>8246</v>
      </c>
      <c r="I3993">
        <v>1433086082</v>
      </c>
      <c r="J3993">
        <v>1430494082</v>
      </c>
      <c r="K3993" t="b">
        <v>0</v>
      </c>
      <c r="L3993">
        <v>1</v>
      </c>
      <c r="M3993" t="b">
        <v>0</v>
      </c>
      <c r="N3993" t="s">
        <v>8271</v>
      </c>
      <c r="O3993" s="13">
        <f>E3993/D3993</f>
        <v>0.2</v>
      </c>
      <c r="P3993" s="14">
        <f>IF($L3993&lt;&gt;0, E3993/L3993, 0)</f>
        <v>100</v>
      </c>
      <c r="Q3993" t="str">
        <f>LEFT($N3993, FIND("/", $N3993)-1)</f>
        <v>theater</v>
      </c>
      <c r="R3993" t="str">
        <f>RIGHT(N3993, LEN(N3993)-LEN(Q3993)-1)</f>
        <v>plays</v>
      </c>
      <c r="S3993" s="5">
        <f>$J3993/60/60/24+DATE(1970, 1, 1)</f>
        <v>42125.644467592589</v>
      </c>
      <c r="T3993" s="5">
        <f>$I3993/60/60/24+DATE(1970, 1, 1)</f>
        <v>42155.644467592589</v>
      </c>
      <c r="U3993" t="b">
        <f>T3993&gt;S3993</f>
        <v>1</v>
      </c>
    </row>
    <row r="3994" spans="1:21" ht="43.5" x14ac:dyDescent="0.35">
      <c r="A3994">
        <v>3992</v>
      </c>
      <c r="B3994" s="3" t="s">
        <v>3988</v>
      </c>
      <c r="C3994" s="3" t="s">
        <v>8098</v>
      </c>
      <c r="D3994" s="11">
        <v>10000</v>
      </c>
      <c r="E3994" s="11">
        <v>541</v>
      </c>
      <c r="F3994" t="s">
        <v>8221</v>
      </c>
      <c r="G3994" t="s">
        <v>8224</v>
      </c>
      <c r="H3994" t="s">
        <v>8246</v>
      </c>
      <c r="I3994">
        <v>1449876859</v>
      </c>
      <c r="J3994">
        <v>1444689259</v>
      </c>
      <c r="K3994" t="b">
        <v>0</v>
      </c>
      <c r="L3994">
        <v>9</v>
      </c>
      <c r="M3994" t="b">
        <v>0</v>
      </c>
      <c r="N3994" t="s">
        <v>8271</v>
      </c>
      <c r="O3994" s="13">
        <f>E3994/D3994</f>
        <v>5.4100000000000002E-2</v>
      </c>
      <c r="P3994" s="14">
        <f>IF($L3994&lt;&gt;0, E3994/L3994, 0)</f>
        <v>60.111111111111114</v>
      </c>
      <c r="Q3994" t="str">
        <f>LEFT($N3994, FIND("/", $N3994)-1)</f>
        <v>theater</v>
      </c>
      <c r="R3994" t="str">
        <f>RIGHT(N3994, LEN(N3994)-LEN(Q3994)-1)</f>
        <v>plays</v>
      </c>
      <c r="S3994" s="5">
        <f>$J3994/60/60/24+DATE(1970, 1, 1)</f>
        <v>42289.94049768518</v>
      </c>
      <c r="T3994" s="5">
        <f>$I3994/60/60/24+DATE(1970, 1, 1)</f>
        <v>42349.982164351852</v>
      </c>
      <c r="U3994" t="b">
        <f>T3994&gt;S3994</f>
        <v>1</v>
      </c>
    </row>
    <row r="3995" spans="1:21" ht="43.5" x14ac:dyDescent="0.35">
      <c r="A3995">
        <v>3993</v>
      </c>
      <c r="B3995" s="3" t="s">
        <v>3989</v>
      </c>
      <c r="C3995" s="3" t="s">
        <v>8099</v>
      </c>
      <c r="D3995" s="11">
        <v>50000</v>
      </c>
      <c r="E3995" s="11">
        <v>3</v>
      </c>
      <c r="F3995" t="s">
        <v>8221</v>
      </c>
      <c r="G3995" t="s">
        <v>8224</v>
      </c>
      <c r="H3995" t="s">
        <v>8246</v>
      </c>
      <c r="I3995">
        <v>1431549912</v>
      </c>
      <c r="J3995">
        <v>1428957912</v>
      </c>
      <c r="K3995" t="b">
        <v>0</v>
      </c>
      <c r="L3995">
        <v>1</v>
      </c>
      <c r="M3995" t="b">
        <v>0</v>
      </c>
      <c r="N3995" t="s">
        <v>8271</v>
      </c>
      <c r="O3995" s="13">
        <f>E3995/D3995</f>
        <v>6.0000000000000002E-5</v>
      </c>
      <c r="P3995" s="14">
        <f>IF($L3995&lt;&gt;0, E3995/L3995, 0)</f>
        <v>3</v>
      </c>
      <c r="Q3995" t="str">
        <f>LEFT($N3995, FIND("/", $N3995)-1)</f>
        <v>theater</v>
      </c>
      <c r="R3995" t="str">
        <f>RIGHT(N3995, LEN(N3995)-LEN(Q3995)-1)</f>
        <v>plays</v>
      </c>
      <c r="S3995" s="5">
        <f>$J3995/60/60/24+DATE(1970, 1, 1)</f>
        <v>42107.864722222221</v>
      </c>
      <c r="T3995" s="5">
        <f>$I3995/60/60/24+DATE(1970, 1, 1)</f>
        <v>42137.864722222221</v>
      </c>
      <c r="U3995" t="b">
        <f>T3995&gt;S3995</f>
        <v>1</v>
      </c>
    </row>
    <row r="3996" spans="1:21" ht="43.5" x14ac:dyDescent="0.35">
      <c r="A3996">
        <v>3994</v>
      </c>
      <c r="B3996" s="3" t="s">
        <v>3990</v>
      </c>
      <c r="C3996" s="3" t="s">
        <v>8100</v>
      </c>
      <c r="D3996" s="11">
        <v>2000</v>
      </c>
      <c r="E3996" s="11">
        <v>5</v>
      </c>
      <c r="F3996" t="s">
        <v>8221</v>
      </c>
      <c r="G3996" t="s">
        <v>8224</v>
      </c>
      <c r="H3996" t="s">
        <v>8246</v>
      </c>
      <c r="I3996">
        <v>1405761690</v>
      </c>
      <c r="J3996">
        <v>1403169690</v>
      </c>
      <c r="K3996" t="b">
        <v>0</v>
      </c>
      <c r="L3996">
        <v>1</v>
      </c>
      <c r="M3996" t="b">
        <v>0</v>
      </c>
      <c r="N3996" t="s">
        <v>8271</v>
      </c>
      <c r="O3996" s="13">
        <f>E3996/D3996</f>
        <v>2.5000000000000001E-3</v>
      </c>
      <c r="P3996" s="14">
        <f>IF($L3996&lt;&gt;0, E3996/L3996, 0)</f>
        <v>5</v>
      </c>
      <c r="Q3996" t="str">
        <f>LEFT($N3996, FIND("/", $N3996)-1)</f>
        <v>theater</v>
      </c>
      <c r="R3996" t="str">
        <f>RIGHT(N3996, LEN(N3996)-LEN(Q3996)-1)</f>
        <v>plays</v>
      </c>
      <c r="S3996" s="5">
        <f>$J3996/60/60/24+DATE(1970, 1, 1)</f>
        <v>41809.389930555553</v>
      </c>
      <c r="T3996" s="5">
        <f>$I3996/60/60/24+DATE(1970, 1, 1)</f>
        <v>41839.389930555553</v>
      </c>
      <c r="U3996" t="b">
        <f>T3996&gt;S3996</f>
        <v>1</v>
      </c>
    </row>
    <row r="3997" spans="1:21" ht="43.5" x14ac:dyDescent="0.35">
      <c r="A3997">
        <v>3995</v>
      </c>
      <c r="B3997" s="3" t="s">
        <v>3991</v>
      </c>
      <c r="C3997" s="3" t="s">
        <v>8101</v>
      </c>
      <c r="D3997" s="11">
        <v>200</v>
      </c>
      <c r="E3997" s="11">
        <v>70</v>
      </c>
      <c r="F3997" t="s">
        <v>8221</v>
      </c>
      <c r="G3997" t="s">
        <v>8225</v>
      </c>
      <c r="H3997" t="s">
        <v>8247</v>
      </c>
      <c r="I3997">
        <v>1423913220</v>
      </c>
      <c r="J3997">
        <v>1421339077</v>
      </c>
      <c r="K3997" t="b">
        <v>0</v>
      </c>
      <c r="L3997">
        <v>4</v>
      </c>
      <c r="M3997" t="b">
        <v>0</v>
      </c>
      <c r="N3997" t="s">
        <v>8271</v>
      </c>
      <c r="O3997" s="13">
        <f>E3997/D3997</f>
        <v>0.35</v>
      </c>
      <c r="P3997" s="14">
        <f>IF($L3997&lt;&gt;0, E3997/L3997, 0)</f>
        <v>17.5</v>
      </c>
      <c r="Q3997" t="str">
        <f>LEFT($N3997, FIND("/", $N3997)-1)</f>
        <v>theater</v>
      </c>
      <c r="R3997" t="str">
        <f>RIGHT(N3997, LEN(N3997)-LEN(Q3997)-1)</f>
        <v>plays</v>
      </c>
      <c r="S3997" s="5">
        <f>$J3997/60/60/24+DATE(1970, 1, 1)</f>
        <v>42019.683761574073</v>
      </c>
      <c r="T3997" s="5">
        <f>$I3997/60/60/24+DATE(1970, 1, 1)</f>
        <v>42049.477083333331</v>
      </c>
      <c r="U3997" t="b">
        <f>T3997&gt;S3997</f>
        <v>1</v>
      </c>
    </row>
    <row r="3998" spans="1:21" ht="43.5" x14ac:dyDescent="0.35">
      <c r="A3998">
        <v>3996</v>
      </c>
      <c r="B3998" s="3" t="s">
        <v>3992</v>
      </c>
      <c r="C3998" s="3" t="s">
        <v>8102</v>
      </c>
      <c r="D3998" s="11">
        <v>3000</v>
      </c>
      <c r="E3998" s="11">
        <v>497</v>
      </c>
      <c r="F3998" t="s">
        <v>8221</v>
      </c>
      <c r="G3998" t="s">
        <v>8224</v>
      </c>
      <c r="H3998" t="s">
        <v>8246</v>
      </c>
      <c r="I3998">
        <v>1416499440</v>
      </c>
      <c r="J3998">
        <v>1415341464</v>
      </c>
      <c r="K3998" t="b">
        <v>0</v>
      </c>
      <c r="L3998">
        <v>17</v>
      </c>
      <c r="M3998" t="b">
        <v>0</v>
      </c>
      <c r="N3998" t="s">
        <v>8271</v>
      </c>
      <c r="O3998" s="13">
        <f>E3998/D3998</f>
        <v>0.16566666666666666</v>
      </c>
      <c r="P3998" s="14">
        <f>IF($L3998&lt;&gt;0, E3998/L3998, 0)</f>
        <v>29.235294117647058</v>
      </c>
      <c r="Q3998" t="str">
        <f>LEFT($N3998, FIND("/", $N3998)-1)</f>
        <v>theater</v>
      </c>
      <c r="R3998" t="str">
        <f>RIGHT(N3998, LEN(N3998)-LEN(Q3998)-1)</f>
        <v>plays</v>
      </c>
      <c r="S3998" s="5">
        <f>$J3998/60/60/24+DATE(1970, 1, 1)</f>
        <v>41950.26694444444</v>
      </c>
      <c r="T3998" s="5">
        <f>$I3998/60/60/24+DATE(1970, 1, 1)</f>
        <v>41963.669444444444</v>
      </c>
      <c r="U3998" t="b">
        <f>T3998&gt;S3998</f>
        <v>1</v>
      </c>
    </row>
    <row r="3999" spans="1:21" ht="43.5" x14ac:dyDescent="0.35">
      <c r="A3999">
        <v>3997</v>
      </c>
      <c r="B3999" s="3" t="s">
        <v>3993</v>
      </c>
      <c r="C3999" s="3" t="s">
        <v>8103</v>
      </c>
      <c r="D3999" s="11">
        <v>3000</v>
      </c>
      <c r="E3999" s="11">
        <v>0</v>
      </c>
      <c r="F3999" t="s">
        <v>8221</v>
      </c>
      <c r="G3999" t="s">
        <v>8225</v>
      </c>
      <c r="H3999" t="s">
        <v>8247</v>
      </c>
      <c r="I3999">
        <v>1428222221</v>
      </c>
      <c r="J3999">
        <v>1425633821</v>
      </c>
      <c r="K3999" t="b">
        <v>0</v>
      </c>
      <c r="L3999">
        <v>0</v>
      </c>
      <c r="M3999" t="b">
        <v>0</v>
      </c>
      <c r="N3999" t="s">
        <v>8271</v>
      </c>
      <c r="O3999" s="13">
        <f>E3999/D3999</f>
        <v>0</v>
      </c>
      <c r="P3999" s="14">
        <f>IF($L3999&lt;&gt;0, E3999/L3999, 0)</f>
        <v>0</v>
      </c>
      <c r="Q3999" t="str">
        <f>LEFT($N3999, FIND("/", $N3999)-1)</f>
        <v>theater</v>
      </c>
      <c r="R3999" t="str">
        <f>RIGHT(N3999, LEN(N3999)-LEN(Q3999)-1)</f>
        <v>plays</v>
      </c>
      <c r="S3999" s="5">
        <f>$J3999/60/60/24+DATE(1970, 1, 1)</f>
        <v>42069.391446759255</v>
      </c>
      <c r="T3999" s="5">
        <f>$I3999/60/60/24+DATE(1970, 1, 1)</f>
        <v>42099.349780092598</v>
      </c>
      <c r="U3999" t="b">
        <f>T3999&gt;S3999</f>
        <v>1</v>
      </c>
    </row>
    <row r="4000" spans="1:21" ht="43.5" x14ac:dyDescent="0.35">
      <c r="A4000">
        <v>3998</v>
      </c>
      <c r="B4000" s="3" t="s">
        <v>3994</v>
      </c>
      <c r="C4000" s="3" t="s">
        <v>8104</v>
      </c>
      <c r="D4000" s="11">
        <v>1250</v>
      </c>
      <c r="E4000" s="11">
        <v>715</v>
      </c>
      <c r="F4000" t="s">
        <v>8221</v>
      </c>
      <c r="G4000" t="s">
        <v>8224</v>
      </c>
      <c r="H4000" t="s">
        <v>8246</v>
      </c>
      <c r="I4000">
        <v>1427580426</v>
      </c>
      <c r="J4000">
        <v>1424992026</v>
      </c>
      <c r="K4000" t="b">
        <v>0</v>
      </c>
      <c r="L4000">
        <v>12</v>
      </c>
      <c r="M4000" t="b">
        <v>0</v>
      </c>
      <c r="N4000" t="s">
        <v>8271</v>
      </c>
      <c r="O4000" s="13">
        <f>E4000/D4000</f>
        <v>0.57199999999999995</v>
      </c>
      <c r="P4000" s="14">
        <f>IF($L4000&lt;&gt;0, E4000/L4000, 0)</f>
        <v>59.583333333333336</v>
      </c>
      <c r="Q4000" t="str">
        <f>LEFT($N4000, FIND("/", $N4000)-1)</f>
        <v>theater</v>
      </c>
      <c r="R4000" t="str">
        <f>RIGHT(N4000, LEN(N4000)-LEN(Q4000)-1)</f>
        <v>plays</v>
      </c>
      <c r="S4000" s="5">
        <f>$J4000/60/60/24+DATE(1970, 1, 1)</f>
        <v>42061.963263888887</v>
      </c>
      <c r="T4000" s="5">
        <f>$I4000/60/60/24+DATE(1970, 1, 1)</f>
        <v>42091.921597222223</v>
      </c>
      <c r="U4000" t="b">
        <f>T4000&gt;S4000</f>
        <v>1</v>
      </c>
    </row>
    <row r="4001" spans="1:21" ht="43.5" x14ac:dyDescent="0.35">
      <c r="A4001">
        <v>3999</v>
      </c>
      <c r="B4001" s="3" t="s">
        <v>3995</v>
      </c>
      <c r="C4001" s="3" t="s">
        <v>8105</v>
      </c>
      <c r="D4001" s="11">
        <v>7000</v>
      </c>
      <c r="E4001" s="11">
        <v>1156</v>
      </c>
      <c r="F4001" t="s">
        <v>8221</v>
      </c>
      <c r="G4001" t="s">
        <v>8224</v>
      </c>
      <c r="H4001" t="s">
        <v>8246</v>
      </c>
      <c r="I4001">
        <v>1409514709</v>
      </c>
      <c r="J4001">
        <v>1406058798</v>
      </c>
      <c r="K4001" t="b">
        <v>0</v>
      </c>
      <c r="L4001">
        <v>14</v>
      </c>
      <c r="M4001" t="b">
        <v>0</v>
      </c>
      <c r="N4001" t="s">
        <v>8271</v>
      </c>
      <c r="O4001" s="13">
        <f>E4001/D4001</f>
        <v>0.16514285714285715</v>
      </c>
      <c r="P4001" s="14">
        <f>IF($L4001&lt;&gt;0, E4001/L4001, 0)</f>
        <v>82.571428571428569</v>
      </c>
      <c r="Q4001" t="str">
        <f>LEFT($N4001, FIND("/", $N4001)-1)</f>
        <v>theater</v>
      </c>
      <c r="R4001" t="str">
        <f>RIGHT(N4001, LEN(N4001)-LEN(Q4001)-1)</f>
        <v>plays</v>
      </c>
      <c r="S4001" s="5">
        <f>$J4001/60/60/24+DATE(1970, 1, 1)</f>
        <v>41842.828680555554</v>
      </c>
      <c r="T4001" s="5">
        <f>$I4001/60/60/24+DATE(1970, 1, 1)</f>
        <v>41882.827650462961</v>
      </c>
      <c r="U4001" t="b">
        <f>T4001&gt;S4001</f>
        <v>1</v>
      </c>
    </row>
    <row r="4002" spans="1:21" ht="29" x14ac:dyDescent="0.35">
      <c r="A4002">
        <v>4000</v>
      </c>
      <c r="B4002" s="3" t="s">
        <v>3996</v>
      </c>
      <c r="C4002" s="3" t="s">
        <v>8106</v>
      </c>
      <c r="D4002" s="11">
        <v>8000</v>
      </c>
      <c r="E4002" s="11">
        <v>10</v>
      </c>
      <c r="F4002" t="s">
        <v>8221</v>
      </c>
      <c r="G4002" t="s">
        <v>8224</v>
      </c>
      <c r="H4002" t="s">
        <v>8246</v>
      </c>
      <c r="I4002">
        <v>1462631358</v>
      </c>
      <c r="J4002">
        <v>1457450958</v>
      </c>
      <c r="K4002" t="b">
        <v>0</v>
      </c>
      <c r="L4002">
        <v>1</v>
      </c>
      <c r="M4002" t="b">
        <v>0</v>
      </c>
      <c r="N4002" t="s">
        <v>8271</v>
      </c>
      <c r="O4002" s="13">
        <f>E4002/D4002</f>
        <v>1.25E-3</v>
      </c>
      <c r="P4002" s="14">
        <f>IF($L4002&lt;&gt;0, E4002/L4002, 0)</f>
        <v>10</v>
      </c>
      <c r="Q4002" t="str">
        <f>LEFT($N4002, FIND("/", $N4002)-1)</f>
        <v>theater</v>
      </c>
      <c r="R4002" t="str">
        <f>RIGHT(N4002, LEN(N4002)-LEN(Q4002)-1)</f>
        <v>plays</v>
      </c>
      <c r="S4002" s="5">
        <f>$J4002/60/60/24+DATE(1970, 1, 1)</f>
        <v>42437.64534722222</v>
      </c>
      <c r="T4002" s="5">
        <f>$I4002/60/60/24+DATE(1970, 1, 1)</f>
        <v>42497.603680555556</v>
      </c>
      <c r="U4002" t="b">
        <f>T4002&gt;S4002</f>
        <v>1</v>
      </c>
    </row>
    <row r="4003" spans="1:21" ht="58" x14ac:dyDescent="0.35">
      <c r="A4003">
        <v>4001</v>
      </c>
      <c r="B4003" s="3" t="s">
        <v>3997</v>
      </c>
      <c r="C4003" s="3" t="s">
        <v>8107</v>
      </c>
      <c r="D4003" s="11">
        <v>1200</v>
      </c>
      <c r="E4003" s="11">
        <v>453</v>
      </c>
      <c r="F4003" t="s">
        <v>8221</v>
      </c>
      <c r="G4003" t="s">
        <v>8225</v>
      </c>
      <c r="H4003" t="s">
        <v>8247</v>
      </c>
      <c r="I4003">
        <v>1488394800</v>
      </c>
      <c r="J4003">
        <v>1486681708</v>
      </c>
      <c r="K4003" t="b">
        <v>0</v>
      </c>
      <c r="L4003">
        <v>14</v>
      </c>
      <c r="M4003" t="b">
        <v>0</v>
      </c>
      <c r="N4003" t="s">
        <v>8271</v>
      </c>
      <c r="O4003" s="13">
        <f>E4003/D4003</f>
        <v>0.3775</v>
      </c>
      <c r="P4003" s="14">
        <f>IF($L4003&lt;&gt;0, E4003/L4003, 0)</f>
        <v>32.357142857142854</v>
      </c>
      <c r="Q4003" t="str">
        <f>LEFT($N4003, FIND("/", $N4003)-1)</f>
        <v>theater</v>
      </c>
      <c r="R4003" t="str">
        <f>RIGHT(N4003, LEN(N4003)-LEN(Q4003)-1)</f>
        <v>plays</v>
      </c>
      <c r="S4003" s="5">
        <f>$J4003/60/60/24+DATE(1970, 1, 1)</f>
        <v>42775.964212962965</v>
      </c>
      <c r="T4003" s="5">
        <f>$I4003/60/60/24+DATE(1970, 1, 1)</f>
        <v>42795.791666666672</v>
      </c>
      <c r="U4003" t="b">
        <f>T4003&gt;S4003</f>
        <v>1</v>
      </c>
    </row>
    <row r="4004" spans="1:21" ht="58" x14ac:dyDescent="0.35">
      <c r="A4004">
        <v>4002</v>
      </c>
      <c r="B4004" s="3" t="s">
        <v>3998</v>
      </c>
      <c r="C4004" s="3" t="s">
        <v>8108</v>
      </c>
      <c r="D4004" s="11">
        <v>1250</v>
      </c>
      <c r="E4004" s="11">
        <v>23</v>
      </c>
      <c r="F4004" t="s">
        <v>8221</v>
      </c>
      <c r="G4004" t="s">
        <v>8224</v>
      </c>
      <c r="H4004" t="s">
        <v>8246</v>
      </c>
      <c r="I4004">
        <v>1411779761</v>
      </c>
      <c r="J4004">
        <v>1409187761</v>
      </c>
      <c r="K4004" t="b">
        <v>0</v>
      </c>
      <c r="L4004">
        <v>4</v>
      </c>
      <c r="M4004" t="b">
        <v>0</v>
      </c>
      <c r="N4004" t="s">
        <v>8271</v>
      </c>
      <c r="O4004" s="13">
        <f>E4004/D4004</f>
        <v>1.84E-2</v>
      </c>
      <c r="P4004" s="14">
        <f>IF($L4004&lt;&gt;0, E4004/L4004, 0)</f>
        <v>5.75</v>
      </c>
      <c r="Q4004" t="str">
        <f>LEFT($N4004, FIND("/", $N4004)-1)</f>
        <v>theater</v>
      </c>
      <c r="R4004" t="str">
        <f>RIGHT(N4004, LEN(N4004)-LEN(Q4004)-1)</f>
        <v>plays</v>
      </c>
      <c r="S4004" s="5">
        <f>$J4004/60/60/24+DATE(1970, 1, 1)</f>
        <v>41879.043530092589</v>
      </c>
      <c r="T4004" s="5">
        <f>$I4004/60/60/24+DATE(1970, 1, 1)</f>
        <v>41909.043530092589</v>
      </c>
      <c r="U4004" t="b">
        <f>T4004&gt;S4004</f>
        <v>1</v>
      </c>
    </row>
    <row r="4005" spans="1:21" ht="43.5" x14ac:dyDescent="0.35">
      <c r="A4005">
        <v>4003</v>
      </c>
      <c r="B4005" s="3" t="s">
        <v>3999</v>
      </c>
      <c r="C4005" s="3" t="s">
        <v>8071</v>
      </c>
      <c r="D4005" s="11">
        <v>2000</v>
      </c>
      <c r="E4005" s="11">
        <v>201</v>
      </c>
      <c r="F4005" t="s">
        <v>8221</v>
      </c>
      <c r="G4005" t="s">
        <v>8224</v>
      </c>
      <c r="H4005" t="s">
        <v>8246</v>
      </c>
      <c r="I4005">
        <v>1424009147</v>
      </c>
      <c r="J4005">
        <v>1421417147</v>
      </c>
      <c r="K4005" t="b">
        <v>0</v>
      </c>
      <c r="L4005">
        <v>2</v>
      </c>
      <c r="M4005" t="b">
        <v>0</v>
      </c>
      <c r="N4005" t="s">
        <v>8271</v>
      </c>
      <c r="O4005" s="13">
        <f>E4005/D4005</f>
        <v>0.10050000000000001</v>
      </c>
      <c r="P4005" s="14">
        <f>IF($L4005&lt;&gt;0, E4005/L4005, 0)</f>
        <v>100.5</v>
      </c>
      <c r="Q4005" t="str">
        <f>LEFT($N4005, FIND("/", $N4005)-1)</f>
        <v>theater</v>
      </c>
      <c r="R4005" t="str">
        <f>RIGHT(N4005, LEN(N4005)-LEN(Q4005)-1)</f>
        <v>plays</v>
      </c>
      <c r="S4005" s="5">
        <f>$J4005/60/60/24+DATE(1970, 1, 1)</f>
        <v>42020.587349537032</v>
      </c>
      <c r="T4005" s="5">
        <f>$I4005/60/60/24+DATE(1970, 1, 1)</f>
        <v>42050.587349537032</v>
      </c>
      <c r="U4005" t="b">
        <f>T4005&gt;S4005</f>
        <v>1</v>
      </c>
    </row>
    <row r="4006" spans="1:21" x14ac:dyDescent="0.35">
      <c r="A4006">
        <v>4004</v>
      </c>
      <c r="B4006" s="3" t="s">
        <v>4000</v>
      </c>
      <c r="C4006" s="3" t="s">
        <v>8109</v>
      </c>
      <c r="D4006" s="11">
        <v>500</v>
      </c>
      <c r="E4006" s="11">
        <v>1</v>
      </c>
      <c r="F4006" t="s">
        <v>8221</v>
      </c>
      <c r="G4006" t="s">
        <v>8224</v>
      </c>
      <c r="H4006" t="s">
        <v>8246</v>
      </c>
      <c r="I4006">
        <v>1412740457</v>
      </c>
      <c r="J4006">
        <v>1410148457</v>
      </c>
      <c r="K4006" t="b">
        <v>0</v>
      </c>
      <c r="L4006">
        <v>1</v>
      </c>
      <c r="M4006" t="b">
        <v>0</v>
      </c>
      <c r="N4006" t="s">
        <v>8271</v>
      </c>
      <c r="O4006" s="13">
        <f>E4006/D4006</f>
        <v>2E-3</v>
      </c>
      <c r="P4006" s="14">
        <f>IF($L4006&lt;&gt;0, E4006/L4006, 0)</f>
        <v>1</v>
      </c>
      <c r="Q4006" t="str">
        <f>LEFT($N4006, FIND("/", $N4006)-1)</f>
        <v>theater</v>
      </c>
      <c r="R4006" t="str">
        <f>RIGHT(N4006, LEN(N4006)-LEN(Q4006)-1)</f>
        <v>plays</v>
      </c>
      <c r="S4006" s="5">
        <f>$J4006/60/60/24+DATE(1970, 1, 1)</f>
        <v>41890.16269675926</v>
      </c>
      <c r="T4006" s="5">
        <f>$I4006/60/60/24+DATE(1970, 1, 1)</f>
        <v>41920.16269675926</v>
      </c>
      <c r="U4006" t="b">
        <f>T4006&gt;S4006</f>
        <v>1</v>
      </c>
    </row>
    <row r="4007" spans="1:21" ht="43.5" x14ac:dyDescent="0.35">
      <c r="A4007">
        <v>4005</v>
      </c>
      <c r="B4007" s="3" t="s">
        <v>4001</v>
      </c>
      <c r="C4007" s="3" t="s">
        <v>8110</v>
      </c>
      <c r="D4007" s="11">
        <v>3000</v>
      </c>
      <c r="E4007" s="11">
        <v>40</v>
      </c>
      <c r="F4007" t="s">
        <v>8221</v>
      </c>
      <c r="G4007" t="s">
        <v>8224</v>
      </c>
      <c r="H4007" t="s">
        <v>8246</v>
      </c>
      <c r="I4007">
        <v>1413832985</v>
      </c>
      <c r="J4007">
        <v>1408648985</v>
      </c>
      <c r="K4007" t="b">
        <v>0</v>
      </c>
      <c r="L4007">
        <v>2</v>
      </c>
      <c r="M4007" t="b">
        <v>0</v>
      </c>
      <c r="N4007" t="s">
        <v>8271</v>
      </c>
      <c r="O4007" s="13">
        <f>E4007/D4007</f>
        <v>1.3333333333333334E-2</v>
      </c>
      <c r="P4007" s="14">
        <f>IF($L4007&lt;&gt;0, E4007/L4007, 0)</f>
        <v>20</v>
      </c>
      <c r="Q4007" t="str">
        <f>LEFT($N4007, FIND("/", $N4007)-1)</f>
        <v>theater</v>
      </c>
      <c r="R4007" t="str">
        <f>RIGHT(N4007, LEN(N4007)-LEN(Q4007)-1)</f>
        <v>plays</v>
      </c>
      <c r="S4007" s="5">
        <f>$J4007/60/60/24+DATE(1970, 1, 1)</f>
        <v>41872.807696759257</v>
      </c>
      <c r="T4007" s="5">
        <f>$I4007/60/60/24+DATE(1970, 1, 1)</f>
        <v>41932.807696759257</v>
      </c>
      <c r="U4007" t="b">
        <f>T4007&gt;S4007</f>
        <v>1</v>
      </c>
    </row>
    <row r="4008" spans="1:21" ht="43.5" x14ac:dyDescent="0.35">
      <c r="A4008">
        <v>4006</v>
      </c>
      <c r="B4008" s="3" t="s">
        <v>4002</v>
      </c>
      <c r="C4008" s="3" t="s">
        <v>8111</v>
      </c>
      <c r="D4008" s="11">
        <v>30000</v>
      </c>
      <c r="E4008" s="11">
        <v>2</v>
      </c>
      <c r="F4008" t="s">
        <v>8221</v>
      </c>
      <c r="G4008" t="s">
        <v>8224</v>
      </c>
      <c r="H4008" t="s">
        <v>8246</v>
      </c>
      <c r="I4008">
        <v>1455647587</v>
      </c>
      <c r="J4008">
        <v>1453487587</v>
      </c>
      <c r="K4008" t="b">
        <v>0</v>
      </c>
      <c r="L4008">
        <v>1</v>
      </c>
      <c r="M4008" t="b">
        <v>0</v>
      </c>
      <c r="N4008" t="s">
        <v>8271</v>
      </c>
      <c r="O4008" s="13">
        <f>E4008/D4008</f>
        <v>6.666666666666667E-5</v>
      </c>
      <c r="P4008" s="14">
        <f>IF($L4008&lt;&gt;0, E4008/L4008, 0)</f>
        <v>2</v>
      </c>
      <c r="Q4008" t="str">
        <f>LEFT($N4008, FIND("/", $N4008)-1)</f>
        <v>theater</v>
      </c>
      <c r="R4008" t="str">
        <f>RIGHT(N4008, LEN(N4008)-LEN(Q4008)-1)</f>
        <v>plays</v>
      </c>
      <c r="S4008" s="5">
        <f>$J4008/60/60/24+DATE(1970, 1, 1)</f>
        <v>42391.772997685184</v>
      </c>
      <c r="T4008" s="5">
        <f>$I4008/60/60/24+DATE(1970, 1, 1)</f>
        <v>42416.772997685184</v>
      </c>
      <c r="U4008" t="b">
        <f>T4008&gt;S4008</f>
        <v>1</v>
      </c>
    </row>
    <row r="4009" spans="1:21" ht="43.5" x14ac:dyDescent="0.35">
      <c r="A4009">
        <v>4007</v>
      </c>
      <c r="B4009" s="3" t="s">
        <v>4003</v>
      </c>
      <c r="C4009" s="3" t="s">
        <v>8112</v>
      </c>
      <c r="D4009" s="11">
        <v>2000</v>
      </c>
      <c r="E4009" s="11">
        <v>5</v>
      </c>
      <c r="F4009" t="s">
        <v>8221</v>
      </c>
      <c r="G4009" t="s">
        <v>8224</v>
      </c>
      <c r="H4009" t="s">
        <v>8246</v>
      </c>
      <c r="I4009">
        <v>1409070480</v>
      </c>
      <c r="J4009">
        <v>1406572381</v>
      </c>
      <c r="K4009" t="b">
        <v>0</v>
      </c>
      <c r="L4009">
        <v>1</v>
      </c>
      <c r="M4009" t="b">
        <v>0</v>
      </c>
      <c r="N4009" t="s">
        <v>8271</v>
      </c>
      <c r="O4009" s="13">
        <f>E4009/D4009</f>
        <v>2.5000000000000001E-3</v>
      </c>
      <c r="P4009" s="14">
        <f>IF($L4009&lt;&gt;0, E4009/L4009, 0)</f>
        <v>5</v>
      </c>
      <c r="Q4009" t="str">
        <f>LEFT($N4009, FIND("/", $N4009)-1)</f>
        <v>theater</v>
      </c>
      <c r="R4009" t="str">
        <f>RIGHT(N4009, LEN(N4009)-LEN(Q4009)-1)</f>
        <v>plays</v>
      </c>
      <c r="S4009" s="5">
        <f>$J4009/60/60/24+DATE(1970, 1, 1)</f>
        <v>41848.772928240738</v>
      </c>
      <c r="T4009" s="5">
        <f>$I4009/60/60/24+DATE(1970, 1, 1)</f>
        <v>41877.686111111114</v>
      </c>
      <c r="U4009" t="b">
        <f>T4009&gt;S4009</f>
        <v>1</v>
      </c>
    </row>
    <row r="4010" spans="1:21" ht="58" x14ac:dyDescent="0.35">
      <c r="A4010">
        <v>4008</v>
      </c>
      <c r="B4010" s="3" t="s">
        <v>4004</v>
      </c>
      <c r="C4010" s="3" t="s">
        <v>8113</v>
      </c>
      <c r="D4010" s="11">
        <v>1000</v>
      </c>
      <c r="E4010" s="11">
        <v>60</v>
      </c>
      <c r="F4010" t="s">
        <v>8221</v>
      </c>
      <c r="G4010" t="s">
        <v>8225</v>
      </c>
      <c r="H4010" t="s">
        <v>8247</v>
      </c>
      <c r="I4010">
        <v>1437606507</v>
      </c>
      <c r="J4010">
        <v>1435014507</v>
      </c>
      <c r="K4010" t="b">
        <v>0</v>
      </c>
      <c r="L4010">
        <v>4</v>
      </c>
      <c r="M4010" t="b">
        <v>0</v>
      </c>
      <c r="N4010" t="s">
        <v>8271</v>
      </c>
      <c r="O4010" s="13">
        <f>E4010/D4010</f>
        <v>0.06</v>
      </c>
      <c r="P4010" s="14">
        <f>IF($L4010&lt;&gt;0, E4010/L4010, 0)</f>
        <v>15</v>
      </c>
      <c r="Q4010" t="str">
        <f>LEFT($N4010, FIND("/", $N4010)-1)</f>
        <v>theater</v>
      </c>
      <c r="R4010" t="str">
        <f>RIGHT(N4010, LEN(N4010)-LEN(Q4010)-1)</f>
        <v>plays</v>
      </c>
      <c r="S4010" s="5">
        <f>$J4010/60/60/24+DATE(1970, 1, 1)</f>
        <v>42177.964201388888</v>
      </c>
      <c r="T4010" s="5">
        <f>$I4010/60/60/24+DATE(1970, 1, 1)</f>
        <v>42207.964201388888</v>
      </c>
      <c r="U4010" t="b">
        <f>T4010&gt;S4010</f>
        <v>1</v>
      </c>
    </row>
    <row r="4011" spans="1:21" ht="43.5" x14ac:dyDescent="0.35">
      <c r="A4011">
        <v>4009</v>
      </c>
      <c r="B4011" s="3" t="s">
        <v>4005</v>
      </c>
      <c r="C4011" s="3" t="s">
        <v>8114</v>
      </c>
      <c r="D4011" s="11">
        <v>1930</v>
      </c>
      <c r="E4011" s="11">
        <v>75</v>
      </c>
      <c r="F4011" t="s">
        <v>8221</v>
      </c>
      <c r="G4011" t="s">
        <v>8225</v>
      </c>
      <c r="H4011" t="s">
        <v>8247</v>
      </c>
      <c r="I4011">
        <v>1410281360</v>
      </c>
      <c r="J4011">
        <v>1406825360</v>
      </c>
      <c r="K4011" t="b">
        <v>0</v>
      </c>
      <c r="L4011">
        <v>3</v>
      </c>
      <c r="M4011" t="b">
        <v>0</v>
      </c>
      <c r="N4011" t="s">
        <v>8271</v>
      </c>
      <c r="O4011" s="13">
        <f>E4011/D4011</f>
        <v>3.8860103626943004E-2</v>
      </c>
      <c r="P4011" s="14">
        <f>IF($L4011&lt;&gt;0, E4011/L4011, 0)</f>
        <v>25</v>
      </c>
      <c r="Q4011" t="str">
        <f>LEFT($N4011, FIND("/", $N4011)-1)</f>
        <v>theater</v>
      </c>
      <c r="R4011" t="str">
        <f>RIGHT(N4011, LEN(N4011)-LEN(Q4011)-1)</f>
        <v>plays</v>
      </c>
      <c r="S4011" s="5">
        <f>$J4011/60/60/24+DATE(1970, 1, 1)</f>
        <v>41851.700925925928</v>
      </c>
      <c r="T4011" s="5">
        <f>$I4011/60/60/24+DATE(1970, 1, 1)</f>
        <v>41891.700925925928</v>
      </c>
      <c r="U4011" t="b">
        <f>T4011&gt;S4011</f>
        <v>1</v>
      </c>
    </row>
    <row r="4012" spans="1:21" ht="43.5" x14ac:dyDescent="0.35">
      <c r="A4012">
        <v>4010</v>
      </c>
      <c r="B4012" s="3" t="s">
        <v>4006</v>
      </c>
      <c r="C4012" s="3" t="s">
        <v>8115</v>
      </c>
      <c r="D4012" s="11">
        <v>7200</v>
      </c>
      <c r="E4012" s="11">
        <v>1742</v>
      </c>
      <c r="F4012" t="s">
        <v>8221</v>
      </c>
      <c r="G4012" t="s">
        <v>8224</v>
      </c>
      <c r="H4012" t="s">
        <v>8246</v>
      </c>
      <c r="I4012">
        <v>1414348166</v>
      </c>
      <c r="J4012">
        <v>1412879366</v>
      </c>
      <c r="K4012" t="b">
        <v>0</v>
      </c>
      <c r="L4012">
        <v>38</v>
      </c>
      <c r="M4012" t="b">
        <v>0</v>
      </c>
      <c r="N4012" t="s">
        <v>8271</v>
      </c>
      <c r="O4012" s="13">
        <f>E4012/D4012</f>
        <v>0.24194444444444443</v>
      </c>
      <c r="P4012" s="14">
        <f>IF($L4012&lt;&gt;0, E4012/L4012, 0)</f>
        <v>45.842105263157897</v>
      </c>
      <c r="Q4012" t="str">
        <f>LEFT($N4012, FIND("/", $N4012)-1)</f>
        <v>theater</v>
      </c>
      <c r="R4012" t="str">
        <f>RIGHT(N4012, LEN(N4012)-LEN(Q4012)-1)</f>
        <v>plays</v>
      </c>
      <c r="S4012" s="5">
        <f>$J4012/60/60/24+DATE(1970, 1, 1)</f>
        <v>41921.770439814813</v>
      </c>
      <c r="T4012" s="5">
        <f>$I4012/60/60/24+DATE(1970, 1, 1)</f>
        <v>41938.770439814813</v>
      </c>
      <c r="U4012" t="b">
        <f>T4012&gt;S4012</f>
        <v>1</v>
      </c>
    </row>
    <row r="4013" spans="1:21" ht="43.5" x14ac:dyDescent="0.35">
      <c r="A4013">
        <v>4011</v>
      </c>
      <c r="B4013" s="3" t="s">
        <v>4007</v>
      </c>
      <c r="C4013" s="3" t="s">
        <v>8116</v>
      </c>
      <c r="D4013" s="11">
        <v>250</v>
      </c>
      <c r="E4013" s="11">
        <v>19</v>
      </c>
      <c r="F4013" t="s">
        <v>8221</v>
      </c>
      <c r="G4013" t="s">
        <v>8225</v>
      </c>
      <c r="H4013" t="s">
        <v>8247</v>
      </c>
      <c r="I4013">
        <v>1422450278</v>
      </c>
      <c r="J4013">
        <v>1419858278</v>
      </c>
      <c r="K4013" t="b">
        <v>0</v>
      </c>
      <c r="L4013">
        <v>4</v>
      </c>
      <c r="M4013" t="b">
        <v>0</v>
      </c>
      <c r="N4013" t="s">
        <v>8271</v>
      </c>
      <c r="O4013" s="13">
        <f>E4013/D4013</f>
        <v>7.5999999999999998E-2</v>
      </c>
      <c r="P4013" s="14">
        <f>IF($L4013&lt;&gt;0, E4013/L4013, 0)</f>
        <v>4.75</v>
      </c>
      <c r="Q4013" t="str">
        <f>LEFT($N4013, FIND("/", $N4013)-1)</f>
        <v>theater</v>
      </c>
      <c r="R4013" t="str">
        <f>RIGHT(N4013, LEN(N4013)-LEN(Q4013)-1)</f>
        <v>plays</v>
      </c>
      <c r="S4013" s="5">
        <f>$J4013/60/60/24+DATE(1970, 1, 1)</f>
        <v>42002.54488425926</v>
      </c>
      <c r="T4013" s="5">
        <f>$I4013/60/60/24+DATE(1970, 1, 1)</f>
        <v>42032.54488425926</v>
      </c>
      <c r="U4013" t="b">
        <f>T4013&gt;S4013</f>
        <v>1</v>
      </c>
    </row>
    <row r="4014" spans="1:21" ht="58" x14ac:dyDescent="0.35">
      <c r="A4014">
        <v>4012</v>
      </c>
      <c r="B4014" s="3" t="s">
        <v>4008</v>
      </c>
      <c r="C4014" s="3" t="s">
        <v>8117</v>
      </c>
      <c r="D4014" s="11">
        <v>575</v>
      </c>
      <c r="E4014" s="11">
        <v>0</v>
      </c>
      <c r="F4014" t="s">
        <v>8221</v>
      </c>
      <c r="G4014" t="s">
        <v>8225</v>
      </c>
      <c r="H4014" t="s">
        <v>8247</v>
      </c>
      <c r="I4014">
        <v>1430571849</v>
      </c>
      <c r="J4014">
        <v>1427979849</v>
      </c>
      <c r="K4014" t="b">
        <v>0</v>
      </c>
      <c r="L4014">
        <v>0</v>
      </c>
      <c r="M4014" t="b">
        <v>0</v>
      </c>
      <c r="N4014" t="s">
        <v>8271</v>
      </c>
      <c r="O4014" s="13">
        <f>E4014/D4014</f>
        <v>0</v>
      </c>
      <c r="P4014" s="14">
        <f>IF($L4014&lt;&gt;0, E4014/L4014, 0)</f>
        <v>0</v>
      </c>
      <c r="Q4014" t="str">
        <f>LEFT($N4014, FIND("/", $N4014)-1)</f>
        <v>theater</v>
      </c>
      <c r="R4014" t="str">
        <f>RIGHT(N4014, LEN(N4014)-LEN(Q4014)-1)</f>
        <v>plays</v>
      </c>
      <c r="S4014" s="5">
        <f>$J4014/60/60/24+DATE(1970, 1, 1)</f>
        <v>42096.544548611113</v>
      </c>
      <c r="T4014" s="5">
        <f>$I4014/60/60/24+DATE(1970, 1, 1)</f>
        <v>42126.544548611113</v>
      </c>
      <c r="U4014" t="b">
        <f>T4014&gt;S4014</f>
        <v>1</v>
      </c>
    </row>
    <row r="4015" spans="1:21" ht="58" x14ac:dyDescent="0.35">
      <c r="A4015">
        <v>4013</v>
      </c>
      <c r="B4015" s="3" t="s">
        <v>4009</v>
      </c>
      <c r="C4015" s="3" t="s">
        <v>8118</v>
      </c>
      <c r="D4015" s="11">
        <v>2000</v>
      </c>
      <c r="E4015" s="11">
        <v>26</v>
      </c>
      <c r="F4015" t="s">
        <v>8221</v>
      </c>
      <c r="G4015" t="s">
        <v>8224</v>
      </c>
      <c r="H4015" t="s">
        <v>8246</v>
      </c>
      <c r="I4015">
        <v>1424070823</v>
      </c>
      <c r="J4015">
        <v>1421478823</v>
      </c>
      <c r="K4015" t="b">
        <v>0</v>
      </c>
      <c r="L4015">
        <v>2</v>
      </c>
      <c r="M4015" t="b">
        <v>0</v>
      </c>
      <c r="N4015" t="s">
        <v>8271</v>
      </c>
      <c r="O4015" s="13">
        <f>E4015/D4015</f>
        <v>1.2999999999999999E-2</v>
      </c>
      <c r="P4015" s="14">
        <f>IF($L4015&lt;&gt;0, E4015/L4015, 0)</f>
        <v>13</v>
      </c>
      <c r="Q4015" t="str">
        <f>LEFT($N4015, FIND("/", $N4015)-1)</f>
        <v>theater</v>
      </c>
      <c r="R4015" t="str">
        <f>RIGHT(N4015, LEN(N4015)-LEN(Q4015)-1)</f>
        <v>plays</v>
      </c>
      <c r="S4015" s="5">
        <f>$J4015/60/60/24+DATE(1970, 1, 1)</f>
        <v>42021.301192129627</v>
      </c>
      <c r="T4015" s="5">
        <f>$I4015/60/60/24+DATE(1970, 1, 1)</f>
        <v>42051.301192129627</v>
      </c>
      <c r="U4015" t="b">
        <f>T4015&gt;S4015</f>
        <v>1</v>
      </c>
    </row>
    <row r="4016" spans="1:21" ht="43.5" x14ac:dyDescent="0.35">
      <c r="A4016">
        <v>4014</v>
      </c>
      <c r="B4016" s="3" t="s">
        <v>4010</v>
      </c>
      <c r="C4016" s="3" t="s">
        <v>8119</v>
      </c>
      <c r="D4016" s="11">
        <v>9000</v>
      </c>
      <c r="E4016" s="11">
        <v>0</v>
      </c>
      <c r="F4016" t="s">
        <v>8221</v>
      </c>
      <c r="G4016" t="s">
        <v>8224</v>
      </c>
      <c r="H4016" t="s">
        <v>8246</v>
      </c>
      <c r="I4016">
        <v>1457157269</v>
      </c>
      <c r="J4016">
        <v>1455861269</v>
      </c>
      <c r="K4016" t="b">
        <v>0</v>
      </c>
      <c r="L4016">
        <v>0</v>
      </c>
      <c r="M4016" t="b">
        <v>0</v>
      </c>
      <c r="N4016" t="s">
        <v>8271</v>
      </c>
      <c r="O4016" s="13">
        <f>E4016/D4016</f>
        <v>0</v>
      </c>
      <c r="P4016" s="14">
        <f>IF($L4016&lt;&gt;0, E4016/L4016, 0)</f>
        <v>0</v>
      </c>
      <c r="Q4016" t="str">
        <f>LEFT($N4016, FIND("/", $N4016)-1)</f>
        <v>theater</v>
      </c>
      <c r="R4016" t="str">
        <f>RIGHT(N4016, LEN(N4016)-LEN(Q4016)-1)</f>
        <v>plays</v>
      </c>
      <c r="S4016" s="5">
        <f>$J4016/60/60/24+DATE(1970, 1, 1)</f>
        <v>42419.246168981481</v>
      </c>
      <c r="T4016" s="5">
        <f>$I4016/60/60/24+DATE(1970, 1, 1)</f>
        <v>42434.246168981481</v>
      </c>
      <c r="U4016" t="b">
        <f>T4016&gt;S4016</f>
        <v>1</v>
      </c>
    </row>
    <row r="4017" spans="1:21" ht="58" x14ac:dyDescent="0.35">
      <c r="A4017">
        <v>4015</v>
      </c>
      <c r="B4017" s="3" t="s">
        <v>4011</v>
      </c>
      <c r="C4017" s="3" t="s">
        <v>8120</v>
      </c>
      <c r="D4017" s="11">
        <v>7000</v>
      </c>
      <c r="E4017" s="11">
        <v>1</v>
      </c>
      <c r="F4017" t="s">
        <v>8221</v>
      </c>
      <c r="G4017" t="s">
        <v>8224</v>
      </c>
      <c r="H4017" t="s">
        <v>8246</v>
      </c>
      <c r="I4017">
        <v>1437331463</v>
      </c>
      <c r="J4017">
        <v>1434739463</v>
      </c>
      <c r="K4017" t="b">
        <v>0</v>
      </c>
      <c r="L4017">
        <v>1</v>
      </c>
      <c r="M4017" t="b">
        <v>0</v>
      </c>
      <c r="N4017" t="s">
        <v>8271</v>
      </c>
      <c r="O4017" s="13">
        <f>E4017/D4017</f>
        <v>1.4285714285714287E-4</v>
      </c>
      <c r="P4017" s="14">
        <f>IF($L4017&lt;&gt;0, E4017/L4017, 0)</f>
        <v>1</v>
      </c>
      <c r="Q4017" t="str">
        <f>LEFT($N4017, FIND("/", $N4017)-1)</f>
        <v>theater</v>
      </c>
      <c r="R4017" t="str">
        <f>RIGHT(N4017, LEN(N4017)-LEN(Q4017)-1)</f>
        <v>plays</v>
      </c>
      <c r="S4017" s="5">
        <f>$J4017/60/60/24+DATE(1970, 1, 1)</f>
        <v>42174.780821759254</v>
      </c>
      <c r="T4017" s="5">
        <f>$I4017/60/60/24+DATE(1970, 1, 1)</f>
        <v>42204.780821759254</v>
      </c>
      <c r="U4017" t="b">
        <f>T4017&gt;S4017</f>
        <v>1</v>
      </c>
    </row>
    <row r="4018" spans="1:21" ht="43.5" x14ac:dyDescent="0.35">
      <c r="A4018">
        <v>4016</v>
      </c>
      <c r="B4018" s="3" t="s">
        <v>4012</v>
      </c>
      <c r="C4018" s="3" t="s">
        <v>8121</v>
      </c>
      <c r="D4018" s="11">
        <v>500</v>
      </c>
      <c r="E4018" s="11">
        <v>70</v>
      </c>
      <c r="F4018" t="s">
        <v>8221</v>
      </c>
      <c r="G4018" t="s">
        <v>8225</v>
      </c>
      <c r="H4018" t="s">
        <v>8247</v>
      </c>
      <c r="I4018">
        <v>1410987400</v>
      </c>
      <c r="J4018">
        <v>1408395400</v>
      </c>
      <c r="K4018" t="b">
        <v>0</v>
      </c>
      <c r="L4018">
        <v>7</v>
      </c>
      <c r="M4018" t="b">
        <v>0</v>
      </c>
      <c r="N4018" t="s">
        <v>8271</v>
      </c>
      <c r="O4018" s="13">
        <f>E4018/D4018</f>
        <v>0.14000000000000001</v>
      </c>
      <c r="P4018" s="14">
        <f>IF($L4018&lt;&gt;0, E4018/L4018, 0)</f>
        <v>10</v>
      </c>
      <c r="Q4018" t="str">
        <f>LEFT($N4018, FIND("/", $N4018)-1)</f>
        <v>theater</v>
      </c>
      <c r="R4018" t="str">
        <f>RIGHT(N4018, LEN(N4018)-LEN(Q4018)-1)</f>
        <v>plays</v>
      </c>
      <c r="S4018" s="5">
        <f>$J4018/60/60/24+DATE(1970, 1, 1)</f>
        <v>41869.872685185182</v>
      </c>
      <c r="T4018" s="5">
        <f>$I4018/60/60/24+DATE(1970, 1, 1)</f>
        <v>41899.872685185182</v>
      </c>
      <c r="U4018" t="b">
        <f>T4018&gt;S4018</f>
        <v>1</v>
      </c>
    </row>
    <row r="4019" spans="1:21" ht="43.5" x14ac:dyDescent="0.35">
      <c r="A4019">
        <v>4017</v>
      </c>
      <c r="B4019" s="3" t="s">
        <v>4013</v>
      </c>
      <c r="C4019" s="3" t="s">
        <v>8122</v>
      </c>
      <c r="D4019" s="11">
        <v>10000</v>
      </c>
      <c r="E4019" s="11">
        <v>105</v>
      </c>
      <c r="F4019" t="s">
        <v>8221</v>
      </c>
      <c r="G4019" t="s">
        <v>8224</v>
      </c>
      <c r="H4019" t="s">
        <v>8246</v>
      </c>
      <c r="I4019">
        <v>1409846874</v>
      </c>
      <c r="J4019">
        <v>1407254874</v>
      </c>
      <c r="K4019" t="b">
        <v>0</v>
      </c>
      <c r="L4019">
        <v>2</v>
      </c>
      <c r="M4019" t="b">
        <v>0</v>
      </c>
      <c r="N4019" t="s">
        <v>8271</v>
      </c>
      <c r="O4019" s="13">
        <f>E4019/D4019</f>
        <v>1.0500000000000001E-2</v>
      </c>
      <c r="P4019" s="14">
        <f>IF($L4019&lt;&gt;0, E4019/L4019, 0)</f>
        <v>52.5</v>
      </c>
      <c r="Q4019" t="str">
        <f>LEFT($N4019, FIND("/", $N4019)-1)</f>
        <v>theater</v>
      </c>
      <c r="R4019" t="str">
        <f>RIGHT(N4019, LEN(N4019)-LEN(Q4019)-1)</f>
        <v>plays</v>
      </c>
      <c r="S4019" s="5">
        <f>$J4019/60/60/24+DATE(1970, 1, 1)</f>
        <v>41856.672152777777</v>
      </c>
      <c r="T4019" s="5">
        <f>$I4019/60/60/24+DATE(1970, 1, 1)</f>
        <v>41886.672152777777</v>
      </c>
      <c r="U4019" t="b">
        <f>T4019&gt;S4019</f>
        <v>1</v>
      </c>
    </row>
    <row r="4020" spans="1:21" ht="29" x14ac:dyDescent="0.35">
      <c r="A4020">
        <v>4018</v>
      </c>
      <c r="B4020" s="3" t="s">
        <v>4014</v>
      </c>
      <c r="C4020" s="3" t="s">
        <v>8123</v>
      </c>
      <c r="D4020" s="11">
        <v>1500</v>
      </c>
      <c r="E4020" s="11">
        <v>130</v>
      </c>
      <c r="F4020" t="s">
        <v>8221</v>
      </c>
      <c r="G4020" t="s">
        <v>8225</v>
      </c>
      <c r="H4020" t="s">
        <v>8247</v>
      </c>
      <c r="I4020">
        <v>1475877108</v>
      </c>
      <c r="J4020">
        <v>1473285108</v>
      </c>
      <c r="K4020" t="b">
        <v>0</v>
      </c>
      <c r="L4020">
        <v>4</v>
      </c>
      <c r="M4020" t="b">
        <v>0</v>
      </c>
      <c r="N4020" t="s">
        <v>8271</v>
      </c>
      <c r="O4020" s="13">
        <f>E4020/D4020</f>
        <v>8.666666666666667E-2</v>
      </c>
      <c r="P4020" s="14">
        <f>IF($L4020&lt;&gt;0, E4020/L4020, 0)</f>
        <v>32.5</v>
      </c>
      <c r="Q4020" t="str">
        <f>LEFT($N4020, FIND("/", $N4020)-1)</f>
        <v>theater</v>
      </c>
      <c r="R4020" t="str">
        <f>RIGHT(N4020, LEN(N4020)-LEN(Q4020)-1)</f>
        <v>plays</v>
      </c>
      <c r="S4020" s="5">
        <f>$J4020/60/60/24+DATE(1970, 1, 1)</f>
        <v>42620.91097222222</v>
      </c>
      <c r="T4020" s="5">
        <f>$I4020/60/60/24+DATE(1970, 1, 1)</f>
        <v>42650.91097222222</v>
      </c>
      <c r="U4020" t="b">
        <f>T4020&gt;S4020</f>
        <v>1</v>
      </c>
    </row>
    <row r="4021" spans="1:21" ht="43.5" x14ac:dyDescent="0.35">
      <c r="A4021">
        <v>4019</v>
      </c>
      <c r="B4021" s="3" t="s">
        <v>4015</v>
      </c>
      <c r="C4021" s="3" t="s">
        <v>8124</v>
      </c>
      <c r="D4021" s="11">
        <v>3500</v>
      </c>
      <c r="E4021" s="11">
        <v>29</v>
      </c>
      <c r="F4021" t="s">
        <v>8221</v>
      </c>
      <c r="G4021" t="s">
        <v>8224</v>
      </c>
      <c r="H4021" t="s">
        <v>8246</v>
      </c>
      <c r="I4021">
        <v>1460737680</v>
      </c>
      <c r="J4021">
        <v>1455725596</v>
      </c>
      <c r="K4021" t="b">
        <v>0</v>
      </c>
      <c r="L4021">
        <v>4</v>
      </c>
      <c r="M4021" t="b">
        <v>0</v>
      </c>
      <c r="N4021" t="s">
        <v>8271</v>
      </c>
      <c r="O4021" s="13">
        <f>E4021/D4021</f>
        <v>8.2857142857142851E-3</v>
      </c>
      <c r="P4021" s="14">
        <f>IF($L4021&lt;&gt;0, E4021/L4021, 0)</f>
        <v>7.25</v>
      </c>
      <c r="Q4021" t="str">
        <f>LEFT($N4021, FIND("/", $N4021)-1)</f>
        <v>theater</v>
      </c>
      <c r="R4021" t="str">
        <f>RIGHT(N4021, LEN(N4021)-LEN(Q4021)-1)</f>
        <v>plays</v>
      </c>
      <c r="S4021" s="5">
        <f>$J4021/60/60/24+DATE(1970, 1, 1)</f>
        <v>42417.675879629634</v>
      </c>
      <c r="T4021" s="5">
        <f>$I4021/60/60/24+DATE(1970, 1, 1)</f>
        <v>42475.686111111107</v>
      </c>
      <c r="U4021" t="b">
        <f>T4021&gt;S4021</f>
        <v>1</v>
      </c>
    </row>
    <row r="4022" spans="1:21" ht="43.5" x14ac:dyDescent="0.35">
      <c r="A4022">
        <v>4020</v>
      </c>
      <c r="B4022" s="3" t="s">
        <v>4016</v>
      </c>
      <c r="C4022" s="3" t="s">
        <v>8125</v>
      </c>
      <c r="D4022" s="11">
        <v>600</v>
      </c>
      <c r="E4022" s="11">
        <v>100</v>
      </c>
      <c r="F4022" t="s">
        <v>8221</v>
      </c>
      <c r="G4022" t="s">
        <v>8224</v>
      </c>
      <c r="H4022" t="s">
        <v>8246</v>
      </c>
      <c r="I4022">
        <v>1427168099</v>
      </c>
      <c r="J4022">
        <v>1424579699</v>
      </c>
      <c r="K4022" t="b">
        <v>0</v>
      </c>
      <c r="L4022">
        <v>3</v>
      </c>
      <c r="M4022" t="b">
        <v>0</v>
      </c>
      <c r="N4022" t="s">
        <v>8271</v>
      </c>
      <c r="O4022" s="13">
        <f>E4022/D4022</f>
        <v>0.16666666666666666</v>
      </c>
      <c r="P4022" s="14">
        <f>IF($L4022&lt;&gt;0, E4022/L4022, 0)</f>
        <v>33.333333333333336</v>
      </c>
      <c r="Q4022" t="str">
        <f>LEFT($N4022, FIND("/", $N4022)-1)</f>
        <v>theater</v>
      </c>
      <c r="R4022" t="str">
        <f>RIGHT(N4022, LEN(N4022)-LEN(Q4022)-1)</f>
        <v>plays</v>
      </c>
      <c r="S4022" s="5">
        <f>$J4022/60/60/24+DATE(1970, 1, 1)</f>
        <v>42057.190960648149</v>
      </c>
      <c r="T4022" s="5">
        <f>$I4022/60/60/24+DATE(1970, 1, 1)</f>
        <v>42087.149293981478</v>
      </c>
      <c r="U4022" t="b">
        <f>T4022&gt;S4022</f>
        <v>1</v>
      </c>
    </row>
    <row r="4023" spans="1:21" ht="43.5" x14ac:dyDescent="0.35">
      <c r="A4023">
        <v>4021</v>
      </c>
      <c r="B4023" s="3" t="s">
        <v>4017</v>
      </c>
      <c r="C4023" s="3" t="s">
        <v>8126</v>
      </c>
      <c r="D4023" s="11">
        <v>15000</v>
      </c>
      <c r="E4023" s="11">
        <v>125</v>
      </c>
      <c r="F4023" t="s">
        <v>8221</v>
      </c>
      <c r="G4023" t="s">
        <v>8224</v>
      </c>
      <c r="H4023" t="s">
        <v>8246</v>
      </c>
      <c r="I4023">
        <v>1414360358</v>
      </c>
      <c r="J4023">
        <v>1409176358</v>
      </c>
      <c r="K4023" t="b">
        <v>0</v>
      </c>
      <c r="L4023">
        <v>2</v>
      </c>
      <c r="M4023" t="b">
        <v>0</v>
      </c>
      <c r="N4023" t="s">
        <v>8271</v>
      </c>
      <c r="O4023" s="13">
        <f>E4023/D4023</f>
        <v>8.3333333333333332E-3</v>
      </c>
      <c r="P4023" s="14">
        <f>IF($L4023&lt;&gt;0, E4023/L4023, 0)</f>
        <v>62.5</v>
      </c>
      <c r="Q4023" t="str">
        <f>LEFT($N4023, FIND("/", $N4023)-1)</f>
        <v>theater</v>
      </c>
      <c r="R4023" t="str">
        <f>RIGHT(N4023, LEN(N4023)-LEN(Q4023)-1)</f>
        <v>plays</v>
      </c>
      <c r="S4023" s="5">
        <f>$J4023/60/60/24+DATE(1970, 1, 1)</f>
        <v>41878.911550925928</v>
      </c>
      <c r="T4023" s="5">
        <f>$I4023/60/60/24+DATE(1970, 1, 1)</f>
        <v>41938.911550925928</v>
      </c>
      <c r="U4023" t="b">
        <f>T4023&gt;S4023</f>
        <v>1</v>
      </c>
    </row>
    <row r="4024" spans="1:21" ht="29" x14ac:dyDescent="0.35">
      <c r="A4024">
        <v>4022</v>
      </c>
      <c r="B4024" s="3" t="s">
        <v>4018</v>
      </c>
      <c r="C4024" s="3" t="s">
        <v>8127</v>
      </c>
      <c r="D4024" s="11">
        <v>18000</v>
      </c>
      <c r="E4024" s="11">
        <v>12521</v>
      </c>
      <c r="F4024" t="s">
        <v>8221</v>
      </c>
      <c r="G4024" t="s">
        <v>8224</v>
      </c>
      <c r="H4024" t="s">
        <v>8246</v>
      </c>
      <c r="I4024">
        <v>1422759240</v>
      </c>
      <c r="J4024">
        <v>1418824867</v>
      </c>
      <c r="K4024" t="b">
        <v>0</v>
      </c>
      <c r="L4024">
        <v>197</v>
      </c>
      <c r="M4024" t="b">
        <v>0</v>
      </c>
      <c r="N4024" t="s">
        <v>8271</v>
      </c>
      <c r="O4024" s="13">
        <f>E4024/D4024</f>
        <v>0.69561111111111107</v>
      </c>
      <c r="P4024" s="14">
        <f>IF($L4024&lt;&gt;0, E4024/L4024, 0)</f>
        <v>63.558375634517766</v>
      </c>
      <c r="Q4024" t="str">
        <f>LEFT($N4024, FIND("/", $N4024)-1)</f>
        <v>theater</v>
      </c>
      <c r="R4024" t="str">
        <f>RIGHT(N4024, LEN(N4024)-LEN(Q4024)-1)</f>
        <v>plays</v>
      </c>
      <c r="S4024" s="5">
        <f>$J4024/60/60/24+DATE(1970, 1, 1)</f>
        <v>41990.584108796291</v>
      </c>
      <c r="T4024" s="5">
        <f>$I4024/60/60/24+DATE(1970, 1, 1)</f>
        <v>42036.120833333334</v>
      </c>
      <c r="U4024" t="b">
        <f>T4024&gt;S4024</f>
        <v>1</v>
      </c>
    </row>
    <row r="4025" spans="1:21" ht="43.5" x14ac:dyDescent="0.35">
      <c r="A4025">
        <v>4023</v>
      </c>
      <c r="B4025" s="3" t="s">
        <v>4019</v>
      </c>
      <c r="C4025" s="3" t="s">
        <v>8128</v>
      </c>
      <c r="D4025" s="11">
        <v>7000</v>
      </c>
      <c r="E4025" s="11">
        <v>0</v>
      </c>
      <c r="F4025" t="s">
        <v>8221</v>
      </c>
      <c r="G4025" t="s">
        <v>8224</v>
      </c>
      <c r="H4025" t="s">
        <v>8246</v>
      </c>
      <c r="I4025">
        <v>1458860363</v>
      </c>
      <c r="J4025">
        <v>1454975963</v>
      </c>
      <c r="K4025" t="b">
        <v>0</v>
      </c>
      <c r="L4025">
        <v>0</v>
      </c>
      <c r="M4025" t="b">
        <v>0</v>
      </c>
      <c r="N4025" t="s">
        <v>8271</v>
      </c>
      <c r="O4025" s="13">
        <f>E4025/D4025</f>
        <v>0</v>
      </c>
      <c r="P4025" s="14">
        <f>IF($L4025&lt;&gt;0, E4025/L4025, 0)</f>
        <v>0</v>
      </c>
      <c r="Q4025" t="str">
        <f>LEFT($N4025, FIND("/", $N4025)-1)</f>
        <v>theater</v>
      </c>
      <c r="R4025" t="str">
        <f>RIGHT(N4025, LEN(N4025)-LEN(Q4025)-1)</f>
        <v>plays</v>
      </c>
      <c r="S4025" s="5">
        <f>$J4025/60/60/24+DATE(1970, 1, 1)</f>
        <v>42408.999571759254</v>
      </c>
      <c r="T4025" s="5">
        <f>$I4025/60/60/24+DATE(1970, 1, 1)</f>
        <v>42453.957905092597</v>
      </c>
      <c r="U4025" t="b">
        <f>T4025&gt;S4025</f>
        <v>1</v>
      </c>
    </row>
    <row r="4026" spans="1:21" ht="43.5" x14ac:dyDescent="0.35">
      <c r="A4026">
        <v>4024</v>
      </c>
      <c r="B4026" s="3" t="s">
        <v>4020</v>
      </c>
      <c r="C4026" s="3" t="s">
        <v>8129</v>
      </c>
      <c r="D4026" s="11">
        <v>800</v>
      </c>
      <c r="E4026" s="11">
        <v>10</v>
      </c>
      <c r="F4026" t="s">
        <v>8221</v>
      </c>
      <c r="G4026" t="s">
        <v>8224</v>
      </c>
      <c r="H4026" t="s">
        <v>8246</v>
      </c>
      <c r="I4026">
        <v>1441037097</v>
      </c>
      <c r="J4026">
        <v>1438445097</v>
      </c>
      <c r="K4026" t="b">
        <v>0</v>
      </c>
      <c r="L4026">
        <v>1</v>
      </c>
      <c r="M4026" t="b">
        <v>0</v>
      </c>
      <c r="N4026" t="s">
        <v>8271</v>
      </c>
      <c r="O4026" s="13">
        <f>E4026/D4026</f>
        <v>1.2500000000000001E-2</v>
      </c>
      <c r="P4026" s="14">
        <f>IF($L4026&lt;&gt;0, E4026/L4026, 0)</f>
        <v>10</v>
      </c>
      <c r="Q4026" t="str">
        <f>LEFT($N4026, FIND("/", $N4026)-1)</f>
        <v>theater</v>
      </c>
      <c r="R4026" t="str">
        <f>RIGHT(N4026, LEN(N4026)-LEN(Q4026)-1)</f>
        <v>plays</v>
      </c>
      <c r="S4026" s="5">
        <f>$J4026/60/60/24+DATE(1970, 1, 1)</f>
        <v>42217.670104166667</v>
      </c>
      <c r="T4026" s="5">
        <f>$I4026/60/60/24+DATE(1970, 1, 1)</f>
        <v>42247.670104166667</v>
      </c>
      <c r="U4026" t="b">
        <f>T4026&gt;S4026</f>
        <v>1</v>
      </c>
    </row>
    <row r="4027" spans="1:21" ht="58" x14ac:dyDescent="0.35">
      <c r="A4027">
        <v>4025</v>
      </c>
      <c r="B4027" s="3" t="s">
        <v>4021</v>
      </c>
      <c r="C4027" s="3" t="s">
        <v>8130</v>
      </c>
      <c r="D4027" s="11">
        <v>5000</v>
      </c>
      <c r="E4027" s="11">
        <v>250</v>
      </c>
      <c r="F4027" t="s">
        <v>8221</v>
      </c>
      <c r="G4027" t="s">
        <v>8230</v>
      </c>
      <c r="H4027" t="s">
        <v>8249</v>
      </c>
      <c r="I4027">
        <v>1437889336</v>
      </c>
      <c r="J4027">
        <v>1432705336</v>
      </c>
      <c r="K4027" t="b">
        <v>0</v>
      </c>
      <c r="L4027">
        <v>4</v>
      </c>
      <c r="M4027" t="b">
        <v>0</v>
      </c>
      <c r="N4027" t="s">
        <v>8271</v>
      </c>
      <c r="O4027" s="13">
        <f>E4027/D4027</f>
        <v>0.05</v>
      </c>
      <c r="P4027" s="14">
        <f>IF($L4027&lt;&gt;0, E4027/L4027, 0)</f>
        <v>62.5</v>
      </c>
      <c r="Q4027" t="str">
        <f>LEFT($N4027, FIND("/", $N4027)-1)</f>
        <v>theater</v>
      </c>
      <c r="R4027" t="str">
        <f>RIGHT(N4027, LEN(N4027)-LEN(Q4027)-1)</f>
        <v>plays</v>
      </c>
      <c r="S4027" s="5">
        <f>$J4027/60/60/24+DATE(1970, 1, 1)</f>
        <v>42151.237685185188</v>
      </c>
      <c r="T4027" s="5">
        <f>$I4027/60/60/24+DATE(1970, 1, 1)</f>
        <v>42211.237685185188</v>
      </c>
      <c r="U4027" t="b">
        <f>T4027&gt;S4027</f>
        <v>1</v>
      </c>
    </row>
    <row r="4028" spans="1:21" ht="43.5" x14ac:dyDescent="0.35">
      <c r="A4028">
        <v>4026</v>
      </c>
      <c r="B4028" s="3" t="s">
        <v>4022</v>
      </c>
      <c r="C4028" s="3" t="s">
        <v>8131</v>
      </c>
      <c r="D4028" s="11">
        <v>4000</v>
      </c>
      <c r="E4028" s="11">
        <v>0</v>
      </c>
      <c r="F4028" t="s">
        <v>8221</v>
      </c>
      <c r="G4028" t="s">
        <v>8224</v>
      </c>
      <c r="H4028" t="s">
        <v>8246</v>
      </c>
      <c r="I4028">
        <v>1449247439</v>
      </c>
      <c r="J4028">
        <v>1444059839</v>
      </c>
      <c r="K4028" t="b">
        <v>0</v>
      </c>
      <c r="L4028">
        <v>0</v>
      </c>
      <c r="M4028" t="b">
        <v>0</v>
      </c>
      <c r="N4028" t="s">
        <v>8271</v>
      </c>
      <c r="O4028" s="13">
        <f>E4028/D4028</f>
        <v>0</v>
      </c>
      <c r="P4028" s="14">
        <f>IF($L4028&lt;&gt;0, E4028/L4028, 0)</f>
        <v>0</v>
      </c>
      <c r="Q4028" t="str">
        <f>LEFT($N4028, FIND("/", $N4028)-1)</f>
        <v>theater</v>
      </c>
      <c r="R4028" t="str">
        <f>RIGHT(N4028, LEN(N4028)-LEN(Q4028)-1)</f>
        <v>plays</v>
      </c>
      <c r="S4028" s="5">
        <f>$J4028/60/60/24+DATE(1970, 1, 1)</f>
        <v>42282.655543981484</v>
      </c>
      <c r="T4028" s="5">
        <f>$I4028/60/60/24+DATE(1970, 1, 1)</f>
        <v>42342.697210648148</v>
      </c>
      <c r="U4028" t="b">
        <f>T4028&gt;S4028</f>
        <v>1</v>
      </c>
    </row>
    <row r="4029" spans="1:21" ht="58" x14ac:dyDescent="0.35">
      <c r="A4029">
        <v>4027</v>
      </c>
      <c r="B4029" s="3" t="s">
        <v>4023</v>
      </c>
      <c r="C4029" s="3" t="s">
        <v>8132</v>
      </c>
      <c r="D4029" s="11">
        <v>3000</v>
      </c>
      <c r="E4029" s="11">
        <v>215</v>
      </c>
      <c r="F4029" t="s">
        <v>8221</v>
      </c>
      <c r="G4029" t="s">
        <v>8224</v>
      </c>
      <c r="H4029" t="s">
        <v>8246</v>
      </c>
      <c r="I4029">
        <v>1487811600</v>
      </c>
      <c r="J4029">
        <v>1486077481</v>
      </c>
      <c r="K4029" t="b">
        <v>0</v>
      </c>
      <c r="L4029">
        <v>7</v>
      </c>
      <c r="M4029" t="b">
        <v>0</v>
      </c>
      <c r="N4029" t="s">
        <v>8271</v>
      </c>
      <c r="O4029" s="13">
        <f>E4029/D4029</f>
        <v>7.166666666666667E-2</v>
      </c>
      <c r="P4029" s="14">
        <f>IF($L4029&lt;&gt;0, E4029/L4029, 0)</f>
        <v>30.714285714285715</v>
      </c>
      <c r="Q4029" t="str">
        <f>LEFT($N4029, FIND("/", $N4029)-1)</f>
        <v>theater</v>
      </c>
      <c r="R4029" t="str">
        <f>RIGHT(N4029, LEN(N4029)-LEN(Q4029)-1)</f>
        <v>plays</v>
      </c>
      <c r="S4029" s="5">
        <f>$J4029/60/60/24+DATE(1970, 1, 1)</f>
        <v>42768.97084490741</v>
      </c>
      <c r="T4029" s="5">
        <f>$I4029/60/60/24+DATE(1970, 1, 1)</f>
        <v>42789.041666666672</v>
      </c>
      <c r="U4029" t="b">
        <f>T4029&gt;S4029</f>
        <v>1</v>
      </c>
    </row>
    <row r="4030" spans="1:21" ht="43.5" x14ac:dyDescent="0.35">
      <c r="A4030">
        <v>4028</v>
      </c>
      <c r="B4030" s="3" t="s">
        <v>4024</v>
      </c>
      <c r="C4030" s="3" t="s">
        <v>8133</v>
      </c>
      <c r="D4030" s="11">
        <v>2000</v>
      </c>
      <c r="E4030" s="11">
        <v>561</v>
      </c>
      <c r="F4030" t="s">
        <v>8221</v>
      </c>
      <c r="G4030" t="s">
        <v>8224</v>
      </c>
      <c r="H4030" t="s">
        <v>8246</v>
      </c>
      <c r="I4030">
        <v>1402007500</v>
      </c>
      <c r="J4030">
        <v>1399415500</v>
      </c>
      <c r="K4030" t="b">
        <v>0</v>
      </c>
      <c r="L4030">
        <v>11</v>
      </c>
      <c r="M4030" t="b">
        <v>0</v>
      </c>
      <c r="N4030" t="s">
        <v>8271</v>
      </c>
      <c r="O4030" s="13">
        <f>E4030/D4030</f>
        <v>0.28050000000000003</v>
      </c>
      <c r="P4030" s="14">
        <f>IF($L4030&lt;&gt;0, E4030/L4030, 0)</f>
        <v>51</v>
      </c>
      <c r="Q4030" t="str">
        <f>LEFT($N4030, FIND("/", $N4030)-1)</f>
        <v>theater</v>
      </c>
      <c r="R4030" t="str">
        <f>RIGHT(N4030, LEN(N4030)-LEN(Q4030)-1)</f>
        <v>plays</v>
      </c>
      <c r="S4030" s="5">
        <f>$J4030/60/60/24+DATE(1970, 1, 1)</f>
        <v>41765.938657407409</v>
      </c>
      <c r="T4030" s="5">
        <f>$I4030/60/60/24+DATE(1970, 1, 1)</f>
        <v>41795.938657407409</v>
      </c>
      <c r="U4030" t="b">
        <f>T4030&gt;S4030</f>
        <v>1</v>
      </c>
    </row>
    <row r="4031" spans="1:21" ht="43.5" x14ac:dyDescent="0.35">
      <c r="A4031">
        <v>4029</v>
      </c>
      <c r="B4031" s="3" t="s">
        <v>4025</v>
      </c>
      <c r="C4031" s="3" t="s">
        <v>8134</v>
      </c>
      <c r="D4031" s="11">
        <v>20000</v>
      </c>
      <c r="E4031" s="11">
        <v>0</v>
      </c>
      <c r="F4031" t="s">
        <v>8221</v>
      </c>
      <c r="G4031" t="s">
        <v>8224</v>
      </c>
      <c r="H4031" t="s">
        <v>8246</v>
      </c>
      <c r="I4031">
        <v>1450053370</v>
      </c>
      <c r="J4031">
        <v>1447461370</v>
      </c>
      <c r="K4031" t="b">
        <v>0</v>
      </c>
      <c r="L4031">
        <v>0</v>
      </c>
      <c r="M4031" t="b">
        <v>0</v>
      </c>
      <c r="N4031" t="s">
        <v>8271</v>
      </c>
      <c r="O4031" s="13">
        <f>E4031/D4031</f>
        <v>0</v>
      </c>
      <c r="P4031" s="14">
        <f>IF($L4031&lt;&gt;0, E4031/L4031, 0)</f>
        <v>0</v>
      </c>
      <c r="Q4031" t="str">
        <f>LEFT($N4031, FIND("/", $N4031)-1)</f>
        <v>theater</v>
      </c>
      <c r="R4031" t="str">
        <f>RIGHT(N4031, LEN(N4031)-LEN(Q4031)-1)</f>
        <v>plays</v>
      </c>
      <c r="S4031" s="5">
        <f>$J4031/60/60/24+DATE(1970, 1, 1)</f>
        <v>42322.025115740747</v>
      </c>
      <c r="T4031" s="5">
        <f>$I4031/60/60/24+DATE(1970, 1, 1)</f>
        <v>42352.025115740747</v>
      </c>
      <c r="U4031" t="b">
        <f>T4031&gt;S4031</f>
        <v>1</v>
      </c>
    </row>
    <row r="4032" spans="1:21" ht="58" x14ac:dyDescent="0.35">
      <c r="A4032">
        <v>4030</v>
      </c>
      <c r="B4032" s="3" t="s">
        <v>4026</v>
      </c>
      <c r="C4032" s="3" t="s">
        <v>8135</v>
      </c>
      <c r="D4032" s="11">
        <v>2500</v>
      </c>
      <c r="E4032" s="11">
        <v>400</v>
      </c>
      <c r="F4032" t="s">
        <v>8221</v>
      </c>
      <c r="G4032" t="s">
        <v>8224</v>
      </c>
      <c r="H4032" t="s">
        <v>8246</v>
      </c>
      <c r="I4032">
        <v>1454525340</v>
      </c>
      <c r="J4032">
        <v>1452008599</v>
      </c>
      <c r="K4032" t="b">
        <v>0</v>
      </c>
      <c r="L4032">
        <v>6</v>
      </c>
      <c r="M4032" t="b">
        <v>0</v>
      </c>
      <c r="N4032" t="s">
        <v>8271</v>
      </c>
      <c r="O4032" s="13">
        <f>E4032/D4032</f>
        <v>0.16</v>
      </c>
      <c r="P4032" s="14">
        <f>IF($L4032&lt;&gt;0, E4032/L4032, 0)</f>
        <v>66.666666666666671</v>
      </c>
      <c r="Q4032" t="str">
        <f>LEFT($N4032, FIND("/", $N4032)-1)</f>
        <v>theater</v>
      </c>
      <c r="R4032" t="str">
        <f>RIGHT(N4032, LEN(N4032)-LEN(Q4032)-1)</f>
        <v>plays</v>
      </c>
      <c r="S4032" s="5">
        <f>$J4032/60/60/24+DATE(1970, 1, 1)</f>
        <v>42374.655081018514</v>
      </c>
      <c r="T4032" s="5">
        <f>$I4032/60/60/24+DATE(1970, 1, 1)</f>
        <v>42403.784027777772</v>
      </c>
      <c r="U4032" t="b">
        <f>T4032&gt;S4032</f>
        <v>1</v>
      </c>
    </row>
    <row r="4033" spans="1:21" ht="58" x14ac:dyDescent="0.35">
      <c r="A4033">
        <v>4031</v>
      </c>
      <c r="B4033" s="3" t="s">
        <v>4027</v>
      </c>
      <c r="C4033" s="3" t="s">
        <v>8136</v>
      </c>
      <c r="D4033" s="11">
        <v>5000</v>
      </c>
      <c r="E4033" s="11">
        <v>0</v>
      </c>
      <c r="F4033" t="s">
        <v>8221</v>
      </c>
      <c r="G4033" t="s">
        <v>8224</v>
      </c>
      <c r="H4033" t="s">
        <v>8246</v>
      </c>
      <c r="I4033">
        <v>1418914964</v>
      </c>
      <c r="J4033">
        <v>1414591364</v>
      </c>
      <c r="K4033" t="b">
        <v>0</v>
      </c>
      <c r="L4033">
        <v>0</v>
      </c>
      <c r="M4033" t="b">
        <v>0</v>
      </c>
      <c r="N4033" t="s">
        <v>8271</v>
      </c>
      <c r="O4033" s="13">
        <f>E4033/D4033</f>
        <v>0</v>
      </c>
      <c r="P4033" s="14">
        <f>IF($L4033&lt;&gt;0, E4033/L4033, 0)</f>
        <v>0</v>
      </c>
      <c r="Q4033" t="str">
        <f>LEFT($N4033, FIND("/", $N4033)-1)</f>
        <v>theater</v>
      </c>
      <c r="R4033" t="str">
        <f>RIGHT(N4033, LEN(N4033)-LEN(Q4033)-1)</f>
        <v>plays</v>
      </c>
      <c r="S4033" s="5">
        <f>$J4033/60/60/24+DATE(1970, 1, 1)</f>
        <v>41941.585231481484</v>
      </c>
      <c r="T4033" s="5">
        <f>$I4033/60/60/24+DATE(1970, 1, 1)</f>
        <v>41991.626898148148</v>
      </c>
      <c r="U4033" t="b">
        <f>T4033&gt;S4033</f>
        <v>1</v>
      </c>
    </row>
    <row r="4034" spans="1:21" ht="43.5" x14ac:dyDescent="0.35">
      <c r="A4034">
        <v>4032</v>
      </c>
      <c r="B4034" s="3" t="s">
        <v>4028</v>
      </c>
      <c r="C4034" s="3" t="s">
        <v>8137</v>
      </c>
      <c r="D4034" s="11">
        <v>6048</v>
      </c>
      <c r="E4034" s="11">
        <v>413</v>
      </c>
      <c r="F4034" t="s">
        <v>8221</v>
      </c>
      <c r="G4034" t="s">
        <v>8224</v>
      </c>
      <c r="H4034" t="s">
        <v>8246</v>
      </c>
      <c r="I4034">
        <v>1450211116</v>
      </c>
      <c r="J4034">
        <v>1445023516</v>
      </c>
      <c r="K4034" t="b">
        <v>0</v>
      </c>
      <c r="L4034">
        <v>7</v>
      </c>
      <c r="M4034" t="b">
        <v>0</v>
      </c>
      <c r="N4034" t="s">
        <v>8271</v>
      </c>
      <c r="O4034" s="13">
        <f>E4034/D4034</f>
        <v>6.8287037037037035E-2</v>
      </c>
      <c r="P4034" s="14">
        <f>IF($L4034&lt;&gt;0, E4034/L4034, 0)</f>
        <v>59</v>
      </c>
      <c r="Q4034" t="str">
        <f>LEFT($N4034, FIND("/", $N4034)-1)</f>
        <v>theater</v>
      </c>
      <c r="R4034" t="str">
        <f>RIGHT(N4034, LEN(N4034)-LEN(Q4034)-1)</f>
        <v>plays</v>
      </c>
      <c r="S4034" s="5">
        <f>$J4034/60/60/24+DATE(1970, 1, 1)</f>
        <v>42293.809212962966</v>
      </c>
      <c r="T4034" s="5">
        <f>$I4034/60/60/24+DATE(1970, 1, 1)</f>
        <v>42353.85087962963</v>
      </c>
      <c r="U4034" t="b">
        <f>T4034&gt;S4034</f>
        <v>1</v>
      </c>
    </row>
    <row r="4035" spans="1:21" ht="43.5" x14ac:dyDescent="0.35">
      <c r="A4035">
        <v>4033</v>
      </c>
      <c r="B4035" s="3" t="s">
        <v>4029</v>
      </c>
      <c r="C4035" s="3" t="s">
        <v>8138</v>
      </c>
      <c r="D4035" s="11">
        <v>23900</v>
      </c>
      <c r="E4035" s="11">
        <v>6141.99</v>
      </c>
      <c r="F4035" t="s">
        <v>8221</v>
      </c>
      <c r="G4035" t="s">
        <v>8225</v>
      </c>
      <c r="H4035" t="s">
        <v>8247</v>
      </c>
      <c r="I4035">
        <v>1475398800</v>
      </c>
      <c r="J4035">
        <v>1472711224</v>
      </c>
      <c r="K4035" t="b">
        <v>0</v>
      </c>
      <c r="L4035">
        <v>94</v>
      </c>
      <c r="M4035" t="b">
        <v>0</v>
      </c>
      <c r="N4035" t="s">
        <v>8271</v>
      </c>
      <c r="O4035" s="13">
        <f>E4035/D4035</f>
        <v>0.25698702928870293</v>
      </c>
      <c r="P4035" s="14">
        <f>IF($L4035&lt;&gt;0, E4035/L4035, 0)</f>
        <v>65.340319148936175</v>
      </c>
      <c r="Q4035" t="str">
        <f>LEFT($N4035, FIND("/", $N4035)-1)</f>
        <v>theater</v>
      </c>
      <c r="R4035" t="str">
        <f>RIGHT(N4035, LEN(N4035)-LEN(Q4035)-1)</f>
        <v>plays</v>
      </c>
      <c r="S4035" s="5">
        <f>$J4035/60/60/24+DATE(1970, 1, 1)</f>
        <v>42614.268796296295</v>
      </c>
      <c r="T4035" s="5">
        <f>$I4035/60/60/24+DATE(1970, 1, 1)</f>
        <v>42645.375</v>
      </c>
      <c r="U4035" t="b">
        <f>T4035&gt;S4035</f>
        <v>1</v>
      </c>
    </row>
    <row r="4036" spans="1:21" ht="43.5" x14ac:dyDescent="0.35">
      <c r="A4036">
        <v>4034</v>
      </c>
      <c r="B4036" s="3" t="s">
        <v>4030</v>
      </c>
      <c r="C4036" s="3" t="s">
        <v>8139</v>
      </c>
      <c r="D4036" s="11">
        <v>13500</v>
      </c>
      <c r="E4036" s="11">
        <v>200</v>
      </c>
      <c r="F4036" t="s">
        <v>8221</v>
      </c>
      <c r="G4036" t="s">
        <v>8224</v>
      </c>
      <c r="H4036" t="s">
        <v>8246</v>
      </c>
      <c r="I4036">
        <v>1428097450</v>
      </c>
      <c r="J4036">
        <v>1425509050</v>
      </c>
      <c r="K4036" t="b">
        <v>0</v>
      </c>
      <c r="L4036">
        <v>2</v>
      </c>
      <c r="M4036" t="b">
        <v>0</v>
      </c>
      <c r="N4036" t="s">
        <v>8271</v>
      </c>
      <c r="O4036" s="13">
        <f>E4036/D4036</f>
        <v>1.4814814814814815E-2</v>
      </c>
      <c r="P4036" s="14">
        <f>IF($L4036&lt;&gt;0, E4036/L4036, 0)</f>
        <v>100</v>
      </c>
      <c r="Q4036" t="str">
        <f>LEFT($N4036, FIND("/", $N4036)-1)</f>
        <v>theater</v>
      </c>
      <c r="R4036" t="str">
        <f>RIGHT(N4036, LEN(N4036)-LEN(Q4036)-1)</f>
        <v>plays</v>
      </c>
      <c r="S4036" s="5">
        <f>$J4036/60/60/24+DATE(1970, 1, 1)</f>
        <v>42067.947337962964</v>
      </c>
      <c r="T4036" s="5">
        <f>$I4036/60/60/24+DATE(1970, 1, 1)</f>
        <v>42097.905671296292</v>
      </c>
      <c r="U4036" t="b">
        <f>T4036&gt;S4036</f>
        <v>1</v>
      </c>
    </row>
    <row r="4037" spans="1:21" ht="29" x14ac:dyDescent="0.35">
      <c r="A4037">
        <v>4035</v>
      </c>
      <c r="B4037" s="3" t="s">
        <v>4031</v>
      </c>
      <c r="C4037" s="3" t="s">
        <v>8140</v>
      </c>
      <c r="D4037" s="11">
        <v>10000</v>
      </c>
      <c r="E4037" s="11">
        <v>3685</v>
      </c>
      <c r="F4037" t="s">
        <v>8221</v>
      </c>
      <c r="G4037" t="s">
        <v>8224</v>
      </c>
      <c r="H4037" t="s">
        <v>8246</v>
      </c>
      <c r="I4037">
        <v>1413925887</v>
      </c>
      <c r="J4037">
        <v>1411333887</v>
      </c>
      <c r="K4037" t="b">
        <v>0</v>
      </c>
      <c r="L4037">
        <v>25</v>
      </c>
      <c r="M4037" t="b">
        <v>0</v>
      </c>
      <c r="N4037" t="s">
        <v>8271</v>
      </c>
      <c r="O4037" s="13">
        <f>E4037/D4037</f>
        <v>0.36849999999999999</v>
      </c>
      <c r="P4037" s="14">
        <f>IF($L4037&lt;&gt;0, E4037/L4037, 0)</f>
        <v>147.4</v>
      </c>
      <c r="Q4037" t="str">
        <f>LEFT($N4037, FIND("/", $N4037)-1)</f>
        <v>theater</v>
      </c>
      <c r="R4037" t="str">
        <f>RIGHT(N4037, LEN(N4037)-LEN(Q4037)-1)</f>
        <v>plays</v>
      </c>
      <c r="S4037" s="5">
        <f>$J4037/60/60/24+DATE(1970, 1, 1)</f>
        <v>41903.882951388885</v>
      </c>
      <c r="T4037" s="5">
        <f>$I4037/60/60/24+DATE(1970, 1, 1)</f>
        <v>41933.882951388885</v>
      </c>
      <c r="U4037" t="b">
        <f>T4037&gt;S4037</f>
        <v>1</v>
      </c>
    </row>
    <row r="4038" spans="1:21" ht="43.5" x14ac:dyDescent="0.35">
      <c r="A4038">
        <v>4036</v>
      </c>
      <c r="B4038" s="3" t="s">
        <v>4032</v>
      </c>
      <c r="C4038" s="3" t="s">
        <v>7438</v>
      </c>
      <c r="D4038" s="11">
        <v>6000</v>
      </c>
      <c r="E4038" s="11">
        <v>2823</v>
      </c>
      <c r="F4038" t="s">
        <v>8221</v>
      </c>
      <c r="G4038" t="s">
        <v>8224</v>
      </c>
      <c r="H4038" t="s">
        <v>8246</v>
      </c>
      <c r="I4038">
        <v>1404253800</v>
      </c>
      <c r="J4038">
        <v>1402784964</v>
      </c>
      <c r="K4038" t="b">
        <v>0</v>
      </c>
      <c r="L4038">
        <v>17</v>
      </c>
      <c r="M4038" t="b">
        <v>0</v>
      </c>
      <c r="N4038" t="s">
        <v>8271</v>
      </c>
      <c r="O4038" s="13">
        <f>E4038/D4038</f>
        <v>0.47049999999999997</v>
      </c>
      <c r="P4038" s="14">
        <f>IF($L4038&lt;&gt;0, E4038/L4038, 0)</f>
        <v>166.05882352941177</v>
      </c>
      <c r="Q4038" t="str">
        <f>LEFT($N4038, FIND("/", $N4038)-1)</f>
        <v>theater</v>
      </c>
      <c r="R4038" t="str">
        <f>RIGHT(N4038, LEN(N4038)-LEN(Q4038)-1)</f>
        <v>plays</v>
      </c>
      <c r="S4038" s="5">
        <f>$J4038/60/60/24+DATE(1970, 1, 1)</f>
        <v>41804.937083333331</v>
      </c>
      <c r="T4038" s="5">
        <f>$I4038/60/60/24+DATE(1970, 1, 1)</f>
        <v>41821.9375</v>
      </c>
      <c r="U4038" t="b">
        <f>T4038&gt;S4038</f>
        <v>1</v>
      </c>
    </row>
    <row r="4039" spans="1:21" ht="58" x14ac:dyDescent="0.35">
      <c r="A4039">
        <v>4037</v>
      </c>
      <c r="B4039" s="3" t="s">
        <v>4033</v>
      </c>
      <c r="C4039" s="3" t="s">
        <v>8141</v>
      </c>
      <c r="D4039" s="11">
        <v>700</v>
      </c>
      <c r="E4039" s="11">
        <v>80</v>
      </c>
      <c r="F4039" t="s">
        <v>8221</v>
      </c>
      <c r="G4039" t="s">
        <v>8224</v>
      </c>
      <c r="H4039" t="s">
        <v>8246</v>
      </c>
      <c r="I4039">
        <v>1464099900</v>
      </c>
      <c r="J4039">
        <v>1462585315</v>
      </c>
      <c r="K4039" t="b">
        <v>0</v>
      </c>
      <c r="L4039">
        <v>2</v>
      </c>
      <c r="M4039" t="b">
        <v>0</v>
      </c>
      <c r="N4039" t="s">
        <v>8271</v>
      </c>
      <c r="O4039" s="13">
        <f>E4039/D4039</f>
        <v>0.11428571428571428</v>
      </c>
      <c r="P4039" s="14">
        <f>IF($L4039&lt;&gt;0, E4039/L4039, 0)</f>
        <v>40</v>
      </c>
      <c r="Q4039" t="str">
        <f>LEFT($N4039, FIND("/", $N4039)-1)</f>
        <v>theater</v>
      </c>
      <c r="R4039" t="str">
        <f>RIGHT(N4039, LEN(N4039)-LEN(Q4039)-1)</f>
        <v>plays</v>
      </c>
      <c r="S4039" s="5">
        <f>$J4039/60/60/24+DATE(1970, 1, 1)</f>
        <v>42497.070775462969</v>
      </c>
      <c r="T4039" s="5">
        <f>$I4039/60/60/24+DATE(1970, 1, 1)</f>
        <v>42514.600694444445</v>
      </c>
      <c r="U4039" t="b">
        <f>T4039&gt;S4039</f>
        <v>1</v>
      </c>
    </row>
    <row r="4040" spans="1:21" ht="43.5" x14ac:dyDescent="0.35">
      <c r="A4040">
        <v>4038</v>
      </c>
      <c r="B4040" s="3" t="s">
        <v>4034</v>
      </c>
      <c r="C4040" s="3" t="s">
        <v>8142</v>
      </c>
      <c r="D4040" s="11">
        <v>2500</v>
      </c>
      <c r="E4040" s="11">
        <v>301</v>
      </c>
      <c r="F4040" t="s">
        <v>8221</v>
      </c>
      <c r="G4040" t="s">
        <v>8224</v>
      </c>
      <c r="H4040" t="s">
        <v>8246</v>
      </c>
      <c r="I4040">
        <v>1413573010</v>
      </c>
      <c r="J4040">
        <v>1408389010</v>
      </c>
      <c r="K4040" t="b">
        <v>0</v>
      </c>
      <c r="L4040">
        <v>4</v>
      </c>
      <c r="M4040" t="b">
        <v>0</v>
      </c>
      <c r="N4040" t="s">
        <v>8271</v>
      </c>
      <c r="O4040" s="13">
        <f>E4040/D4040</f>
        <v>0.12039999999999999</v>
      </c>
      <c r="P4040" s="14">
        <f>IF($L4040&lt;&gt;0, E4040/L4040, 0)</f>
        <v>75.25</v>
      </c>
      <c r="Q4040" t="str">
        <f>LEFT($N4040, FIND("/", $N4040)-1)</f>
        <v>theater</v>
      </c>
      <c r="R4040" t="str">
        <f>RIGHT(N4040, LEN(N4040)-LEN(Q4040)-1)</f>
        <v>plays</v>
      </c>
      <c r="S4040" s="5">
        <f>$J4040/60/60/24+DATE(1970, 1, 1)</f>
        <v>41869.798726851855</v>
      </c>
      <c r="T4040" s="5">
        <f>$I4040/60/60/24+DATE(1970, 1, 1)</f>
        <v>41929.798726851855</v>
      </c>
      <c r="U4040" t="b">
        <f>T4040&gt;S4040</f>
        <v>1</v>
      </c>
    </row>
    <row r="4041" spans="1:21" ht="43.5" x14ac:dyDescent="0.35">
      <c r="A4041">
        <v>4039</v>
      </c>
      <c r="B4041" s="3" t="s">
        <v>4035</v>
      </c>
      <c r="C4041" s="3" t="s">
        <v>8143</v>
      </c>
      <c r="D4041" s="11">
        <v>500</v>
      </c>
      <c r="E4041" s="11">
        <v>300</v>
      </c>
      <c r="F4041" t="s">
        <v>8221</v>
      </c>
      <c r="G4041" t="s">
        <v>8224</v>
      </c>
      <c r="H4041" t="s">
        <v>8246</v>
      </c>
      <c r="I4041">
        <v>1448949540</v>
      </c>
      <c r="J4041">
        <v>1446048367</v>
      </c>
      <c r="K4041" t="b">
        <v>0</v>
      </c>
      <c r="L4041">
        <v>5</v>
      </c>
      <c r="M4041" t="b">
        <v>0</v>
      </c>
      <c r="N4041" t="s">
        <v>8271</v>
      </c>
      <c r="O4041" s="13">
        <f>E4041/D4041</f>
        <v>0.6</v>
      </c>
      <c r="P4041" s="14">
        <f>IF($L4041&lt;&gt;0, E4041/L4041, 0)</f>
        <v>60</v>
      </c>
      <c r="Q4041" t="str">
        <f>LEFT($N4041, FIND("/", $N4041)-1)</f>
        <v>theater</v>
      </c>
      <c r="R4041" t="str">
        <f>RIGHT(N4041, LEN(N4041)-LEN(Q4041)-1)</f>
        <v>plays</v>
      </c>
      <c r="S4041" s="5">
        <f>$J4041/60/60/24+DATE(1970, 1, 1)</f>
        <v>42305.670914351853</v>
      </c>
      <c r="T4041" s="5">
        <f>$I4041/60/60/24+DATE(1970, 1, 1)</f>
        <v>42339.249305555553</v>
      </c>
      <c r="U4041" t="b">
        <f>T4041&gt;S4041</f>
        <v>1</v>
      </c>
    </row>
    <row r="4042" spans="1:21" ht="43.5" x14ac:dyDescent="0.35">
      <c r="A4042">
        <v>4040</v>
      </c>
      <c r="B4042" s="3" t="s">
        <v>4036</v>
      </c>
      <c r="C4042" s="3" t="s">
        <v>8144</v>
      </c>
      <c r="D4042" s="11">
        <v>8000</v>
      </c>
      <c r="E4042" s="11">
        <v>2500</v>
      </c>
      <c r="F4042" t="s">
        <v>8221</v>
      </c>
      <c r="G4042" t="s">
        <v>8224</v>
      </c>
      <c r="H4042" t="s">
        <v>8246</v>
      </c>
      <c r="I4042">
        <v>1437188400</v>
      </c>
      <c r="J4042">
        <v>1432100004</v>
      </c>
      <c r="K4042" t="b">
        <v>0</v>
      </c>
      <c r="L4042">
        <v>2</v>
      </c>
      <c r="M4042" t="b">
        <v>0</v>
      </c>
      <c r="N4042" t="s">
        <v>8271</v>
      </c>
      <c r="O4042" s="13">
        <f>E4042/D4042</f>
        <v>0.3125</v>
      </c>
      <c r="P4042" s="14">
        <f>IF($L4042&lt;&gt;0, E4042/L4042, 0)</f>
        <v>1250</v>
      </c>
      <c r="Q4042" t="str">
        <f>LEFT($N4042, FIND("/", $N4042)-1)</f>
        <v>theater</v>
      </c>
      <c r="R4042" t="str">
        <f>RIGHT(N4042, LEN(N4042)-LEN(Q4042)-1)</f>
        <v>plays</v>
      </c>
      <c r="S4042" s="5">
        <f>$J4042/60/60/24+DATE(1970, 1, 1)</f>
        <v>42144.231527777782</v>
      </c>
      <c r="T4042" s="5">
        <f>$I4042/60/60/24+DATE(1970, 1, 1)</f>
        <v>42203.125</v>
      </c>
      <c r="U4042" t="b">
        <f>T4042&gt;S4042</f>
        <v>1</v>
      </c>
    </row>
    <row r="4043" spans="1:21" ht="29" x14ac:dyDescent="0.35">
      <c r="A4043">
        <v>4041</v>
      </c>
      <c r="B4043" s="3" t="s">
        <v>4037</v>
      </c>
      <c r="C4043" s="3" t="s">
        <v>8145</v>
      </c>
      <c r="D4043" s="11">
        <v>5000</v>
      </c>
      <c r="E4043" s="11">
        <v>21</v>
      </c>
      <c r="F4043" t="s">
        <v>8221</v>
      </c>
      <c r="G4043" t="s">
        <v>8225</v>
      </c>
      <c r="H4043" t="s">
        <v>8247</v>
      </c>
      <c r="I4043">
        <v>1473160954</v>
      </c>
      <c r="J4043">
        <v>1467976954</v>
      </c>
      <c r="K4043" t="b">
        <v>0</v>
      </c>
      <c r="L4043">
        <v>2</v>
      </c>
      <c r="M4043" t="b">
        <v>0</v>
      </c>
      <c r="N4043" t="s">
        <v>8271</v>
      </c>
      <c r="O4043" s="13">
        <f>E4043/D4043</f>
        <v>4.1999999999999997E-3</v>
      </c>
      <c r="P4043" s="14">
        <f>IF($L4043&lt;&gt;0, E4043/L4043, 0)</f>
        <v>10.5</v>
      </c>
      <c r="Q4043" t="str">
        <f>LEFT($N4043, FIND("/", $N4043)-1)</f>
        <v>theater</v>
      </c>
      <c r="R4043" t="str">
        <f>RIGHT(N4043, LEN(N4043)-LEN(Q4043)-1)</f>
        <v>plays</v>
      </c>
      <c r="S4043" s="5">
        <f>$J4043/60/60/24+DATE(1970, 1, 1)</f>
        <v>42559.474004629628</v>
      </c>
      <c r="T4043" s="5">
        <f>$I4043/60/60/24+DATE(1970, 1, 1)</f>
        <v>42619.474004629628</v>
      </c>
      <c r="U4043" t="b">
        <f>T4043&gt;S4043</f>
        <v>1</v>
      </c>
    </row>
    <row r="4044" spans="1:21" ht="43.5" x14ac:dyDescent="0.35">
      <c r="A4044">
        <v>4042</v>
      </c>
      <c r="B4044" s="3" t="s">
        <v>4038</v>
      </c>
      <c r="C4044" s="3" t="s">
        <v>8146</v>
      </c>
      <c r="D4044" s="11">
        <v>10000</v>
      </c>
      <c r="E4044" s="11">
        <v>21</v>
      </c>
      <c r="F4044" t="s">
        <v>8221</v>
      </c>
      <c r="G4044" t="s">
        <v>8224</v>
      </c>
      <c r="H4044" t="s">
        <v>8246</v>
      </c>
      <c r="I4044">
        <v>1421781360</v>
      </c>
      <c r="J4044">
        <v>1419213664</v>
      </c>
      <c r="K4044" t="b">
        <v>0</v>
      </c>
      <c r="L4044">
        <v>3</v>
      </c>
      <c r="M4044" t="b">
        <v>0</v>
      </c>
      <c r="N4044" t="s">
        <v>8271</v>
      </c>
      <c r="O4044" s="13">
        <f>E4044/D4044</f>
        <v>2.0999999999999999E-3</v>
      </c>
      <c r="P4044" s="14">
        <f>IF($L4044&lt;&gt;0, E4044/L4044, 0)</f>
        <v>7</v>
      </c>
      <c r="Q4044" t="str">
        <f>LEFT($N4044, FIND("/", $N4044)-1)</f>
        <v>theater</v>
      </c>
      <c r="R4044" t="str">
        <f>RIGHT(N4044, LEN(N4044)-LEN(Q4044)-1)</f>
        <v>plays</v>
      </c>
      <c r="S4044" s="5">
        <f>$J4044/60/60/24+DATE(1970, 1, 1)</f>
        <v>41995.084074074075</v>
      </c>
      <c r="T4044" s="5">
        <f>$I4044/60/60/24+DATE(1970, 1, 1)</f>
        <v>42024.802777777775</v>
      </c>
      <c r="U4044" t="b">
        <f>T4044&gt;S4044</f>
        <v>1</v>
      </c>
    </row>
    <row r="4045" spans="1:21" ht="43.5" x14ac:dyDescent="0.35">
      <c r="A4045">
        <v>4043</v>
      </c>
      <c r="B4045" s="3" t="s">
        <v>4039</v>
      </c>
      <c r="C4045" s="3" t="s">
        <v>8147</v>
      </c>
      <c r="D4045" s="11">
        <v>300</v>
      </c>
      <c r="E4045" s="11">
        <v>0</v>
      </c>
      <c r="F4045" t="s">
        <v>8221</v>
      </c>
      <c r="G4045" t="s">
        <v>8229</v>
      </c>
      <c r="H4045" t="s">
        <v>8251</v>
      </c>
      <c r="I4045">
        <v>1416524325</v>
      </c>
      <c r="J4045">
        <v>1415228325</v>
      </c>
      <c r="K4045" t="b">
        <v>0</v>
      </c>
      <c r="L4045">
        <v>0</v>
      </c>
      <c r="M4045" t="b">
        <v>0</v>
      </c>
      <c r="N4045" t="s">
        <v>8271</v>
      </c>
      <c r="O4045" s="13">
        <f>E4045/D4045</f>
        <v>0</v>
      </c>
      <c r="P4045" s="14">
        <f>IF($L4045&lt;&gt;0, E4045/L4045, 0)</f>
        <v>0</v>
      </c>
      <c r="Q4045" t="str">
        <f>LEFT($N4045, FIND("/", $N4045)-1)</f>
        <v>theater</v>
      </c>
      <c r="R4045" t="str">
        <f>RIGHT(N4045, LEN(N4045)-LEN(Q4045)-1)</f>
        <v>plays</v>
      </c>
      <c r="S4045" s="5">
        <f>$J4045/60/60/24+DATE(1970, 1, 1)</f>
        <v>41948.957465277781</v>
      </c>
      <c r="T4045" s="5">
        <f>$I4045/60/60/24+DATE(1970, 1, 1)</f>
        <v>41963.957465277781</v>
      </c>
      <c r="U4045" t="b">
        <f>T4045&gt;S4045</f>
        <v>1</v>
      </c>
    </row>
    <row r="4046" spans="1:21" ht="43.5" x14ac:dyDescent="0.35">
      <c r="A4046">
        <v>4044</v>
      </c>
      <c r="B4046" s="3" t="s">
        <v>4040</v>
      </c>
      <c r="C4046" s="3" t="s">
        <v>8148</v>
      </c>
      <c r="D4046" s="11">
        <v>600</v>
      </c>
      <c r="E4046" s="11">
        <v>225</v>
      </c>
      <c r="F4046" t="s">
        <v>8221</v>
      </c>
      <c r="G4046" t="s">
        <v>8224</v>
      </c>
      <c r="H4046" t="s">
        <v>8246</v>
      </c>
      <c r="I4046">
        <v>1428642000</v>
      </c>
      <c r="J4046">
        <v>1426050982</v>
      </c>
      <c r="K4046" t="b">
        <v>0</v>
      </c>
      <c r="L4046">
        <v>4</v>
      </c>
      <c r="M4046" t="b">
        <v>0</v>
      </c>
      <c r="N4046" t="s">
        <v>8271</v>
      </c>
      <c r="O4046" s="13">
        <f>E4046/D4046</f>
        <v>0.375</v>
      </c>
      <c r="P4046" s="14">
        <f>IF($L4046&lt;&gt;0, E4046/L4046, 0)</f>
        <v>56.25</v>
      </c>
      <c r="Q4046" t="str">
        <f>LEFT($N4046, FIND("/", $N4046)-1)</f>
        <v>theater</v>
      </c>
      <c r="R4046" t="str">
        <f>RIGHT(N4046, LEN(N4046)-LEN(Q4046)-1)</f>
        <v>plays</v>
      </c>
      <c r="S4046" s="5">
        <f>$J4046/60/60/24+DATE(1970, 1, 1)</f>
        <v>42074.219699074078</v>
      </c>
      <c r="T4046" s="5">
        <f>$I4046/60/60/24+DATE(1970, 1, 1)</f>
        <v>42104.208333333328</v>
      </c>
      <c r="U4046" t="b">
        <f>T4046&gt;S4046</f>
        <v>1</v>
      </c>
    </row>
    <row r="4047" spans="1:21" ht="58" x14ac:dyDescent="0.35">
      <c r="A4047">
        <v>4045</v>
      </c>
      <c r="B4047" s="3" t="s">
        <v>4041</v>
      </c>
      <c r="C4047" s="3" t="s">
        <v>8149</v>
      </c>
      <c r="D4047" s="11">
        <v>5000</v>
      </c>
      <c r="E4047" s="11">
        <v>1</v>
      </c>
      <c r="F4047" t="s">
        <v>8221</v>
      </c>
      <c r="G4047" t="s">
        <v>8226</v>
      </c>
      <c r="H4047" t="s">
        <v>8248</v>
      </c>
      <c r="I4047">
        <v>1408596589</v>
      </c>
      <c r="J4047">
        <v>1406004589</v>
      </c>
      <c r="K4047" t="b">
        <v>0</v>
      </c>
      <c r="L4047">
        <v>1</v>
      </c>
      <c r="M4047" t="b">
        <v>0</v>
      </c>
      <c r="N4047" t="s">
        <v>8271</v>
      </c>
      <c r="O4047" s="13">
        <f>E4047/D4047</f>
        <v>2.0000000000000001E-4</v>
      </c>
      <c r="P4047" s="14">
        <f>IF($L4047&lt;&gt;0, E4047/L4047, 0)</f>
        <v>1</v>
      </c>
      <c r="Q4047" t="str">
        <f>LEFT($N4047, FIND("/", $N4047)-1)</f>
        <v>theater</v>
      </c>
      <c r="R4047" t="str">
        <f>RIGHT(N4047, LEN(N4047)-LEN(Q4047)-1)</f>
        <v>plays</v>
      </c>
      <c r="S4047" s="5">
        <f>$J4047/60/60/24+DATE(1970, 1, 1)</f>
        <v>41842.201261574075</v>
      </c>
      <c r="T4047" s="5">
        <f>$I4047/60/60/24+DATE(1970, 1, 1)</f>
        <v>41872.201261574075</v>
      </c>
      <c r="U4047" t="b">
        <f>T4047&gt;S4047</f>
        <v>1</v>
      </c>
    </row>
    <row r="4048" spans="1:21" ht="58" x14ac:dyDescent="0.35">
      <c r="A4048">
        <v>4046</v>
      </c>
      <c r="B4048" s="3" t="s">
        <v>4042</v>
      </c>
      <c r="C4048" s="3" t="s">
        <v>8150</v>
      </c>
      <c r="D4048" s="11">
        <v>5600</v>
      </c>
      <c r="E4048" s="11">
        <v>460</v>
      </c>
      <c r="F4048" t="s">
        <v>8221</v>
      </c>
      <c r="G4048" t="s">
        <v>8224</v>
      </c>
      <c r="H4048" t="s">
        <v>8246</v>
      </c>
      <c r="I4048">
        <v>1413992210</v>
      </c>
      <c r="J4048">
        <v>1411400210</v>
      </c>
      <c r="K4048" t="b">
        <v>0</v>
      </c>
      <c r="L4048">
        <v>12</v>
      </c>
      <c r="M4048" t="b">
        <v>0</v>
      </c>
      <c r="N4048" t="s">
        <v>8271</v>
      </c>
      <c r="O4048" s="13">
        <f>E4048/D4048</f>
        <v>8.2142857142857142E-2</v>
      </c>
      <c r="P4048" s="14">
        <f>IF($L4048&lt;&gt;0, E4048/L4048, 0)</f>
        <v>38.333333333333336</v>
      </c>
      <c r="Q4048" t="str">
        <f>LEFT($N4048, FIND("/", $N4048)-1)</f>
        <v>theater</v>
      </c>
      <c r="R4048" t="str">
        <f>RIGHT(N4048, LEN(N4048)-LEN(Q4048)-1)</f>
        <v>plays</v>
      </c>
      <c r="S4048" s="5">
        <f>$J4048/60/60/24+DATE(1970, 1, 1)</f>
        <v>41904.650578703702</v>
      </c>
      <c r="T4048" s="5">
        <f>$I4048/60/60/24+DATE(1970, 1, 1)</f>
        <v>41934.650578703702</v>
      </c>
      <c r="U4048" t="b">
        <f>T4048&gt;S4048</f>
        <v>1</v>
      </c>
    </row>
    <row r="4049" spans="1:21" ht="43.5" x14ac:dyDescent="0.35">
      <c r="A4049">
        <v>4047</v>
      </c>
      <c r="B4049" s="3" t="s">
        <v>4043</v>
      </c>
      <c r="C4049" s="3" t="s">
        <v>8151</v>
      </c>
      <c r="D4049" s="11">
        <v>5000</v>
      </c>
      <c r="E4049" s="11">
        <v>110</v>
      </c>
      <c r="F4049" t="s">
        <v>8221</v>
      </c>
      <c r="G4049" t="s">
        <v>8224</v>
      </c>
      <c r="H4049" t="s">
        <v>8246</v>
      </c>
      <c r="I4049">
        <v>1420938000</v>
      </c>
      <c r="J4049">
        <v>1418862743</v>
      </c>
      <c r="K4049" t="b">
        <v>0</v>
      </c>
      <c r="L4049">
        <v>4</v>
      </c>
      <c r="M4049" t="b">
        <v>0</v>
      </c>
      <c r="N4049" t="s">
        <v>8271</v>
      </c>
      <c r="O4049" s="13">
        <f>E4049/D4049</f>
        <v>2.1999999999999999E-2</v>
      </c>
      <c r="P4049" s="14">
        <f>IF($L4049&lt;&gt;0, E4049/L4049, 0)</f>
        <v>27.5</v>
      </c>
      <c r="Q4049" t="str">
        <f>LEFT($N4049, FIND("/", $N4049)-1)</f>
        <v>theater</v>
      </c>
      <c r="R4049" t="str">
        <f>RIGHT(N4049, LEN(N4049)-LEN(Q4049)-1)</f>
        <v>plays</v>
      </c>
      <c r="S4049" s="5">
        <f>$J4049/60/60/24+DATE(1970, 1, 1)</f>
        <v>41991.022488425922</v>
      </c>
      <c r="T4049" s="5">
        <f>$I4049/60/60/24+DATE(1970, 1, 1)</f>
        <v>42015.041666666672</v>
      </c>
      <c r="U4049" t="b">
        <f>T4049&gt;S4049</f>
        <v>1</v>
      </c>
    </row>
    <row r="4050" spans="1:21" ht="58" x14ac:dyDescent="0.35">
      <c r="A4050">
        <v>4048</v>
      </c>
      <c r="B4050" s="3" t="s">
        <v>4044</v>
      </c>
      <c r="C4050" s="3" t="s">
        <v>8152</v>
      </c>
      <c r="D4050" s="11">
        <v>17000</v>
      </c>
      <c r="E4050" s="11">
        <v>3001</v>
      </c>
      <c r="F4050" t="s">
        <v>8221</v>
      </c>
      <c r="G4050" t="s">
        <v>8225</v>
      </c>
      <c r="H4050" t="s">
        <v>8247</v>
      </c>
      <c r="I4050">
        <v>1460373187</v>
      </c>
      <c r="J4050">
        <v>1457352787</v>
      </c>
      <c r="K4050" t="b">
        <v>0</v>
      </c>
      <c r="L4050">
        <v>91</v>
      </c>
      <c r="M4050" t="b">
        <v>0</v>
      </c>
      <c r="N4050" t="s">
        <v>8271</v>
      </c>
      <c r="O4050" s="13">
        <f>E4050/D4050</f>
        <v>0.17652941176470588</v>
      </c>
      <c r="P4050" s="14">
        <f>IF($L4050&lt;&gt;0, E4050/L4050, 0)</f>
        <v>32.978021978021978</v>
      </c>
      <c r="Q4050" t="str">
        <f>LEFT($N4050, FIND("/", $N4050)-1)</f>
        <v>theater</v>
      </c>
      <c r="R4050" t="str">
        <f>RIGHT(N4050, LEN(N4050)-LEN(Q4050)-1)</f>
        <v>plays</v>
      </c>
      <c r="S4050" s="5">
        <f>$J4050/60/60/24+DATE(1970, 1, 1)</f>
        <v>42436.509108796294</v>
      </c>
      <c r="T4050" s="5">
        <f>$I4050/60/60/24+DATE(1970, 1, 1)</f>
        <v>42471.467442129629</v>
      </c>
      <c r="U4050" t="b">
        <f>T4050&gt;S4050</f>
        <v>1</v>
      </c>
    </row>
    <row r="4051" spans="1:21" ht="43.5" x14ac:dyDescent="0.35">
      <c r="A4051">
        <v>4049</v>
      </c>
      <c r="B4051" s="3" t="s">
        <v>4045</v>
      </c>
      <c r="C4051" s="3" t="s">
        <v>8153</v>
      </c>
      <c r="D4051" s="11">
        <v>20000</v>
      </c>
      <c r="E4051" s="11">
        <v>16</v>
      </c>
      <c r="F4051" t="s">
        <v>8221</v>
      </c>
      <c r="G4051" t="s">
        <v>8224</v>
      </c>
      <c r="H4051" t="s">
        <v>8246</v>
      </c>
      <c r="I4051">
        <v>1436914815</v>
      </c>
      <c r="J4051">
        <v>1434322815</v>
      </c>
      <c r="K4051" t="b">
        <v>0</v>
      </c>
      <c r="L4051">
        <v>1</v>
      </c>
      <c r="M4051" t="b">
        <v>0</v>
      </c>
      <c r="N4051" t="s">
        <v>8271</v>
      </c>
      <c r="O4051" s="13">
        <f>E4051/D4051</f>
        <v>8.0000000000000004E-4</v>
      </c>
      <c r="P4051" s="14">
        <f>IF($L4051&lt;&gt;0, E4051/L4051, 0)</f>
        <v>16</v>
      </c>
      <c r="Q4051" t="str">
        <f>LEFT($N4051, FIND("/", $N4051)-1)</f>
        <v>theater</v>
      </c>
      <c r="R4051" t="str">
        <f>RIGHT(N4051, LEN(N4051)-LEN(Q4051)-1)</f>
        <v>plays</v>
      </c>
      <c r="S4051" s="5">
        <f>$J4051/60/60/24+DATE(1970, 1, 1)</f>
        <v>42169.958506944444</v>
      </c>
      <c r="T4051" s="5">
        <f>$I4051/60/60/24+DATE(1970, 1, 1)</f>
        <v>42199.958506944444</v>
      </c>
      <c r="U4051" t="b">
        <f>T4051&gt;S4051</f>
        <v>1</v>
      </c>
    </row>
    <row r="4052" spans="1:21" ht="58" x14ac:dyDescent="0.35">
      <c r="A4052">
        <v>4050</v>
      </c>
      <c r="B4052" s="3" t="s">
        <v>4046</v>
      </c>
      <c r="C4052" s="3" t="s">
        <v>8154</v>
      </c>
      <c r="D4052" s="11">
        <v>1500</v>
      </c>
      <c r="E4052" s="11">
        <v>1</v>
      </c>
      <c r="F4052" t="s">
        <v>8221</v>
      </c>
      <c r="G4052" t="s">
        <v>8224</v>
      </c>
      <c r="H4052" t="s">
        <v>8246</v>
      </c>
      <c r="I4052">
        <v>1414077391</v>
      </c>
      <c r="J4052">
        <v>1411485391</v>
      </c>
      <c r="K4052" t="b">
        <v>0</v>
      </c>
      <c r="L4052">
        <v>1</v>
      </c>
      <c r="M4052" t="b">
        <v>0</v>
      </c>
      <c r="N4052" t="s">
        <v>8271</v>
      </c>
      <c r="O4052" s="13">
        <f>E4052/D4052</f>
        <v>6.6666666666666664E-4</v>
      </c>
      <c r="P4052" s="14">
        <f>IF($L4052&lt;&gt;0, E4052/L4052, 0)</f>
        <v>1</v>
      </c>
      <c r="Q4052" t="str">
        <f>LEFT($N4052, FIND("/", $N4052)-1)</f>
        <v>theater</v>
      </c>
      <c r="R4052" t="str">
        <f>RIGHT(N4052, LEN(N4052)-LEN(Q4052)-1)</f>
        <v>plays</v>
      </c>
      <c r="S4052" s="5">
        <f>$J4052/60/60/24+DATE(1970, 1, 1)</f>
        <v>41905.636469907404</v>
      </c>
      <c r="T4052" s="5">
        <f>$I4052/60/60/24+DATE(1970, 1, 1)</f>
        <v>41935.636469907404</v>
      </c>
      <c r="U4052" t="b">
        <f>T4052&gt;S4052</f>
        <v>1</v>
      </c>
    </row>
    <row r="4053" spans="1:21" ht="43.5" x14ac:dyDescent="0.35">
      <c r="A4053">
        <v>4051</v>
      </c>
      <c r="B4053" s="3" t="s">
        <v>4047</v>
      </c>
      <c r="C4053" s="3" t="s">
        <v>8155</v>
      </c>
      <c r="D4053" s="11">
        <v>500</v>
      </c>
      <c r="E4053" s="11">
        <v>0</v>
      </c>
      <c r="F4053" t="s">
        <v>8221</v>
      </c>
      <c r="G4053" t="s">
        <v>8224</v>
      </c>
      <c r="H4053" t="s">
        <v>8246</v>
      </c>
      <c r="I4053">
        <v>1399618380</v>
      </c>
      <c r="J4053">
        <v>1399058797</v>
      </c>
      <c r="K4053" t="b">
        <v>0</v>
      </c>
      <c r="L4053">
        <v>0</v>
      </c>
      <c r="M4053" t="b">
        <v>0</v>
      </c>
      <c r="N4053" t="s">
        <v>8271</v>
      </c>
      <c r="O4053" s="13">
        <f>E4053/D4053</f>
        <v>0</v>
      </c>
      <c r="P4053" s="14">
        <f>IF($L4053&lt;&gt;0, E4053/L4053, 0)</f>
        <v>0</v>
      </c>
      <c r="Q4053" t="str">
        <f>LEFT($N4053, FIND("/", $N4053)-1)</f>
        <v>theater</v>
      </c>
      <c r="R4053" t="str">
        <f>RIGHT(N4053, LEN(N4053)-LEN(Q4053)-1)</f>
        <v>plays</v>
      </c>
      <c r="S4053" s="5">
        <f>$J4053/60/60/24+DATE(1970, 1, 1)</f>
        <v>41761.810150462967</v>
      </c>
      <c r="T4053" s="5">
        <f>$I4053/60/60/24+DATE(1970, 1, 1)</f>
        <v>41768.286805555559</v>
      </c>
      <c r="U4053" t="b">
        <f>T4053&gt;S4053</f>
        <v>1</v>
      </c>
    </row>
    <row r="4054" spans="1:21" ht="58" x14ac:dyDescent="0.35">
      <c r="A4054">
        <v>4052</v>
      </c>
      <c r="B4054" s="3" t="s">
        <v>4048</v>
      </c>
      <c r="C4054" s="3" t="s">
        <v>8156</v>
      </c>
      <c r="D4054" s="11">
        <v>3000</v>
      </c>
      <c r="E4054" s="11">
        <v>1126</v>
      </c>
      <c r="F4054" t="s">
        <v>8221</v>
      </c>
      <c r="G4054" t="s">
        <v>8224</v>
      </c>
      <c r="H4054" t="s">
        <v>8246</v>
      </c>
      <c r="I4054">
        <v>1413234316</v>
      </c>
      <c r="J4054">
        <v>1408050316</v>
      </c>
      <c r="K4054" t="b">
        <v>0</v>
      </c>
      <c r="L4054">
        <v>13</v>
      </c>
      <c r="M4054" t="b">
        <v>0</v>
      </c>
      <c r="N4054" t="s">
        <v>8271</v>
      </c>
      <c r="O4054" s="13">
        <f>E4054/D4054</f>
        <v>0.37533333333333335</v>
      </c>
      <c r="P4054" s="14">
        <f>IF($L4054&lt;&gt;0, E4054/L4054, 0)</f>
        <v>86.615384615384613</v>
      </c>
      <c r="Q4054" t="str">
        <f>LEFT($N4054, FIND("/", $N4054)-1)</f>
        <v>theater</v>
      </c>
      <c r="R4054" t="str">
        <f>RIGHT(N4054, LEN(N4054)-LEN(Q4054)-1)</f>
        <v>plays</v>
      </c>
      <c r="S4054" s="5">
        <f>$J4054/60/60/24+DATE(1970, 1, 1)</f>
        <v>41865.878657407404</v>
      </c>
      <c r="T4054" s="5">
        <f>$I4054/60/60/24+DATE(1970, 1, 1)</f>
        <v>41925.878657407404</v>
      </c>
      <c r="U4054" t="b">
        <f>T4054&gt;S4054</f>
        <v>1</v>
      </c>
    </row>
    <row r="4055" spans="1:21" ht="43.5" x14ac:dyDescent="0.35">
      <c r="A4055">
        <v>4053</v>
      </c>
      <c r="B4055" s="3" t="s">
        <v>4049</v>
      </c>
      <c r="C4055" s="3" t="s">
        <v>8157</v>
      </c>
      <c r="D4055" s="11">
        <v>500</v>
      </c>
      <c r="E4055" s="11">
        <v>110</v>
      </c>
      <c r="F4055" t="s">
        <v>8221</v>
      </c>
      <c r="G4055" t="s">
        <v>8225</v>
      </c>
      <c r="H4055" t="s">
        <v>8247</v>
      </c>
      <c r="I4055">
        <v>1416081600</v>
      </c>
      <c r="J4055">
        <v>1413477228</v>
      </c>
      <c r="K4055" t="b">
        <v>0</v>
      </c>
      <c r="L4055">
        <v>2</v>
      </c>
      <c r="M4055" t="b">
        <v>0</v>
      </c>
      <c r="N4055" t="s">
        <v>8271</v>
      </c>
      <c r="O4055" s="13">
        <f>E4055/D4055</f>
        <v>0.22</v>
      </c>
      <c r="P4055" s="14">
        <f>IF($L4055&lt;&gt;0, E4055/L4055, 0)</f>
        <v>55</v>
      </c>
      <c r="Q4055" t="str">
        <f>LEFT($N4055, FIND("/", $N4055)-1)</f>
        <v>theater</v>
      </c>
      <c r="R4055" t="str">
        <f>RIGHT(N4055, LEN(N4055)-LEN(Q4055)-1)</f>
        <v>plays</v>
      </c>
      <c r="S4055" s="5">
        <f>$J4055/60/60/24+DATE(1970, 1, 1)</f>
        <v>41928.690138888887</v>
      </c>
      <c r="T4055" s="5">
        <f>$I4055/60/60/24+DATE(1970, 1, 1)</f>
        <v>41958.833333333328</v>
      </c>
      <c r="U4055" t="b">
        <f>T4055&gt;S4055</f>
        <v>1</v>
      </c>
    </row>
    <row r="4056" spans="1:21" ht="43.5" x14ac:dyDescent="0.35">
      <c r="A4056">
        <v>4054</v>
      </c>
      <c r="B4056" s="3" t="s">
        <v>4050</v>
      </c>
      <c r="C4056" s="3" t="s">
        <v>8158</v>
      </c>
      <c r="D4056" s="11">
        <v>8880</v>
      </c>
      <c r="E4056" s="11">
        <v>0</v>
      </c>
      <c r="F4056" t="s">
        <v>8221</v>
      </c>
      <c r="G4056" t="s">
        <v>8224</v>
      </c>
      <c r="H4056" t="s">
        <v>8246</v>
      </c>
      <c r="I4056">
        <v>1475294400</v>
      </c>
      <c r="J4056">
        <v>1472674285</v>
      </c>
      <c r="K4056" t="b">
        <v>0</v>
      </c>
      <c r="L4056">
        <v>0</v>
      </c>
      <c r="M4056" t="b">
        <v>0</v>
      </c>
      <c r="N4056" t="s">
        <v>8271</v>
      </c>
      <c r="O4056" s="13">
        <f>E4056/D4056</f>
        <v>0</v>
      </c>
      <c r="P4056" s="14">
        <f>IF($L4056&lt;&gt;0, E4056/L4056, 0)</f>
        <v>0</v>
      </c>
      <c r="Q4056" t="str">
        <f>LEFT($N4056, FIND("/", $N4056)-1)</f>
        <v>theater</v>
      </c>
      <c r="R4056" t="str">
        <f>RIGHT(N4056, LEN(N4056)-LEN(Q4056)-1)</f>
        <v>plays</v>
      </c>
      <c r="S4056" s="5">
        <f>$J4056/60/60/24+DATE(1970, 1, 1)</f>
        <v>42613.841261574074</v>
      </c>
      <c r="T4056" s="5">
        <f>$I4056/60/60/24+DATE(1970, 1, 1)</f>
        <v>42644.166666666672</v>
      </c>
      <c r="U4056" t="b">
        <f>T4056&gt;S4056</f>
        <v>1</v>
      </c>
    </row>
    <row r="4057" spans="1:21" ht="43.5" x14ac:dyDescent="0.35">
      <c r="A4057">
        <v>4055</v>
      </c>
      <c r="B4057" s="3" t="s">
        <v>4051</v>
      </c>
      <c r="C4057" s="3" t="s">
        <v>8159</v>
      </c>
      <c r="D4057" s="11">
        <v>5000</v>
      </c>
      <c r="E4057" s="11">
        <v>881</v>
      </c>
      <c r="F4057" t="s">
        <v>8221</v>
      </c>
      <c r="G4057" t="s">
        <v>8225</v>
      </c>
      <c r="H4057" t="s">
        <v>8247</v>
      </c>
      <c r="I4057">
        <v>1403192031</v>
      </c>
      <c r="J4057">
        <v>1400600031</v>
      </c>
      <c r="K4057" t="b">
        <v>0</v>
      </c>
      <c r="L4057">
        <v>21</v>
      </c>
      <c r="M4057" t="b">
        <v>0</v>
      </c>
      <c r="N4057" t="s">
        <v>8271</v>
      </c>
      <c r="O4057" s="13">
        <f>E4057/D4057</f>
        <v>0.1762</v>
      </c>
      <c r="P4057" s="14">
        <f>IF($L4057&lt;&gt;0, E4057/L4057, 0)</f>
        <v>41.952380952380949</v>
      </c>
      <c r="Q4057" t="str">
        <f>LEFT($N4057, FIND("/", $N4057)-1)</f>
        <v>theater</v>
      </c>
      <c r="R4057" t="str">
        <f>RIGHT(N4057, LEN(N4057)-LEN(Q4057)-1)</f>
        <v>plays</v>
      </c>
      <c r="S4057" s="5">
        <f>$J4057/60/60/24+DATE(1970, 1, 1)</f>
        <v>41779.648506944446</v>
      </c>
      <c r="T4057" s="5">
        <f>$I4057/60/60/24+DATE(1970, 1, 1)</f>
        <v>41809.648506944446</v>
      </c>
      <c r="U4057" t="b">
        <f>T4057&gt;S4057</f>
        <v>1</v>
      </c>
    </row>
    <row r="4058" spans="1:21" ht="43.5" x14ac:dyDescent="0.35">
      <c r="A4058">
        <v>4056</v>
      </c>
      <c r="B4058" s="3" t="s">
        <v>4052</v>
      </c>
      <c r="C4058" s="3" t="s">
        <v>8160</v>
      </c>
      <c r="D4058" s="11">
        <v>1500</v>
      </c>
      <c r="E4058" s="11">
        <v>795</v>
      </c>
      <c r="F4058" t="s">
        <v>8221</v>
      </c>
      <c r="G4058" t="s">
        <v>8224</v>
      </c>
      <c r="H4058" t="s">
        <v>8246</v>
      </c>
      <c r="I4058">
        <v>1467575940</v>
      </c>
      <c r="J4058">
        <v>1465856639</v>
      </c>
      <c r="K4058" t="b">
        <v>0</v>
      </c>
      <c r="L4058">
        <v>9</v>
      </c>
      <c r="M4058" t="b">
        <v>0</v>
      </c>
      <c r="N4058" t="s">
        <v>8271</v>
      </c>
      <c r="O4058" s="13">
        <f>E4058/D4058</f>
        <v>0.53</v>
      </c>
      <c r="P4058" s="14">
        <f>IF($L4058&lt;&gt;0, E4058/L4058, 0)</f>
        <v>88.333333333333329</v>
      </c>
      <c r="Q4058" t="str">
        <f>LEFT($N4058, FIND("/", $N4058)-1)</f>
        <v>theater</v>
      </c>
      <c r="R4058" t="str">
        <f>RIGHT(N4058, LEN(N4058)-LEN(Q4058)-1)</f>
        <v>plays</v>
      </c>
      <c r="S4058" s="5">
        <f>$J4058/60/60/24+DATE(1970, 1, 1)</f>
        <v>42534.933321759265</v>
      </c>
      <c r="T4058" s="5">
        <f>$I4058/60/60/24+DATE(1970, 1, 1)</f>
        <v>42554.832638888889</v>
      </c>
      <c r="U4058" t="b">
        <f>T4058&gt;S4058</f>
        <v>1</v>
      </c>
    </row>
    <row r="4059" spans="1:21" ht="58" x14ac:dyDescent="0.35">
      <c r="A4059">
        <v>4057</v>
      </c>
      <c r="B4059" s="3" t="s">
        <v>4053</v>
      </c>
      <c r="C4059" s="3" t="s">
        <v>8161</v>
      </c>
      <c r="D4059" s="11">
        <v>3500</v>
      </c>
      <c r="E4059" s="11">
        <v>775</v>
      </c>
      <c r="F4059" t="s">
        <v>8221</v>
      </c>
      <c r="G4059" t="s">
        <v>8225</v>
      </c>
      <c r="H4059" t="s">
        <v>8247</v>
      </c>
      <c r="I4059">
        <v>1448492400</v>
      </c>
      <c r="J4059">
        <v>1446506080</v>
      </c>
      <c r="K4059" t="b">
        <v>0</v>
      </c>
      <c r="L4059">
        <v>6</v>
      </c>
      <c r="M4059" t="b">
        <v>0</v>
      </c>
      <c r="N4059" t="s">
        <v>8271</v>
      </c>
      <c r="O4059" s="13">
        <f>E4059/D4059</f>
        <v>0.22142857142857142</v>
      </c>
      <c r="P4059" s="14">
        <f>IF($L4059&lt;&gt;0, E4059/L4059, 0)</f>
        <v>129.16666666666666</v>
      </c>
      <c r="Q4059" t="str">
        <f>LEFT($N4059, FIND("/", $N4059)-1)</f>
        <v>theater</v>
      </c>
      <c r="R4059" t="str">
        <f>RIGHT(N4059, LEN(N4059)-LEN(Q4059)-1)</f>
        <v>plays</v>
      </c>
      <c r="S4059" s="5">
        <f>$J4059/60/60/24+DATE(1970, 1, 1)</f>
        <v>42310.968518518523</v>
      </c>
      <c r="T4059" s="5">
        <f>$I4059/60/60/24+DATE(1970, 1, 1)</f>
        <v>42333.958333333328</v>
      </c>
      <c r="U4059" t="b">
        <f>T4059&gt;S4059</f>
        <v>1</v>
      </c>
    </row>
    <row r="4060" spans="1:21" ht="43.5" x14ac:dyDescent="0.35">
      <c r="A4060">
        <v>4058</v>
      </c>
      <c r="B4060" s="3" t="s">
        <v>4054</v>
      </c>
      <c r="C4060" s="3" t="s">
        <v>8162</v>
      </c>
      <c r="D4060" s="11">
        <v>3750</v>
      </c>
      <c r="E4060" s="11">
        <v>95</v>
      </c>
      <c r="F4060" t="s">
        <v>8221</v>
      </c>
      <c r="G4060" t="s">
        <v>8224</v>
      </c>
      <c r="H4060" t="s">
        <v>8246</v>
      </c>
      <c r="I4060">
        <v>1459483140</v>
      </c>
      <c r="J4060">
        <v>1458178044</v>
      </c>
      <c r="K4060" t="b">
        <v>0</v>
      </c>
      <c r="L4060">
        <v>4</v>
      </c>
      <c r="M4060" t="b">
        <v>0</v>
      </c>
      <c r="N4060" t="s">
        <v>8271</v>
      </c>
      <c r="O4060" s="13">
        <f>E4060/D4060</f>
        <v>2.5333333333333333E-2</v>
      </c>
      <c r="P4060" s="14">
        <f>IF($L4060&lt;&gt;0, E4060/L4060, 0)</f>
        <v>23.75</v>
      </c>
      <c r="Q4060" t="str">
        <f>LEFT($N4060, FIND("/", $N4060)-1)</f>
        <v>theater</v>
      </c>
      <c r="R4060" t="str">
        <f>RIGHT(N4060, LEN(N4060)-LEN(Q4060)-1)</f>
        <v>plays</v>
      </c>
      <c r="S4060" s="5">
        <f>$J4060/60/60/24+DATE(1970, 1, 1)</f>
        <v>42446.060694444444</v>
      </c>
      <c r="T4060" s="5">
        <f>$I4060/60/60/24+DATE(1970, 1, 1)</f>
        <v>42461.165972222225</v>
      </c>
      <c r="U4060" t="b">
        <f>T4060&gt;S4060</f>
        <v>1</v>
      </c>
    </row>
    <row r="4061" spans="1:21" ht="43.5" x14ac:dyDescent="0.35">
      <c r="A4061">
        <v>4059</v>
      </c>
      <c r="B4061" s="3" t="s">
        <v>4055</v>
      </c>
      <c r="C4061" s="3" t="s">
        <v>8163</v>
      </c>
      <c r="D4061" s="11">
        <v>10000</v>
      </c>
      <c r="E4061" s="11">
        <v>250</v>
      </c>
      <c r="F4061" t="s">
        <v>8221</v>
      </c>
      <c r="G4061" t="s">
        <v>8229</v>
      </c>
      <c r="H4061" t="s">
        <v>8251</v>
      </c>
      <c r="I4061">
        <v>1410836400</v>
      </c>
      <c r="J4061">
        <v>1408116152</v>
      </c>
      <c r="K4061" t="b">
        <v>0</v>
      </c>
      <c r="L4061">
        <v>7</v>
      </c>
      <c r="M4061" t="b">
        <v>0</v>
      </c>
      <c r="N4061" t="s">
        <v>8271</v>
      </c>
      <c r="O4061" s="13">
        <f>E4061/D4061</f>
        <v>2.5000000000000001E-2</v>
      </c>
      <c r="P4061" s="14">
        <f>IF($L4061&lt;&gt;0, E4061/L4061, 0)</f>
        <v>35.714285714285715</v>
      </c>
      <c r="Q4061" t="str">
        <f>LEFT($N4061, FIND("/", $N4061)-1)</f>
        <v>theater</v>
      </c>
      <c r="R4061" t="str">
        <f>RIGHT(N4061, LEN(N4061)-LEN(Q4061)-1)</f>
        <v>plays</v>
      </c>
      <c r="S4061" s="5">
        <f>$J4061/60/60/24+DATE(1970, 1, 1)</f>
        <v>41866.640648148146</v>
      </c>
      <c r="T4061" s="5">
        <f>$I4061/60/60/24+DATE(1970, 1, 1)</f>
        <v>41898.125</v>
      </c>
      <c r="U4061" t="b">
        <f>T4061&gt;S4061</f>
        <v>1</v>
      </c>
    </row>
    <row r="4062" spans="1:21" ht="58" x14ac:dyDescent="0.35">
      <c r="A4062">
        <v>4060</v>
      </c>
      <c r="B4062" s="3" t="s">
        <v>4056</v>
      </c>
      <c r="C4062" s="3" t="s">
        <v>8164</v>
      </c>
      <c r="D4062" s="11">
        <v>10000</v>
      </c>
      <c r="E4062" s="11">
        <v>285</v>
      </c>
      <c r="F4062" t="s">
        <v>8221</v>
      </c>
      <c r="G4062" t="s">
        <v>8229</v>
      </c>
      <c r="H4062" t="s">
        <v>8251</v>
      </c>
      <c r="I4062">
        <v>1403539200</v>
      </c>
      <c r="J4062">
        <v>1400604056</v>
      </c>
      <c r="K4062" t="b">
        <v>0</v>
      </c>
      <c r="L4062">
        <v>5</v>
      </c>
      <c r="M4062" t="b">
        <v>0</v>
      </c>
      <c r="N4062" t="s">
        <v>8271</v>
      </c>
      <c r="O4062" s="13">
        <f>E4062/D4062</f>
        <v>2.8500000000000001E-2</v>
      </c>
      <c r="P4062" s="14">
        <f>IF($L4062&lt;&gt;0, E4062/L4062, 0)</f>
        <v>57</v>
      </c>
      <c r="Q4062" t="str">
        <f>LEFT($N4062, FIND("/", $N4062)-1)</f>
        <v>theater</v>
      </c>
      <c r="R4062" t="str">
        <f>RIGHT(N4062, LEN(N4062)-LEN(Q4062)-1)</f>
        <v>plays</v>
      </c>
      <c r="S4062" s="5">
        <f>$J4062/60/60/24+DATE(1970, 1, 1)</f>
        <v>41779.695092592592</v>
      </c>
      <c r="T4062" s="5">
        <f>$I4062/60/60/24+DATE(1970, 1, 1)</f>
        <v>41813.666666666664</v>
      </c>
      <c r="U4062" t="b">
        <f>T4062&gt;S4062</f>
        <v>1</v>
      </c>
    </row>
    <row r="4063" spans="1:21" ht="43.5" x14ac:dyDescent="0.35">
      <c r="A4063">
        <v>4061</v>
      </c>
      <c r="B4063" s="3" t="s">
        <v>4057</v>
      </c>
      <c r="C4063" s="3" t="s">
        <v>8165</v>
      </c>
      <c r="D4063" s="11">
        <v>525</v>
      </c>
      <c r="E4063" s="11">
        <v>0</v>
      </c>
      <c r="F4063" t="s">
        <v>8221</v>
      </c>
      <c r="G4063" t="s">
        <v>8224</v>
      </c>
      <c r="H4063" t="s">
        <v>8246</v>
      </c>
      <c r="I4063">
        <v>1461205423</v>
      </c>
      <c r="J4063">
        <v>1456025023</v>
      </c>
      <c r="K4063" t="b">
        <v>0</v>
      </c>
      <c r="L4063">
        <v>0</v>
      </c>
      <c r="M4063" t="b">
        <v>0</v>
      </c>
      <c r="N4063" t="s">
        <v>8271</v>
      </c>
      <c r="O4063" s="13">
        <f>E4063/D4063</f>
        <v>0</v>
      </c>
      <c r="P4063" s="14">
        <f>IF($L4063&lt;&gt;0, E4063/L4063, 0)</f>
        <v>0</v>
      </c>
      <c r="Q4063" t="str">
        <f>LEFT($N4063, FIND("/", $N4063)-1)</f>
        <v>theater</v>
      </c>
      <c r="R4063" t="str">
        <f>RIGHT(N4063, LEN(N4063)-LEN(Q4063)-1)</f>
        <v>plays</v>
      </c>
      <c r="S4063" s="5">
        <f>$J4063/60/60/24+DATE(1970, 1, 1)</f>
        <v>42421.141469907408</v>
      </c>
      <c r="T4063" s="5">
        <f>$I4063/60/60/24+DATE(1970, 1, 1)</f>
        <v>42481.099803240737</v>
      </c>
      <c r="U4063" t="b">
        <f>T4063&gt;S4063</f>
        <v>1</v>
      </c>
    </row>
    <row r="4064" spans="1:21" ht="43.5" x14ac:dyDescent="0.35">
      <c r="A4064">
        <v>4062</v>
      </c>
      <c r="B4064" s="3" t="s">
        <v>4058</v>
      </c>
      <c r="C4064" s="3" t="s">
        <v>8166</v>
      </c>
      <c r="D4064" s="11">
        <v>20000</v>
      </c>
      <c r="E4064" s="11">
        <v>490</v>
      </c>
      <c r="F4064" t="s">
        <v>8221</v>
      </c>
      <c r="G4064" t="s">
        <v>8224</v>
      </c>
      <c r="H4064" t="s">
        <v>8246</v>
      </c>
      <c r="I4064">
        <v>1467481468</v>
      </c>
      <c r="J4064">
        <v>1464889468</v>
      </c>
      <c r="K4064" t="b">
        <v>0</v>
      </c>
      <c r="L4064">
        <v>3</v>
      </c>
      <c r="M4064" t="b">
        <v>0</v>
      </c>
      <c r="N4064" t="s">
        <v>8271</v>
      </c>
      <c r="O4064" s="13">
        <f>E4064/D4064</f>
        <v>2.4500000000000001E-2</v>
      </c>
      <c r="P4064" s="14">
        <f>IF($L4064&lt;&gt;0, E4064/L4064, 0)</f>
        <v>163.33333333333334</v>
      </c>
      <c r="Q4064" t="str">
        <f>LEFT($N4064, FIND("/", $N4064)-1)</f>
        <v>theater</v>
      </c>
      <c r="R4064" t="str">
        <f>RIGHT(N4064, LEN(N4064)-LEN(Q4064)-1)</f>
        <v>plays</v>
      </c>
      <c r="S4064" s="5">
        <f>$J4064/60/60/24+DATE(1970, 1, 1)</f>
        <v>42523.739212962959</v>
      </c>
      <c r="T4064" s="5">
        <f>$I4064/60/60/24+DATE(1970, 1, 1)</f>
        <v>42553.739212962959</v>
      </c>
      <c r="U4064" t="b">
        <f>T4064&gt;S4064</f>
        <v>1</v>
      </c>
    </row>
    <row r="4065" spans="1:21" ht="43.5" x14ac:dyDescent="0.35">
      <c r="A4065">
        <v>4063</v>
      </c>
      <c r="B4065" s="3" t="s">
        <v>4059</v>
      </c>
      <c r="C4065" s="3" t="s">
        <v>8167</v>
      </c>
      <c r="D4065" s="11">
        <v>9500</v>
      </c>
      <c r="E4065" s="11">
        <v>135</v>
      </c>
      <c r="F4065" t="s">
        <v>8221</v>
      </c>
      <c r="G4065" t="s">
        <v>8225</v>
      </c>
      <c r="H4065" t="s">
        <v>8247</v>
      </c>
      <c r="I4065">
        <v>1403886084</v>
      </c>
      <c r="J4065">
        <v>1401294084</v>
      </c>
      <c r="K4065" t="b">
        <v>0</v>
      </c>
      <c r="L4065">
        <v>9</v>
      </c>
      <c r="M4065" t="b">
        <v>0</v>
      </c>
      <c r="N4065" t="s">
        <v>8271</v>
      </c>
      <c r="O4065" s="13">
        <f>E4065/D4065</f>
        <v>1.4210526315789474E-2</v>
      </c>
      <c r="P4065" s="14">
        <f>IF($L4065&lt;&gt;0, E4065/L4065, 0)</f>
        <v>15</v>
      </c>
      <c r="Q4065" t="str">
        <f>LEFT($N4065, FIND("/", $N4065)-1)</f>
        <v>theater</v>
      </c>
      <c r="R4065" t="str">
        <f>RIGHT(N4065, LEN(N4065)-LEN(Q4065)-1)</f>
        <v>plays</v>
      </c>
      <c r="S4065" s="5">
        <f>$J4065/60/60/24+DATE(1970, 1, 1)</f>
        <v>41787.681527777779</v>
      </c>
      <c r="T4065" s="5">
        <f>$I4065/60/60/24+DATE(1970, 1, 1)</f>
        <v>41817.681527777779</v>
      </c>
      <c r="U4065" t="b">
        <f>T4065&gt;S4065</f>
        <v>1</v>
      </c>
    </row>
    <row r="4066" spans="1:21" ht="43.5" x14ac:dyDescent="0.35">
      <c r="A4066">
        <v>4064</v>
      </c>
      <c r="B4066" s="3" t="s">
        <v>4060</v>
      </c>
      <c r="C4066" s="3" t="s">
        <v>8168</v>
      </c>
      <c r="D4066" s="11">
        <v>2000</v>
      </c>
      <c r="E4066" s="11">
        <v>385</v>
      </c>
      <c r="F4066" t="s">
        <v>8221</v>
      </c>
      <c r="G4066" t="s">
        <v>8226</v>
      </c>
      <c r="H4066" t="s">
        <v>8248</v>
      </c>
      <c r="I4066">
        <v>1430316426</v>
      </c>
      <c r="J4066">
        <v>1427724426</v>
      </c>
      <c r="K4066" t="b">
        <v>0</v>
      </c>
      <c r="L4066">
        <v>6</v>
      </c>
      <c r="M4066" t="b">
        <v>0</v>
      </c>
      <c r="N4066" t="s">
        <v>8271</v>
      </c>
      <c r="O4066" s="13">
        <f>E4066/D4066</f>
        <v>0.1925</v>
      </c>
      <c r="P4066" s="14">
        <f>IF($L4066&lt;&gt;0, E4066/L4066, 0)</f>
        <v>64.166666666666671</v>
      </c>
      <c r="Q4066" t="str">
        <f>LEFT($N4066, FIND("/", $N4066)-1)</f>
        <v>theater</v>
      </c>
      <c r="R4066" t="str">
        <f>RIGHT(N4066, LEN(N4066)-LEN(Q4066)-1)</f>
        <v>plays</v>
      </c>
      <c r="S4066" s="5">
        <f>$J4066/60/60/24+DATE(1970, 1, 1)</f>
        <v>42093.588263888887</v>
      </c>
      <c r="T4066" s="5">
        <f>$I4066/60/60/24+DATE(1970, 1, 1)</f>
        <v>42123.588263888887</v>
      </c>
      <c r="U4066" t="b">
        <f>T4066&gt;S4066</f>
        <v>1</v>
      </c>
    </row>
    <row r="4067" spans="1:21" ht="29" x14ac:dyDescent="0.35">
      <c r="A4067">
        <v>4065</v>
      </c>
      <c r="B4067" s="3" t="s">
        <v>4061</v>
      </c>
      <c r="C4067" s="3" t="s">
        <v>8169</v>
      </c>
      <c r="D4067" s="11">
        <v>4000</v>
      </c>
      <c r="E4067" s="11">
        <v>27</v>
      </c>
      <c r="F4067" t="s">
        <v>8221</v>
      </c>
      <c r="G4067" t="s">
        <v>8224</v>
      </c>
      <c r="H4067" t="s">
        <v>8246</v>
      </c>
      <c r="I4067">
        <v>1407883811</v>
      </c>
      <c r="J4067">
        <v>1405291811</v>
      </c>
      <c r="K4067" t="b">
        <v>0</v>
      </c>
      <c r="L4067">
        <v>4</v>
      </c>
      <c r="M4067" t="b">
        <v>0</v>
      </c>
      <c r="N4067" t="s">
        <v>8271</v>
      </c>
      <c r="O4067" s="13">
        <f>E4067/D4067</f>
        <v>6.7499999999999999E-3</v>
      </c>
      <c r="P4067" s="14">
        <f>IF($L4067&lt;&gt;0, E4067/L4067, 0)</f>
        <v>6.75</v>
      </c>
      <c r="Q4067" t="str">
        <f>LEFT($N4067, FIND("/", $N4067)-1)</f>
        <v>theater</v>
      </c>
      <c r="R4067" t="str">
        <f>RIGHT(N4067, LEN(N4067)-LEN(Q4067)-1)</f>
        <v>plays</v>
      </c>
      <c r="S4067" s="5">
        <f>$J4067/60/60/24+DATE(1970, 1, 1)</f>
        <v>41833.951516203706</v>
      </c>
      <c r="T4067" s="5">
        <f>$I4067/60/60/24+DATE(1970, 1, 1)</f>
        <v>41863.951516203706</v>
      </c>
      <c r="U4067" t="b">
        <f>T4067&gt;S4067</f>
        <v>1</v>
      </c>
    </row>
    <row r="4068" spans="1:21" ht="58" x14ac:dyDescent="0.35">
      <c r="A4068">
        <v>4066</v>
      </c>
      <c r="B4068" s="3" t="s">
        <v>4062</v>
      </c>
      <c r="C4068" s="3" t="s">
        <v>8170</v>
      </c>
      <c r="D4068" s="11">
        <v>15000</v>
      </c>
      <c r="E4068" s="11">
        <v>25</v>
      </c>
      <c r="F4068" t="s">
        <v>8221</v>
      </c>
      <c r="G4068" t="s">
        <v>8224</v>
      </c>
      <c r="H4068" t="s">
        <v>8246</v>
      </c>
      <c r="I4068">
        <v>1463619388</v>
      </c>
      <c r="J4068">
        <v>1461027388</v>
      </c>
      <c r="K4068" t="b">
        <v>0</v>
      </c>
      <c r="L4068">
        <v>1</v>
      </c>
      <c r="M4068" t="b">
        <v>0</v>
      </c>
      <c r="N4068" t="s">
        <v>8271</v>
      </c>
      <c r="O4068" s="13">
        <f>E4068/D4068</f>
        <v>1.6666666666666668E-3</v>
      </c>
      <c r="P4068" s="14">
        <f>IF($L4068&lt;&gt;0, E4068/L4068, 0)</f>
        <v>25</v>
      </c>
      <c r="Q4068" t="str">
        <f>LEFT($N4068, FIND("/", $N4068)-1)</f>
        <v>theater</v>
      </c>
      <c r="R4068" t="str">
        <f>RIGHT(N4068, LEN(N4068)-LEN(Q4068)-1)</f>
        <v>plays</v>
      </c>
      <c r="S4068" s="5">
        <f>$J4068/60/60/24+DATE(1970, 1, 1)</f>
        <v>42479.039212962962</v>
      </c>
      <c r="T4068" s="5">
        <f>$I4068/60/60/24+DATE(1970, 1, 1)</f>
        <v>42509.039212962962</v>
      </c>
      <c r="U4068" t="b">
        <f>T4068&gt;S4068</f>
        <v>1</v>
      </c>
    </row>
    <row r="4069" spans="1:21" ht="43.5" x14ac:dyDescent="0.35">
      <c r="A4069">
        <v>4067</v>
      </c>
      <c r="B4069" s="3" t="s">
        <v>4063</v>
      </c>
      <c r="C4069" s="3" t="s">
        <v>7998</v>
      </c>
      <c r="D4069" s="11">
        <v>5000</v>
      </c>
      <c r="E4069" s="11">
        <v>3045</v>
      </c>
      <c r="F4069" t="s">
        <v>8221</v>
      </c>
      <c r="G4069" t="s">
        <v>8224</v>
      </c>
      <c r="H4069" t="s">
        <v>8246</v>
      </c>
      <c r="I4069">
        <v>1443408550</v>
      </c>
      <c r="J4069">
        <v>1439952550</v>
      </c>
      <c r="K4069" t="b">
        <v>0</v>
      </c>
      <c r="L4069">
        <v>17</v>
      </c>
      <c r="M4069" t="b">
        <v>0</v>
      </c>
      <c r="N4069" t="s">
        <v>8271</v>
      </c>
      <c r="O4069" s="13">
        <f>E4069/D4069</f>
        <v>0.60899999999999999</v>
      </c>
      <c r="P4069" s="14">
        <f>IF($L4069&lt;&gt;0, E4069/L4069, 0)</f>
        <v>179.11764705882354</v>
      </c>
      <c r="Q4069" t="str">
        <f>LEFT($N4069, FIND("/", $N4069)-1)</f>
        <v>theater</v>
      </c>
      <c r="R4069" t="str">
        <f>RIGHT(N4069, LEN(N4069)-LEN(Q4069)-1)</f>
        <v>plays</v>
      </c>
      <c r="S4069" s="5">
        <f>$J4069/60/60/24+DATE(1970, 1, 1)</f>
        <v>42235.117476851854</v>
      </c>
      <c r="T4069" s="5">
        <f>$I4069/60/60/24+DATE(1970, 1, 1)</f>
        <v>42275.117476851854</v>
      </c>
      <c r="U4069" t="b">
        <f>T4069&gt;S4069</f>
        <v>1</v>
      </c>
    </row>
    <row r="4070" spans="1:21" ht="43.5" x14ac:dyDescent="0.35">
      <c r="A4070">
        <v>4068</v>
      </c>
      <c r="B4070" s="3" t="s">
        <v>4064</v>
      </c>
      <c r="C4070" s="3" t="s">
        <v>8171</v>
      </c>
      <c r="D4070" s="11">
        <v>3495</v>
      </c>
      <c r="E4070" s="11">
        <v>34.950000000000003</v>
      </c>
      <c r="F4070" t="s">
        <v>8221</v>
      </c>
      <c r="G4070" t="s">
        <v>8224</v>
      </c>
      <c r="H4070" t="s">
        <v>8246</v>
      </c>
      <c r="I4070">
        <v>1484348700</v>
      </c>
      <c r="J4070">
        <v>1481756855</v>
      </c>
      <c r="K4070" t="b">
        <v>0</v>
      </c>
      <c r="L4070">
        <v>1</v>
      </c>
      <c r="M4070" t="b">
        <v>0</v>
      </c>
      <c r="N4070" t="s">
        <v>8271</v>
      </c>
      <c r="O4070" s="13">
        <f>E4070/D4070</f>
        <v>0.01</v>
      </c>
      <c r="P4070" s="14">
        <f>IF($L4070&lt;&gt;0, E4070/L4070, 0)</f>
        <v>34.950000000000003</v>
      </c>
      <c r="Q4070" t="str">
        <f>LEFT($N4070, FIND("/", $N4070)-1)</f>
        <v>theater</v>
      </c>
      <c r="R4070" t="str">
        <f>RIGHT(N4070, LEN(N4070)-LEN(Q4070)-1)</f>
        <v>plays</v>
      </c>
      <c r="S4070" s="5">
        <f>$J4070/60/60/24+DATE(1970, 1, 1)</f>
        <v>42718.963599537034</v>
      </c>
      <c r="T4070" s="5">
        <f>$I4070/60/60/24+DATE(1970, 1, 1)</f>
        <v>42748.961805555555</v>
      </c>
      <c r="U4070" t="b">
        <f>T4070&gt;S4070</f>
        <v>1</v>
      </c>
    </row>
    <row r="4071" spans="1:21" ht="43.5" x14ac:dyDescent="0.35">
      <c r="A4071">
        <v>4069</v>
      </c>
      <c r="B4071" s="3" t="s">
        <v>4065</v>
      </c>
      <c r="C4071" s="3" t="s">
        <v>8172</v>
      </c>
      <c r="D4071" s="11">
        <v>1250</v>
      </c>
      <c r="E4071" s="11">
        <v>430</v>
      </c>
      <c r="F4071" t="s">
        <v>8221</v>
      </c>
      <c r="G4071" t="s">
        <v>8225</v>
      </c>
      <c r="H4071" t="s">
        <v>8247</v>
      </c>
      <c r="I4071">
        <v>1425124800</v>
      </c>
      <c r="J4071">
        <v>1421596356</v>
      </c>
      <c r="K4071" t="b">
        <v>0</v>
      </c>
      <c r="L4071">
        <v>13</v>
      </c>
      <c r="M4071" t="b">
        <v>0</v>
      </c>
      <c r="N4071" t="s">
        <v>8271</v>
      </c>
      <c r="O4071" s="13">
        <f>E4071/D4071</f>
        <v>0.34399999999999997</v>
      </c>
      <c r="P4071" s="14">
        <f>IF($L4071&lt;&gt;0, E4071/L4071, 0)</f>
        <v>33.07692307692308</v>
      </c>
      <c r="Q4071" t="str">
        <f>LEFT($N4071, FIND("/", $N4071)-1)</f>
        <v>theater</v>
      </c>
      <c r="R4071" t="str">
        <f>RIGHT(N4071, LEN(N4071)-LEN(Q4071)-1)</f>
        <v>plays</v>
      </c>
      <c r="S4071" s="5">
        <f>$J4071/60/60/24+DATE(1970, 1, 1)</f>
        <v>42022.661527777775</v>
      </c>
      <c r="T4071" s="5">
        <f>$I4071/60/60/24+DATE(1970, 1, 1)</f>
        <v>42063.5</v>
      </c>
      <c r="U4071" t="b">
        <f>T4071&gt;S4071</f>
        <v>1</v>
      </c>
    </row>
    <row r="4072" spans="1:21" ht="43.5" x14ac:dyDescent="0.35">
      <c r="A4072">
        <v>4070</v>
      </c>
      <c r="B4072" s="3" t="s">
        <v>4066</v>
      </c>
      <c r="C4072" s="3" t="s">
        <v>8173</v>
      </c>
      <c r="D4072" s="11">
        <v>1000</v>
      </c>
      <c r="E4072" s="11">
        <v>165</v>
      </c>
      <c r="F4072" t="s">
        <v>8221</v>
      </c>
      <c r="G4072" t="s">
        <v>8224</v>
      </c>
      <c r="H4072" t="s">
        <v>8246</v>
      </c>
      <c r="I4072">
        <v>1425178800</v>
      </c>
      <c r="J4072">
        <v>1422374420</v>
      </c>
      <c r="K4072" t="b">
        <v>0</v>
      </c>
      <c r="L4072">
        <v>6</v>
      </c>
      <c r="M4072" t="b">
        <v>0</v>
      </c>
      <c r="N4072" t="s">
        <v>8271</v>
      </c>
      <c r="O4072" s="13">
        <f>E4072/D4072</f>
        <v>0.16500000000000001</v>
      </c>
      <c r="P4072" s="14">
        <f>IF($L4072&lt;&gt;0, E4072/L4072, 0)</f>
        <v>27.5</v>
      </c>
      <c r="Q4072" t="str">
        <f>LEFT($N4072, FIND("/", $N4072)-1)</f>
        <v>theater</v>
      </c>
      <c r="R4072" t="str">
        <f>RIGHT(N4072, LEN(N4072)-LEN(Q4072)-1)</f>
        <v>plays</v>
      </c>
      <c r="S4072" s="5">
        <f>$J4072/60/60/24+DATE(1970, 1, 1)</f>
        <v>42031.666898148149</v>
      </c>
      <c r="T4072" s="5">
        <f>$I4072/60/60/24+DATE(1970, 1, 1)</f>
        <v>42064.125</v>
      </c>
      <c r="U4072" t="b">
        <f>T4072&gt;S4072</f>
        <v>1</v>
      </c>
    </row>
    <row r="4073" spans="1:21" ht="58" x14ac:dyDescent="0.35">
      <c r="A4073">
        <v>4071</v>
      </c>
      <c r="B4073" s="3" t="s">
        <v>4067</v>
      </c>
      <c r="C4073" s="3" t="s">
        <v>8174</v>
      </c>
      <c r="D4073" s="11">
        <v>20000</v>
      </c>
      <c r="E4073" s="11">
        <v>0</v>
      </c>
      <c r="F4073" t="s">
        <v>8221</v>
      </c>
      <c r="G4073" t="s">
        <v>8238</v>
      </c>
      <c r="H4073" t="s">
        <v>8256</v>
      </c>
      <c r="I4073">
        <v>1482779931</v>
      </c>
      <c r="J4073">
        <v>1480187931</v>
      </c>
      <c r="K4073" t="b">
        <v>0</v>
      </c>
      <c r="L4073">
        <v>0</v>
      </c>
      <c r="M4073" t="b">
        <v>0</v>
      </c>
      <c r="N4073" t="s">
        <v>8271</v>
      </c>
      <c r="O4073" s="13">
        <f>E4073/D4073</f>
        <v>0</v>
      </c>
      <c r="P4073" s="14">
        <f>IF($L4073&lt;&gt;0, E4073/L4073, 0)</f>
        <v>0</v>
      </c>
      <c r="Q4073" t="str">
        <f>LEFT($N4073, FIND("/", $N4073)-1)</f>
        <v>theater</v>
      </c>
      <c r="R4073" t="str">
        <f>RIGHT(N4073, LEN(N4073)-LEN(Q4073)-1)</f>
        <v>plays</v>
      </c>
      <c r="S4073" s="5">
        <f>$J4073/60/60/24+DATE(1970, 1, 1)</f>
        <v>42700.804756944446</v>
      </c>
      <c r="T4073" s="5">
        <f>$I4073/60/60/24+DATE(1970, 1, 1)</f>
        <v>42730.804756944446</v>
      </c>
      <c r="U4073" t="b">
        <f>T4073&gt;S4073</f>
        <v>1</v>
      </c>
    </row>
    <row r="4074" spans="1:21" ht="58" x14ac:dyDescent="0.35">
      <c r="A4074">
        <v>4072</v>
      </c>
      <c r="B4074" s="3" t="s">
        <v>4068</v>
      </c>
      <c r="C4074" s="3" t="s">
        <v>8175</v>
      </c>
      <c r="D4074" s="11">
        <v>1000</v>
      </c>
      <c r="E4074" s="11">
        <v>4</v>
      </c>
      <c r="F4074" t="s">
        <v>8221</v>
      </c>
      <c r="G4074" t="s">
        <v>8225</v>
      </c>
      <c r="H4074" t="s">
        <v>8247</v>
      </c>
      <c r="I4074">
        <v>1408646111</v>
      </c>
      <c r="J4074">
        <v>1403462111</v>
      </c>
      <c r="K4074" t="b">
        <v>0</v>
      </c>
      <c r="L4074">
        <v>2</v>
      </c>
      <c r="M4074" t="b">
        <v>0</v>
      </c>
      <c r="N4074" t="s">
        <v>8271</v>
      </c>
      <c r="O4074" s="13">
        <f>E4074/D4074</f>
        <v>4.0000000000000001E-3</v>
      </c>
      <c r="P4074" s="14">
        <f>IF($L4074&lt;&gt;0, E4074/L4074, 0)</f>
        <v>2</v>
      </c>
      <c r="Q4074" t="str">
        <f>LEFT($N4074, FIND("/", $N4074)-1)</f>
        <v>theater</v>
      </c>
      <c r="R4074" t="str">
        <f>RIGHT(N4074, LEN(N4074)-LEN(Q4074)-1)</f>
        <v>plays</v>
      </c>
      <c r="S4074" s="5">
        <f>$J4074/60/60/24+DATE(1970, 1, 1)</f>
        <v>41812.77443287037</v>
      </c>
      <c r="T4074" s="5">
        <f>$I4074/60/60/24+DATE(1970, 1, 1)</f>
        <v>41872.77443287037</v>
      </c>
      <c r="U4074" t="b">
        <f>T4074&gt;S4074</f>
        <v>1</v>
      </c>
    </row>
    <row r="4075" spans="1:21" ht="43.5" x14ac:dyDescent="0.35">
      <c r="A4075">
        <v>4073</v>
      </c>
      <c r="B4075" s="3" t="s">
        <v>4069</v>
      </c>
      <c r="C4075" s="3" t="s">
        <v>8176</v>
      </c>
      <c r="D4075" s="11">
        <v>3500</v>
      </c>
      <c r="E4075" s="11">
        <v>37</v>
      </c>
      <c r="F4075" t="s">
        <v>8221</v>
      </c>
      <c r="G4075" t="s">
        <v>8224</v>
      </c>
      <c r="H4075" t="s">
        <v>8246</v>
      </c>
      <c r="I4075">
        <v>1431144000</v>
      </c>
      <c r="J4075">
        <v>1426407426</v>
      </c>
      <c r="K4075" t="b">
        <v>0</v>
      </c>
      <c r="L4075">
        <v>2</v>
      </c>
      <c r="M4075" t="b">
        <v>0</v>
      </c>
      <c r="N4075" t="s">
        <v>8271</v>
      </c>
      <c r="O4075" s="13">
        <f>E4075/D4075</f>
        <v>1.0571428571428572E-2</v>
      </c>
      <c r="P4075" s="14">
        <f>IF($L4075&lt;&gt;0, E4075/L4075, 0)</f>
        <v>18.5</v>
      </c>
      <c r="Q4075" t="str">
        <f>LEFT($N4075, FIND("/", $N4075)-1)</f>
        <v>theater</v>
      </c>
      <c r="R4075" t="str">
        <f>RIGHT(N4075, LEN(N4075)-LEN(Q4075)-1)</f>
        <v>plays</v>
      </c>
      <c r="S4075" s="5">
        <f>$J4075/60/60/24+DATE(1970, 1, 1)</f>
        <v>42078.34520833334</v>
      </c>
      <c r="T4075" s="5">
        <f>$I4075/60/60/24+DATE(1970, 1, 1)</f>
        <v>42133.166666666672</v>
      </c>
      <c r="U4075" t="b">
        <f>T4075&gt;S4075</f>
        <v>1</v>
      </c>
    </row>
    <row r="4076" spans="1:21" ht="43.5" x14ac:dyDescent="0.35">
      <c r="A4076">
        <v>4074</v>
      </c>
      <c r="B4076" s="3" t="s">
        <v>4070</v>
      </c>
      <c r="C4076" s="3" t="s">
        <v>8177</v>
      </c>
      <c r="D4076" s="11">
        <v>2750</v>
      </c>
      <c r="E4076" s="11">
        <v>735</v>
      </c>
      <c r="F4076" t="s">
        <v>8221</v>
      </c>
      <c r="G4076" t="s">
        <v>8225</v>
      </c>
      <c r="H4076" t="s">
        <v>8247</v>
      </c>
      <c r="I4076">
        <v>1446732975</v>
      </c>
      <c r="J4076">
        <v>1444137375</v>
      </c>
      <c r="K4076" t="b">
        <v>0</v>
      </c>
      <c r="L4076">
        <v>21</v>
      </c>
      <c r="M4076" t="b">
        <v>0</v>
      </c>
      <c r="N4076" t="s">
        <v>8271</v>
      </c>
      <c r="O4076" s="13">
        <f>E4076/D4076</f>
        <v>0.26727272727272727</v>
      </c>
      <c r="P4076" s="14">
        <f>IF($L4076&lt;&gt;0, E4076/L4076, 0)</f>
        <v>35</v>
      </c>
      <c r="Q4076" t="str">
        <f>LEFT($N4076, FIND("/", $N4076)-1)</f>
        <v>theater</v>
      </c>
      <c r="R4076" t="str">
        <f>RIGHT(N4076, LEN(N4076)-LEN(Q4076)-1)</f>
        <v>plays</v>
      </c>
      <c r="S4076" s="5">
        <f>$J4076/60/60/24+DATE(1970, 1, 1)</f>
        <v>42283.552951388891</v>
      </c>
      <c r="T4076" s="5">
        <f>$I4076/60/60/24+DATE(1970, 1, 1)</f>
        <v>42313.594618055555</v>
      </c>
      <c r="U4076" t="b">
        <f>T4076&gt;S4076</f>
        <v>1</v>
      </c>
    </row>
    <row r="4077" spans="1:21" ht="43.5" x14ac:dyDescent="0.35">
      <c r="A4077">
        <v>4075</v>
      </c>
      <c r="B4077" s="3" t="s">
        <v>4071</v>
      </c>
      <c r="C4077" s="3" t="s">
        <v>8178</v>
      </c>
      <c r="D4077" s="11">
        <v>2000</v>
      </c>
      <c r="E4077" s="11">
        <v>576</v>
      </c>
      <c r="F4077" t="s">
        <v>8221</v>
      </c>
      <c r="G4077" t="s">
        <v>8225</v>
      </c>
      <c r="H4077" t="s">
        <v>8247</v>
      </c>
      <c r="I4077">
        <v>1404149280</v>
      </c>
      <c r="J4077">
        <v>1400547969</v>
      </c>
      <c r="K4077" t="b">
        <v>0</v>
      </c>
      <c r="L4077">
        <v>13</v>
      </c>
      <c r="M4077" t="b">
        <v>0</v>
      </c>
      <c r="N4077" t="s">
        <v>8271</v>
      </c>
      <c r="O4077" s="13">
        <f>E4077/D4077</f>
        <v>0.28799999999999998</v>
      </c>
      <c r="P4077" s="14">
        <f>IF($L4077&lt;&gt;0, E4077/L4077, 0)</f>
        <v>44.307692307692307</v>
      </c>
      <c r="Q4077" t="str">
        <f>LEFT($N4077, FIND("/", $N4077)-1)</f>
        <v>theater</v>
      </c>
      <c r="R4077" t="str">
        <f>RIGHT(N4077, LEN(N4077)-LEN(Q4077)-1)</f>
        <v>plays</v>
      </c>
      <c r="S4077" s="5">
        <f>$J4077/60/60/24+DATE(1970, 1, 1)</f>
        <v>41779.045937499999</v>
      </c>
      <c r="T4077" s="5">
        <f>$I4077/60/60/24+DATE(1970, 1, 1)</f>
        <v>41820.727777777778</v>
      </c>
      <c r="U4077" t="b">
        <f>T4077&gt;S4077</f>
        <v>1</v>
      </c>
    </row>
    <row r="4078" spans="1:21" ht="43.5" x14ac:dyDescent="0.35">
      <c r="A4078">
        <v>4076</v>
      </c>
      <c r="B4078" s="3" t="s">
        <v>4072</v>
      </c>
      <c r="C4078" s="3" t="s">
        <v>8179</v>
      </c>
      <c r="D4078" s="11">
        <v>700</v>
      </c>
      <c r="E4078" s="11">
        <v>0</v>
      </c>
      <c r="F4078" t="s">
        <v>8221</v>
      </c>
      <c r="G4078" t="s">
        <v>8224</v>
      </c>
      <c r="H4078" t="s">
        <v>8246</v>
      </c>
      <c r="I4078">
        <v>1413921060</v>
      </c>
      <c r="J4078">
        <v>1411499149</v>
      </c>
      <c r="K4078" t="b">
        <v>0</v>
      </c>
      <c r="L4078">
        <v>0</v>
      </c>
      <c r="M4078" t="b">
        <v>0</v>
      </c>
      <c r="N4078" t="s">
        <v>8271</v>
      </c>
      <c r="O4078" s="13">
        <f>E4078/D4078</f>
        <v>0</v>
      </c>
      <c r="P4078" s="14">
        <f>IF($L4078&lt;&gt;0, E4078/L4078, 0)</f>
        <v>0</v>
      </c>
      <c r="Q4078" t="str">
        <f>LEFT($N4078, FIND("/", $N4078)-1)</f>
        <v>theater</v>
      </c>
      <c r="R4078" t="str">
        <f>RIGHT(N4078, LEN(N4078)-LEN(Q4078)-1)</f>
        <v>plays</v>
      </c>
      <c r="S4078" s="5">
        <f>$J4078/60/60/24+DATE(1970, 1, 1)</f>
        <v>41905.795706018522</v>
      </c>
      <c r="T4078" s="5">
        <f>$I4078/60/60/24+DATE(1970, 1, 1)</f>
        <v>41933.82708333333</v>
      </c>
      <c r="U4078" t="b">
        <f>T4078&gt;S4078</f>
        <v>1</v>
      </c>
    </row>
    <row r="4079" spans="1:21" ht="43.5" x14ac:dyDescent="0.35">
      <c r="A4079">
        <v>4077</v>
      </c>
      <c r="B4079" s="3" t="s">
        <v>4073</v>
      </c>
      <c r="C4079" s="3" t="s">
        <v>8180</v>
      </c>
      <c r="D4079" s="11">
        <v>15000</v>
      </c>
      <c r="E4079" s="11">
        <v>1335</v>
      </c>
      <c r="F4079" t="s">
        <v>8221</v>
      </c>
      <c r="G4079" t="s">
        <v>8224</v>
      </c>
      <c r="H4079" t="s">
        <v>8246</v>
      </c>
      <c r="I4079">
        <v>1482339794</v>
      </c>
      <c r="J4079">
        <v>1479747794</v>
      </c>
      <c r="K4079" t="b">
        <v>0</v>
      </c>
      <c r="L4079">
        <v>6</v>
      </c>
      <c r="M4079" t="b">
        <v>0</v>
      </c>
      <c r="N4079" t="s">
        <v>8271</v>
      </c>
      <c r="O4079" s="13">
        <f>E4079/D4079</f>
        <v>8.8999999999999996E-2</v>
      </c>
      <c r="P4079" s="14">
        <f>IF($L4079&lt;&gt;0, E4079/L4079, 0)</f>
        <v>222.5</v>
      </c>
      <c r="Q4079" t="str">
        <f>LEFT($N4079, FIND("/", $N4079)-1)</f>
        <v>theater</v>
      </c>
      <c r="R4079" t="str">
        <f>RIGHT(N4079, LEN(N4079)-LEN(Q4079)-1)</f>
        <v>plays</v>
      </c>
      <c r="S4079" s="5">
        <f>$J4079/60/60/24+DATE(1970, 1, 1)</f>
        <v>42695.7105787037</v>
      </c>
      <c r="T4079" s="5">
        <f>$I4079/60/60/24+DATE(1970, 1, 1)</f>
        <v>42725.7105787037</v>
      </c>
      <c r="U4079" t="b">
        <f>T4079&gt;S4079</f>
        <v>1</v>
      </c>
    </row>
    <row r="4080" spans="1:21" ht="43.5" x14ac:dyDescent="0.35">
      <c r="A4080">
        <v>4078</v>
      </c>
      <c r="B4080" s="3" t="s">
        <v>4074</v>
      </c>
      <c r="C4080" s="3" t="s">
        <v>8181</v>
      </c>
      <c r="D4080" s="11">
        <v>250</v>
      </c>
      <c r="E4080" s="11">
        <v>0</v>
      </c>
      <c r="F4080" t="s">
        <v>8221</v>
      </c>
      <c r="G4080" t="s">
        <v>8225</v>
      </c>
      <c r="H4080" t="s">
        <v>8247</v>
      </c>
      <c r="I4080">
        <v>1485543242</v>
      </c>
      <c r="J4080">
        <v>1482951242</v>
      </c>
      <c r="K4080" t="b">
        <v>0</v>
      </c>
      <c r="L4080">
        <v>0</v>
      </c>
      <c r="M4080" t="b">
        <v>0</v>
      </c>
      <c r="N4080" t="s">
        <v>8271</v>
      </c>
      <c r="O4080" s="13">
        <f>E4080/D4080</f>
        <v>0</v>
      </c>
      <c r="P4080" s="14">
        <f>IF($L4080&lt;&gt;0, E4080/L4080, 0)</f>
        <v>0</v>
      </c>
      <c r="Q4080" t="str">
        <f>LEFT($N4080, FIND("/", $N4080)-1)</f>
        <v>theater</v>
      </c>
      <c r="R4080" t="str">
        <f>RIGHT(N4080, LEN(N4080)-LEN(Q4080)-1)</f>
        <v>plays</v>
      </c>
      <c r="S4080" s="5">
        <f>$J4080/60/60/24+DATE(1970, 1, 1)</f>
        <v>42732.787523148145</v>
      </c>
      <c r="T4080" s="5">
        <f>$I4080/60/60/24+DATE(1970, 1, 1)</f>
        <v>42762.787523148145</v>
      </c>
      <c r="U4080" t="b">
        <f>T4080&gt;S4080</f>
        <v>1</v>
      </c>
    </row>
    <row r="4081" spans="1:21" ht="43.5" x14ac:dyDescent="0.35">
      <c r="A4081">
        <v>4079</v>
      </c>
      <c r="B4081" s="3" t="s">
        <v>4075</v>
      </c>
      <c r="C4081" s="3" t="s">
        <v>8182</v>
      </c>
      <c r="D4081" s="11">
        <v>3000</v>
      </c>
      <c r="E4081" s="11">
        <v>5</v>
      </c>
      <c r="F4081" t="s">
        <v>8221</v>
      </c>
      <c r="G4081" t="s">
        <v>8224</v>
      </c>
      <c r="H4081" t="s">
        <v>8246</v>
      </c>
      <c r="I4081">
        <v>1466375521</v>
      </c>
      <c r="J4081">
        <v>1463783521</v>
      </c>
      <c r="K4081" t="b">
        <v>0</v>
      </c>
      <c r="L4081">
        <v>1</v>
      </c>
      <c r="M4081" t="b">
        <v>0</v>
      </c>
      <c r="N4081" t="s">
        <v>8271</v>
      </c>
      <c r="O4081" s="13">
        <f>E4081/D4081</f>
        <v>1.6666666666666668E-3</v>
      </c>
      <c r="P4081" s="14">
        <f>IF($L4081&lt;&gt;0, E4081/L4081, 0)</f>
        <v>5</v>
      </c>
      <c r="Q4081" t="str">
        <f>LEFT($N4081, FIND("/", $N4081)-1)</f>
        <v>theater</v>
      </c>
      <c r="R4081" t="str">
        <f>RIGHT(N4081, LEN(N4081)-LEN(Q4081)-1)</f>
        <v>plays</v>
      </c>
      <c r="S4081" s="5">
        <f>$J4081/60/60/24+DATE(1970, 1, 1)</f>
        <v>42510.938900462963</v>
      </c>
      <c r="T4081" s="5">
        <f>$I4081/60/60/24+DATE(1970, 1, 1)</f>
        <v>42540.938900462963</v>
      </c>
      <c r="U4081" t="b">
        <f>T4081&gt;S4081</f>
        <v>1</v>
      </c>
    </row>
    <row r="4082" spans="1:21" ht="43.5" x14ac:dyDescent="0.35">
      <c r="A4082">
        <v>4080</v>
      </c>
      <c r="B4082" s="3" t="s">
        <v>4076</v>
      </c>
      <c r="C4082" s="3" t="s">
        <v>8183</v>
      </c>
      <c r="D4082" s="11">
        <v>3000</v>
      </c>
      <c r="E4082" s="11">
        <v>0</v>
      </c>
      <c r="F4082" t="s">
        <v>8221</v>
      </c>
      <c r="G4082" t="s">
        <v>8224</v>
      </c>
      <c r="H4082" t="s">
        <v>8246</v>
      </c>
      <c r="I4082">
        <v>1465930440</v>
      </c>
      <c r="J4082">
        <v>1463849116</v>
      </c>
      <c r="K4082" t="b">
        <v>0</v>
      </c>
      <c r="L4082">
        <v>0</v>
      </c>
      <c r="M4082" t="b">
        <v>0</v>
      </c>
      <c r="N4082" t="s">
        <v>8271</v>
      </c>
      <c r="O4082" s="13">
        <f>E4082/D4082</f>
        <v>0</v>
      </c>
      <c r="P4082" s="14">
        <f>IF($L4082&lt;&gt;0, E4082/L4082, 0)</f>
        <v>0</v>
      </c>
      <c r="Q4082" t="str">
        <f>LEFT($N4082, FIND("/", $N4082)-1)</f>
        <v>theater</v>
      </c>
      <c r="R4082" t="str">
        <f>RIGHT(N4082, LEN(N4082)-LEN(Q4082)-1)</f>
        <v>plays</v>
      </c>
      <c r="S4082" s="5">
        <f>$J4082/60/60/24+DATE(1970, 1, 1)</f>
        <v>42511.698101851856</v>
      </c>
      <c r="T4082" s="5">
        <f>$I4082/60/60/24+DATE(1970, 1, 1)</f>
        <v>42535.787500000006</v>
      </c>
      <c r="U4082" t="b">
        <f>T4082&gt;S4082</f>
        <v>1</v>
      </c>
    </row>
    <row r="4083" spans="1:21" ht="43.5" x14ac:dyDescent="0.35">
      <c r="A4083">
        <v>4081</v>
      </c>
      <c r="B4083" s="3" t="s">
        <v>4077</v>
      </c>
      <c r="C4083" s="3" t="s">
        <v>8184</v>
      </c>
      <c r="D4083" s="11">
        <v>2224</v>
      </c>
      <c r="E4083" s="11">
        <v>350</v>
      </c>
      <c r="F4083" t="s">
        <v>8221</v>
      </c>
      <c r="G4083" t="s">
        <v>8224</v>
      </c>
      <c r="H4083" t="s">
        <v>8246</v>
      </c>
      <c r="I4083">
        <v>1425819425</v>
      </c>
      <c r="J4083">
        <v>1423231025</v>
      </c>
      <c r="K4083" t="b">
        <v>0</v>
      </c>
      <c r="L4083">
        <v>12</v>
      </c>
      <c r="M4083" t="b">
        <v>0</v>
      </c>
      <c r="N4083" t="s">
        <v>8271</v>
      </c>
      <c r="O4083" s="13">
        <f>E4083/D4083</f>
        <v>0.15737410071942445</v>
      </c>
      <c r="P4083" s="14">
        <f>IF($L4083&lt;&gt;0, E4083/L4083, 0)</f>
        <v>29.166666666666668</v>
      </c>
      <c r="Q4083" t="str">
        <f>LEFT($N4083, FIND("/", $N4083)-1)</f>
        <v>theater</v>
      </c>
      <c r="R4083" t="str">
        <f>RIGHT(N4083, LEN(N4083)-LEN(Q4083)-1)</f>
        <v>plays</v>
      </c>
      <c r="S4083" s="5">
        <f>$J4083/60/60/24+DATE(1970, 1, 1)</f>
        <v>42041.581307870365</v>
      </c>
      <c r="T4083" s="5">
        <f>$I4083/60/60/24+DATE(1970, 1, 1)</f>
        <v>42071.539641203708</v>
      </c>
      <c r="U4083" t="b">
        <f>T4083&gt;S4083</f>
        <v>1</v>
      </c>
    </row>
    <row r="4084" spans="1:21" ht="43.5" x14ac:dyDescent="0.35">
      <c r="A4084">
        <v>4082</v>
      </c>
      <c r="B4084" s="3" t="s">
        <v>4078</v>
      </c>
      <c r="C4084" s="3" t="s">
        <v>8185</v>
      </c>
      <c r="D4084" s="11">
        <v>150</v>
      </c>
      <c r="E4084" s="11">
        <v>3</v>
      </c>
      <c r="F4084" t="s">
        <v>8221</v>
      </c>
      <c r="G4084" t="s">
        <v>8224</v>
      </c>
      <c r="H4084" t="s">
        <v>8246</v>
      </c>
      <c r="I4084">
        <v>1447542000</v>
      </c>
      <c r="J4084">
        <v>1446179553</v>
      </c>
      <c r="K4084" t="b">
        <v>0</v>
      </c>
      <c r="L4084">
        <v>2</v>
      </c>
      <c r="M4084" t="b">
        <v>0</v>
      </c>
      <c r="N4084" t="s">
        <v>8271</v>
      </c>
      <c r="O4084" s="13">
        <f>E4084/D4084</f>
        <v>0.02</v>
      </c>
      <c r="P4084" s="14">
        <f>IF($L4084&lt;&gt;0, E4084/L4084, 0)</f>
        <v>1.5</v>
      </c>
      <c r="Q4084" t="str">
        <f>LEFT($N4084, FIND("/", $N4084)-1)</f>
        <v>theater</v>
      </c>
      <c r="R4084" t="str">
        <f>RIGHT(N4084, LEN(N4084)-LEN(Q4084)-1)</f>
        <v>plays</v>
      </c>
      <c r="S4084" s="5">
        <f>$J4084/60/60/24+DATE(1970, 1, 1)</f>
        <v>42307.189270833333</v>
      </c>
      <c r="T4084" s="5">
        <f>$I4084/60/60/24+DATE(1970, 1, 1)</f>
        <v>42322.958333333328</v>
      </c>
      <c r="U4084" t="b">
        <f>T4084&gt;S4084</f>
        <v>1</v>
      </c>
    </row>
    <row r="4085" spans="1:21" ht="43.5" x14ac:dyDescent="0.35">
      <c r="A4085">
        <v>4083</v>
      </c>
      <c r="B4085" s="3" t="s">
        <v>4079</v>
      </c>
      <c r="C4085" s="3" t="s">
        <v>8186</v>
      </c>
      <c r="D4085" s="11">
        <v>3500</v>
      </c>
      <c r="E4085" s="11">
        <v>759</v>
      </c>
      <c r="F4085" t="s">
        <v>8221</v>
      </c>
      <c r="G4085" t="s">
        <v>8224</v>
      </c>
      <c r="H4085" t="s">
        <v>8246</v>
      </c>
      <c r="I4085">
        <v>1452795416</v>
      </c>
      <c r="J4085">
        <v>1450203416</v>
      </c>
      <c r="K4085" t="b">
        <v>0</v>
      </c>
      <c r="L4085">
        <v>6</v>
      </c>
      <c r="M4085" t="b">
        <v>0</v>
      </c>
      <c r="N4085" t="s">
        <v>8271</v>
      </c>
      <c r="O4085" s="13">
        <f>E4085/D4085</f>
        <v>0.21685714285714286</v>
      </c>
      <c r="P4085" s="14">
        <f>IF($L4085&lt;&gt;0, E4085/L4085, 0)</f>
        <v>126.5</v>
      </c>
      <c r="Q4085" t="str">
        <f>LEFT($N4085, FIND("/", $N4085)-1)</f>
        <v>theater</v>
      </c>
      <c r="R4085" t="str">
        <f>RIGHT(N4085, LEN(N4085)-LEN(Q4085)-1)</f>
        <v>plays</v>
      </c>
      <c r="S4085" s="5">
        <f>$J4085/60/60/24+DATE(1970, 1, 1)</f>
        <v>42353.761759259258</v>
      </c>
      <c r="T4085" s="5">
        <f>$I4085/60/60/24+DATE(1970, 1, 1)</f>
        <v>42383.761759259258</v>
      </c>
      <c r="U4085" t="b">
        <f>T4085&gt;S4085</f>
        <v>1</v>
      </c>
    </row>
    <row r="4086" spans="1:21" ht="58" x14ac:dyDescent="0.35">
      <c r="A4086">
        <v>4084</v>
      </c>
      <c r="B4086" s="3" t="s">
        <v>4080</v>
      </c>
      <c r="C4086" s="3" t="s">
        <v>8187</v>
      </c>
      <c r="D4086" s="11">
        <v>3000</v>
      </c>
      <c r="E4086" s="11">
        <v>10</v>
      </c>
      <c r="F4086" t="s">
        <v>8221</v>
      </c>
      <c r="G4086" t="s">
        <v>8237</v>
      </c>
      <c r="H4086" t="s">
        <v>8249</v>
      </c>
      <c r="I4086">
        <v>1476008906</v>
      </c>
      <c r="J4086">
        <v>1473416906</v>
      </c>
      <c r="K4086" t="b">
        <v>0</v>
      </c>
      <c r="L4086">
        <v>1</v>
      </c>
      <c r="M4086" t="b">
        <v>0</v>
      </c>
      <c r="N4086" t="s">
        <v>8271</v>
      </c>
      <c r="O4086" s="13">
        <f>E4086/D4086</f>
        <v>3.3333333333333335E-3</v>
      </c>
      <c r="P4086" s="14">
        <f>IF($L4086&lt;&gt;0, E4086/L4086, 0)</f>
        <v>10</v>
      </c>
      <c r="Q4086" t="str">
        <f>LEFT($N4086, FIND("/", $N4086)-1)</f>
        <v>theater</v>
      </c>
      <c r="R4086" t="str">
        <f>RIGHT(N4086, LEN(N4086)-LEN(Q4086)-1)</f>
        <v>plays</v>
      </c>
      <c r="S4086" s="5">
        <f>$J4086/60/60/24+DATE(1970, 1, 1)</f>
        <v>42622.436412037037</v>
      </c>
      <c r="T4086" s="5">
        <f>$I4086/60/60/24+DATE(1970, 1, 1)</f>
        <v>42652.436412037037</v>
      </c>
      <c r="U4086" t="b">
        <f>T4086&gt;S4086</f>
        <v>1</v>
      </c>
    </row>
    <row r="4087" spans="1:21" ht="43.5" x14ac:dyDescent="0.35">
      <c r="A4087">
        <v>4085</v>
      </c>
      <c r="B4087" s="3" t="s">
        <v>4081</v>
      </c>
      <c r="C4087" s="3" t="s">
        <v>8188</v>
      </c>
      <c r="D4087" s="11">
        <v>3500</v>
      </c>
      <c r="E4087" s="11">
        <v>10</v>
      </c>
      <c r="F4087" t="s">
        <v>8221</v>
      </c>
      <c r="G4087" t="s">
        <v>8224</v>
      </c>
      <c r="H4087" t="s">
        <v>8246</v>
      </c>
      <c r="I4087">
        <v>1427169540</v>
      </c>
      <c r="J4087">
        <v>1424701775</v>
      </c>
      <c r="K4087" t="b">
        <v>0</v>
      </c>
      <c r="L4087">
        <v>1</v>
      </c>
      <c r="M4087" t="b">
        <v>0</v>
      </c>
      <c r="N4087" t="s">
        <v>8271</v>
      </c>
      <c r="O4087" s="13">
        <f>E4087/D4087</f>
        <v>2.8571428571428571E-3</v>
      </c>
      <c r="P4087" s="14">
        <f>IF($L4087&lt;&gt;0, E4087/L4087, 0)</f>
        <v>10</v>
      </c>
      <c r="Q4087" t="str">
        <f>LEFT($N4087, FIND("/", $N4087)-1)</f>
        <v>theater</v>
      </c>
      <c r="R4087" t="str">
        <f>RIGHT(N4087, LEN(N4087)-LEN(Q4087)-1)</f>
        <v>plays</v>
      </c>
      <c r="S4087" s="5">
        <f>$J4087/60/60/24+DATE(1970, 1, 1)</f>
        <v>42058.603877314818</v>
      </c>
      <c r="T4087" s="5">
        <f>$I4087/60/60/24+DATE(1970, 1, 1)</f>
        <v>42087.165972222225</v>
      </c>
      <c r="U4087" t="b">
        <f>T4087&gt;S4087</f>
        <v>1</v>
      </c>
    </row>
    <row r="4088" spans="1:21" ht="43.5" x14ac:dyDescent="0.35">
      <c r="A4088">
        <v>4086</v>
      </c>
      <c r="B4088" s="3" t="s">
        <v>4082</v>
      </c>
      <c r="C4088" s="3" t="s">
        <v>8189</v>
      </c>
      <c r="D4088" s="11">
        <v>1000</v>
      </c>
      <c r="E4088" s="11">
        <v>47</v>
      </c>
      <c r="F4088" t="s">
        <v>8221</v>
      </c>
      <c r="G4088" t="s">
        <v>8224</v>
      </c>
      <c r="H4088" t="s">
        <v>8246</v>
      </c>
      <c r="I4088">
        <v>1448078400</v>
      </c>
      <c r="J4088">
        <v>1445985299</v>
      </c>
      <c r="K4088" t="b">
        <v>0</v>
      </c>
      <c r="L4088">
        <v>5</v>
      </c>
      <c r="M4088" t="b">
        <v>0</v>
      </c>
      <c r="N4088" t="s">
        <v>8271</v>
      </c>
      <c r="O4088" s="13">
        <f>E4088/D4088</f>
        <v>4.7E-2</v>
      </c>
      <c r="P4088" s="14">
        <f>IF($L4088&lt;&gt;0, E4088/L4088, 0)</f>
        <v>9.4</v>
      </c>
      <c r="Q4088" t="str">
        <f>LEFT($N4088, FIND("/", $N4088)-1)</f>
        <v>theater</v>
      </c>
      <c r="R4088" t="str">
        <f>RIGHT(N4088, LEN(N4088)-LEN(Q4088)-1)</f>
        <v>plays</v>
      </c>
      <c r="S4088" s="5">
        <f>$J4088/60/60/24+DATE(1970, 1, 1)</f>
        <v>42304.940960648149</v>
      </c>
      <c r="T4088" s="5">
        <f>$I4088/60/60/24+DATE(1970, 1, 1)</f>
        <v>42329.166666666672</v>
      </c>
      <c r="U4088" t="b">
        <f>T4088&gt;S4088</f>
        <v>1</v>
      </c>
    </row>
    <row r="4089" spans="1:21" x14ac:dyDescent="0.35">
      <c r="A4089">
        <v>4087</v>
      </c>
      <c r="B4089" s="3" t="s">
        <v>4083</v>
      </c>
      <c r="C4089" s="3" t="s">
        <v>8190</v>
      </c>
      <c r="D4089" s="11">
        <v>9600</v>
      </c>
      <c r="E4089" s="11">
        <v>0</v>
      </c>
      <c r="F4089" t="s">
        <v>8221</v>
      </c>
      <c r="G4089" t="s">
        <v>8224</v>
      </c>
      <c r="H4089" t="s">
        <v>8246</v>
      </c>
      <c r="I4089">
        <v>1468777786</v>
      </c>
      <c r="J4089">
        <v>1466185786</v>
      </c>
      <c r="K4089" t="b">
        <v>0</v>
      </c>
      <c r="L4089">
        <v>0</v>
      </c>
      <c r="M4089" t="b">
        <v>0</v>
      </c>
      <c r="N4089" t="s">
        <v>8271</v>
      </c>
      <c r="O4089" s="13">
        <f>E4089/D4089</f>
        <v>0</v>
      </c>
      <c r="P4089" s="14">
        <f>IF($L4089&lt;&gt;0, E4089/L4089, 0)</f>
        <v>0</v>
      </c>
      <c r="Q4089" t="str">
        <f>LEFT($N4089, FIND("/", $N4089)-1)</f>
        <v>theater</v>
      </c>
      <c r="R4089" t="str">
        <f>RIGHT(N4089, LEN(N4089)-LEN(Q4089)-1)</f>
        <v>plays</v>
      </c>
      <c r="S4089" s="5">
        <f>$J4089/60/60/24+DATE(1970, 1, 1)</f>
        <v>42538.742893518516</v>
      </c>
      <c r="T4089" s="5">
        <f>$I4089/60/60/24+DATE(1970, 1, 1)</f>
        <v>42568.742893518516</v>
      </c>
      <c r="U4089" t="b">
        <f>T4089&gt;S4089</f>
        <v>1</v>
      </c>
    </row>
    <row r="4090" spans="1:21" ht="43.5" x14ac:dyDescent="0.35">
      <c r="A4090">
        <v>4088</v>
      </c>
      <c r="B4090" s="3" t="s">
        <v>4084</v>
      </c>
      <c r="C4090" s="3" t="s">
        <v>8191</v>
      </c>
      <c r="D4090" s="11">
        <v>2000</v>
      </c>
      <c r="E4090" s="11">
        <v>216</v>
      </c>
      <c r="F4090" t="s">
        <v>8221</v>
      </c>
      <c r="G4090" t="s">
        <v>8225</v>
      </c>
      <c r="H4090" t="s">
        <v>8247</v>
      </c>
      <c r="I4090">
        <v>1421403960</v>
      </c>
      <c r="J4090">
        <v>1418827324</v>
      </c>
      <c r="K4090" t="b">
        <v>0</v>
      </c>
      <c r="L4090">
        <v>3</v>
      </c>
      <c r="M4090" t="b">
        <v>0</v>
      </c>
      <c r="N4090" t="s">
        <v>8271</v>
      </c>
      <c r="O4090" s="13">
        <f>E4090/D4090</f>
        <v>0.108</v>
      </c>
      <c r="P4090" s="14">
        <f>IF($L4090&lt;&gt;0, E4090/L4090, 0)</f>
        <v>72</v>
      </c>
      <c r="Q4090" t="str">
        <f>LEFT($N4090, FIND("/", $N4090)-1)</f>
        <v>theater</v>
      </c>
      <c r="R4090" t="str">
        <f>RIGHT(N4090, LEN(N4090)-LEN(Q4090)-1)</f>
        <v>plays</v>
      </c>
      <c r="S4090" s="5">
        <f>$J4090/60/60/24+DATE(1970, 1, 1)</f>
        <v>41990.612546296295</v>
      </c>
      <c r="T4090" s="5">
        <f>$I4090/60/60/24+DATE(1970, 1, 1)</f>
        <v>42020.434722222228</v>
      </c>
      <c r="U4090" t="b">
        <f>T4090&gt;S4090</f>
        <v>1</v>
      </c>
    </row>
    <row r="4091" spans="1:21" ht="58" x14ac:dyDescent="0.35">
      <c r="A4091">
        <v>4089</v>
      </c>
      <c r="B4091" s="3" t="s">
        <v>4085</v>
      </c>
      <c r="C4091" s="3" t="s">
        <v>8192</v>
      </c>
      <c r="D4091" s="11">
        <v>5000</v>
      </c>
      <c r="E4091" s="11">
        <v>240</v>
      </c>
      <c r="F4091" t="s">
        <v>8221</v>
      </c>
      <c r="G4091" t="s">
        <v>8224</v>
      </c>
      <c r="H4091" t="s">
        <v>8246</v>
      </c>
      <c r="I4091">
        <v>1433093700</v>
      </c>
      <c r="J4091">
        <v>1430242488</v>
      </c>
      <c r="K4091" t="b">
        <v>0</v>
      </c>
      <c r="L4091">
        <v>8</v>
      </c>
      <c r="M4091" t="b">
        <v>0</v>
      </c>
      <c r="N4091" t="s">
        <v>8271</v>
      </c>
      <c r="O4091" s="13">
        <f>E4091/D4091</f>
        <v>4.8000000000000001E-2</v>
      </c>
      <c r="P4091" s="14">
        <f>IF($L4091&lt;&gt;0, E4091/L4091, 0)</f>
        <v>30</v>
      </c>
      <c r="Q4091" t="str">
        <f>LEFT($N4091, FIND("/", $N4091)-1)</f>
        <v>theater</v>
      </c>
      <c r="R4091" t="str">
        <f>RIGHT(N4091, LEN(N4091)-LEN(Q4091)-1)</f>
        <v>plays</v>
      </c>
      <c r="S4091" s="5">
        <f>$J4091/60/60/24+DATE(1970, 1, 1)</f>
        <v>42122.732499999998</v>
      </c>
      <c r="T4091" s="5">
        <f>$I4091/60/60/24+DATE(1970, 1, 1)</f>
        <v>42155.732638888891</v>
      </c>
      <c r="U4091" t="b">
        <f>T4091&gt;S4091</f>
        <v>1</v>
      </c>
    </row>
    <row r="4092" spans="1:21" ht="43.5" x14ac:dyDescent="0.35">
      <c r="A4092">
        <v>4090</v>
      </c>
      <c r="B4092" s="3" t="s">
        <v>4086</v>
      </c>
      <c r="C4092" s="3" t="s">
        <v>8193</v>
      </c>
      <c r="D4092" s="11">
        <v>1000</v>
      </c>
      <c r="E4092" s="11">
        <v>32</v>
      </c>
      <c r="F4092" t="s">
        <v>8221</v>
      </c>
      <c r="G4092" t="s">
        <v>8224</v>
      </c>
      <c r="H4092" t="s">
        <v>8246</v>
      </c>
      <c r="I4092">
        <v>1438959600</v>
      </c>
      <c r="J4092">
        <v>1437754137</v>
      </c>
      <c r="K4092" t="b">
        <v>0</v>
      </c>
      <c r="L4092">
        <v>3</v>
      </c>
      <c r="M4092" t="b">
        <v>0</v>
      </c>
      <c r="N4092" t="s">
        <v>8271</v>
      </c>
      <c r="O4092" s="13">
        <f>E4092/D4092</f>
        <v>3.2000000000000001E-2</v>
      </c>
      <c r="P4092" s="14">
        <f>IF($L4092&lt;&gt;0, E4092/L4092, 0)</f>
        <v>10.666666666666666</v>
      </c>
      <c r="Q4092" t="str">
        <f>LEFT($N4092, FIND("/", $N4092)-1)</f>
        <v>theater</v>
      </c>
      <c r="R4092" t="str">
        <f>RIGHT(N4092, LEN(N4092)-LEN(Q4092)-1)</f>
        <v>plays</v>
      </c>
      <c r="S4092" s="5">
        <f>$J4092/60/60/24+DATE(1970, 1, 1)</f>
        <v>42209.67288194444</v>
      </c>
      <c r="T4092" s="5">
        <f>$I4092/60/60/24+DATE(1970, 1, 1)</f>
        <v>42223.625</v>
      </c>
      <c r="U4092" t="b">
        <f>T4092&gt;S4092</f>
        <v>1</v>
      </c>
    </row>
    <row r="4093" spans="1:21" ht="43.5" x14ac:dyDescent="0.35">
      <c r="A4093">
        <v>4091</v>
      </c>
      <c r="B4093" s="3" t="s">
        <v>4087</v>
      </c>
      <c r="C4093" s="3" t="s">
        <v>8194</v>
      </c>
      <c r="D4093" s="11">
        <v>1600</v>
      </c>
      <c r="E4093" s="11">
        <v>204</v>
      </c>
      <c r="F4093" t="s">
        <v>8221</v>
      </c>
      <c r="G4093" t="s">
        <v>8224</v>
      </c>
      <c r="H4093" t="s">
        <v>8246</v>
      </c>
      <c r="I4093">
        <v>1421410151</v>
      </c>
      <c r="J4093">
        <v>1418818151</v>
      </c>
      <c r="K4093" t="b">
        <v>0</v>
      </c>
      <c r="L4093">
        <v>8</v>
      </c>
      <c r="M4093" t="b">
        <v>0</v>
      </c>
      <c r="N4093" t="s">
        <v>8271</v>
      </c>
      <c r="O4093" s="13">
        <f>E4093/D4093</f>
        <v>0.1275</v>
      </c>
      <c r="P4093" s="14">
        <f>IF($L4093&lt;&gt;0, E4093/L4093, 0)</f>
        <v>25.5</v>
      </c>
      <c r="Q4093" t="str">
        <f>LEFT($N4093, FIND("/", $N4093)-1)</f>
        <v>theater</v>
      </c>
      <c r="R4093" t="str">
        <f>RIGHT(N4093, LEN(N4093)-LEN(Q4093)-1)</f>
        <v>plays</v>
      </c>
      <c r="S4093" s="5">
        <f>$J4093/60/60/24+DATE(1970, 1, 1)</f>
        <v>41990.506377314814</v>
      </c>
      <c r="T4093" s="5">
        <f>$I4093/60/60/24+DATE(1970, 1, 1)</f>
        <v>42020.506377314814</v>
      </c>
      <c r="U4093" t="b">
        <f>T4093&gt;S4093</f>
        <v>1</v>
      </c>
    </row>
    <row r="4094" spans="1:21" ht="43.5" x14ac:dyDescent="0.35">
      <c r="A4094">
        <v>4092</v>
      </c>
      <c r="B4094" s="3" t="s">
        <v>4088</v>
      </c>
      <c r="C4094" s="3" t="s">
        <v>8195</v>
      </c>
      <c r="D4094" s="11">
        <v>110000</v>
      </c>
      <c r="E4094" s="11">
        <v>20</v>
      </c>
      <c r="F4094" t="s">
        <v>8221</v>
      </c>
      <c r="G4094" t="s">
        <v>8224</v>
      </c>
      <c r="H4094" t="s">
        <v>8246</v>
      </c>
      <c r="I4094">
        <v>1428205247</v>
      </c>
      <c r="J4094">
        <v>1423024847</v>
      </c>
      <c r="K4094" t="b">
        <v>0</v>
      </c>
      <c r="L4094">
        <v>1</v>
      </c>
      <c r="M4094" t="b">
        <v>0</v>
      </c>
      <c r="N4094" t="s">
        <v>8271</v>
      </c>
      <c r="O4094" s="13">
        <f>E4094/D4094</f>
        <v>1.8181818181818181E-4</v>
      </c>
      <c r="P4094" s="14">
        <f>IF($L4094&lt;&gt;0, E4094/L4094, 0)</f>
        <v>20</v>
      </c>
      <c r="Q4094" t="str">
        <f>LEFT($N4094, FIND("/", $N4094)-1)</f>
        <v>theater</v>
      </c>
      <c r="R4094" t="str">
        <f>RIGHT(N4094, LEN(N4094)-LEN(Q4094)-1)</f>
        <v>plays</v>
      </c>
      <c r="S4094" s="5">
        <f>$J4094/60/60/24+DATE(1970, 1, 1)</f>
        <v>42039.194988425923</v>
      </c>
      <c r="T4094" s="5">
        <f>$I4094/60/60/24+DATE(1970, 1, 1)</f>
        <v>42099.153321759266</v>
      </c>
      <c r="U4094" t="b">
        <f>T4094&gt;S4094</f>
        <v>1</v>
      </c>
    </row>
    <row r="4095" spans="1:21" ht="43.5" x14ac:dyDescent="0.35">
      <c r="A4095">
        <v>4093</v>
      </c>
      <c r="B4095" s="3" t="s">
        <v>4089</v>
      </c>
      <c r="C4095" s="3" t="s">
        <v>8196</v>
      </c>
      <c r="D4095" s="11">
        <v>2500</v>
      </c>
      <c r="E4095" s="11">
        <v>60</v>
      </c>
      <c r="F4095" t="s">
        <v>8221</v>
      </c>
      <c r="G4095" t="s">
        <v>8225</v>
      </c>
      <c r="H4095" t="s">
        <v>8247</v>
      </c>
      <c r="I4095">
        <v>1440272093</v>
      </c>
      <c r="J4095">
        <v>1435088093</v>
      </c>
      <c r="K4095" t="b">
        <v>0</v>
      </c>
      <c r="L4095">
        <v>4</v>
      </c>
      <c r="M4095" t="b">
        <v>0</v>
      </c>
      <c r="N4095" t="s">
        <v>8271</v>
      </c>
      <c r="O4095" s="13">
        <f>E4095/D4095</f>
        <v>2.4E-2</v>
      </c>
      <c r="P4095" s="14">
        <f>IF($L4095&lt;&gt;0, E4095/L4095, 0)</f>
        <v>15</v>
      </c>
      <c r="Q4095" t="str">
        <f>LEFT($N4095, FIND("/", $N4095)-1)</f>
        <v>theater</v>
      </c>
      <c r="R4095" t="str">
        <f>RIGHT(N4095, LEN(N4095)-LEN(Q4095)-1)</f>
        <v>plays</v>
      </c>
      <c r="S4095" s="5">
        <f>$J4095/60/60/24+DATE(1970, 1, 1)</f>
        <v>42178.815891203703</v>
      </c>
      <c r="T4095" s="5">
        <f>$I4095/60/60/24+DATE(1970, 1, 1)</f>
        <v>42238.815891203703</v>
      </c>
      <c r="U4095" t="b">
        <f>T4095&gt;S4095</f>
        <v>1</v>
      </c>
    </row>
    <row r="4096" spans="1:21" ht="43.5" x14ac:dyDescent="0.35">
      <c r="A4096">
        <v>4094</v>
      </c>
      <c r="B4096" s="3" t="s">
        <v>4090</v>
      </c>
      <c r="C4096" s="3" t="s">
        <v>8197</v>
      </c>
      <c r="D4096" s="11">
        <v>2000</v>
      </c>
      <c r="E4096" s="11">
        <v>730</v>
      </c>
      <c r="F4096" t="s">
        <v>8221</v>
      </c>
      <c r="G4096" t="s">
        <v>8224</v>
      </c>
      <c r="H4096" t="s">
        <v>8246</v>
      </c>
      <c r="I4096">
        <v>1413953940</v>
      </c>
      <c r="J4096">
        <v>1410141900</v>
      </c>
      <c r="K4096" t="b">
        <v>0</v>
      </c>
      <c r="L4096">
        <v>8</v>
      </c>
      <c r="M4096" t="b">
        <v>0</v>
      </c>
      <c r="N4096" t="s">
        <v>8271</v>
      </c>
      <c r="O4096" s="13">
        <f>E4096/D4096</f>
        <v>0.36499999999999999</v>
      </c>
      <c r="P4096" s="14">
        <f>IF($L4096&lt;&gt;0, E4096/L4096, 0)</f>
        <v>91.25</v>
      </c>
      <c r="Q4096" t="str">
        <f>LEFT($N4096, FIND("/", $N4096)-1)</f>
        <v>theater</v>
      </c>
      <c r="R4096" t="str">
        <f>RIGHT(N4096, LEN(N4096)-LEN(Q4096)-1)</f>
        <v>plays</v>
      </c>
      <c r="S4096" s="5">
        <f>$J4096/60/60/24+DATE(1970, 1, 1)</f>
        <v>41890.086805555555</v>
      </c>
      <c r="T4096" s="5">
        <f>$I4096/60/60/24+DATE(1970, 1, 1)</f>
        <v>41934.207638888889</v>
      </c>
      <c r="U4096" t="b">
        <f>T4096&gt;S4096</f>
        <v>1</v>
      </c>
    </row>
    <row r="4097" spans="1:21" ht="43.5" x14ac:dyDescent="0.35">
      <c r="A4097">
        <v>4095</v>
      </c>
      <c r="B4097" s="3" t="s">
        <v>4091</v>
      </c>
      <c r="C4097" s="3" t="s">
        <v>8198</v>
      </c>
      <c r="D4097" s="11">
        <v>30000</v>
      </c>
      <c r="E4097" s="11">
        <v>800</v>
      </c>
      <c r="F4097" t="s">
        <v>8221</v>
      </c>
      <c r="G4097" t="s">
        <v>8238</v>
      </c>
      <c r="H4097" t="s">
        <v>8256</v>
      </c>
      <c r="I4097">
        <v>1482108350</v>
      </c>
      <c r="J4097">
        <v>1479516350</v>
      </c>
      <c r="K4097" t="b">
        <v>0</v>
      </c>
      <c r="L4097">
        <v>1</v>
      </c>
      <c r="M4097" t="b">
        <v>0</v>
      </c>
      <c r="N4097" t="s">
        <v>8271</v>
      </c>
      <c r="O4097" s="13">
        <f>E4097/D4097</f>
        <v>2.6666666666666668E-2</v>
      </c>
      <c r="P4097" s="14">
        <f>IF($L4097&lt;&gt;0, E4097/L4097, 0)</f>
        <v>800</v>
      </c>
      <c r="Q4097" t="str">
        <f>LEFT($N4097, FIND("/", $N4097)-1)</f>
        <v>theater</v>
      </c>
      <c r="R4097" t="str">
        <f>RIGHT(N4097, LEN(N4097)-LEN(Q4097)-1)</f>
        <v>plays</v>
      </c>
      <c r="S4097" s="5">
        <f>$J4097/60/60/24+DATE(1970, 1, 1)</f>
        <v>42693.031828703708</v>
      </c>
      <c r="T4097" s="5">
        <f>$I4097/60/60/24+DATE(1970, 1, 1)</f>
        <v>42723.031828703708</v>
      </c>
      <c r="U4097" t="b">
        <f>T4097&gt;S4097</f>
        <v>1</v>
      </c>
    </row>
    <row r="4098" spans="1:21" ht="43.5" x14ac:dyDescent="0.35">
      <c r="A4098">
        <v>4096</v>
      </c>
      <c r="B4098" s="3" t="s">
        <v>4092</v>
      </c>
      <c r="C4098" s="3" t="s">
        <v>8199</v>
      </c>
      <c r="D4098" s="11">
        <v>3500</v>
      </c>
      <c r="E4098" s="11">
        <v>400</v>
      </c>
      <c r="F4098" t="s">
        <v>8221</v>
      </c>
      <c r="G4098" t="s">
        <v>8225</v>
      </c>
      <c r="H4098" t="s">
        <v>8247</v>
      </c>
      <c r="I4098">
        <v>1488271860</v>
      </c>
      <c r="J4098">
        <v>1484484219</v>
      </c>
      <c r="K4098" t="b">
        <v>0</v>
      </c>
      <c r="L4098">
        <v>5</v>
      </c>
      <c r="M4098" t="b">
        <v>0</v>
      </c>
      <c r="N4098" t="s">
        <v>8271</v>
      </c>
      <c r="O4098" s="13">
        <f>E4098/D4098</f>
        <v>0.11428571428571428</v>
      </c>
      <c r="P4098" s="14">
        <f>IF($L4098&lt;&gt;0, E4098/L4098, 0)</f>
        <v>80</v>
      </c>
      <c r="Q4098" t="str">
        <f>LEFT($N4098, FIND("/", $N4098)-1)</f>
        <v>theater</v>
      </c>
      <c r="R4098" t="str">
        <f>RIGHT(N4098, LEN(N4098)-LEN(Q4098)-1)</f>
        <v>plays</v>
      </c>
      <c r="S4098" s="5">
        <f>$J4098/60/60/24+DATE(1970, 1, 1)</f>
        <v>42750.530312499999</v>
      </c>
      <c r="T4098" s="5">
        <f>$I4098/60/60/24+DATE(1970, 1, 1)</f>
        <v>42794.368749999994</v>
      </c>
      <c r="U4098" t="b">
        <f>T4098&gt;S4098</f>
        <v>1</v>
      </c>
    </row>
    <row r="4099" spans="1:21" ht="43.5" x14ac:dyDescent="0.35">
      <c r="A4099">
        <v>4097</v>
      </c>
      <c r="B4099" s="3" t="s">
        <v>4093</v>
      </c>
      <c r="C4099" s="3" t="s">
        <v>8200</v>
      </c>
      <c r="D4099" s="11">
        <v>10000</v>
      </c>
      <c r="E4099" s="11">
        <v>0</v>
      </c>
      <c r="F4099" t="s">
        <v>8221</v>
      </c>
      <c r="G4099" t="s">
        <v>8225</v>
      </c>
      <c r="H4099" t="s">
        <v>8247</v>
      </c>
      <c r="I4099">
        <v>1454284500</v>
      </c>
      <c r="J4099">
        <v>1449431237</v>
      </c>
      <c r="K4099" t="b">
        <v>0</v>
      </c>
      <c r="L4099">
        <v>0</v>
      </c>
      <c r="M4099" t="b">
        <v>0</v>
      </c>
      <c r="N4099" t="s">
        <v>8271</v>
      </c>
      <c r="O4099" s="13">
        <f>E4099/D4099</f>
        <v>0</v>
      </c>
      <c r="P4099" s="14">
        <f>IF($L4099&lt;&gt;0, E4099/L4099, 0)</f>
        <v>0</v>
      </c>
      <c r="Q4099" t="str">
        <f>LEFT($N4099, FIND("/", $N4099)-1)</f>
        <v>theater</v>
      </c>
      <c r="R4099" t="str">
        <f>RIGHT(N4099, LEN(N4099)-LEN(Q4099)-1)</f>
        <v>plays</v>
      </c>
      <c r="S4099" s="5">
        <f>$J4099/60/60/24+DATE(1970, 1, 1)</f>
        <v>42344.824502314819</v>
      </c>
      <c r="T4099" s="5">
        <f>$I4099/60/60/24+DATE(1970, 1, 1)</f>
        <v>42400.996527777781</v>
      </c>
      <c r="U4099" t="b">
        <f>T4099&gt;S4099</f>
        <v>1</v>
      </c>
    </row>
    <row r="4100" spans="1:21" ht="43.5" x14ac:dyDescent="0.35">
      <c r="A4100">
        <v>4098</v>
      </c>
      <c r="B4100" s="3" t="s">
        <v>4094</v>
      </c>
      <c r="C4100" s="3" t="s">
        <v>8201</v>
      </c>
      <c r="D4100" s="11">
        <v>75000</v>
      </c>
      <c r="E4100" s="11">
        <v>0</v>
      </c>
      <c r="F4100" t="s">
        <v>8221</v>
      </c>
      <c r="G4100" t="s">
        <v>8224</v>
      </c>
      <c r="H4100" t="s">
        <v>8246</v>
      </c>
      <c r="I4100">
        <v>1465060797</v>
      </c>
      <c r="J4100">
        <v>1462468797</v>
      </c>
      <c r="K4100" t="b">
        <v>0</v>
      </c>
      <c r="L4100">
        <v>0</v>
      </c>
      <c r="M4100" t="b">
        <v>0</v>
      </c>
      <c r="N4100" t="s">
        <v>8271</v>
      </c>
      <c r="O4100" s="13">
        <f>E4100/D4100</f>
        <v>0</v>
      </c>
      <c r="P4100" s="14">
        <f>IF($L4100&lt;&gt;0, E4100/L4100, 0)</f>
        <v>0</v>
      </c>
      <c r="Q4100" t="str">
        <f>LEFT($N4100, FIND("/", $N4100)-1)</f>
        <v>theater</v>
      </c>
      <c r="R4100" t="str">
        <f>RIGHT(N4100, LEN(N4100)-LEN(Q4100)-1)</f>
        <v>plays</v>
      </c>
      <c r="S4100" s="5">
        <f>$J4100/60/60/24+DATE(1970, 1, 1)</f>
        <v>42495.722187499996</v>
      </c>
      <c r="T4100" s="5">
        <f>$I4100/60/60/24+DATE(1970, 1, 1)</f>
        <v>42525.722187499996</v>
      </c>
      <c r="U4100" t="b">
        <f>T4100&gt;S4100</f>
        <v>1</v>
      </c>
    </row>
    <row r="4101" spans="1:21" ht="58" x14ac:dyDescent="0.35">
      <c r="A4101">
        <v>4099</v>
      </c>
      <c r="B4101" s="3" t="s">
        <v>4095</v>
      </c>
      <c r="C4101" s="3" t="s">
        <v>8202</v>
      </c>
      <c r="D4101" s="11">
        <v>4500</v>
      </c>
      <c r="E4101" s="11">
        <v>50</v>
      </c>
      <c r="F4101" t="s">
        <v>8221</v>
      </c>
      <c r="G4101" t="s">
        <v>8224</v>
      </c>
      <c r="H4101" t="s">
        <v>8246</v>
      </c>
      <c r="I4101">
        <v>1472847873</v>
      </c>
      <c r="J4101">
        <v>1468959873</v>
      </c>
      <c r="K4101" t="b">
        <v>0</v>
      </c>
      <c r="L4101">
        <v>1</v>
      </c>
      <c r="M4101" t="b">
        <v>0</v>
      </c>
      <c r="N4101" t="s">
        <v>8271</v>
      </c>
      <c r="O4101" s="13">
        <f>E4101/D4101</f>
        <v>1.1111111111111112E-2</v>
      </c>
      <c r="P4101" s="14">
        <f>IF($L4101&lt;&gt;0, E4101/L4101, 0)</f>
        <v>50</v>
      </c>
      <c r="Q4101" t="str">
        <f>LEFT($N4101, FIND("/", $N4101)-1)</f>
        <v>theater</v>
      </c>
      <c r="R4101" t="str">
        <f>RIGHT(N4101, LEN(N4101)-LEN(Q4101)-1)</f>
        <v>plays</v>
      </c>
      <c r="S4101" s="5">
        <f>$J4101/60/60/24+DATE(1970, 1, 1)</f>
        <v>42570.850381944445</v>
      </c>
      <c r="T4101" s="5">
        <f>$I4101/60/60/24+DATE(1970, 1, 1)</f>
        <v>42615.850381944445</v>
      </c>
      <c r="U4101" t="b">
        <f>T4101&gt;S4101</f>
        <v>1</v>
      </c>
    </row>
    <row r="4102" spans="1:21" ht="43.5" x14ac:dyDescent="0.35">
      <c r="A4102">
        <v>4100</v>
      </c>
      <c r="B4102" s="3" t="s">
        <v>4096</v>
      </c>
      <c r="C4102" s="3" t="s">
        <v>8203</v>
      </c>
      <c r="D4102" s="11">
        <v>270</v>
      </c>
      <c r="E4102" s="11">
        <v>0</v>
      </c>
      <c r="F4102" t="s">
        <v>8221</v>
      </c>
      <c r="G4102" t="s">
        <v>8224</v>
      </c>
      <c r="H4102" t="s">
        <v>8246</v>
      </c>
      <c r="I4102">
        <v>1414205990</v>
      </c>
      <c r="J4102">
        <v>1413341990</v>
      </c>
      <c r="K4102" t="b">
        <v>0</v>
      </c>
      <c r="L4102">
        <v>0</v>
      </c>
      <c r="M4102" t="b">
        <v>0</v>
      </c>
      <c r="N4102" t="s">
        <v>8271</v>
      </c>
      <c r="O4102" s="13">
        <f>E4102/D4102</f>
        <v>0</v>
      </c>
      <c r="P4102" s="14">
        <f>IF($L4102&lt;&gt;0, E4102/L4102, 0)</f>
        <v>0</v>
      </c>
      <c r="Q4102" t="str">
        <f>LEFT($N4102, FIND("/", $N4102)-1)</f>
        <v>theater</v>
      </c>
      <c r="R4102" t="str">
        <f>RIGHT(N4102, LEN(N4102)-LEN(Q4102)-1)</f>
        <v>plays</v>
      </c>
      <c r="S4102" s="5">
        <f>$J4102/60/60/24+DATE(1970, 1, 1)</f>
        <v>41927.124884259261</v>
      </c>
      <c r="T4102" s="5">
        <f>$I4102/60/60/24+DATE(1970, 1, 1)</f>
        <v>41937.124884259261</v>
      </c>
      <c r="U4102" t="b">
        <f>T4102&gt;S4102</f>
        <v>1</v>
      </c>
    </row>
    <row r="4103" spans="1:21" ht="43.5" x14ac:dyDescent="0.35">
      <c r="A4103">
        <v>4101</v>
      </c>
      <c r="B4103" s="3" t="s">
        <v>4097</v>
      </c>
      <c r="C4103" s="3" t="s">
        <v>8204</v>
      </c>
      <c r="D4103" s="11">
        <v>600</v>
      </c>
      <c r="E4103" s="11">
        <v>0</v>
      </c>
      <c r="F4103" t="s">
        <v>8221</v>
      </c>
      <c r="G4103" t="s">
        <v>8224</v>
      </c>
      <c r="H4103" t="s">
        <v>8246</v>
      </c>
      <c r="I4103">
        <v>1485380482</v>
      </c>
      <c r="J4103">
        <v>1482788482</v>
      </c>
      <c r="K4103" t="b">
        <v>0</v>
      </c>
      <c r="L4103">
        <v>0</v>
      </c>
      <c r="M4103" t="b">
        <v>0</v>
      </c>
      <c r="N4103" t="s">
        <v>8271</v>
      </c>
      <c r="O4103" s="13">
        <f>E4103/D4103</f>
        <v>0</v>
      </c>
      <c r="P4103" s="14">
        <f>IF($L4103&lt;&gt;0, E4103/L4103, 0)</f>
        <v>0</v>
      </c>
      <c r="Q4103" t="str">
        <f>LEFT($N4103, FIND("/", $N4103)-1)</f>
        <v>theater</v>
      </c>
      <c r="R4103" t="str">
        <f>RIGHT(N4103, LEN(N4103)-LEN(Q4103)-1)</f>
        <v>plays</v>
      </c>
      <c r="S4103" s="5">
        <f>$J4103/60/60/24+DATE(1970, 1, 1)</f>
        <v>42730.903726851851</v>
      </c>
      <c r="T4103" s="5">
        <f>$I4103/60/60/24+DATE(1970, 1, 1)</f>
        <v>42760.903726851851</v>
      </c>
      <c r="U4103" t="b">
        <f>T4103&gt;S4103</f>
        <v>1</v>
      </c>
    </row>
    <row r="4104" spans="1:21" ht="43.5" x14ac:dyDescent="0.35">
      <c r="A4104">
        <v>4102</v>
      </c>
      <c r="B4104" s="3" t="s">
        <v>4098</v>
      </c>
      <c r="C4104" s="3" t="s">
        <v>8205</v>
      </c>
      <c r="D4104" s="11">
        <v>500</v>
      </c>
      <c r="E4104" s="11">
        <v>137</v>
      </c>
      <c r="F4104" t="s">
        <v>8221</v>
      </c>
      <c r="G4104" t="s">
        <v>8224</v>
      </c>
      <c r="H4104" t="s">
        <v>8246</v>
      </c>
      <c r="I4104">
        <v>1463343673</v>
      </c>
      <c r="J4104">
        <v>1460751673</v>
      </c>
      <c r="K4104" t="b">
        <v>0</v>
      </c>
      <c r="L4104">
        <v>6</v>
      </c>
      <c r="M4104" t="b">
        <v>0</v>
      </c>
      <c r="N4104" t="s">
        <v>8271</v>
      </c>
      <c r="O4104" s="13">
        <f>E4104/D4104</f>
        <v>0.27400000000000002</v>
      </c>
      <c r="P4104" s="14">
        <f>IF($L4104&lt;&gt;0, E4104/L4104, 0)</f>
        <v>22.833333333333332</v>
      </c>
      <c r="Q4104" t="str">
        <f>LEFT($N4104, FIND("/", $N4104)-1)</f>
        <v>theater</v>
      </c>
      <c r="R4104" t="str">
        <f>RIGHT(N4104, LEN(N4104)-LEN(Q4104)-1)</f>
        <v>plays</v>
      </c>
      <c r="S4104" s="5">
        <f>$J4104/60/60/24+DATE(1970, 1, 1)</f>
        <v>42475.848067129627</v>
      </c>
      <c r="T4104" s="5">
        <f>$I4104/60/60/24+DATE(1970, 1, 1)</f>
        <v>42505.848067129627</v>
      </c>
      <c r="U4104" t="b">
        <f>T4104&gt;S4104</f>
        <v>1</v>
      </c>
    </row>
    <row r="4105" spans="1:21" ht="43.5" x14ac:dyDescent="0.35">
      <c r="A4105">
        <v>4103</v>
      </c>
      <c r="B4105" s="3" t="s">
        <v>4099</v>
      </c>
      <c r="C4105" s="3" t="s">
        <v>8206</v>
      </c>
      <c r="D4105" s="11">
        <v>1000</v>
      </c>
      <c r="E4105" s="11">
        <v>100</v>
      </c>
      <c r="F4105" t="s">
        <v>8221</v>
      </c>
      <c r="G4105" t="s">
        <v>8224</v>
      </c>
      <c r="H4105" t="s">
        <v>8246</v>
      </c>
      <c r="I4105">
        <v>1440613920</v>
      </c>
      <c r="J4105">
        <v>1435953566</v>
      </c>
      <c r="K4105" t="b">
        <v>0</v>
      </c>
      <c r="L4105">
        <v>6</v>
      </c>
      <c r="M4105" t="b">
        <v>0</v>
      </c>
      <c r="N4105" t="s">
        <v>8271</v>
      </c>
      <c r="O4105" s="13">
        <f>E4105/D4105</f>
        <v>0.1</v>
      </c>
      <c r="P4105" s="14">
        <f>IF($L4105&lt;&gt;0, E4105/L4105, 0)</f>
        <v>16.666666666666668</v>
      </c>
      <c r="Q4105" t="str">
        <f>LEFT($N4105, FIND("/", $N4105)-1)</f>
        <v>theater</v>
      </c>
      <c r="R4105" t="str">
        <f>RIGHT(N4105, LEN(N4105)-LEN(Q4105)-1)</f>
        <v>plays</v>
      </c>
      <c r="S4105" s="5">
        <f>$J4105/60/60/24+DATE(1970, 1, 1)</f>
        <v>42188.83293981482</v>
      </c>
      <c r="T4105" s="5">
        <f>$I4105/60/60/24+DATE(1970, 1, 1)</f>
        <v>42242.772222222222</v>
      </c>
      <c r="U4105" t="b">
        <f>T4105&gt;S4105</f>
        <v>1</v>
      </c>
    </row>
    <row r="4106" spans="1:21" ht="43.5" x14ac:dyDescent="0.35">
      <c r="A4106">
        <v>4104</v>
      </c>
      <c r="B4106" s="3" t="s">
        <v>4100</v>
      </c>
      <c r="C4106" s="3" t="s">
        <v>8207</v>
      </c>
      <c r="D4106" s="11">
        <v>3000</v>
      </c>
      <c r="E4106" s="11">
        <v>641</v>
      </c>
      <c r="F4106" t="s">
        <v>8221</v>
      </c>
      <c r="G4106" t="s">
        <v>8226</v>
      </c>
      <c r="H4106" t="s">
        <v>8248</v>
      </c>
      <c r="I4106">
        <v>1477550434</v>
      </c>
      <c r="J4106">
        <v>1474958434</v>
      </c>
      <c r="K4106" t="b">
        <v>0</v>
      </c>
      <c r="L4106">
        <v>14</v>
      </c>
      <c r="M4106" t="b">
        <v>0</v>
      </c>
      <c r="N4106" t="s">
        <v>8271</v>
      </c>
      <c r="O4106" s="13">
        <f>E4106/D4106</f>
        <v>0.21366666666666667</v>
      </c>
      <c r="P4106" s="14">
        <f>IF($L4106&lt;&gt;0, E4106/L4106, 0)</f>
        <v>45.785714285714285</v>
      </c>
      <c r="Q4106" t="str">
        <f>LEFT($N4106, FIND("/", $N4106)-1)</f>
        <v>theater</v>
      </c>
      <c r="R4106" t="str">
        <f>RIGHT(N4106, LEN(N4106)-LEN(Q4106)-1)</f>
        <v>plays</v>
      </c>
      <c r="S4106" s="5">
        <f>$J4106/60/60/24+DATE(1970, 1, 1)</f>
        <v>42640.278171296297</v>
      </c>
      <c r="T4106" s="5">
        <f>$I4106/60/60/24+DATE(1970, 1, 1)</f>
        <v>42670.278171296297</v>
      </c>
      <c r="U4106" t="b">
        <f>T4106&gt;S4106</f>
        <v>1</v>
      </c>
    </row>
    <row r="4107" spans="1:21" ht="58" x14ac:dyDescent="0.35">
      <c r="A4107">
        <v>4105</v>
      </c>
      <c r="B4107" s="3" t="s">
        <v>4101</v>
      </c>
      <c r="C4107" s="3" t="s">
        <v>8208</v>
      </c>
      <c r="D4107" s="11">
        <v>33000</v>
      </c>
      <c r="E4107" s="11">
        <v>2300</v>
      </c>
      <c r="F4107" t="s">
        <v>8221</v>
      </c>
      <c r="G4107" t="s">
        <v>8238</v>
      </c>
      <c r="H4107" t="s">
        <v>8256</v>
      </c>
      <c r="I4107">
        <v>1482711309</v>
      </c>
      <c r="J4107">
        <v>1479860109</v>
      </c>
      <c r="K4107" t="b">
        <v>0</v>
      </c>
      <c r="L4107">
        <v>6</v>
      </c>
      <c r="M4107" t="b">
        <v>0</v>
      </c>
      <c r="N4107" t="s">
        <v>8271</v>
      </c>
      <c r="O4107" s="13">
        <f>E4107/D4107</f>
        <v>6.9696969696969702E-2</v>
      </c>
      <c r="P4107" s="14">
        <f>IF($L4107&lt;&gt;0, E4107/L4107, 0)</f>
        <v>383.33333333333331</v>
      </c>
      <c r="Q4107" t="str">
        <f>LEFT($N4107, FIND("/", $N4107)-1)</f>
        <v>theater</v>
      </c>
      <c r="R4107" t="str">
        <f>RIGHT(N4107, LEN(N4107)-LEN(Q4107)-1)</f>
        <v>plays</v>
      </c>
      <c r="S4107" s="5">
        <f>$J4107/60/60/24+DATE(1970, 1, 1)</f>
        <v>42697.010520833333</v>
      </c>
      <c r="T4107" s="5">
        <f>$I4107/60/60/24+DATE(1970, 1, 1)</f>
        <v>42730.010520833333</v>
      </c>
      <c r="U4107" t="b">
        <f>T4107&gt;S4107</f>
        <v>1</v>
      </c>
    </row>
    <row r="4108" spans="1:21" ht="43.5" x14ac:dyDescent="0.35">
      <c r="A4108">
        <v>4106</v>
      </c>
      <c r="B4108" s="3" t="s">
        <v>4102</v>
      </c>
      <c r="C4108" s="3" t="s">
        <v>8209</v>
      </c>
      <c r="D4108" s="11">
        <v>5000</v>
      </c>
      <c r="E4108" s="11">
        <v>3530</v>
      </c>
      <c r="F4108" t="s">
        <v>8221</v>
      </c>
      <c r="G4108" t="s">
        <v>8224</v>
      </c>
      <c r="H4108" t="s">
        <v>8246</v>
      </c>
      <c r="I4108">
        <v>1427936400</v>
      </c>
      <c r="J4108">
        <v>1424221866</v>
      </c>
      <c r="K4108" t="b">
        <v>0</v>
      </c>
      <c r="L4108">
        <v>33</v>
      </c>
      <c r="M4108" t="b">
        <v>0</v>
      </c>
      <c r="N4108" t="s">
        <v>8271</v>
      </c>
      <c r="O4108" s="13">
        <f>E4108/D4108</f>
        <v>0.70599999999999996</v>
      </c>
      <c r="P4108" s="14">
        <f>IF($L4108&lt;&gt;0, E4108/L4108, 0)</f>
        <v>106.96969696969697</v>
      </c>
      <c r="Q4108" t="str">
        <f>LEFT($N4108, FIND("/", $N4108)-1)</f>
        <v>theater</v>
      </c>
      <c r="R4108" t="str">
        <f>RIGHT(N4108, LEN(N4108)-LEN(Q4108)-1)</f>
        <v>plays</v>
      </c>
      <c r="S4108" s="5">
        <f>$J4108/60/60/24+DATE(1970, 1, 1)</f>
        <v>42053.049375000002</v>
      </c>
      <c r="T4108" s="5">
        <f>$I4108/60/60/24+DATE(1970, 1, 1)</f>
        <v>42096.041666666672</v>
      </c>
      <c r="U4108" t="b">
        <f>T4108&gt;S4108</f>
        <v>1</v>
      </c>
    </row>
    <row r="4109" spans="1:21" ht="43.5" x14ac:dyDescent="0.35">
      <c r="A4109">
        <v>4107</v>
      </c>
      <c r="B4109" s="3" t="s">
        <v>4103</v>
      </c>
      <c r="C4109" s="3" t="s">
        <v>8210</v>
      </c>
      <c r="D4109" s="11">
        <v>2000</v>
      </c>
      <c r="E4109" s="11">
        <v>41</v>
      </c>
      <c r="F4109" t="s">
        <v>8221</v>
      </c>
      <c r="G4109" t="s">
        <v>8224</v>
      </c>
      <c r="H4109" t="s">
        <v>8246</v>
      </c>
      <c r="I4109">
        <v>1411596001</v>
      </c>
      <c r="J4109">
        <v>1409608801</v>
      </c>
      <c r="K4109" t="b">
        <v>0</v>
      </c>
      <c r="L4109">
        <v>4</v>
      </c>
      <c r="M4109" t="b">
        <v>0</v>
      </c>
      <c r="N4109" t="s">
        <v>8271</v>
      </c>
      <c r="O4109" s="13">
        <f>E4109/D4109</f>
        <v>2.0500000000000001E-2</v>
      </c>
      <c r="P4109" s="14">
        <f>IF($L4109&lt;&gt;0, E4109/L4109, 0)</f>
        <v>10.25</v>
      </c>
      <c r="Q4109" t="str">
        <f>LEFT($N4109, FIND("/", $N4109)-1)</f>
        <v>theater</v>
      </c>
      <c r="R4109" t="str">
        <f>RIGHT(N4109, LEN(N4109)-LEN(Q4109)-1)</f>
        <v>plays</v>
      </c>
      <c r="S4109" s="5">
        <f>$J4109/60/60/24+DATE(1970, 1, 1)</f>
        <v>41883.916678240741</v>
      </c>
      <c r="T4109" s="5">
        <f>$I4109/60/60/24+DATE(1970, 1, 1)</f>
        <v>41906.916678240741</v>
      </c>
      <c r="U4109" t="b">
        <f>T4109&gt;S4109</f>
        <v>1</v>
      </c>
    </row>
    <row r="4110" spans="1:21" ht="43.5" x14ac:dyDescent="0.35">
      <c r="A4110">
        <v>4108</v>
      </c>
      <c r="B4110" s="3" t="s">
        <v>4104</v>
      </c>
      <c r="C4110" s="3" t="s">
        <v>8211</v>
      </c>
      <c r="D4110" s="11">
        <v>3000</v>
      </c>
      <c r="E4110" s="11">
        <v>59</v>
      </c>
      <c r="F4110" t="s">
        <v>8221</v>
      </c>
      <c r="G4110" t="s">
        <v>8224</v>
      </c>
      <c r="H4110" t="s">
        <v>8246</v>
      </c>
      <c r="I4110">
        <v>1488517200</v>
      </c>
      <c r="J4110">
        <v>1485909937</v>
      </c>
      <c r="K4110" t="b">
        <v>0</v>
      </c>
      <c r="L4110">
        <v>1</v>
      </c>
      <c r="M4110" t="b">
        <v>0</v>
      </c>
      <c r="N4110" t="s">
        <v>8271</v>
      </c>
      <c r="O4110" s="13">
        <f>E4110/D4110</f>
        <v>1.9666666666666666E-2</v>
      </c>
      <c r="P4110" s="14">
        <f>IF($L4110&lt;&gt;0, E4110/L4110, 0)</f>
        <v>59</v>
      </c>
      <c r="Q4110" t="str">
        <f>LEFT($N4110, FIND("/", $N4110)-1)</f>
        <v>theater</v>
      </c>
      <c r="R4110" t="str">
        <f>RIGHT(N4110, LEN(N4110)-LEN(Q4110)-1)</f>
        <v>plays</v>
      </c>
      <c r="S4110" s="5">
        <f>$J4110/60/60/24+DATE(1970, 1, 1)</f>
        <v>42767.031678240746</v>
      </c>
      <c r="T4110" s="5">
        <f>$I4110/60/60/24+DATE(1970, 1, 1)</f>
        <v>42797.208333333328</v>
      </c>
      <c r="U4110" t="b">
        <f>T4110&gt;S4110</f>
        <v>1</v>
      </c>
    </row>
    <row r="4111" spans="1:21" ht="43.5" x14ac:dyDescent="0.35">
      <c r="A4111">
        <v>4109</v>
      </c>
      <c r="B4111" s="3" t="s">
        <v>4105</v>
      </c>
      <c r="C4111" s="3" t="s">
        <v>8212</v>
      </c>
      <c r="D4111" s="11">
        <v>500</v>
      </c>
      <c r="E4111" s="11">
        <v>0</v>
      </c>
      <c r="F4111" t="s">
        <v>8221</v>
      </c>
      <c r="G4111" t="s">
        <v>8225</v>
      </c>
      <c r="H4111" t="s">
        <v>8247</v>
      </c>
      <c r="I4111">
        <v>1448805404</v>
      </c>
      <c r="J4111">
        <v>1446209804</v>
      </c>
      <c r="K4111" t="b">
        <v>0</v>
      </c>
      <c r="L4111">
        <v>0</v>
      </c>
      <c r="M4111" t="b">
        <v>0</v>
      </c>
      <c r="N4111" t="s">
        <v>8271</v>
      </c>
      <c r="O4111" s="13">
        <f>E4111/D4111</f>
        <v>0</v>
      </c>
      <c r="P4111" s="14">
        <f>IF($L4111&lt;&gt;0, E4111/L4111, 0)</f>
        <v>0</v>
      </c>
      <c r="Q4111" t="str">
        <f>LEFT($N4111, FIND("/", $N4111)-1)</f>
        <v>theater</v>
      </c>
      <c r="R4111" t="str">
        <f>RIGHT(N4111, LEN(N4111)-LEN(Q4111)-1)</f>
        <v>plays</v>
      </c>
      <c r="S4111" s="5">
        <f>$J4111/60/60/24+DATE(1970, 1, 1)</f>
        <v>42307.539398148147</v>
      </c>
      <c r="T4111" s="5">
        <f>$I4111/60/60/24+DATE(1970, 1, 1)</f>
        <v>42337.581064814818</v>
      </c>
      <c r="U4111" t="b">
        <f>T4111&gt;S4111</f>
        <v>1</v>
      </c>
    </row>
    <row r="4112" spans="1:21" ht="43.5" x14ac:dyDescent="0.35">
      <c r="A4112">
        <v>4110</v>
      </c>
      <c r="B4112" s="3" t="s">
        <v>4106</v>
      </c>
      <c r="C4112" s="3" t="s">
        <v>8213</v>
      </c>
      <c r="D4112" s="11">
        <v>300</v>
      </c>
      <c r="E4112" s="11">
        <v>86</v>
      </c>
      <c r="F4112" t="s">
        <v>8221</v>
      </c>
      <c r="G4112" t="s">
        <v>8225</v>
      </c>
      <c r="H4112" t="s">
        <v>8247</v>
      </c>
      <c r="I4112">
        <v>1469113351</v>
      </c>
      <c r="J4112">
        <v>1463929351</v>
      </c>
      <c r="K4112" t="b">
        <v>0</v>
      </c>
      <c r="L4112">
        <v>6</v>
      </c>
      <c r="M4112" t="b">
        <v>0</v>
      </c>
      <c r="N4112" t="s">
        <v>8271</v>
      </c>
      <c r="O4112" s="13">
        <f>E4112/D4112</f>
        <v>0.28666666666666668</v>
      </c>
      <c r="P4112" s="14">
        <f>IF($L4112&lt;&gt;0, E4112/L4112, 0)</f>
        <v>14.333333333333334</v>
      </c>
      <c r="Q4112" t="str">
        <f>LEFT($N4112, FIND("/", $N4112)-1)</f>
        <v>theater</v>
      </c>
      <c r="R4112" t="str">
        <f>RIGHT(N4112, LEN(N4112)-LEN(Q4112)-1)</f>
        <v>plays</v>
      </c>
      <c r="S4112" s="5">
        <f>$J4112/60/60/24+DATE(1970, 1, 1)</f>
        <v>42512.626747685179</v>
      </c>
      <c r="T4112" s="5">
        <f>$I4112/60/60/24+DATE(1970, 1, 1)</f>
        <v>42572.626747685179</v>
      </c>
      <c r="U4112" t="b">
        <f>T4112&gt;S4112</f>
        <v>1</v>
      </c>
    </row>
    <row r="4113" spans="1:21" ht="43.5" x14ac:dyDescent="0.35">
      <c r="A4113">
        <v>4111</v>
      </c>
      <c r="B4113" s="3" t="s">
        <v>4107</v>
      </c>
      <c r="C4113" s="3" t="s">
        <v>8214</v>
      </c>
      <c r="D4113" s="11">
        <v>3000</v>
      </c>
      <c r="E4113" s="11">
        <v>94</v>
      </c>
      <c r="F4113" t="s">
        <v>8221</v>
      </c>
      <c r="G4113" t="s">
        <v>8224</v>
      </c>
      <c r="H4113" t="s">
        <v>8246</v>
      </c>
      <c r="I4113">
        <v>1424747740</v>
      </c>
      <c r="J4113">
        <v>1422155740</v>
      </c>
      <c r="K4113" t="b">
        <v>0</v>
      </c>
      <c r="L4113">
        <v>6</v>
      </c>
      <c r="M4113" t="b">
        <v>0</v>
      </c>
      <c r="N4113" t="s">
        <v>8271</v>
      </c>
      <c r="O4113" s="13">
        <f>E4113/D4113</f>
        <v>3.1333333333333331E-2</v>
      </c>
      <c r="P4113" s="14">
        <f>IF($L4113&lt;&gt;0, E4113/L4113, 0)</f>
        <v>15.666666666666666</v>
      </c>
      <c r="Q4113" t="str">
        <f>LEFT($N4113, FIND("/", $N4113)-1)</f>
        <v>theater</v>
      </c>
      <c r="R4113" t="str">
        <f>RIGHT(N4113, LEN(N4113)-LEN(Q4113)-1)</f>
        <v>plays</v>
      </c>
      <c r="S4113" s="5">
        <f>$J4113/60/60/24+DATE(1970, 1, 1)</f>
        <v>42029.135879629626</v>
      </c>
      <c r="T4113" s="5">
        <f>$I4113/60/60/24+DATE(1970, 1, 1)</f>
        <v>42059.135879629626</v>
      </c>
      <c r="U4113" t="b">
        <f>T4113&gt;S4113</f>
        <v>1</v>
      </c>
    </row>
    <row r="4114" spans="1:21" ht="43.5" x14ac:dyDescent="0.35">
      <c r="A4114">
        <v>4112</v>
      </c>
      <c r="B4114" s="3" t="s">
        <v>4108</v>
      </c>
      <c r="C4114" s="3" t="s">
        <v>6961</v>
      </c>
      <c r="D4114" s="11">
        <v>2500</v>
      </c>
      <c r="E4114" s="11">
        <v>1</v>
      </c>
      <c r="F4114" t="s">
        <v>8221</v>
      </c>
      <c r="G4114" t="s">
        <v>8241</v>
      </c>
      <c r="H4114" t="s">
        <v>8249</v>
      </c>
      <c r="I4114">
        <v>1456617600</v>
      </c>
      <c r="J4114">
        <v>1454280186</v>
      </c>
      <c r="K4114" t="b">
        <v>0</v>
      </c>
      <c r="L4114">
        <v>1</v>
      </c>
      <c r="M4114" t="b">
        <v>0</v>
      </c>
      <c r="N4114" t="s">
        <v>8271</v>
      </c>
      <c r="O4114" s="13">
        <f>E4114/D4114</f>
        <v>4.0000000000000002E-4</v>
      </c>
      <c r="P4114" s="14">
        <f>IF($L4114&lt;&gt;0, E4114/L4114, 0)</f>
        <v>1</v>
      </c>
      <c r="Q4114" t="str">
        <f>LEFT($N4114, FIND("/", $N4114)-1)</f>
        <v>theater</v>
      </c>
      <c r="R4114" t="str">
        <f>RIGHT(N4114, LEN(N4114)-LEN(Q4114)-1)</f>
        <v>plays</v>
      </c>
      <c r="S4114" s="5">
        <f>$J4114/60/60/24+DATE(1970, 1, 1)</f>
        <v>42400.946597222224</v>
      </c>
      <c r="T4114" s="5">
        <f>$I4114/60/60/24+DATE(1970, 1, 1)</f>
        <v>42428</v>
      </c>
      <c r="U4114" t="b">
        <f>T4114&gt;S4114</f>
        <v>1</v>
      </c>
    </row>
    <row r="4115" spans="1:21" ht="43.5" x14ac:dyDescent="0.35">
      <c r="A4115">
        <v>4113</v>
      </c>
      <c r="B4115" s="3" t="s">
        <v>4109</v>
      </c>
      <c r="C4115" s="3" t="s">
        <v>8215</v>
      </c>
      <c r="D4115" s="11">
        <v>1500</v>
      </c>
      <c r="E4115" s="11">
        <v>3</v>
      </c>
      <c r="F4115" t="s">
        <v>8221</v>
      </c>
      <c r="G4115" t="s">
        <v>8224</v>
      </c>
      <c r="H4115" t="s">
        <v>8246</v>
      </c>
      <c r="I4115">
        <v>1452234840</v>
      </c>
      <c r="J4115">
        <v>1450619123</v>
      </c>
      <c r="K4115" t="b">
        <v>0</v>
      </c>
      <c r="L4115">
        <v>3</v>
      </c>
      <c r="M4115" t="b">
        <v>0</v>
      </c>
      <c r="N4115" t="s">
        <v>8271</v>
      </c>
      <c r="O4115" s="13">
        <f>E4115/D4115</f>
        <v>2E-3</v>
      </c>
      <c r="P4115" s="14">
        <f>IF($L4115&lt;&gt;0, E4115/L4115, 0)</f>
        <v>1</v>
      </c>
      <c r="Q4115" t="str">
        <f>LEFT($N4115, FIND("/", $N4115)-1)</f>
        <v>theater</v>
      </c>
      <c r="R4115" t="str">
        <f>RIGHT(N4115, LEN(N4115)-LEN(Q4115)-1)</f>
        <v>plays</v>
      </c>
      <c r="S4115" s="5">
        <f>$J4115/60/60/24+DATE(1970, 1, 1)</f>
        <v>42358.573182870372</v>
      </c>
      <c r="T4115" s="5">
        <f>$I4115/60/60/24+DATE(1970, 1, 1)</f>
        <v>42377.273611111115</v>
      </c>
      <c r="U4115" t="b">
        <f>T4115&gt;S4115</f>
        <v>1</v>
      </c>
    </row>
  </sheetData>
  <autoFilter ref="A1:W4115" xr:uid="{D52C3E19-325A-48BF-A6E0-2788A4728939}">
    <sortState xmlns:xlrd2="http://schemas.microsoft.com/office/spreadsheetml/2017/richdata2" ref="A2:W4115">
      <sortCondition ref="A1:A4115"/>
    </sortState>
  </autoFilter>
  <conditionalFormatting sqref="O1:O1048576">
    <cfRule type="colorScale" priority="2">
      <colorScale>
        <cfvo type="num" val="0"/>
        <cfvo type="num" val="1"/>
        <cfvo type="num" val="2"/>
        <color rgb="FFFF0000"/>
        <color rgb="FF00B050"/>
        <color rgb="FF5A8AC6"/>
      </colorScale>
    </cfRule>
  </conditionalFormatting>
  <conditionalFormatting sqref="P1">
    <cfRule type="colorScale" priority="1">
      <colorScale>
        <cfvo type="num" val="0"/>
        <cfvo type="num" val="1"/>
        <cfvo type="num" val="2"/>
        <color rgb="FFFF0000"/>
        <color rgb="FF00B050"/>
        <color rgb="FF5A8AC6"/>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3" operator="containsText" id="{6D13E619-FA84-4D81-BBDE-84F28F231EEE}">
            <xm:f>NOT(ISERROR(SEARCH("live",F1)))</xm:f>
            <xm:f>"live"</xm:f>
            <x14:dxf>
              <fill>
                <patternFill>
                  <bgColor rgb="FF00B0F0"/>
                </patternFill>
              </fill>
            </x14:dxf>
          </x14:cfRule>
          <x14:cfRule type="containsText" priority="4" operator="containsText" id="{1B9E3910-4B7E-4651-8155-CB0C3F28C5C7}">
            <xm:f>NOT(ISERROR(SEARCH("canceled",F1)))</xm:f>
            <xm:f>"canceled"</xm:f>
            <x14:dxf>
              <fill>
                <patternFill>
                  <bgColor rgb="FFFFFF00"/>
                </patternFill>
              </fill>
            </x14:dxf>
          </x14:cfRule>
          <x14:cfRule type="containsText" priority="5" operator="containsText" id="{60B4F939-D16C-4FAD-9438-6541E84C49E6}">
            <xm:f>NOT(ISERROR(SEARCH("failed",F1)))</xm:f>
            <xm:f>"failed"</xm:f>
            <x14:dxf>
              <fill>
                <patternFill>
                  <bgColor rgb="FFFF0000"/>
                </patternFill>
              </fill>
            </x14:dxf>
          </x14:cfRule>
          <x14:cfRule type="containsText" priority="6" operator="containsText" id="{A7E4559F-308C-48FB-A730-DC8CD8FD284B}">
            <xm:f>NOT(ISERROR(SEARCH("successful",F1)))</xm:f>
            <xm:f>"successful"</xm:f>
            <x14:dxf>
              <fill>
                <patternFill>
                  <bgColor rgb="FF00B050"/>
                </patternFill>
              </fill>
            </x14:dxf>
          </x14:cfRule>
          <xm:sqref>F1:F1048576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A9288-E80C-40B9-9767-1A6868D3814D}">
  <sheetPr>
    <tabColor theme="5"/>
  </sheetPr>
  <dimension ref="A1:F14"/>
  <sheetViews>
    <sheetView workbookViewId="0">
      <selection activeCell="P8" sqref="P8"/>
    </sheetView>
  </sheetViews>
  <sheetFormatPr defaultRowHeight="14.5" x14ac:dyDescent="0.35"/>
  <cols>
    <col min="1" max="1" width="12.90625" style="21" bestFit="1" customWidth="1"/>
    <col min="2" max="2" width="8.08984375" style="21" bestFit="1" customWidth="1"/>
    <col min="3" max="3" width="5.453125" style="21" bestFit="1" customWidth="1"/>
    <col min="4" max="4" width="3.6328125" style="21" bestFit="1" customWidth="1"/>
    <col min="5" max="5" width="9.1796875" style="21" bestFit="1" customWidth="1"/>
    <col min="6" max="6" width="10.7265625" style="21" bestFit="1" customWidth="1"/>
    <col min="7" max="16384" width="8.7265625" style="21"/>
  </cols>
  <sheetData>
    <row r="1" spans="1:6" x14ac:dyDescent="0.35">
      <c r="A1" s="16" t="s">
        <v>8223</v>
      </c>
      <c r="B1" t="s">
        <v>8322</v>
      </c>
    </row>
    <row r="2" spans="1:6" x14ac:dyDescent="0.35">
      <c r="A2" s="22"/>
      <c r="B2" s="22"/>
    </row>
    <row r="3" spans="1:6" x14ac:dyDescent="0.35">
      <c r="A3" s="16" t="s">
        <v>8321</v>
      </c>
      <c r="B3" s="16" t="s">
        <v>8323</v>
      </c>
      <c r="C3"/>
      <c r="D3"/>
      <c r="E3"/>
      <c r="F3"/>
    </row>
    <row r="4" spans="1:6" x14ac:dyDescent="0.35">
      <c r="A4" s="20" t="s">
        <v>8309</v>
      </c>
      <c r="B4" s="6" t="s">
        <v>8220</v>
      </c>
      <c r="C4" s="6" t="s">
        <v>8221</v>
      </c>
      <c r="D4" s="6" t="s">
        <v>8222</v>
      </c>
      <c r="E4" s="6" t="s">
        <v>8219</v>
      </c>
      <c r="F4" s="6" t="s">
        <v>8320</v>
      </c>
    </row>
    <row r="5" spans="1:6" x14ac:dyDescent="0.35">
      <c r="A5" s="17" t="s">
        <v>8311</v>
      </c>
      <c r="B5" s="19">
        <v>40</v>
      </c>
      <c r="C5" s="19">
        <v>180</v>
      </c>
      <c r="D5" s="19"/>
      <c r="E5" s="19">
        <v>300</v>
      </c>
      <c r="F5" s="18">
        <v>520</v>
      </c>
    </row>
    <row r="6" spans="1:6" x14ac:dyDescent="0.35">
      <c r="A6" s="17" t="s">
        <v>8312</v>
      </c>
      <c r="B6" s="19">
        <v>20</v>
      </c>
      <c r="C6" s="19">
        <v>140</v>
      </c>
      <c r="D6" s="19">
        <v>6</v>
      </c>
      <c r="E6" s="19">
        <v>34</v>
      </c>
      <c r="F6" s="18">
        <v>200</v>
      </c>
    </row>
    <row r="7" spans="1:6" x14ac:dyDescent="0.35">
      <c r="A7" s="17" t="s">
        <v>8313</v>
      </c>
      <c r="B7" s="19"/>
      <c r="C7" s="19">
        <v>140</v>
      </c>
      <c r="D7" s="19"/>
      <c r="E7" s="19">
        <v>80</v>
      </c>
      <c r="F7" s="18">
        <v>220</v>
      </c>
    </row>
    <row r="8" spans="1:6" x14ac:dyDescent="0.35">
      <c r="A8" s="17" t="s">
        <v>8314</v>
      </c>
      <c r="B8" s="19">
        <v>24</v>
      </c>
      <c r="C8" s="19"/>
      <c r="D8" s="19"/>
      <c r="E8" s="19"/>
      <c r="F8" s="18">
        <v>24</v>
      </c>
    </row>
    <row r="9" spans="1:6" x14ac:dyDescent="0.35">
      <c r="A9" s="17" t="s">
        <v>8315</v>
      </c>
      <c r="B9" s="19">
        <v>20</v>
      </c>
      <c r="C9" s="19">
        <v>120</v>
      </c>
      <c r="D9" s="19">
        <v>20</v>
      </c>
      <c r="E9" s="19">
        <v>540</v>
      </c>
      <c r="F9" s="18">
        <v>700</v>
      </c>
    </row>
    <row r="10" spans="1:6" x14ac:dyDescent="0.35">
      <c r="A10" s="17" t="s">
        <v>8316</v>
      </c>
      <c r="B10" s="19"/>
      <c r="C10" s="19">
        <v>117</v>
      </c>
      <c r="D10" s="19"/>
      <c r="E10" s="19">
        <v>103</v>
      </c>
      <c r="F10" s="18">
        <v>220</v>
      </c>
    </row>
    <row r="11" spans="1:6" x14ac:dyDescent="0.35">
      <c r="A11" s="17" t="s">
        <v>8317</v>
      </c>
      <c r="B11" s="19">
        <v>30</v>
      </c>
      <c r="C11" s="19">
        <v>127</v>
      </c>
      <c r="D11" s="19"/>
      <c r="E11" s="19">
        <v>80</v>
      </c>
      <c r="F11" s="18">
        <v>237</v>
      </c>
    </row>
    <row r="12" spans="1:6" x14ac:dyDescent="0.35">
      <c r="A12" s="17" t="s">
        <v>8318</v>
      </c>
      <c r="B12" s="19">
        <v>178</v>
      </c>
      <c r="C12" s="19">
        <v>213</v>
      </c>
      <c r="D12" s="19"/>
      <c r="E12" s="19">
        <v>209</v>
      </c>
      <c r="F12" s="18">
        <v>600</v>
      </c>
    </row>
    <row r="13" spans="1:6" x14ac:dyDescent="0.35">
      <c r="A13" s="17" t="s">
        <v>8319</v>
      </c>
      <c r="B13" s="19">
        <v>37</v>
      </c>
      <c r="C13" s="19">
        <v>493</v>
      </c>
      <c r="D13" s="19">
        <v>24</v>
      </c>
      <c r="E13" s="19">
        <v>839</v>
      </c>
      <c r="F13" s="18">
        <v>1393</v>
      </c>
    </row>
    <row r="14" spans="1:6" x14ac:dyDescent="0.35">
      <c r="A14" s="17" t="s">
        <v>8320</v>
      </c>
      <c r="B14" s="19">
        <v>349</v>
      </c>
      <c r="C14" s="19">
        <v>1530</v>
      </c>
      <c r="D14" s="19">
        <v>50</v>
      </c>
      <c r="E14" s="19">
        <v>2185</v>
      </c>
      <c r="F14" s="1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BF8DE-BDCD-4E1C-8547-995EDAF5DA00}">
  <sheetPr>
    <tabColor theme="5"/>
  </sheetPr>
  <dimension ref="A1:F47"/>
  <sheetViews>
    <sheetView workbookViewId="0">
      <selection activeCell="N4" sqref="N4"/>
    </sheetView>
  </sheetViews>
  <sheetFormatPr defaultRowHeight="14.5" x14ac:dyDescent="0.35"/>
  <cols>
    <col min="1" max="1" width="16.90625" style="21" bestFit="1" customWidth="1"/>
    <col min="2" max="2" width="8.08984375" style="21" bestFit="1" customWidth="1"/>
    <col min="3" max="3" width="5.453125" style="21" bestFit="1" customWidth="1"/>
    <col min="4" max="4" width="3.6328125" style="21" bestFit="1" customWidth="1"/>
    <col min="5" max="5" width="9.1796875" style="21" bestFit="1" customWidth="1"/>
    <col min="6" max="6" width="10.7265625" style="21" bestFit="1" customWidth="1"/>
    <col min="7" max="16384" width="8.7265625" style="21"/>
  </cols>
  <sheetData>
    <row r="1" spans="1:6" x14ac:dyDescent="0.35">
      <c r="A1" s="16" t="s">
        <v>8223</v>
      </c>
      <c r="B1" t="s">
        <v>8322</v>
      </c>
      <c r="C1"/>
      <c r="D1"/>
      <c r="E1"/>
      <c r="F1"/>
    </row>
    <row r="2" spans="1:6" x14ac:dyDescent="0.35">
      <c r="A2" s="16" t="s">
        <v>8309</v>
      </c>
      <c r="B2" t="s">
        <v>8322</v>
      </c>
      <c r="C2"/>
      <c r="D2"/>
      <c r="E2"/>
      <c r="F2"/>
    </row>
    <row r="3" spans="1:6" x14ac:dyDescent="0.35">
      <c r="A3"/>
      <c r="B3"/>
      <c r="C3"/>
      <c r="D3"/>
      <c r="E3"/>
      <c r="F3"/>
    </row>
    <row r="4" spans="1:6" x14ac:dyDescent="0.35">
      <c r="A4" s="16" t="s">
        <v>8321</v>
      </c>
      <c r="B4" s="16" t="s">
        <v>8323</v>
      </c>
      <c r="C4"/>
      <c r="D4"/>
      <c r="E4"/>
      <c r="F4"/>
    </row>
    <row r="5" spans="1:6" x14ac:dyDescent="0.35">
      <c r="A5" s="20" t="s">
        <v>8365</v>
      </c>
      <c r="B5" s="6" t="s">
        <v>8220</v>
      </c>
      <c r="C5" s="6" t="s">
        <v>8221</v>
      </c>
      <c r="D5" s="6" t="s">
        <v>8222</v>
      </c>
      <c r="E5" s="6" t="s">
        <v>8219</v>
      </c>
      <c r="F5" s="6" t="s">
        <v>8320</v>
      </c>
    </row>
    <row r="6" spans="1:6" x14ac:dyDescent="0.35">
      <c r="A6" s="17" t="s">
        <v>8325</v>
      </c>
      <c r="B6" s="19"/>
      <c r="C6" s="19">
        <v>100</v>
      </c>
      <c r="D6" s="19"/>
      <c r="E6" s="19"/>
      <c r="F6" s="18">
        <v>100</v>
      </c>
    </row>
    <row r="7" spans="1:6" x14ac:dyDescent="0.35">
      <c r="A7" s="17" t="s">
        <v>8350</v>
      </c>
      <c r="B7" s="19">
        <v>20</v>
      </c>
      <c r="C7" s="19"/>
      <c r="D7" s="19"/>
      <c r="E7" s="19"/>
      <c r="F7" s="18">
        <v>20</v>
      </c>
    </row>
    <row r="8" spans="1:6" x14ac:dyDescent="0.35">
      <c r="A8" s="17" t="s">
        <v>8336</v>
      </c>
      <c r="B8" s="19">
        <v>24</v>
      </c>
      <c r="C8" s="19"/>
      <c r="D8" s="19"/>
      <c r="E8" s="19"/>
      <c r="F8" s="18">
        <v>24</v>
      </c>
    </row>
    <row r="9" spans="1:6" x14ac:dyDescent="0.35">
      <c r="A9" s="17" t="s">
        <v>8351</v>
      </c>
      <c r="B9" s="19"/>
      <c r="C9" s="19">
        <v>40</v>
      </c>
      <c r="D9" s="19"/>
      <c r="E9" s="19"/>
      <c r="F9" s="18">
        <v>40</v>
      </c>
    </row>
    <row r="10" spans="1:6" x14ac:dyDescent="0.35">
      <c r="A10" s="17" t="s">
        <v>8337</v>
      </c>
      <c r="B10" s="19"/>
      <c r="C10" s="19"/>
      <c r="D10" s="19"/>
      <c r="E10" s="19">
        <v>40</v>
      </c>
      <c r="F10" s="18">
        <v>40</v>
      </c>
    </row>
    <row r="11" spans="1:6" x14ac:dyDescent="0.35">
      <c r="A11" s="17" t="s">
        <v>8326</v>
      </c>
      <c r="B11" s="19"/>
      <c r="C11" s="19"/>
      <c r="D11" s="19"/>
      <c r="E11" s="19">
        <v>180</v>
      </c>
      <c r="F11" s="18">
        <v>180</v>
      </c>
    </row>
    <row r="12" spans="1:6" x14ac:dyDescent="0.35">
      <c r="A12" s="17" t="s">
        <v>8327</v>
      </c>
      <c r="B12" s="19"/>
      <c r="C12" s="19">
        <v>80</v>
      </c>
      <c r="D12" s="19"/>
      <c r="E12" s="19"/>
      <c r="F12" s="18">
        <v>80</v>
      </c>
    </row>
    <row r="13" spans="1:6" x14ac:dyDescent="0.35">
      <c r="A13" s="17" t="s">
        <v>8338</v>
      </c>
      <c r="B13" s="19"/>
      <c r="C13" s="19"/>
      <c r="D13" s="19"/>
      <c r="E13" s="19">
        <v>40</v>
      </c>
      <c r="F13" s="18">
        <v>40</v>
      </c>
    </row>
    <row r="14" spans="1:6" x14ac:dyDescent="0.35">
      <c r="A14" s="17" t="s">
        <v>8339</v>
      </c>
      <c r="B14" s="19"/>
      <c r="C14" s="19">
        <v>40</v>
      </c>
      <c r="D14" s="19">
        <v>20</v>
      </c>
      <c r="E14" s="19"/>
      <c r="F14" s="18">
        <v>60</v>
      </c>
    </row>
    <row r="15" spans="1:6" x14ac:dyDescent="0.35">
      <c r="A15" s="17" t="s">
        <v>8352</v>
      </c>
      <c r="B15" s="19"/>
      <c r="C15" s="19">
        <v>40</v>
      </c>
      <c r="D15" s="19"/>
      <c r="E15" s="19"/>
      <c r="F15" s="18">
        <v>40</v>
      </c>
    </row>
    <row r="16" spans="1:6" x14ac:dyDescent="0.35">
      <c r="A16" s="17" t="s">
        <v>8331</v>
      </c>
      <c r="B16" s="19">
        <v>20</v>
      </c>
      <c r="C16" s="19">
        <v>120</v>
      </c>
      <c r="D16" s="19"/>
      <c r="E16" s="19"/>
      <c r="F16" s="18">
        <v>140</v>
      </c>
    </row>
    <row r="17" spans="1:6" x14ac:dyDescent="0.35">
      <c r="A17" s="17" t="s">
        <v>8356</v>
      </c>
      <c r="B17" s="19"/>
      <c r="C17" s="19">
        <v>20</v>
      </c>
      <c r="D17" s="19"/>
      <c r="E17" s="19"/>
      <c r="F17" s="18">
        <v>20</v>
      </c>
    </row>
    <row r="18" spans="1:6" x14ac:dyDescent="0.35">
      <c r="A18" s="17" t="s">
        <v>8357</v>
      </c>
      <c r="B18" s="19"/>
      <c r="C18" s="19"/>
      <c r="D18" s="19"/>
      <c r="E18" s="19">
        <v>140</v>
      </c>
      <c r="F18" s="18">
        <v>140</v>
      </c>
    </row>
    <row r="19" spans="1:6" x14ac:dyDescent="0.35">
      <c r="A19" s="17" t="s">
        <v>8340</v>
      </c>
      <c r="B19" s="19"/>
      <c r="C19" s="19">
        <v>20</v>
      </c>
      <c r="D19" s="19"/>
      <c r="E19" s="19">
        <v>140</v>
      </c>
      <c r="F19" s="18">
        <v>160</v>
      </c>
    </row>
    <row r="20" spans="1:6" x14ac:dyDescent="0.35">
      <c r="A20" s="17" t="s">
        <v>8341</v>
      </c>
      <c r="B20" s="19"/>
      <c r="C20" s="19">
        <v>60</v>
      </c>
      <c r="D20" s="19"/>
      <c r="E20" s="19"/>
      <c r="F20" s="18">
        <v>60</v>
      </c>
    </row>
    <row r="21" spans="1:6" x14ac:dyDescent="0.35">
      <c r="A21" s="17" t="s">
        <v>8358</v>
      </c>
      <c r="B21" s="19"/>
      <c r="C21" s="19">
        <v>11</v>
      </c>
      <c r="D21" s="19"/>
      <c r="E21" s="19">
        <v>9</v>
      </c>
      <c r="F21" s="18">
        <v>20</v>
      </c>
    </row>
    <row r="22" spans="1:6" x14ac:dyDescent="0.35">
      <c r="A22" s="17" t="s">
        <v>8342</v>
      </c>
      <c r="B22" s="19"/>
      <c r="C22" s="19"/>
      <c r="D22" s="19"/>
      <c r="E22" s="19">
        <v>20</v>
      </c>
      <c r="F22" s="18">
        <v>20</v>
      </c>
    </row>
    <row r="23" spans="1:6" x14ac:dyDescent="0.35">
      <c r="A23" s="17" t="s">
        <v>8333</v>
      </c>
      <c r="B23" s="19"/>
      <c r="C23" s="19">
        <v>40</v>
      </c>
      <c r="D23" s="19"/>
      <c r="E23" s="19"/>
      <c r="F23" s="18">
        <v>40</v>
      </c>
    </row>
    <row r="24" spans="1:6" x14ac:dyDescent="0.35">
      <c r="A24" s="17" t="s">
        <v>8362</v>
      </c>
      <c r="B24" s="19">
        <v>20</v>
      </c>
      <c r="C24" s="19">
        <v>60</v>
      </c>
      <c r="D24" s="19"/>
      <c r="E24" s="19">
        <v>60</v>
      </c>
      <c r="F24" s="18">
        <v>140</v>
      </c>
    </row>
    <row r="25" spans="1:6" x14ac:dyDescent="0.35">
      <c r="A25" s="17" t="s">
        <v>8346</v>
      </c>
      <c r="B25" s="19"/>
      <c r="C25" s="19">
        <v>20</v>
      </c>
      <c r="D25" s="19"/>
      <c r="E25" s="19"/>
      <c r="F25" s="18">
        <v>20</v>
      </c>
    </row>
    <row r="26" spans="1:6" x14ac:dyDescent="0.35">
      <c r="A26" s="17" t="s">
        <v>8353</v>
      </c>
      <c r="B26" s="19"/>
      <c r="C26" s="19"/>
      <c r="D26" s="19"/>
      <c r="E26" s="19">
        <v>60</v>
      </c>
      <c r="F26" s="18">
        <v>60</v>
      </c>
    </row>
    <row r="27" spans="1:6" x14ac:dyDescent="0.35">
      <c r="A27" s="17" t="s">
        <v>8347</v>
      </c>
      <c r="B27" s="19"/>
      <c r="C27" s="19">
        <v>20</v>
      </c>
      <c r="D27" s="19"/>
      <c r="E27" s="19"/>
      <c r="F27" s="18">
        <v>20</v>
      </c>
    </row>
    <row r="28" spans="1:6" x14ac:dyDescent="0.35">
      <c r="A28" s="17" t="s">
        <v>8348</v>
      </c>
      <c r="B28" s="19"/>
      <c r="C28" s="19">
        <v>57</v>
      </c>
      <c r="D28" s="19"/>
      <c r="E28" s="19">
        <v>103</v>
      </c>
      <c r="F28" s="18">
        <v>160</v>
      </c>
    </row>
    <row r="29" spans="1:6" x14ac:dyDescent="0.35">
      <c r="A29" s="17" t="s">
        <v>8349</v>
      </c>
      <c r="B29" s="19"/>
      <c r="C29" s="19">
        <v>20</v>
      </c>
      <c r="D29" s="19"/>
      <c r="E29" s="19"/>
      <c r="F29" s="18">
        <v>20</v>
      </c>
    </row>
    <row r="30" spans="1:6" x14ac:dyDescent="0.35">
      <c r="A30" s="17" t="s">
        <v>8363</v>
      </c>
      <c r="B30" s="19"/>
      <c r="C30" s="19">
        <v>353</v>
      </c>
      <c r="D30" s="19">
        <v>19</v>
      </c>
      <c r="E30" s="19">
        <v>694</v>
      </c>
      <c r="F30" s="18">
        <v>1066</v>
      </c>
    </row>
    <row r="31" spans="1:6" x14ac:dyDescent="0.35">
      <c r="A31" s="17" t="s">
        <v>8343</v>
      </c>
      <c r="B31" s="19"/>
      <c r="C31" s="19"/>
      <c r="D31" s="19"/>
      <c r="E31" s="19">
        <v>40</v>
      </c>
      <c r="F31" s="18">
        <v>40</v>
      </c>
    </row>
    <row r="32" spans="1:6" x14ac:dyDescent="0.35">
      <c r="A32" s="17" t="s">
        <v>8354</v>
      </c>
      <c r="B32" s="19"/>
      <c r="C32" s="19"/>
      <c r="D32" s="19"/>
      <c r="E32" s="19">
        <v>20</v>
      </c>
      <c r="F32" s="18">
        <v>20</v>
      </c>
    </row>
    <row r="33" spans="1:6" x14ac:dyDescent="0.35">
      <c r="A33" s="17" t="s">
        <v>8332</v>
      </c>
      <c r="B33" s="19"/>
      <c r="C33" s="19">
        <v>20</v>
      </c>
      <c r="D33" s="19"/>
      <c r="E33" s="19"/>
      <c r="F33" s="18">
        <v>20</v>
      </c>
    </row>
    <row r="34" spans="1:6" x14ac:dyDescent="0.35">
      <c r="A34" s="17" t="s">
        <v>8344</v>
      </c>
      <c r="B34" s="19"/>
      <c r="C34" s="19"/>
      <c r="D34" s="19"/>
      <c r="E34" s="19">
        <v>260</v>
      </c>
      <c r="F34" s="18">
        <v>260</v>
      </c>
    </row>
    <row r="35" spans="1:6" x14ac:dyDescent="0.35">
      <c r="A35" s="17" t="s">
        <v>8328</v>
      </c>
      <c r="B35" s="19">
        <v>40</v>
      </c>
      <c r="C35" s="19"/>
      <c r="D35" s="19"/>
      <c r="E35" s="19"/>
      <c r="F35" s="18">
        <v>40</v>
      </c>
    </row>
    <row r="36" spans="1:6" x14ac:dyDescent="0.35">
      <c r="A36" s="17" t="s">
        <v>8329</v>
      </c>
      <c r="B36" s="19"/>
      <c r="C36" s="19"/>
      <c r="D36" s="19"/>
      <c r="E36" s="19">
        <v>60</v>
      </c>
      <c r="F36" s="18">
        <v>60</v>
      </c>
    </row>
    <row r="37" spans="1:6" x14ac:dyDescent="0.35">
      <c r="A37" s="17" t="s">
        <v>8324</v>
      </c>
      <c r="B37" s="19"/>
      <c r="C37" s="19"/>
      <c r="D37" s="19">
        <v>6</v>
      </c>
      <c r="E37" s="19">
        <v>34</v>
      </c>
      <c r="F37" s="18">
        <v>40</v>
      </c>
    </row>
    <row r="38" spans="1:6" x14ac:dyDescent="0.35">
      <c r="A38" s="17" t="s">
        <v>8359</v>
      </c>
      <c r="B38" s="19">
        <v>18</v>
      </c>
      <c r="C38" s="19">
        <v>2</v>
      </c>
      <c r="D38" s="19"/>
      <c r="E38" s="19">
        <v>40</v>
      </c>
      <c r="F38" s="18">
        <v>60</v>
      </c>
    </row>
    <row r="39" spans="1:6" x14ac:dyDescent="0.35">
      <c r="A39" s="17" t="s">
        <v>8364</v>
      </c>
      <c r="B39" s="19">
        <v>17</v>
      </c>
      <c r="C39" s="19">
        <v>80</v>
      </c>
      <c r="D39" s="19">
        <v>5</v>
      </c>
      <c r="E39" s="19">
        <v>85</v>
      </c>
      <c r="F39" s="18">
        <v>187</v>
      </c>
    </row>
    <row r="40" spans="1:6" x14ac:dyDescent="0.35">
      <c r="A40" s="17" t="s">
        <v>8334</v>
      </c>
      <c r="B40" s="19"/>
      <c r="C40" s="19"/>
      <c r="D40" s="19"/>
      <c r="E40" s="19">
        <v>80</v>
      </c>
      <c r="F40" s="18">
        <v>80</v>
      </c>
    </row>
    <row r="41" spans="1:6" x14ac:dyDescent="0.35">
      <c r="A41" s="17" t="s">
        <v>8330</v>
      </c>
      <c r="B41" s="19"/>
      <c r="C41" s="19"/>
      <c r="D41" s="19"/>
      <c r="E41" s="19">
        <v>60</v>
      </c>
      <c r="F41" s="18">
        <v>60</v>
      </c>
    </row>
    <row r="42" spans="1:6" x14ac:dyDescent="0.35">
      <c r="A42" s="17" t="s">
        <v>8355</v>
      </c>
      <c r="B42" s="19">
        <v>10</v>
      </c>
      <c r="C42" s="19">
        <v>47</v>
      </c>
      <c r="D42" s="19"/>
      <c r="E42" s="19"/>
      <c r="F42" s="18">
        <v>57</v>
      </c>
    </row>
    <row r="43" spans="1:6" x14ac:dyDescent="0.35">
      <c r="A43" s="17" t="s">
        <v>8335</v>
      </c>
      <c r="B43" s="19"/>
      <c r="C43" s="19">
        <v>100</v>
      </c>
      <c r="D43" s="19"/>
      <c r="E43" s="19"/>
      <c r="F43" s="18">
        <v>100</v>
      </c>
    </row>
    <row r="44" spans="1:6" x14ac:dyDescent="0.35">
      <c r="A44" s="17" t="s">
        <v>8360</v>
      </c>
      <c r="B44" s="19">
        <v>60</v>
      </c>
      <c r="C44" s="19">
        <v>120</v>
      </c>
      <c r="D44" s="19"/>
      <c r="E44" s="19">
        <v>20</v>
      </c>
      <c r="F44" s="18">
        <v>200</v>
      </c>
    </row>
    <row r="45" spans="1:6" x14ac:dyDescent="0.35">
      <c r="A45" s="17" t="s">
        <v>8361</v>
      </c>
      <c r="B45" s="19">
        <v>100</v>
      </c>
      <c r="C45" s="19">
        <v>60</v>
      </c>
      <c r="D45" s="19"/>
      <c r="E45" s="19"/>
      <c r="F45" s="18">
        <v>160</v>
      </c>
    </row>
    <row r="46" spans="1:6" x14ac:dyDescent="0.35">
      <c r="A46" s="17" t="s">
        <v>8345</v>
      </c>
      <c r="B46" s="19">
        <v>20</v>
      </c>
      <c r="C46" s="19"/>
      <c r="D46" s="19"/>
      <c r="E46" s="19"/>
      <c r="F46" s="18">
        <v>20</v>
      </c>
    </row>
    <row r="47" spans="1:6" x14ac:dyDescent="0.35">
      <c r="A47" s="17" t="s">
        <v>8320</v>
      </c>
      <c r="B47" s="19">
        <v>349</v>
      </c>
      <c r="C47" s="19">
        <v>1530</v>
      </c>
      <c r="D47" s="19">
        <v>50</v>
      </c>
      <c r="E47" s="19">
        <v>2185</v>
      </c>
      <c r="F47" s="1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C9153-F57D-4290-A11F-4F3B1F2291AE}">
  <sheetPr>
    <tabColor theme="5"/>
  </sheetPr>
  <dimension ref="A1:F4117"/>
  <sheetViews>
    <sheetView workbookViewId="0">
      <selection activeCell="P6" sqref="P6"/>
    </sheetView>
  </sheetViews>
  <sheetFormatPr defaultRowHeight="14.5" x14ac:dyDescent="0.35"/>
  <cols>
    <col min="1" max="1" width="14.1796875" style="21" bestFit="1" customWidth="1"/>
    <col min="2" max="2" width="8.08984375" style="21" bestFit="1" customWidth="1"/>
    <col min="3" max="3" width="5.453125" style="21" bestFit="1" customWidth="1"/>
    <col min="4" max="4" width="3.6328125" style="21" bestFit="1" customWidth="1"/>
    <col min="5" max="5" width="9.1796875" style="21" bestFit="1" customWidth="1"/>
    <col min="6" max="6" width="10.7265625" style="21" bestFit="1" customWidth="1"/>
    <col min="7" max="16384" width="8.7265625" style="21"/>
  </cols>
  <sheetData>
    <row r="1" spans="1:6" x14ac:dyDescent="0.35">
      <c r="A1" s="21" t="s">
        <v>8309</v>
      </c>
      <c r="B1" s="21" t="s">
        <v>8322</v>
      </c>
      <c r="C1"/>
      <c r="D1"/>
      <c r="E1"/>
      <c r="F1"/>
    </row>
    <row r="2" spans="1:6" x14ac:dyDescent="0.35">
      <c r="A2" s="21" t="s">
        <v>8384</v>
      </c>
      <c r="B2" s="21" t="s">
        <v>8322</v>
      </c>
      <c r="C2"/>
      <c r="D2"/>
      <c r="E2"/>
      <c r="F2"/>
    </row>
    <row r="3" spans="1:6" x14ac:dyDescent="0.35">
      <c r="A3"/>
      <c r="B3"/>
      <c r="C3"/>
      <c r="D3"/>
      <c r="E3"/>
      <c r="F3"/>
    </row>
    <row r="4" spans="1:6" x14ac:dyDescent="0.35">
      <c r="A4" s="21" t="s">
        <v>8321</v>
      </c>
      <c r="B4" s="21" t="s">
        <v>8323</v>
      </c>
    </row>
    <row r="5" spans="1:6" x14ac:dyDescent="0.35">
      <c r="A5" s="21" t="s">
        <v>8383</v>
      </c>
      <c r="B5" s="21" t="s">
        <v>8220</v>
      </c>
      <c r="C5" s="21" t="s">
        <v>8221</v>
      </c>
      <c r="D5" s="21" t="s">
        <v>8222</v>
      </c>
      <c r="E5" s="21" t="s">
        <v>8219</v>
      </c>
      <c r="F5" s="21" t="s">
        <v>8320</v>
      </c>
    </row>
    <row r="6" spans="1:6" x14ac:dyDescent="0.35">
      <c r="A6" s="23" t="s">
        <v>8377</v>
      </c>
      <c r="B6" s="25">
        <v>34</v>
      </c>
      <c r="C6" s="25">
        <v>149</v>
      </c>
      <c r="D6" s="25">
        <v>2</v>
      </c>
      <c r="E6" s="25">
        <v>182</v>
      </c>
      <c r="F6" s="24">
        <v>367</v>
      </c>
    </row>
    <row r="7" spans="1:6" x14ac:dyDescent="0.35">
      <c r="A7" s="23" t="s">
        <v>8378</v>
      </c>
      <c r="B7" s="25">
        <v>27</v>
      </c>
      <c r="C7" s="25">
        <v>106</v>
      </c>
      <c r="D7" s="25">
        <v>18</v>
      </c>
      <c r="E7" s="25">
        <v>202</v>
      </c>
      <c r="F7" s="24">
        <v>353</v>
      </c>
    </row>
    <row r="8" spans="1:6" x14ac:dyDescent="0.35">
      <c r="A8" s="23" t="s">
        <v>8379</v>
      </c>
      <c r="B8" s="25">
        <v>28</v>
      </c>
      <c r="C8" s="25">
        <v>108</v>
      </c>
      <c r="D8" s="25">
        <v>30</v>
      </c>
      <c r="E8" s="25">
        <v>180</v>
      </c>
      <c r="F8" s="24">
        <v>346</v>
      </c>
    </row>
    <row r="9" spans="1:6" x14ac:dyDescent="0.35">
      <c r="A9" s="23" t="s">
        <v>8380</v>
      </c>
      <c r="B9" s="25">
        <v>27</v>
      </c>
      <c r="C9" s="25">
        <v>102</v>
      </c>
      <c r="D9" s="25"/>
      <c r="E9" s="25">
        <v>192</v>
      </c>
      <c r="F9" s="24">
        <v>321</v>
      </c>
    </row>
    <row r="10" spans="1:6" x14ac:dyDescent="0.35">
      <c r="A10" s="23" t="s">
        <v>8371</v>
      </c>
      <c r="B10" s="25">
        <v>26</v>
      </c>
      <c r="C10" s="25">
        <v>126</v>
      </c>
      <c r="D10" s="25"/>
      <c r="E10" s="25">
        <v>234</v>
      </c>
      <c r="F10" s="24">
        <v>386</v>
      </c>
    </row>
    <row r="11" spans="1:6" x14ac:dyDescent="0.35">
      <c r="A11" s="23" t="s">
        <v>8381</v>
      </c>
      <c r="B11" s="25">
        <v>27</v>
      </c>
      <c r="C11" s="25">
        <v>147</v>
      </c>
      <c r="D11" s="25"/>
      <c r="E11" s="25">
        <v>211</v>
      </c>
      <c r="F11" s="24">
        <v>385</v>
      </c>
    </row>
    <row r="12" spans="1:6" x14ac:dyDescent="0.35">
      <c r="A12" s="23" t="s">
        <v>8372</v>
      </c>
      <c r="B12" s="25">
        <v>43</v>
      </c>
      <c r="C12" s="25">
        <v>150</v>
      </c>
      <c r="D12" s="25"/>
      <c r="E12" s="25">
        <v>194</v>
      </c>
      <c r="F12" s="24">
        <v>387</v>
      </c>
    </row>
    <row r="13" spans="1:6" x14ac:dyDescent="0.35">
      <c r="A13" s="23" t="s">
        <v>8373</v>
      </c>
      <c r="B13" s="25">
        <v>33</v>
      </c>
      <c r="C13" s="25">
        <v>134</v>
      </c>
      <c r="D13" s="25"/>
      <c r="E13" s="25">
        <v>166</v>
      </c>
      <c r="F13" s="24">
        <v>333</v>
      </c>
    </row>
    <row r="14" spans="1:6" x14ac:dyDescent="0.35">
      <c r="A14" s="23" t="s">
        <v>8374</v>
      </c>
      <c r="B14" s="25">
        <v>24</v>
      </c>
      <c r="C14" s="25">
        <v>127</v>
      </c>
      <c r="D14" s="25"/>
      <c r="E14" s="25">
        <v>147</v>
      </c>
      <c r="F14" s="24">
        <v>298</v>
      </c>
    </row>
    <row r="15" spans="1:6" x14ac:dyDescent="0.35">
      <c r="A15" s="23" t="s">
        <v>8375</v>
      </c>
      <c r="B15" s="25">
        <v>20</v>
      </c>
      <c r="C15" s="25">
        <v>149</v>
      </c>
      <c r="D15" s="25"/>
      <c r="E15" s="25">
        <v>183</v>
      </c>
      <c r="F15" s="24">
        <v>352</v>
      </c>
    </row>
    <row r="16" spans="1:6" x14ac:dyDescent="0.35">
      <c r="A16" s="23" t="s">
        <v>8376</v>
      </c>
      <c r="B16" s="25">
        <v>37</v>
      </c>
      <c r="C16" s="25">
        <v>114</v>
      </c>
      <c r="D16" s="25"/>
      <c r="E16" s="25">
        <v>183</v>
      </c>
      <c r="F16" s="24">
        <v>334</v>
      </c>
    </row>
    <row r="17" spans="1:6" x14ac:dyDescent="0.35">
      <c r="A17" s="23" t="s">
        <v>8382</v>
      </c>
      <c r="B17" s="25">
        <v>23</v>
      </c>
      <c r="C17" s="25">
        <v>118</v>
      </c>
      <c r="D17" s="25"/>
      <c r="E17" s="25">
        <v>111</v>
      </c>
      <c r="F17" s="24">
        <v>252</v>
      </c>
    </row>
    <row r="18" spans="1:6" x14ac:dyDescent="0.35">
      <c r="A18" s="23" t="s">
        <v>8320</v>
      </c>
      <c r="B18" s="25">
        <v>349</v>
      </c>
      <c r="C18" s="25">
        <v>1530</v>
      </c>
      <c r="D18" s="25">
        <v>50</v>
      </c>
      <c r="E18" s="25">
        <v>2185</v>
      </c>
      <c r="F18" s="24">
        <v>4114</v>
      </c>
    </row>
    <row r="19" spans="1:6" x14ac:dyDescent="0.35">
      <c r="A19"/>
      <c r="B19"/>
      <c r="C19"/>
      <c r="D19"/>
      <c r="E19"/>
      <c r="F19"/>
    </row>
    <row r="20" spans="1:6" x14ac:dyDescent="0.35">
      <c r="A20"/>
      <c r="B20"/>
      <c r="C20"/>
      <c r="D20"/>
      <c r="E20"/>
      <c r="F20"/>
    </row>
    <row r="21" spans="1:6" x14ac:dyDescent="0.35">
      <c r="A21"/>
      <c r="B21"/>
      <c r="C21"/>
      <c r="D21"/>
      <c r="E21"/>
      <c r="F21"/>
    </row>
    <row r="22" spans="1:6" x14ac:dyDescent="0.35">
      <c r="A22"/>
      <c r="B22"/>
      <c r="C22"/>
      <c r="D22"/>
      <c r="E22"/>
      <c r="F22"/>
    </row>
    <row r="23" spans="1:6" x14ac:dyDescent="0.35">
      <c r="A23"/>
      <c r="B23"/>
      <c r="C23"/>
      <c r="D23"/>
      <c r="E23"/>
      <c r="F23"/>
    </row>
    <row r="24" spans="1:6" x14ac:dyDescent="0.35">
      <c r="A24"/>
      <c r="B24"/>
      <c r="C24"/>
      <c r="D24"/>
      <c r="E24"/>
      <c r="F24"/>
    </row>
    <row r="25" spans="1:6" x14ac:dyDescent="0.35">
      <c r="A25"/>
      <c r="B25"/>
      <c r="C25"/>
      <c r="D25"/>
      <c r="E25"/>
      <c r="F25"/>
    </row>
    <row r="26" spans="1:6" x14ac:dyDescent="0.35">
      <c r="A26"/>
      <c r="B26"/>
      <c r="C26"/>
      <c r="D26"/>
      <c r="E26"/>
      <c r="F26"/>
    </row>
    <row r="27" spans="1:6" x14ac:dyDescent="0.35">
      <c r="A27"/>
      <c r="B27"/>
      <c r="C27"/>
      <c r="D27"/>
      <c r="E27"/>
      <c r="F27"/>
    </row>
    <row r="28" spans="1:6" x14ac:dyDescent="0.35">
      <c r="A28"/>
      <c r="B28"/>
      <c r="C28"/>
      <c r="D28"/>
      <c r="E28"/>
      <c r="F28"/>
    </row>
    <row r="29" spans="1:6" x14ac:dyDescent="0.35">
      <c r="A29"/>
      <c r="B29"/>
      <c r="C29"/>
      <c r="D29"/>
      <c r="E29"/>
      <c r="F29"/>
    </row>
    <row r="30" spans="1:6" x14ac:dyDescent="0.35">
      <c r="A30"/>
      <c r="B30"/>
      <c r="C30"/>
      <c r="D30"/>
      <c r="E30"/>
      <c r="F30"/>
    </row>
    <row r="31" spans="1:6" x14ac:dyDescent="0.35">
      <c r="A31"/>
      <c r="B31"/>
      <c r="C31"/>
      <c r="D31"/>
      <c r="E31"/>
      <c r="F31"/>
    </row>
    <row r="32" spans="1:6" x14ac:dyDescent="0.35">
      <c r="A32"/>
      <c r="B32"/>
      <c r="C32"/>
      <c r="D32"/>
      <c r="E32"/>
      <c r="F32"/>
    </row>
    <row r="33" spans="1:6" x14ac:dyDescent="0.35">
      <c r="A33"/>
      <c r="B33"/>
      <c r="C33"/>
      <c r="D33"/>
      <c r="E33"/>
      <c r="F33"/>
    </row>
    <row r="34" spans="1:6" x14ac:dyDescent="0.35">
      <c r="A34"/>
      <c r="B34"/>
      <c r="C34"/>
      <c r="D34"/>
      <c r="E34"/>
      <c r="F34"/>
    </row>
    <row r="35" spans="1:6" x14ac:dyDescent="0.35">
      <c r="A35"/>
      <c r="B35"/>
      <c r="C35"/>
      <c r="D35"/>
      <c r="E35"/>
      <c r="F35"/>
    </row>
    <row r="36" spans="1:6" x14ac:dyDescent="0.35">
      <c r="A36"/>
      <c r="B36"/>
      <c r="C36"/>
      <c r="D36"/>
      <c r="E36"/>
      <c r="F36"/>
    </row>
    <row r="37" spans="1:6" x14ac:dyDescent="0.35">
      <c r="A37"/>
      <c r="B37"/>
      <c r="C37"/>
      <c r="D37"/>
      <c r="E37"/>
      <c r="F37"/>
    </row>
    <row r="38" spans="1:6" x14ac:dyDescent="0.35">
      <c r="A38"/>
      <c r="B38"/>
      <c r="C38"/>
      <c r="D38"/>
      <c r="E38"/>
      <c r="F38"/>
    </row>
    <row r="39" spans="1:6" x14ac:dyDescent="0.35">
      <c r="A39"/>
      <c r="B39"/>
      <c r="C39"/>
      <c r="D39"/>
      <c r="E39"/>
      <c r="F39"/>
    </row>
    <row r="40" spans="1:6" x14ac:dyDescent="0.35">
      <c r="A40"/>
      <c r="B40"/>
      <c r="C40"/>
      <c r="D40"/>
      <c r="E40"/>
      <c r="F40"/>
    </row>
    <row r="41" spans="1:6" x14ac:dyDescent="0.35">
      <c r="A41"/>
      <c r="B41"/>
      <c r="C41"/>
      <c r="D41"/>
      <c r="E41"/>
      <c r="F41"/>
    </row>
    <row r="42" spans="1:6" x14ac:dyDescent="0.35">
      <c r="A42"/>
      <c r="B42"/>
      <c r="C42"/>
      <c r="D42"/>
      <c r="E42"/>
      <c r="F42"/>
    </row>
    <row r="43" spans="1:6" x14ac:dyDescent="0.35">
      <c r="A43"/>
      <c r="B43"/>
      <c r="C43"/>
      <c r="D43"/>
      <c r="E43"/>
      <c r="F43"/>
    </row>
    <row r="44" spans="1:6" x14ac:dyDescent="0.35">
      <c r="A44"/>
      <c r="B44"/>
      <c r="C44"/>
      <c r="D44"/>
      <c r="E44"/>
      <c r="F44"/>
    </row>
    <row r="45" spans="1:6" x14ac:dyDescent="0.35">
      <c r="A45"/>
      <c r="B45"/>
      <c r="C45"/>
      <c r="D45"/>
      <c r="E45"/>
      <c r="F45"/>
    </row>
    <row r="46" spans="1:6" x14ac:dyDescent="0.35">
      <c r="A46"/>
      <c r="B46"/>
      <c r="C46"/>
      <c r="D46"/>
      <c r="E46"/>
      <c r="F46"/>
    </row>
    <row r="47" spans="1:6" x14ac:dyDescent="0.35">
      <c r="A47"/>
      <c r="B47"/>
      <c r="C47"/>
      <c r="D47"/>
      <c r="E47"/>
      <c r="F47"/>
    </row>
    <row r="48" spans="1:6" x14ac:dyDescent="0.35">
      <c r="A48"/>
      <c r="B48"/>
      <c r="C48"/>
      <c r="D48"/>
      <c r="E48"/>
      <c r="F48"/>
    </row>
    <row r="49" spans="1:6" x14ac:dyDescent="0.35">
      <c r="A49"/>
      <c r="B49"/>
      <c r="C49"/>
      <c r="D49"/>
      <c r="E49"/>
      <c r="F49"/>
    </row>
    <row r="50" spans="1:6" x14ac:dyDescent="0.35">
      <c r="A50"/>
      <c r="B50"/>
      <c r="C50"/>
      <c r="D50"/>
      <c r="E50"/>
      <c r="F50"/>
    </row>
    <row r="51" spans="1:6" x14ac:dyDescent="0.35">
      <c r="A51"/>
      <c r="B51"/>
      <c r="C51"/>
      <c r="D51"/>
      <c r="E51"/>
      <c r="F51"/>
    </row>
    <row r="52" spans="1:6" x14ac:dyDescent="0.35">
      <c r="A52"/>
      <c r="B52"/>
      <c r="C52"/>
      <c r="D52"/>
      <c r="E52"/>
      <c r="F52"/>
    </row>
    <row r="53" spans="1:6" x14ac:dyDescent="0.35">
      <c r="A53"/>
      <c r="B53"/>
      <c r="C53"/>
      <c r="D53"/>
      <c r="E53"/>
      <c r="F53"/>
    </row>
    <row r="54" spans="1:6" x14ac:dyDescent="0.35">
      <c r="A54"/>
      <c r="B54"/>
      <c r="C54"/>
      <c r="D54"/>
      <c r="E54"/>
      <c r="F54"/>
    </row>
    <row r="55" spans="1:6" x14ac:dyDescent="0.35">
      <c r="A55"/>
      <c r="B55"/>
      <c r="C55"/>
      <c r="D55"/>
      <c r="E55"/>
      <c r="F55"/>
    </row>
    <row r="56" spans="1:6" x14ac:dyDescent="0.35">
      <c r="A56"/>
      <c r="B56"/>
      <c r="C56"/>
      <c r="D56"/>
      <c r="E56"/>
      <c r="F56"/>
    </row>
    <row r="57" spans="1:6" x14ac:dyDescent="0.35">
      <c r="A57"/>
      <c r="B57"/>
      <c r="C57"/>
      <c r="D57"/>
      <c r="E57"/>
      <c r="F57"/>
    </row>
    <row r="58" spans="1:6" x14ac:dyDescent="0.35">
      <c r="A58"/>
      <c r="B58"/>
      <c r="C58"/>
      <c r="D58"/>
      <c r="E58"/>
      <c r="F58"/>
    </row>
    <row r="59" spans="1:6" x14ac:dyDescent="0.35">
      <c r="A59"/>
      <c r="B59"/>
      <c r="C59"/>
      <c r="D59"/>
      <c r="E59"/>
      <c r="F59"/>
    </row>
    <row r="60" spans="1:6" x14ac:dyDescent="0.35">
      <c r="A60"/>
      <c r="B60"/>
      <c r="C60"/>
      <c r="D60"/>
      <c r="E60"/>
      <c r="F60"/>
    </row>
    <row r="61" spans="1:6" x14ac:dyDescent="0.35">
      <c r="A61"/>
      <c r="B61"/>
      <c r="C61"/>
      <c r="D61"/>
      <c r="E61"/>
      <c r="F61"/>
    </row>
    <row r="62" spans="1:6" x14ac:dyDescent="0.35">
      <c r="A62"/>
      <c r="B62"/>
      <c r="C62"/>
      <c r="D62"/>
      <c r="E62"/>
      <c r="F62"/>
    </row>
    <row r="63" spans="1:6" x14ac:dyDescent="0.35">
      <c r="A63"/>
      <c r="B63"/>
      <c r="C63"/>
      <c r="D63"/>
      <c r="E63"/>
      <c r="F63"/>
    </row>
    <row r="64" spans="1:6" x14ac:dyDescent="0.35">
      <c r="A64"/>
      <c r="B64"/>
      <c r="C64"/>
      <c r="D64"/>
      <c r="E64"/>
      <c r="F64"/>
    </row>
    <row r="65" spans="1:6" x14ac:dyDescent="0.35">
      <c r="A65"/>
      <c r="B65"/>
      <c r="C65"/>
      <c r="D65"/>
      <c r="E65"/>
      <c r="F65"/>
    </row>
    <row r="66" spans="1:6" x14ac:dyDescent="0.35">
      <c r="A66"/>
      <c r="B66"/>
      <c r="C66"/>
      <c r="D66"/>
      <c r="E66"/>
      <c r="F66"/>
    </row>
    <row r="67" spans="1:6" x14ac:dyDescent="0.35">
      <c r="A67"/>
      <c r="B67"/>
      <c r="C67"/>
      <c r="D67"/>
      <c r="E67"/>
      <c r="F67"/>
    </row>
    <row r="68" spans="1:6" x14ac:dyDescent="0.35">
      <c r="A68"/>
      <c r="B68"/>
      <c r="C68"/>
      <c r="D68"/>
      <c r="E68"/>
      <c r="F68"/>
    </row>
    <row r="69" spans="1:6" x14ac:dyDescent="0.35">
      <c r="A69"/>
      <c r="B69"/>
      <c r="C69"/>
      <c r="D69"/>
      <c r="E69"/>
      <c r="F69"/>
    </row>
    <row r="70" spans="1:6" x14ac:dyDescent="0.35">
      <c r="A70"/>
      <c r="B70"/>
      <c r="C70"/>
      <c r="D70"/>
      <c r="E70"/>
      <c r="F70"/>
    </row>
    <row r="71" spans="1:6" x14ac:dyDescent="0.35">
      <c r="A71"/>
      <c r="B71"/>
      <c r="C71"/>
      <c r="D71"/>
      <c r="E71"/>
      <c r="F71"/>
    </row>
    <row r="72" spans="1:6" x14ac:dyDescent="0.35">
      <c r="A72"/>
      <c r="B72"/>
      <c r="C72"/>
      <c r="D72"/>
      <c r="E72"/>
      <c r="F72"/>
    </row>
    <row r="73" spans="1:6" x14ac:dyDescent="0.35">
      <c r="A73"/>
      <c r="B73"/>
      <c r="C73"/>
      <c r="D73"/>
      <c r="E73"/>
      <c r="F73"/>
    </row>
    <row r="74" spans="1:6" x14ac:dyDescent="0.35">
      <c r="A74"/>
      <c r="B74"/>
      <c r="C74"/>
      <c r="D74"/>
      <c r="E74"/>
      <c r="F74"/>
    </row>
    <row r="75" spans="1:6" x14ac:dyDescent="0.35">
      <c r="A75"/>
      <c r="B75"/>
      <c r="C75"/>
      <c r="D75"/>
      <c r="E75"/>
      <c r="F75"/>
    </row>
    <row r="76" spans="1:6" x14ac:dyDescent="0.35">
      <c r="A76"/>
      <c r="B76"/>
      <c r="C76"/>
      <c r="D76"/>
      <c r="E76"/>
      <c r="F76"/>
    </row>
    <row r="77" spans="1:6" x14ac:dyDescent="0.35">
      <c r="A77"/>
      <c r="B77"/>
      <c r="C77"/>
      <c r="D77"/>
      <c r="E77"/>
      <c r="F77"/>
    </row>
    <row r="78" spans="1:6" x14ac:dyDescent="0.35">
      <c r="A78"/>
      <c r="B78"/>
      <c r="C78"/>
      <c r="D78"/>
      <c r="E78"/>
      <c r="F78"/>
    </row>
    <row r="79" spans="1:6" x14ac:dyDescent="0.35">
      <c r="A79"/>
      <c r="B79"/>
      <c r="C79"/>
      <c r="D79"/>
      <c r="E79"/>
      <c r="F79"/>
    </row>
    <row r="80" spans="1:6" x14ac:dyDescent="0.35">
      <c r="A80"/>
      <c r="B80"/>
      <c r="C80"/>
      <c r="D80"/>
      <c r="E80"/>
      <c r="F80"/>
    </row>
    <row r="81" spans="1:6" x14ac:dyDescent="0.35">
      <c r="A81"/>
      <c r="B81"/>
      <c r="C81"/>
      <c r="D81"/>
      <c r="E81"/>
      <c r="F81"/>
    </row>
    <row r="82" spans="1:6" x14ac:dyDescent="0.35">
      <c r="A82"/>
      <c r="B82"/>
      <c r="C82"/>
      <c r="D82"/>
      <c r="E82"/>
      <c r="F82"/>
    </row>
    <row r="83" spans="1:6" x14ac:dyDescent="0.35">
      <c r="A83"/>
      <c r="B83"/>
      <c r="C83"/>
      <c r="D83"/>
      <c r="E83"/>
      <c r="F83"/>
    </row>
    <row r="84" spans="1:6" x14ac:dyDescent="0.35">
      <c r="A84"/>
      <c r="B84"/>
      <c r="C84"/>
      <c r="D84"/>
      <c r="E84"/>
      <c r="F84"/>
    </row>
    <row r="85" spans="1:6" x14ac:dyDescent="0.35">
      <c r="A85"/>
      <c r="B85"/>
      <c r="C85"/>
      <c r="D85"/>
      <c r="E85"/>
      <c r="F85"/>
    </row>
    <row r="86" spans="1:6" x14ac:dyDescent="0.35">
      <c r="A86"/>
      <c r="B86"/>
      <c r="C86"/>
      <c r="D86"/>
      <c r="E86"/>
      <c r="F86"/>
    </row>
    <row r="87" spans="1:6" x14ac:dyDescent="0.35">
      <c r="A87"/>
      <c r="B87"/>
      <c r="C87"/>
      <c r="D87"/>
      <c r="E87"/>
      <c r="F87"/>
    </row>
    <row r="88" spans="1:6" x14ac:dyDescent="0.35">
      <c r="A88"/>
      <c r="B88"/>
      <c r="C88"/>
      <c r="D88"/>
      <c r="E88"/>
      <c r="F88"/>
    </row>
    <row r="89" spans="1:6" x14ac:dyDescent="0.35">
      <c r="A89"/>
      <c r="B89"/>
      <c r="C89"/>
      <c r="D89"/>
      <c r="E89"/>
      <c r="F89"/>
    </row>
    <row r="90" spans="1:6" x14ac:dyDescent="0.35">
      <c r="A90"/>
      <c r="B90"/>
      <c r="C90"/>
      <c r="D90"/>
      <c r="E90"/>
      <c r="F90"/>
    </row>
    <row r="91" spans="1:6" x14ac:dyDescent="0.35">
      <c r="A91"/>
      <c r="B91"/>
      <c r="C91"/>
      <c r="D91"/>
      <c r="E91"/>
      <c r="F91"/>
    </row>
    <row r="92" spans="1:6" x14ac:dyDescent="0.35">
      <c r="A92"/>
      <c r="B92"/>
      <c r="C92"/>
      <c r="D92"/>
      <c r="E92"/>
      <c r="F92"/>
    </row>
    <row r="93" spans="1:6" x14ac:dyDescent="0.35">
      <c r="A93"/>
      <c r="B93"/>
      <c r="C93"/>
      <c r="D93"/>
      <c r="E93"/>
      <c r="F93"/>
    </row>
    <row r="94" spans="1:6" x14ac:dyDescent="0.35">
      <c r="A94"/>
      <c r="B94"/>
      <c r="C94"/>
      <c r="D94"/>
      <c r="E94"/>
      <c r="F94"/>
    </row>
    <row r="95" spans="1:6" x14ac:dyDescent="0.35">
      <c r="A95"/>
      <c r="B95"/>
      <c r="C95"/>
      <c r="D95"/>
      <c r="E95"/>
      <c r="F95"/>
    </row>
    <row r="96" spans="1:6" x14ac:dyDescent="0.35">
      <c r="A96"/>
      <c r="B96"/>
      <c r="C96"/>
      <c r="D96"/>
      <c r="E96"/>
      <c r="F96"/>
    </row>
    <row r="97" spans="1:6" x14ac:dyDescent="0.35">
      <c r="A97"/>
      <c r="B97"/>
      <c r="C97"/>
      <c r="D97"/>
      <c r="E97"/>
      <c r="F97"/>
    </row>
    <row r="98" spans="1:6" x14ac:dyDescent="0.35">
      <c r="A98"/>
      <c r="B98"/>
      <c r="C98"/>
      <c r="D98"/>
      <c r="E98"/>
      <c r="F98"/>
    </row>
    <row r="99" spans="1:6" x14ac:dyDescent="0.35">
      <c r="A99"/>
      <c r="B99"/>
      <c r="C99"/>
      <c r="D99"/>
      <c r="E99"/>
      <c r="F99"/>
    </row>
    <row r="100" spans="1:6" x14ac:dyDescent="0.35">
      <c r="A100"/>
      <c r="B100"/>
      <c r="C100"/>
      <c r="D100"/>
      <c r="E100"/>
      <c r="F100"/>
    </row>
    <row r="101" spans="1:6" x14ac:dyDescent="0.35">
      <c r="A101"/>
      <c r="B101"/>
      <c r="C101"/>
      <c r="D101"/>
      <c r="E101"/>
      <c r="F101"/>
    </row>
    <row r="102" spans="1:6" x14ac:dyDescent="0.35">
      <c r="A102"/>
      <c r="B102"/>
      <c r="C102"/>
      <c r="D102"/>
      <c r="E102"/>
      <c r="F102"/>
    </row>
    <row r="103" spans="1:6" x14ac:dyDescent="0.35">
      <c r="A103"/>
      <c r="B103"/>
      <c r="C103"/>
      <c r="D103"/>
      <c r="E103"/>
      <c r="F103"/>
    </row>
    <row r="104" spans="1:6" x14ac:dyDescent="0.35">
      <c r="A104"/>
      <c r="B104"/>
      <c r="C104"/>
      <c r="D104"/>
      <c r="E104"/>
      <c r="F104"/>
    </row>
    <row r="105" spans="1:6" x14ac:dyDescent="0.35">
      <c r="A105"/>
      <c r="B105"/>
      <c r="C105"/>
      <c r="D105"/>
      <c r="E105"/>
      <c r="F105"/>
    </row>
    <row r="106" spans="1:6" x14ac:dyDescent="0.35">
      <c r="A106"/>
      <c r="B106"/>
      <c r="C106"/>
      <c r="D106"/>
      <c r="E106"/>
      <c r="F106"/>
    </row>
    <row r="107" spans="1:6" x14ac:dyDescent="0.35">
      <c r="A107"/>
      <c r="B107"/>
      <c r="C107"/>
      <c r="D107"/>
      <c r="E107"/>
      <c r="F107"/>
    </row>
    <row r="108" spans="1:6" x14ac:dyDescent="0.35">
      <c r="A108"/>
      <c r="B108"/>
      <c r="C108"/>
      <c r="D108"/>
      <c r="E108"/>
      <c r="F108"/>
    </row>
    <row r="109" spans="1:6" x14ac:dyDescent="0.35">
      <c r="A109"/>
      <c r="B109"/>
      <c r="C109"/>
      <c r="D109"/>
      <c r="E109"/>
      <c r="F109"/>
    </row>
    <row r="110" spans="1:6" x14ac:dyDescent="0.35">
      <c r="A110"/>
      <c r="B110"/>
      <c r="C110"/>
      <c r="D110"/>
      <c r="E110"/>
      <c r="F110"/>
    </row>
    <row r="111" spans="1:6" x14ac:dyDescent="0.35">
      <c r="A111"/>
      <c r="B111"/>
      <c r="C111"/>
      <c r="D111"/>
      <c r="E111"/>
      <c r="F111"/>
    </row>
    <row r="112" spans="1:6" x14ac:dyDescent="0.35">
      <c r="A112"/>
      <c r="B112"/>
      <c r="C112"/>
      <c r="D112"/>
      <c r="E112"/>
      <c r="F112"/>
    </row>
    <row r="113" spans="1:6" x14ac:dyDescent="0.35">
      <c r="A113"/>
      <c r="B113"/>
      <c r="C113"/>
      <c r="D113"/>
      <c r="E113"/>
      <c r="F113"/>
    </row>
    <row r="114" spans="1:6" x14ac:dyDescent="0.35">
      <c r="A114"/>
      <c r="B114"/>
      <c r="C114"/>
      <c r="D114"/>
      <c r="E114"/>
      <c r="F114"/>
    </row>
    <row r="115" spans="1:6" x14ac:dyDescent="0.35">
      <c r="A115"/>
      <c r="B115"/>
      <c r="C115"/>
      <c r="D115"/>
      <c r="E115"/>
      <c r="F115"/>
    </row>
    <row r="116" spans="1:6" x14ac:dyDescent="0.35">
      <c r="A116"/>
      <c r="B116"/>
      <c r="C116"/>
      <c r="D116"/>
      <c r="E116"/>
      <c r="F116"/>
    </row>
    <row r="117" spans="1:6" x14ac:dyDescent="0.35">
      <c r="A117"/>
      <c r="B117"/>
      <c r="C117"/>
      <c r="D117"/>
      <c r="E117"/>
      <c r="F117"/>
    </row>
    <row r="118" spans="1:6" x14ac:dyDescent="0.35">
      <c r="A118"/>
      <c r="B118"/>
      <c r="C118"/>
      <c r="D118"/>
      <c r="E118"/>
      <c r="F118"/>
    </row>
    <row r="119" spans="1:6" x14ac:dyDescent="0.35">
      <c r="A119"/>
      <c r="B119"/>
      <c r="C119"/>
      <c r="D119"/>
      <c r="E119"/>
      <c r="F119"/>
    </row>
    <row r="120" spans="1:6" x14ac:dyDescent="0.35">
      <c r="A120"/>
      <c r="B120"/>
      <c r="C120"/>
      <c r="D120"/>
      <c r="E120"/>
      <c r="F120"/>
    </row>
    <row r="121" spans="1:6" x14ac:dyDescent="0.35">
      <c r="A121"/>
      <c r="B121"/>
      <c r="C121"/>
      <c r="D121"/>
      <c r="E121"/>
      <c r="F121"/>
    </row>
    <row r="122" spans="1:6" x14ac:dyDescent="0.35">
      <c r="A122"/>
      <c r="B122"/>
      <c r="C122"/>
      <c r="D122"/>
      <c r="E122"/>
      <c r="F122"/>
    </row>
    <row r="123" spans="1:6" x14ac:dyDescent="0.35">
      <c r="A123"/>
      <c r="B123"/>
      <c r="C123"/>
      <c r="D123"/>
      <c r="E123"/>
      <c r="F123"/>
    </row>
    <row r="124" spans="1:6" x14ac:dyDescent="0.35">
      <c r="A124"/>
      <c r="B124"/>
      <c r="C124"/>
      <c r="D124"/>
      <c r="E124"/>
      <c r="F124"/>
    </row>
    <row r="125" spans="1:6" x14ac:dyDescent="0.35">
      <c r="A125"/>
      <c r="B125"/>
      <c r="C125"/>
      <c r="D125"/>
      <c r="E125"/>
      <c r="F125"/>
    </row>
    <row r="126" spans="1:6" x14ac:dyDescent="0.35">
      <c r="A126"/>
      <c r="B126"/>
      <c r="C126"/>
      <c r="D126"/>
      <c r="E126"/>
      <c r="F126"/>
    </row>
    <row r="127" spans="1:6" x14ac:dyDescent="0.35">
      <c r="A127"/>
      <c r="B127"/>
      <c r="C127"/>
      <c r="D127"/>
      <c r="E127"/>
      <c r="F127"/>
    </row>
    <row r="128" spans="1:6" x14ac:dyDescent="0.35">
      <c r="A128"/>
      <c r="B128"/>
      <c r="C128"/>
      <c r="D128"/>
      <c r="E128"/>
      <c r="F128"/>
    </row>
    <row r="129" spans="1:6" x14ac:dyDescent="0.35">
      <c r="A129"/>
      <c r="B129"/>
      <c r="C129"/>
      <c r="D129"/>
      <c r="E129"/>
      <c r="F129"/>
    </row>
    <row r="130" spans="1:6" x14ac:dyDescent="0.35">
      <c r="A130"/>
      <c r="B130"/>
      <c r="C130"/>
      <c r="D130"/>
      <c r="E130"/>
      <c r="F130"/>
    </row>
    <row r="131" spans="1:6" x14ac:dyDescent="0.35">
      <c r="A131"/>
      <c r="B131"/>
      <c r="C131"/>
      <c r="D131"/>
      <c r="E131"/>
      <c r="F131"/>
    </row>
    <row r="132" spans="1:6" x14ac:dyDescent="0.35">
      <c r="A132"/>
      <c r="B132"/>
      <c r="C132"/>
      <c r="D132"/>
      <c r="E132"/>
      <c r="F132"/>
    </row>
    <row r="133" spans="1:6" x14ac:dyDescent="0.35">
      <c r="A133"/>
      <c r="B133"/>
      <c r="C133"/>
      <c r="D133"/>
      <c r="E133"/>
      <c r="F133"/>
    </row>
    <row r="134" spans="1:6" x14ac:dyDescent="0.35">
      <c r="A134"/>
      <c r="B134"/>
      <c r="C134"/>
      <c r="D134"/>
      <c r="E134"/>
      <c r="F134"/>
    </row>
    <row r="135" spans="1:6" x14ac:dyDescent="0.35">
      <c r="A135"/>
      <c r="B135"/>
      <c r="C135"/>
      <c r="D135"/>
      <c r="E135"/>
      <c r="F135"/>
    </row>
    <row r="136" spans="1:6" x14ac:dyDescent="0.35">
      <c r="A136"/>
      <c r="B136"/>
      <c r="C136"/>
      <c r="D136"/>
      <c r="E136"/>
      <c r="F136"/>
    </row>
    <row r="137" spans="1:6" x14ac:dyDescent="0.35">
      <c r="A137"/>
      <c r="B137"/>
      <c r="C137"/>
      <c r="D137"/>
      <c r="E137"/>
      <c r="F137"/>
    </row>
    <row r="138" spans="1:6" x14ac:dyDescent="0.35">
      <c r="A138"/>
      <c r="B138"/>
      <c r="C138"/>
      <c r="D138"/>
      <c r="E138"/>
      <c r="F138"/>
    </row>
    <row r="139" spans="1:6" x14ac:dyDescent="0.35">
      <c r="A139"/>
      <c r="B139"/>
      <c r="C139"/>
      <c r="D139"/>
      <c r="E139"/>
      <c r="F139"/>
    </row>
    <row r="140" spans="1:6" x14ac:dyDescent="0.35">
      <c r="A140"/>
      <c r="B140"/>
      <c r="C140"/>
      <c r="D140"/>
      <c r="E140"/>
      <c r="F140"/>
    </row>
    <row r="141" spans="1:6" x14ac:dyDescent="0.35">
      <c r="A141"/>
      <c r="B141"/>
      <c r="C141"/>
      <c r="D141"/>
      <c r="E141"/>
      <c r="F141"/>
    </row>
    <row r="142" spans="1:6" x14ac:dyDescent="0.35">
      <c r="A142"/>
      <c r="B142"/>
      <c r="C142"/>
      <c r="D142"/>
      <c r="E142"/>
      <c r="F142"/>
    </row>
    <row r="143" spans="1:6" x14ac:dyDescent="0.35">
      <c r="A143"/>
      <c r="B143"/>
      <c r="C143"/>
      <c r="D143"/>
      <c r="E143"/>
      <c r="F143"/>
    </row>
    <row r="144" spans="1:6" x14ac:dyDescent="0.35">
      <c r="A144"/>
      <c r="B144"/>
      <c r="C144"/>
      <c r="D144"/>
      <c r="E144"/>
      <c r="F144"/>
    </row>
    <row r="145" spans="1:6" x14ac:dyDescent="0.35">
      <c r="A145"/>
      <c r="B145"/>
      <c r="C145"/>
      <c r="D145"/>
      <c r="E145"/>
      <c r="F145"/>
    </row>
    <row r="146" spans="1:6" x14ac:dyDescent="0.35">
      <c r="A146"/>
      <c r="B146"/>
      <c r="C146"/>
      <c r="D146"/>
      <c r="E146"/>
      <c r="F146"/>
    </row>
    <row r="147" spans="1:6" x14ac:dyDescent="0.35">
      <c r="A147"/>
      <c r="B147"/>
      <c r="C147"/>
      <c r="D147"/>
      <c r="E147"/>
      <c r="F147"/>
    </row>
    <row r="148" spans="1:6" x14ac:dyDescent="0.35">
      <c r="A148"/>
      <c r="B148"/>
      <c r="C148"/>
      <c r="D148"/>
      <c r="E148"/>
      <c r="F148"/>
    </row>
    <row r="149" spans="1:6" x14ac:dyDescent="0.35">
      <c r="A149"/>
      <c r="B149"/>
      <c r="C149"/>
      <c r="D149"/>
      <c r="E149"/>
      <c r="F149"/>
    </row>
    <row r="150" spans="1:6" x14ac:dyDescent="0.35">
      <c r="A150"/>
      <c r="B150"/>
      <c r="C150"/>
      <c r="D150"/>
      <c r="E150"/>
      <c r="F150"/>
    </row>
    <row r="151" spans="1:6" x14ac:dyDescent="0.35">
      <c r="A151"/>
      <c r="B151"/>
      <c r="C151"/>
      <c r="D151"/>
      <c r="E151"/>
      <c r="F151"/>
    </row>
    <row r="152" spans="1:6" x14ac:dyDescent="0.35">
      <c r="A152"/>
      <c r="B152"/>
      <c r="C152"/>
      <c r="D152"/>
      <c r="E152"/>
      <c r="F152"/>
    </row>
    <row r="153" spans="1:6" x14ac:dyDescent="0.35">
      <c r="A153"/>
      <c r="B153"/>
      <c r="C153"/>
      <c r="D153"/>
      <c r="E153"/>
      <c r="F153"/>
    </row>
    <row r="154" spans="1:6" x14ac:dyDescent="0.35">
      <c r="A154"/>
      <c r="B154"/>
      <c r="C154"/>
      <c r="D154"/>
      <c r="E154"/>
      <c r="F154"/>
    </row>
    <row r="155" spans="1:6" x14ac:dyDescent="0.35">
      <c r="A155"/>
      <c r="B155"/>
      <c r="C155"/>
      <c r="D155"/>
      <c r="E155"/>
      <c r="F155"/>
    </row>
    <row r="156" spans="1:6" x14ac:dyDescent="0.35">
      <c r="A156"/>
      <c r="B156"/>
      <c r="C156"/>
      <c r="D156"/>
      <c r="E156"/>
      <c r="F156"/>
    </row>
    <row r="157" spans="1:6" x14ac:dyDescent="0.35">
      <c r="A157"/>
      <c r="B157"/>
      <c r="C157"/>
      <c r="D157"/>
      <c r="E157"/>
      <c r="F157"/>
    </row>
    <row r="158" spans="1:6" x14ac:dyDescent="0.35">
      <c r="A158"/>
      <c r="B158"/>
      <c r="C158"/>
      <c r="D158"/>
      <c r="E158"/>
      <c r="F158"/>
    </row>
    <row r="159" spans="1:6" x14ac:dyDescent="0.35">
      <c r="A159"/>
      <c r="B159"/>
      <c r="C159"/>
      <c r="D159"/>
      <c r="E159"/>
      <c r="F159"/>
    </row>
    <row r="160" spans="1:6" x14ac:dyDescent="0.35">
      <c r="A160"/>
      <c r="B160"/>
      <c r="C160"/>
      <c r="D160"/>
      <c r="E160"/>
      <c r="F160"/>
    </row>
    <row r="161" spans="1:6" x14ac:dyDescent="0.35">
      <c r="A161"/>
      <c r="B161"/>
      <c r="C161"/>
      <c r="D161"/>
      <c r="E161"/>
      <c r="F161"/>
    </row>
    <row r="162" spans="1:6" x14ac:dyDescent="0.35">
      <c r="A162"/>
      <c r="B162"/>
      <c r="C162"/>
      <c r="D162"/>
      <c r="E162"/>
      <c r="F162"/>
    </row>
    <row r="163" spans="1:6" x14ac:dyDescent="0.35">
      <c r="A163"/>
      <c r="B163"/>
      <c r="C163"/>
      <c r="D163"/>
      <c r="E163"/>
      <c r="F163"/>
    </row>
    <row r="164" spans="1:6" x14ac:dyDescent="0.35">
      <c r="A164"/>
      <c r="B164"/>
      <c r="C164"/>
      <c r="D164"/>
      <c r="E164"/>
      <c r="F164"/>
    </row>
    <row r="165" spans="1:6" x14ac:dyDescent="0.35">
      <c r="A165"/>
      <c r="B165"/>
      <c r="C165"/>
      <c r="D165"/>
      <c r="E165"/>
      <c r="F165"/>
    </row>
    <row r="166" spans="1:6" x14ac:dyDescent="0.35">
      <c r="A166"/>
      <c r="B166"/>
      <c r="C166"/>
      <c r="D166"/>
      <c r="E166"/>
      <c r="F166"/>
    </row>
    <row r="167" spans="1:6" x14ac:dyDescent="0.35">
      <c r="A167"/>
      <c r="B167"/>
      <c r="C167"/>
      <c r="D167"/>
      <c r="E167"/>
      <c r="F167"/>
    </row>
    <row r="168" spans="1:6" x14ac:dyDescent="0.35">
      <c r="A168"/>
      <c r="B168"/>
      <c r="C168"/>
      <c r="D168"/>
      <c r="E168"/>
      <c r="F168"/>
    </row>
    <row r="169" spans="1:6" x14ac:dyDescent="0.35">
      <c r="A169"/>
      <c r="B169"/>
      <c r="C169"/>
      <c r="D169"/>
      <c r="E169"/>
      <c r="F169"/>
    </row>
    <row r="170" spans="1:6" x14ac:dyDescent="0.35">
      <c r="A170"/>
      <c r="B170"/>
      <c r="C170"/>
      <c r="D170"/>
      <c r="E170"/>
      <c r="F170"/>
    </row>
    <row r="171" spans="1:6" x14ac:dyDescent="0.35">
      <c r="A171"/>
      <c r="B171"/>
      <c r="C171"/>
      <c r="D171"/>
      <c r="E171"/>
      <c r="F171"/>
    </row>
    <row r="172" spans="1:6" x14ac:dyDescent="0.35">
      <c r="A172"/>
      <c r="B172"/>
      <c r="C172"/>
      <c r="D172"/>
      <c r="E172"/>
      <c r="F172"/>
    </row>
    <row r="173" spans="1:6" x14ac:dyDescent="0.35">
      <c r="A173"/>
      <c r="B173"/>
      <c r="C173"/>
      <c r="D173"/>
      <c r="E173"/>
      <c r="F173"/>
    </row>
    <row r="174" spans="1:6" x14ac:dyDescent="0.35">
      <c r="A174"/>
      <c r="B174"/>
      <c r="C174"/>
      <c r="D174"/>
      <c r="E174"/>
      <c r="F174"/>
    </row>
    <row r="175" spans="1:6" x14ac:dyDescent="0.35">
      <c r="A175"/>
      <c r="B175"/>
      <c r="C175"/>
      <c r="D175"/>
      <c r="E175"/>
      <c r="F175"/>
    </row>
    <row r="176" spans="1:6" x14ac:dyDescent="0.35">
      <c r="A176"/>
      <c r="B176"/>
      <c r="C176"/>
      <c r="D176"/>
      <c r="E176"/>
      <c r="F176"/>
    </row>
    <row r="177" spans="1:6" x14ac:dyDescent="0.35">
      <c r="A177"/>
      <c r="B177"/>
      <c r="C177"/>
      <c r="D177"/>
      <c r="E177"/>
      <c r="F177"/>
    </row>
    <row r="178" spans="1:6" x14ac:dyDescent="0.35">
      <c r="A178"/>
      <c r="B178"/>
      <c r="C178"/>
      <c r="D178"/>
      <c r="E178"/>
      <c r="F178"/>
    </row>
    <row r="179" spans="1:6" x14ac:dyDescent="0.35">
      <c r="A179"/>
      <c r="B179"/>
      <c r="C179"/>
      <c r="D179"/>
      <c r="E179"/>
      <c r="F179"/>
    </row>
    <row r="180" spans="1:6" x14ac:dyDescent="0.35">
      <c r="A180"/>
      <c r="B180"/>
      <c r="C180"/>
      <c r="D180"/>
      <c r="E180"/>
      <c r="F180"/>
    </row>
    <row r="181" spans="1:6" x14ac:dyDescent="0.35">
      <c r="A181"/>
      <c r="B181"/>
      <c r="C181"/>
      <c r="D181"/>
      <c r="E181"/>
      <c r="F181"/>
    </row>
    <row r="182" spans="1:6" x14ac:dyDescent="0.35">
      <c r="A182"/>
      <c r="B182"/>
      <c r="C182"/>
      <c r="D182"/>
      <c r="E182"/>
      <c r="F182"/>
    </row>
    <row r="183" spans="1:6" x14ac:dyDescent="0.35">
      <c r="A183"/>
      <c r="B183"/>
      <c r="C183"/>
      <c r="D183"/>
      <c r="E183"/>
      <c r="F183"/>
    </row>
    <row r="184" spans="1:6" x14ac:dyDescent="0.35">
      <c r="A184"/>
      <c r="B184"/>
      <c r="C184"/>
      <c r="D184"/>
      <c r="E184"/>
      <c r="F184"/>
    </row>
    <row r="185" spans="1:6" x14ac:dyDescent="0.35">
      <c r="A185"/>
      <c r="B185"/>
      <c r="C185"/>
      <c r="D185"/>
      <c r="E185"/>
      <c r="F185"/>
    </row>
    <row r="186" spans="1:6" x14ac:dyDescent="0.35">
      <c r="A186"/>
      <c r="B186"/>
      <c r="C186"/>
      <c r="D186"/>
      <c r="E186"/>
      <c r="F186"/>
    </row>
    <row r="187" spans="1:6" x14ac:dyDescent="0.35">
      <c r="A187"/>
      <c r="B187"/>
      <c r="C187"/>
      <c r="D187"/>
      <c r="E187"/>
      <c r="F187"/>
    </row>
    <row r="188" spans="1:6" x14ac:dyDescent="0.35">
      <c r="A188"/>
      <c r="B188"/>
      <c r="C188"/>
      <c r="D188"/>
      <c r="E188"/>
      <c r="F188"/>
    </row>
    <row r="189" spans="1:6" x14ac:dyDescent="0.35">
      <c r="A189"/>
      <c r="B189"/>
      <c r="C189"/>
      <c r="D189"/>
      <c r="E189"/>
      <c r="F189"/>
    </row>
    <row r="190" spans="1:6" x14ac:dyDescent="0.35">
      <c r="A190"/>
      <c r="B190"/>
      <c r="C190"/>
      <c r="D190"/>
      <c r="E190"/>
      <c r="F190"/>
    </row>
    <row r="191" spans="1:6" x14ac:dyDescent="0.35">
      <c r="A191"/>
      <c r="B191"/>
      <c r="C191"/>
      <c r="D191"/>
      <c r="E191"/>
      <c r="F191"/>
    </row>
    <row r="192" spans="1:6" x14ac:dyDescent="0.35">
      <c r="A192"/>
      <c r="B192"/>
      <c r="C192"/>
      <c r="D192"/>
      <c r="E192"/>
      <c r="F192"/>
    </row>
    <row r="193" spans="1:6" x14ac:dyDescent="0.35">
      <c r="A193"/>
      <c r="B193"/>
      <c r="C193"/>
      <c r="D193"/>
      <c r="E193"/>
      <c r="F193"/>
    </row>
    <row r="194" spans="1:6" x14ac:dyDescent="0.35">
      <c r="A194"/>
      <c r="B194"/>
      <c r="C194"/>
      <c r="D194"/>
      <c r="E194"/>
      <c r="F194"/>
    </row>
    <row r="195" spans="1:6" x14ac:dyDescent="0.35">
      <c r="A195"/>
      <c r="B195"/>
      <c r="C195"/>
      <c r="D195"/>
      <c r="E195"/>
      <c r="F195"/>
    </row>
    <row r="196" spans="1:6" x14ac:dyDescent="0.35">
      <c r="A196"/>
      <c r="B196"/>
      <c r="C196"/>
      <c r="D196"/>
      <c r="E196"/>
      <c r="F196"/>
    </row>
    <row r="197" spans="1:6" x14ac:dyDescent="0.35">
      <c r="A197"/>
      <c r="B197"/>
      <c r="C197"/>
      <c r="D197"/>
      <c r="E197"/>
      <c r="F197"/>
    </row>
    <row r="198" spans="1:6" x14ac:dyDescent="0.35">
      <c r="A198"/>
      <c r="B198"/>
      <c r="C198"/>
      <c r="D198"/>
      <c r="E198"/>
      <c r="F198"/>
    </row>
    <row r="199" spans="1:6" x14ac:dyDescent="0.35">
      <c r="A199"/>
      <c r="B199"/>
      <c r="C199"/>
      <c r="D199"/>
      <c r="E199"/>
      <c r="F199"/>
    </row>
    <row r="200" spans="1:6" x14ac:dyDescent="0.35">
      <c r="A200"/>
      <c r="B200"/>
      <c r="C200"/>
      <c r="D200"/>
      <c r="E200"/>
      <c r="F200"/>
    </row>
    <row r="201" spans="1:6" x14ac:dyDescent="0.35">
      <c r="A201"/>
      <c r="B201"/>
      <c r="C201"/>
      <c r="D201"/>
      <c r="E201"/>
      <c r="F201"/>
    </row>
    <row r="202" spans="1:6" x14ac:dyDescent="0.35">
      <c r="A202"/>
      <c r="B202"/>
      <c r="C202"/>
      <c r="D202"/>
      <c r="E202"/>
      <c r="F202"/>
    </row>
    <row r="203" spans="1:6" x14ac:dyDescent="0.35">
      <c r="A203"/>
      <c r="B203"/>
      <c r="C203"/>
      <c r="D203"/>
      <c r="E203"/>
      <c r="F203"/>
    </row>
    <row r="204" spans="1:6" x14ac:dyDescent="0.35">
      <c r="A204"/>
      <c r="B204"/>
      <c r="C204"/>
      <c r="D204"/>
      <c r="E204"/>
      <c r="F204"/>
    </row>
    <row r="205" spans="1:6" x14ac:dyDescent="0.35">
      <c r="A205"/>
      <c r="B205"/>
      <c r="C205"/>
      <c r="D205"/>
      <c r="E205"/>
      <c r="F205"/>
    </row>
    <row r="206" spans="1:6" x14ac:dyDescent="0.35">
      <c r="A206"/>
      <c r="B206"/>
      <c r="C206"/>
      <c r="D206"/>
      <c r="E206"/>
      <c r="F206"/>
    </row>
    <row r="207" spans="1:6" x14ac:dyDescent="0.35">
      <c r="A207"/>
      <c r="B207"/>
      <c r="C207"/>
      <c r="D207"/>
      <c r="E207"/>
      <c r="F207"/>
    </row>
    <row r="208" spans="1:6" x14ac:dyDescent="0.35">
      <c r="A208"/>
      <c r="B208"/>
      <c r="C208"/>
      <c r="D208"/>
      <c r="E208"/>
      <c r="F208"/>
    </row>
    <row r="209" spans="1:6" x14ac:dyDescent="0.35">
      <c r="A209"/>
      <c r="B209"/>
      <c r="C209"/>
      <c r="D209"/>
      <c r="E209"/>
      <c r="F209"/>
    </row>
    <row r="210" spans="1:6" x14ac:dyDescent="0.35">
      <c r="A210"/>
      <c r="B210"/>
      <c r="C210"/>
      <c r="D210"/>
      <c r="E210"/>
      <c r="F210"/>
    </row>
    <row r="211" spans="1:6" x14ac:dyDescent="0.35">
      <c r="A211"/>
      <c r="B211"/>
      <c r="C211"/>
      <c r="D211"/>
      <c r="E211"/>
      <c r="F211"/>
    </row>
    <row r="212" spans="1:6" x14ac:dyDescent="0.35">
      <c r="A212"/>
      <c r="B212"/>
      <c r="C212"/>
      <c r="D212"/>
      <c r="E212"/>
      <c r="F212"/>
    </row>
    <row r="213" spans="1:6" x14ac:dyDescent="0.35">
      <c r="A213"/>
      <c r="B213"/>
      <c r="C213"/>
      <c r="D213"/>
      <c r="E213"/>
      <c r="F213"/>
    </row>
    <row r="214" spans="1:6" x14ac:dyDescent="0.35">
      <c r="A214"/>
      <c r="B214"/>
      <c r="C214"/>
      <c r="D214"/>
      <c r="E214"/>
      <c r="F214"/>
    </row>
    <row r="215" spans="1:6" x14ac:dyDescent="0.35">
      <c r="A215"/>
      <c r="B215"/>
      <c r="C215"/>
      <c r="D215"/>
      <c r="E215"/>
      <c r="F215"/>
    </row>
    <row r="216" spans="1:6" x14ac:dyDescent="0.35">
      <c r="A216"/>
      <c r="B216"/>
      <c r="C216"/>
      <c r="D216"/>
      <c r="E216"/>
      <c r="F216"/>
    </row>
    <row r="217" spans="1:6" x14ac:dyDescent="0.35">
      <c r="A217"/>
      <c r="B217"/>
      <c r="C217"/>
      <c r="D217"/>
      <c r="E217"/>
      <c r="F217"/>
    </row>
    <row r="218" spans="1:6" x14ac:dyDescent="0.35">
      <c r="A218"/>
      <c r="B218"/>
      <c r="C218"/>
      <c r="D218"/>
      <c r="E218"/>
      <c r="F218"/>
    </row>
    <row r="219" spans="1:6" x14ac:dyDescent="0.35">
      <c r="A219"/>
      <c r="B219"/>
      <c r="C219"/>
      <c r="D219"/>
      <c r="E219"/>
      <c r="F219"/>
    </row>
    <row r="220" spans="1:6" x14ac:dyDescent="0.35">
      <c r="A220"/>
      <c r="B220"/>
      <c r="C220"/>
      <c r="D220"/>
      <c r="E220"/>
      <c r="F220"/>
    </row>
    <row r="221" spans="1:6" x14ac:dyDescent="0.35">
      <c r="A221"/>
      <c r="B221"/>
      <c r="C221"/>
      <c r="D221"/>
      <c r="E221"/>
      <c r="F221"/>
    </row>
    <row r="222" spans="1:6" x14ac:dyDescent="0.35">
      <c r="A222"/>
      <c r="B222"/>
      <c r="C222"/>
      <c r="D222"/>
      <c r="E222"/>
      <c r="F222"/>
    </row>
    <row r="223" spans="1:6" x14ac:dyDescent="0.35">
      <c r="A223"/>
      <c r="B223"/>
      <c r="C223"/>
      <c r="D223"/>
      <c r="E223"/>
      <c r="F223"/>
    </row>
    <row r="224" spans="1:6" x14ac:dyDescent="0.35">
      <c r="A224"/>
      <c r="B224"/>
      <c r="C224"/>
      <c r="D224"/>
      <c r="E224"/>
      <c r="F224"/>
    </row>
    <row r="225" spans="1:6" x14ac:dyDescent="0.35">
      <c r="A225"/>
      <c r="B225"/>
      <c r="C225"/>
      <c r="D225"/>
      <c r="E225"/>
      <c r="F225"/>
    </row>
    <row r="226" spans="1:6" x14ac:dyDescent="0.35">
      <c r="A226"/>
      <c r="B226"/>
      <c r="C226"/>
      <c r="D226"/>
      <c r="E226"/>
      <c r="F226"/>
    </row>
    <row r="227" spans="1:6" x14ac:dyDescent="0.35">
      <c r="A227"/>
      <c r="B227"/>
      <c r="C227"/>
      <c r="D227"/>
      <c r="E227"/>
      <c r="F227"/>
    </row>
    <row r="228" spans="1:6" x14ac:dyDescent="0.35">
      <c r="A228"/>
      <c r="B228"/>
      <c r="C228"/>
      <c r="D228"/>
      <c r="E228"/>
      <c r="F228"/>
    </row>
    <row r="229" spans="1:6" x14ac:dyDescent="0.35">
      <c r="A229"/>
      <c r="B229"/>
      <c r="C229"/>
      <c r="D229"/>
      <c r="E229"/>
      <c r="F229"/>
    </row>
    <row r="230" spans="1:6" x14ac:dyDescent="0.35">
      <c r="A230"/>
      <c r="B230"/>
      <c r="C230"/>
      <c r="D230"/>
      <c r="E230"/>
      <c r="F230"/>
    </row>
    <row r="231" spans="1:6" x14ac:dyDescent="0.35">
      <c r="A231"/>
      <c r="B231"/>
      <c r="C231"/>
      <c r="D231"/>
      <c r="E231"/>
      <c r="F231"/>
    </row>
    <row r="232" spans="1:6" x14ac:dyDescent="0.35">
      <c r="A232"/>
      <c r="B232"/>
      <c r="C232"/>
      <c r="D232"/>
      <c r="E232"/>
      <c r="F232"/>
    </row>
    <row r="233" spans="1:6" x14ac:dyDescent="0.35">
      <c r="A233"/>
      <c r="B233"/>
      <c r="C233"/>
      <c r="D233"/>
      <c r="E233"/>
      <c r="F233"/>
    </row>
    <row r="234" spans="1:6" x14ac:dyDescent="0.35">
      <c r="A234"/>
      <c r="B234"/>
      <c r="C234"/>
      <c r="D234"/>
      <c r="E234"/>
      <c r="F234"/>
    </row>
    <row r="235" spans="1:6" x14ac:dyDescent="0.35">
      <c r="A235"/>
      <c r="B235"/>
      <c r="C235"/>
      <c r="D235"/>
      <c r="E235"/>
      <c r="F235"/>
    </row>
    <row r="236" spans="1:6" x14ac:dyDescent="0.35">
      <c r="A236"/>
      <c r="B236"/>
      <c r="C236"/>
      <c r="D236"/>
      <c r="E236"/>
      <c r="F236"/>
    </row>
    <row r="237" spans="1:6" x14ac:dyDescent="0.35">
      <c r="A237"/>
      <c r="B237"/>
      <c r="C237"/>
      <c r="D237"/>
      <c r="E237"/>
      <c r="F237"/>
    </row>
    <row r="238" spans="1:6" x14ac:dyDescent="0.35">
      <c r="A238"/>
      <c r="B238"/>
      <c r="C238"/>
      <c r="D238"/>
      <c r="E238"/>
      <c r="F238"/>
    </row>
    <row r="239" spans="1:6" x14ac:dyDescent="0.35">
      <c r="A239"/>
      <c r="B239"/>
      <c r="C239"/>
      <c r="D239"/>
      <c r="E239"/>
      <c r="F239"/>
    </row>
    <row r="240" spans="1:6" x14ac:dyDescent="0.35">
      <c r="A240"/>
      <c r="B240"/>
      <c r="C240"/>
      <c r="D240"/>
      <c r="E240"/>
      <c r="F240"/>
    </row>
    <row r="241" spans="1:6" x14ac:dyDescent="0.35">
      <c r="A241"/>
      <c r="B241"/>
      <c r="C241"/>
      <c r="D241"/>
      <c r="E241"/>
      <c r="F241"/>
    </row>
    <row r="242" spans="1:6" x14ac:dyDescent="0.35">
      <c r="A242"/>
      <c r="B242"/>
      <c r="C242"/>
      <c r="D242"/>
      <c r="E242"/>
      <c r="F242"/>
    </row>
    <row r="243" spans="1:6" x14ac:dyDescent="0.35">
      <c r="A243"/>
      <c r="B243"/>
      <c r="C243"/>
      <c r="D243"/>
      <c r="E243"/>
      <c r="F243"/>
    </row>
    <row r="244" spans="1:6" x14ac:dyDescent="0.35">
      <c r="A244"/>
      <c r="B244"/>
      <c r="C244"/>
      <c r="D244"/>
      <c r="E244"/>
      <c r="F244"/>
    </row>
    <row r="245" spans="1:6" x14ac:dyDescent="0.35">
      <c r="A245"/>
      <c r="B245"/>
      <c r="C245"/>
      <c r="D245"/>
      <c r="E245"/>
      <c r="F245"/>
    </row>
    <row r="246" spans="1:6" x14ac:dyDescent="0.35">
      <c r="A246"/>
      <c r="B246"/>
      <c r="C246"/>
      <c r="D246"/>
      <c r="E246"/>
      <c r="F246"/>
    </row>
    <row r="247" spans="1:6" x14ac:dyDescent="0.35">
      <c r="A247"/>
      <c r="B247"/>
      <c r="C247"/>
      <c r="D247"/>
      <c r="E247"/>
      <c r="F247"/>
    </row>
    <row r="248" spans="1:6" x14ac:dyDescent="0.35">
      <c r="A248"/>
      <c r="B248"/>
      <c r="C248"/>
      <c r="D248"/>
      <c r="E248"/>
      <c r="F248"/>
    </row>
    <row r="249" spans="1:6" x14ac:dyDescent="0.35">
      <c r="A249"/>
      <c r="B249"/>
      <c r="C249"/>
      <c r="D249"/>
      <c r="E249"/>
      <c r="F249"/>
    </row>
    <row r="250" spans="1:6" x14ac:dyDescent="0.35">
      <c r="A250"/>
      <c r="B250"/>
      <c r="C250"/>
      <c r="D250"/>
      <c r="E250"/>
      <c r="F250"/>
    </row>
    <row r="251" spans="1:6" x14ac:dyDescent="0.35">
      <c r="A251"/>
      <c r="B251"/>
      <c r="C251"/>
      <c r="D251"/>
      <c r="E251"/>
      <c r="F251"/>
    </row>
    <row r="252" spans="1:6" x14ac:dyDescent="0.35">
      <c r="A252"/>
      <c r="B252"/>
      <c r="C252"/>
      <c r="D252"/>
      <c r="E252"/>
      <c r="F252"/>
    </row>
    <row r="253" spans="1:6" x14ac:dyDescent="0.35">
      <c r="A253"/>
      <c r="B253"/>
      <c r="C253"/>
      <c r="D253"/>
      <c r="E253"/>
      <c r="F253"/>
    </row>
    <row r="254" spans="1:6" x14ac:dyDescent="0.35">
      <c r="A254"/>
      <c r="B254"/>
      <c r="C254"/>
      <c r="D254"/>
      <c r="E254"/>
      <c r="F254"/>
    </row>
    <row r="255" spans="1:6" x14ac:dyDescent="0.35">
      <c r="A255"/>
      <c r="B255"/>
      <c r="C255"/>
      <c r="D255"/>
      <c r="E255"/>
      <c r="F255"/>
    </row>
    <row r="256" spans="1:6" x14ac:dyDescent="0.35">
      <c r="A256"/>
      <c r="B256"/>
      <c r="C256"/>
      <c r="D256"/>
      <c r="E256"/>
      <c r="F256"/>
    </row>
    <row r="257" spans="1:6" x14ac:dyDescent="0.35">
      <c r="A257"/>
      <c r="B257"/>
      <c r="C257"/>
      <c r="D257"/>
      <c r="E257"/>
      <c r="F257"/>
    </row>
    <row r="258" spans="1:6" x14ac:dyDescent="0.35">
      <c r="A258"/>
      <c r="B258"/>
      <c r="C258"/>
      <c r="D258"/>
      <c r="E258"/>
      <c r="F258"/>
    </row>
    <row r="259" spans="1:6" x14ac:dyDescent="0.35">
      <c r="A259"/>
      <c r="B259"/>
      <c r="C259"/>
      <c r="D259"/>
      <c r="E259"/>
      <c r="F259"/>
    </row>
    <row r="260" spans="1:6" x14ac:dyDescent="0.35">
      <c r="A260"/>
      <c r="B260"/>
      <c r="C260"/>
      <c r="D260"/>
      <c r="E260"/>
      <c r="F260"/>
    </row>
    <row r="261" spans="1:6" x14ac:dyDescent="0.35">
      <c r="A261"/>
      <c r="B261"/>
      <c r="C261"/>
      <c r="D261"/>
      <c r="E261"/>
      <c r="F261"/>
    </row>
    <row r="262" spans="1:6" x14ac:dyDescent="0.35">
      <c r="A262"/>
      <c r="B262"/>
      <c r="C262"/>
      <c r="D262"/>
      <c r="E262"/>
      <c r="F262"/>
    </row>
    <row r="263" spans="1:6" x14ac:dyDescent="0.35">
      <c r="A263"/>
      <c r="B263"/>
      <c r="C263"/>
      <c r="D263"/>
      <c r="E263"/>
      <c r="F263"/>
    </row>
    <row r="264" spans="1:6" x14ac:dyDescent="0.35">
      <c r="A264"/>
      <c r="B264"/>
      <c r="C264"/>
      <c r="D264"/>
      <c r="E264"/>
      <c r="F264"/>
    </row>
    <row r="265" spans="1:6" x14ac:dyDescent="0.35">
      <c r="A265"/>
      <c r="B265"/>
      <c r="C265"/>
      <c r="D265"/>
      <c r="E265"/>
      <c r="F265"/>
    </row>
    <row r="266" spans="1:6" x14ac:dyDescent="0.35">
      <c r="A266"/>
      <c r="B266"/>
      <c r="C266"/>
      <c r="D266"/>
      <c r="E266"/>
      <c r="F266"/>
    </row>
    <row r="267" spans="1:6" x14ac:dyDescent="0.35">
      <c r="A267"/>
      <c r="B267"/>
      <c r="C267"/>
      <c r="D267"/>
      <c r="E267"/>
      <c r="F267"/>
    </row>
    <row r="268" spans="1:6" x14ac:dyDescent="0.35">
      <c r="A268"/>
      <c r="B268"/>
      <c r="C268"/>
      <c r="D268"/>
      <c r="E268"/>
      <c r="F268"/>
    </row>
    <row r="269" spans="1:6" x14ac:dyDescent="0.35">
      <c r="A269"/>
      <c r="B269"/>
      <c r="C269"/>
      <c r="D269"/>
      <c r="E269"/>
      <c r="F269"/>
    </row>
    <row r="270" spans="1:6" x14ac:dyDescent="0.35">
      <c r="A270"/>
      <c r="B270"/>
      <c r="C270"/>
      <c r="D270"/>
      <c r="E270"/>
      <c r="F270"/>
    </row>
    <row r="271" spans="1:6" x14ac:dyDescent="0.35">
      <c r="A271"/>
      <c r="B271"/>
      <c r="C271"/>
      <c r="D271"/>
      <c r="E271"/>
      <c r="F271"/>
    </row>
    <row r="272" spans="1:6" x14ac:dyDescent="0.35">
      <c r="A272"/>
      <c r="B272"/>
      <c r="C272"/>
      <c r="D272"/>
      <c r="E272"/>
      <c r="F272"/>
    </row>
    <row r="273" spans="1:6" x14ac:dyDescent="0.35">
      <c r="A273"/>
      <c r="B273"/>
      <c r="C273"/>
      <c r="D273"/>
      <c r="E273"/>
      <c r="F273"/>
    </row>
    <row r="274" spans="1:6" x14ac:dyDescent="0.35">
      <c r="A274"/>
      <c r="B274"/>
      <c r="C274"/>
      <c r="D274"/>
      <c r="E274"/>
      <c r="F274"/>
    </row>
    <row r="275" spans="1:6" x14ac:dyDescent="0.35">
      <c r="A275"/>
      <c r="B275"/>
      <c r="C275"/>
      <c r="D275"/>
      <c r="E275"/>
      <c r="F275"/>
    </row>
    <row r="276" spans="1:6" x14ac:dyDescent="0.35">
      <c r="A276"/>
      <c r="B276"/>
      <c r="C276"/>
      <c r="D276"/>
      <c r="E276"/>
      <c r="F276"/>
    </row>
    <row r="277" spans="1:6" x14ac:dyDescent="0.35">
      <c r="A277"/>
      <c r="B277"/>
      <c r="C277"/>
      <c r="D277"/>
      <c r="E277"/>
      <c r="F277"/>
    </row>
    <row r="278" spans="1:6" x14ac:dyDescent="0.35">
      <c r="A278"/>
      <c r="B278"/>
      <c r="C278"/>
      <c r="D278"/>
      <c r="E278"/>
      <c r="F278"/>
    </row>
    <row r="279" spans="1:6" x14ac:dyDescent="0.35">
      <c r="A279"/>
      <c r="B279"/>
      <c r="C279"/>
      <c r="D279"/>
      <c r="E279"/>
      <c r="F279"/>
    </row>
    <row r="280" spans="1:6" x14ac:dyDescent="0.35">
      <c r="A280"/>
      <c r="B280"/>
      <c r="C280"/>
      <c r="D280"/>
      <c r="E280"/>
      <c r="F280"/>
    </row>
    <row r="281" spans="1:6" x14ac:dyDescent="0.35">
      <c r="A281"/>
      <c r="B281"/>
      <c r="C281"/>
      <c r="D281"/>
      <c r="E281"/>
      <c r="F281"/>
    </row>
    <row r="282" spans="1:6" x14ac:dyDescent="0.35">
      <c r="A282"/>
      <c r="B282"/>
      <c r="C282"/>
      <c r="D282"/>
      <c r="E282"/>
      <c r="F282"/>
    </row>
    <row r="283" spans="1:6" x14ac:dyDescent="0.35">
      <c r="A283"/>
      <c r="B283"/>
      <c r="C283"/>
      <c r="D283"/>
      <c r="E283"/>
      <c r="F283"/>
    </row>
    <row r="284" spans="1:6" x14ac:dyDescent="0.35">
      <c r="A284"/>
      <c r="B284"/>
      <c r="C284"/>
      <c r="D284"/>
      <c r="E284"/>
      <c r="F284"/>
    </row>
    <row r="285" spans="1:6" x14ac:dyDescent="0.35">
      <c r="A285"/>
      <c r="B285"/>
      <c r="C285"/>
      <c r="D285"/>
      <c r="E285"/>
      <c r="F285"/>
    </row>
    <row r="286" spans="1:6" x14ac:dyDescent="0.35">
      <c r="A286"/>
      <c r="B286"/>
      <c r="C286"/>
      <c r="D286"/>
      <c r="E286"/>
      <c r="F286"/>
    </row>
    <row r="287" spans="1:6" x14ac:dyDescent="0.35">
      <c r="A287"/>
      <c r="B287"/>
      <c r="C287"/>
      <c r="D287"/>
      <c r="E287"/>
      <c r="F287"/>
    </row>
    <row r="288" spans="1:6" x14ac:dyDescent="0.35">
      <c r="A288"/>
      <c r="B288"/>
      <c r="C288"/>
      <c r="D288"/>
      <c r="E288"/>
      <c r="F288"/>
    </row>
    <row r="289" spans="1:6" x14ac:dyDescent="0.35">
      <c r="A289"/>
      <c r="B289"/>
      <c r="C289"/>
      <c r="D289"/>
      <c r="E289"/>
      <c r="F289"/>
    </row>
    <row r="290" spans="1:6" x14ac:dyDescent="0.35">
      <c r="A290"/>
      <c r="B290"/>
      <c r="C290"/>
      <c r="D290"/>
      <c r="E290"/>
      <c r="F290"/>
    </row>
    <row r="291" spans="1:6" x14ac:dyDescent="0.35">
      <c r="A291"/>
      <c r="B291"/>
      <c r="C291"/>
      <c r="D291"/>
      <c r="E291"/>
      <c r="F291"/>
    </row>
    <row r="292" spans="1:6" x14ac:dyDescent="0.35">
      <c r="A292"/>
      <c r="B292"/>
      <c r="C292"/>
      <c r="D292"/>
      <c r="E292"/>
      <c r="F292"/>
    </row>
    <row r="293" spans="1:6" x14ac:dyDescent="0.35">
      <c r="A293"/>
      <c r="B293"/>
      <c r="C293"/>
      <c r="D293"/>
      <c r="E293"/>
      <c r="F293"/>
    </row>
    <row r="294" spans="1:6" x14ac:dyDescent="0.35">
      <c r="A294"/>
      <c r="B294"/>
      <c r="C294"/>
      <c r="D294"/>
      <c r="E294"/>
      <c r="F294"/>
    </row>
    <row r="295" spans="1:6" x14ac:dyDescent="0.35">
      <c r="A295"/>
      <c r="B295"/>
      <c r="C295"/>
      <c r="D295"/>
      <c r="E295"/>
      <c r="F295"/>
    </row>
    <row r="296" spans="1:6" x14ac:dyDescent="0.35">
      <c r="A296"/>
      <c r="B296"/>
      <c r="C296"/>
      <c r="D296"/>
      <c r="E296"/>
      <c r="F296"/>
    </row>
    <row r="297" spans="1:6" x14ac:dyDescent="0.35">
      <c r="A297"/>
      <c r="B297"/>
      <c r="C297"/>
      <c r="D297"/>
      <c r="E297"/>
      <c r="F297"/>
    </row>
    <row r="298" spans="1:6" x14ac:dyDescent="0.35">
      <c r="A298"/>
      <c r="B298"/>
      <c r="C298"/>
      <c r="D298"/>
      <c r="E298"/>
      <c r="F298"/>
    </row>
    <row r="299" spans="1:6" x14ac:dyDescent="0.35">
      <c r="A299"/>
      <c r="B299"/>
      <c r="C299"/>
      <c r="D299"/>
      <c r="E299"/>
      <c r="F299"/>
    </row>
    <row r="300" spans="1:6" x14ac:dyDescent="0.35">
      <c r="A300"/>
      <c r="B300"/>
      <c r="C300"/>
      <c r="D300"/>
      <c r="E300"/>
      <c r="F300"/>
    </row>
    <row r="301" spans="1:6" x14ac:dyDescent="0.35">
      <c r="A301"/>
      <c r="B301"/>
      <c r="C301"/>
      <c r="D301"/>
      <c r="E301"/>
      <c r="F301"/>
    </row>
    <row r="302" spans="1:6" x14ac:dyDescent="0.35">
      <c r="A302"/>
      <c r="B302"/>
      <c r="C302"/>
      <c r="D302"/>
      <c r="E302"/>
      <c r="F302"/>
    </row>
    <row r="303" spans="1:6" x14ac:dyDescent="0.35">
      <c r="A303"/>
      <c r="B303"/>
      <c r="C303"/>
      <c r="D303"/>
      <c r="E303"/>
      <c r="F303"/>
    </row>
    <row r="304" spans="1:6" x14ac:dyDescent="0.35">
      <c r="A304"/>
      <c r="B304"/>
      <c r="C304"/>
      <c r="D304"/>
      <c r="E304"/>
      <c r="F304"/>
    </row>
    <row r="305" spans="1:6" x14ac:dyDescent="0.35">
      <c r="A305"/>
      <c r="B305"/>
      <c r="C305"/>
      <c r="D305"/>
      <c r="E305"/>
      <c r="F305"/>
    </row>
    <row r="306" spans="1:6" x14ac:dyDescent="0.35">
      <c r="A306"/>
      <c r="B306"/>
      <c r="C306"/>
      <c r="D306"/>
      <c r="E306"/>
      <c r="F306"/>
    </row>
    <row r="307" spans="1:6" x14ac:dyDescent="0.35">
      <c r="A307"/>
      <c r="B307"/>
      <c r="C307"/>
      <c r="D307"/>
      <c r="E307"/>
      <c r="F307"/>
    </row>
    <row r="308" spans="1:6" x14ac:dyDescent="0.35">
      <c r="A308"/>
      <c r="B308"/>
      <c r="C308"/>
      <c r="D308"/>
      <c r="E308"/>
      <c r="F308"/>
    </row>
    <row r="309" spans="1:6" x14ac:dyDescent="0.35">
      <c r="A309"/>
      <c r="B309"/>
      <c r="C309"/>
      <c r="D309"/>
      <c r="E309"/>
      <c r="F309"/>
    </row>
    <row r="310" spans="1:6" x14ac:dyDescent="0.35">
      <c r="A310"/>
      <c r="B310"/>
      <c r="C310"/>
      <c r="D310"/>
      <c r="E310"/>
      <c r="F310"/>
    </row>
    <row r="311" spans="1:6" x14ac:dyDescent="0.35">
      <c r="A311"/>
      <c r="B311"/>
      <c r="C311"/>
      <c r="D311"/>
      <c r="E311"/>
      <c r="F311"/>
    </row>
    <row r="312" spans="1:6" x14ac:dyDescent="0.35">
      <c r="A312"/>
      <c r="B312"/>
      <c r="C312"/>
      <c r="D312"/>
      <c r="E312"/>
      <c r="F312"/>
    </row>
    <row r="313" spans="1:6" x14ac:dyDescent="0.35">
      <c r="A313"/>
      <c r="B313"/>
      <c r="C313"/>
      <c r="D313"/>
      <c r="E313"/>
      <c r="F313"/>
    </row>
    <row r="314" spans="1:6" x14ac:dyDescent="0.35">
      <c r="A314"/>
      <c r="B314"/>
      <c r="C314"/>
      <c r="D314"/>
      <c r="E314"/>
      <c r="F314"/>
    </row>
    <row r="315" spans="1:6" x14ac:dyDescent="0.35">
      <c r="A315"/>
      <c r="B315"/>
      <c r="C315"/>
      <c r="D315"/>
      <c r="E315"/>
      <c r="F315"/>
    </row>
    <row r="316" spans="1:6" x14ac:dyDescent="0.35">
      <c r="A316"/>
      <c r="B316"/>
      <c r="C316"/>
      <c r="D316"/>
      <c r="E316"/>
      <c r="F316"/>
    </row>
    <row r="317" spans="1:6" x14ac:dyDescent="0.35">
      <c r="A317"/>
      <c r="B317"/>
      <c r="C317"/>
      <c r="D317"/>
      <c r="E317"/>
      <c r="F317"/>
    </row>
    <row r="318" spans="1:6" x14ac:dyDescent="0.35">
      <c r="A318"/>
      <c r="B318"/>
      <c r="C318"/>
      <c r="D318"/>
      <c r="E318"/>
      <c r="F318"/>
    </row>
    <row r="319" spans="1:6" x14ac:dyDescent="0.35">
      <c r="A319"/>
      <c r="B319"/>
      <c r="C319"/>
      <c r="D319"/>
      <c r="E319"/>
      <c r="F319"/>
    </row>
    <row r="320" spans="1:6" x14ac:dyDescent="0.35">
      <c r="A320"/>
      <c r="B320"/>
      <c r="C320"/>
      <c r="D320"/>
      <c r="E320"/>
      <c r="F320"/>
    </row>
    <row r="321" spans="1:6" x14ac:dyDescent="0.35">
      <c r="A321"/>
      <c r="B321"/>
      <c r="C321"/>
      <c r="D321"/>
      <c r="E321"/>
      <c r="F321"/>
    </row>
    <row r="322" spans="1:6" x14ac:dyDescent="0.35">
      <c r="A322"/>
      <c r="B322"/>
      <c r="C322"/>
      <c r="D322"/>
      <c r="E322"/>
      <c r="F322"/>
    </row>
    <row r="323" spans="1:6" x14ac:dyDescent="0.35">
      <c r="A323"/>
      <c r="B323"/>
      <c r="C323"/>
      <c r="D323"/>
      <c r="E323"/>
      <c r="F323"/>
    </row>
    <row r="324" spans="1:6" x14ac:dyDescent="0.35">
      <c r="A324"/>
      <c r="B324"/>
      <c r="C324"/>
      <c r="D324"/>
      <c r="E324"/>
      <c r="F324"/>
    </row>
    <row r="325" spans="1:6" x14ac:dyDescent="0.35">
      <c r="A325"/>
      <c r="B325"/>
      <c r="C325"/>
      <c r="D325"/>
      <c r="E325"/>
      <c r="F325"/>
    </row>
    <row r="326" spans="1:6" x14ac:dyDescent="0.35">
      <c r="A326"/>
      <c r="B326"/>
      <c r="C326"/>
      <c r="D326"/>
      <c r="E326"/>
      <c r="F326"/>
    </row>
    <row r="327" spans="1:6" x14ac:dyDescent="0.35">
      <c r="A327"/>
      <c r="B327"/>
      <c r="C327"/>
      <c r="D327"/>
      <c r="E327"/>
      <c r="F327"/>
    </row>
    <row r="328" spans="1:6" x14ac:dyDescent="0.35">
      <c r="A328"/>
      <c r="B328"/>
      <c r="C328"/>
      <c r="D328"/>
      <c r="E328"/>
      <c r="F328"/>
    </row>
    <row r="329" spans="1:6" x14ac:dyDescent="0.35">
      <c r="A329"/>
      <c r="B329"/>
      <c r="C329"/>
      <c r="D329"/>
      <c r="E329"/>
      <c r="F329"/>
    </row>
    <row r="330" spans="1:6" x14ac:dyDescent="0.35">
      <c r="A330"/>
      <c r="B330"/>
      <c r="C330"/>
      <c r="D330"/>
      <c r="E330"/>
      <c r="F330"/>
    </row>
    <row r="331" spans="1:6" x14ac:dyDescent="0.35">
      <c r="A331"/>
      <c r="B331"/>
      <c r="C331"/>
      <c r="D331"/>
      <c r="E331"/>
      <c r="F331"/>
    </row>
    <row r="332" spans="1:6" x14ac:dyDescent="0.35">
      <c r="A332"/>
      <c r="B332"/>
      <c r="C332"/>
      <c r="D332"/>
      <c r="E332"/>
      <c r="F332"/>
    </row>
    <row r="333" spans="1:6" x14ac:dyDescent="0.35">
      <c r="A333"/>
      <c r="B333"/>
      <c r="C333"/>
      <c r="D333"/>
      <c r="E333"/>
      <c r="F333"/>
    </row>
    <row r="334" spans="1:6" x14ac:dyDescent="0.35">
      <c r="A334"/>
      <c r="B334"/>
      <c r="C334"/>
      <c r="D334"/>
      <c r="E334"/>
      <c r="F334"/>
    </row>
    <row r="335" spans="1:6" x14ac:dyDescent="0.35">
      <c r="A335"/>
      <c r="B335"/>
      <c r="C335"/>
      <c r="D335"/>
      <c r="E335"/>
      <c r="F335"/>
    </row>
    <row r="336" spans="1:6" x14ac:dyDescent="0.35">
      <c r="A336"/>
      <c r="B336"/>
      <c r="C336"/>
      <c r="D336"/>
      <c r="E336"/>
      <c r="F336"/>
    </row>
    <row r="337" spans="1:6" x14ac:dyDescent="0.35">
      <c r="A337"/>
      <c r="B337"/>
      <c r="C337"/>
      <c r="D337"/>
      <c r="E337"/>
      <c r="F337"/>
    </row>
    <row r="338" spans="1:6" x14ac:dyDescent="0.35">
      <c r="A338"/>
      <c r="B338"/>
      <c r="C338"/>
      <c r="D338"/>
      <c r="E338"/>
      <c r="F338"/>
    </row>
    <row r="339" spans="1:6" x14ac:dyDescent="0.35">
      <c r="A339"/>
      <c r="B339"/>
      <c r="C339"/>
      <c r="D339"/>
      <c r="E339"/>
      <c r="F339"/>
    </row>
    <row r="340" spans="1:6" x14ac:dyDescent="0.35">
      <c r="A340"/>
      <c r="B340"/>
      <c r="C340"/>
      <c r="D340"/>
      <c r="E340"/>
      <c r="F340"/>
    </row>
    <row r="341" spans="1:6" x14ac:dyDescent="0.35">
      <c r="A341"/>
      <c r="B341"/>
      <c r="C341"/>
      <c r="D341"/>
      <c r="E341"/>
      <c r="F341"/>
    </row>
    <row r="342" spans="1:6" x14ac:dyDescent="0.35">
      <c r="A342"/>
      <c r="B342"/>
      <c r="C342"/>
      <c r="D342"/>
      <c r="E342"/>
      <c r="F342"/>
    </row>
    <row r="343" spans="1:6" x14ac:dyDescent="0.35">
      <c r="A343"/>
      <c r="B343"/>
      <c r="C343"/>
      <c r="D343"/>
      <c r="E343"/>
      <c r="F343"/>
    </row>
    <row r="344" spans="1:6" x14ac:dyDescent="0.35">
      <c r="A344"/>
      <c r="B344"/>
      <c r="C344"/>
      <c r="D344"/>
      <c r="E344"/>
      <c r="F344"/>
    </row>
    <row r="345" spans="1:6" x14ac:dyDescent="0.35">
      <c r="A345"/>
      <c r="B345"/>
      <c r="C345"/>
      <c r="D345"/>
      <c r="E345"/>
      <c r="F345"/>
    </row>
    <row r="346" spans="1:6" x14ac:dyDescent="0.35">
      <c r="A346"/>
      <c r="B346"/>
      <c r="C346"/>
      <c r="D346"/>
      <c r="E346"/>
      <c r="F346"/>
    </row>
    <row r="347" spans="1:6" x14ac:dyDescent="0.35">
      <c r="A347"/>
      <c r="B347"/>
      <c r="C347"/>
      <c r="D347"/>
      <c r="E347"/>
      <c r="F347"/>
    </row>
    <row r="348" spans="1:6" x14ac:dyDescent="0.35">
      <c r="A348"/>
      <c r="B348"/>
      <c r="C348"/>
      <c r="D348"/>
      <c r="E348"/>
      <c r="F348"/>
    </row>
    <row r="349" spans="1:6" x14ac:dyDescent="0.35">
      <c r="A349"/>
      <c r="B349"/>
      <c r="C349"/>
      <c r="D349"/>
      <c r="E349"/>
      <c r="F349"/>
    </row>
    <row r="350" spans="1:6" x14ac:dyDescent="0.35">
      <c r="A350"/>
      <c r="B350"/>
      <c r="C350"/>
      <c r="D350"/>
      <c r="E350"/>
      <c r="F350"/>
    </row>
    <row r="351" spans="1:6" x14ac:dyDescent="0.35">
      <c r="A351"/>
      <c r="B351"/>
      <c r="C351"/>
      <c r="D351"/>
      <c r="E351"/>
      <c r="F351"/>
    </row>
    <row r="352" spans="1:6" x14ac:dyDescent="0.35">
      <c r="A352"/>
      <c r="B352"/>
      <c r="C352"/>
      <c r="D352"/>
      <c r="E352"/>
      <c r="F352"/>
    </row>
    <row r="353" spans="1:6" x14ac:dyDescent="0.35">
      <c r="A353"/>
      <c r="B353"/>
      <c r="C353"/>
      <c r="D353"/>
      <c r="E353"/>
      <c r="F353"/>
    </row>
    <row r="354" spans="1:6" x14ac:dyDescent="0.35">
      <c r="A354"/>
      <c r="B354"/>
      <c r="C354"/>
      <c r="D354"/>
      <c r="E354"/>
      <c r="F354"/>
    </row>
    <row r="355" spans="1:6" x14ac:dyDescent="0.35">
      <c r="A355"/>
      <c r="B355"/>
      <c r="C355"/>
      <c r="D355"/>
      <c r="E355"/>
      <c r="F355"/>
    </row>
    <row r="356" spans="1:6" x14ac:dyDescent="0.35">
      <c r="A356"/>
      <c r="B356"/>
      <c r="C356"/>
      <c r="D356"/>
      <c r="E356"/>
      <c r="F356"/>
    </row>
    <row r="357" spans="1:6" x14ac:dyDescent="0.35">
      <c r="A357"/>
      <c r="B357"/>
      <c r="C357"/>
      <c r="D357"/>
      <c r="E357"/>
      <c r="F357"/>
    </row>
    <row r="358" spans="1:6" x14ac:dyDescent="0.35">
      <c r="A358"/>
      <c r="B358"/>
      <c r="C358"/>
      <c r="D358"/>
      <c r="E358"/>
      <c r="F358"/>
    </row>
    <row r="359" spans="1:6" x14ac:dyDescent="0.35">
      <c r="A359"/>
      <c r="B359"/>
      <c r="C359"/>
      <c r="D359"/>
      <c r="E359"/>
      <c r="F359"/>
    </row>
    <row r="360" spans="1:6" x14ac:dyDescent="0.35">
      <c r="A360"/>
      <c r="B360"/>
      <c r="C360"/>
      <c r="D360"/>
      <c r="E360"/>
      <c r="F360"/>
    </row>
    <row r="361" spans="1:6" x14ac:dyDescent="0.35">
      <c r="A361"/>
      <c r="B361"/>
      <c r="C361"/>
      <c r="D361"/>
      <c r="E361"/>
      <c r="F361"/>
    </row>
    <row r="362" spans="1:6" x14ac:dyDescent="0.35">
      <c r="A362"/>
      <c r="B362"/>
      <c r="C362"/>
      <c r="D362"/>
      <c r="E362"/>
      <c r="F362"/>
    </row>
    <row r="363" spans="1:6" x14ac:dyDescent="0.35">
      <c r="A363"/>
      <c r="B363"/>
      <c r="C363"/>
      <c r="D363"/>
      <c r="E363"/>
      <c r="F363"/>
    </row>
    <row r="364" spans="1:6" x14ac:dyDescent="0.35">
      <c r="A364"/>
      <c r="B364"/>
      <c r="C364"/>
      <c r="D364"/>
      <c r="E364"/>
      <c r="F364"/>
    </row>
    <row r="365" spans="1:6" x14ac:dyDescent="0.35">
      <c r="A365"/>
      <c r="B365"/>
      <c r="C365"/>
      <c r="D365"/>
      <c r="E365"/>
      <c r="F365"/>
    </row>
    <row r="366" spans="1:6" x14ac:dyDescent="0.35">
      <c r="A366"/>
      <c r="B366"/>
      <c r="C366"/>
      <c r="D366"/>
      <c r="E366"/>
      <c r="F366"/>
    </row>
    <row r="367" spans="1:6" x14ac:dyDescent="0.35">
      <c r="A367"/>
      <c r="B367"/>
      <c r="C367"/>
      <c r="D367"/>
      <c r="E367"/>
      <c r="F367"/>
    </row>
    <row r="368" spans="1:6" x14ac:dyDescent="0.35">
      <c r="A368"/>
      <c r="B368"/>
      <c r="C368"/>
      <c r="D368"/>
      <c r="E368"/>
      <c r="F368"/>
    </row>
    <row r="369" spans="1:6" x14ac:dyDescent="0.35">
      <c r="A369"/>
      <c r="B369"/>
      <c r="C369"/>
      <c r="D369"/>
      <c r="E369"/>
      <c r="F369"/>
    </row>
    <row r="370" spans="1:6" x14ac:dyDescent="0.35">
      <c r="A370"/>
      <c r="B370"/>
      <c r="C370"/>
      <c r="D370"/>
      <c r="E370"/>
      <c r="F370"/>
    </row>
    <row r="371" spans="1:6" x14ac:dyDescent="0.35">
      <c r="A371"/>
      <c r="B371"/>
      <c r="C371"/>
      <c r="D371"/>
      <c r="E371"/>
      <c r="F371"/>
    </row>
    <row r="372" spans="1:6" x14ac:dyDescent="0.35">
      <c r="A372"/>
      <c r="B372"/>
      <c r="C372"/>
      <c r="D372"/>
      <c r="E372"/>
      <c r="F372"/>
    </row>
    <row r="373" spans="1:6" x14ac:dyDescent="0.35">
      <c r="A373"/>
      <c r="B373"/>
      <c r="C373"/>
      <c r="D373"/>
      <c r="E373"/>
      <c r="F373"/>
    </row>
    <row r="374" spans="1:6" x14ac:dyDescent="0.35">
      <c r="A374"/>
      <c r="B374"/>
      <c r="C374"/>
      <c r="D374"/>
      <c r="E374"/>
      <c r="F374"/>
    </row>
    <row r="375" spans="1:6" x14ac:dyDescent="0.35">
      <c r="A375"/>
      <c r="B375"/>
      <c r="C375"/>
      <c r="D375"/>
      <c r="E375"/>
      <c r="F375"/>
    </row>
    <row r="376" spans="1:6" x14ac:dyDescent="0.35">
      <c r="A376"/>
      <c r="B376"/>
      <c r="C376"/>
      <c r="D376"/>
      <c r="E376"/>
      <c r="F376"/>
    </row>
    <row r="377" spans="1:6" x14ac:dyDescent="0.35">
      <c r="A377"/>
      <c r="B377"/>
      <c r="C377"/>
      <c r="D377"/>
      <c r="E377"/>
      <c r="F377"/>
    </row>
    <row r="378" spans="1:6" x14ac:dyDescent="0.35">
      <c r="A378"/>
      <c r="B378"/>
      <c r="C378"/>
      <c r="D378"/>
      <c r="E378"/>
      <c r="F378"/>
    </row>
    <row r="379" spans="1:6" x14ac:dyDescent="0.35">
      <c r="A379"/>
      <c r="B379"/>
      <c r="C379"/>
      <c r="D379"/>
      <c r="E379"/>
      <c r="F379"/>
    </row>
    <row r="380" spans="1:6" x14ac:dyDescent="0.35">
      <c r="A380"/>
      <c r="B380"/>
      <c r="C380"/>
      <c r="D380"/>
      <c r="E380"/>
      <c r="F380"/>
    </row>
    <row r="381" spans="1:6" x14ac:dyDescent="0.35">
      <c r="A381"/>
      <c r="B381"/>
      <c r="C381"/>
      <c r="D381"/>
      <c r="E381"/>
      <c r="F381"/>
    </row>
    <row r="382" spans="1:6" x14ac:dyDescent="0.35">
      <c r="A382"/>
      <c r="B382"/>
      <c r="C382"/>
      <c r="D382"/>
      <c r="E382"/>
      <c r="F382"/>
    </row>
    <row r="383" spans="1:6" x14ac:dyDescent="0.35">
      <c r="A383"/>
      <c r="B383"/>
      <c r="C383"/>
      <c r="D383"/>
      <c r="E383"/>
      <c r="F383"/>
    </row>
    <row r="384" spans="1:6" x14ac:dyDescent="0.35">
      <c r="A384"/>
      <c r="B384"/>
      <c r="C384"/>
      <c r="D384"/>
      <c r="E384"/>
      <c r="F384"/>
    </row>
    <row r="385" spans="1:6" x14ac:dyDescent="0.35">
      <c r="A385"/>
      <c r="B385"/>
      <c r="C385"/>
      <c r="D385"/>
      <c r="E385"/>
      <c r="F385"/>
    </row>
    <row r="386" spans="1:6" x14ac:dyDescent="0.35">
      <c r="A386"/>
      <c r="B386"/>
      <c r="C386"/>
      <c r="D386"/>
      <c r="E386"/>
      <c r="F386"/>
    </row>
    <row r="387" spans="1:6" x14ac:dyDescent="0.35">
      <c r="A387"/>
      <c r="B387"/>
      <c r="C387"/>
      <c r="D387"/>
      <c r="E387"/>
      <c r="F387"/>
    </row>
    <row r="388" spans="1:6" x14ac:dyDescent="0.35">
      <c r="A388"/>
      <c r="B388"/>
      <c r="C388"/>
      <c r="D388"/>
      <c r="E388"/>
      <c r="F388"/>
    </row>
    <row r="389" spans="1:6" x14ac:dyDescent="0.35">
      <c r="A389"/>
      <c r="B389"/>
      <c r="C389"/>
      <c r="D389"/>
      <c r="E389"/>
      <c r="F389"/>
    </row>
    <row r="390" spans="1:6" x14ac:dyDescent="0.35">
      <c r="A390"/>
      <c r="B390"/>
      <c r="C390"/>
      <c r="D390"/>
      <c r="E390"/>
      <c r="F390"/>
    </row>
    <row r="391" spans="1:6" x14ac:dyDescent="0.35">
      <c r="A391"/>
      <c r="B391"/>
      <c r="C391"/>
      <c r="D391"/>
      <c r="E391"/>
      <c r="F391"/>
    </row>
    <row r="392" spans="1:6" x14ac:dyDescent="0.35">
      <c r="A392"/>
      <c r="B392"/>
      <c r="C392"/>
      <c r="D392"/>
      <c r="E392"/>
      <c r="F392"/>
    </row>
    <row r="393" spans="1:6" x14ac:dyDescent="0.35">
      <c r="A393"/>
      <c r="B393"/>
      <c r="C393"/>
      <c r="D393"/>
      <c r="E393"/>
      <c r="F393"/>
    </row>
    <row r="394" spans="1:6" x14ac:dyDescent="0.35">
      <c r="A394"/>
      <c r="B394"/>
      <c r="C394"/>
      <c r="D394"/>
      <c r="E394"/>
      <c r="F394"/>
    </row>
    <row r="395" spans="1:6" x14ac:dyDescent="0.35">
      <c r="A395"/>
      <c r="B395"/>
      <c r="C395"/>
      <c r="D395"/>
      <c r="E395"/>
      <c r="F395"/>
    </row>
    <row r="396" spans="1:6" x14ac:dyDescent="0.35">
      <c r="A396"/>
      <c r="B396"/>
      <c r="C396"/>
      <c r="D396"/>
      <c r="E396"/>
      <c r="F396"/>
    </row>
    <row r="397" spans="1:6" x14ac:dyDescent="0.35">
      <c r="A397"/>
      <c r="B397"/>
      <c r="C397"/>
      <c r="D397"/>
      <c r="E397"/>
      <c r="F397"/>
    </row>
    <row r="398" spans="1:6" x14ac:dyDescent="0.35">
      <c r="A398"/>
      <c r="B398"/>
      <c r="C398"/>
      <c r="D398"/>
      <c r="E398"/>
      <c r="F398"/>
    </row>
    <row r="399" spans="1:6" x14ac:dyDescent="0.35">
      <c r="A399"/>
      <c r="B399"/>
      <c r="C399"/>
      <c r="D399"/>
      <c r="E399"/>
      <c r="F399"/>
    </row>
    <row r="400" spans="1:6" x14ac:dyDescent="0.35">
      <c r="A400"/>
      <c r="B400"/>
      <c r="C400"/>
      <c r="D400"/>
      <c r="E400"/>
      <c r="F400"/>
    </row>
    <row r="401" spans="1:6" x14ac:dyDescent="0.35">
      <c r="A401"/>
      <c r="B401"/>
      <c r="C401"/>
      <c r="D401"/>
      <c r="E401"/>
      <c r="F401"/>
    </row>
    <row r="402" spans="1:6" x14ac:dyDescent="0.35">
      <c r="A402"/>
      <c r="B402"/>
      <c r="C402"/>
      <c r="D402"/>
      <c r="E402"/>
      <c r="F402"/>
    </row>
    <row r="403" spans="1:6" x14ac:dyDescent="0.35">
      <c r="A403"/>
      <c r="B403"/>
      <c r="C403"/>
      <c r="D403"/>
      <c r="E403"/>
      <c r="F403"/>
    </row>
    <row r="404" spans="1:6" x14ac:dyDescent="0.35">
      <c r="A404"/>
      <c r="B404"/>
      <c r="C404"/>
      <c r="D404"/>
      <c r="E404"/>
      <c r="F404"/>
    </row>
    <row r="405" spans="1:6" x14ac:dyDescent="0.35">
      <c r="A405"/>
      <c r="B405"/>
      <c r="C405"/>
      <c r="D405"/>
      <c r="E405"/>
      <c r="F405"/>
    </row>
    <row r="406" spans="1:6" x14ac:dyDescent="0.35">
      <c r="A406"/>
      <c r="B406"/>
      <c r="C406"/>
      <c r="D406"/>
      <c r="E406"/>
      <c r="F406"/>
    </row>
    <row r="407" spans="1:6" x14ac:dyDescent="0.35">
      <c r="A407"/>
      <c r="B407"/>
      <c r="C407"/>
      <c r="D407"/>
      <c r="E407"/>
      <c r="F407"/>
    </row>
    <row r="408" spans="1:6" x14ac:dyDescent="0.35">
      <c r="A408"/>
      <c r="B408"/>
      <c r="C408"/>
      <c r="D408"/>
      <c r="E408"/>
      <c r="F408"/>
    </row>
    <row r="409" spans="1:6" x14ac:dyDescent="0.35">
      <c r="A409"/>
      <c r="B409"/>
      <c r="C409"/>
      <c r="D409"/>
      <c r="E409"/>
      <c r="F409"/>
    </row>
    <row r="410" spans="1:6" x14ac:dyDescent="0.35">
      <c r="A410"/>
      <c r="B410"/>
      <c r="C410"/>
      <c r="D410"/>
      <c r="E410"/>
      <c r="F410"/>
    </row>
    <row r="411" spans="1:6" x14ac:dyDescent="0.35">
      <c r="A411"/>
      <c r="B411"/>
      <c r="C411"/>
      <c r="D411"/>
      <c r="E411"/>
      <c r="F411"/>
    </row>
    <row r="412" spans="1:6" x14ac:dyDescent="0.35">
      <c r="A412"/>
      <c r="B412"/>
      <c r="C412"/>
      <c r="D412"/>
      <c r="E412"/>
      <c r="F412"/>
    </row>
    <row r="413" spans="1:6" x14ac:dyDescent="0.35">
      <c r="A413"/>
      <c r="B413"/>
      <c r="C413"/>
      <c r="D413"/>
      <c r="E413"/>
      <c r="F413"/>
    </row>
    <row r="414" spans="1:6" x14ac:dyDescent="0.35">
      <c r="A414"/>
      <c r="B414"/>
      <c r="C414"/>
      <c r="D414"/>
      <c r="E414"/>
      <c r="F414"/>
    </row>
    <row r="415" spans="1:6" x14ac:dyDescent="0.35">
      <c r="A415"/>
      <c r="B415"/>
      <c r="C415"/>
      <c r="D415"/>
      <c r="E415"/>
      <c r="F415"/>
    </row>
    <row r="416" spans="1:6" x14ac:dyDescent="0.35">
      <c r="A416"/>
      <c r="B416"/>
      <c r="C416"/>
      <c r="D416"/>
      <c r="E416"/>
      <c r="F416"/>
    </row>
    <row r="417" spans="1:6" x14ac:dyDescent="0.35">
      <c r="A417"/>
      <c r="B417"/>
      <c r="C417"/>
      <c r="D417"/>
      <c r="E417"/>
      <c r="F417"/>
    </row>
    <row r="418" spans="1:6" x14ac:dyDescent="0.35">
      <c r="A418"/>
      <c r="B418"/>
      <c r="C418"/>
      <c r="D418"/>
      <c r="E418"/>
      <c r="F418"/>
    </row>
    <row r="419" spans="1:6" x14ac:dyDescent="0.35">
      <c r="A419"/>
      <c r="B419"/>
      <c r="C419"/>
      <c r="D419"/>
      <c r="E419"/>
      <c r="F419"/>
    </row>
    <row r="420" spans="1:6" x14ac:dyDescent="0.35">
      <c r="A420"/>
      <c r="B420"/>
      <c r="C420"/>
      <c r="D420"/>
      <c r="E420"/>
      <c r="F420"/>
    </row>
    <row r="421" spans="1:6" x14ac:dyDescent="0.35">
      <c r="A421"/>
      <c r="B421"/>
      <c r="C421"/>
      <c r="D421"/>
      <c r="E421"/>
      <c r="F421"/>
    </row>
    <row r="422" spans="1:6" x14ac:dyDescent="0.35">
      <c r="A422"/>
      <c r="B422"/>
      <c r="C422"/>
      <c r="D422"/>
      <c r="E422"/>
      <c r="F422"/>
    </row>
    <row r="423" spans="1:6" x14ac:dyDescent="0.35">
      <c r="A423"/>
      <c r="B423"/>
      <c r="C423"/>
      <c r="D423"/>
      <c r="E423"/>
      <c r="F423"/>
    </row>
    <row r="424" spans="1:6" x14ac:dyDescent="0.35">
      <c r="A424"/>
      <c r="B424"/>
      <c r="C424"/>
      <c r="D424"/>
      <c r="E424"/>
      <c r="F424"/>
    </row>
    <row r="425" spans="1:6" x14ac:dyDescent="0.35">
      <c r="A425"/>
      <c r="B425"/>
      <c r="C425"/>
      <c r="D425"/>
      <c r="E425"/>
      <c r="F425"/>
    </row>
    <row r="426" spans="1:6" x14ac:dyDescent="0.35">
      <c r="A426"/>
      <c r="B426"/>
      <c r="C426"/>
      <c r="D426"/>
      <c r="E426"/>
      <c r="F426"/>
    </row>
    <row r="427" spans="1:6" x14ac:dyDescent="0.35">
      <c r="A427"/>
      <c r="B427"/>
      <c r="C427"/>
      <c r="D427"/>
      <c r="E427"/>
      <c r="F427"/>
    </row>
    <row r="428" spans="1:6" x14ac:dyDescent="0.35">
      <c r="A428"/>
      <c r="B428"/>
      <c r="C428"/>
      <c r="D428"/>
      <c r="E428"/>
      <c r="F428"/>
    </row>
    <row r="429" spans="1:6" x14ac:dyDescent="0.35">
      <c r="A429"/>
      <c r="B429"/>
      <c r="C429"/>
      <c r="D429"/>
      <c r="E429"/>
      <c r="F429"/>
    </row>
    <row r="430" spans="1:6" x14ac:dyDescent="0.35">
      <c r="A430"/>
      <c r="B430"/>
      <c r="C430"/>
      <c r="D430"/>
      <c r="E430"/>
      <c r="F430"/>
    </row>
    <row r="431" spans="1:6" x14ac:dyDescent="0.35">
      <c r="A431"/>
      <c r="B431"/>
      <c r="C431"/>
      <c r="D431"/>
      <c r="E431"/>
      <c r="F431"/>
    </row>
    <row r="432" spans="1:6" x14ac:dyDescent="0.35">
      <c r="A432"/>
      <c r="B432"/>
      <c r="C432"/>
      <c r="D432"/>
      <c r="E432"/>
      <c r="F432"/>
    </row>
    <row r="433" spans="1:6" x14ac:dyDescent="0.35">
      <c r="A433"/>
      <c r="B433"/>
      <c r="C433"/>
      <c r="D433"/>
      <c r="E433"/>
      <c r="F433"/>
    </row>
    <row r="434" spans="1:6" x14ac:dyDescent="0.35">
      <c r="A434"/>
      <c r="B434"/>
      <c r="C434"/>
      <c r="D434"/>
      <c r="E434"/>
      <c r="F434"/>
    </row>
    <row r="435" spans="1:6" x14ac:dyDescent="0.35">
      <c r="A435"/>
      <c r="B435"/>
      <c r="C435"/>
      <c r="D435"/>
      <c r="E435"/>
      <c r="F435"/>
    </row>
    <row r="436" spans="1:6" x14ac:dyDescent="0.35">
      <c r="A436"/>
      <c r="B436"/>
      <c r="C436"/>
      <c r="D436"/>
      <c r="E436"/>
      <c r="F436"/>
    </row>
    <row r="437" spans="1:6" x14ac:dyDescent="0.35">
      <c r="A437"/>
      <c r="B437"/>
      <c r="C437"/>
      <c r="D437"/>
      <c r="E437"/>
      <c r="F437"/>
    </row>
    <row r="438" spans="1:6" x14ac:dyDescent="0.35">
      <c r="A438"/>
      <c r="B438"/>
      <c r="C438"/>
      <c r="D438"/>
      <c r="E438"/>
      <c r="F438"/>
    </row>
    <row r="439" spans="1:6" x14ac:dyDescent="0.35">
      <c r="A439"/>
      <c r="B439"/>
      <c r="C439"/>
      <c r="D439"/>
      <c r="E439"/>
      <c r="F439"/>
    </row>
    <row r="440" spans="1:6" x14ac:dyDescent="0.35">
      <c r="A440"/>
      <c r="B440"/>
      <c r="C440"/>
      <c r="D440"/>
      <c r="E440"/>
      <c r="F440"/>
    </row>
    <row r="441" spans="1:6" x14ac:dyDescent="0.35">
      <c r="A441"/>
      <c r="B441"/>
      <c r="C441"/>
      <c r="D441"/>
      <c r="E441"/>
      <c r="F441"/>
    </row>
    <row r="442" spans="1:6" x14ac:dyDescent="0.35">
      <c r="A442"/>
      <c r="B442"/>
      <c r="C442"/>
      <c r="D442"/>
      <c r="E442"/>
      <c r="F442"/>
    </row>
    <row r="443" spans="1:6" x14ac:dyDescent="0.35">
      <c r="A443"/>
      <c r="B443"/>
      <c r="C443"/>
      <c r="D443"/>
      <c r="E443"/>
      <c r="F443"/>
    </row>
    <row r="444" spans="1:6" x14ac:dyDescent="0.35">
      <c r="A444"/>
      <c r="B444"/>
      <c r="C444"/>
      <c r="D444"/>
      <c r="E444"/>
      <c r="F444"/>
    </row>
    <row r="445" spans="1:6" x14ac:dyDescent="0.35">
      <c r="A445"/>
      <c r="B445"/>
      <c r="C445"/>
      <c r="D445"/>
      <c r="E445"/>
      <c r="F445"/>
    </row>
    <row r="446" spans="1:6" x14ac:dyDescent="0.35">
      <c r="A446"/>
      <c r="B446"/>
      <c r="C446"/>
      <c r="D446"/>
      <c r="E446"/>
      <c r="F446"/>
    </row>
    <row r="447" spans="1:6" x14ac:dyDescent="0.35">
      <c r="A447"/>
      <c r="B447"/>
      <c r="C447"/>
      <c r="D447"/>
      <c r="E447"/>
      <c r="F447"/>
    </row>
    <row r="448" spans="1:6" x14ac:dyDescent="0.35">
      <c r="A448"/>
      <c r="B448"/>
      <c r="C448"/>
      <c r="D448"/>
      <c r="E448"/>
      <c r="F448"/>
    </row>
    <row r="449" spans="1:6" x14ac:dyDescent="0.35">
      <c r="A449"/>
      <c r="B449"/>
      <c r="C449"/>
      <c r="D449"/>
      <c r="E449"/>
      <c r="F449"/>
    </row>
    <row r="450" spans="1:6" x14ac:dyDescent="0.35">
      <c r="A450"/>
      <c r="B450"/>
      <c r="C450"/>
      <c r="D450"/>
      <c r="E450"/>
      <c r="F450"/>
    </row>
    <row r="451" spans="1:6" x14ac:dyDescent="0.35">
      <c r="A451"/>
      <c r="B451"/>
      <c r="C451"/>
      <c r="D451"/>
      <c r="E451"/>
      <c r="F451"/>
    </row>
    <row r="452" spans="1:6" x14ac:dyDescent="0.35">
      <c r="A452"/>
      <c r="B452"/>
      <c r="C452"/>
      <c r="D452"/>
      <c r="E452"/>
      <c r="F452"/>
    </row>
    <row r="453" spans="1:6" x14ac:dyDescent="0.35">
      <c r="A453"/>
      <c r="B453"/>
      <c r="C453"/>
      <c r="D453"/>
      <c r="E453"/>
      <c r="F453"/>
    </row>
    <row r="454" spans="1:6" x14ac:dyDescent="0.35">
      <c r="A454"/>
      <c r="B454"/>
      <c r="C454"/>
      <c r="D454"/>
      <c r="E454"/>
      <c r="F454"/>
    </row>
    <row r="455" spans="1:6" x14ac:dyDescent="0.35">
      <c r="A455"/>
      <c r="B455"/>
      <c r="C455"/>
      <c r="D455"/>
      <c r="E455"/>
      <c r="F455"/>
    </row>
    <row r="456" spans="1:6" x14ac:dyDescent="0.35">
      <c r="A456"/>
      <c r="B456"/>
      <c r="C456"/>
      <c r="D456"/>
      <c r="E456"/>
      <c r="F456"/>
    </row>
    <row r="457" spans="1:6" x14ac:dyDescent="0.35">
      <c r="A457"/>
      <c r="B457"/>
      <c r="C457"/>
      <c r="D457"/>
      <c r="E457"/>
      <c r="F457"/>
    </row>
    <row r="458" spans="1:6" x14ac:dyDescent="0.35">
      <c r="A458"/>
      <c r="B458"/>
      <c r="C458"/>
      <c r="D458"/>
      <c r="E458"/>
      <c r="F458"/>
    </row>
    <row r="459" spans="1:6" x14ac:dyDescent="0.35">
      <c r="A459"/>
      <c r="B459"/>
      <c r="C459"/>
      <c r="D459"/>
      <c r="E459"/>
      <c r="F459"/>
    </row>
    <row r="460" spans="1:6" x14ac:dyDescent="0.35">
      <c r="A460"/>
      <c r="B460"/>
      <c r="C460"/>
      <c r="D460"/>
      <c r="E460"/>
      <c r="F460"/>
    </row>
    <row r="461" spans="1:6" x14ac:dyDescent="0.35">
      <c r="A461"/>
      <c r="B461"/>
      <c r="C461"/>
      <c r="D461"/>
      <c r="E461"/>
      <c r="F461"/>
    </row>
    <row r="462" spans="1:6" x14ac:dyDescent="0.35">
      <c r="A462"/>
      <c r="B462"/>
      <c r="C462"/>
      <c r="D462"/>
      <c r="E462"/>
      <c r="F462"/>
    </row>
    <row r="463" spans="1:6" x14ac:dyDescent="0.35">
      <c r="A463"/>
      <c r="B463"/>
      <c r="C463"/>
      <c r="D463"/>
      <c r="E463"/>
      <c r="F463"/>
    </row>
    <row r="464" spans="1:6" x14ac:dyDescent="0.35">
      <c r="A464"/>
      <c r="B464"/>
      <c r="C464"/>
      <c r="D464"/>
      <c r="E464"/>
      <c r="F464"/>
    </row>
    <row r="465" spans="1:6" x14ac:dyDescent="0.35">
      <c r="A465"/>
      <c r="B465"/>
      <c r="C465"/>
      <c r="D465"/>
      <c r="E465"/>
      <c r="F465"/>
    </row>
    <row r="466" spans="1:6" x14ac:dyDescent="0.35">
      <c r="A466"/>
      <c r="B466"/>
      <c r="C466"/>
      <c r="D466"/>
      <c r="E466"/>
      <c r="F466"/>
    </row>
    <row r="467" spans="1:6" x14ac:dyDescent="0.35">
      <c r="A467"/>
      <c r="B467"/>
      <c r="C467"/>
      <c r="D467"/>
      <c r="E467"/>
      <c r="F467"/>
    </row>
    <row r="468" spans="1:6" x14ac:dyDescent="0.35">
      <c r="A468"/>
      <c r="B468"/>
      <c r="C468"/>
      <c r="D468"/>
      <c r="E468"/>
      <c r="F468"/>
    </row>
    <row r="469" spans="1:6" x14ac:dyDescent="0.35">
      <c r="A469"/>
      <c r="B469"/>
      <c r="C469"/>
      <c r="D469"/>
      <c r="E469"/>
      <c r="F469"/>
    </row>
    <row r="470" spans="1:6" x14ac:dyDescent="0.35">
      <c r="A470"/>
      <c r="B470"/>
      <c r="C470"/>
      <c r="D470"/>
      <c r="E470"/>
      <c r="F470"/>
    </row>
    <row r="471" spans="1:6" x14ac:dyDescent="0.35">
      <c r="A471"/>
      <c r="B471"/>
      <c r="C471"/>
      <c r="D471"/>
      <c r="E471"/>
      <c r="F471"/>
    </row>
    <row r="472" spans="1:6" x14ac:dyDescent="0.35">
      <c r="A472"/>
      <c r="B472"/>
      <c r="C472"/>
      <c r="D472"/>
      <c r="E472"/>
      <c r="F472"/>
    </row>
    <row r="473" spans="1:6" x14ac:dyDescent="0.35">
      <c r="A473"/>
      <c r="B473"/>
      <c r="C473"/>
      <c r="D473"/>
      <c r="E473"/>
      <c r="F473"/>
    </row>
    <row r="474" spans="1:6" x14ac:dyDescent="0.35">
      <c r="A474"/>
      <c r="B474"/>
      <c r="C474"/>
      <c r="D474"/>
      <c r="E474"/>
      <c r="F474"/>
    </row>
    <row r="475" spans="1:6" x14ac:dyDescent="0.35">
      <c r="A475"/>
      <c r="B475"/>
      <c r="C475"/>
      <c r="D475"/>
      <c r="E475"/>
      <c r="F475"/>
    </row>
    <row r="476" spans="1:6" x14ac:dyDescent="0.35">
      <c r="A476"/>
      <c r="B476"/>
      <c r="C476"/>
      <c r="D476"/>
      <c r="E476"/>
      <c r="F476"/>
    </row>
    <row r="477" spans="1:6" x14ac:dyDescent="0.35">
      <c r="A477"/>
      <c r="B477"/>
      <c r="C477"/>
      <c r="D477"/>
      <c r="E477"/>
      <c r="F477"/>
    </row>
    <row r="478" spans="1:6" x14ac:dyDescent="0.35">
      <c r="A478"/>
      <c r="B478"/>
      <c r="C478"/>
      <c r="D478"/>
      <c r="E478"/>
      <c r="F478"/>
    </row>
    <row r="479" spans="1:6" x14ac:dyDescent="0.35">
      <c r="A479"/>
      <c r="B479"/>
      <c r="C479"/>
      <c r="D479"/>
      <c r="E479"/>
      <c r="F479"/>
    </row>
    <row r="480" spans="1:6" x14ac:dyDescent="0.35">
      <c r="A480"/>
      <c r="B480"/>
      <c r="C480"/>
      <c r="D480"/>
      <c r="E480"/>
      <c r="F480"/>
    </row>
    <row r="481" spans="1:6" x14ac:dyDescent="0.35">
      <c r="A481"/>
      <c r="B481"/>
      <c r="C481"/>
      <c r="D481"/>
      <c r="E481"/>
      <c r="F481"/>
    </row>
    <row r="482" spans="1:6" x14ac:dyDescent="0.35">
      <c r="A482"/>
      <c r="B482"/>
      <c r="C482"/>
      <c r="D482"/>
      <c r="E482"/>
      <c r="F482"/>
    </row>
    <row r="483" spans="1:6" x14ac:dyDescent="0.35">
      <c r="A483"/>
      <c r="B483"/>
      <c r="C483"/>
      <c r="D483"/>
      <c r="E483"/>
      <c r="F483"/>
    </row>
    <row r="484" spans="1:6" x14ac:dyDescent="0.35">
      <c r="A484"/>
      <c r="B484"/>
      <c r="C484"/>
      <c r="D484"/>
      <c r="E484"/>
      <c r="F484"/>
    </row>
    <row r="485" spans="1:6" x14ac:dyDescent="0.35">
      <c r="A485"/>
      <c r="B485"/>
      <c r="C485"/>
      <c r="D485"/>
      <c r="E485"/>
      <c r="F485"/>
    </row>
    <row r="486" spans="1:6" x14ac:dyDescent="0.35">
      <c r="A486"/>
      <c r="B486"/>
      <c r="C486"/>
      <c r="D486"/>
      <c r="E486"/>
      <c r="F486"/>
    </row>
    <row r="487" spans="1:6" x14ac:dyDescent="0.35">
      <c r="A487"/>
      <c r="B487"/>
      <c r="C487"/>
      <c r="D487"/>
      <c r="E487"/>
      <c r="F487"/>
    </row>
    <row r="488" spans="1:6" x14ac:dyDescent="0.35">
      <c r="A488"/>
      <c r="B488"/>
      <c r="C488"/>
      <c r="D488"/>
      <c r="E488"/>
      <c r="F488"/>
    </row>
    <row r="489" spans="1:6" x14ac:dyDescent="0.35">
      <c r="A489"/>
      <c r="B489"/>
      <c r="C489"/>
      <c r="D489"/>
      <c r="E489"/>
      <c r="F489"/>
    </row>
    <row r="490" spans="1:6" x14ac:dyDescent="0.35">
      <c r="A490"/>
      <c r="B490"/>
      <c r="C490"/>
      <c r="D490"/>
      <c r="E490"/>
      <c r="F490"/>
    </row>
    <row r="491" spans="1:6" x14ac:dyDescent="0.35">
      <c r="A491"/>
      <c r="B491"/>
      <c r="C491"/>
      <c r="D491"/>
      <c r="E491"/>
      <c r="F491"/>
    </row>
    <row r="492" spans="1:6" x14ac:dyDescent="0.35">
      <c r="A492"/>
      <c r="B492"/>
      <c r="C492"/>
      <c r="D492"/>
      <c r="E492"/>
      <c r="F492"/>
    </row>
    <row r="493" spans="1:6" x14ac:dyDescent="0.35">
      <c r="A493"/>
      <c r="B493"/>
      <c r="C493"/>
      <c r="D493"/>
      <c r="E493"/>
      <c r="F493"/>
    </row>
    <row r="494" spans="1:6" x14ac:dyDescent="0.35">
      <c r="A494"/>
      <c r="B494"/>
      <c r="C494"/>
      <c r="D494"/>
      <c r="E494"/>
      <c r="F494"/>
    </row>
    <row r="495" spans="1:6" x14ac:dyDescent="0.35">
      <c r="A495"/>
      <c r="B495"/>
      <c r="C495"/>
      <c r="D495"/>
      <c r="E495"/>
      <c r="F495"/>
    </row>
    <row r="496" spans="1:6" x14ac:dyDescent="0.35">
      <c r="A496"/>
      <c r="B496"/>
      <c r="C496"/>
      <c r="D496"/>
      <c r="E496"/>
      <c r="F496"/>
    </row>
    <row r="497" spans="1:6" x14ac:dyDescent="0.35">
      <c r="A497"/>
      <c r="B497"/>
      <c r="C497"/>
      <c r="D497"/>
      <c r="E497"/>
      <c r="F497"/>
    </row>
    <row r="498" spans="1:6" x14ac:dyDescent="0.35">
      <c r="A498"/>
      <c r="B498"/>
      <c r="C498"/>
      <c r="D498"/>
      <c r="E498"/>
      <c r="F498"/>
    </row>
    <row r="499" spans="1:6" x14ac:dyDescent="0.35">
      <c r="A499"/>
      <c r="B499"/>
      <c r="C499"/>
      <c r="D499"/>
      <c r="E499"/>
      <c r="F499"/>
    </row>
    <row r="500" spans="1:6" x14ac:dyDescent="0.35">
      <c r="A500"/>
      <c r="B500"/>
      <c r="C500"/>
      <c r="D500"/>
      <c r="E500"/>
      <c r="F500"/>
    </row>
    <row r="501" spans="1:6" x14ac:dyDescent="0.35">
      <c r="A501"/>
      <c r="B501"/>
      <c r="C501"/>
      <c r="D501"/>
      <c r="E501"/>
      <c r="F501"/>
    </row>
    <row r="502" spans="1:6" x14ac:dyDescent="0.35">
      <c r="A502"/>
      <c r="B502"/>
      <c r="C502"/>
      <c r="D502"/>
      <c r="E502"/>
      <c r="F502"/>
    </row>
    <row r="503" spans="1:6" x14ac:dyDescent="0.35">
      <c r="A503"/>
      <c r="B503"/>
      <c r="C503"/>
      <c r="D503"/>
      <c r="E503"/>
      <c r="F503"/>
    </row>
    <row r="504" spans="1:6" x14ac:dyDescent="0.35">
      <c r="A504"/>
      <c r="B504"/>
      <c r="C504"/>
      <c r="D504"/>
      <c r="E504"/>
      <c r="F504"/>
    </row>
    <row r="505" spans="1:6" x14ac:dyDescent="0.35">
      <c r="A505"/>
      <c r="B505"/>
      <c r="C505"/>
      <c r="D505"/>
      <c r="E505"/>
      <c r="F505"/>
    </row>
    <row r="506" spans="1:6" x14ac:dyDescent="0.35">
      <c r="A506"/>
      <c r="B506"/>
      <c r="C506"/>
      <c r="D506"/>
      <c r="E506"/>
      <c r="F506"/>
    </row>
    <row r="507" spans="1:6" x14ac:dyDescent="0.35">
      <c r="A507"/>
      <c r="B507"/>
      <c r="C507"/>
      <c r="D507"/>
      <c r="E507"/>
      <c r="F507"/>
    </row>
    <row r="508" spans="1:6" x14ac:dyDescent="0.35">
      <c r="A508"/>
      <c r="B508"/>
      <c r="C508"/>
      <c r="D508"/>
      <c r="E508"/>
      <c r="F508"/>
    </row>
    <row r="509" spans="1:6" x14ac:dyDescent="0.35">
      <c r="A509"/>
      <c r="B509"/>
      <c r="C509"/>
      <c r="D509"/>
      <c r="E509"/>
      <c r="F509"/>
    </row>
    <row r="510" spans="1:6" x14ac:dyDescent="0.35">
      <c r="A510"/>
      <c r="B510"/>
      <c r="C510"/>
      <c r="D510"/>
      <c r="E510"/>
      <c r="F510"/>
    </row>
    <row r="511" spans="1:6" x14ac:dyDescent="0.35">
      <c r="A511"/>
      <c r="B511"/>
      <c r="C511"/>
      <c r="D511"/>
      <c r="E511"/>
      <c r="F511"/>
    </row>
    <row r="512" spans="1:6" x14ac:dyDescent="0.35">
      <c r="A512"/>
      <c r="B512"/>
      <c r="C512"/>
      <c r="D512"/>
      <c r="E512"/>
      <c r="F512"/>
    </row>
    <row r="513" spans="1:6" x14ac:dyDescent="0.35">
      <c r="A513"/>
      <c r="B513"/>
      <c r="C513"/>
      <c r="D513"/>
      <c r="E513"/>
      <c r="F513"/>
    </row>
    <row r="514" spans="1:6" x14ac:dyDescent="0.35">
      <c r="A514"/>
      <c r="B514"/>
      <c r="C514"/>
      <c r="D514"/>
      <c r="E514"/>
      <c r="F514"/>
    </row>
    <row r="515" spans="1:6" x14ac:dyDescent="0.35">
      <c r="A515"/>
      <c r="B515"/>
      <c r="C515"/>
      <c r="D515"/>
      <c r="E515"/>
      <c r="F515"/>
    </row>
    <row r="516" spans="1:6" x14ac:dyDescent="0.35">
      <c r="A516"/>
      <c r="B516"/>
      <c r="C516"/>
      <c r="D516"/>
      <c r="E516"/>
      <c r="F516"/>
    </row>
    <row r="517" spans="1:6" x14ac:dyDescent="0.35">
      <c r="A517"/>
      <c r="B517"/>
      <c r="C517"/>
      <c r="D517"/>
      <c r="E517"/>
      <c r="F517"/>
    </row>
    <row r="518" spans="1:6" x14ac:dyDescent="0.35">
      <c r="A518"/>
      <c r="B518"/>
      <c r="C518"/>
      <c r="D518"/>
      <c r="E518"/>
      <c r="F518"/>
    </row>
    <row r="519" spans="1:6" x14ac:dyDescent="0.35">
      <c r="A519"/>
      <c r="B519"/>
      <c r="C519"/>
      <c r="D519"/>
      <c r="E519"/>
      <c r="F519"/>
    </row>
    <row r="520" spans="1:6" x14ac:dyDescent="0.35">
      <c r="A520"/>
      <c r="B520"/>
      <c r="C520"/>
      <c r="D520"/>
      <c r="E520"/>
      <c r="F520"/>
    </row>
    <row r="521" spans="1:6" x14ac:dyDescent="0.35">
      <c r="A521"/>
      <c r="B521"/>
      <c r="C521"/>
      <c r="D521"/>
      <c r="E521"/>
      <c r="F521"/>
    </row>
    <row r="522" spans="1:6" x14ac:dyDescent="0.35">
      <c r="A522"/>
      <c r="B522"/>
      <c r="C522"/>
      <c r="D522"/>
      <c r="E522"/>
      <c r="F522"/>
    </row>
    <row r="523" spans="1:6" x14ac:dyDescent="0.35">
      <c r="A523"/>
      <c r="B523"/>
      <c r="C523"/>
      <c r="D523"/>
      <c r="E523"/>
      <c r="F523"/>
    </row>
    <row r="524" spans="1:6" x14ac:dyDescent="0.35">
      <c r="A524"/>
      <c r="B524"/>
      <c r="C524"/>
      <c r="D524"/>
      <c r="E524"/>
      <c r="F524"/>
    </row>
    <row r="525" spans="1:6" x14ac:dyDescent="0.35">
      <c r="A525"/>
      <c r="B525"/>
      <c r="C525"/>
      <c r="D525"/>
      <c r="E525"/>
      <c r="F525"/>
    </row>
    <row r="526" spans="1:6" x14ac:dyDescent="0.35">
      <c r="A526"/>
      <c r="B526"/>
      <c r="C526"/>
      <c r="D526"/>
      <c r="E526"/>
      <c r="F526"/>
    </row>
    <row r="527" spans="1:6" x14ac:dyDescent="0.35">
      <c r="A527"/>
      <c r="B527"/>
      <c r="C527"/>
      <c r="D527"/>
      <c r="E527"/>
      <c r="F527"/>
    </row>
    <row r="528" spans="1:6" x14ac:dyDescent="0.35">
      <c r="A528"/>
      <c r="B528"/>
      <c r="C528"/>
      <c r="D528"/>
      <c r="E528"/>
      <c r="F528"/>
    </row>
    <row r="529" spans="1:6" x14ac:dyDescent="0.35">
      <c r="A529"/>
      <c r="B529"/>
      <c r="C529"/>
      <c r="D529"/>
      <c r="E529"/>
      <c r="F529"/>
    </row>
    <row r="530" spans="1:6" x14ac:dyDescent="0.35">
      <c r="A530"/>
      <c r="B530"/>
      <c r="C530"/>
      <c r="D530"/>
      <c r="E530"/>
      <c r="F530"/>
    </row>
    <row r="531" spans="1:6" x14ac:dyDescent="0.35">
      <c r="A531"/>
      <c r="B531"/>
      <c r="C531"/>
      <c r="D531"/>
      <c r="E531"/>
      <c r="F531"/>
    </row>
    <row r="532" spans="1:6" x14ac:dyDescent="0.35">
      <c r="A532"/>
      <c r="B532"/>
      <c r="C532"/>
      <c r="D532"/>
      <c r="E532"/>
      <c r="F532"/>
    </row>
    <row r="533" spans="1:6" x14ac:dyDescent="0.35">
      <c r="A533"/>
      <c r="B533"/>
      <c r="C533"/>
      <c r="D533"/>
      <c r="E533"/>
      <c r="F533"/>
    </row>
    <row r="534" spans="1:6" x14ac:dyDescent="0.35">
      <c r="A534"/>
      <c r="B534"/>
      <c r="C534"/>
      <c r="D534"/>
      <c r="E534"/>
      <c r="F534"/>
    </row>
    <row r="535" spans="1:6" x14ac:dyDescent="0.35">
      <c r="A535"/>
      <c r="B535"/>
      <c r="C535"/>
      <c r="D535"/>
      <c r="E535"/>
      <c r="F535"/>
    </row>
    <row r="536" spans="1:6" x14ac:dyDescent="0.35">
      <c r="A536"/>
      <c r="B536"/>
      <c r="C536"/>
      <c r="D536"/>
      <c r="E536"/>
      <c r="F536"/>
    </row>
    <row r="537" spans="1:6" x14ac:dyDescent="0.35">
      <c r="A537"/>
      <c r="B537"/>
      <c r="C537"/>
      <c r="D537"/>
      <c r="E537"/>
      <c r="F537"/>
    </row>
    <row r="538" spans="1:6" x14ac:dyDescent="0.35">
      <c r="A538"/>
      <c r="B538"/>
      <c r="C538"/>
      <c r="D538"/>
      <c r="E538"/>
      <c r="F538"/>
    </row>
    <row r="539" spans="1:6" x14ac:dyDescent="0.35">
      <c r="A539"/>
      <c r="B539"/>
      <c r="C539"/>
      <c r="D539"/>
      <c r="E539"/>
      <c r="F539"/>
    </row>
    <row r="540" spans="1:6" x14ac:dyDescent="0.35">
      <c r="A540"/>
      <c r="B540"/>
      <c r="C540"/>
      <c r="D540"/>
      <c r="E540"/>
      <c r="F540"/>
    </row>
    <row r="541" spans="1:6" x14ac:dyDescent="0.35">
      <c r="A541"/>
      <c r="B541"/>
      <c r="C541"/>
      <c r="D541"/>
      <c r="E541"/>
      <c r="F541"/>
    </row>
    <row r="542" spans="1:6" x14ac:dyDescent="0.35">
      <c r="A542"/>
      <c r="B542"/>
      <c r="C542"/>
      <c r="D542"/>
      <c r="E542"/>
      <c r="F542"/>
    </row>
    <row r="543" spans="1:6" x14ac:dyDescent="0.35">
      <c r="A543"/>
      <c r="B543"/>
      <c r="C543"/>
      <c r="D543"/>
      <c r="E543"/>
      <c r="F543"/>
    </row>
    <row r="544" spans="1:6" x14ac:dyDescent="0.35">
      <c r="A544"/>
      <c r="B544"/>
      <c r="C544"/>
      <c r="D544"/>
      <c r="E544"/>
      <c r="F544"/>
    </row>
    <row r="545" spans="1:6" x14ac:dyDescent="0.35">
      <c r="A545"/>
      <c r="B545"/>
      <c r="C545"/>
      <c r="D545"/>
      <c r="E545"/>
      <c r="F545"/>
    </row>
    <row r="546" spans="1:6" x14ac:dyDescent="0.35">
      <c r="A546"/>
      <c r="B546"/>
      <c r="C546"/>
      <c r="D546"/>
      <c r="E546"/>
      <c r="F546"/>
    </row>
    <row r="547" spans="1:6" x14ac:dyDescent="0.35">
      <c r="A547"/>
      <c r="B547"/>
      <c r="C547"/>
      <c r="D547"/>
      <c r="E547"/>
      <c r="F547"/>
    </row>
    <row r="548" spans="1:6" x14ac:dyDescent="0.35">
      <c r="A548"/>
      <c r="B548"/>
      <c r="C548"/>
      <c r="D548"/>
      <c r="E548"/>
      <c r="F548"/>
    </row>
    <row r="549" spans="1:6" x14ac:dyDescent="0.35">
      <c r="A549"/>
      <c r="B549"/>
      <c r="C549"/>
      <c r="D549"/>
      <c r="E549"/>
      <c r="F549"/>
    </row>
    <row r="550" spans="1:6" x14ac:dyDescent="0.35">
      <c r="A550"/>
      <c r="B550"/>
      <c r="C550"/>
      <c r="D550"/>
      <c r="E550"/>
      <c r="F550"/>
    </row>
    <row r="551" spans="1:6" x14ac:dyDescent="0.35">
      <c r="A551"/>
      <c r="B551"/>
      <c r="C551"/>
      <c r="D551"/>
      <c r="E551"/>
      <c r="F551"/>
    </row>
    <row r="552" spans="1:6" x14ac:dyDescent="0.35">
      <c r="A552"/>
      <c r="B552"/>
      <c r="C552"/>
      <c r="D552"/>
      <c r="E552"/>
      <c r="F552"/>
    </row>
    <row r="553" spans="1:6" x14ac:dyDescent="0.35">
      <c r="A553"/>
      <c r="B553"/>
      <c r="C553"/>
      <c r="D553"/>
      <c r="E553"/>
      <c r="F553"/>
    </row>
    <row r="554" spans="1:6" x14ac:dyDescent="0.35">
      <c r="A554"/>
      <c r="B554"/>
      <c r="C554"/>
      <c r="D554"/>
      <c r="E554"/>
      <c r="F554"/>
    </row>
    <row r="555" spans="1:6" x14ac:dyDescent="0.35">
      <c r="A555"/>
      <c r="B555"/>
      <c r="C555"/>
      <c r="D555"/>
      <c r="E555"/>
      <c r="F555"/>
    </row>
    <row r="556" spans="1:6" x14ac:dyDescent="0.35">
      <c r="A556"/>
      <c r="B556"/>
      <c r="C556"/>
      <c r="D556"/>
      <c r="E556"/>
      <c r="F556"/>
    </row>
    <row r="557" spans="1:6" x14ac:dyDescent="0.35">
      <c r="A557"/>
      <c r="B557"/>
      <c r="C557"/>
      <c r="D557"/>
      <c r="E557"/>
      <c r="F557"/>
    </row>
    <row r="558" spans="1:6" x14ac:dyDescent="0.35">
      <c r="A558"/>
      <c r="B558"/>
      <c r="C558"/>
      <c r="D558"/>
      <c r="E558"/>
      <c r="F558"/>
    </row>
    <row r="559" spans="1:6" x14ac:dyDescent="0.35">
      <c r="A559"/>
      <c r="B559"/>
      <c r="C559"/>
      <c r="D559"/>
      <c r="E559"/>
      <c r="F559"/>
    </row>
    <row r="560" spans="1:6" x14ac:dyDescent="0.35">
      <c r="A560"/>
      <c r="B560"/>
      <c r="C560"/>
      <c r="D560"/>
      <c r="E560"/>
      <c r="F560"/>
    </row>
    <row r="561" spans="1:6" x14ac:dyDescent="0.35">
      <c r="A561"/>
      <c r="B561"/>
      <c r="C561"/>
      <c r="D561"/>
      <c r="E561"/>
      <c r="F561"/>
    </row>
    <row r="562" spans="1:6" x14ac:dyDescent="0.35">
      <c r="A562"/>
      <c r="B562"/>
      <c r="C562"/>
      <c r="D562"/>
      <c r="E562"/>
      <c r="F562"/>
    </row>
    <row r="563" spans="1:6" x14ac:dyDescent="0.35">
      <c r="A563"/>
      <c r="B563"/>
      <c r="C563"/>
      <c r="D563"/>
      <c r="E563"/>
      <c r="F563"/>
    </row>
    <row r="564" spans="1:6" x14ac:dyDescent="0.35">
      <c r="A564"/>
      <c r="B564"/>
      <c r="C564"/>
      <c r="D564"/>
      <c r="E564"/>
      <c r="F564"/>
    </row>
    <row r="565" spans="1:6" x14ac:dyDescent="0.35">
      <c r="A565"/>
      <c r="B565"/>
      <c r="C565"/>
      <c r="D565"/>
      <c r="E565"/>
      <c r="F565"/>
    </row>
    <row r="566" spans="1:6" x14ac:dyDescent="0.35">
      <c r="A566"/>
      <c r="B566"/>
      <c r="C566"/>
      <c r="D566"/>
      <c r="E566"/>
      <c r="F566"/>
    </row>
    <row r="567" spans="1:6" x14ac:dyDescent="0.35">
      <c r="A567"/>
      <c r="B567"/>
      <c r="C567"/>
      <c r="D567"/>
      <c r="E567"/>
      <c r="F567"/>
    </row>
    <row r="568" spans="1:6" x14ac:dyDescent="0.35">
      <c r="A568"/>
      <c r="B568"/>
      <c r="C568"/>
      <c r="D568"/>
      <c r="E568"/>
      <c r="F568"/>
    </row>
    <row r="569" spans="1:6" x14ac:dyDescent="0.35">
      <c r="A569"/>
      <c r="B569"/>
      <c r="C569"/>
      <c r="D569"/>
      <c r="E569"/>
      <c r="F569"/>
    </row>
    <row r="570" spans="1:6" x14ac:dyDescent="0.35">
      <c r="A570"/>
      <c r="B570"/>
      <c r="C570"/>
      <c r="D570"/>
      <c r="E570"/>
      <c r="F570"/>
    </row>
    <row r="571" spans="1:6" x14ac:dyDescent="0.35">
      <c r="A571"/>
      <c r="B571"/>
      <c r="C571"/>
      <c r="D571"/>
      <c r="E571"/>
      <c r="F571"/>
    </row>
    <row r="572" spans="1:6" x14ac:dyDescent="0.35">
      <c r="A572"/>
      <c r="B572"/>
      <c r="C572"/>
      <c r="D572"/>
      <c r="E572"/>
      <c r="F572"/>
    </row>
    <row r="573" spans="1:6" x14ac:dyDescent="0.35">
      <c r="A573"/>
      <c r="B573"/>
      <c r="C573"/>
      <c r="D573"/>
      <c r="E573"/>
      <c r="F573"/>
    </row>
    <row r="574" spans="1:6" x14ac:dyDescent="0.35">
      <c r="A574"/>
      <c r="B574"/>
      <c r="C574"/>
      <c r="D574"/>
      <c r="E574"/>
      <c r="F574"/>
    </row>
    <row r="575" spans="1:6" x14ac:dyDescent="0.35">
      <c r="A575"/>
      <c r="B575"/>
      <c r="C575"/>
      <c r="D575"/>
      <c r="E575"/>
      <c r="F575"/>
    </row>
    <row r="576" spans="1:6" x14ac:dyDescent="0.35">
      <c r="A576"/>
      <c r="B576"/>
      <c r="C576"/>
      <c r="D576"/>
      <c r="E576"/>
      <c r="F576"/>
    </row>
    <row r="577" spans="1:6" x14ac:dyDescent="0.35">
      <c r="A577"/>
      <c r="B577"/>
      <c r="C577"/>
      <c r="D577"/>
      <c r="E577"/>
      <c r="F577"/>
    </row>
    <row r="578" spans="1:6" x14ac:dyDescent="0.35">
      <c r="A578"/>
      <c r="B578"/>
      <c r="C578"/>
      <c r="D578"/>
      <c r="E578"/>
      <c r="F578"/>
    </row>
    <row r="579" spans="1:6" x14ac:dyDescent="0.35">
      <c r="A579"/>
      <c r="B579"/>
      <c r="C579"/>
      <c r="D579"/>
      <c r="E579"/>
      <c r="F579"/>
    </row>
    <row r="580" spans="1:6" x14ac:dyDescent="0.35">
      <c r="A580"/>
      <c r="B580"/>
      <c r="C580"/>
      <c r="D580"/>
      <c r="E580"/>
      <c r="F580"/>
    </row>
    <row r="581" spans="1:6" x14ac:dyDescent="0.35">
      <c r="A581"/>
      <c r="B581"/>
      <c r="C581"/>
      <c r="D581"/>
      <c r="E581"/>
      <c r="F581"/>
    </row>
    <row r="582" spans="1:6" x14ac:dyDescent="0.35">
      <c r="A582"/>
      <c r="B582"/>
      <c r="C582"/>
      <c r="D582"/>
      <c r="E582"/>
      <c r="F582"/>
    </row>
    <row r="583" spans="1:6" x14ac:dyDescent="0.35">
      <c r="A583"/>
      <c r="B583"/>
      <c r="C583"/>
      <c r="D583"/>
      <c r="E583"/>
      <c r="F583"/>
    </row>
    <row r="584" spans="1:6" x14ac:dyDescent="0.35">
      <c r="A584"/>
      <c r="B584"/>
      <c r="C584"/>
      <c r="D584"/>
      <c r="E584"/>
      <c r="F584"/>
    </row>
    <row r="585" spans="1:6" x14ac:dyDescent="0.35">
      <c r="A585"/>
      <c r="B585"/>
      <c r="C585"/>
      <c r="D585"/>
      <c r="E585"/>
      <c r="F585"/>
    </row>
    <row r="586" spans="1:6" x14ac:dyDescent="0.35">
      <c r="A586"/>
      <c r="B586"/>
      <c r="C586"/>
      <c r="D586"/>
      <c r="E586"/>
      <c r="F586"/>
    </row>
    <row r="587" spans="1:6" x14ac:dyDescent="0.35">
      <c r="A587"/>
      <c r="B587"/>
      <c r="C587"/>
      <c r="D587"/>
      <c r="E587"/>
      <c r="F587"/>
    </row>
    <row r="588" spans="1:6" x14ac:dyDescent="0.35">
      <c r="A588"/>
      <c r="B588"/>
      <c r="C588"/>
      <c r="D588"/>
      <c r="E588"/>
      <c r="F588"/>
    </row>
    <row r="589" spans="1:6" x14ac:dyDescent="0.35">
      <c r="A589"/>
      <c r="B589"/>
      <c r="C589"/>
      <c r="D589"/>
      <c r="E589"/>
      <c r="F589"/>
    </row>
    <row r="590" spans="1:6" x14ac:dyDescent="0.35">
      <c r="A590"/>
      <c r="B590"/>
      <c r="C590"/>
      <c r="D590"/>
      <c r="E590"/>
      <c r="F590"/>
    </row>
    <row r="591" spans="1:6" x14ac:dyDescent="0.35">
      <c r="A591"/>
      <c r="B591"/>
      <c r="C591"/>
      <c r="D591"/>
      <c r="E591"/>
      <c r="F591"/>
    </row>
    <row r="592" spans="1:6" x14ac:dyDescent="0.35">
      <c r="A592"/>
      <c r="B592"/>
      <c r="C592"/>
      <c r="D592"/>
      <c r="E592"/>
      <c r="F592"/>
    </row>
    <row r="593" spans="1:6" x14ac:dyDescent="0.35">
      <c r="A593"/>
      <c r="B593"/>
      <c r="C593"/>
      <c r="D593"/>
      <c r="E593"/>
      <c r="F593"/>
    </row>
    <row r="594" spans="1:6" x14ac:dyDescent="0.35">
      <c r="A594"/>
      <c r="B594"/>
      <c r="C594"/>
      <c r="D594"/>
      <c r="E594"/>
      <c r="F594"/>
    </row>
    <row r="595" spans="1:6" x14ac:dyDescent="0.35">
      <c r="A595"/>
      <c r="B595"/>
      <c r="C595"/>
      <c r="D595"/>
      <c r="E595"/>
      <c r="F595"/>
    </row>
    <row r="596" spans="1:6" x14ac:dyDescent="0.35">
      <c r="A596"/>
      <c r="B596"/>
      <c r="C596"/>
      <c r="D596"/>
      <c r="E596"/>
      <c r="F596"/>
    </row>
    <row r="597" spans="1:6" x14ac:dyDescent="0.35">
      <c r="A597"/>
      <c r="B597"/>
      <c r="C597"/>
      <c r="D597"/>
      <c r="E597"/>
      <c r="F597"/>
    </row>
    <row r="598" spans="1:6" x14ac:dyDescent="0.35">
      <c r="A598"/>
      <c r="B598"/>
      <c r="C598"/>
      <c r="D598"/>
      <c r="E598"/>
      <c r="F598"/>
    </row>
    <row r="599" spans="1:6" x14ac:dyDescent="0.35">
      <c r="A599"/>
      <c r="B599"/>
      <c r="C599"/>
      <c r="D599"/>
      <c r="E599"/>
      <c r="F599"/>
    </row>
    <row r="600" spans="1:6" x14ac:dyDescent="0.35">
      <c r="A600"/>
      <c r="B600"/>
      <c r="C600"/>
      <c r="D600"/>
      <c r="E600"/>
      <c r="F600"/>
    </row>
    <row r="601" spans="1:6" x14ac:dyDescent="0.35">
      <c r="A601"/>
      <c r="B601"/>
      <c r="C601"/>
      <c r="D601"/>
      <c r="E601"/>
      <c r="F601"/>
    </row>
    <row r="602" spans="1:6" x14ac:dyDescent="0.35">
      <c r="A602"/>
      <c r="B602"/>
      <c r="C602"/>
      <c r="D602"/>
      <c r="E602"/>
      <c r="F602"/>
    </row>
    <row r="603" spans="1:6" x14ac:dyDescent="0.35">
      <c r="A603"/>
      <c r="B603"/>
      <c r="C603"/>
      <c r="D603"/>
      <c r="E603"/>
      <c r="F603"/>
    </row>
    <row r="604" spans="1:6" x14ac:dyDescent="0.35">
      <c r="A604"/>
      <c r="B604"/>
      <c r="C604"/>
      <c r="D604"/>
      <c r="E604"/>
      <c r="F604"/>
    </row>
    <row r="605" spans="1:6" x14ac:dyDescent="0.35">
      <c r="A605"/>
      <c r="B605"/>
      <c r="C605"/>
      <c r="D605"/>
      <c r="E605"/>
      <c r="F605"/>
    </row>
    <row r="606" spans="1:6" x14ac:dyDescent="0.35">
      <c r="A606"/>
      <c r="B606"/>
      <c r="C606"/>
      <c r="D606"/>
      <c r="E606"/>
      <c r="F606"/>
    </row>
    <row r="607" spans="1:6" x14ac:dyDescent="0.35">
      <c r="A607"/>
      <c r="B607"/>
      <c r="C607"/>
      <c r="D607"/>
      <c r="E607"/>
      <c r="F607"/>
    </row>
    <row r="608" spans="1:6" x14ac:dyDescent="0.35">
      <c r="A608"/>
      <c r="B608"/>
      <c r="C608"/>
      <c r="D608"/>
      <c r="E608"/>
      <c r="F608"/>
    </row>
    <row r="609" spans="1:6" x14ac:dyDescent="0.35">
      <c r="A609"/>
      <c r="B609"/>
      <c r="C609"/>
      <c r="D609"/>
      <c r="E609"/>
      <c r="F609"/>
    </row>
    <row r="610" spans="1:6" x14ac:dyDescent="0.35">
      <c r="A610"/>
      <c r="B610"/>
      <c r="C610"/>
      <c r="D610"/>
      <c r="E610"/>
      <c r="F610"/>
    </row>
    <row r="611" spans="1:6" x14ac:dyDescent="0.35">
      <c r="A611"/>
      <c r="B611"/>
      <c r="C611"/>
      <c r="D611"/>
      <c r="E611"/>
      <c r="F611"/>
    </row>
    <row r="612" spans="1:6" x14ac:dyDescent="0.35">
      <c r="A612"/>
      <c r="B612"/>
      <c r="C612"/>
      <c r="D612"/>
      <c r="E612"/>
      <c r="F612"/>
    </row>
    <row r="613" spans="1:6" x14ac:dyDescent="0.35">
      <c r="A613"/>
      <c r="B613"/>
      <c r="C613"/>
      <c r="D613"/>
      <c r="E613"/>
      <c r="F613"/>
    </row>
    <row r="614" spans="1:6" x14ac:dyDescent="0.35">
      <c r="A614"/>
      <c r="B614"/>
      <c r="C614"/>
      <c r="D614"/>
      <c r="E614"/>
      <c r="F614"/>
    </row>
    <row r="615" spans="1:6" x14ac:dyDescent="0.35">
      <c r="A615"/>
      <c r="B615"/>
      <c r="C615"/>
      <c r="D615"/>
      <c r="E615"/>
      <c r="F615"/>
    </row>
    <row r="616" spans="1:6" x14ac:dyDescent="0.35">
      <c r="A616"/>
      <c r="B616"/>
      <c r="C616"/>
      <c r="D616"/>
      <c r="E616"/>
      <c r="F616"/>
    </row>
    <row r="617" spans="1:6" x14ac:dyDescent="0.35">
      <c r="A617"/>
      <c r="B617"/>
      <c r="C617"/>
      <c r="D617"/>
      <c r="E617"/>
      <c r="F617"/>
    </row>
    <row r="618" spans="1:6" x14ac:dyDescent="0.35">
      <c r="A618"/>
      <c r="B618"/>
      <c r="C618"/>
      <c r="D618"/>
      <c r="E618"/>
      <c r="F618"/>
    </row>
    <row r="619" spans="1:6" x14ac:dyDescent="0.35">
      <c r="A619"/>
      <c r="B619"/>
      <c r="C619"/>
      <c r="D619"/>
      <c r="E619"/>
      <c r="F619"/>
    </row>
    <row r="620" spans="1:6" x14ac:dyDescent="0.35">
      <c r="A620"/>
      <c r="B620"/>
      <c r="C620"/>
      <c r="D620"/>
      <c r="E620"/>
      <c r="F620"/>
    </row>
    <row r="621" spans="1:6" x14ac:dyDescent="0.35">
      <c r="A621"/>
      <c r="B621"/>
      <c r="C621"/>
      <c r="D621"/>
      <c r="E621"/>
      <c r="F621"/>
    </row>
    <row r="622" spans="1:6" x14ac:dyDescent="0.35">
      <c r="A622"/>
      <c r="B622"/>
      <c r="C622"/>
      <c r="D622"/>
      <c r="E622"/>
      <c r="F622"/>
    </row>
    <row r="623" spans="1:6" x14ac:dyDescent="0.35">
      <c r="A623"/>
      <c r="B623"/>
      <c r="C623"/>
      <c r="D623"/>
      <c r="E623"/>
      <c r="F623"/>
    </row>
    <row r="624" spans="1:6" x14ac:dyDescent="0.35">
      <c r="A624"/>
      <c r="B624"/>
      <c r="C624"/>
      <c r="D624"/>
      <c r="E624"/>
      <c r="F624"/>
    </row>
    <row r="625" spans="1:6" x14ac:dyDescent="0.35">
      <c r="A625"/>
      <c r="B625"/>
      <c r="C625"/>
      <c r="D625"/>
      <c r="E625"/>
      <c r="F625"/>
    </row>
    <row r="626" spans="1:6" x14ac:dyDescent="0.35">
      <c r="A626"/>
      <c r="B626"/>
      <c r="C626"/>
      <c r="D626"/>
      <c r="E626"/>
      <c r="F626"/>
    </row>
    <row r="627" spans="1:6" x14ac:dyDescent="0.35">
      <c r="A627"/>
      <c r="B627"/>
      <c r="C627"/>
      <c r="D627"/>
      <c r="E627"/>
      <c r="F627"/>
    </row>
    <row r="628" spans="1:6" x14ac:dyDescent="0.35">
      <c r="A628"/>
      <c r="B628"/>
      <c r="C628"/>
      <c r="D628"/>
      <c r="E628"/>
      <c r="F628"/>
    </row>
    <row r="629" spans="1:6" x14ac:dyDescent="0.35">
      <c r="A629"/>
      <c r="B629"/>
      <c r="C629"/>
      <c r="D629"/>
      <c r="E629"/>
      <c r="F629"/>
    </row>
    <row r="630" spans="1:6" x14ac:dyDescent="0.35">
      <c r="A630"/>
      <c r="B630"/>
      <c r="C630"/>
      <c r="D630"/>
      <c r="E630"/>
      <c r="F630"/>
    </row>
    <row r="631" spans="1:6" x14ac:dyDescent="0.35">
      <c r="A631"/>
      <c r="B631"/>
      <c r="C631"/>
      <c r="D631"/>
      <c r="E631"/>
      <c r="F631"/>
    </row>
    <row r="632" spans="1:6" x14ac:dyDescent="0.35">
      <c r="A632"/>
      <c r="B632"/>
      <c r="C632"/>
      <c r="D632"/>
      <c r="E632"/>
      <c r="F632"/>
    </row>
    <row r="633" spans="1:6" x14ac:dyDescent="0.35">
      <c r="A633"/>
      <c r="B633"/>
      <c r="C633"/>
      <c r="D633"/>
      <c r="E633"/>
      <c r="F633"/>
    </row>
    <row r="634" spans="1:6" x14ac:dyDescent="0.35">
      <c r="A634"/>
      <c r="B634"/>
      <c r="C634"/>
      <c r="D634"/>
      <c r="E634"/>
      <c r="F634"/>
    </row>
    <row r="635" spans="1:6" x14ac:dyDescent="0.35">
      <c r="A635"/>
      <c r="B635"/>
      <c r="C635"/>
      <c r="D635"/>
      <c r="E635"/>
      <c r="F635"/>
    </row>
    <row r="636" spans="1:6" x14ac:dyDescent="0.35">
      <c r="A636"/>
      <c r="B636"/>
      <c r="C636"/>
      <c r="D636"/>
      <c r="E636"/>
      <c r="F636"/>
    </row>
    <row r="637" spans="1:6" x14ac:dyDescent="0.35">
      <c r="A637"/>
      <c r="B637"/>
      <c r="C637"/>
      <c r="D637"/>
      <c r="E637"/>
      <c r="F637"/>
    </row>
    <row r="638" spans="1:6" x14ac:dyDescent="0.35">
      <c r="A638"/>
      <c r="B638"/>
      <c r="C638"/>
      <c r="D638"/>
      <c r="E638"/>
      <c r="F638"/>
    </row>
    <row r="639" spans="1:6" x14ac:dyDescent="0.35">
      <c r="A639"/>
      <c r="B639"/>
      <c r="C639"/>
      <c r="D639"/>
      <c r="E639"/>
      <c r="F639"/>
    </row>
    <row r="640" spans="1:6" x14ac:dyDescent="0.35">
      <c r="A640"/>
      <c r="B640"/>
      <c r="C640"/>
      <c r="D640"/>
      <c r="E640"/>
      <c r="F640"/>
    </row>
    <row r="641" spans="1:6" x14ac:dyDescent="0.35">
      <c r="A641"/>
      <c r="B641"/>
      <c r="C641"/>
      <c r="D641"/>
      <c r="E641"/>
      <c r="F641"/>
    </row>
    <row r="642" spans="1:6" x14ac:dyDescent="0.35">
      <c r="A642"/>
      <c r="B642"/>
      <c r="C642"/>
      <c r="D642"/>
      <c r="E642"/>
      <c r="F642"/>
    </row>
    <row r="643" spans="1:6" x14ac:dyDescent="0.35">
      <c r="A643"/>
      <c r="B643"/>
      <c r="C643"/>
      <c r="D643"/>
      <c r="E643"/>
      <c r="F643"/>
    </row>
    <row r="644" spans="1:6" x14ac:dyDescent="0.35">
      <c r="A644"/>
      <c r="B644"/>
      <c r="C644"/>
      <c r="D644"/>
      <c r="E644"/>
      <c r="F644"/>
    </row>
    <row r="645" spans="1:6" x14ac:dyDescent="0.35">
      <c r="A645"/>
      <c r="B645"/>
      <c r="C645"/>
      <c r="D645"/>
      <c r="E645"/>
      <c r="F645"/>
    </row>
    <row r="646" spans="1:6" x14ac:dyDescent="0.35">
      <c r="A646"/>
      <c r="B646"/>
      <c r="C646"/>
      <c r="D646"/>
      <c r="E646"/>
      <c r="F646"/>
    </row>
    <row r="647" spans="1:6" x14ac:dyDescent="0.35">
      <c r="A647"/>
      <c r="B647"/>
      <c r="C647"/>
      <c r="D647"/>
      <c r="E647"/>
      <c r="F647"/>
    </row>
    <row r="648" spans="1:6" x14ac:dyDescent="0.35">
      <c r="A648"/>
      <c r="B648"/>
      <c r="C648"/>
      <c r="D648"/>
      <c r="E648"/>
      <c r="F648"/>
    </row>
    <row r="649" spans="1:6" x14ac:dyDescent="0.35">
      <c r="A649"/>
      <c r="B649"/>
      <c r="C649"/>
      <c r="D649"/>
      <c r="E649"/>
      <c r="F649"/>
    </row>
    <row r="650" spans="1:6" x14ac:dyDescent="0.35">
      <c r="A650"/>
      <c r="B650"/>
      <c r="C650"/>
      <c r="D650"/>
      <c r="E650"/>
      <c r="F650"/>
    </row>
    <row r="651" spans="1:6" x14ac:dyDescent="0.35">
      <c r="A651"/>
      <c r="B651"/>
      <c r="C651"/>
      <c r="D651"/>
      <c r="E651"/>
      <c r="F651"/>
    </row>
    <row r="652" spans="1:6" x14ac:dyDescent="0.35">
      <c r="A652"/>
      <c r="B652"/>
      <c r="C652"/>
      <c r="D652"/>
      <c r="E652"/>
      <c r="F652"/>
    </row>
    <row r="653" spans="1:6" x14ac:dyDescent="0.35">
      <c r="A653"/>
      <c r="B653"/>
      <c r="C653"/>
      <c r="D653"/>
      <c r="E653"/>
      <c r="F653"/>
    </row>
    <row r="654" spans="1:6" x14ac:dyDescent="0.35">
      <c r="A654"/>
      <c r="B654"/>
      <c r="C654"/>
      <c r="D654"/>
      <c r="E654"/>
      <c r="F654"/>
    </row>
    <row r="655" spans="1:6" x14ac:dyDescent="0.35">
      <c r="A655"/>
      <c r="B655"/>
      <c r="C655"/>
      <c r="D655"/>
      <c r="E655"/>
      <c r="F655"/>
    </row>
    <row r="656" spans="1:6" x14ac:dyDescent="0.35">
      <c r="A656"/>
      <c r="B656"/>
      <c r="C656"/>
      <c r="D656"/>
      <c r="E656"/>
      <c r="F656"/>
    </row>
    <row r="657" spans="1:6" x14ac:dyDescent="0.35">
      <c r="A657"/>
      <c r="B657"/>
      <c r="C657"/>
      <c r="D657"/>
      <c r="E657"/>
      <c r="F657"/>
    </row>
    <row r="658" spans="1:6" x14ac:dyDescent="0.35">
      <c r="A658"/>
      <c r="B658"/>
      <c r="C658"/>
      <c r="D658"/>
      <c r="E658"/>
      <c r="F658"/>
    </row>
    <row r="659" spans="1:6" x14ac:dyDescent="0.35">
      <c r="A659"/>
      <c r="B659"/>
      <c r="C659"/>
      <c r="D659"/>
      <c r="E659"/>
      <c r="F659"/>
    </row>
    <row r="660" spans="1:6" x14ac:dyDescent="0.35">
      <c r="A660"/>
      <c r="B660"/>
      <c r="C660"/>
      <c r="D660"/>
      <c r="E660"/>
      <c r="F660"/>
    </row>
    <row r="661" spans="1:6" x14ac:dyDescent="0.35">
      <c r="A661"/>
      <c r="B661"/>
      <c r="C661"/>
      <c r="D661"/>
      <c r="E661"/>
      <c r="F661"/>
    </row>
    <row r="662" spans="1:6" x14ac:dyDescent="0.35">
      <c r="A662"/>
      <c r="B662"/>
      <c r="C662"/>
      <c r="D662"/>
      <c r="E662"/>
      <c r="F662"/>
    </row>
    <row r="663" spans="1:6" x14ac:dyDescent="0.35">
      <c r="A663"/>
      <c r="B663"/>
      <c r="C663"/>
      <c r="D663"/>
      <c r="E663"/>
      <c r="F663"/>
    </row>
    <row r="664" spans="1:6" x14ac:dyDescent="0.35">
      <c r="A664"/>
      <c r="B664"/>
      <c r="C664"/>
      <c r="D664"/>
      <c r="E664"/>
      <c r="F664"/>
    </row>
    <row r="665" spans="1:6" x14ac:dyDescent="0.35">
      <c r="A665"/>
      <c r="B665"/>
      <c r="C665"/>
      <c r="D665"/>
      <c r="E665"/>
      <c r="F665"/>
    </row>
    <row r="666" spans="1:6" x14ac:dyDescent="0.35">
      <c r="A666"/>
      <c r="B666"/>
      <c r="C666"/>
      <c r="D666"/>
      <c r="E666"/>
      <c r="F666"/>
    </row>
    <row r="667" spans="1:6" x14ac:dyDescent="0.35">
      <c r="A667"/>
      <c r="B667"/>
      <c r="C667"/>
      <c r="D667"/>
      <c r="E667"/>
      <c r="F667"/>
    </row>
    <row r="668" spans="1:6" x14ac:dyDescent="0.35">
      <c r="A668"/>
      <c r="B668"/>
      <c r="C668"/>
      <c r="D668"/>
      <c r="E668"/>
      <c r="F668"/>
    </row>
    <row r="669" spans="1:6" x14ac:dyDescent="0.35">
      <c r="A669"/>
      <c r="B669"/>
      <c r="C669"/>
      <c r="D669"/>
      <c r="E669"/>
      <c r="F669"/>
    </row>
    <row r="670" spans="1:6" x14ac:dyDescent="0.35">
      <c r="A670"/>
      <c r="B670"/>
      <c r="C670"/>
      <c r="D670"/>
      <c r="E670"/>
      <c r="F670"/>
    </row>
    <row r="671" spans="1:6" x14ac:dyDescent="0.35">
      <c r="A671"/>
      <c r="B671"/>
      <c r="C671"/>
      <c r="D671"/>
      <c r="E671"/>
      <c r="F671"/>
    </row>
    <row r="672" spans="1:6" x14ac:dyDescent="0.35">
      <c r="A672"/>
      <c r="B672"/>
      <c r="C672"/>
      <c r="D672"/>
      <c r="E672"/>
      <c r="F672"/>
    </row>
    <row r="673" spans="1:6" x14ac:dyDescent="0.35">
      <c r="A673"/>
      <c r="B673"/>
      <c r="C673"/>
      <c r="D673"/>
      <c r="E673"/>
      <c r="F673"/>
    </row>
    <row r="674" spans="1:6" x14ac:dyDescent="0.35">
      <c r="A674"/>
      <c r="B674"/>
      <c r="C674"/>
      <c r="D674"/>
      <c r="E674"/>
      <c r="F674"/>
    </row>
    <row r="675" spans="1:6" x14ac:dyDescent="0.35">
      <c r="A675"/>
      <c r="B675"/>
      <c r="C675"/>
      <c r="D675"/>
      <c r="E675"/>
      <c r="F675"/>
    </row>
    <row r="676" spans="1:6" x14ac:dyDescent="0.35">
      <c r="A676"/>
      <c r="B676"/>
      <c r="C676"/>
      <c r="D676"/>
      <c r="E676"/>
      <c r="F676"/>
    </row>
    <row r="677" spans="1:6" x14ac:dyDescent="0.35">
      <c r="A677"/>
      <c r="B677"/>
      <c r="C677"/>
      <c r="D677"/>
      <c r="E677"/>
      <c r="F677"/>
    </row>
    <row r="678" spans="1:6" x14ac:dyDescent="0.35">
      <c r="A678"/>
      <c r="B678"/>
      <c r="C678"/>
      <c r="D678"/>
      <c r="E678"/>
      <c r="F678"/>
    </row>
    <row r="679" spans="1:6" x14ac:dyDescent="0.35">
      <c r="A679"/>
      <c r="B679"/>
      <c r="C679"/>
      <c r="D679"/>
      <c r="E679"/>
      <c r="F679"/>
    </row>
    <row r="680" spans="1:6" x14ac:dyDescent="0.35">
      <c r="A680"/>
      <c r="B680"/>
      <c r="C680"/>
      <c r="D680"/>
      <c r="E680"/>
      <c r="F680"/>
    </row>
    <row r="681" spans="1:6" x14ac:dyDescent="0.35">
      <c r="A681"/>
      <c r="B681"/>
      <c r="C681"/>
      <c r="D681"/>
      <c r="E681"/>
      <c r="F681"/>
    </row>
    <row r="682" spans="1:6" x14ac:dyDescent="0.35">
      <c r="A682"/>
      <c r="B682"/>
      <c r="C682"/>
      <c r="D682"/>
      <c r="E682"/>
      <c r="F682"/>
    </row>
    <row r="683" spans="1:6" x14ac:dyDescent="0.35">
      <c r="A683"/>
      <c r="B683"/>
      <c r="C683"/>
      <c r="D683"/>
      <c r="E683"/>
      <c r="F683"/>
    </row>
    <row r="684" spans="1:6" x14ac:dyDescent="0.35">
      <c r="A684"/>
      <c r="B684"/>
      <c r="C684"/>
      <c r="D684"/>
      <c r="E684"/>
      <c r="F684"/>
    </row>
    <row r="685" spans="1:6" x14ac:dyDescent="0.35">
      <c r="A685"/>
      <c r="B685"/>
      <c r="C685"/>
      <c r="D685"/>
      <c r="E685"/>
      <c r="F685"/>
    </row>
    <row r="686" spans="1:6" x14ac:dyDescent="0.35">
      <c r="A686"/>
      <c r="B686"/>
      <c r="C686"/>
      <c r="D686"/>
      <c r="E686"/>
      <c r="F686"/>
    </row>
    <row r="687" spans="1:6" x14ac:dyDescent="0.35">
      <c r="A687"/>
      <c r="B687"/>
      <c r="C687"/>
      <c r="D687"/>
      <c r="E687"/>
      <c r="F687"/>
    </row>
    <row r="688" spans="1:6" x14ac:dyDescent="0.35">
      <c r="A688"/>
      <c r="B688"/>
      <c r="C688"/>
      <c r="D688"/>
      <c r="E688"/>
      <c r="F688"/>
    </row>
    <row r="689" spans="1:6" x14ac:dyDescent="0.35">
      <c r="A689"/>
      <c r="B689"/>
      <c r="C689"/>
      <c r="D689"/>
      <c r="E689"/>
      <c r="F689"/>
    </row>
    <row r="690" spans="1:6" x14ac:dyDescent="0.35">
      <c r="A690"/>
      <c r="B690"/>
      <c r="C690"/>
      <c r="D690"/>
      <c r="E690"/>
      <c r="F690"/>
    </row>
    <row r="691" spans="1:6" x14ac:dyDescent="0.35">
      <c r="A691"/>
      <c r="B691"/>
      <c r="C691"/>
      <c r="D691"/>
      <c r="E691"/>
      <c r="F691"/>
    </row>
    <row r="692" spans="1:6" x14ac:dyDescent="0.35">
      <c r="A692"/>
      <c r="B692"/>
      <c r="C692"/>
      <c r="D692"/>
      <c r="E692"/>
      <c r="F692"/>
    </row>
    <row r="693" spans="1:6" x14ac:dyDescent="0.35">
      <c r="A693"/>
      <c r="B693"/>
      <c r="C693"/>
      <c r="D693"/>
      <c r="E693"/>
      <c r="F693"/>
    </row>
    <row r="694" spans="1:6" x14ac:dyDescent="0.35">
      <c r="A694"/>
      <c r="B694"/>
      <c r="C694"/>
      <c r="D694"/>
      <c r="E694"/>
      <c r="F694"/>
    </row>
    <row r="695" spans="1:6" x14ac:dyDescent="0.35">
      <c r="A695"/>
      <c r="B695"/>
      <c r="C695"/>
      <c r="D695"/>
      <c r="E695"/>
      <c r="F695"/>
    </row>
    <row r="696" spans="1:6" x14ac:dyDescent="0.35">
      <c r="A696"/>
      <c r="B696"/>
      <c r="C696"/>
      <c r="D696"/>
      <c r="E696"/>
      <c r="F696"/>
    </row>
    <row r="697" spans="1:6" x14ac:dyDescent="0.35">
      <c r="A697"/>
      <c r="B697"/>
      <c r="C697"/>
      <c r="D697"/>
      <c r="E697"/>
      <c r="F697"/>
    </row>
    <row r="698" spans="1:6" x14ac:dyDescent="0.35">
      <c r="A698"/>
      <c r="B698"/>
      <c r="C698"/>
      <c r="D698"/>
      <c r="E698"/>
      <c r="F698"/>
    </row>
    <row r="699" spans="1:6" x14ac:dyDescent="0.35">
      <c r="A699"/>
      <c r="B699"/>
      <c r="C699"/>
      <c r="D699"/>
      <c r="E699"/>
      <c r="F699"/>
    </row>
    <row r="700" spans="1:6" x14ac:dyDescent="0.35">
      <c r="A700"/>
      <c r="B700"/>
      <c r="C700"/>
      <c r="D700"/>
      <c r="E700"/>
      <c r="F700"/>
    </row>
    <row r="701" spans="1:6" x14ac:dyDescent="0.35">
      <c r="A701"/>
      <c r="B701"/>
      <c r="C701"/>
      <c r="D701"/>
      <c r="E701"/>
      <c r="F701"/>
    </row>
    <row r="702" spans="1:6" x14ac:dyDescent="0.35">
      <c r="A702"/>
      <c r="B702"/>
      <c r="C702"/>
      <c r="D702"/>
      <c r="E702"/>
      <c r="F702"/>
    </row>
    <row r="703" spans="1:6" x14ac:dyDescent="0.35">
      <c r="A703"/>
      <c r="B703"/>
      <c r="C703"/>
      <c r="D703"/>
      <c r="E703"/>
      <c r="F703"/>
    </row>
    <row r="704" spans="1:6" x14ac:dyDescent="0.35">
      <c r="A704"/>
      <c r="B704"/>
      <c r="C704"/>
      <c r="D704"/>
      <c r="E704"/>
      <c r="F704"/>
    </row>
    <row r="705" spans="1:6" x14ac:dyDescent="0.35">
      <c r="A705"/>
      <c r="B705"/>
      <c r="C705"/>
      <c r="D705"/>
      <c r="E705"/>
      <c r="F705"/>
    </row>
    <row r="706" spans="1:6" x14ac:dyDescent="0.35">
      <c r="A706"/>
      <c r="B706"/>
      <c r="C706"/>
      <c r="D706"/>
      <c r="E706"/>
      <c r="F706"/>
    </row>
    <row r="707" spans="1:6" x14ac:dyDescent="0.35">
      <c r="A707"/>
      <c r="B707"/>
      <c r="C707"/>
      <c r="D707"/>
      <c r="E707"/>
      <c r="F707"/>
    </row>
    <row r="708" spans="1:6" x14ac:dyDescent="0.35">
      <c r="A708"/>
      <c r="B708"/>
      <c r="C708"/>
      <c r="D708"/>
      <c r="E708"/>
      <c r="F708"/>
    </row>
    <row r="709" spans="1:6" x14ac:dyDescent="0.35">
      <c r="A709"/>
      <c r="B709"/>
      <c r="C709"/>
      <c r="D709"/>
      <c r="E709"/>
      <c r="F709"/>
    </row>
    <row r="710" spans="1:6" x14ac:dyDescent="0.35">
      <c r="A710"/>
      <c r="B710"/>
      <c r="C710"/>
      <c r="D710"/>
      <c r="E710"/>
      <c r="F710"/>
    </row>
    <row r="711" spans="1:6" x14ac:dyDescent="0.35">
      <c r="A711"/>
      <c r="B711"/>
      <c r="C711"/>
      <c r="D711"/>
      <c r="E711"/>
      <c r="F711"/>
    </row>
    <row r="712" spans="1:6" x14ac:dyDescent="0.35">
      <c r="A712"/>
      <c r="B712"/>
      <c r="C712"/>
      <c r="D712"/>
      <c r="E712"/>
      <c r="F712"/>
    </row>
    <row r="713" spans="1:6" x14ac:dyDescent="0.35">
      <c r="A713"/>
      <c r="B713"/>
      <c r="C713"/>
      <c r="D713"/>
      <c r="E713"/>
      <c r="F713"/>
    </row>
    <row r="714" spans="1:6" x14ac:dyDescent="0.35">
      <c r="A714"/>
      <c r="B714"/>
      <c r="C714"/>
      <c r="D714"/>
      <c r="E714"/>
      <c r="F714"/>
    </row>
    <row r="715" spans="1:6" x14ac:dyDescent="0.35">
      <c r="A715"/>
      <c r="B715"/>
      <c r="C715"/>
      <c r="D715"/>
      <c r="E715"/>
      <c r="F715"/>
    </row>
    <row r="716" spans="1:6" x14ac:dyDescent="0.35">
      <c r="A716"/>
      <c r="B716"/>
      <c r="C716"/>
      <c r="D716"/>
      <c r="E716"/>
      <c r="F716"/>
    </row>
    <row r="717" spans="1:6" x14ac:dyDescent="0.35">
      <c r="A717"/>
      <c r="B717"/>
      <c r="C717"/>
      <c r="D717"/>
      <c r="E717"/>
      <c r="F717"/>
    </row>
    <row r="718" spans="1:6" x14ac:dyDescent="0.35">
      <c r="A718"/>
      <c r="B718"/>
      <c r="C718"/>
      <c r="D718"/>
      <c r="E718"/>
      <c r="F718"/>
    </row>
    <row r="719" spans="1:6" x14ac:dyDescent="0.35">
      <c r="A719"/>
      <c r="B719"/>
      <c r="C719"/>
      <c r="D719"/>
      <c r="E719"/>
      <c r="F719"/>
    </row>
    <row r="720" spans="1:6" x14ac:dyDescent="0.35">
      <c r="A720"/>
      <c r="B720"/>
      <c r="C720"/>
      <c r="D720"/>
      <c r="E720"/>
      <c r="F720"/>
    </row>
    <row r="721" spans="1:6" x14ac:dyDescent="0.35">
      <c r="A721"/>
      <c r="B721"/>
      <c r="C721"/>
      <c r="D721"/>
      <c r="E721"/>
      <c r="F721"/>
    </row>
    <row r="722" spans="1:6" x14ac:dyDescent="0.35">
      <c r="A722"/>
      <c r="B722"/>
      <c r="C722"/>
      <c r="D722"/>
      <c r="E722"/>
      <c r="F722"/>
    </row>
    <row r="723" spans="1:6" x14ac:dyDescent="0.35">
      <c r="A723"/>
      <c r="B723"/>
      <c r="C723"/>
      <c r="D723"/>
      <c r="E723"/>
      <c r="F723"/>
    </row>
    <row r="724" spans="1:6" x14ac:dyDescent="0.35">
      <c r="A724"/>
      <c r="B724"/>
      <c r="C724"/>
      <c r="D724"/>
      <c r="E724"/>
      <c r="F724"/>
    </row>
    <row r="725" spans="1:6" x14ac:dyDescent="0.35">
      <c r="A725"/>
      <c r="B725"/>
      <c r="C725"/>
      <c r="D725"/>
      <c r="E725"/>
      <c r="F725"/>
    </row>
    <row r="726" spans="1:6" x14ac:dyDescent="0.35">
      <c r="A726"/>
      <c r="B726"/>
      <c r="C726"/>
      <c r="D726"/>
      <c r="E726"/>
      <c r="F726"/>
    </row>
    <row r="727" spans="1:6" x14ac:dyDescent="0.35">
      <c r="A727"/>
      <c r="B727"/>
      <c r="C727"/>
      <c r="D727"/>
      <c r="E727"/>
      <c r="F727"/>
    </row>
    <row r="728" spans="1:6" x14ac:dyDescent="0.35">
      <c r="A728"/>
      <c r="B728"/>
      <c r="C728"/>
      <c r="D728"/>
      <c r="E728"/>
      <c r="F728"/>
    </row>
    <row r="729" spans="1:6" x14ac:dyDescent="0.35">
      <c r="A729"/>
      <c r="B729"/>
      <c r="C729"/>
      <c r="D729"/>
      <c r="E729"/>
      <c r="F729"/>
    </row>
    <row r="730" spans="1:6" x14ac:dyDescent="0.35">
      <c r="A730"/>
      <c r="B730"/>
      <c r="C730"/>
      <c r="D730"/>
      <c r="E730"/>
      <c r="F730"/>
    </row>
    <row r="731" spans="1:6" x14ac:dyDescent="0.35">
      <c r="A731"/>
      <c r="B731"/>
      <c r="C731"/>
      <c r="D731"/>
      <c r="E731"/>
      <c r="F731"/>
    </row>
    <row r="732" spans="1:6" x14ac:dyDescent="0.35">
      <c r="A732"/>
      <c r="B732"/>
      <c r="C732"/>
      <c r="D732"/>
      <c r="E732"/>
      <c r="F732"/>
    </row>
    <row r="733" spans="1:6" x14ac:dyDescent="0.35">
      <c r="A733"/>
      <c r="B733"/>
      <c r="C733"/>
      <c r="D733"/>
      <c r="E733"/>
      <c r="F733"/>
    </row>
    <row r="734" spans="1:6" x14ac:dyDescent="0.35">
      <c r="A734"/>
      <c r="B734"/>
      <c r="C734"/>
      <c r="D734"/>
      <c r="E734"/>
      <c r="F734"/>
    </row>
    <row r="735" spans="1:6" x14ac:dyDescent="0.35">
      <c r="A735"/>
      <c r="B735"/>
      <c r="C735"/>
      <c r="D735"/>
      <c r="E735"/>
      <c r="F735"/>
    </row>
    <row r="736" spans="1:6" x14ac:dyDescent="0.35">
      <c r="A736"/>
      <c r="B736"/>
      <c r="C736"/>
      <c r="D736"/>
      <c r="E736"/>
      <c r="F736"/>
    </row>
    <row r="737" spans="1:6" x14ac:dyDescent="0.35">
      <c r="A737"/>
      <c r="B737"/>
      <c r="C737"/>
      <c r="D737"/>
      <c r="E737"/>
      <c r="F737"/>
    </row>
    <row r="738" spans="1:6" x14ac:dyDescent="0.35">
      <c r="A738"/>
      <c r="B738"/>
      <c r="C738"/>
      <c r="D738"/>
      <c r="E738"/>
      <c r="F738"/>
    </row>
    <row r="739" spans="1:6" x14ac:dyDescent="0.35">
      <c r="A739"/>
      <c r="B739"/>
      <c r="C739"/>
      <c r="D739"/>
      <c r="E739"/>
      <c r="F739"/>
    </row>
    <row r="740" spans="1:6" x14ac:dyDescent="0.35">
      <c r="A740"/>
      <c r="B740"/>
      <c r="C740"/>
      <c r="D740"/>
      <c r="E740"/>
      <c r="F740"/>
    </row>
    <row r="741" spans="1:6" x14ac:dyDescent="0.35">
      <c r="A741"/>
      <c r="B741"/>
      <c r="C741"/>
      <c r="D741"/>
      <c r="E741"/>
      <c r="F741"/>
    </row>
    <row r="742" spans="1:6" x14ac:dyDescent="0.35">
      <c r="A742"/>
      <c r="B742"/>
      <c r="C742"/>
      <c r="D742"/>
      <c r="E742"/>
      <c r="F742"/>
    </row>
    <row r="743" spans="1:6" x14ac:dyDescent="0.35">
      <c r="A743"/>
      <c r="B743"/>
      <c r="C743"/>
      <c r="D743"/>
      <c r="E743"/>
      <c r="F743"/>
    </row>
    <row r="744" spans="1:6" x14ac:dyDescent="0.35">
      <c r="A744"/>
      <c r="B744"/>
      <c r="C744"/>
      <c r="D744"/>
      <c r="E744"/>
      <c r="F744"/>
    </row>
    <row r="745" spans="1:6" x14ac:dyDescent="0.35">
      <c r="A745"/>
      <c r="B745"/>
      <c r="C745"/>
      <c r="D745"/>
      <c r="E745"/>
      <c r="F745"/>
    </row>
    <row r="746" spans="1:6" x14ac:dyDescent="0.35">
      <c r="A746"/>
      <c r="B746"/>
      <c r="C746"/>
      <c r="D746"/>
      <c r="E746"/>
      <c r="F746"/>
    </row>
    <row r="747" spans="1:6" x14ac:dyDescent="0.35">
      <c r="A747"/>
      <c r="B747"/>
      <c r="C747"/>
      <c r="D747"/>
      <c r="E747"/>
      <c r="F747"/>
    </row>
    <row r="748" spans="1:6" x14ac:dyDescent="0.35">
      <c r="A748"/>
      <c r="B748"/>
      <c r="C748"/>
      <c r="D748"/>
      <c r="E748"/>
      <c r="F748"/>
    </row>
    <row r="749" spans="1:6" x14ac:dyDescent="0.35">
      <c r="A749"/>
      <c r="B749"/>
      <c r="C749"/>
      <c r="D749"/>
      <c r="E749"/>
      <c r="F749"/>
    </row>
    <row r="750" spans="1:6" x14ac:dyDescent="0.35">
      <c r="A750"/>
      <c r="B750"/>
      <c r="C750"/>
      <c r="D750"/>
      <c r="E750"/>
      <c r="F750"/>
    </row>
    <row r="751" spans="1:6" x14ac:dyDescent="0.35">
      <c r="A751"/>
      <c r="B751"/>
      <c r="C751"/>
      <c r="D751"/>
      <c r="E751"/>
      <c r="F751"/>
    </row>
    <row r="752" spans="1:6" x14ac:dyDescent="0.35">
      <c r="A752"/>
      <c r="B752"/>
      <c r="C752"/>
      <c r="D752"/>
      <c r="E752"/>
      <c r="F752"/>
    </row>
    <row r="753" spans="1:6" x14ac:dyDescent="0.35">
      <c r="A753"/>
      <c r="B753"/>
      <c r="C753"/>
      <c r="D753"/>
      <c r="E753"/>
      <c r="F753"/>
    </row>
    <row r="754" spans="1:6" x14ac:dyDescent="0.35">
      <c r="A754"/>
      <c r="B754"/>
      <c r="C754"/>
      <c r="D754"/>
      <c r="E754"/>
      <c r="F754"/>
    </row>
    <row r="755" spans="1:6" x14ac:dyDescent="0.35">
      <c r="A755"/>
      <c r="B755"/>
      <c r="C755"/>
      <c r="D755"/>
      <c r="E755"/>
      <c r="F755"/>
    </row>
    <row r="756" spans="1:6" x14ac:dyDescent="0.35">
      <c r="A756"/>
      <c r="B756"/>
      <c r="C756"/>
      <c r="D756"/>
      <c r="E756"/>
      <c r="F756"/>
    </row>
    <row r="757" spans="1:6" x14ac:dyDescent="0.35">
      <c r="A757"/>
      <c r="B757"/>
      <c r="C757"/>
      <c r="D757"/>
      <c r="E757"/>
      <c r="F757"/>
    </row>
    <row r="758" spans="1:6" x14ac:dyDescent="0.35">
      <c r="A758"/>
      <c r="B758"/>
      <c r="C758"/>
      <c r="D758"/>
      <c r="E758"/>
      <c r="F758"/>
    </row>
    <row r="759" spans="1:6" x14ac:dyDescent="0.35">
      <c r="A759"/>
      <c r="B759"/>
      <c r="C759"/>
      <c r="D759"/>
      <c r="E759"/>
      <c r="F759"/>
    </row>
    <row r="760" spans="1:6" x14ac:dyDescent="0.35">
      <c r="A760"/>
      <c r="B760"/>
      <c r="C760"/>
      <c r="D760"/>
      <c r="E760"/>
      <c r="F760"/>
    </row>
    <row r="761" spans="1:6" x14ac:dyDescent="0.35">
      <c r="A761"/>
      <c r="B761"/>
      <c r="C761"/>
      <c r="D761"/>
      <c r="E761"/>
      <c r="F761"/>
    </row>
    <row r="762" spans="1:6" x14ac:dyDescent="0.35">
      <c r="A762"/>
      <c r="B762"/>
      <c r="C762"/>
      <c r="D762"/>
      <c r="E762"/>
      <c r="F762"/>
    </row>
    <row r="763" spans="1:6" x14ac:dyDescent="0.35">
      <c r="A763"/>
      <c r="B763"/>
      <c r="C763"/>
      <c r="D763"/>
      <c r="E763"/>
      <c r="F763"/>
    </row>
    <row r="764" spans="1:6" x14ac:dyDescent="0.35">
      <c r="A764"/>
      <c r="B764"/>
      <c r="C764"/>
      <c r="D764"/>
      <c r="E764"/>
      <c r="F764"/>
    </row>
    <row r="765" spans="1:6" x14ac:dyDescent="0.35">
      <c r="A765"/>
      <c r="B765"/>
      <c r="C765"/>
      <c r="D765"/>
      <c r="E765"/>
      <c r="F765"/>
    </row>
    <row r="766" spans="1:6" x14ac:dyDescent="0.35">
      <c r="A766"/>
      <c r="B766"/>
      <c r="C766"/>
      <c r="D766"/>
      <c r="E766"/>
      <c r="F766"/>
    </row>
    <row r="767" spans="1:6" x14ac:dyDescent="0.35">
      <c r="A767"/>
      <c r="B767"/>
      <c r="C767"/>
      <c r="D767"/>
      <c r="E767"/>
      <c r="F767"/>
    </row>
    <row r="768" spans="1:6" x14ac:dyDescent="0.35">
      <c r="A768"/>
      <c r="B768"/>
      <c r="C768"/>
      <c r="D768"/>
      <c r="E768"/>
      <c r="F768"/>
    </row>
    <row r="769" spans="1:6" x14ac:dyDescent="0.35">
      <c r="A769"/>
      <c r="B769"/>
      <c r="C769"/>
      <c r="D769"/>
      <c r="E769"/>
      <c r="F769"/>
    </row>
    <row r="770" spans="1:6" x14ac:dyDescent="0.35">
      <c r="A770"/>
      <c r="B770"/>
      <c r="C770"/>
      <c r="D770"/>
      <c r="E770"/>
      <c r="F770"/>
    </row>
    <row r="771" spans="1:6" x14ac:dyDescent="0.35">
      <c r="A771"/>
      <c r="B771"/>
      <c r="C771"/>
      <c r="D771"/>
      <c r="E771"/>
      <c r="F771"/>
    </row>
    <row r="772" spans="1:6" x14ac:dyDescent="0.35">
      <c r="A772"/>
      <c r="B772"/>
      <c r="C772"/>
      <c r="D772"/>
      <c r="E772"/>
      <c r="F772"/>
    </row>
    <row r="773" spans="1:6" x14ac:dyDescent="0.35">
      <c r="A773"/>
      <c r="B773"/>
      <c r="C773"/>
      <c r="D773"/>
      <c r="E773"/>
      <c r="F773"/>
    </row>
    <row r="774" spans="1:6" x14ac:dyDescent="0.35">
      <c r="A774"/>
      <c r="B774"/>
      <c r="C774"/>
      <c r="D774"/>
      <c r="E774"/>
      <c r="F774"/>
    </row>
    <row r="775" spans="1:6" x14ac:dyDescent="0.35">
      <c r="A775"/>
      <c r="B775"/>
      <c r="C775"/>
      <c r="D775"/>
      <c r="E775"/>
      <c r="F775"/>
    </row>
    <row r="776" spans="1:6" x14ac:dyDescent="0.35">
      <c r="A776"/>
      <c r="B776"/>
      <c r="C776"/>
      <c r="D776"/>
      <c r="E776"/>
      <c r="F776"/>
    </row>
    <row r="777" spans="1:6" x14ac:dyDescent="0.35">
      <c r="A777"/>
      <c r="B777"/>
      <c r="C777"/>
      <c r="D777"/>
      <c r="E777"/>
      <c r="F777"/>
    </row>
    <row r="778" spans="1:6" x14ac:dyDescent="0.35">
      <c r="A778"/>
      <c r="B778"/>
      <c r="C778"/>
      <c r="D778"/>
      <c r="E778"/>
      <c r="F778"/>
    </row>
    <row r="779" spans="1:6" x14ac:dyDescent="0.35">
      <c r="A779"/>
      <c r="B779"/>
      <c r="C779"/>
      <c r="D779"/>
      <c r="E779"/>
      <c r="F779"/>
    </row>
    <row r="780" spans="1:6" x14ac:dyDescent="0.35">
      <c r="A780"/>
      <c r="B780"/>
      <c r="C780"/>
      <c r="D780"/>
      <c r="E780"/>
      <c r="F780"/>
    </row>
    <row r="781" spans="1:6" x14ac:dyDescent="0.35">
      <c r="A781"/>
      <c r="B781"/>
      <c r="C781"/>
      <c r="D781"/>
      <c r="E781"/>
      <c r="F781"/>
    </row>
    <row r="782" spans="1:6" x14ac:dyDescent="0.35">
      <c r="A782"/>
      <c r="B782"/>
      <c r="C782"/>
      <c r="D782"/>
      <c r="E782"/>
      <c r="F782"/>
    </row>
    <row r="783" spans="1:6" x14ac:dyDescent="0.35">
      <c r="A783"/>
      <c r="B783"/>
      <c r="C783"/>
      <c r="D783"/>
      <c r="E783"/>
      <c r="F783"/>
    </row>
    <row r="784" spans="1:6" x14ac:dyDescent="0.35">
      <c r="A784"/>
      <c r="B784"/>
      <c r="C784"/>
      <c r="D784"/>
      <c r="E784"/>
      <c r="F784"/>
    </row>
    <row r="785" spans="1:6" x14ac:dyDescent="0.35">
      <c r="A785"/>
      <c r="B785"/>
      <c r="C785"/>
      <c r="D785"/>
      <c r="E785"/>
      <c r="F785"/>
    </row>
    <row r="786" spans="1:6" x14ac:dyDescent="0.35">
      <c r="A786"/>
      <c r="B786"/>
      <c r="C786"/>
      <c r="D786"/>
      <c r="E786"/>
      <c r="F786"/>
    </row>
    <row r="787" spans="1:6" x14ac:dyDescent="0.35">
      <c r="A787"/>
      <c r="B787"/>
      <c r="C787"/>
      <c r="D787"/>
      <c r="E787"/>
      <c r="F787"/>
    </row>
    <row r="788" spans="1:6" x14ac:dyDescent="0.35">
      <c r="A788"/>
      <c r="B788"/>
      <c r="C788"/>
      <c r="D788"/>
      <c r="E788"/>
      <c r="F788"/>
    </row>
    <row r="789" spans="1:6" x14ac:dyDescent="0.35">
      <c r="A789"/>
      <c r="B789"/>
      <c r="C789"/>
      <c r="D789"/>
      <c r="E789"/>
      <c r="F789"/>
    </row>
    <row r="790" spans="1:6" x14ac:dyDescent="0.35">
      <c r="A790"/>
      <c r="B790"/>
      <c r="C790"/>
      <c r="D790"/>
      <c r="E790"/>
      <c r="F790"/>
    </row>
    <row r="791" spans="1:6" x14ac:dyDescent="0.35">
      <c r="A791"/>
      <c r="B791"/>
      <c r="C791"/>
      <c r="D791"/>
      <c r="E791"/>
      <c r="F791"/>
    </row>
    <row r="792" spans="1:6" x14ac:dyDescent="0.35">
      <c r="A792"/>
      <c r="B792"/>
      <c r="C792"/>
      <c r="D792"/>
      <c r="E792"/>
      <c r="F792"/>
    </row>
    <row r="793" spans="1:6" x14ac:dyDescent="0.35">
      <c r="A793"/>
      <c r="B793"/>
      <c r="C793"/>
      <c r="D793"/>
      <c r="E793"/>
      <c r="F793"/>
    </row>
    <row r="794" spans="1:6" x14ac:dyDescent="0.35">
      <c r="A794"/>
      <c r="B794"/>
      <c r="C794"/>
      <c r="D794"/>
      <c r="E794"/>
      <c r="F794"/>
    </row>
    <row r="795" spans="1:6" x14ac:dyDescent="0.35">
      <c r="A795"/>
      <c r="B795"/>
      <c r="C795"/>
      <c r="D795"/>
      <c r="E795"/>
      <c r="F795"/>
    </row>
    <row r="796" spans="1:6" x14ac:dyDescent="0.35">
      <c r="A796"/>
      <c r="B796"/>
      <c r="C796"/>
      <c r="D796"/>
      <c r="E796"/>
      <c r="F796"/>
    </row>
    <row r="797" spans="1:6" x14ac:dyDescent="0.35">
      <c r="A797"/>
      <c r="B797"/>
      <c r="C797"/>
      <c r="D797"/>
      <c r="E797"/>
      <c r="F797"/>
    </row>
    <row r="798" spans="1:6" x14ac:dyDescent="0.35">
      <c r="A798"/>
      <c r="B798"/>
      <c r="C798"/>
      <c r="D798"/>
      <c r="E798"/>
      <c r="F798"/>
    </row>
    <row r="799" spans="1:6" x14ac:dyDescent="0.35">
      <c r="A799"/>
      <c r="B799"/>
      <c r="C799"/>
      <c r="D799"/>
      <c r="E799"/>
      <c r="F799"/>
    </row>
    <row r="800" spans="1:6" x14ac:dyDescent="0.35">
      <c r="A800"/>
      <c r="B800"/>
      <c r="C800"/>
      <c r="D800"/>
      <c r="E800"/>
      <c r="F800"/>
    </row>
    <row r="801" spans="1:6" x14ac:dyDescent="0.35">
      <c r="A801"/>
      <c r="B801"/>
      <c r="C801"/>
      <c r="D801"/>
      <c r="E801"/>
      <c r="F801"/>
    </row>
    <row r="802" spans="1:6" x14ac:dyDescent="0.35">
      <c r="A802"/>
      <c r="B802"/>
      <c r="C802"/>
      <c r="D802"/>
      <c r="E802"/>
      <c r="F802"/>
    </row>
    <row r="803" spans="1:6" x14ac:dyDescent="0.35">
      <c r="A803"/>
      <c r="B803"/>
      <c r="C803"/>
      <c r="D803"/>
      <c r="E803"/>
      <c r="F803"/>
    </row>
    <row r="804" spans="1:6" x14ac:dyDescent="0.35">
      <c r="A804"/>
      <c r="B804"/>
      <c r="C804"/>
      <c r="D804"/>
      <c r="E804"/>
      <c r="F804"/>
    </row>
    <row r="805" spans="1:6" x14ac:dyDescent="0.35">
      <c r="A805"/>
      <c r="B805"/>
      <c r="C805"/>
      <c r="D805"/>
      <c r="E805"/>
      <c r="F805"/>
    </row>
    <row r="806" spans="1:6" x14ac:dyDescent="0.35">
      <c r="A806"/>
      <c r="B806"/>
      <c r="C806"/>
      <c r="D806"/>
      <c r="E806"/>
      <c r="F806"/>
    </row>
    <row r="807" spans="1:6" x14ac:dyDescent="0.35">
      <c r="A807"/>
      <c r="B807"/>
      <c r="C807"/>
      <c r="D807"/>
      <c r="E807"/>
      <c r="F807"/>
    </row>
    <row r="808" spans="1:6" x14ac:dyDescent="0.35">
      <c r="A808"/>
      <c r="B808"/>
      <c r="C808"/>
      <c r="D808"/>
      <c r="E808"/>
      <c r="F808"/>
    </row>
    <row r="809" spans="1:6" x14ac:dyDescent="0.35">
      <c r="A809"/>
      <c r="B809"/>
      <c r="C809"/>
      <c r="D809"/>
      <c r="E809"/>
      <c r="F809"/>
    </row>
    <row r="810" spans="1:6" x14ac:dyDescent="0.35">
      <c r="A810"/>
      <c r="B810"/>
      <c r="C810"/>
      <c r="D810"/>
      <c r="E810"/>
      <c r="F810"/>
    </row>
    <row r="811" spans="1:6" x14ac:dyDescent="0.35">
      <c r="A811"/>
      <c r="B811"/>
      <c r="C811"/>
      <c r="D811"/>
      <c r="E811"/>
      <c r="F811"/>
    </row>
    <row r="812" spans="1:6" x14ac:dyDescent="0.35">
      <c r="A812"/>
      <c r="B812"/>
      <c r="C812"/>
      <c r="D812"/>
      <c r="E812"/>
      <c r="F812"/>
    </row>
    <row r="813" spans="1:6" x14ac:dyDescent="0.35">
      <c r="A813"/>
      <c r="B813"/>
      <c r="C813"/>
      <c r="D813"/>
      <c r="E813"/>
      <c r="F813"/>
    </row>
    <row r="814" spans="1:6" x14ac:dyDescent="0.35">
      <c r="A814"/>
      <c r="B814"/>
      <c r="C814"/>
      <c r="D814"/>
      <c r="E814"/>
      <c r="F814"/>
    </row>
    <row r="815" spans="1:6" x14ac:dyDescent="0.35">
      <c r="A815"/>
      <c r="B815"/>
      <c r="C815"/>
      <c r="D815"/>
      <c r="E815"/>
      <c r="F815"/>
    </row>
    <row r="816" spans="1:6" x14ac:dyDescent="0.35">
      <c r="A816"/>
      <c r="B816"/>
      <c r="C816"/>
      <c r="D816"/>
      <c r="E816"/>
      <c r="F816"/>
    </row>
    <row r="817" spans="1:6" x14ac:dyDescent="0.35">
      <c r="A817"/>
      <c r="B817"/>
      <c r="C817"/>
      <c r="D817"/>
      <c r="E817"/>
      <c r="F817"/>
    </row>
    <row r="818" spans="1:6" x14ac:dyDescent="0.35">
      <c r="A818"/>
      <c r="B818"/>
      <c r="C818"/>
      <c r="D818"/>
      <c r="E818"/>
      <c r="F818"/>
    </row>
    <row r="819" spans="1:6" x14ac:dyDescent="0.35">
      <c r="A819"/>
      <c r="B819"/>
      <c r="C819"/>
      <c r="D819"/>
      <c r="E819"/>
      <c r="F819"/>
    </row>
    <row r="820" spans="1:6" x14ac:dyDescent="0.35">
      <c r="A820"/>
      <c r="B820"/>
      <c r="C820"/>
      <c r="D820"/>
      <c r="E820"/>
      <c r="F820"/>
    </row>
    <row r="821" spans="1:6" x14ac:dyDescent="0.35">
      <c r="A821"/>
      <c r="B821"/>
      <c r="C821"/>
      <c r="D821"/>
      <c r="E821"/>
      <c r="F821"/>
    </row>
    <row r="822" spans="1:6" x14ac:dyDescent="0.35">
      <c r="A822"/>
      <c r="B822"/>
      <c r="C822"/>
      <c r="D822"/>
      <c r="E822"/>
      <c r="F822"/>
    </row>
    <row r="823" spans="1:6" x14ac:dyDescent="0.35">
      <c r="A823"/>
      <c r="B823"/>
      <c r="C823"/>
      <c r="D823"/>
      <c r="E823"/>
      <c r="F823"/>
    </row>
    <row r="824" spans="1:6" x14ac:dyDescent="0.35">
      <c r="A824"/>
      <c r="B824"/>
      <c r="C824"/>
      <c r="D824"/>
      <c r="E824"/>
      <c r="F824"/>
    </row>
    <row r="825" spans="1:6" x14ac:dyDescent="0.35">
      <c r="A825"/>
      <c r="B825"/>
      <c r="C825"/>
      <c r="D825"/>
      <c r="E825"/>
      <c r="F825"/>
    </row>
    <row r="826" spans="1:6" x14ac:dyDescent="0.35">
      <c r="A826"/>
      <c r="B826"/>
      <c r="C826"/>
      <c r="D826"/>
      <c r="E826"/>
      <c r="F826"/>
    </row>
    <row r="827" spans="1:6" x14ac:dyDescent="0.35">
      <c r="A827"/>
      <c r="B827"/>
      <c r="C827"/>
      <c r="D827"/>
      <c r="E827"/>
      <c r="F827"/>
    </row>
    <row r="828" spans="1:6" x14ac:dyDescent="0.35">
      <c r="A828"/>
      <c r="B828"/>
      <c r="C828"/>
      <c r="D828"/>
      <c r="E828"/>
      <c r="F828"/>
    </row>
    <row r="829" spans="1:6" x14ac:dyDescent="0.35">
      <c r="A829"/>
      <c r="B829"/>
      <c r="C829"/>
      <c r="D829"/>
      <c r="E829"/>
      <c r="F829"/>
    </row>
    <row r="830" spans="1:6" x14ac:dyDescent="0.35">
      <c r="A830"/>
      <c r="B830"/>
      <c r="C830"/>
      <c r="D830"/>
      <c r="E830"/>
      <c r="F830"/>
    </row>
    <row r="831" spans="1:6" x14ac:dyDescent="0.35">
      <c r="A831"/>
      <c r="B831"/>
      <c r="C831"/>
      <c r="D831"/>
      <c r="E831"/>
      <c r="F831"/>
    </row>
    <row r="832" spans="1:6" x14ac:dyDescent="0.35">
      <c r="A832"/>
      <c r="B832"/>
      <c r="C832"/>
      <c r="D832"/>
      <c r="E832"/>
      <c r="F832"/>
    </row>
    <row r="833" spans="1:6" x14ac:dyDescent="0.35">
      <c r="A833"/>
      <c r="B833"/>
      <c r="C833"/>
      <c r="D833"/>
      <c r="E833"/>
      <c r="F833"/>
    </row>
    <row r="834" spans="1:6" x14ac:dyDescent="0.35">
      <c r="A834"/>
      <c r="B834"/>
      <c r="C834"/>
      <c r="D834"/>
      <c r="E834"/>
      <c r="F834"/>
    </row>
    <row r="835" spans="1:6" x14ac:dyDescent="0.35">
      <c r="A835"/>
      <c r="B835"/>
      <c r="C835"/>
      <c r="D835"/>
      <c r="E835"/>
      <c r="F835"/>
    </row>
    <row r="836" spans="1:6" x14ac:dyDescent="0.35">
      <c r="A836"/>
      <c r="B836"/>
      <c r="C836"/>
      <c r="D836"/>
      <c r="E836"/>
      <c r="F836"/>
    </row>
    <row r="837" spans="1:6" x14ac:dyDescent="0.35">
      <c r="A837"/>
      <c r="B837"/>
      <c r="C837"/>
      <c r="D837"/>
      <c r="E837"/>
      <c r="F837"/>
    </row>
    <row r="838" spans="1:6" x14ac:dyDescent="0.35">
      <c r="A838"/>
      <c r="B838"/>
      <c r="C838"/>
      <c r="D838"/>
      <c r="E838"/>
      <c r="F838"/>
    </row>
    <row r="839" spans="1:6" x14ac:dyDescent="0.35">
      <c r="A839"/>
      <c r="B839"/>
      <c r="C839"/>
      <c r="D839"/>
      <c r="E839"/>
      <c r="F839"/>
    </row>
    <row r="840" spans="1:6" x14ac:dyDescent="0.35">
      <c r="A840"/>
      <c r="B840"/>
      <c r="C840"/>
      <c r="D840"/>
      <c r="E840"/>
      <c r="F840"/>
    </row>
    <row r="841" spans="1:6" x14ac:dyDescent="0.35">
      <c r="A841"/>
      <c r="B841"/>
      <c r="C841"/>
      <c r="D841"/>
      <c r="E841"/>
      <c r="F841"/>
    </row>
    <row r="842" spans="1:6" x14ac:dyDescent="0.35">
      <c r="A842"/>
      <c r="B842"/>
      <c r="C842"/>
      <c r="D842"/>
      <c r="E842"/>
      <c r="F842"/>
    </row>
    <row r="843" spans="1:6" x14ac:dyDescent="0.35">
      <c r="A843"/>
      <c r="B843"/>
      <c r="C843"/>
      <c r="D843"/>
      <c r="E843"/>
      <c r="F843"/>
    </row>
    <row r="844" spans="1:6" x14ac:dyDescent="0.35">
      <c r="A844"/>
      <c r="B844"/>
      <c r="C844"/>
      <c r="D844"/>
      <c r="E844"/>
      <c r="F844"/>
    </row>
    <row r="845" spans="1:6" x14ac:dyDescent="0.35">
      <c r="A845"/>
      <c r="B845"/>
      <c r="C845"/>
      <c r="D845"/>
      <c r="E845"/>
      <c r="F845"/>
    </row>
    <row r="846" spans="1:6" x14ac:dyDescent="0.35">
      <c r="A846"/>
      <c r="B846"/>
      <c r="C846"/>
      <c r="D846"/>
      <c r="E846"/>
      <c r="F846"/>
    </row>
    <row r="847" spans="1:6" x14ac:dyDescent="0.35">
      <c r="A847"/>
      <c r="B847"/>
      <c r="C847"/>
      <c r="D847"/>
      <c r="E847"/>
      <c r="F847"/>
    </row>
    <row r="848" spans="1:6" x14ac:dyDescent="0.35">
      <c r="A848"/>
      <c r="B848"/>
      <c r="C848"/>
      <c r="D848"/>
      <c r="E848"/>
      <c r="F848"/>
    </row>
    <row r="849" spans="1:6" x14ac:dyDescent="0.35">
      <c r="A849"/>
      <c r="B849"/>
      <c r="C849"/>
      <c r="D849"/>
      <c r="E849"/>
      <c r="F849"/>
    </row>
    <row r="850" spans="1:6" x14ac:dyDescent="0.35">
      <c r="A850"/>
      <c r="B850"/>
      <c r="C850"/>
      <c r="D850"/>
      <c r="E850"/>
      <c r="F850"/>
    </row>
    <row r="851" spans="1:6" x14ac:dyDescent="0.35">
      <c r="A851"/>
      <c r="B851"/>
      <c r="C851"/>
      <c r="D851"/>
      <c r="E851"/>
      <c r="F851"/>
    </row>
    <row r="852" spans="1:6" x14ac:dyDescent="0.35">
      <c r="A852"/>
      <c r="B852"/>
      <c r="C852"/>
      <c r="D852"/>
      <c r="E852"/>
      <c r="F852"/>
    </row>
    <row r="853" spans="1:6" x14ac:dyDescent="0.35">
      <c r="A853"/>
      <c r="B853"/>
      <c r="C853"/>
      <c r="D853"/>
      <c r="E853"/>
      <c r="F853"/>
    </row>
    <row r="854" spans="1:6" x14ac:dyDescent="0.35">
      <c r="A854"/>
      <c r="B854"/>
      <c r="C854"/>
      <c r="D854"/>
      <c r="E854"/>
      <c r="F854"/>
    </row>
    <row r="855" spans="1:6" x14ac:dyDescent="0.35">
      <c r="A855"/>
      <c r="B855"/>
      <c r="C855"/>
      <c r="D855"/>
      <c r="E855"/>
      <c r="F855"/>
    </row>
    <row r="856" spans="1:6" x14ac:dyDescent="0.35">
      <c r="A856"/>
      <c r="B856"/>
      <c r="C856"/>
      <c r="D856"/>
      <c r="E856"/>
      <c r="F856"/>
    </row>
    <row r="857" spans="1:6" x14ac:dyDescent="0.35">
      <c r="A857"/>
      <c r="B857"/>
      <c r="C857"/>
      <c r="D857"/>
      <c r="E857"/>
      <c r="F857"/>
    </row>
    <row r="858" spans="1:6" x14ac:dyDescent="0.35">
      <c r="A858"/>
      <c r="B858"/>
      <c r="C858"/>
      <c r="D858"/>
      <c r="E858"/>
      <c r="F858"/>
    </row>
    <row r="859" spans="1:6" x14ac:dyDescent="0.35">
      <c r="A859"/>
      <c r="B859"/>
      <c r="C859"/>
      <c r="D859"/>
      <c r="E859"/>
      <c r="F859"/>
    </row>
    <row r="860" spans="1:6" x14ac:dyDescent="0.35">
      <c r="A860"/>
      <c r="B860"/>
      <c r="C860"/>
      <c r="D860"/>
      <c r="E860"/>
      <c r="F860"/>
    </row>
    <row r="861" spans="1:6" x14ac:dyDescent="0.35">
      <c r="A861"/>
      <c r="B861"/>
      <c r="C861"/>
      <c r="D861"/>
      <c r="E861"/>
      <c r="F861"/>
    </row>
    <row r="862" spans="1:6" x14ac:dyDescent="0.35">
      <c r="A862"/>
      <c r="B862"/>
      <c r="C862"/>
      <c r="D862"/>
      <c r="E862"/>
      <c r="F862"/>
    </row>
    <row r="863" spans="1:6" x14ac:dyDescent="0.35">
      <c r="A863"/>
      <c r="B863"/>
      <c r="C863"/>
      <c r="D863"/>
      <c r="E863"/>
      <c r="F863"/>
    </row>
    <row r="864" spans="1:6" x14ac:dyDescent="0.35">
      <c r="A864"/>
      <c r="B864"/>
      <c r="C864"/>
      <c r="D864"/>
      <c r="E864"/>
      <c r="F864"/>
    </row>
    <row r="865" spans="1:6" x14ac:dyDescent="0.35">
      <c r="A865"/>
      <c r="B865"/>
      <c r="C865"/>
      <c r="D865"/>
      <c r="E865"/>
      <c r="F865"/>
    </row>
    <row r="866" spans="1:6" x14ac:dyDescent="0.35">
      <c r="A866"/>
      <c r="B866"/>
      <c r="C866"/>
      <c r="D866"/>
      <c r="E866"/>
      <c r="F866"/>
    </row>
    <row r="867" spans="1:6" x14ac:dyDescent="0.35">
      <c r="A867"/>
      <c r="B867"/>
      <c r="C867"/>
      <c r="D867"/>
      <c r="E867"/>
      <c r="F867"/>
    </row>
    <row r="868" spans="1:6" x14ac:dyDescent="0.35">
      <c r="A868"/>
      <c r="B868"/>
      <c r="C868"/>
      <c r="D868"/>
      <c r="E868"/>
      <c r="F868"/>
    </row>
    <row r="869" spans="1:6" x14ac:dyDescent="0.35">
      <c r="A869"/>
      <c r="B869"/>
      <c r="C869"/>
      <c r="D869"/>
      <c r="E869"/>
      <c r="F869"/>
    </row>
    <row r="870" spans="1:6" x14ac:dyDescent="0.35">
      <c r="A870"/>
      <c r="B870"/>
      <c r="C870"/>
      <c r="D870"/>
      <c r="E870"/>
      <c r="F870"/>
    </row>
    <row r="871" spans="1:6" x14ac:dyDescent="0.35">
      <c r="A871"/>
      <c r="B871"/>
      <c r="C871"/>
      <c r="D871"/>
      <c r="E871"/>
      <c r="F871"/>
    </row>
    <row r="872" spans="1:6" x14ac:dyDescent="0.35">
      <c r="A872"/>
      <c r="B872"/>
      <c r="C872"/>
      <c r="D872"/>
      <c r="E872"/>
      <c r="F872"/>
    </row>
    <row r="873" spans="1:6" x14ac:dyDescent="0.35">
      <c r="A873"/>
      <c r="B873"/>
      <c r="C873"/>
      <c r="D873"/>
      <c r="E873"/>
      <c r="F873"/>
    </row>
    <row r="874" spans="1:6" x14ac:dyDescent="0.35">
      <c r="A874"/>
      <c r="B874"/>
      <c r="C874"/>
      <c r="D874"/>
      <c r="E874"/>
      <c r="F874"/>
    </row>
    <row r="875" spans="1:6" x14ac:dyDescent="0.35">
      <c r="A875"/>
      <c r="B875"/>
      <c r="C875"/>
      <c r="D875"/>
      <c r="E875"/>
      <c r="F875"/>
    </row>
    <row r="876" spans="1:6" x14ac:dyDescent="0.35">
      <c r="A876"/>
      <c r="B876"/>
      <c r="C876"/>
      <c r="D876"/>
      <c r="E876"/>
      <c r="F876"/>
    </row>
    <row r="877" spans="1:6" x14ac:dyDescent="0.35">
      <c r="A877"/>
      <c r="B877"/>
      <c r="C877"/>
      <c r="D877"/>
      <c r="E877"/>
      <c r="F877"/>
    </row>
    <row r="878" spans="1:6" x14ac:dyDescent="0.35">
      <c r="A878"/>
      <c r="B878"/>
      <c r="C878"/>
      <c r="D878"/>
      <c r="E878"/>
      <c r="F878"/>
    </row>
    <row r="879" spans="1:6" x14ac:dyDescent="0.35">
      <c r="A879"/>
      <c r="B879"/>
      <c r="C879"/>
      <c r="D879"/>
      <c r="E879"/>
      <c r="F879"/>
    </row>
    <row r="880" spans="1:6" x14ac:dyDescent="0.35">
      <c r="A880"/>
      <c r="B880"/>
      <c r="C880"/>
      <c r="D880"/>
      <c r="E880"/>
      <c r="F880"/>
    </row>
    <row r="881" spans="1:6" x14ac:dyDescent="0.35">
      <c r="A881"/>
      <c r="B881"/>
      <c r="C881"/>
      <c r="D881"/>
      <c r="E881"/>
      <c r="F881"/>
    </row>
    <row r="882" spans="1:6" x14ac:dyDescent="0.35">
      <c r="A882"/>
      <c r="B882"/>
      <c r="C882"/>
      <c r="D882"/>
      <c r="E882"/>
      <c r="F882"/>
    </row>
    <row r="883" spans="1:6" x14ac:dyDescent="0.35">
      <c r="A883"/>
      <c r="B883"/>
      <c r="C883"/>
      <c r="D883"/>
      <c r="E883"/>
      <c r="F883"/>
    </row>
    <row r="884" spans="1:6" x14ac:dyDescent="0.35">
      <c r="A884"/>
      <c r="B884"/>
      <c r="C884"/>
      <c r="D884"/>
      <c r="E884"/>
      <c r="F884"/>
    </row>
    <row r="885" spans="1:6" x14ac:dyDescent="0.35">
      <c r="A885"/>
      <c r="B885"/>
      <c r="C885"/>
      <c r="D885"/>
      <c r="E885"/>
      <c r="F885"/>
    </row>
    <row r="886" spans="1:6" x14ac:dyDescent="0.35">
      <c r="A886"/>
      <c r="B886"/>
      <c r="C886"/>
      <c r="D886"/>
      <c r="E886"/>
      <c r="F886"/>
    </row>
    <row r="887" spans="1:6" x14ac:dyDescent="0.35">
      <c r="A887"/>
      <c r="B887"/>
      <c r="C887"/>
      <c r="D887"/>
      <c r="E887"/>
      <c r="F887"/>
    </row>
    <row r="888" spans="1:6" x14ac:dyDescent="0.35">
      <c r="A888"/>
      <c r="B888"/>
      <c r="C888"/>
      <c r="D888"/>
      <c r="E888"/>
      <c r="F888"/>
    </row>
    <row r="889" spans="1:6" x14ac:dyDescent="0.35">
      <c r="A889"/>
      <c r="B889"/>
      <c r="C889"/>
      <c r="D889"/>
      <c r="E889"/>
      <c r="F889"/>
    </row>
    <row r="890" spans="1:6" x14ac:dyDescent="0.35">
      <c r="A890"/>
      <c r="B890"/>
      <c r="C890"/>
      <c r="D890"/>
      <c r="E890"/>
      <c r="F890"/>
    </row>
    <row r="891" spans="1:6" x14ac:dyDescent="0.35">
      <c r="A891"/>
      <c r="B891"/>
      <c r="C891"/>
      <c r="D891"/>
      <c r="E891"/>
      <c r="F891"/>
    </row>
    <row r="892" spans="1:6" x14ac:dyDescent="0.35">
      <c r="A892"/>
      <c r="B892"/>
      <c r="C892"/>
      <c r="D892"/>
      <c r="E892"/>
      <c r="F892"/>
    </row>
    <row r="893" spans="1:6" x14ac:dyDescent="0.35">
      <c r="A893"/>
      <c r="B893"/>
      <c r="C893"/>
      <c r="D893"/>
      <c r="E893"/>
      <c r="F893"/>
    </row>
    <row r="894" spans="1:6" x14ac:dyDescent="0.35">
      <c r="A894"/>
      <c r="B894"/>
      <c r="C894"/>
      <c r="D894"/>
      <c r="E894"/>
      <c r="F894"/>
    </row>
    <row r="895" spans="1:6" x14ac:dyDescent="0.35">
      <c r="A895"/>
      <c r="B895"/>
      <c r="C895"/>
      <c r="D895"/>
      <c r="E895"/>
      <c r="F895"/>
    </row>
    <row r="896" spans="1:6" x14ac:dyDescent="0.35">
      <c r="A896"/>
      <c r="B896"/>
      <c r="C896"/>
      <c r="D896"/>
      <c r="E896"/>
      <c r="F896"/>
    </row>
    <row r="897" spans="1:6" x14ac:dyDescent="0.35">
      <c r="A897"/>
      <c r="B897"/>
      <c r="C897"/>
      <c r="D897"/>
      <c r="E897"/>
      <c r="F897"/>
    </row>
    <row r="898" spans="1:6" x14ac:dyDescent="0.35">
      <c r="A898"/>
      <c r="B898"/>
      <c r="C898"/>
      <c r="D898"/>
      <c r="E898"/>
      <c r="F898"/>
    </row>
    <row r="899" spans="1:6" x14ac:dyDescent="0.35">
      <c r="A899"/>
      <c r="B899"/>
      <c r="C899"/>
      <c r="D899"/>
      <c r="E899"/>
      <c r="F899"/>
    </row>
    <row r="900" spans="1:6" x14ac:dyDescent="0.35">
      <c r="A900"/>
      <c r="B900"/>
      <c r="C900"/>
      <c r="D900"/>
      <c r="E900"/>
      <c r="F900"/>
    </row>
    <row r="901" spans="1:6" x14ac:dyDescent="0.35">
      <c r="A901"/>
      <c r="B901"/>
      <c r="C901"/>
      <c r="D901"/>
      <c r="E901"/>
      <c r="F901"/>
    </row>
    <row r="902" spans="1:6" x14ac:dyDescent="0.35">
      <c r="A902"/>
      <c r="B902"/>
      <c r="C902"/>
      <c r="D902"/>
      <c r="E902"/>
      <c r="F902"/>
    </row>
    <row r="903" spans="1:6" x14ac:dyDescent="0.35">
      <c r="A903"/>
      <c r="B903"/>
      <c r="C903"/>
      <c r="D903"/>
      <c r="E903"/>
      <c r="F903"/>
    </row>
    <row r="904" spans="1:6" x14ac:dyDescent="0.35">
      <c r="A904"/>
      <c r="B904"/>
      <c r="C904"/>
      <c r="D904"/>
      <c r="E904"/>
      <c r="F904"/>
    </row>
    <row r="905" spans="1:6" x14ac:dyDescent="0.35">
      <c r="A905"/>
      <c r="B905"/>
      <c r="C905"/>
      <c r="D905"/>
      <c r="E905"/>
      <c r="F905"/>
    </row>
    <row r="906" spans="1:6" x14ac:dyDescent="0.35">
      <c r="A906"/>
      <c r="B906"/>
      <c r="C906"/>
      <c r="D906"/>
      <c r="E906"/>
      <c r="F906"/>
    </row>
    <row r="907" spans="1:6" x14ac:dyDescent="0.35">
      <c r="A907"/>
      <c r="B907"/>
      <c r="C907"/>
      <c r="D907"/>
      <c r="E907"/>
      <c r="F907"/>
    </row>
    <row r="908" spans="1:6" x14ac:dyDescent="0.35">
      <c r="A908"/>
      <c r="B908"/>
      <c r="C908"/>
      <c r="D908"/>
      <c r="E908"/>
      <c r="F908"/>
    </row>
    <row r="909" spans="1:6" x14ac:dyDescent="0.35">
      <c r="A909"/>
      <c r="B909"/>
      <c r="C909"/>
      <c r="D909"/>
      <c r="E909"/>
      <c r="F909"/>
    </row>
    <row r="910" spans="1:6" x14ac:dyDescent="0.35">
      <c r="A910"/>
      <c r="B910"/>
      <c r="C910"/>
      <c r="D910"/>
      <c r="E910"/>
      <c r="F910"/>
    </row>
    <row r="911" spans="1:6" x14ac:dyDescent="0.35">
      <c r="A911"/>
      <c r="B911"/>
      <c r="C911"/>
      <c r="D911"/>
      <c r="E911"/>
      <c r="F911"/>
    </row>
    <row r="912" spans="1:6" x14ac:dyDescent="0.35">
      <c r="A912"/>
      <c r="B912"/>
      <c r="C912"/>
      <c r="D912"/>
      <c r="E912"/>
      <c r="F912"/>
    </row>
    <row r="913" spans="1:6" x14ac:dyDescent="0.35">
      <c r="A913"/>
      <c r="B913"/>
      <c r="C913"/>
      <c r="D913"/>
      <c r="E913"/>
      <c r="F913"/>
    </row>
    <row r="914" spans="1:6" x14ac:dyDescent="0.35">
      <c r="A914"/>
      <c r="B914"/>
      <c r="C914"/>
      <c r="D914"/>
      <c r="E914"/>
      <c r="F914"/>
    </row>
    <row r="915" spans="1:6" x14ac:dyDescent="0.35">
      <c r="A915"/>
      <c r="B915"/>
      <c r="C915"/>
      <c r="D915"/>
      <c r="E915"/>
      <c r="F915"/>
    </row>
    <row r="916" spans="1:6" x14ac:dyDescent="0.35">
      <c r="A916"/>
      <c r="B916"/>
      <c r="C916"/>
      <c r="D916"/>
      <c r="E916"/>
      <c r="F916"/>
    </row>
    <row r="917" spans="1:6" x14ac:dyDescent="0.35">
      <c r="A917"/>
      <c r="B917"/>
      <c r="C917"/>
      <c r="D917"/>
      <c r="E917"/>
      <c r="F917"/>
    </row>
    <row r="918" spans="1:6" x14ac:dyDescent="0.35">
      <c r="A918"/>
      <c r="B918"/>
      <c r="C918"/>
      <c r="D918"/>
      <c r="E918"/>
      <c r="F918"/>
    </row>
    <row r="919" spans="1:6" x14ac:dyDescent="0.35">
      <c r="A919"/>
      <c r="B919"/>
      <c r="C919"/>
      <c r="D919"/>
      <c r="E919"/>
      <c r="F919"/>
    </row>
    <row r="920" spans="1:6" x14ac:dyDescent="0.35">
      <c r="A920"/>
      <c r="B920"/>
      <c r="C920"/>
      <c r="D920"/>
      <c r="E920"/>
      <c r="F920"/>
    </row>
    <row r="921" spans="1:6" x14ac:dyDescent="0.35">
      <c r="A921"/>
      <c r="B921"/>
      <c r="C921"/>
      <c r="D921"/>
      <c r="E921"/>
      <c r="F921"/>
    </row>
    <row r="922" spans="1:6" x14ac:dyDescent="0.35">
      <c r="A922"/>
      <c r="B922"/>
      <c r="C922"/>
      <c r="D922"/>
      <c r="E922"/>
      <c r="F922"/>
    </row>
    <row r="923" spans="1:6" x14ac:dyDescent="0.35">
      <c r="A923"/>
      <c r="B923"/>
      <c r="C923"/>
      <c r="D923"/>
      <c r="E923"/>
      <c r="F923"/>
    </row>
    <row r="924" spans="1:6" x14ac:dyDescent="0.35">
      <c r="A924"/>
      <c r="B924"/>
      <c r="C924"/>
      <c r="D924"/>
      <c r="E924"/>
      <c r="F924"/>
    </row>
    <row r="925" spans="1:6" x14ac:dyDescent="0.35">
      <c r="A925"/>
      <c r="B925"/>
      <c r="C925"/>
      <c r="D925"/>
      <c r="E925"/>
      <c r="F925"/>
    </row>
    <row r="926" spans="1:6" x14ac:dyDescent="0.35">
      <c r="A926"/>
      <c r="B926"/>
      <c r="C926"/>
      <c r="D926"/>
      <c r="E926"/>
      <c r="F926"/>
    </row>
    <row r="927" spans="1:6" x14ac:dyDescent="0.35">
      <c r="A927"/>
      <c r="B927"/>
      <c r="C927"/>
      <c r="D927"/>
      <c r="E927"/>
      <c r="F927"/>
    </row>
    <row r="928" spans="1:6" x14ac:dyDescent="0.35">
      <c r="A928"/>
      <c r="B928"/>
      <c r="C928"/>
      <c r="D928"/>
      <c r="E928"/>
      <c r="F928"/>
    </row>
    <row r="929" spans="1:6" x14ac:dyDescent="0.35">
      <c r="A929"/>
      <c r="B929"/>
      <c r="C929"/>
      <c r="D929"/>
      <c r="E929"/>
      <c r="F929"/>
    </row>
    <row r="930" spans="1:6" x14ac:dyDescent="0.35">
      <c r="A930"/>
      <c r="B930"/>
      <c r="C930"/>
      <c r="D930"/>
      <c r="E930"/>
      <c r="F930"/>
    </row>
    <row r="931" spans="1:6" x14ac:dyDescent="0.35">
      <c r="A931"/>
      <c r="B931"/>
      <c r="C931"/>
      <c r="D931"/>
      <c r="E931"/>
      <c r="F931"/>
    </row>
    <row r="932" spans="1:6" x14ac:dyDescent="0.35">
      <c r="A932"/>
      <c r="B932"/>
      <c r="C932"/>
      <c r="D932"/>
      <c r="E932"/>
      <c r="F932"/>
    </row>
    <row r="933" spans="1:6" x14ac:dyDescent="0.35">
      <c r="A933"/>
      <c r="B933"/>
      <c r="C933"/>
      <c r="D933"/>
      <c r="E933"/>
      <c r="F933"/>
    </row>
    <row r="934" spans="1:6" x14ac:dyDescent="0.35">
      <c r="A934"/>
      <c r="B934"/>
      <c r="C934"/>
      <c r="D934"/>
      <c r="E934"/>
      <c r="F934"/>
    </row>
    <row r="935" spans="1:6" x14ac:dyDescent="0.35">
      <c r="A935"/>
      <c r="B935"/>
      <c r="C935"/>
      <c r="D935"/>
      <c r="E935"/>
      <c r="F935"/>
    </row>
    <row r="936" spans="1:6" x14ac:dyDescent="0.35">
      <c r="A936"/>
      <c r="B936"/>
      <c r="C936"/>
      <c r="D936"/>
      <c r="E936"/>
      <c r="F936"/>
    </row>
    <row r="937" spans="1:6" x14ac:dyDescent="0.35">
      <c r="A937"/>
      <c r="B937"/>
      <c r="C937"/>
      <c r="D937"/>
      <c r="E937"/>
      <c r="F937"/>
    </row>
    <row r="938" spans="1:6" x14ac:dyDescent="0.35">
      <c r="A938"/>
      <c r="B938"/>
      <c r="C938"/>
      <c r="D938"/>
      <c r="E938"/>
      <c r="F938"/>
    </row>
    <row r="939" spans="1:6" x14ac:dyDescent="0.35">
      <c r="A939"/>
      <c r="B939"/>
      <c r="C939"/>
      <c r="D939"/>
      <c r="E939"/>
      <c r="F939"/>
    </row>
    <row r="940" spans="1:6" x14ac:dyDescent="0.35">
      <c r="A940"/>
      <c r="B940"/>
      <c r="C940"/>
      <c r="D940"/>
      <c r="E940"/>
      <c r="F940"/>
    </row>
    <row r="941" spans="1:6" x14ac:dyDescent="0.35">
      <c r="A941"/>
      <c r="B941"/>
      <c r="C941"/>
      <c r="D941"/>
      <c r="E941"/>
      <c r="F941"/>
    </row>
    <row r="942" spans="1:6" x14ac:dyDescent="0.35">
      <c r="A942"/>
      <c r="B942"/>
      <c r="C942"/>
      <c r="D942"/>
      <c r="E942"/>
      <c r="F942"/>
    </row>
    <row r="943" spans="1:6" x14ac:dyDescent="0.35">
      <c r="A943"/>
      <c r="B943"/>
      <c r="C943"/>
      <c r="D943"/>
      <c r="E943"/>
      <c r="F943"/>
    </row>
    <row r="944" spans="1:6" x14ac:dyDescent="0.35">
      <c r="A944"/>
      <c r="B944"/>
      <c r="C944"/>
      <c r="D944"/>
      <c r="E944"/>
      <c r="F944"/>
    </row>
    <row r="945" spans="1:6" x14ac:dyDescent="0.35">
      <c r="A945"/>
      <c r="B945"/>
      <c r="C945"/>
      <c r="D945"/>
      <c r="E945"/>
      <c r="F945"/>
    </row>
    <row r="946" spans="1:6" x14ac:dyDescent="0.35">
      <c r="A946"/>
      <c r="B946"/>
      <c r="C946"/>
      <c r="D946"/>
      <c r="E946"/>
      <c r="F946"/>
    </row>
    <row r="947" spans="1:6" x14ac:dyDescent="0.35">
      <c r="A947"/>
      <c r="B947"/>
      <c r="C947"/>
      <c r="D947"/>
      <c r="E947"/>
      <c r="F947"/>
    </row>
    <row r="948" spans="1:6" x14ac:dyDescent="0.35">
      <c r="A948"/>
      <c r="B948"/>
      <c r="C948"/>
      <c r="D948"/>
      <c r="E948"/>
      <c r="F948"/>
    </row>
    <row r="949" spans="1:6" x14ac:dyDescent="0.35">
      <c r="A949"/>
      <c r="B949"/>
      <c r="C949"/>
      <c r="D949"/>
      <c r="E949"/>
      <c r="F949"/>
    </row>
    <row r="950" spans="1:6" x14ac:dyDescent="0.35">
      <c r="A950"/>
      <c r="B950"/>
      <c r="C950"/>
      <c r="D950"/>
      <c r="E950"/>
      <c r="F950"/>
    </row>
    <row r="951" spans="1:6" x14ac:dyDescent="0.35">
      <c r="A951"/>
      <c r="B951"/>
      <c r="C951"/>
      <c r="D951"/>
      <c r="E951"/>
      <c r="F951"/>
    </row>
    <row r="952" spans="1:6" x14ac:dyDescent="0.35">
      <c r="A952"/>
      <c r="B952"/>
      <c r="C952"/>
      <c r="D952"/>
      <c r="E952"/>
      <c r="F952"/>
    </row>
    <row r="953" spans="1:6" x14ac:dyDescent="0.35">
      <c r="A953"/>
      <c r="B953"/>
      <c r="C953"/>
      <c r="D953"/>
      <c r="E953"/>
      <c r="F953"/>
    </row>
    <row r="954" spans="1:6" x14ac:dyDescent="0.35">
      <c r="A954"/>
      <c r="B954"/>
      <c r="C954"/>
      <c r="D954"/>
      <c r="E954"/>
      <c r="F954"/>
    </row>
    <row r="955" spans="1:6" x14ac:dyDescent="0.35">
      <c r="A955"/>
      <c r="B955"/>
      <c r="C955"/>
      <c r="D955"/>
      <c r="E955"/>
      <c r="F955"/>
    </row>
    <row r="956" spans="1:6" x14ac:dyDescent="0.35">
      <c r="A956"/>
      <c r="B956"/>
      <c r="C956"/>
      <c r="D956"/>
      <c r="E956"/>
      <c r="F956"/>
    </row>
    <row r="957" spans="1:6" x14ac:dyDescent="0.35">
      <c r="A957"/>
      <c r="B957"/>
      <c r="C957"/>
      <c r="D957"/>
      <c r="E957"/>
      <c r="F957"/>
    </row>
    <row r="958" spans="1:6" x14ac:dyDescent="0.35">
      <c r="A958"/>
      <c r="B958"/>
      <c r="C958"/>
      <c r="D958"/>
      <c r="E958"/>
      <c r="F958"/>
    </row>
    <row r="959" spans="1:6" x14ac:dyDescent="0.35">
      <c r="A959"/>
      <c r="B959"/>
      <c r="C959"/>
      <c r="D959"/>
      <c r="E959"/>
      <c r="F959"/>
    </row>
    <row r="960" spans="1:6" x14ac:dyDescent="0.35">
      <c r="A960"/>
      <c r="B960"/>
      <c r="C960"/>
      <c r="D960"/>
      <c r="E960"/>
      <c r="F960"/>
    </row>
    <row r="961" spans="1:6" x14ac:dyDescent="0.35">
      <c r="A961"/>
      <c r="B961"/>
      <c r="C961"/>
      <c r="D961"/>
      <c r="E961"/>
      <c r="F961"/>
    </row>
    <row r="962" spans="1:6" x14ac:dyDescent="0.35">
      <c r="A962"/>
      <c r="B962"/>
      <c r="C962"/>
      <c r="D962"/>
      <c r="E962"/>
      <c r="F962"/>
    </row>
    <row r="963" spans="1:6" x14ac:dyDescent="0.35">
      <c r="A963"/>
      <c r="B963"/>
      <c r="C963"/>
      <c r="D963"/>
      <c r="E963"/>
      <c r="F963"/>
    </row>
    <row r="964" spans="1:6" x14ac:dyDescent="0.35">
      <c r="A964"/>
      <c r="B964"/>
      <c r="C964"/>
      <c r="D964"/>
      <c r="E964"/>
      <c r="F964"/>
    </row>
    <row r="965" spans="1:6" x14ac:dyDescent="0.35">
      <c r="A965"/>
      <c r="B965"/>
      <c r="C965"/>
      <c r="D965"/>
      <c r="E965"/>
      <c r="F965"/>
    </row>
    <row r="966" spans="1:6" x14ac:dyDescent="0.35">
      <c r="A966"/>
      <c r="B966"/>
      <c r="C966"/>
      <c r="D966"/>
      <c r="E966"/>
      <c r="F966"/>
    </row>
    <row r="967" spans="1:6" x14ac:dyDescent="0.35">
      <c r="A967"/>
      <c r="B967"/>
      <c r="C967"/>
      <c r="D967"/>
      <c r="E967"/>
      <c r="F967"/>
    </row>
    <row r="968" spans="1:6" x14ac:dyDescent="0.35">
      <c r="A968"/>
      <c r="B968"/>
      <c r="C968"/>
      <c r="D968"/>
      <c r="E968"/>
      <c r="F968"/>
    </row>
    <row r="969" spans="1:6" x14ac:dyDescent="0.35">
      <c r="A969"/>
      <c r="B969"/>
      <c r="C969"/>
      <c r="D969"/>
      <c r="E969"/>
      <c r="F969"/>
    </row>
    <row r="970" spans="1:6" x14ac:dyDescent="0.35">
      <c r="A970"/>
      <c r="B970"/>
      <c r="C970"/>
      <c r="D970"/>
      <c r="E970"/>
      <c r="F970"/>
    </row>
    <row r="971" spans="1:6" x14ac:dyDescent="0.35">
      <c r="A971"/>
      <c r="B971"/>
      <c r="C971"/>
      <c r="D971"/>
      <c r="E971"/>
      <c r="F971"/>
    </row>
    <row r="972" spans="1:6" x14ac:dyDescent="0.35">
      <c r="A972"/>
      <c r="B972"/>
      <c r="C972"/>
      <c r="D972"/>
      <c r="E972"/>
      <c r="F972"/>
    </row>
    <row r="973" spans="1:6" x14ac:dyDescent="0.35">
      <c r="A973"/>
      <c r="B973"/>
      <c r="C973"/>
      <c r="D973"/>
      <c r="E973"/>
      <c r="F973"/>
    </row>
    <row r="974" spans="1:6" x14ac:dyDescent="0.35">
      <c r="A974"/>
      <c r="B974"/>
      <c r="C974"/>
      <c r="D974"/>
      <c r="E974"/>
      <c r="F974"/>
    </row>
    <row r="975" spans="1:6" x14ac:dyDescent="0.35">
      <c r="A975"/>
      <c r="B975"/>
      <c r="C975"/>
      <c r="D975"/>
      <c r="E975"/>
      <c r="F975"/>
    </row>
    <row r="976" spans="1:6" x14ac:dyDescent="0.35">
      <c r="A976"/>
      <c r="B976"/>
      <c r="C976"/>
      <c r="D976"/>
      <c r="E976"/>
      <c r="F976"/>
    </row>
    <row r="977" spans="1:6" x14ac:dyDescent="0.35">
      <c r="A977"/>
      <c r="B977"/>
      <c r="C977"/>
      <c r="D977"/>
      <c r="E977"/>
      <c r="F977"/>
    </row>
    <row r="978" spans="1:6" x14ac:dyDescent="0.35">
      <c r="A978"/>
      <c r="B978"/>
      <c r="C978"/>
      <c r="D978"/>
      <c r="E978"/>
      <c r="F978"/>
    </row>
    <row r="979" spans="1:6" x14ac:dyDescent="0.35">
      <c r="A979"/>
      <c r="B979"/>
      <c r="C979"/>
      <c r="D979"/>
      <c r="E979"/>
      <c r="F979"/>
    </row>
    <row r="980" spans="1:6" x14ac:dyDescent="0.35">
      <c r="A980"/>
      <c r="B980"/>
      <c r="C980"/>
      <c r="D980"/>
      <c r="E980"/>
      <c r="F980"/>
    </row>
    <row r="981" spans="1:6" x14ac:dyDescent="0.35">
      <c r="A981"/>
      <c r="B981"/>
      <c r="C981"/>
      <c r="D981"/>
      <c r="E981"/>
      <c r="F981"/>
    </row>
    <row r="982" spans="1:6" x14ac:dyDescent="0.35">
      <c r="A982"/>
      <c r="B982"/>
      <c r="C982"/>
      <c r="D982"/>
      <c r="E982"/>
      <c r="F982"/>
    </row>
    <row r="983" spans="1:6" x14ac:dyDescent="0.35">
      <c r="A983"/>
      <c r="B983"/>
      <c r="C983"/>
      <c r="D983"/>
      <c r="E983"/>
      <c r="F983"/>
    </row>
    <row r="984" spans="1:6" x14ac:dyDescent="0.35">
      <c r="A984"/>
      <c r="B984"/>
      <c r="C984"/>
      <c r="D984"/>
      <c r="E984"/>
      <c r="F984"/>
    </row>
    <row r="985" spans="1:6" x14ac:dyDescent="0.35">
      <c r="A985"/>
      <c r="B985"/>
      <c r="C985"/>
      <c r="D985"/>
      <c r="E985"/>
      <c r="F985"/>
    </row>
    <row r="986" spans="1:6" x14ac:dyDescent="0.35">
      <c r="A986"/>
      <c r="B986"/>
      <c r="C986"/>
      <c r="D986"/>
      <c r="E986"/>
      <c r="F986"/>
    </row>
    <row r="987" spans="1:6" x14ac:dyDescent="0.35">
      <c r="A987"/>
      <c r="B987"/>
      <c r="C987"/>
      <c r="D987"/>
      <c r="E987"/>
      <c r="F987"/>
    </row>
    <row r="988" spans="1:6" x14ac:dyDescent="0.35">
      <c r="A988"/>
      <c r="B988"/>
      <c r="C988"/>
      <c r="D988"/>
      <c r="E988"/>
      <c r="F988"/>
    </row>
    <row r="989" spans="1:6" x14ac:dyDescent="0.35">
      <c r="A989"/>
      <c r="B989"/>
      <c r="C989"/>
      <c r="D989"/>
      <c r="E989"/>
      <c r="F989"/>
    </row>
    <row r="990" spans="1:6" x14ac:dyDescent="0.35">
      <c r="A990"/>
      <c r="B990"/>
      <c r="C990"/>
      <c r="D990"/>
      <c r="E990"/>
      <c r="F990"/>
    </row>
    <row r="991" spans="1:6" x14ac:dyDescent="0.35">
      <c r="A991"/>
      <c r="B991"/>
      <c r="C991"/>
      <c r="D991"/>
      <c r="E991"/>
      <c r="F991"/>
    </row>
    <row r="992" spans="1:6" x14ac:dyDescent="0.35">
      <c r="A992"/>
      <c r="B992"/>
      <c r="C992"/>
      <c r="D992"/>
      <c r="E992"/>
      <c r="F992"/>
    </row>
    <row r="993" spans="1:6" x14ac:dyDescent="0.35">
      <c r="A993"/>
      <c r="B993"/>
      <c r="C993"/>
      <c r="D993"/>
      <c r="E993"/>
      <c r="F993"/>
    </row>
    <row r="994" spans="1:6" x14ac:dyDescent="0.35">
      <c r="A994"/>
      <c r="B994"/>
      <c r="C994"/>
      <c r="D994"/>
      <c r="E994"/>
      <c r="F994"/>
    </row>
    <row r="995" spans="1:6" x14ac:dyDescent="0.35">
      <c r="A995"/>
      <c r="B995"/>
      <c r="C995"/>
      <c r="D995"/>
      <c r="E995"/>
      <c r="F995"/>
    </row>
    <row r="996" spans="1:6" x14ac:dyDescent="0.35">
      <c r="A996"/>
      <c r="B996"/>
      <c r="C996"/>
      <c r="D996"/>
      <c r="E996"/>
      <c r="F996"/>
    </row>
    <row r="997" spans="1:6" x14ac:dyDescent="0.35">
      <c r="A997"/>
      <c r="B997"/>
      <c r="C997"/>
      <c r="D997"/>
      <c r="E997"/>
      <c r="F997"/>
    </row>
    <row r="998" spans="1:6" x14ac:dyDescent="0.35">
      <c r="A998"/>
      <c r="B998"/>
      <c r="C998"/>
      <c r="D998"/>
      <c r="E998"/>
      <c r="F998"/>
    </row>
    <row r="999" spans="1:6" x14ac:dyDescent="0.35">
      <c r="A999"/>
      <c r="B999"/>
      <c r="C999"/>
      <c r="D999"/>
      <c r="E999"/>
      <c r="F999"/>
    </row>
    <row r="1000" spans="1:6" x14ac:dyDescent="0.35">
      <c r="A1000"/>
      <c r="B1000"/>
      <c r="C1000"/>
      <c r="D1000"/>
      <c r="E1000"/>
      <c r="F1000"/>
    </row>
    <row r="1001" spans="1:6" x14ac:dyDescent="0.35">
      <c r="A1001"/>
      <c r="B1001"/>
      <c r="C1001"/>
      <c r="D1001"/>
      <c r="E1001"/>
      <c r="F1001"/>
    </row>
    <row r="1002" spans="1:6" x14ac:dyDescent="0.35">
      <c r="A1002"/>
      <c r="B1002"/>
      <c r="C1002"/>
      <c r="D1002"/>
      <c r="E1002"/>
      <c r="F1002"/>
    </row>
    <row r="1003" spans="1:6" x14ac:dyDescent="0.35">
      <c r="A1003"/>
      <c r="B1003"/>
      <c r="C1003"/>
      <c r="D1003"/>
      <c r="E1003"/>
      <c r="F1003"/>
    </row>
    <row r="1004" spans="1:6" x14ac:dyDescent="0.35">
      <c r="A1004"/>
      <c r="B1004"/>
      <c r="C1004"/>
      <c r="D1004"/>
      <c r="E1004"/>
      <c r="F1004"/>
    </row>
    <row r="1005" spans="1:6" x14ac:dyDescent="0.35">
      <c r="A1005"/>
      <c r="B1005"/>
      <c r="C1005"/>
      <c r="D1005"/>
      <c r="E1005"/>
      <c r="F1005"/>
    </row>
    <row r="1006" spans="1:6" x14ac:dyDescent="0.35">
      <c r="A1006"/>
      <c r="B1006"/>
      <c r="C1006"/>
      <c r="D1006"/>
      <c r="E1006"/>
      <c r="F1006"/>
    </row>
    <row r="1007" spans="1:6" x14ac:dyDescent="0.35">
      <c r="A1007"/>
      <c r="B1007"/>
      <c r="C1007"/>
      <c r="D1007"/>
      <c r="E1007"/>
      <c r="F1007"/>
    </row>
    <row r="1008" spans="1:6" x14ac:dyDescent="0.35">
      <c r="A1008"/>
      <c r="B1008"/>
      <c r="C1008"/>
      <c r="D1008"/>
      <c r="E1008"/>
      <c r="F1008"/>
    </row>
    <row r="1009" spans="1:6" x14ac:dyDescent="0.35">
      <c r="A1009"/>
      <c r="B1009"/>
      <c r="C1009"/>
      <c r="D1009"/>
      <c r="E1009"/>
      <c r="F1009"/>
    </row>
    <row r="1010" spans="1:6" x14ac:dyDescent="0.35">
      <c r="A1010"/>
      <c r="B1010"/>
      <c r="C1010"/>
      <c r="D1010"/>
      <c r="E1010"/>
      <c r="F1010"/>
    </row>
    <row r="1011" spans="1:6" x14ac:dyDescent="0.35">
      <c r="A1011"/>
      <c r="B1011"/>
      <c r="C1011"/>
      <c r="D1011"/>
      <c r="E1011"/>
      <c r="F1011"/>
    </row>
    <row r="1012" spans="1:6" x14ac:dyDescent="0.35">
      <c r="A1012"/>
      <c r="B1012"/>
      <c r="C1012"/>
      <c r="D1012"/>
      <c r="E1012"/>
      <c r="F1012"/>
    </row>
    <row r="1013" spans="1:6" x14ac:dyDescent="0.35">
      <c r="A1013"/>
      <c r="B1013"/>
      <c r="C1013"/>
      <c r="D1013"/>
      <c r="E1013"/>
      <c r="F1013"/>
    </row>
    <row r="1014" spans="1:6" x14ac:dyDescent="0.35">
      <c r="A1014"/>
      <c r="B1014"/>
      <c r="C1014"/>
      <c r="D1014"/>
      <c r="E1014"/>
      <c r="F1014"/>
    </row>
    <row r="1015" spans="1:6" x14ac:dyDescent="0.35">
      <c r="A1015"/>
      <c r="B1015"/>
      <c r="C1015"/>
      <c r="D1015"/>
      <c r="E1015"/>
      <c r="F1015"/>
    </row>
    <row r="1016" spans="1:6" x14ac:dyDescent="0.35">
      <c r="A1016"/>
      <c r="B1016"/>
      <c r="C1016"/>
      <c r="D1016"/>
      <c r="E1016"/>
      <c r="F1016"/>
    </row>
    <row r="1017" spans="1:6" x14ac:dyDescent="0.35">
      <c r="A1017"/>
      <c r="B1017"/>
      <c r="C1017"/>
      <c r="D1017"/>
      <c r="E1017"/>
      <c r="F1017"/>
    </row>
    <row r="1018" spans="1:6" x14ac:dyDescent="0.35">
      <c r="A1018"/>
      <c r="B1018"/>
      <c r="C1018"/>
      <c r="D1018"/>
      <c r="E1018"/>
      <c r="F1018"/>
    </row>
    <row r="1019" spans="1:6" x14ac:dyDescent="0.35">
      <c r="A1019"/>
      <c r="B1019"/>
      <c r="C1019"/>
      <c r="D1019"/>
      <c r="E1019"/>
      <c r="F1019"/>
    </row>
    <row r="1020" spans="1:6" x14ac:dyDescent="0.35">
      <c r="A1020"/>
      <c r="B1020"/>
      <c r="C1020"/>
      <c r="D1020"/>
      <c r="E1020"/>
      <c r="F1020"/>
    </row>
    <row r="1021" spans="1:6" x14ac:dyDescent="0.35">
      <c r="A1021"/>
      <c r="B1021"/>
      <c r="C1021"/>
      <c r="D1021"/>
      <c r="E1021"/>
      <c r="F1021"/>
    </row>
    <row r="1022" spans="1:6" x14ac:dyDescent="0.35">
      <c r="A1022"/>
      <c r="B1022"/>
      <c r="C1022"/>
      <c r="D1022"/>
      <c r="E1022"/>
      <c r="F1022"/>
    </row>
    <row r="1023" spans="1:6" x14ac:dyDescent="0.35">
      <c r="A1023"/>
      <c r="B1023"/>
      <c r="C1023"/>
      <c r="D1023"/>
      <c r="E1023"/>
      <c r="F1023"/>
    </row>
    <row r="1024" spans="1:6" x14ac:dyDescent="0.35">
      <c r="A1024"/>
      <c r="B1024"/>
      <c r="C1024"/>
      <c r="D1024"/>
      <c r="E1024"/>
      <c r="F1024"/>
    </row>
    <row r="1025" spans="1:6" x14ac:dyDescent="0.35">
      <c r="A1025"/>
      <c r="B1025"/>
      <c r="C1025"/>
      <c r="D1025"/>
      <c r="E1025"/>
      <c r="F1025"/>
    </row>
    <row r="1026" spans="1:6" x14ac:dyDescent="0.35">
      <c r="A1026"/>
      <c r="B1026"/>
      <c r="C1026"/>
      <c r="D1026"/>
      <c r="E1026"/>
      <c r="F1026"/>
    </row>
    <row r="1027" spans="1:6" x14ac:dyDescent="0.35">
      <c r="A1027"/>
      <c r="B1027"/>
      <c r="C1027"/>
      <c r="D1027"/>
      <c r="E1027"/>
      <c r="F1027"/>
    </row>
    <row r="1028" spans="1:6" x14ac:dyDescent="0.35">
      <c r="A1028"/>
      <c r="B1028"/>
      <c r="C1028"/>
      <c r="D1028"/>
      <c r="E1028"/>
      <c r="F1028"/>
    </row>
    <row r="1029" spans="1:6" x14ac:dyDescent="0.35">
      <c r="A1029"/>
      <c r="B1029"/>
      <c r="C1029"/>
      <c r="D1029"/>
      <c r="E1029"/>
      <c r="F1029"/>
    </row>
    <row r="1030" spans="1:6" x14ac:dyDescent="0.35">
      <c r="A1030"/>
      <c r="B1030"/>
      <c r="C1030"/>
      <c r="D1030"/>
      <c r="E1030"/>
      <c r="F1030"/>
    </row>
    <row r="1031" spans="1:6" x14ac:dyDescent="0.35">
      <c r="A1031"/>
      <c r="B1031"/>
      <c r="C1031"/>
      <c r="D1031"/>
      <c r="E1031"/>
      <c r="F1031"/>
    </row>
    <row r="1032" spans="1:6" x14ac:dyDescent="0.35">
      <c r="A1032"/>
      <c r="B1032"/>
      <c r="C1032"/>
      <c r="D1032"/>
      <c r="E1032"/>
      <c r="F1032"/>
    </row>
    <row r="1033" spans="1:6" x14ac:dyDescent="0.35">
      <c r="A1033"/>
      <c r="B1033"/>
      <c r="C1033"/>
      <c r="D1033"/>
      <c r="E1033"/>
      <c r="F1033"/>
    </row>
    <row r="1034" spans="1:6" x14ac:dyDescent="0.35">
      <c r="A1034"/>
      <c r="B1034"/>
      <c r="C1034"/>
      <c r="D1034"/>
      <c r="E1034"/>
      <c r="F1034"/>
    </row>
    <row r="1035" spans="1:6" x14ac:dyDescent="0.35">
      <c r="A1035"/>
      <c r="B1035"/>
      <c r="C1035"/>
      <c r="D1035"/>
      <c r="E1035"/>
      <c r="F1035"/>
    </row>
    <row r="1036" spans="1:6" x14ac:dyDescent="0.35">
      <c r="A1036"/>
      <c r="B1036"/>
      <c r="C1036"/>
      <c r="D1036"/>
      <c r="E1036"/>
      <c r="F1036"/>
    </row>
    <row r="1037" spans="1:6" x14ac:dyDescent="0.35">
      <c r="A1037"/>
      <c r="B1037"/>
      <c r="C1037"/>
      <c r="D1037"/>
      <c r="E1037"/>
      <c r="F1037"/>
    </row>
    <row r="1038" spans="1:6" x14ac:dyDescent="0.35">
      <c r="A1038"/>
      <c r="B1038"/>
      <c r="C1038"/>
      <c r="D1038"/>
      <c r="E1038"/>
      <c r="F1038"/>
    </row>
    <row r="1039" spans="1:6" x14ac:dyDescent="0.35">
      <c r="A1039"/>
      <c r="B1039"/>
      <c r="C1039"/>
      <c r="D1039"/>
      <c r="E1039"/>
      <c r="F1039"/>
    </row>
    <row r="1040" spans="1:6" x14ac:dyDescent="0.35">
      <c r="A1040"/>
      <c r="B1040"/>
      <c r="C1040"/>
      <c r="D1040"/>
      <c r="E1040"/>
      <c r="F1040"/>
    </row>
    <row r="1041" spans="1:6" x14ac:dyDescent="0.35">
      <c r="A1041"/>
      <c r="B1041"/>
      <c r="C1041"/>
      <c r="D1041"/>
      <c r="E1041"/>
      <c r="F1041"/>
    </row>
    <row r="1042" spans="1:6" x14ac:dyDescent="0.35">
      <c r="A1042"/>
      <c r="B1042"/>
      <c r="C1042"/>
      <c r="D1042"/>
      <c r="E1042"/>
      <c r="F1042"/>
    </row>
    <row r="1043" spans="1:6" x14ac:dyDescent="0.35">
      <c r="A1043"/>
      <c r="B1043"/>
      <c r="C1043"/>
      <c r="D1043"/>
      <c r="E1043"/>
      <c r="F1043"/>
    </row>
    <row r="1044" spans="1:6" x14ac:dyDescent="0.35">
      <c r="A1044"/>
      <c r="B1044"/>
      <c r="C1044"/>
      <c r="D1044"/>
      <c r="E1044"/>
      <c r="F1044"/>
    </row>
    <row r="1045" spans="1:6" x14ac:dyDescent="0.35">
      <c r="A1045"/>
      <c r="B1045"/>
      <c r="C1045"/>
      <c r="D1045"/>
      <c r="E1045"/>
      <c r="F1045"/>
    </row>
    <row r="1046" spans="1:6" x14ac:dyDescent="0.35">
      <c r="A1046"/>
      <c r="B1046"/>
      <c r="C1046"/>
      <c r="D1046"/>
      <c r="E1046"/>
      <c r="F1046"/>
    </row>
    <row r="1047" spans="1:6" x14ac:dyDescent="0.35">
      <c r="A1047"/>
      <c r="B1047"/>
      <c r="C1047"/>
      <c r="D1047"/>
      <c r="E1047"/>
      <c r="F1047"/>
    </row>
    <row r="1048" spans="1:6" x14ac:dyDescent="0.35">
      <c r="A1048"/>
      <c r="B1048"/>
      <c r="C1048"/>
      <c r="D1048"/>
      <c r="E1048"/>
      <c r="F1048"/>
    </row>
    <row r="1049" spans="1:6" x14ac:dyDescent="0.35">
      <c r="A1049"/>
      <c r="B1049"/>
      <c r="C1049"/>
      <c r="D1049"/>
      <c r="E1049"/>
      <c r="F1049"/>
    </row>
    <row r="1050" spans="1:6" x14ac:dyDescent="0.35">
      <c r="A1050"/>
      <c r="B1050"/>
      <c r="C1050"/>
      <c r="D1050"/>
      <c r="E1050"/>
      <c r="F1050"/>
    </row>
    <row r="1051" spans="1:6" x14ac:dyDescent="0.35">
      <c r="A1051"/>
      <c r="B1051"/>
      <c r="C1051"/>
      <c r="D1051"/>
      <c r="E1051"/>
      <c r="F1051"/>
    </row>
    <row r="1052" spans="1:6" x14ac:dyDescent="0.35">
      <c r="A1052"/>
      <c r="B1052"/>
      <c r="C1052"/>
      <c r="D1052"/>
      <c r="E1052"/>
      <c r="F1052"/>
    </row>
    <row r="1053" spans="1:6" x14ac:dyDescent="0.35">
      <c r="A1053"/>
      <c r="B1053"/>
      <c r="C1053"/>
      <c r="D1053"/>
      <c r="E1053"/>
      <c r="F1053"/>
    </row>
    <row r="1054" spans="1:6" x14ac:dyDescent="0.35">
      <c r="A1054"/>
      <c r="B1054"/>
      <c r="C1054"/>
      <c r="D1054"/>
      <c r="E1054"/>
      <c r="F1054"/>
    </row>
    <row r="1055" spans="1:6" x14ac:dyDescent="0.35">
      <c r="A1055"/>
      <c r="B1055"/>
      <c r="C1055"/>
      <c r="D1055"/>
      <c r="E1055"/>
      <c r="F1055"/>
    </row>
    <row r="1056" spans="1:6" x14ac:dyDescent="0.35">
      <c r="A1056"/>
      <c r="B1056"/>
      <c r="C1056"/>
      <c r="D1056"/>
      <c r="E1056"/>
      <c r="F1056"/>
    </row>
    <row r="1057" spans="1:6" x14ac:dyDescent="0.35">
      <c r="A1057"/>
      <c r="B1057"/>
      <c r="C1057"/>
      <c r="D1057"/>
      <c r="E1057"/>
      <c r="F1057"/>
    </row>
    <row r="1058" spans="1:6" x14ac:dyDescent="0.35">
      <c r="A1058"/>
      <c r="B1058"/>
      <c r="C1058"/>
      <c r="D1058"/>
      <c r="E1058"/>
      <c r="F1058"/>
    </row>
    <row r="1059" spans="1:6" x14ac:dyDescent="0.35">
      <c r="A1059"/>
      <c r="B1059"/>
      <c r="C1059"/>
      <c r="D1059"/>
      <c r="E1059"/>
      <c r="F1059"/>
    </row>
    <row r="1060" spans="1:6" x14ac:dyDescent="0.35">
      <c r="A1060"/>
      <c r="B1060"/>
      <c r="C1060"/>
      <c r="D1060"/>
      <c r="E1060"/>
      <c r="F1060"/>
    </row>
    <row r="1061" spans="1:6" x14ac:dyDescent="0.35">
      <c r="A1061"/>
      <c r="B1061"/>
      <c r="C1061"/>
      <c r="D1061"/>
      <c r="E1061"/>
      <c r="F1061"/>
    </row>
    <row r="1062" spans="1:6" x14ac:dyDescent="0.35">
      <c r="A1062"/>
      <c r="B1062"/>
      <c r="C1062"/>
      <c r="D1062"/>
      <c r="E1062"/>
      <c r="F1062"/>
    </row>
    <row r="1063" spans="1:6" x14ac:dyDescent="0.35">
      <c r="A1063"/>
      <c r="B1063"/>
      <c r="C1063"/>
      <c r="D1063"/>
      <c r="E1063"/>
      <c r="F1063"/>
    </row>
    <row r="1064" spans="1:6" x14ac:dyDescent="0.35">
      <c r="A1064"/>
      <c r="B1064"/>
      <c r="C1064"/>
      <c r="D1064"/>
      <c r="E1064"/>
      <c r="F1064"/>
    </row>
    <row r="1065" spans="1:6" x14ac:dyDescent="0.35">
      <c r="A1065"/>
      <c r="B1065"/>
      <c r="C1065"/>
      <c r="D1065"/>
      <c r="E1065"/>
      <c r="F1065"/>
    </row>
    <row r="1066" spans="1:6" x14ac:dyDescent="0.35">
      <c r="A1066"/>
      <c r="B1066"/>
      <c r="C1066"/>
      <c r="D1066"/>
      <c r="E1066"/>
      <c r="F1066"/>
    </row>
    <row r="1067" spans="1:6" x14ac:dyDescent="0.35">
      <c r="A1067"/>
      <c r="B1067"/>
      <c r="C1067"/>
      <c r="D1067"/>
      <c r="E1067"/>
      <c r="F1067"/>
    </row>
    <row r="1068" spans="1:6" x14ac:dyDescent="0.35">
      <c r="A1068"/>
      <c r="B1068"/>
      <c r="C1068"/>
      <c r="D1068"/>
      <c r="E1068"/>
      <c r="F1068"/>
    </row>
    <row r="1069" spans="1:6" x14ac:dyDescent="0.35">
      <c r="A1069"/>
      <c r="B1069"/>
      <c r="C1069"/>
      <c r="D1069"/>
      <c r="E1069"/>
      <c r="F1069"/>
    </row>
    <row r="1070" spans="1:6" x14ac:dyDescent="0.35">
      <c r="A1070"/>
      <c r="B1070"/>
      <c r="C1070"/>
      <c r="D1070"/>
      <c r="E1070"/>
      <c r="F1070"/>
    </row>
    <row r="1071" spans="1:6" x14ac:dyDescent="0.35">
      <c r="A1071"/>
      <c r="B1071"/>
      <c r="C1071"/>
      <c r="D1071"/>
      <c r="E1071"/>
      <c r="F1071"/>
    </row>
    <row r="1072" spans="1:6" x14ac:dyDescent="0.35">
      <c r="A1072"/>
      <c r="B1072"/>
      <c r="C1072"/>
      <c r="D1072"/>
      <c r="E1072"/>
      <c r="F1072"/>
    </row>
    <row r="1073" spans="1:6" x14ac:dyDescent="0.35">
      <c r="A1073"/>
      <c r="B1073"/>
      <c r="C1073"/>
      <c r="D1073"/>
      <c r="E1073"/>
      <c r="F1073"/>
    </row>
    <row r="1074" spans="1:6" x14ac:dyDescent="0.35">
      <c r="A1074"/>
      <c r="B1074"/>
      <c r="C1074"/>
      <c r="D1074"/>
      <c r="E1074"/>
      <c r="F1074"/>
    </row>
    <row r="1075" spans="1:6" x14ac:dyDescent="0.35">
      <c r="A1075"/>
      <c r="B1075"/>
      <c r="C1075"/>
      <c r="D1075"/>
      <c r="E1075"/>
      <c r="F1075"/>
    </row>
    <row r="1076" spans="1:6" x14ac:dyDescent="0.35">
      <c r="A1076"/>
      <c r="B1076"/>
      <c r="C1076"/>
      <c r="D1076"/>
      <c r="E1076"/>
      <c r="F1076"/>
    </row>
    <row r="1077" spans="1:6" x14ac:dyDescent="0.35">
      <c r="A1077"/>
      <c r="B1077"/>
      <c r="C1077"/>
      <c r="D1077"/>
      <c r="E1077"/>
      <c r="F1077"/>
    </row>
    <row r="1078" spans="1:6" x14ac:dyDescent="0.35">
      <c r="A1078"/>
      <c r="B1078"/>
      <c r="C1078"/>
      <c r="D1078"/>
      <c r="E1078"/>
      <c r="F1078"/>
    </row>
    <row r="1079" spans="1:6" x14ac:dyDescent="0.35">
      <c r="A1079"/>
      <c r="B1079"/>
      <c r="C1079"/>
      <c r="D1079"/>
      <c r="E1079"/>
      <c r="F1079"/>
    </row>
    <row r="1080" spans="1:6" x14ac:dyDescent="0.35">
      <c r="A1080"/>
      <c r="B1080"/>
      <c r="C1080"/>
      <c r="D1080"/>
      <c r="E1080"/>
      <c r="F1080"/>
    </row>
    <row r="1081" spans="1:6" x14ac:dyDescent="0.35">
      <c r="A1081"/>
      <c r="B1081"/>
      <c r="C1081"/>
      <c r="D1081"/>
      <c r="E1081"/>
      <c r="F1081"/>
    </row>
    <row r="1082" spans="1:6" x14ac:dyDescent="0.35">
      <c r="A1082"/>
      <c r="B1082"/>
      <c r="C1082"/>
      <c r="D1082"/>
      <c r="E1082"/>
      <c r="F1082"/>
    </row>
    <row r="1083" spans="1:6" x14ac:dyDescent="0.35">
      <c r="A1083"/>
      <c r="B1083"/>
      <c r="C1083"/>
      <c r="D1083"/>
      <c r="E1083"/>
      <c r="F1083"/>
    </row>
    <row r="1084" spans="1:6" x14ac:dyDescent="0.35">
      <c r="A1084"/>
      <c r="B1084"/>
      <c r="C1084"/>
      <c r="D1084"/>
      <c r="E1084"/>
      <c r="F1084"/>
    </row>
    <row r="1085" spans="1:6" x14ac:dyDescent="0.35">
      <c r="A1085"/>
      <c r="B1085"/>
      <c r="C1085"/>
      <c r="D1085"/>
      <c r="E1085"/>
      <c r="F1085"/>
    </row>
    <row r="1086" spans="1:6" x14ac:dyDescent="0.35">
      <c r="A1086"/>
      <c r="B1086"/>
      <c r="C1086"/>
      <c r="D1086"/>
      <c r="E1086"/>
      <c r="F1086"/>
    </row>
    <row r="1087" spans="1:6" x14ac:dyDescent="0.35">
      <c r="A1087"/>
      <c r="B1087"/>
      <c r="C1087"/>
      <c r="D1087"/>
      <c r="E1087"/>
      <c r="F1087"/>
    </row>
    <row r="1088" spans="1:6" x14ac:dyDescent="0.35">
      <c r="A1088"/>
      <c r="B1088"/>
      <c r="C1088"/>
      <c r="D1088"/>
      <c r="E1088"/>
      <c r="F1088"/>
    </row>
    <row r="1089" spans="1:6" x14ac:dyDescent="0.35">
      <c r="A1089"/>
      <c r="B1089"/>
      <c r="C1089"/>
      <c r="D1089"/>
      <c r="E1089"/>
      <c r="F1089"/>
    </row>
    <row r="1090" spans="1:6" x14ac:dyDescent="0.35">
      <c r="A1090"/>
      <c r="B1090"/>
      <c r="C1090"/>
      <c r="D1090"/>
      <c r="E1090"/>
      <c r="F1090"/>
    </row>
    <row r="1091" spans="1:6" x14ac:dyDescent="0.35">
      <c r="A1091"/>
      <c r="B1091"/>
      <c r="C1091"/>
      <c r="D1091"/>
      <c r="E1091"/>
      <c r="F1091"/>
    </row>
    <row r="1092" spans="1:6" x14ac:dyDescent="0.35">
      <c r="A1092"/>
      <c r="B1092"/>
      <c r="C1092"/>
      <c r="D1092"/>
      <c r="E1092"/>
      <c r="F1092"/>
    </row>
    <row r="1093" spans="1:6" x14ac:dyDescent="0.35">
      <c r="A1093"/>
      <c r="B1093"/>
      <c r="C1093"/>
      <c r="D1093"/>
      <c r="E1093"/>
      <c r="F1093"/>
    </row>
    <row r="1094" spans="1:6" x14ac:dyDescent="0.35">
      <c r="A1094"/>
      <c r="B1094"/>
      <c r="C1094"/>
      <c r="D1094"/>
      <c r="E1094"/>
      <c r="F1094"/>
    </row>
    <row r="1095" spans="1:6" x14ac:dyDescent="0.35">
      <c r="A1095"/>
      <c r="B1095"/>
      <c r="C1095"/>
      <c r="D1095"/>
      <c r="E1095"/>
      <c r="F1095"/>
    </row>
    <row r="1096" spans="1:6" x14ac:dyDescent="0.35">
      <c r="A1096"/>
      <c r="B1096"/>
      <c r="C1096"/>
      <c r="D1096"/>
      <c r="E1096"/>
      <c r="F1096"/>
    </row>
    <row r="1097" spans="1:6" x14ac:dyDescent="0.35">
      <c r="A1097"/>
      <c r="B1097"/>
      <c r="C1097"/>
      <c r="D1097"/>
      <c r="E1097"/>
      <c r="F1097"/>
    </row>
    <row r="1098" spans="1:6" x14ac:dyDescent="0.35">
      <c r="A1098"/>
      <c r="B1098"/>
      <c r="C1098"/>
      <c r="D1098"/>
      <c r="E1098"/>
      <c r="F1098"/>
    </row>
    <row r="1099" spans="1:6" x14ac:dyDescent="0.35">
      <c r="A1099"/>
      <c r="B1099"/>
      <c r="C1099"/>
      <c r="D1099"/>
      <c r="E1099"/>
      <c r="F1099"/>
    </row>
    <row r="1100" spans="1:6" x14ac:dyDescent="0.35">
      <c r="A1100"/>
      <c r="B1100"/>
      <c r="C1100"/>
      <c r="D1100"/>
      <c r="E1100"/>
      <c r="F1100"/>
    </row>
    <row r="1101" spans="1:6" x14ac:dyDescent="0.35">
      <c r="A1101"/>
      <c r="B1101"/>
      <c r="C1101"/>
      <c r="D1101"/>
      <c r="E1101"/>
      <c r="F1101"/>
    </row>
    <row r="1102" spans="1:6" x14ac:dyDescent="0.35">
      <c r="A1102"/>
      <c r="B1102"/>
      <c r="C1102"/>
      <c r="D1102"/>
      <c r="E1102"/>
      <c r="F1102"/>
    </row>
    <row r="1103" spans="1:6" x14ac:dyDescent="0.35">
      <c r="A1103"/>
      <c r="B1103"/>
      <c r="C1103"/>
      <c r="D1103"/>
      <c r="E1103"/>
      <c r="F1103"/>
    </row>
    <row r="1104" spans="1:6" x14ac:dyDescent="0.35">
      <c r="A1104"/>
      <c r="B1104"/>
      <c r="C1104"/>
      <c r="D1104"/>
      <c r="E1104"/>
      <c r="F1104"/>
    </row>
    <row r="1105" spans="1:6" x14ac:dyDescent="0.35">
      <c r="A1105"/>
      <c r="B1105"/>
      <c r="C1105"/>
      <c r="D1105"/>
      <c r="E1105"/>
      <c r="F1105"/>
    </row>
    <row r="1106" spans="1:6" x14ac:dyDescent="0.35">
      <c r="A1106"/>
      <c r="B1106"/>
      <c r="C1106"/>
      <c r="D1106"/>
      <c r="E1106"/>
      <c r="F1106"/>
    </row>
    <row r="1107" spans="1:6" x14ac:dyDescent="0.35">
      <c r="A1107"/>
      <c r="B1107"/>
      <c r="C1107"/>
      <c r="D1107"/>
      <c r="E1107"/>
      <c r="F1107"/>
    </row>
    <row r="1108" spans="1:6" x14ac:dyDescent="0.35">
      <c r="A1108"/>
      <c r="B1108"/>
      <c r="C1108"/>
      <c r="D1108"/>
      <c r="E1108"/>
      <c r="F1108"/>
    </row>
    <row r="1109" spans="1:6" x14ac:dyDescent="0.35">
      <c r="A1109"/>
      <c r="B1109"/>
      <c r="C1109"/>
      <c r="D1109"/>
      <c r="E1109"/>
      <c r="F1109"/>
    </row>
    <row r="1110" spans="1:6" x14ac:dyDescent="0.35">
      <c r="A1110"/>
      <c r="B1110"/>
      <c r="C1110"/>
      <c r="D1110"/>
      <c r="E1110"/>
      <c r="F1110"/>
    </row>
    <row r="1111" spans="1:6" x14ac:dyDescent="0.35">
      <c r="A1111"/>
      <c r="B1111"/>
      <c r="C1111"/>
      <c r="D1111"/>
      <c r="E1111"/>
      <c r="F1111"/>
    </row>
    <row r="1112" spans="1:6" x14ac:dyDescent="0.35">
      <c r="A1112"/>
      <c r="B1112"/>
      <c r="C1112"/>
      <c r="D1112"/>
      <c r="E1112"/>
      <c r="F1112"/>
    </row>
    <row r="1113" spans="1:6" x14ac:dyDescent="0.35">
      <c r="A1113"/>
      <c r="B1113"/>
      <c r="C1113"/>
      <c r="D1113"/>
      <c r="E1113"/>
      <c r="F1113"/>
    </row>
    <row r="1114" spans="1:6" x14ac:dyDescent="0.35">
      <c r="A1114"/>
      <c r="B1114"/>
      <c r="C1114"/>
      <c r="D1114"/>
      <c r="E1114"/>
      <c r="F1114"/>
    </row>
    <row r="1115" spans="1:6" x14ac:dyDescent="0.35">
      <c r="A1115"/>
      <c r="B1115"/>
      <c r="C1115"/>
      <c r="D1115"/>
      <c r="E1115"/>
      <c r="F1115"/>
    </row>
    <row r="1116" spans="1:6" x14ac:dyDescent="0.35">
      <c r="A1116"/>
      <c r="B1116"/>
      <c r="C1116"/>
      <c r="D1116"/>
      <c r="E1116"/>
      <c r="F1116"/>
    </row>
    <row r="1117" spans="1:6" x14ac:dyDescent="0.35">
      <c r="A1117"/>
      <c r="B1117"/>
      <c r="C1117"/>
      <c r="D1117"/>
      <c r="E1117"/>
      <c r="F1117"/>
    </row>
    <row r="1118" spans="1:6" x14ac:dyDescent="0.35">
      <c r="A1118"/>
      <c r="B1118"/>
      <c r="C1118"/>
      <c r="D1118"/>
      <c r="E1118"/>
      <c r="F1118"/>
    </row>
    <row r="1119" spans="1:6" x14ac:dyDescent="0.35">
      <c r="A1119"/>
      <c r="B1119"/>
      <c r="C1119"/>
      <c r="D1119"/>
      <c r="E1119"/>
      <c r="F1119"/>
    </row>
    <row r="1120" spans="1:6" x14ac:dyDescent="0.35">
      <c r="A1120"/>
      <c r="B1120"/>
      <c r="C1120"/>
      <c r="D1120"/>
      <c r="E1120"/>
      <c r="F1120"/>
    </row>
    <row r="1121" spans="1:6" x14ac:dyDescent="0.35">
      <c r="A1121"/>
      <c r="B1121"/>
      <c r="C1121"/>
      <c r="D1121"/>
      <c r="E1121"/>
      <c r="F1121"/>
    </row>
    <row r="1122" spans="1:6" x14ac:dyDescent="0.35">
      <c r="A1122"/>
      <c r="B1122"/>
      <c r="C1122"/>
      <c r="D1122"/>
      <c r="E1122"/>
      <c r="F1122"/>
    </row>
    <row r="1123" spans="1:6" x14ac:dyDescent="0.35">
      <c r="A1123"/>
      <c r="B1123"/>
      <c r="C1123"/>
      <c r="D1123"/>
      <c r="E1123"/>
      <c r="F1123"/>
    </row>
    <row r="1124" spans="1:6" x14ac:dyDescent="0.35">
      <c r="A1124"/>
      <c r="B1124"/>
      <c r="C1124"/>
      <c r="D1124"/>
      <c r="E1124"/>
      <c r="F1124"/>
    </row>
    <row r="1125" spans="1:6" x14ac:dyDescent="0.35">
      <c r="A1125"/>
      <c r="B1125"/>
      <c r="C1125"/>
      <c r="D1125"/>
      <c r="E1125"/>
      <c r="F1125"/>
    </row>
    <row r="1126" spans="1:6" x14ac:dyDescent="0.35">
      <c r="A1126"/>
      <c r="B1126"/>
      <c r="C1126"/>
      <c r="D1126"/>
      <c r="E1126"/>
      <c r="F1126"/>
    </row>
    <row r="1127" spans="1:6" x14ac:dyDescent="0.35">
      <c r="A1127"/>
      <c r="B1127"/>
      <c r="C1127"/>
      <c r="D1127"/>
      <c r="E1127"/>
      <c r="F1127"/>
    </row>
    <row r="1128" spans="1:6" x14ac:dyDescent="0.35">
      <c r="A1128"/>
      <c r="B1128"/>
      <c r="C1128"/>
      <c r="D1128"/>
      <c r="E1128"/>
      <c r="F1128"/>
    </row>
    <row r="1129" spans="1:6" x14ac:dyDescent="0.35">
      <c r="A1129"/>
      <c r="B1129"/>
      <c r="C1129"/>
      <c r="D1129"/>
      <c r="E1129"/>
      <c r="F1129"/>
    </row>
    <row r="1130" spans="1:6" x14ac:dyDescent="0.35">
      <c r="A1130"/>
      <c r="B1130"/>
      <c r="C1130"/>
      <c r="D1130"/>
      <c r="E1130"/>
      <c r="F1130"/>
    </row>
    <row r="1131" spans="1:6" x14ac:dyDescent="0.35">
      <c r="A1131"/>
      <c r="B1131"/>
      <c r="C1131"/>
      <c r="D1131"/>
      <c r="E1131"/>
      <c r="F1131"/>
    </row>
    <row r="1132" spans="1:6" x14ac:dyDescent="0.35">
      <c r="A1132"/>
      <c r="B1132"/>
      <c r="C1132"/>
      <c r="D1132"/>
      <c r="E1132"/>
      <c r="F1132"/>
    </row>
    <row r="1133" spans="1:6" x14ac:dyDescent="0.35">
      <c r="A1133"/>
      <c r="B1133"/>
      <c r="C1133"/>
      <c r="D1133"/>
      <c r="E1133"/>
      <c r="F1133"/>
    </row>
    <row r="1134" spans="1:6" x14ac:dyDescent="0.35">
      <c r="A1134"/>
      <c r="B1134"/>
      <c r="C1134"/>
      <c r="D1134"/>
      <c r="E1134"/>
      <c r="F1134"/>
    </row>
    <row r="1135" spans="1:6" x14ac:dyDescent="0.35">
      <c r="A1135"/>
      <c r="B1135"/>
      <c r="C1135"/>
      <c r="D1135"/>
      <c r="E1135"/>
      <c r="F1135"/>
    </row>
    <row r="1136" spans="1:6" x14ac:dyDescent="0.35">
      <c r="A1136"/>
      <c r="B1136"/>
      <c r="C1136"/>
      <c r="D1136"/>
      <c r="E1136"/>
      <c r="F1136"/>
    </row>
    <row r="1137" spans="1:6" x14ac:dyDescent="0.35">
      <c r="A1137"/>
      <c r="B1137"/>
      <c r="C1137"/>
      <c r="D1137"/>
      <c r="E1137"/>
      <c r="F1137"/>
    </row>
    <row r="1138" spans="1:6" x14ac:dyDescent="0.35">
      <c r="A1138"/>
      <c r="B1138"/>
      <c r="C1138"/>
      <c r="D1138"/>
      <c r="E1138"/>
      <c r="F1138"/>
    </row>
    <row r="1139" spans="1:6" x14ac:dyDescent="0.35">
      <c r="A1139"/>
      <c r="B1139"/>
      <c r="C1139"/>
      <c r="D1139"/>
      <c r="E1139"/>
      <c r="F1139"/>
    </row>
    <row r="1140" spans="1:6" x14ac:dyDescent="0.35">
      <c r="A1140"/>
      <c r="B1140"/>
      <c r="C1140"/>
      <c r="D1140"/>
      <c r="E1140"/>
      <c r="F1140"/>
    </row>
    <row r="1141" spans="1:6" x14ac:dyDescent="0.35">
      <c r="A1141"/>
      <c r="B1141"/>
      <c r="C1141"/>
      <c r="D1141"/>
      <c r="E1141"/>
      <c r="F1141"/>
    </row>
    <row r="1142" spans="1:6" x14ac:dyDescent="0.35">
      <c r="A1142"/>
      <c r="B1142"/>
      <c r="C1142"/>
      <c r="D1142"/>
      <c r="E1142"/>
      <c r="F1142"/>
    </row>
    <row r="1143" spans="1:6" x14ac:dyDescent="0.35">
      <c r="A1143"/>
      <c r="B1143"/>
      <c r="C1143"/>
      <c r="D1143"/>
      <c r="E1143"/>
      <c r="F1143"/>
    </row>
    <row r="1144" spans="1:6" x14ac:dyDescent="0.35">
      <c r="A1144"/>
      <c r="B1144"/>
      <c r="C1144"/>
      <c r="D1144"/>
      <c r="E1144"/>
      <c r="F1144"/>
    </row>
    <row r="1145" spans="1:6" x14ac:dyDescent="0.35">
      <c r="A1145"/>
      <c r="B1145"/>
      <c r="C1145"/>
      <c r="D1145"/>
      <c r="E1145"/>
      <c r="F1145"/>
    </row>
    <row r="1146" spans="1:6" x14ac:dyDescent="0.35">
      <c r="A1146"/>
      <c r="B1146"/>
      <c r="C1146"/>
      <c r="D1146"/>
      <c r="E1146"/>
      <c r="F1146"/>
    </row>
    <row r="1147" spans="1:6" x14ac:dyDescent="0.35">
      <c r="A1147"/>
      <c r="B1147"/>
      <c r="C1147"/>
      <c r="D1147"/>
      <c r="E1147"/>
      <c r="F1147"/>
    </row>
    <row r="1148" spans="1:6" x14ac:dyDescent="0.35">
      <c r="A1148"/>
      <c r="B1148"/>
      <c r="C1148"/>
      <c r="D1148"/>
      <c r="E1148"/>
      <c r="F1148"/>
    </row>
    <row r="1149" spans="1:6" x14ac:dyDescent="0.35">
      <c r="A1149"/>
      <c r="B1149"/>
      <c r="C1149"/>
      <c r="D1149"/>
      <c r="E1149"/>
      <c r="F1149"/>
    </row>
    <row r="1150" spans="1:6" x14ac:dyDescent="0.35">
      <c r="A1150"/>
      <c r="B1150"/>
      <c r="C1150"/>
      <c r="D1150"/>
      <c r="E1150"/>
      <c r="F1150"/>
    </row>
    <row r="1151" spans="1:6" x14ac:dyDescent="0.35">
      <c r="A1151"/>
      <c r="B1151"/>
      <c r="C1151"/>
      <c r="D1151"/>
      <c r="E1151"/>
      <c r="F1151"/>
    </row>
    <row r="1152" spans="1:6" x14ac:dyDescent="0.35">
      <c r="A1152"/>
      <c r="B1152"/>
      <c r="C1152"/>
      <c r="D1152"/>
      <c r="E1152"/>
      <c r="F1152"/>
    </row>
    <row r="1153" spans="1:6" x14ac:dyDescent="0.35">
      <c r="A1153"/>
      <c r="B1153"/>
      <c r="C1153"/>
      <c r="D1153"/>
      <c r="E1153"/>
      <c r="F1153"/>
    </row>
    <row r="1154" spans="1:6" x14ac:dyDescent="0.35">
      <c r="A1154"/>
      <c r="B1154"/>
      <c r="C1154"/>
      <c r="D1154"/>
      <c r="E1154"/>
      <c r="F1154"/>
    </row>
    <row r="1155" spans="1:6" x14ac:dyDescent="0.35">
      <c r="A1155"/>
      <c r="B1155"/>
      <c r="C1155"/>
      <c r="D1155"/>
      <c r="E1155"/>
      <c r="F1155"/>
    </row>
    <row r="1156" spans="1:6" x14ac:dyDescent="0.35">
      <c r="A1156"/>
      <c r="B1156"/>
      <c r="C1156"/>
      <c r="D1156"/>
      <c r="E1156"/>
      <c r="F1156"/>
    </row>
    <row r="1157" spans="1:6" x14ac:dyDescent="0.35">
      <c r="A1157"/>
      <c r="B1157"/>
      <c r="C1157"/>
      <c r="D1157"/>
      <c r="E1157"/>
      <c r="F1157"/>
    </row>
    <row r="1158" spans="1:6" x14ac:dyDescent="0.35">
      <c r="A1158"/>
      <c r="B1158"/>
      <c r="C1158"/>
      <c r="D1158"/>
      <c r="E1158"/>
      <c r="F1158"/>
    </row>
    <row r="1159" spans="1:6" x14ac:dyDescent="0.35">
      <c r="A1159"/>
      <c r="B1159"/>
      <c r="C1159"/>
      <c r="D1159"/>
      <c r="E1159"/>
      <c r="F1159"/>
    </row>
    <row r="1160" spans="1:6" x14ac:dyDescent="0.35">
      <c r="A1160"/>
      <c r="B1160"/>
      <c r="C1160"/>
      <c r="D1160"/>
      <c r="E1160"/>
      <c r="F1160"/>
    </row>
    <row r="1161" spans="1:6" x14ac:dyDescent="0.35">
      <c r="A1161"/>
      <c r="B1161"/>
      <c r="C1161"/>
      <c r="D1161"/>
      <c r="E1161"/>
      <c r="F1161"/>
    </row>
    <row r="1162" spans="1:6" x14ac:dyDescent="0.35">
      <c r="A1162"/>
      <c r="B1162"/>
      <c r="C1162"/>
      <c r="D1162"/>
      <c r="E1162"/>
      <c r="F1162"/>
    </row>
    <row r="1163" spans="1:6" x14ac:dyDescent="0.35">
      <c r="A1163"/>
      <c r="B1163"/>
      <c r="C1163"/>
      <c r="D1163"/>
      <c r="E1163"/>
      <c r="F1163"/>
    </row>
    <row r="1164" spans="1:6" x14ac:dyDescent="0.35">
      <c r="A1164"/>
      <c r="B1164"/>
      <c r="C1164"/>
      <c r="D1164"/>
      <c r="E1164"/>
      <c r="F1164"/>
    </row>
    <row r="1165" spans="1:6" x14ac:dyDescent="0.35">
      <c r="A1165"/>
      <c r="B1165"/>
      <c r="C1165"/>
      <c r="D1165"/>
      <c r="E1165"/>
      <c r="F1165"/>
    </row>
    <row r="1166" spans="1:6" x14ac:dyDescent="0.35">
      <c r="A1166"/>
      <c r="B1166"/>
      <c r="C1166"/>
      <c r="D1166"/>
      <c r="E1166"/>
      <c r="F1166"/>
    </row>
    <row r="1167" spans="1:6" x14ac:dyDescent="0.35">
      <c r="A1167"/>
      <c r="B1167"/>
      <c r="C1167"/>
      <c r="D1167"/>
      <c r="E1167"/>
      <c r="F1167"/>
    </row>
    <row r="1168" spans="1:6" x14ac:dyDescent="0.35">
      <c r="A1168"/>
      <c r="B1168"/>
      <c r="C1168"/>
      <c r="D1168"/>
      <c r="E1168"/>
      <c r="F1168"/>
    </row>
    <row r="1169" spans="1:6" x14ac:dyDescent="0.35">
      <c r="A1169"/>
      <c r="B1169"/>
      <c r="C1169"/>
      <c r="D1169"/>
      <c r="E1169"/>
      <c r="F1169"/>
    </row>
    <row r="1170" spans="1:6" x14ac:dyDescent="0.35">
      <c r="A1170"/>
      <c r="B1170"/>
      <c r="C1170"/>
      <c r="D1170"/>
      <c r="E1170"/>
      <c r="F1170"/>
    </row>
    <row r="1171" spans="1:6" x14ac:dyDescent="0.35">
      <c r="A1171"/>
      <c r="B1171"/>
      <c r="C1171"/>
      <c r="D1171"/>
      <c r="E1171"/>
      <c r="F1171"/>
    </row>
    <row r="1172" spans="1:6" x14ac:dyDescent="0.35">
      <c r="A1172"/>
      <c r="B1172"/>
      <c r="C1172"/>
      <c r="D1172"/>
      <c r="E1172"/>
      <c r="F1172"/>
    </row>
    <row r="1173" spans="1:6" x14ac:dyDescent="0.35">
      <c r="A1173"/>
      <c r="B1173"/>
      <c r="C1173"/>
      <c r="D1173"/>
      <c r="E1173"/>
      <c r="F1173"/>
    </row>
    <row r="1174" spans="1:6" x14ac:dyDescent="0.35">
      <c r="A1174"/>
      <c r="B1174"/>
      <c r="C1174"/>
      <c r="D1174"/>
      <c r="E1174"/>
      <c r="F1174"/>
    </row>
    <row r="1175" spans="1:6" x14ac:dyDescent="0.35">
      <c r="A1175"/>
      <c r="B1175"/>
      <c r="C1175"/>
      <c r="D1175"/>
      <c r="E1175"/>
      <c r="F1175"/>
    </row>
    <row r="1176" spans="1:6" x14ac:dyDescent="0.35">
      <c r="A1176"/>
      <c r="B1176"/>
      <c r="C1176"/>
      <c r="D1176"/>
      <c r="E1176"/>
      <c r="F1176"/>
    </row>
    <row r="1177" spans="1:6" x14ac:dyDescent="0.35">
      <c r="A1177"/>
      <c r="B1177"/>
      <c r="C1177"/>
      <c r="D1177"/>
      <c r="E1177"/>
      <c r="F1177"/>
    </row>
    <row r="1178" spans="1:6" x14ac:dyDescent="0.35">
      <c r="A1178"/>
      <c r="B1178"/>
      <c r="C1178"/>
      <c r="D1178"/>
      <c r="E1178"/>
      <c r="F1178"/>
    </row>
    <row r="1179" spans="1:6" x14ac:dyDescent="0.35">
      <c r="A1179"/>
      <c r="B1179"/>
      <c r="C1179"/>
      <c r="D1179"/>
      <c r="E1179"/>
      <c r="F1179"/>
    </row>
    <row r="1180" spans="1:6" x14ac:dyDescent="0.35">
      <c r="A1180"/>
      <c r="B1180"/>
      <c r="C1180"/>
      <c r="D1180"/>
      <c r="E1180"/>
      <c r="F1180"/>
    </row>
    <row r="1181" spans="1:6" x14ac:dyDescent="0.35">
      <c r="A1181"/>
      <c r="B1181"/>
      <c r="C1181"/>
      <c r="D1181"/>
      <c r="E1181"/>
      <c r="F1181"/>
    </row>
    <row r="1182" spans="1:6" x14ac:dyDescent="0.35">
      <c r="A1182"/>
      <c r="B1182"/>
      <c r="C1182"/>
      <c r="D1182"/>
      <c r="E1182"/>
      <c r="F1182"/>
    </row>
    <row r="1183" spans="1:6" x14ac:dyDescent="0.35">
      <c r="A1183"/>
      <c r="B1183"/>
      <c r="C1183"/>
      <c r="D1183"/>
      <c r="E1183"/>
      <c r="F1183"/>
    </row>
    <row r="1184" spans="1:6" x14ac:dyDescent="0.35">
      <c r="A1184"/>
      <c r="B1184"/>
      <c r="C1184"/>
      <c r="D1184"/>
      <c r="E1184"/>
      <c r="F1184"/>
    </row>
    <row r="1185" spans="1:6" x14ac:dyDescent="0.35">
      <c r="A1185"/>
      <c r="B1185"/>
      <c r="C1185"/>
      <c r="D1185"/>
      <c r="E1185"/>
      <c r="F1185"/>
    </row>
    <row r="1186" spans="1:6" x14ac:dyDescent="0.35">
      <c r="A1186"/>
      <c r="B1186"/>
      <c r="C1186"/>
      <c r="D1186"/>
      <c r="E1186"/>
      <c r="F1186"/>
    </row>
    <row r="1187" spans="1:6" x14ac:dyDescent="0.35">
      <c r="A1187"/>
      <c r="B1187"/>
      <c r="C1187"/>
      <c r="D1187"/>
      <c r="E1187"/>
      <c r="F1187"/>
    </row>
    <row r="1188" spans="1:6" x14ac:dyDescent="0.35">
      <c r="A1188"/>
      <c r="B1188"/>
      <c r="C1188"/>
      <c r="D1188"/>
      <c r="E1188"/>
      <c r="F1188"/>
    </row>
    <row r="1189" spans="1:6" x14ac:dyDescent="0.35">
      <c r="A1189"/>
      <c r="B1189"/>
      <c r="C1189"/>
      <c r="D1189"/>
      <c r="E1189"/>
      <c r="F1189"/>
    </row>
    <row r="1190" spans="1:6" x14ac:dyDescent="0.35">
      <c r="A1190"/>
      <c r="B1190"/>
      <c r="C1190"/>
      <c r="D1190"/>
      <c r="E1190"/>
      <c r="F1190"/>
    </row>
    <row r="1191" spans="1:6" x14ac:dyDescent="0.35">
      <c r="A1191"/>
      <c r="B1191"/>
      <c r="C1191"/>
      <c r="D1191"/>
      <c r="E1191"/>
      <c r="F1191"/>
    </row>
    <row r="1192" spans="1:6" x14ac:dyDescent="0.35">
      <c r="A1192"/>
      <c r="B1192"/>
      <c r="C1192"/>
      <c r="D1192"/>
      <c r="E1192"/>
      <c r="F1192"/>
    </row>
    <row r="1193" spans="1:6" x14ac:dyDescent="0.35">
      <c r="A1193"/>
      <c r="B1193"/>
      <c r="C1193"/>
      <c r="D1193"/>
      <c r="E1193"/>
      <c r="F1193"/>
    </row>
    <row r="1194" spans="1:6" x14ac:dyDescent="0.35">
      <c r="A1194"/>
      <c r="B1194"/>
      <c r="C1194"/>
      <c r="D1194"/>
      <c r="E1194"/>
      <c r="F1194"/>
    </row>
    <row r="1195" spans="1:6" x14ac:dyDescent="0.35">
      <c r="A1195"/>
      <c r="B1195"/>
      <c r="C1195"/>
      <c r="D1195"/>
      <c r="E1195"/>
      <c r="F1195"/>
    </row>
    <row r="1196" spans="1:6" x14ac:dyDescent="0.35">
      <c r="A1196"/>
      <c r="B1196"/>
      <c r="C1196"/>
      <c r="D1196"/>
      <c r="E1196"/>
      <c r="F1196"/>
    </row>
    <row r="1197" spans="1:6" x14ac:dyDescent="0.35">
      <c r="A1197"/>
      <c r="B1197"/>
      <c r="C1197"/>
      <c r="D1197"/>
      <c r="E1197"/>
      <c r="F1197"/>
    </row>
    <row r="1198" spans="1:6" x14ac:dyDescent="0.35">
      <c r="A1198"/>
      <c r="B1198"/>
      <c r="C1198"/>
      <c r="D1198"/>
      <c r="E1198"/>
      <c r="F1198"/>
    </row>
    <row r="1199" spans="1:6" x14ac:dyDescent="0.35">
      <c r="A1199"/>
      <c r="B1199"/>
      <c r="C1199"/>
      <c r="D1199"/>
      <c r="E1199"/>
      <c r="F1199"/>
    </row>
    <row r="1200" spans="1:6" x14ac:dyDescent="0.35">
      <c r="A1200"/>
      <c r="B1200"/>
      <c r="C1200"/>
      <c r="D1200"/>
      <c r="E1200"/>
      <c r="F1200"/>
    </row>
    <row r="1201" spans="1:6" x14ac:dyDescent="0.35">
      <c r="A1201"/>
      <c r="B1201"/>
      <c r="C1201"/>
      <c r="D1201"/>
      <c r="E1201"/>
      <c r="F1201"/>
    </row>
    <row r="1202" spans="1:6" x14ac:dyDescent="0.35">
      <c r="A1202"/>
      <c r="B1202"/>
      <c r="C1202"/>
      <c r="D1202"/>
      <c r="E1202"/>
      <c r="F1202"/>
    </row>
    <row r="1203" spans="1:6" x14ac:dyDescent="0.35">
      <c r="A1203"/>
      <c r="B1203"/>
      <c r="C1203"/>
      <c r="D1203"/>
      <c r="E1203"/>
      <c r="F1203"/>
    </row>
    <row r="1204" spans="1:6" x14ac:dyDescent="0.35">
      <c r="A1204"/>
      <c r="B1204"/>
      <c r="C1204"/>
      <c r="D1204"/>
      <c r="E1204"/>
      <c r="F1204"/>
    </row>
    <row r="1205" spans="1:6" x14ac:dyDescent="0.35">
      <c r="A1205"/>
      <c r="B1205"/>
      <c r="C1205"/>
      <c r="D1205"/>
      <c r="E1205"/>
      <c r="F1205"/>
    </row>
    <row r="1206" spans="1:6" x14ac:dyDescent="0.35">
      <c r="A1206"/>
      <c r="B1206"/>
      <c r="C1206"/>
      <c r="D1206"/>
      <c r="E1206"/>
      <c r="F1206"/>
    </row>
    <row r="1207" spans="1:6" x14ac:dyDescent="0.35">
      <c r="A1207"/>
      <c r="B1207"/>
      <c r="C1207"/>
      <c r="D1207"/>
      <c r="E1207"/>
      <c r="F1207"/>
    </row>
    <row r="1208" spans="1:6" x14ac:dyDescent="0.35">
      <c r="A1208"/>
      <c r="B1208"/>
      <c r="C1208"/>
      <c r="D1208"/>
      <c r="E1208"/>
      <c r="F1208"/>
    </row>
    <row r="1209" spans="1:6" x14ac:dyDescent="0.35">
      <c r="A1209"/>
      <c r="B1209"/>
      <c r="C1209"/>
      <c r="D1209"/>
      <c r="E1209"/>
      <c r="F1209"/>
    </row>
    <row r="1210" spans="1:6" x14ac:dyDescent="0.35">
      <c r="A1210"/>
      <c r="B1210"/>
      <c r="C1210"/>
      <c r="D1210"/>
      <c r="E1210"/>
      <c r="F1210"/>
    </row>
    <row r="1211" spans="1:6" x14ac:dyDescent="0.35">
      <c r="A1211"/>
      <c r="B1211"/>
      <c r="C1211"/>
      <c r="D1211"/>
      <c r="E1211"/>
      <c r="F1211"/>
    </row>
    <row r="1212" spans="1:6" x14ac:dyDescent="0.35">
      <c r="A1212"/>
      <c r="B1212"/>
      <c r="C1212"/>
      <c r="D1212"/>
      <c r="E1212"/>
      <c r="F1212"/>
    </row>
    <row r="1213" spans="1:6" x14ac:dyDescent="0.35">
      <c r="A1213"/>
      <c r="B1213"/>
      <c r="C1213"/>
      <c r="D1213"/>
      <c r="E1213"/>
      <c r="F1213"/>
    </row>
    <row r="1214" spans="1:6" x14ac:dyDescent="0.35">
      <c r="A1214"/>
      <c r="B1214"/>
      <c r="C1214"/>
      <c r="D1214"/>
      <c r="E1214"/>
      <c r="F1214"/>
    </row>
    <row r="1215" spans="1:6" x14ac:dyDescent="0.35">
      <c r="A1215"/>
      <c r="B1215"/>
      <c r="C1215"/>
      <c r="D1215"/>
      <c r="E1215"/>
      <c r="F1215"/>
    </row>
    <row r="1216" spans="1:6" x14ac:dyDescent="0.35">
      <c r="A1216"/>
      <c r="B1216"/>
      <c r="C1216"/>
      <c r="D1216"/>
      <c r="E1216"/>
      <c r="F1216"/>
    </row>
    <row r="1217" spans="1:6" x14ac:dyDescent="0.35">
      <c r="A1217"/>
      <c r="B1217"/>
      <c r="C1217"/>
      <c r="D1217"/>
      <c r="E1217"/>
      <c r="F1217"/>
    </row>
    <row r="1218" spans="1:6" x14ac:dyDescent="0.35">
      <c r="A1218"/>
      <c r="B1218"/>
      <c r="C1218"/>
      <c r="D1218"/>
      <c r="E1218"/>
      <c r="F1218"/>
    </row>
    <row r="1219" spans="1:6" x14ac:dyDescent="0.35">
      <c r="A1219"/>
      <c r="B1219"/>
      <c r="C1219"/>
      <c r="D1219"/>
      <c r="E1219"/>
      <c r="F1219"/>
    </row>
    <row r="1220" spans="1:6" x14ac:dyDescent="0.35">
      <c r="A1220"/>
      <c r="B1220"/>
      <c r="C1220"/>
      <c r="D1220"/>
      <c r="E1220"/>
      <c r="F1220"/>
    </row>
    <row r="1221" spans="1:6" x14ac:dyDescent="0.35">
      <c r="A1221"/>
      <c r="B1221"/>
      <c r="C1221"/>
      <c r="D1221"/>
      <c r="E1221"/>
      <c r="F1221"/>
    </row>
    <row r="1222" spans="1:6" x14ac:dyDescent="0.35">
      <c r="A1222"/>
      <c r="B1222"/>
      <c r="C1222"/>
      <c r="D1222"/>
      <c r="E1222"/>
      <c r="F1222"/>
    </row>
    <row r="1223" spans="1:6" x14ac:dyDescent="0.35">
      <c r="A1223"/>
      <c r="B1223"/>
      <c r="C1223"/>
      <c r="D1223"/>
      <c r="E1223"/>
      <c r="F1223"/>
    </row>
    <row r="1224" spans="1:6" x14ac:dyDescent="0.35">
      <c r="A1224"/>
      <c r="B1224"/>
      <c r="C1224"/>
      <c r="D1224"/>
      <c r="E1224"/>
      <c r="F1224"/>
    </row>
    <row r="1225" spans="1:6" x14ac:dyDescent="0.35">
      <c r="A1225"/>
      <c r="B1225"/>
      <c r="C1225"/>
      <c r="D1225"/>
      <c r="E1225"/>
      <c r="F1225"/>
    </row>
    <row r="1226" spans="1:6" x14ac:dyDescent="0.35">
      <c r="A1226"/>
      <c r="B1226"/>
      <c r="C1226"/>
      <c r="D1226"/>
      <c r="E1226"/>
      <c r="F1226"/>
    </row>
    <row r="1227" spans="1:6" x14ac:dyDescent="0.35">
      <c r="A1227"/>
      <c r="B1227"/>
      <c r="C1227"/>
      <c r="D1227"/>
      <c r="E1227"/>
      <c r="F1227"/>
    </row>
    <row r="1228" spans="1:6" x14ac:dyDescent="0.35">
      <c r="A1228"/>
      <c r="B1228"/>
      <c r="C1228"/>
      <c r="D1228"/>
      <c r="E1228"/>
      <c r="F1228"/>
    </row>
    <row r="1229" spans="1:6" x14ac:dyDescent="0.35">
      <c r="A1229"/>
      <c r="B1229"/>
      <c r="C1229"/>
      <c r="D1229"/>
      <c r="E1229"/>
      <c r="F1229"/>
    </row>
    <row r="1230" spans="1:6" x14ac:dyDescent="0.35">
      <c r="A1230"/>
      <c r="B1230"/>
      <c r="C1230"/>
      <c r="D1230"/>
      <c r="E1230"/>
      <c r="F1230"/>
    </row>
    <row r="1231" spans="1:6" x14ac:dyDescent="0.35">
      <c r="A1231"/>
      <c r="B1231"/>
      <c r="C1231"/>
      <c r="D1231"/>
      <c r="E1231"/>
      <c r="F1231"/>
    </row>
    <row r="1232" spans="1:6" x14ac:dyDescent="0.35">
      <c r="A1232"/>
      <c r="B1232"/>
      <c r="C1232"/>
      <c r="D1232"/>
      <c r="E1232"/>
      <c r="F1232"/>
    </row>
    <row r="1233" spans="1:6" x14ac:dyDescent="0.35">
      <c r="A1233"/>
      <c r="B1233"/>
      <c r="C1233"/>
      <c r="D1233"/>
      <c r="E1233"/>
      <c r="F1233"/>
    </row>
    <row r="1234" spans="1:6" x14ac:dyDescent="0.35">
      <c r="A1234"/>
      <c r="B1234"/>
      <c r="C1234"/>
      <c r="D1234"/>
      <c r="E1234"/>
      <c r="F1234"/>
    </row>
    <row r="1235" spans="1:6" x14ac:dyDescent="0.35">
      <c r="A1235"/>
      <c r="B1235"/>
      <c r="C1235"/>
      <c r="D1235"/>
      <c r="E1235"/>
      <c r="F1235"/>
    </row>
    <row r="1236" spans="1:6" x14ac:dyDescent="0.35">
      <c r="A1236"/>
      <c r="B1236"/>
      <c r="C1236"/>
      <c r="D1236"/>
      <c r="E1236"/>
      <c r="F1236"/>
    </row>
    <row r="1237" spans="1:6" x14ac:dyDescent="0.35">
      <c r="A1237"/>
      <c r="B1237"/>
      <c r="C1237"/>
      <c r="D1237"/>
      <c r="E1237"/>
      <c r="F1237"/>
    </row>
    <row r="1238" spans="1:6" x14ac:dyDescent="0.35">
      <c r="A1238"/>
      <c r="B1238"/>
      <c r="C1238"/>
      <c r="D1238"/>
      <c r="E1238"/>
      <c r="F1238"/>
    </row>
    <row r="1239" spans="1:6" x14ac:dyDescent="0.35">
      <c r="A1239"/>
      <c r="B1239"/>
      <c r="C1239"/>
      <c r="D1239"/>
      <c r="E1239"/>
      <c r="F1239"/>
    </row>
    <row r="1240" spans="1:6" x14ac:dyDescent="0.35">
      <c r="A1240"/>
      <c r="B1240"/>
      <c r="C1240"/>
      <c r="D1240"/>
      <c r="E1240"/>
      <c r="F1240"/>
    </row>
    <row r="1241" spans="1:6" x14ac:dyDescent="0.35">
      <c r="A1241"/>
      <c r="B1241"/>
      <c r="C1241"/>
      <c r="D1241"/>
      <c r="E1241"/>
      <c r="F1241"/>
    </row>
    <row r="1242" spans="1:6" x14ac:dyDescent="0.35">
      <c r="A1242"/>
      <c r="B1242"/>
      <c r="C1242"/>
      <c r="D1242"/>
      <c r="E1242"/>
      <c r="F1242"/>
    </row>
    <row r="1243" spans="1:6" x14ac:dyDescent="0.35">
      <c r="A1243"/>
      <c r="B1243"/>
      <c r="C1243"/>
      <c r="D1243"/>
      <c r="E1243"/>
      <c r="F1243"/>
    </row>
    <row r="1244" spans="1:6" x14ac:dyDescent="0.35">
      <c r="A1244"/>
      <c r="B1244"/>
      <c r="C1244"/>
      <c r="D1244"/>
      <c r="E1244"/>
      <c r="F1244"/>
    </row>
    <row r="1245" spans="1:6" x14ac:dyDescent="0.35">
      <c r="A1245"/>
      <c r="B1245"/>
      <c r="C1245"/>
      <c r="D1245"/>
      <c r="E1245"/>
      <c r="F1245"/>
    </row>
    <row r="1246" spans="1:6" x14ac:dyDescent="0.35">
      <c r="A1246"/>
      <c r="B1246"/>
      <c r="C1246"/>
      <c r="D1246"/>
      <c r="E1246"/>
      <c r="F1246"/>
    </row>
    <row r="1247" spans="1:6" x14ac:dyDescent="0.35">
      <c r="A1247"/>
      <c r="B1247"/>
      <c r="C1247"/>
      <c r="D1247"/>
      <c r="E1247"/>
      <c r="F1247"/>
    </row>
    <row r="1248" spans="1:6" x14ac:dyDescent="0.35">
      <c r="A1248"/>
      <c r="B1248"/>
      <c r="C1248"/>
      <c r="D1248"/>
      <c r="E1248"/>
      <c r="F1248"/>
    </row>
    <row r="1249" spans="1:6" x14ac:dyDescent="0.35">
      <c r="A1249"/>
      <c r="B1249"/>
      <c r="C1249"/>
      <c r="D1249"/>
      <c r="E1249"/>
      <c r="F1249"/>
    </row>
    <row r="1250" spans="1:6" x14ac:dyDescent="0.35">
      <c r="A1250"/>
      <c r="B1250"/>
      <c r="C1250"/>
      <c r="D1250"/>
      <c r="E1250"/>
      <c r="F1250"/>
    </row>
    <row r="1251" spans="1:6" x14ac:dyDescent="0.35">
      <c r="A1251"/>
      <c r="B1251"/>
      <c r="C1251"/>
      <c r="D1251"/>
      <c r="E1251"/>
      <c r="F1251"/>
    </row>
    <row r="1252" spans="1:6" x14ac:dyDescent="0.35">
      <c r="A1252"/>
      <c r="B1252"/>
      <c r="C1252"/>
      <c r="D1252"/>
      <c r="E1252"/>
      <c r="F1252"/>
    </row>
    <row r="1253" spans="1:6" x14ac:dyDescent="0.35">
      <c r="A1253"/>
      <c r="B1253"/>
      <c r="C1253"/>
      <c r="D1253"/>
      <c r="E1253"/>
      <c r="F1253"/>
    </row>
    <row r="1254" spans="1:6" x14ac:dyDescent="0.35">
      <c r="A1254"/>
      <c r="B1254"/>
      <c r="C1254"/>
      <c r="D1254"/>
      <c r="E1254"/>
      <c r="F1254"/>
    </row>
    <row r="1255" spans="1:6" x14ac:dyDescent="0.35">
      <c r="A1255"/>
      <c r="B1255"/>
      <c r="C1255"/>
      <c r="D1255"/>
      <c r="E1255"/>
      <c r="F1255"/>
    </row>
    <row r="1256" spans="1:6" x14ac:dyDescent="0.35">
      <c r="A1256"/>
      <c r="B1256"/>
      <c r="C1256"/>
      <c r="D1256"/>
      <c r="E1256"/>
      <c r="F1256"/>
    </row>
    <row r="1257" spans="1:6" x14ac:dyDescent="0.35">
      <c r="A1257"/>
      <c r="B1257"/>
      <c r="C1257"/>
      <c r="D1257"/>
      <c r="E1257"/>
      <c r="F1257"/>
    </row>
    <row r="1258" spans="1:6" x14ac:dyDescent="0.35">
      <c r="A1258"/>
      <c r="B1258"/>
      <c r="C1258"/>
      <c r="D1258"/>
      <c r="E1258"/>
      <c r="F1258"/>
    </row>
    <row r="1259" spans="1:6" x14ac:dyDescent="0.35">
      <c r="A1259"/>
      <c r="B1259"/>
      <c r="C1259"/>
      <c r="D1259"/>
      <c r="E1259"/>
      <c r="F1259"/>
    </row>
    <row r="1260" spans="1:6" x14ac:dyDescent="0.35">
      <c r="A1260"/>
      <c r="B1260"/>
      <c r="C1260"/>
      <c r="D1260"/>
      <c r="E1260"/>
      <c r="F1260"/>
    </row>
    <row r="1261" spans="1:6" x14ac:dyDescent="0.35">
      <c r="A1261"/>
      <c r="B1261"/>
      <c r="C1261"/>
      <c r="D1261"/>
      <c r="E1261"/>
      <c r="F1261"/>
    </row>
    <row r="1262" spans="1:6" x14ac:dyDescent="0.35">
      <c r="A1262"/>
      <c r="B1262"/>
      <c r="C1262"/>
      <c r="D1262"/>
      <c r="E1262"/>
      <c r="F1262"/>
    </row>
    <row r="1263" spans="1:6" x14ac:dyDescent="0.35">
      <c r="A1263"/>
      <c r="B1263"/>
      <c r="C1263"/>
      <c r="D1263"/>
      <c r="E1263"/>
      <c r="F1263"/>
    </row>
    <row r="1264" spans="1:6" x14ac:dyDescent="0.35">
      <c r="A1264"/>
      <c r="B1264"/>
      <c r="C1264"/>
      <c r="D1264"/>
      <c r="E1264"/>
      <c r="F1264"/>
    </row>
    <row r="1265" spans="1:6" x14ac:dyDescent="0.35">
      <c r="A1265"/>
      <c r="B1265"/>
      <c r="C1265"/>
      <c r="D1265"/>
      <c r="E1265"/>
      <c r="F1265"/>
    </row>
    <row r="1266" spans="1:6" x14ac:dyDescent="0.35">
      <c r="A1266"/>
      <c r="B1266"/>
      <c r="C1266"/>
      <c r="D1266"/>
      <c r="E1266"/>
      <c r="F1266"/>
    </row>
    <row r="1267" spans="1:6" x14ac:dyDescent="0.35">
      <c r="A1267"/>
      <c r="B1267"/>
      <c r="C1267"/>
      <c r="D1267"/>
      <c r="E1267"/>
      <c r="F1267"/>
    </row>
    <row r="1268" spans="1:6" x14ac:dyDescent="0.35">
      <c r="A1268"/>
      <c r="B1268"/>
      <c r="C1268"/>
      <c r="D1268"/>
      <c r="E1268"/>
      <c r="F1268"/>
    </row>
    <row r="1269" spans="1:6" x14ac:dyDescent="0.35">
      <c r="A1269"/>
      <c r="B1269"/>
      <c r="C1269"/>
      <c r="D1269"/>
      <c r="E1269"/>
      <c r="F1269"/>
    </row>
    <row r="1270" spans="1:6" x14ac:dyDescent="0.35">
      <c r="A1270"/>
      <c r="B1270"/>
      <c r="C1270"/>
      <c r="D1270"/>
      <c r="E1270"/>
      <c r="F1270"/>
    </row>
    <row r="1271" spans="1:6" x14ac:dyDescent="0.35">
      <c r="A1271"/>
      <c r="B1271"/>
      <c r="C1271"/>
      <c r="D1271"/>
      <c r="E1271"/>
      <c r="F1271"/>
    </row>
    <row r="1272" spans="1:6" x14ac:dyDescent="0.35">
      <c r="A1272"/>
      <c r="B1272"/>
      <c r="C1272"/>
      <c r="D1272"/>
      <c r="E1272"/>
      <c r="F1272"/>
    </row>
    <row r="1273" spans="1:6" x14ac:dyDescent="0.35">
      <c r="A1273"/>
      <c r="B1273"/>
      <c r="C1273"/>
      <c r="D1273"/>
      <c r="E1273"/>
      <c r="F1273"/>
    </row>
    <row r="1274" spans="1:6" x14ac:dyDescent="0.35">
      <c r="A1274"/>
      <c r="B1274"/>
      <c r="C1274"/>
      <c r="D1274"/>
      <c r="E1274"/>
      <c r="F1274"/>
    </row>
    <row r="1275" spans="1:6" x14ac:dyDescent="0.35">
      <c r="A1275"/>
      <c r="B1275"/>
      <c r="C1275"/>
      <c r="D1275"/>
      <c r="E1275"/>
      <c r="F1275"/>
    </row>
    <row r="1276" spans="1:6" x14ac:dyDescent="0.35">
      <c r="A1276"/>
      <c r="B1276"/>
      <c r="C1276"/>
      <c r="D1276"/>
      <c r="E1276"/>
      <c r="F1276"/>
    </row>
    <row r="1277" spans="1:6" x14ac:dyDescent="0.35">
      <c r="A1277"/>
      <c r="B1277"/>
      <c r="C1277"/>
      <c r="D1277"/>
      <c r="E1277"/>
      <c r="F1277"/>
    </row>
    <row r="1278" spans="1:6" x14ac:dyDescent="0.35">
      <c r="A1278"/>
      <c r="B1278"/>
      <c r="C1278"/>
      <c r="D1278"/>
      <c r="E1278"/>
      <c r="F1278"/>
    </row>
    <row r="1279" spans="1:6" x14ac:dyDescent="0.35">
      <c r="A1279"/>
      <c r="B1279"/>
      <c r="C1279"/>
      <c r="D1279"/>
      <c r="E1279"/>
      <c r="F1279"/>
    </row>
    <row r="1280" spans="1:6" x14ac:dyDescent="0.35">
      <c r="A1280"/>
      <c r="B1280"/>
      <c r="C1280"/>
      <c r="D1280"/>
      <c r="E1280"/>
      <c r="F1280"/>
    </row>
    <row r="1281" spans="1:6" x14ac:dyDescent="0.35">
      <c r="A1281"/>
      <c r="B1281"/>
      <c r="C1281"/>
      <c r="D1281"/>
      <c r="E1281"/>
      <c r="F1281"/>
    </row>
    <row r="1282" spans="1:6" x14ac:dyDescent="0.35">
      <c r="A1282"/>
      <c r="B1282"/>
      <c r="C1282"/>
      <c r="D1282"/>
      <c r="E1282"/>
      <c r="F1282"/>
    </row>
    <row r="1283" spans="1:6" x14ac:dyDescent="0.35">
      <c r="A1283"/>
      <c r="B1283"/>
      <c r="C1283"/>
      <c r="D1283"/>
      <c r="E1283"/>
      <c r="F1283"/>
    </row>
    <row r="1284" spans="1:6" x14ac:dyDescent="0.35">
      <c r="A1284"/>
      <c r="B1284"/>
      <c r="C1284"/>
      <c r="D1284"/>
      <c r="E1284"/>
      <c r="F1284"/>
    </row>
    <row r="1285" spans="1:6" x14ac:dyDescent="0.35">
      <c r="A1285"/>
      <c r="B1285"/>
      <c r="C1285"/>
      <c r="D1285"/>
      <c r="E1285"/>
      <c r="F1285"/>
    </row>
    <row r="1286" spans="1:6" x14ac:dyDescent="0.35">
      <c r="A1286"/>
      <c r="B1286"/>
      <c r="C1286"/>
      <c r="D1286"/>
      <c r="E1286"/>
      <c r="F1286"/>
    </row>
    <row r="1287" spans="1:6" x14ac:dyDescent="0.35">
      <c r="A1287"/>
      <c r="B1287"/>
      <c r="C1287"/>
      <c r="D1287"/>
      <c r="E1287"/>
      <c r="F1287"/>
    </row>
    <row r="1288" spans="1:6" x14ac:dyDescent="0.35">
      <c r="A1288"/>
      <c r="B1288"/>
      <c r="C1288"/>
      <c r="D1288"/>
      <c r="E1288"/>
      <c r="F1288"/>
    </row>
    <row r="1289" spans="1:6" x14ac:dyDescent="0.35">
      <c r="A1289"/>
      <c r="B1289"/>
      <c r="C1289"/>
      <c r="D1289"/>
      <c r="E1289"/>
      <c r="F1289"/>
    </row>
    <row r="1290" spans="1:6" x14ac:dyDescent="0.35">
      <c r="A1290"/>
      <c r="B1290"/>
      <c r="C1290"/>
      <c r="D1290"/>
      <c r="E1290"/>
      <c r="F1290"/>
    </row>
    <row r="1291" spans="1:6" x14ac:dyDescent="0.35">
      <c r="A1291"/>
      <c r="B1291"/>
      <c r="C1291"/>
      <c r="D1291"/>
      <c r="E1291"/>
      <c r="F1291"/>
    </row>
    <row r="1292" spans="1:6" x14ac:dyDescent="0.35">
      <c r="A1292"/>
      <c r="B1292"/>
      <c r="C1292"/>
      <c r="D1292"/>
      <c r="E1292"/>
      <c r="F1292"/>
    </row>
    <row r="1293" spans="1:6" x14ac:dyDescent="0.35">
      <c r="A1293"/>
      <c r="B1293"/>
      <c r="C1293"/>
      <c r="D1293"/>
      <c r="E1293"/>
      <c r="F1293"/>
    </row>
    <row r="1294" spans="1:6" x14ac:dyDescent="0.35">
      <c r="A1294"/>
      <c r="B1294"/>
      <c r="C1294"/>
      <c r="D1294"/>
      <c r="E1294"/>
      <c r="F1294"/>
    </row>
    <row r="1295" spans="1:6" x14ac:dyDescent="0.35">
      <c r="A1295"/>
      <c r="B1295"/>
      <c r="C1295"/>
      <c r="D1295"/>
      <c r="E1295"/>
      <c r="F1295"/>
    </row>
    <row r="1296" spans="1:6" x14ac:dyDescent="0.35">
      <c r="A1296"/>
      <c r="B1296"/>
      <c r="C1296"/>
      <c r="D1296"/>
      <c r="E1296"/>
      <c r="F1296"/>
    </row>
    <row r="1297" spans="1:6" x14ac:dyDescent="0.35">
      <c r="A1297"/>
      <c r="B1297"/>
      <c r="C1297"/>
      <c r="D1297"/>
      <c r="E1297"/>
      <c r="F1297"/>
    </row>
    <row r="1298" spans="1:6" x14ac:dyDescent="0.35">
      <c r="A1298"/>
      <c r="B1298"/>
      <c r="C1298"/>
      <c r="D1298"/>
      <c r="E1298"/>
      <c r="F1298"/>
    </row>
    <row r="1299" spans="1:6" x14ac:dyDescent="0.35">
      <c r="A1299"/>
      <c r="B1299"/>
      <c r="C1299"/>
      <c r="D1299"/>
      <c r="E1299"/>
      <c r="F1299"/>
    </row>
    <row r="1300" spans="1:6" x14ac:dyDescent="0.35">
      <c r="A1300"/>
      <c r="B1300"/>
      <c r="C1300"/>
      <c r="D1300"/>
      <c r="E1300"/>
      <c r="F1300"/>
    </row>
    <row r="1301" spans="1:6" x14ac:dyDescent="0.35">
      <c r="A1301"/>
      <c r="B1301"/>
      <c r="C1301"/>
      <c r="D1301"/>
      <c r="E1301"/>
      <c r="F1301"/>
    </row>
    <row r="1302" spans="1:6" x14ac:dyDescent="0.35">
      <c r="A1302"/>
      <c r="B1302"/>
      <c r="C1302"/>
      <c r="D1302"/>
      <c r="E1302"/>
      <c r="F1302"/>
    </row>
    <row r="1303" spans="1:6" x14ac:dyDescent="0.35">
      <c r="A1303"/>
      <c r="B1303"/>
      <c r="C1303"/>
      <c r="D1303"/>
      <c r="E1303"/>
      <c r="F1303"/>
    </row>
    <row r="1304" spans="1:6" x14ac:dyDescent="0.35">
      <c r="A1304"/>
      <c r="B1304"/>
      <c r="C1304"/>
      <c r="D1304"/>
      <c r="E1304"/>
      <c r="F1304"/>
    </row>
    <row r="1305" spans="1:6" x14ac:dyDescent="0.35">
      <c r="A1305"/>
      <c r="B1305"/>
      <c r="C1305"/>
      <c r="D1305"/>
      <c r="E1305"/>
      <c r="F1305"/>
    </row>
    <row r="1306" spans="1:6" x14ac:dyDescent="0.35">
      <c r="A1306"/>
      <c r="B1306"/>
      <c r="C1306"/>
      <c r="D1306"/>
      <c r="E1306"/>
      <c r="F1306"/>
    </row>
    <row r="1307" spans="1:6" x14ac:dyDescent="0.35">
      <c r="A1307"/>
      <c r="B1307"/>
      <c r="C1307"/>
      <c r="D1307"/>
      <c r="E1307"/>
      <c r="F1307"/>
    </row>
    <row r="1308" spans="1:6" x14ac:dyDescent="0.35">
      <c r="A1308"/>
      <c r="B1308"/>
      <c r="C1308"/>
      <c r="D1308"/>
      <c r="E1308"/>
      <c r="F1308"/>
    </row>
    <row r="1309" spans="1:6" x14ac:dyDescent="0.35">
      <c r="A1309"/>
      <c r="B1309"/>
      <c r="C1309"/>
      <c r="D1309"/>
      <c r="E1309"/>
      <c r="F1309"/>
    </row>
    <row r="1310" spans="1:6" x14ac:dyDescent="0.35">
      <c r="A1310"/>
      <c r="B1310"/>
      <c r="C1310"/>
      <c r="D1310"/>
      <c r="E1310"/>
      <c r="F1310"/>
    </row>
    <row r="1311" spans="1:6" x14ac:dyDescent="0.35">
      <c r="A1311"/>
      <c r="B1311"/>
      <c r="C1311"/>
      <c r="D1311"/>
      <c r="E1311"/>
      <c r="F1311"/>
    </row>
    <row r="1312" spans="1:6" x14ac:dyDescent="0.35">
      <c r="A1312"/>
      <c r="B1312"/>
      <c r="C1312"/>
      <c r="D1312"/>
      <c r="E1312"/>
      <c r="F1312"/>
    </row>
    <row r="1313" spans="1:6" x14ac:dyDescent="0.35">
      <c r="A1313"/>
      <c r="B1313"/>
      <c r="C1313"/>
      <c r="D1313"/>
      <c r="E1313"/>
      <c r="F1313"/>
    </row>
    <row r="1314" spans="1:6" x14ac:dyDescent="0.35">
      <c r="A1314"/>
      <c r="B1314"/>
      <c r="C1314"/>
      <c r="D1314"/>
      <c r="E1314"/>
      <c r="F1314"/>
    </row>
    <row r="1315" spans="1:6" x14ac:dyDescent="0.35">
      <c r="A1315"/>
      <c r="B1315"/>
      <c r="C1315"/>
      <c r="D1315"/>
      <c r="E1315"/>
      <c r="F1315"/>
    </row>
    <row r="1316" spans="1:6" x14ac:dyDescent="0.35">
      <c r="A1316"/>
      <c r="B1316"/>
      <c r="C1316"/>
      <c r="D1316"/>
      <c r="E1316"/>
      <c r="F1316"/>
    </row>
    <row r="1317" spans="1:6" x14ac:dyDescent="0.35">
      <c r="A1317"/>
      <c r="B1317"/>
      <c r="C1317"/>
      <c r="D1317"/>
      <c r="E1317"/>
      <c r="F1317"/>
    </row>
    <row r="1318" spans="1:6" x14ac:dyDescent="0.35">
      <c r="A1318"/>
      <c r="B1318"/>
      <c r="C1318"/>
      <c r="D1318"/>
      <c r="E1318"/>
      <c r="F1318"/>
    </row>
    <row r="1319" spans="1:6" x14ac:dyDescent="0.35">
      <c r="A1319"/>
      <c r="B1319"/>
      <c r="C1319"/>
      <c r="D1319"/>
      <c r="E1319"/>
      <c r="F1319"/>
    </row>
    <row r="1320" spans="1:6" x14ac:dyDescent="0.35">
      <c r="A1320"/>
      <c r="B1320"/>
      <c r="C1320"/>
      <c r="D1320"/>
      <c r="E1320"/>
      <c r="F1320"/>
    </row>
    <row r="1321" spans="1:6" x14ac:dyDescent="0.35">
      <c r="A1321"/>
      <c r="B1321"/>
      <c r="C1321"/>
      <c r="D1321"/>
      <c r="E1321"/>
      <c r="F1321"/>
    </row>
    <row r="1322" spans="1:6" x14ac:dyDescent="0.35">
      <c r="A1322"/>
      <c r="B1322"/>
      <c r="C1322"/>
      <c r="D1322"/>
      <c r="E1322"/>
      <c r="F1322"/>
    </row>
    <row r="1323" spans="1:6" x14ac:dyDescent="0.35">
      <c r="A1323"/>
      <c r="B1323"/>
      <c r="C1323"/>
      <c r="D1323"/>
      <c r="E1323"/>
      <c r="F1323"/>
    </row>
    <row r="1324" spans="1:6" x14ac:dyDescent="0.35">
      <c r="A1324"/>
      <c r="B1324"/>
      <c r="C1324"/>
      <c r="D1324"/>
      <c r="E1324"/>
      <c r="F1324"/>
    </row>
    <row r="1325" spans="1:6" x14ac:dyDescent="0.35">
      <c r="A1325"/>
      <c r="B1325"/>
      <c r="C1325"/>
      <c r="D1325"/>
      <c r="E1325"/>
      <c r="F1325"/>
    </row>
    <row r="1326" spans="1:6" x14ac:dyDescent="0.35">
      <c r="A1326"/>
      <c r="B1326"/>
      <c r="C1326"/>
      <c r="D1326"/>
      <c r="E1326"/>
      <c r="F1326"/>
    </row>
    <row r="1327" spans="1:6" x14ac:dyDescent="0.35">
      <c r="A1327"/>
      <c r="B1327"/>
      <c r="C1327"/>
      <c r="D1327"/>
      <c r="E1327"/>
      <c r="F1327"/>
    </row>
    <row r="1328" spans="1:6" x14ac:dyDescent="0.35">
      <c r="A1328"/>
      <c r="B1328"/>
      <c r="C1328"/>
      <c r="D1328"/>
      <c r="E1328"/>
      <c r="F1328"/>
    </row>
    <row r="1329" spans="1:6" x14ac:dyDescent="0.35">
      <c r="A1329"/>
      <c r="B1329"/>
      <c r="C1329"/>
      <c r="D1329"/>
      <c r="E1329"/>
      <c r="F1329"/>
    </row>
    <row r="1330" spans="1:6" x14ac:dyDescent="0.35">
      <c r="A1330"/>
      <c r="B1330"/>
      <c r="C1330"/>
      <c r="D1330"/>
      <c r="E1330"/>
      <c r="F1330"/>
    </row>
    <row r="1331" spans="1:6" x14ac:dyDescent="0.35">
      <c r="A1331"/>
      <c r="B1331"/>
      <c r="C1331"/>
      <c r="D1331"/>
      <c r="E1331"/>
      <c r="F1331"/>
    </row>
    <row r="1332" spans="1:6" x14ac:dyDescent="0.35">
      <c r="A1332"/>
      <c r="B1332"/>
      <c r="C1332"/>
      <c r="D1332"/>
      <c r="E1332"/>
      <c r="F1332"/>
    </row>
    <row r="1333" spans="1:6" x14ac:dyDescent="0.35">
      <c r="A1333"/>
      <c r="B1333"/>
      <c r="C1333"/>
      <c r="D1333"/>
      <c r="E1333"/>
      <c r="F1333"/>
    </row>
    <row r="1334" spans="1:6" x14ac:dyDescent="0.35">
      <c r="A1334"/>
      <c r="B1334"/>
      <c r="C1334"/>
      <c r="D1334"/>
      <c r="E1334"/>
      <c r="F1334"/>
    </row>
    <row r="1335" spans="1:6" x14ac:dyDescent="0.35">
      <c r="A1335"/>
      <c r="B1335"/>
      <c r="C1335"/>
      <c r="D1335"/>
      <c r="E1335"/>
      <c r="F1335"/>
    </row>
    <row r="1336" spans="1:6" x14ac:dyDescent="0.35">
      <c r="A1336"/>
      <c r="B1336"/>
      <c r="C1336"/>
      <c r="D1336"/>
      <c r="E1336"/>
      <c r="F1336"/>
    </row>
    <row r="1337" spans="1:6" x14ac:dyDescent="0.35">
      <c r="A1337"/>
      <c r="B1337"/>
      <c r="C1337"/>
      <c r="D1337"/>
      <c r="E1337"/>
      <c r="F1337"/>
    </row>
    <row r="1338" spans="1:6" x14ac:dyDescent="0.35">
      <c r="A1338"/>
      <c r="B1338"/>
      <c r="C1338"/>
      <c r="D1338"/>
      <c r="E1338"/>
      <c r="F1338"/>
    </row>
    <row r="1339" spans="1:6" x14ac:dyDescent="0.35">
      <c r="A1339"/>
      <c r="B1339"/>
      <c r="C1339"/>
      <c r="D1339"/>
      <c r="E1339"/>
      <c r="F1339"/>
    </row>
    <row r="1340" spans="1:6" x14ac:dyDescent="0.35">
      <c r="A1340"/>
      <c r="B1340"/>
      <c r="C1340"/>
      <c r="D1340"/>
      <c r="E1340"/>
      <c r="F1340"/>
    </row>
    <row r="1341" spans="1:6" x14ac:dyDescent="0.35">
      <c r="A1341"/>
      <c r="B1341"/>
      <c r="C1341"/>
      <c r="D1341"/>
      <c r="E1341"/>
      <c r="F1341"/>
    </row>
    <row r="1342" spans="1:6" x14ac:dyDescent="0.35">
      <c r="A1342"/>
      <c r="B1342"/>
      <c r="C1342"/>
      <c r="D1342"/>
      <c r="E1342"/>
      <c r="F1342"/>
    </row>
    <row r="1343" spans="1:6" x14ac:dyDescent="0.35">
      <c r="A1343"/>
      <c r="B1343"/>
      <c r="C1343"/>
      <c r="D1343"/>
      <c r="E1343"/>
      <c r="F1343"/>
    </row>
    <row r="1344" spans="1:6" x14ac:dyDescent="0.35">
      <c r="A1344"/>
      <c r="B1344"/>
      <c r="C1344"/>
      <c r="D1344"/>
      <c r="E1344"/>
      <c r="F1344"/>
    </row>
    <row r="1345" spans="1:6" x14ac:dyDescent="0.35">
      <c r="A1345"/>
      <c r="B1345"/>
      <c r="C1345"/>
      <c r="D1345"/>
      <c r="E1345"/>
      <c r="F1345"/>
    </row>
    <row r="1346" spans="1:6" x14ac:dyDescent="0.35">
      <c r="A1346"/>
      <c r="B1346"/>
      <c r="C1346"/>
      <c r="D1346"/>
      <c r="E1346"/>
      <c r="F1346"/>
    </row>
    <row r="1347" spans="1:6" x14ac:dyDescent="0.35">
      <c r="A1347"/>
      <c r="B1347"/>
      <c r="C1347"/>
      <c r="D1347"/>
      <c r="E1347"/>
      <c r="F1347"/>
    </row>
    <row r="1348" spans="1:6" x14ac:dyDescent="0.35">
      <c r="A1348"/>
      <c r="B1348"/>
      <c r="C1348"/>
      <c r="D1348"/>
      <c r="E1348"/>
      <c r="F1348"/>
    </row>
    <row r="1349" spans="1:6" x14ac:dyDescent="0.35">
      <c r="A1349"/>
      <c r="B1349"/>
      <c r="C1349"/>
      <c r="D1349"/>
      <c r="E1349"/>
      <c r="F1349"/>
    </row>
    <row r="1350" spans="1:6" x14ac:dyDescent="0.35">
      <c r="A1350"/>
      <c r="B1350"/>
      <c r="C1350"/>
      <c r="D1350"/>
      <c r="E1350"/>
      <c r="F1350"/>
    </row>
    <row r="1351" spans="1:6" x14ac:dyDescent="0.35">
      <c r="A1351"/>
      <c r="B1351"/>
      <c r="C1351"/>
      <c r="D1351"/>
      <c r="E1351"/>
      <c r="F1351"/>
    </row>
    <row r="1352" spans="1:6" x14ac:dyDescent="0.35">
      <c r="A1352"/>
      <c r="B1352"/>
      <c r="C1352"/>
      <c r="D1352"/>
      <c r="E1352"/>
      <c r="F1352"/>
    </row>
    <row r="1353" spans="1:6" x14ac:dyDescent="0.35">
      <c r="A1353"/>
      <c r="B1353"/>
      <c r="C1353"/>
      <c r="D1353"/>
      <c r="E1353"/>
      <c r="F1353"/>
    </row>
    <row r="1354" spans="1:6" x14ac:dyDescent="0.35">
      <c r="A1354"/>
      <c r="B1354"/>
      <c r="C1354"/>
      <c r="D1354"/>
      <c r="E1354"/>
      <c r="F1354"/>
    </row>
    <row r="1355" spans="1:6" x14ac:dyDescent="0.35">
      <c r="A1355"/>
      <c r="B1355"/>
      <c r="C1355"/>
      <c r="D1355"/>
      <c r="E1355"/>
      <c r="F1355"/>
    </row>
    <row r="1356" spans="1:6" x14ac:dyDescent="0.35">
      <c r="A1356"/>
      <c r="B1356"/>
      <c r="C1356"/>
      <c r="D1356"/>
      <c r="E1356"/>
      <c r="F1356"/>
    </row>
    <row r="1357" spans="1:6" x14ac:dyDescent="0.35">
      <c r="A1357"/>
      <c r="B1357"/>
      <c r="C1357"/>
      <c r="D1357"/>
      <c r="E1357"/>
      <c r="F1357"/>
    </row>
    <row r="1358" spans="1:6" x14ac:dyDescent="0.35">
      <c r="A1358"/>
      <c r="B1358"/>
      <c r="C1358"/>
      <c r="D1358"/>
      <c r="E1358"/>
      <c r="F1358"/>
    </row>
    <row r="1359" spans="1:6" x14ac:dyDescent="0.35">
      <c r="A1359"/>
      <c r="B1359"/>
      <c r="C1359"/>
      <c r="D1359"/>
      <c r="E1359"/>
      <c r="F1359"/>
    </row>
    <row r="1360" spans="1:6" x14ac:dyDescent="0.35">
      <c r="A1360"/>
      <c r="B1360"/>
      <c r="C1360"/>
      <c r="D1360"/>
      <c r="E1360"/>
      <c r="F1360"/>
    </row>
    <row r="1361" spans="1:6" x14ac:dyDescent="0.35">
      <c r="A1361"/>
      <c r="B1361"/>
      <c r="C1361"/>
      <c r="D1361"/>
      <c r="E1361"/>
      <c r="F1361"/>
    </row>
    <row r="1362" spans="1:6" x14ac:dyDescent="0.35">
      <c r="A1362"/>
      <c r="B1362"/>
      <c r="C1362"/>
      <c r="D1362"/>
      <c r="E1362"/>
      <c r="F1362"/>
    </row>
    <row r="1363" spans="1:6" x14ac:dyDescent="0.35">
      <c r="A1363"/>
      <c r="B1363"/>
      <c r="C1363"/>
      <c r="D1363"/>
      <c r="E1363"/>
      <c r="F1363"/>
    </row>
    <row r="1364" spans="1:6" x14ac:dyDescent="0.35">
      <c r="A1364"/>
      <c r="B1364"/>
      <c r="C1364"/>
      <c r="D1364"/>
      <c r="E1364"/>
      <c r="F1364"/>
    </row>
    <row r="1365" spans="1:6" x14ac:dyDescent="0.35">
      <c r="A1365"/>
      <c r="B1365"/>
      <c r="C1365"/>
      <c r="D1365"/>
      <c r="E1365"/>
      <c r="F1365"/>
    </row>
    <row r="1366" spans="1:6" x14ac:dyDescent="0.35">
      <c r="A1366"/>
      <c r="B1366"/>
      <c r="C1366"/>
      <c r="D1366"/>
      <c r="E1366"/>
      <c r="F1366"/>
    </row>
    <row r="1367" spans="1:6" x14ac:dyDescent="0.35">
      <c r="A1367"/>
      <c r="B1367"/>
      <c r="C1367"/>
      <c r="D1367"/>
      <c r="E1367"/>
      <c r="F1367"/>
    </row>
    <row r="1368" spans="1:6" x14ac:dyDescent="0.35">
      <c r="A1368"/>
      <c r="B1368"/>
      <c r="C1368"/>
      <c r="D1368"/>
      <c r="E1368"/>
      <c r="F1368"/>
    </row>
    <row r="1369" spans="1:6" x14ac:dyDescent="0.35">
      <c r="A1369"/>
      <c r="B1369"/>
      <c r="C1369"/>
      <c r="D1369"/>
      <c r="E1369"/>
      <c r="F1369"/>
    </row>
    <row r="1370" spans="1:6" x14ac:dyDescent="0.35">
      <c r="A1370"/>
      <c r="B1370"/>
      <c r="C1370"/>
      <c r="D1370"/>
      <c r="E1370"/>
      <c r="F1370"/>
    </row>
    <row r="1371" spans="1:6" x14ac:dyDescent="0.35">
      <c r="A1371"/>
      <c r="B1371"/>
      <c r="C1371"/>
      <c r="D1371"/>
      <c r="E1371"/>
      <c r="F1371"/>
    </row>
    <row r="1372" spans="1:6" x14ac:dyDescent="0.35">
      <c r="A1372"/>
      <c r="B1372"/>
      <c r="C1372"/>
      <c r="D1372"/>
      <c r="E1372"/>
      <c r="F1372"/>
    </row>
    <row r="1373" spans="1:6" x14ac:dyDescent="0.35">
      <c r="A1373"/>
      <c r="B1373"/>
      <c r="C1373"/>
      <c r="D1373"/>
      <c r="E1373"/>
      <c r="F1373"/>
    </row>
    <row r="1374" spans="1:6" x14ac:dyDescent="0.35">
      <c r="A1374"/>
      <c r="B1374"/>
      <c r="C1374"/>
      <c r="D1374"/>
      <c r="E1374"/>
      <c r="F1374"/>
    </row>
    <row r="1375" spans="1:6" x14ac:dyDescent="0.35">
      <c r="A1375"/>
      <c r="B1375"/>
      <c r="C1375"/>
      <c r="D1375"/>
      <c r="E1375"/>
      <c r="F1375"/>
    </row>
    <row r="1376" spans="1:6" x14ac:dyDescent="0.35">
      <c r="A1376"/>
      <c r="B1376"/>
      <c r="C1376"/>
      <c r="D1376"/>
      <c r="E1376"/>
      <c r="F1376"/>
    </row>
    <row r="1377" spans="1:6" x14ac:dyDescent="0.35">
      <c r="A1377"/>
      <c r="B1377"/>
      <c r="C1377"/>
      <c r="D1377"/>
      <c r="E1377"/>
      <c r="F1377"/>
    </row>
    <row r="1378" spans="1:6" x14ac:dyDescent="0.35">
      <c r="A1378"/>
      <c r="B1378"/>
      <c r="C1378"/>
      <c r="D1378"/>
      <c r="E1378"/>
      <c r="F1378"/>
    </row>
    <row r="1379" spans="1:6" x14ac:dyDescent="0.35">
      <c r="A1379"/>
      <c r="B1379"/>
      <c r="C1379"/>
      <c r="D1379"/>
      <c r="E1379"/>
      <c r="F1379"/>
    </row>
    <row r="1380" spans="1:6" x14ac:dyDescent="0.35">
      <c r="A1380"/>
      <c r="B1380"/>
      <c r="C1380"/>
      <c r="D1380"/>
      <c r="E1380"/>
      <c r="F1380"/>
    </row>
    <row r="1381" spans="1:6" x14ac:dyDescent="0.35">
      <c r="A1381"/>
      <c r="B1381"/>
      <c r="C1381"/>
      <c r="D1381"/>
      <c r="E1381"/>
      <c r="F1381"/>
    </row>
    <row r="1382" spans="1:6" x14ac:dyDescent="0.35">
      <c r="A1382"/>
      <c r="B1382"/>
      <c r="C1382"/>
      <c r="D1382"/>
      <c r="E1382"/>
      <c r="F1382"/>
    </row>
    <row r="1383" spans="1:6" x14ac:dyDescent="0.35">
      <c r="A1383"/>
      <c r="B1383"/>
      <c r="C1383"/>
      <c r="D1383"/>
      <c r="E1383"/>
      <c r="F1383"/>
    </row>
    <row r="1384" spans="1:6" x14ac:dyDescent="0.35">
      <c r="A1384"/>
      <c r="B1384"/>
      <c r="C1384"/>
      <c r="D1384"/>
      <c r="E1384"/>
      <c r="F1384"/>
    </row>
    <row r="1385" spans="1:6" x14ac:dyDescent="0.35">
      <c r="A1385"/>
      <c r="B1385"/>
      <c r="C1385"/>
      <c r="D1385"/>
      <c r="E1385"/>
      <c r="F1385"/>
    </row>
    <row r="1386" spans="1:6" x14ac:dyDescent="0.35">
      <c r="A1386"/>
      <c r="B1386"/>
      <c r="C1386"/>
      <c r="D1386"/>
      <c r="E1386"/>
      <c r="F1386"/>
    </row>
    <row r="1387" spans="1:6" x14ac:dyDescent="0.35">
      <c r="A1387"/>
      <c r="B1387"/>
      <c r="C1387"/>
      <c r="D1387"/>
      <c r="E1387"/>
      <c r="F1387"/>
    </row>
    <row r="1388" spans="1:6" x14ac:dyDescent="0.35">
      <c r="A1388"/>
      <c r="B1388"/>
      <c r="C1388"/>
      <c r="D1388"/>
      <c r="E1388"/>
      <c r="F1388"/>
    </row>
    <row r="1389" spans="1:6" x14ac:dyDescent="0.35">
      <c r="A1389"/>
      <c r="B1389"/>
      <c r="C1389"/>
      <c r="D1389"/>
      <c r="E1389"/>
      <c r="F1389"/>
    </row>
    <row r="1390" spans="1:6" x14ac:dyDescent="0.35">
      <c r="A1390"/>
      <c r="B1390"/>
      <c r="C1390"/>
      <c r="D1390"/>
      <c r="E1390"/>
      <c r="F1390"/>
    </row>
    <row r="1391" spans="1:6" x14ac:dyDescent="0.35">
      <c r="A1391"/>
      <c r="B1391"/>
      <c r="C1391"/>
      <c r="D1391"/>
      <c r="E1391"/>
      <c r="F1391"/>
    </row>
    <row r="1392" spans="1:6" x14ac:dyDescent="0.35">
      <c r="A1392"/>
      <c r="B1392"/>
      <c r="C1392"/>
      <c r="D1392"/>
      <c r="E1392"/>
      <c r="F1392"/>
    </row>
    <row r="1393" spans="1:6" x14ac:dyDescent="0.35">
      <c r="A1393"/>
      <c r="B1393"/>
      <c r="C1393"/>
      <c r="D1393"/>
      <c r="E1393"/>
      <c r="F1393"/>
    </row>
    <row r="1394" spans="1:6" x14ac:dyDescent="0.35">
      <c r="A1394"/>
      <c r="B1394"/>
      <c r="C1394"/>
      <c r="D1394"/>
      <c r="E1394"/>
      <c r="F1394"/>
    </row>
    <row r="1395" spans="1:6" x14ac:dyDescent="0.35">
      <c r="A1395"/>
      <c r="B1395"/>
      <c r="C1395"/>
      <c r="D1395"/>
      <c r="E1395"/>
      <c r="F1395"/>
    </row>
    <row r="1396" spans="1:6" x14ac:dyDescent="0.35">
      <c r="A1396"/>
      <c r="B1396"/>
      <c r="C1396"/>
      <c r="D1396"/>
      <c r="E1396"/>
      <c r="F1396"/>
    </row>
    <row r="1397" spans="1:6" x14ac:dyDescent="0.35">
      <c r="A1397"/>
      <c r="B1397"/>
      <c r="C1397"/>
      <c r="D1397"/>
      <c r="E1397"/>
      <c r="F1397"/>
    </row>
    <row r="1398" spans="1:6" x14ac:dyDescent="0.35">
      <c r="A1398"/>
      <c r="B1398"/>
      <c r="C1398"/>
      <c r="D1398"/>
      <c r="E1398"/>
      <c r="F1398"/>
    </row>
    <row r="1399" spans="1:6" x14ac:dyDescent="0.35">
      <c r="A1399"/>
      <c r="B1399"/>
      <c r="C1399"/>
      <c r="D1399"/>
      <c r="E1399"/>
      <c r="F1399"/>
    </row>
    <row r="1400" spans="1:6" x14ac:dyDescent="0.35">
      <c r="A1400"/>
      <c r="B1400"/>
      <c r="C1400"/>
      <c r="D1400"/>
      <c r="E1400"/>
      <c r="F1400"/>
    </row>
    <row r="1401" spans="1:6" x14ac:dyDescent="0.35">
      <c r="A1401"/>
      <c r="B1401"/>
      <c r="C1401"/>
      <c r="D1401"/>
      <c r="E1401"/>
      <c r="F1401"/>
    </row>
    <row r="1402" spans="1:6" x14ac:dyDescent="0.35">
      <c r="A1402"/>
      <c r="B1402"/>
      <c r="C1402"/>
      <c r="D1402"/>
      <c r="E1402"/>
      <c r="F1402"/>
    </row>
    <row r="1403" spans="1:6" x14ac:dyDescent="0.35">
      <c r="A1403"/>
      <c r="B1403"/>
      <c r="C1403"/>
      <c r="D1403"/>
      <c r="E1403"/>
      <c r="F1403"/>
    </row>
    <row r="1404" spans="1:6" x14ac:dyDescent="0.35">
      <c r="A1404"/>
      <c r="B1404"/>
      <c r="C1404"/>
      <c r="D1404"/>
      <c r="E1404"/>
      <c r="F1404"/>
    </row>
    <row r="1405" spans="1:6" x14ac:dyDescent="0.35">
      <c r="A1405"/>
      <c r="B1405"/>
      <c r="C1405"/>
      <c r="D1405"/>
      <c r="E1405"/>
      <c r="F1405"/>
    </row>
    <row r="1406" spans="1:6" x14ac:dyDescent="0.35">
      <c r="A1406"/>
      <c r="B1406"/>
      <c r="C1406"/>
      <c r="D1406"/>
      <c r="E1406"/>
      <c r="F1406"/>
    </row>
    <row r="1407" spans="1:6" x14ac:dyDescent="0.35">
      <c r="A1407"/>
      <c r="B1407"/>
      <c r="C1407"/>
      <c r="D1407"/>
      <c r="E1407"/>
      <c r="F1407"/>
    </row>
    <row r="1408" spans="1:6" x14ac:dyDescent="0.35">
      <c r="A1408"/>
      <c r="B1408"/>
      <c r="C1408"/>
      <c r="D1408"/>
      <c r="E1408"/>
      <c r="F1408"/>
    </row>
    <row r="1409" spans="1:6" x14ac:dyDescent="0.35">
      <c r="A1409"/>
      <c r="B1409"/>
      <c r="C1409"/>
      <c r="D1409"/>
      <c r="E1409"/>
      <c r="F1409"/>
    </row>
    <row r="1410" spans="1:6" x14ac:dyDescent="0.35">
      <c r="A1410"/>
      <c r="B1410"/>
      <c r="C1410"/>
      <c r="D1410"/>
      <c r="E1410"/>
      <c r="F1410"/>
    </row>
    <row r="1411" spans="1:6" x14ac:dyDescent="0.35">
      <c r="A1411"/>
      <c r="B1411"/>
      <c r="C1411"/>
      <c r="D1411"/>
      <c r="E1411"/>
      <c r="F1411"/>
    </row>
    <row r="1412" spans="1:6" x14ac:dyDescent="0.35">
      <c r="A1412"/>
      <c r="B1412"/>
      <c r="C1412"/>
      <c r="D1412"/>
      <c r="E1412"/>
      <c r="F1412"/>
    </row>
    <row r="1413" spans="1:6" x14ac:dyDescent="0.35">
      <c r="A1413"/>
      <c r="B1413"/>
      <c r="C1413"/>
      <c r="D1413"/>
      <c r="E1413"/>
      <c r="F1413"/>
    </row>
    <row r="1414" spans="1:6" x14ac:dyDescent="0.35">
      <c r="A1414"/>
      <c r="B1414"/>
      <c r="C1414"/>
      <c r="D1414"/>
      <c r="E1414"/>
      <c r="F1414"/>
    </row>
    <row r="1415" spans="1:6" x14ac:dyDescent="0.35">
      <c r="A1415"/>
      <c r="B1415"/>
      <c r="C1415"/>
      <c r="D1415"/>
      <c r="E1415"/>
      <c r="F1415"/>
    </row>
    <row r="1416" spans="1:6" x14ac:dyDescent="0.35">
      <c r="A1416"/>
      <c r="B1416"/>
      <c r="C1416"/>
      <c r="D1416"/>
      <c r="E1416"/>
      <c r="F1416"/>
    </row>
    <row r="1417" spans="1:6" x14ac:dyDescent="0.35">
      <c r="A1417"/>
      <c r="B1417"/>
      <c r="C1417"/>
      <c r="D1417"/>
      <c r="E1417"/>
      <c r="F1417"/>
    </row>
    <row r="1418" spans="1:6" x14ac:dyDescent="0.35">
      <c r="A1418"/>
      <c r="B1418"/>
      <c r="C1418"/>
      <c r="D1418"/>
      <c r="E1418"/>
      <c r="F1418"/>
    </row>
    <row r="1419" spans="1:6" x14ac:dyDescent="0.35">
      <c r="A1419"/>
      <c r="B1419"/>
      <c r="C1419"/>
      <c r="D1419"/>
      <c r="E1419"/>
      <c r="F1419"/>
    </row>
    <row r="1420" spans="1:6" x14ac:dyDescent="0.35">
      <c r="A1420"/>
      <c r="B1420"/>
      <c r="C1420"/>
      <c r="D1420"/>
      <c r="E1420"/>
      <c r="F1420"/>
    </row>
    <row r="1421" spans="1:6" x14ac:dyDescent="0.35">
      <c r="A1421"/>
      <c r="B1421"/>
      <c r="C1421"/>
      <c r="D1421"/>
      <c r="E1421"/>
      <c r="F1421"/>
    </row>
    <row r="1422" spans="1:6" x14ac:dyDescent="0.35">
      <c r="A1422"/>
      <c r="B1422"/>
      <c r="C1422"/>
      <c r="D1422"/>
      <c r="E1422"/>
      <c r="F1422"/>
    </row>
    <row r="1423" spans="1:6" x14ac:dyDescent="0.35">
      <c r="A1423"/>
      <c r="B1423"/>
      <c r="C1423"/>
      <c r="D1423"/>
      <c r="E1423"/>
      <c r="F1423"/>
    </row>
    <row r="1424" spans="1:6" x14ac:dyDescent="0.35">
      <c r="A1424"/>
      <c r="B1424"/>
      <c r="C1424"/>
      <c r="D1424"/>
      <c r="E1424"/>
      <c r="F1424"/>
    </row>
    <row r="1425" spans="1:6" x14ac:dyDescent="0.35">
      <c r="A1425"/>
      <c r="B1425"/>
      <c r="C1425"/>
      <c r="D1425"/>
      <c r="E1425"/>
      <c r="F1425"/>
    </row>
    <row r="1426" spans="1:6" x14ac:dyDescent="0.35">
      <c r="A1426"/>
      <c r="B1426"/>
      <c r="C1426"/>
      <c r="D1426"/>
      <c r="E1426"/>
      <c r="F1426"/>
    </row>
    <row r="1427" spans="1:6" x14ac:dyDescent="0.35">
      <c r="A1427"/>
      <c r="B1427"/>
      <c r="C1427"/>
      <c r="D1427"/>
      <c r="E1427"/>
      <c r="F1427"/>
    </row>
    <row r="1428" spans="1:6" x14ac:dyDescent="0.35">
      <c r="A1428"/>
      <c r="B1428"/>
      <c r="C1428"/>
      <c r="D1428"/>
      <c r="E1428"/>
      <c r="F1428"/>
    </row>
    <row r="1429" spans="1:6" x14ac:dyDescent="0.35">
      <c r="A1429"/>
      <c r="B1429"/>
      <c r="C1429"/>
      <c r="D1429"/>
      <c r="E1429"/>
      <c r="F1429"/>
    </row>
    <row r="1430" spans="1:6" x14ac:dyDescent="0.35">
      <c r="A1430"/>
      <c r="B1430"/>
      <c r="C1430"/>
      <c r="D1430"/>
      <c r="E1430"/>
      <c r="F1430"/>
    </row>
    <row r="1431" spans="1:6" x14ac:dyDescent="0.35">
      <c r="A1431"/>
      <c r="B1431"/>
      <c r="C1431"/>
      <c r="D1431"/>
      <c r="E1431"/>
      <c r="F1431"/>
    </row>
    <row r="1432" spans="1:6" x14ac:dyDescent="0.35">
      <c r="A1432"/>
      <c r="B1432"/>
      <c r="C1432"/>
      <c r="D1432"/>
      <c r="E1432"/>
      <c r="F1432"/>
    </row>
    <row r="1433" spans="1:6" x14ac:dyDescent="0.35">
      <c r="A1433"/>
      <c r="B1433"/>
      <c r="C1433"/>
      <c r="D1433"/>
      <c r="E1433"/>
      <c r="F1433"/>
    </row>
    <row r="1434" spans="1:6" x14ac:dyDescent="0.35">
      <c r="A1434"/>
      <c r="B1434"/>
      <c r="C1434"/>
      <c r="D1434"/>
      <c r="E1434"/>
      <c r="F1434"/>
    </row>
    <row r="1435" spans="1:6" x14ac:dyDescent="0.35">
      <c r="A1435"/>
      <c r="B1435"/>
      <c r="C1435"/>
      <c r="D1435"/>
      <c r="E1435"/>
      <c r="F1435"/>
    </row>
    <row r="1436" spans="1:6" x14ac:dyDescent="0.35">
      <c r="A1436"/>
      <c r="B1436"/>
      <c r="C1436"/>
      <c r="D1436"/>
      <c r="E1436"/>
      <c r="F1436"/>
    </row>
    <row r="1437" spans="1:6" x14ac:dyDescent="0.35">
      <c r="A1437"/>
      <c r="B1437"/>
      <c r="C1437"/>
      <c r="D1437"/>
      <c r="E1437"/>
      <c r="F1437"/>
    </row>
    <row r="1438" spans="1:6" x14ac:dyDescent="0.35">
      <c r="A1438"/>
      <c r="B1438"/>
      <c r="C1438"/>
      <c r="D1438"/>
      <c r="E1438"/>
      <c r="F1438"/>
    </row>
    <row r="1439" spans="1:6" x14ac:dyDescent="0.35">
      <c r="A1439"/>
      <c r="B1439"/>
      <c r="C1439"/>
      <c r="D1439"/>
      <c r="E1439"/>
      <c r="F1439"/>
    </row>
    <row r="1440" spans="1:6" x14ac:dyDescent="0.35">
      <c r="A1440"/>
      <c r="B1440"/>
      <c r="C1440"/>
      <c r="D1440"/>
      <c r="E1440"/>
      <c r="F1440"/>
    </row>
    <row r="1441" spans="1:6" x14ac:dyDescent="0.35">
      <c r="A1441"/>
      <c r="B1441"/>
      <c r="C1441"/>
      <c r="D1441"/>
      <c r="E1441"/>
      <c r="F1441"/>
    </row>
    <row r="1442" spans="1:6" x14ac:dyDescent="0.35">
      <c r="A1442"/>
      <c r="B1442"/>
      <c r="C1442"/>
      <c r="D1442"/>
      <c r="E1442"/>
      <c r="F1442"/>
    </row>
    <row r="1443" spans="1:6" x14ac:dyDescent="0.35">
      <c r="A1443"/>
      <c r="B1443"/>
      <c r="C1443"/>
      <c r="D1443"/>
      <c r="E1443"/>
      <c r="F1443"/>
    </row>
    <row r="1444" spans="1:6" x14ac:dyDescent="0.35">
      <c r="A1444"/>
      <c r="B1444"/>
      <c r="C1444"/>
      <c r="D1444"/>
      <c r="E1444"/>
      <c r="F1444"/>
    </row>
    <row r="1445" spans="1:6" x14ac:dyDescent="0.35">
      <c r="A1445"/>
      <c r="B1445"/>
      <c r="C1445"/>
      <c r="D1445"/>
      <c r="E1445"/>
      <c r="F1445"/>
    </row>
    <row r="1446" spans="1:6" x14ac:dyDescent="0.35">
      <c r="A1446"/>
      <c r="B1446"/>
      <c r="C1446"/>
      <c r="D1446"/>
      <c r="E1446"/>
      <c r="F1446"/>
    </row>
    <row r="1447" spans="1:6" x14ac:dyDescent="0.35">
      <c r="A1447"/>
      <c r="B1447"/>
      <c r="C1447"/>
      <c r="D1447"/>
      <c r="E1447"/>
      <c r="F1447"/>
    </row>
    <row r="1448" spans="1:6" x14ac:dyDescent="0.35">
      <c r="A1448"/>
      <c r="B1448"/>
      <c r="C1448"/>
      <c r="D1448"/>
      <c r="E1448"/>
      <c r="F1448"/>
    </row>
    <row r="1449" spans="1:6" x14ac:dyDescent="0.35">
      <c r="A1449"/>
      <c r="B1449"/>
      <c r="C1449"/>
      <c r="D1449"/>
      <c r="E1449"/>
      <c r="F1449"/>
    </row>
    <row r="1450" spans="1:6" x14ac:dyDescent="0.35">
      <c r="A1450"/>
      <c r="B1450"/>
      <c r="C1450"/>
      <c r="D1450"/>
      <c r="E1450"/>
      <c r="F1450"/>
    </row>
    <row r="1451" spans="1:6" x14ac:dyDescent="0.35">
      <c r="A1451"/>
      <c r="B1451"/>
      <c r="C1451"/>
      <c r="D1451"/>
      <c r="E1451"/>
      <c r="F1451"/>
    </row>
    <row r="1452" spans="1:6" x14ac:dyDescent="0.35">
      <c r="A1452"/>
      <c r="B1452"/>
      <c r="C1452"/>
      <c r="D1452"/>
      <c r="E1452"/>
      <c r="F1452"/>
    </row>
    <row r="1453" spans="1:6" x14ac:dyDescent="0.35">
      <c r="A1453"/>
      <c r="B1453"/>
      <c r="C1453"/>
      <c r="D1453"/>
      <c r="E1453"/>
      <c r="F1453"/>
    </row>
    <row r="1454" spans="1:6" x14ac:dyDescent="0.35">
      <c r="A1454"/>
      <c r="B1454"/>
      <c r="C1454"/>
      <c r="D1454"/>
      <c r="E1454"/>
      <c r="F1454"/>
    </row>
    <row r="1455" spans="1:6" x14ac:dyDescent="0.35">
      <c r="A1455"/>
      <c r="B1455"/>
      <c r="C1455"/>
      <c r="D1455"/>
      <c r="E1455"/>
      <c r="F1455"/>
    </row>
    <row r="1456" spans="1:6" x14ac:dyDescent="0.35">
      <c r="A1456"/>
      <c r="B1456"/>
      <c r="C1456"/>
      <c r="D1456"/>
      <c r="E1456"/>
      <c r="F1456"/>
    </row>
    <row r="1457" spans="1:6" x14ac:dyDescent="0.35">
      <c r="A1457"/>
      <c r="B1457"/>
      <c r="C1457"/>
      <c r="D1457"/>
      <c r="E1457"/>
      <c r="F1457"/>
    </row>
    <row r="1458" spans="1:6" x14ac:dyDescent="0.35">
      <c r="A1458"/>
      <c r="B1458"/>
      <c r="C1458"/>
      <c r="D1458"/>
      <c r="E1458"/>
      <c r="F1458"/>
    </row>
    <row r="1459" spans="1:6" x14ac:dyDescent="0.35">
      <c r="A1459"/>
      <c r="B1459"/>
      <c r="C1459"/>
      <c r="D1459"/>
      <c r="E1459"/>
      <c r="F1459"/>
    </row>
    <row r="1460" spans="1:6" x14ac:dyDescent="0.35">
      <c r="A1460"/>
      <c r="B1460"/>
      <c r="C1460"/>
      <c r="D1460"/>
      <c r="E1460"/>
      <c r="F1460"/>
    </row>
    <row r="1461" spans="1:6" x14ac:dyDescent="0.35">
      <c r="A1461"/>
      <c r="B1461"/>
      <c r="C1461"/>
      <c r="D1461"/>
      <c r="E1461"/>
      <c r="F1461"/>
    </row>
    <row r="1462" spans="1:6" x14ac:dyDescent="0.35">
      <c r="A1462"/>
      <c r="B1462"/>
      <c r="C1462"/>
      <c r="D1462"/>
      <c r="E1462"/>
      <c r="F1462"/>
    </row>
    <row r="1463" spans="1:6" x14ac:dyDescent="0.35">
      <c r="A1463"/>
      <c r="B1463"/>
      <c r="C1463"/>
      <c r="D1463"/>
      <c r="E1463"/>
      <c r="F1463"/>
    </row>
    <row r="1464" spans="1:6" x14ac:dyDescent="0.35">
      <c r="A1464"/>
      <c r="B1464"/>
      <c r="C1464"/>
      <c r="D1464"/>
      <c r="E1464"/>
      <c r="F1464"/>
    </row>
    <row r="1465" spans="1:6" x14ac:dyDescent="0.35">
      <c r="A1465"/>
      <c r="B1465"/>
      <c r="C1465"/>
      <c r="D1465"/>
      <c r="E1465"/>
      <c r="F1465"/>
    </row>
    <row r="1466" spans="1:6" x14ac:dyDescent="0.35">
      <c r="A1466"/>
      <c r="B1466"/>
      <c r="C1466"/>
      <c r="D1466"/>
      <c r="E1466"/>
      <c r="F1466"/>
    </row>
    <row r="1467" spans="1:6" x14ac:dyDescent="0.35">
      <c r="A1467"/>
      <c r="B1467"/>
      <c r="C1467"/>
      <c r="D1467"/>
      <c r="E1467"/>
      <c r="F1467"/>
    </row>
    <row r="1468" spans="1:6" x14ac:dyDescent="0.35">
      <c r="A1468"/>
      <c r="B1468"/>
      <c r="C1468"/>
      <c r="D1468"/>
      <c r="E1468"/>
      <c r="F1468"/>
    </row>
    <row r="1469" spans="1:6" x14ac:dyDescent="0.35">
      <c r="A1469"/>
      <c r="B1469"/>
      <c r="C1469"/>
      <c r="D1469"/>
      <c r="E1469"/>
      <c r="F1469"/>
    </row>
    <row r="1470" spans="1:6" x14ac:dyDescent="0.35">
      <c r="A1470"/>
      <c r="B1470"/>
      <c r="C1470"/>
      <c r="D1470"/>
      <c r="E1470"/>
      <c r="F1470"/>
    </row>
    <row r="1471" spans="1:6" x14ac:dyDescent="0.35">
      <c r="A1471"/>
      <c r="B1471"/>
      <c r="C1471"/>
      <c r="D1471"/>
      <c r="E1471"/>
      <c r="F1471"/>
    </row>
    <row r="1472" spans="1:6" x14ac:dyDescent="0.35">
      <c r="A1472"/>
      <c r="B1472"/>
      <c r="C1472"/>
      <c r="D1472"/>
      <c r="E1472"/>
      <c r="F1472"/>
    </row>
    <row r="1473" spans="1:6" x14ac:dyDescent="0.35">
      <c r="A1473"/>
      <c r="B1473"/>
      <c r="C1473"/>
      <c r="D1473"/>
      <c r="E1473"/>
      <c r="F1473"/>
    </row>
    <row r="1474" spans="1:6" x14ac:dyDescent="0.35">
      <c r="A1474"/>
      <c r="B1474"/>
      <c r="C1474"/>
      <c r="D1474"/>
      <c r="E1474"/>
      <c r="F1474"/>
    </row>
    <row r="1475" spans="1:6" x14ac:dyDescent="0.35">
      <c r="A1475"/>
      <c r="B1475"/>
      <c r="C1475"/>
      <c r="D1475"/>
      <c r="E1475"/>
      <c r="F1475"/>
    </row>
    <row r="1476" spans="1:6" x14ac:dyDescent="0.35">
      <c r="A1476"/>
      <c r="B1476"/>
      <c r="C1476"/>
      <c r="D1476"/>
      <c r="E1476"/>
      <c r="F1476"/>
    </row>
    <row r="1477" spans="1:6" x14ac:dyDescent="0.35">
      <c r="A1477"/>
      <c r="B1477"/>
      <c r="C1477"/>
      <c r="D1477"/>
      <c r="E1477"/>
      <c r="F1477"/>
    </row>
    <row r="1478" spans="1:6" x14ac:dyDescent="0.35">
      <c r="A1478"/>
      <c r="B1478"/>
      <c r="C1478"/>
      <c r="D1478"/>
      <c r="E1478"/>
      <c r="F1478"/>
    </row>
    <row r="1479" spans="1:6" x14ac:dyDescent="0.35">
      <c r="A1479"/>
      <c r="B1479"/>
      <c r="C1479"/>
      <c r="D1479"/>
      <c r="E1479"/>
      <c r="F1479"/>
    </row>
    <row r="1480" spans="1:6" x14ac:dyDescent="0.35">
      <c r="A1480"/>
      <c r="B1480"/>
      <c r="C1480"/>
      <c r="D1480"/>
      <c r="E1480"/>
      <c r="F1480"/>
    </row>
    <row r="1481" spans="1:6" x14ac:dyDescent="0.35">
      <c r="A1481"/>
      <c r="B1481"/>
      <c r="C1481"/>
      <c r="D1481"/>
      <c r="E1481"/>
      <c r="F1481"/>
    </row>
    <row r="1482" spans="1:6" x14ac:dyDescent="0.35">
      <c r="A1482"/>
      <c r="B1482"/>
      <c r="C1482"/>
      <c r="D1482"/>
      <c r="E1482"/>
      <c r="F1482"/>
    </row>
    <row r="1483" spans="1:6" x14ac:dyDescent="0.35">
      <c r="A1483"/>
      <c r="B1483"/>
      <c r="C1483"/>
      <c r="D1483"/>
      <c r="E1483"/>
      <c r="F1483"/>
    </row>
    <row r="1484" spans="1:6" x14ac:dyDescent="0.35">
      <c r="A1484"/>
      <c r="B1484"/>
      <c r="C1484"/>
      <c r="D1484"/>
      <c r="E1484"/>
      <c r="F1484"/>
    </row>
    <row r="1485" spans="1:6" x14ac:dyDescent="0.35">
      <c r="A1485"/>
      <c r="B1485"/>
      <c r="C1485"/>
      <c r="D1485"/>
      <c r="E1485"/>
      <c r="F1485"/>
    </row>
    <row r="1486" spans="1:6" x14ac:dyDescent="0.35">
      <c r="A1486"/>
      <c r="B1486"/>
      <c r="C1486"/>
      <c r="D1486"/>
      <c r="E1486"/>
      <c r="F1486"/>
    </row>
    <row r="1487" spans="1:6" x14ac:dyDescent="0.35">
      <c r="A1487"/>
      <c r="B1487"/>
      <c r="C1487"/>
      <c r="D1487"/>
      <c r="E1487"/>
      <c r="F1487"/>
    </row>
    <row r="1488" spans="1:6" x14ac:dyDescent="0.35">
      <c r="A1488"/>
      <c r="B1488"/>
      <c r="C1488"/>
      <c r="D1488"/>
      <c r="E1488"/>
      <c r="F1488"/>
    </row>
    <row r="1489" spans="1:6" x14ac:dyDescent="0.35">
      <c r="A1489"/>
      <c r="B1489"/>
      <c r="C1489"/>
      <c r="D1489"/>
      <c r="E1489"/>
      <c r="F1489"/>
    </row>
    <row r="1490" spans="1:6" x14ac:dyDescent="0.35">
      <c r="A1490"/>
      <c r="B1490"/>
      <c r="C1490"/>
      <c r="D1490"/>
      <c r="E1490"/>
      <c r="F1490"/>
    </row>
    <row r="1491" spans="1:6" x14ac:dyDescent="0.35">
      <c r="A1491"/>
      <c r="B1491"/>
      <c r="C1491"/>
      <c r="D1491"/>
      <c r="E1491"/>
      <c r="F1491"/>
    </row>
    <row r="1492" spans="1:6" x14ac:dyDescent="0.35">
      <c r="A1492"/>
      <c r="B1492"/>
      <c r="C1492"/>
      <c r="D1492"/>
      <c r="E1492"/>
      <c r="F1492"/>
    </row>
    <row r="1493" spans="1:6" x14ac:dyDescent="0.35">
      <c r="A1493"/>
      <c r="B1493"/>
      <c r="C1493"/>
      <c r="D1493"/>
      <c r="E1493"/>
      <c r="F1493"/>
    </row>
    <row r="1494" spans="1:6" x14ac:dyDescent="0.35">
      <c r="A1494"/>
      <c r="B1494"/>
      <c r="C1494"/>
      <c r="D1494"/>
      <c r="E1494"/>
      <c r="F1494"/>
    </row>
    <row r="1495" spans="1:6" x14ac:dyDescent="0.35">
      <c r="A1495"/>
      <c r="B1495"/>
      <c r="C1495"/>
      <c r="D1495"/>
      <c r="E1495"/>
      <c r="F1495"/>
    </row>
    <row r="1496" spans="1:6" x14ac:dyDescent="0.35">
      <c r="A1496"/>
      <c r="B1496"/>
      <c r="C1496"/>
      <c r="D1496"/>
      <c r="E1496"/>
      <c r="F1496"/>
    </row>
    <row r="1497" spans="1:6" x14ac:dyDescent="0.35">
      <c r="A1497"/>
      <c r="B1497"/>
      <c r="C1497"/>
      <c r="D1497"/>
      <c r="E1497"/>
      <c r="F1497"/>
    </row>
    <row r="1498" spans="1:6" x14ac:dyDescent="0.35">
      <c r="A1498"/>
      <c r="B1498"/>
      <c r="C1498"/>
      <c r="D1498"/>
      <c r="E1498"/>
      <c r="F1498"/>
    </row>
    <row r="1499" spans="1:6" x14ac:dyDescent="0.35">
      <c r="A1499"/>
      <c r="B1499"/>
      <c r="C1499"/>
      <c r="D1499"/>
      <c r="E1499"/>
      <c r="F1499"/>
    </row>
    <row r="1500" spans="1:6" x14ac:dyDescent="0.35">
      <c r="A1500"/>
      <c r="B1500"/>
      <c r="C1500"/>
      <c r="D1500"/>
      <c r="E1500"/>
      <c r="F1500"/>
    </row>
    <row r="1501" spans="1:6" x14ac:dyDescent="0.35">
      <c r="A1501"/>
      <c r="B1501"/>
      <c r="C1501"/>
      <c r="D1501"/>
      <c r="E1501"/>
      <c r="F1501"/>
    </row>
    <row r="1502" spans="1:6" x14ac:dyDescent="0.35">
      <c r="A1502"/>
      <c r="B1502"/>
      <c r="C1502"/>
      <c r="D1502"/>
      <c r="E1502"/>
      <c r="F1502"/>
    </row>
    <row r="1503" spans="1:6" x14ac:dyDescent="0.35">
      <c r="A1503"/>
      <c r="B1503"/>
      <c r="C1503"/>
      <c r="D1503"/>
      <c r="E1503"/>
      <c r="F1503"/>
    </row>
    <row r="1504" spans="1:6" x14ac:dyDescent="0.35">
      <c r="A1504"/>
      <c r="B1504"/>
      <c r="C1504"/>
      <c r="D1504"/>
      <c r="E1504"/>
      <c r="F1504"/>
    </row>
    <row r="1505" spans="1:6" x14ac:dyDescent="0.35">
      <c r="A1505"/>
      <c r="B1505"/>
      <c r="C1505"/>
      <c r="D1505"/>
      <c r="E1505"/>
      <c r="F1505"/>
    </row>
    <row r="1506" spans="1:6" x14ac:dyDescent="0.35">
      <c r="A1506"/>
      <c r="B1506"/>
      <c r="C1506"/>
      <c r="D1506"/>
      <c r="E1506"/>
      <c r="F1506"/>
    </row>
    <row r="1507" spans="1:6" x14ac:dyDescent="0.35">
      <c r="A1507"/>
      <c r="B1507"/>
      <c r="C1507"/>
      <c r="D1507"/>
      <c r="E1507"/>
      <c r="F1507"/>
    </row>
    <row r="1508" spans="1:6" x14ac:dyDescent="0.35">
      <c r="A1508"/>
      <c r="B1508"/>
      <c r="C1508"/>
      <c r="D1508"/>
      <c r="E1508"/>
      <c r="F1508"/>
    </row>
    <row r="1509" spans="1:6" x14ac:dyDescent="0.35">
      <c r="A1509"/>
      <c r="B1509"/>
      <c r="C1509"/>
      <c r="D1509"/>
      <c r="E1509"/>
      <c r="F1509"/>
    </row>
    <row r="1510" spans="1:6" x14ac:dyDescent="0.35">
      <c r="A1510"/>
      <c r="B1510"/>
      <c r="C1510"/>
      <c r="D1510"/>
      <c r="E1510"/>
      <c r="F1510"/>
    </row>
    <row r="1511" spans="1:6" x14ac:dyDescent="0.35">
      <c r="A1511"/>
      <c r="B1511"/>
      <c r="C1511"/>
      <c r="D1511"/>
      <c r="E1511"/>
      <c r="F1511"/>
    </row>
    <row r="1512" spans="1:6" x14ac:dyDescent="0.35">
      <c r="A1512"/>
      <c r="B1512"/>
      <c r="C1512"/>
      <c r="D1512"/>
      <c r="E1512"/>
      <c r="F1512"/>
    </row>
    <row r="1513" spans="1:6" x14ac:dyDescent="0.35">
      <c r="A1513"/>
      <c r="B1513"/>
      <c r="C1513"/>
      <c r="D1513"/>
      <c r="E1513"/>
      <c r="F1513"/>
    </row>
    <row r="1514" spans="1:6" x14ac:dyDescent="0.35">
      <c r="A1514"/>
      <c r="B1514"/>
      <c r="C1514"/>
      <c r="D1514"/>
      <c r="E1514"/>
      <c r="F1514"/>
    </row>
    <row r="1515" spans="1:6" x14ac:dyDescent="0.35">
      <c r="A1515"/>
      <c r="B1515"/>
      <c r="C1515"/>
      <c r="D1515"/>
      <c r="E1515"/>
      <c r="F1515"/>
    </row>
    <row r="1516" spans="1:6" x14ac:dyDescent="0.35">
      <c r="A1516"/>
      <c r="B1516"/>
      <c r="C1516"/>
      <c r="D1516"/>
      <c r="E1516"/>
      <c r="F1516"/>
    </row>
    <row r="1517" spans="1:6" x14ac:dyDescent="0.35">
      <c r="A1517"/>
      <c r="B1517"/>
      <c r="C1517"/>
      <c r="D1517"/>
      <c r="E1517"/>
      <c r="F1517"/>
    </row>
    <row r="1518" spans="1:6" x14ac:dyDescent="0.35">
      <c r="A1518"/>
      <c r="B1518"/>
      <c r="C1518"/>
      <c r="D1518"/>
      <c r="E1518"/>
      <c r="F1518"/>
    </row>
    <row r="1519" spans="1:6" x14ac:dyDescent="0.35">
      <c r="A1519"/>
      <c r="B1519"/>
      <c r="C1519"/>
      <c r="D1519"/>
      <c r="E1519"/>
      <c r="F1519"/>
    </row>
    <row r="1520" spans="1:6" x14ac:dyDescent="0.35">
      <c r="A1520"/>
      <c r="B1520"/>
      <c r="C1520"/>
      <c r="D1520"/>
      <c r="E1520"/>
      <c r="F1520"/>
    </row>
    <row r="1521" spans="1:6" x14ac:dyDescent="0.35">
      <c r="A1521"/>
      <c r="B1521"/>
      <c r="C1521"/>
      <c r="D1521"/>
      <c r="E1521"/>
      <c r="F1521"/>
    </row>
    <row r="1522" spans="1:6" x14ac:dyDescent="0.35">
      <c r="A1522"/>
      <c r="B1522"/>
      <c r="C1522"/>
      <c r="D1522"/>
      <c r="E1522"/>
      <c r="F1522"/>
    </row>
    <row r="1523" spans="1:6" x14ac:dyDescent="0.35">
      <c r="A1523"/>
      <c r="B1523"/>
      <c r="C1523"/>
      <c r="D1523"/>
      <c r="E1523"/>
      <c r="F1523"/>
    </row>
    <row r="1524" spans="1:6" x14ac:dyDescent="0.35">
      <c r="A1524"/>
      <c r="B1524"/>
      <c r="C1524"/>
      <c r="D1524"/>
      <c r="E1524"/>
      <c r="F1524"/>
    </row>
    <row r="1525" spans="1:6" x14ac:dyDescent="0.35">
      <c r="A1525"/>
      <c r="B1525"/>
      <c r="C1525"/>
      <c r="D1525"/>
      <c r="E1525"/>
      <c r="F1525"/>
    </row>
    <row r="1526" spans="1:6" x14ac:dyDescent="0.35">
      <c r="A1526"/>
      <c r="B1526"/>
      <c r="C1526"/>
      <c r="D1526"/>
      <c r="E1526"/>
      <c r="F1526"/>
    </row>
    <row r="1527" spans="1:6" x14ac:dyDescent="0.35">
      <c r="A1527"/>
      <c r="B1527"/>
      <c r="C1527"/>
      <c r="D1527"/>
      <c r="E1527"/>
      <c r="F1527"/>
    </row>
    <row r="1528" spans="1:6" x14ac:dyDescent="0.35">
      <c r="A1528"/>
      <c r="B1528"/>
      <c r="C1528"/>
      <c r="D1528"/>
      <c r="E1528"/>
      <c r="F1528"/>
    </row>
    <row r="1529" spans="1:6" x14ac:dyDescent="0.35">
      <c r="A1529"/>
      <c r="B1529"/>
      <c r="C1529"/>
      <c r="D1529"/>
      <c r="E1529"/>
      <c r="F1529"/>
    </row>
    <row r="1530" spans="1:6" x14ac:dyDescent="0.35">
      <c r="A1530"/>
      <c r="B1530"/>
      <c r="C1530"/>
      <c r="D1530"/>
      <c r="E1530"/>
      <c r="F1530"/>
    </row>
    <row r="1531" spans="1:6" x14ac:dyDescent="0.35">
      <c r="A1531"/>
      <c r="B1531"/>
      <c r="C1531"/>
      <c r="D1531"/>
      <c r="E1531"/>
      <c r="F1531"/>
    </row>
    <row r="1532" spans="1:6" x14ac:dyDescent="0.35">
      <c r="A1532"/>
      <c r="B1532"/>
      <c r="C1532"/>
      <c r="D1532"/>
      <c r="E1532"/>
      <c r="F1532"/>
    </row>
    <row r="1533" spans="1:6" x14ac:dyDescent="0.35">
      <c r="A1533"/>
      <c r="B1533"/>
      <c r="C1533"/>
      <c r="D1533"/>
      <c r="E1533"/>
      <c r="F1533"/>
    </row>
    <row r="1534" spans="1:6" x14ac:dyDescent="0.35">
      <c r="A1534"/>
      <c r="B1534"/>
      <c r="C1534"/>
      <c r="D1534"/>
      <c r="E1534"/>
      <c r="F1534"/>
    </row>
    <row r="1535" spans="1:6" x14ac:dyDescent="0.35">
      <c r="A1535"/>
      <c r="B1535"/>
      <c r="C1535"/>
      <c r="D1535"/>
      <c r="E1535"/>
      <c r="F1535"/>
    </row>
    <row r="1536" spans="1:6" x14ac:dyDescent="0.35">
      <c r="A1536"/>
      <c r="B1536"/>
      <c r="C1536"/>
      <c r="D1536"/>
      <c r="E1536"/>
      <c r="F1536"/>
    </row>
    <row r="1537" spans="1:6" x14ac:dyDescent="0.35">
      <c r="A1537"/>
      <c r="B1537"/>
      <c r="C1537"/>
      <c r="D1537"/>
      <c r="E1537"/>
      <c r="F1537"/>
    </row>
    <row r="1538" spans="1:6" x14ac:dyDescent="0.35">
      <c r="A1538"/>
      <c r="B1538"/>
      <c r="C1538"/>
      <c r="D1538"/>
      <c r="E1538"/>
      <c r="F1538"/>
    </row>
    <row r="1539" spans="1:6" x14ac:dyDescent="0.35">
      <c r="A1539"/>
      <c r="B1539"/>
      <c r="C1539"/>
      <c r="D1539"/>
      <c r="E1539"/>
      <c r="F1539"/>
    </row>
    <row r="1540" spans="1:6" x14ac:dyDescent="0.35">
      <c r="A1540"/>
      <c r="B1540"/>
      <c r="C1540"/>
      <c r="D1540"/>
      <c r="E1540"/>
      <c r="F1540"/>
    </row>
    <row r="1541" spans="1:6" x14ac:dyDescent="0.35">
      <c r="A1541"/>
      <c r="B1541"/>
      <c r="C1541"/>
      <c r="D1541"/>
      <c r="E1541"/>
      <c r="F1541"/>
    </row>
    <row r="1542" spans="1:6" x14ac:dyDescent="0.35">
      <c r="A1542"/>
      <c r="B1542"/>
      <c r="C1542"/>
      <c r="D1542"/>
      <c r="E1542"/>
      <c r="F1542"/>
    </row>
    <row r="1543" spans="1:6" x14ac:dyDescent="0.35">
      <c r="A1543"/>
      <c r="B1543"/>
      <c r="C1543"/>
      <c r="D1543"/>
      <c r="E1543"/>
      <c r="F1543"/>
    </row>
    <row r="1544" spans="1:6" x14ac:dyDescent="0.35">
      <c r="A1544"/>
      <c r="B1544"/>
      <c r="C1544"/>
      <c r="D1544"/>
      <c r="E1544"/>
      <c r="F1544"/>
    </row>
    <row r="1545" spans="1:6" x14ac:dyDescent="0.35">
      <c r="A1545"/>
      <c r="B1545"/>
      <c r="C1545"/>
      <c r="D1545"/>
      <c r="E1545"/>
      <c r="F1545"/>
    </row>
    <row r="1546" spans="1:6" x14ac:dyDescent="0.35">
      <c r="A1546"/>
      <c r="B1546"/>
      <c r="C1546"/>
      <c r="D1546"/>
      <c r="E1546"/>
      <c r="F1546"/>
    </row>
    <row r="1547" spans="1:6" x14ac:dyDescent="0.35">
      <c r="A1547"/>
      <c r="B1547"/>
      <c r="C1547"/>
      <c r="D1547"/>
      <c r="E1547"/>
      <c r="F1547"/>
    </row>
    <row r="1548" spans="1:6" x14ac:dyDescent="0.35">
      <c r="A1548"/>
      <c r="B1548"/>
      <c r="C1548"/>
      <c r="D1548"/>
      <c r="E1548"/>
      <c r="F1548"/>
    </row>
    <row r="1549" spans="1:6" x14ac:dyDescent="0.35">
      <c r="A1549"/>
      <c r="B1549"/>
      <c r="C1549"/>
      <c r="D1549"/>
      <c r="E1549"/>
      <c r="F1549"/>
    </row>
    <row r="1550" spans="1:6" x14ac:dyDescent="0.35">
      <c r="A1550"/>
      <c r="B1550"/>
      <c r="C1550"/>
      <c r="D1550"/>
      <c r="E1550"/>
      <c r="F1550"/>
    </row>
    <row r="1551" spans="1:6" x14ac:dyDescent="0.35">
      <c r="A1551"/>
      <c r="B1551"/>
      <c r="C1551"/>
      <c r="D1551"/>
      <c r="E1551"/>
      <c r="F1551"/>
    </row>
    <row r="1552" spans="1:6" x14ac:dyDescent="0.35">
      <c r="A1552"/>
      <c r="B1552"/>
      <c r="C1552"/>
      <c r="D1552"/>
      <c r="E1552"/>
      <c r="F1552"/>
    </row>
    <row r="1553" spans="1:6" x14ac:dyDescent="0.35">
      <c r="A1553"/>
      <c r="B1553"/>
      <c r="C1553"/>
      <c r="D1553"/>
      <c r="E1553"/>
      <c r="F1553"/>
    </row>
    <row r="1554" spans="1:6" x14ac:dyDescent="0.35">
      <c r="A1554"/>
      <c r="B1554"/>
      <c r="C1554"/>
      <c r="D1554"/>
      <c r="E1554"/>
      <c r="F1554"/>
    </row>
    <row r="1555" spans="1:6" x14ac:dyDescent="0.35">
      <c r="A1555"/>
      <c r="B1555"/>
      <c r="C1555"/>
      <c r="D1555"/>
      <c r="E1555"/>
      <c r="F1555"/>
    </row>
    <row r="1556" spans="1:6" x14ac:dyDescent="0.35">
      <c r="A1556"/>
      <c r="B1556"/>
      <c r="C1556"/>
      <c r="D1556"/>
      <c r="E1556"/>
      <c r="F1556"/>
    </row>
    <row r="1557" spans="1:6" x14ac:dyDescent="0.35">
      <c r="A1557"/>
      <c r="B1557"/>
      <c r="C1557"/>
      <c r="D1557"/>
      <c r="E1557"/>
      <c r="F1557"/>
    </row>
    <row r="1558" spans="1:6" x14ac:dyDescent="0.35">
      <c r="A1558"/>
      <c r="B1558"/>
      <c r="C1558"/>
      <c r="D1558"/>
      <c r="E1558"/>
      <c r="F1558"/>
    </row>
    <row r="1559" spans="1:6" x14ac:dyDescent="0.35">
      <c r="A1559"/>
      <c r="B1559"/>
      <c r="C1559"/>
      <c r="D1559"/>
      <c r="E1559"/>
      <c r="F1559"/>
    </row>
    <row r="1560" spans="1:6" x14ac:dyDescent="0.35">
      <c r="A1560"/>
      <c r="B1560"/>
      <c r="C1560"/>
      <c r="D1560"/>
      <c r="E1560"/>
      <c r="F1560"/>
    </row>
    <row r="1561" spans="1:6" x14ac:dyDescent="0.35">
      <c r="A1561"/>
      <c r="B1561"/>
      <c r="C1561"/>
      <c r="D1561"/>
      <c r="E1561"/>
      <c r="F1561"/>
    </row>
    <row r="1562" spans="1:6" x14ac:dyDescent="0.35">
      <c r="A1562"/>
      <c r="B1562"/>
      <c r="C1562"/>
      <c r="D1562"/>
      <c r="E1562"/>
      <c r="F1562"/>
    </row>
    <row r="1563" spans="1:6" x14ac:dyDescent="0.35">
      <c r="A1563"/>
      <c r="B1563"/>
      <c r="C1563"/>
      <c r="D1563"/>
      <c r="E1563"/>
      <c r="F1563"/>
    </row>
    <row r="1564" spans="1:6" x14ac:dyDescent="0.35">
      <c r="A1564"/>
      <c r="B1564"/>
      <c r="C1564"/>
      <c r="D1564"/>
      <c r="E1564"/>
      <c r="F1564"/>
    </row>
    <row r="1565" spans="1:6" x14ac:dyDescent="0.35">
      <c r="A1565"/>
      <c r="B1565"/>
      <c r="C1565"/>
      <c r="D1565"/>
      <c r="E1565"/>
      <c r="F1565"/>
    </row>
    <row r="1566" spans="1:6" x14ac:dyDescent="0.35">
      <c r="A1566"/>
      <c r="B1566"/>
      <c r="C1566"/>
      <c r="D1566"/>
      <c r="E1566"/>
      <c r="F1566"/>
    </row>
    <row r="1567" spans="1:6" x14ac:dyDescent="0.35">
      <c r="A1567"/>
      <c r="B1567"/>
      <c r="C1567"/>
      <c r="D1567"/>
      <c r="E1567"/>
      <c r="F1567"/>
    </row>
    <row r="1568" spans="1:6" x14ac:dyDescent="0.35">
      <c r="A1568"/>
      <c r="B1568"/>
      <c r="C1568"/>
      <c r="D1568"/>
      <c r="E1568"/>
      <c r="F1568"/>
    </row>
    <row r="1569" spans="1:6" x14ac:dyDescent="0.35">
      <c r="A1569"/>
      <c r="B1569"/>
      <c r="C1569"/>
      <c r="D1569"/>
      <c r="E1569"/>
      <c r="F1569"/>
    </row>
    <row r="1570" spans="1:6" x14ac:dyDescent="0.35">
      <c r="A1570"/>
      <c r="B1570"/>
      <c r="C1570"/>
      <c r="D1570"/>
      <c r="E1570"/>
      <c r="F1570"/>
    </row>
    <row r="1571" spans="1:6" x14ac:dyDescent="0.35">
      <c r="A1571"/>
      <c r="B1571"/>
      <c r="C1571"/>
      <c r="D1571"/>
      <c r="E1571"/>
      <c r="F1571"/>
    </row>
    <row r="1572" spans="1:6" x14ac:dyDescent="0.35">
      <c r="A1572"/>
      <c r="B1572"/>
      <c r="C1572"/>
      <c r="D1572"/>
      <c r="E1572"/>
      <c r="F1572"/>
    </row>
    <row r="1573" spans="1:6" x14ac:dyDescent="0.35">
      <c r="A1573"/>
      <c r="B1573"/>
      <c r="C1573"/>
      <c r="D1573"/>
      <c r="E1573"/>
      <c r="F1573"/>
    </row>
    <row r="1574" spans="1:6" x14ac:dyDescent="0.35">
      <c r="A1574"/>
      <c r="B1574"/>
      <c r="C1574"/>
      <c r="D1574"/>
      <c r="E1574"/>
      <c r="F1574"/>
    </row>
    <row r="1575" spans="1:6" x14ac:dyDescent="0.35">
      <c r="A1575"/>
      <c r="B1575"/>
      <c r="C1575"/>
      <c r="D1575"/>
      <c r="E1575"/>
      <c r="F1575"/>
    </row>
    <row r="1576" spans="1:6" x14ac:dyDescent="0.35">
      <c r="A1576"/>
      <c r="B1576"/>
      <c r="C1576"/>
      <c r="D1576"/>
      <c r="E1576"/>
      <c r="F1576"/>
    </row>
    <row r="1577" spans="1:6" x14ac:dyDescent="0.35">
      <c r="A1577"/>
      <c r="B1577"/>
      <c r="C1577"/>
      <c r="D1577"/>
      <c r="E1577"/>
      <c r="F1577"/>
    </row>
    <row r="1578" spans="1:6" x14ac:dyDescent="0.35">
      <c r="A1578"/>
      <c r="B1578"/>
      <c r="C1578"/>
      <c r="D1578"/>
      <c r="E1578"/>
      <c r="F1578"/>
    </row>
    <row r="1579" spans="1:6" x14ac:dyDescent="0.35">
      <c r="A1579"/>
      <c r="B1579"/>
      <c r="C1579"/>
      <c r="D1579"/>
      <c r="E1579"/>
      <c r="F1579"/>
    </row>
    <row r="1580" spans="1:6" x14ac:dyDescent="0.35">
      <c r="A1580"/>
      <c r="B1580"/>
      <c r="C1580"/>
      <c r="D1580"/>
      <c r="E1580"/>
      <c r="F1580"/>
    </row>
    <row r="1581" spans="1:6" x14ac:dyDescent="0.35">
      <c r="A1581"/>
      <c r="B1581"/>
      <c r="C1581"/>
      <c r="D1581"/>
      <c r="E1581"/>
      <c r="F1581"/>
    </row>
    <row r="1582" spans="1:6" x14ac:dyDescent="0.35">
      <c r="A1582"/>
      <c r="B1582"/>
      <c r="C1582"/>
      <c r="D1582"/>
      <c r="E1582"/>
      <c r="F1582"/>
    </row>
    <row r="1583" spans="1:6" x14ac:dyDescent="0.35">
      <c r="A1583"/>
      <c r="B1583"/>
      <c r="C1583"/>
      <c r="D1583"/>
      <c r="E1583"/>
      <c r="F1583"/>
    </row>
    <row r="1584" spans="1:6" x14ac:dyDescent="0.35">
      <c r="A1584"/>
      <c r="B1584"/>
      <c r="C1584"/>
      <c r="D1584"/>
      <c r="E1584"/>
      <c r="F1584"/>
    </row>
    <row r="1585" spans="1:6" x14ac:dyDescent="0.35">
      <c r="A1585"/>
      <c r="B1585"/>
      <c r="C1585"/>
      <c r="D1585"/>
      <c r="E1585"/>
      <c r="F1585"/>
    </row>
    <row r="1586" spans="1:6" x14ac:dyDescent="0.35">
      <c r="A1586"/>
      <c r="B1586"/>
      <c r="C1586"/>
      <c r="D1586"/>
      <c r="E1586"/>
      <c r="F1586"/>
    </row>
    <row r="1587" spans="1:6" x14ac:dyDescent="0.35">
      <c r="A1587"/>
      <c r="B1587"/>
      <c r="C1587"/>
      <c r="D1587"/>
      <c r="E1587"/>
      <c r="F1587"/>
    </row>
    <row r="1588" spans="1:6" x14ac:dyDescent="0.35">
      <c r="A1588"/>
      <c r="B1588"/>
      <c r="C1588"/>
      <c r="D1588"/>
      <c r="E1588"/>
      <c r="F1588"/>
    </row>
    <row r="1589" spans="1:6" x14ac:dyDescent="0.35">
      <c r="A1589"/>
      <c r="B1589"/>
      <c r="C1589"/>
      <c r="D1589"/>
      <c r="E1589"/>
      <c r="F1589"/>
    </row>
    <row r="1590" spans="1:6" x14ac:dyDescent="0.35">
      <c r="A1590"/>
      <c r="B1590"/>
      <c r="C1590"/>
      <c r="D1590"/>
      <c r="E1590"/>
      <c r="F1590"/>
    </row>
    <row r="1591" spans="1:6" x14ac:dyDescent="0.35">
      <c r="A1591"/>
      <c r="B1591"/>
      <c r="C1591"/>
      <c r="D1591"/>
      <c r="E1591"/>
      <c r="F1591"/>
    </row>
    <row r="1592" spans="1:6" x14ac:dyDescent="0.35">
      <c r="A1592"/>
      <c r="B1592"/>
      <c r="C1592"/>
      <c r="D1592"/>
      <c r="E1592"/>
      <c r="F1592"/>
    </row>
    <row r="1593" spans="1:6" x14ac:dyDescent="0.35">
      <c r="A1593"/>
      <c r="B1593"/>
      <c r="C1593"/>
      <c r="D1593"/>
      <c r="E1593"/>
      <c r="F1593"/>
    </row>
    <row r="1594" spans="1:6" x14ac:dyDescent="0.35">
      <c r="A1594"/>
      <c r="B1594"/>
      <c r="C1594"/>
      <c r="D1594"/>
      <c r="E1594"/>
      <c r="F1594"/>
    </row>
    <row r="1595" spans="1:6" x14ac:dyDescent="0.35">
      <c r="A1595"/>
      <c r="B1595"/>
      <c r="C1595"/>
      <c r="D1595"/>
      <c r="E1595"/>
      <c r="F1595"/>
    </row>
    <row r="1596" spans="1:6" x14ac:dyDescent="0.35">
      <c r="A1596"/>
      <c r="B1596"/>
      <c r="C1596"/>
      <c r="D1596"/>
      <c r="E1596"/>
      <c r="F1596"/>
    </row>
    <row r="1597" spans="1:6" x14ac:dyDescent="0.35">
      <c r="A1597"/>
      <c r="B1597"/>
      <c r="C1597"/>
      <c r="D1597"/>
      <c r="E1597"/>
      <c r="F1597"/>
    </row>
    <row r="1598" spans="1:6" x14ac:dyDescent="0.35">
      <c r="A1598"/>
      <c r="B1598"/>
      <c r="C1598"/>
      <c r="D1598"/>
      <c r="E1598"/>
      <c r="F1598"/>
    </row>
    <row r="1599" spans="1:6" x14ac:dyDescent="0.35">
      <c r="A1599"/>
      <c r="B1599"/>
      <c r="C1599"/>
      <c r="D1599"/>
      <c r="E1599"/>
      <c r="F1599"/>
    </row>
    <row r="1600" spans="1:6" x14ac:dyDescent="0.35">
      <c r="A1600"/>
      <c r="B1600"/>
      <c r="C1600"/>
      <c r="D1600"/>
      <c r="E1600"/>
      <c r="F1600"/>
    </row>
    <row r="1601" spans="1:6" x14ac:dyDescent="0.35">
      <c r="A1601"/>
      <c r="B1601"/>
      <c r="C1601"/>
      <c r="D1601"/>
      <c r="E1601"/>
      <c r="F1601"/>
    </row>
    <row r="1602" spans="1:6" x14ac:dyDescent="0.35">
      <c r="A1602"/>
      <c r="B1602"/>
      <c r="C1602"/>
      <c r="D1602"/>
      <c r="E1602"/>
      <c r="F1602"/>
    </row>
    <row r="1603" spans="1:6" x14ac:dyDescent="0.35">
      <c r="A1603"/>
      <c r="B1603"/>
      <c r="C1603"/>
      <c r="D1603"/>
      <c r="E1603"/>
      <c r="F1603"/>
    </row>
    <row r="1604" spans="1:6" x14ac:dyDescent="0.35">
      <c r="A1604"/>
      <c r="B1604"/>
      <c r="C1604"/>
      <c r="D1604"/>
      <c r="E1604"/>
      <c r="F1604"/>
    </row>
    <row r="1605" spans="1:6" x14ac:dyDescent="0.35">
      <c r="A1605"/>
      <c r="B1605"/>
      <c r="C1605"/>
      <c r="D1605"/>
      <c r="E1605"/>
      <c r="F1605"/>
    </row>
    <row r="1606" spans="1:6" x14ac:dyDescent="0.35">
      <c r="A1606"/>
      <c r="B1606"/>
      <c r="C1606"/>
      <c r="D1606"/>
      <c r="E1606"/>
      <c r="F1606"/>
    </row>
    <row r="1607" spans="1:6" x14ac:dyDescent="0.35">
      <c r="A1607"/>
      <c r="B1607"/>
      <c r="C1607"/>
      <c r="D1607"/>
      <c r="E1607"/>
      <c r="F1607"/>
    </row>
    <row r="1608" spans="1:6" x14ac:dyDescent="0.35">
      <c r="A1608"/>
      <c r="B1608"/>
      <c r="C1608"/>
      <c r="D1608"/>
      <c r="E1608"/>
      <c r="F1608"/>
    </row>
    <row r="1609" spans="1:6" x14ac:dyDescent="0.35">
      <c r="A1609"/>
      <c r="B1609"/>
      <c r="C1609"/>
      <c r="D1609"/>
      <c r="E1609"/>
      <c r="F1609"/>
    </row>
    <row r="1610" spans="1:6" x14ac:dyDescent="0.35">
      <c r="A1610"/>
      <c r="B1610"/>
      <c r="C1610"/>
      <c r="D1610"/>
      <c r="E1610"/>
      <c r="F1610"/>
    </row>
    <row r="1611" spans="1:6" x14ac:dyDescent="0.35">
      <c r="A1611"/>
      <c r="B1611"/>
      <c r="C1611"/>
      <c r="D1611"/>
      <c r="E1611"/>
      <c r="F1611"/>
    </row>
    <row r="1612" spans="1:6" x14ac:dyDescent="0.35">
      <c r="A1612"/>
      <c r="B1612"/>
      <c r="C1612"/>
      <c r="D1612"/>
      <c r="E1612"/>
      <c r="F1612"/>
    </row>
    <row r="1613" spans="1:6" x14ac:dyDescent="0.35">
      <c r="A1613"/>
      <c r="B1613"/>
      <c r="C1613"/>
      <c r="D1613"/>
      <c r="E1613"/>
      <c r="F1613"/>
    </row>
    <row r="1614" spans="1:6" x14ac:dyDescent="0.35">
      <c r="A1614"/>
      <c r="B1614"/>
      <c r="C1614"/>
      <c r="D1614"/>
      <c r="E1614"/>
      <c r="F1614"/>
    </row>
    <row r="1615" spans="1:6" x14ac:dyDescent="0.35">
      <c r="A1615"/>
      <c r="B1615"/>
      <c r="C1615"/>
      <c r="D1615"/>
      <c r="E1615"/>
      <c r="F1615"/>
    </row>
    <row r="1616" spans="1:6" x14ac:dyDescent="0.35">
      <c r="A1616"/>
      <c r="B1616"/>
      <c r="C1616"/>
      <c r="D1616"/>
      <c r="E1616"/>
      <c r="F1616"/>
    </row>
    <row r="1617" spans="1:6" x14ac:dyDescent="0.35">
      <c r="A1617"/>
      <c r="B1617"/>
      <c r="C1617"/>
      <c r="D1617"/>
      <c r="E1617"/>
      <c r="F1617"/>
    </row>
    <row r="1618" spans="1:6" x14ac:dyDescent="0.35">
      <c r="A1618"/>
      <c r="B1618"/>
      <c r="C1618"/>
      <c r="D1618"/>
      <c r="E1618"/>
      <c r="F1618"/>
    </row>
    <row r="1619" spans="1:6" x14ac:dyDescent="0.35">
      <c r="A1619"/>
      <c r="B1619"/>
      <c r="C1619"/>
      <c r="D1619"/>
      <c r="E1619"/>
      <c r="F1619"/>
    </row>
    <row r="1620" spans="1:6" x14ac:dyDescent="0.35">
      <c r="A1620"/>
      <c r="B1620"/>
      <c r="C1620"/>
      <c r="D1620"/>
      <c r="E1620"/>
      <c r="F1620"/>
    </row>
    <row r="1621" spans="1:6" x14ac:dyDescent="0.35">
      <c r="A1621"/>
      <c r="B1621"/>
      <c r="C1621"/>
      <c r="D1621"/>
      <c r="E1621"/>
      <c r="F1621"/>
    </row>
    <row r="1622" spans="1:6" x14ac:dyDescent="0.35">
      <c r="A1622"/>
      <c r="B1622"/>
      <c r="C1622"/>
      <c r="D1622"/>
      <c r="E1622"/>
      <c r="F1622"/>
    </row>
    <row r="1623" spans="1:6" x14ac:dyDescent="0.35">
      <c r="A1623"/>
      <c r="B1623"/>
      <c r="C1623"/>
      <c r="D1623"/>
      <c r="E1623"/>
      <c r="F1623"/>
    </row>
    <row r="1624" spans="1:6" x14ac:dyDescent="0.35">
      <c r="A1624"/>
      <c r="B1624"/>
      <c r="C1624"/>
      <c r="D1624"/>
      <c r="E1624"/>
      <c r="F1624"/>
    </row>
    <row r="1625" spans="1:6" x14ac:dyDescent="0.35">
      <c r="A1625"/>
      <c r="B1625"/>
      <c r="C1625"/>
      <c r="D1625"/>
      <c r="E1625"/>
      <c r="F1625"/>
    </row>
    <row r="1626" spans="1:6" x14ac:dyDescent="0.35">
      <c r="A1626"/>
      <c r="B1626"/>
      <c r="C1626"/>
      <c r="D1626"/>
      <c r="E1626"/>
      <c r="F1626"/>
    </row>
    <row r="1627" spans="1:6" x14ac:dyDescent="0.35">
      <c r="A1627"/>
      <c r="B1627"/>
      <c r="C1627"/>
      <c r="D1627"/>
      <c r="E1627"/>
      <c r="F1627"/>
    </row>
    <row r="1628" spans="1:6" x14ac:dyDescent="0.35">
      <c r="A1628"/>
      <c r="B1628"/>
      <c r="C1628"/>
      <c r="D1628"/>
      <c r="E1628"/>
      <c r="F1628"/>
    </row>
    <row r="1629" spans="1:6" x14ac:dyDescent="0.35">
      <c r="A1629"/>
      <c r="B1629"/>
      <c r="C1629"/>
      <c r="D1629"/>
      <c r="E1629"/>
      <c r="F1629"/>
    </row>
    <row r="1630" spans="1:6" x14ac:dyDescent="0.35">
      <c r="A1630"/>
      <c r="B1630"/>
      <c r="C1630"/>
      <c r="D1630"/>
      <c r="E1630"/>
      <c r="F1630"/>
    </row>
    <row r="1631" spans="1:6" x14ac:dyDescent="0.35">
      <c r="A1631"/>
      <c r="B1631"/>
      <c r="C1631"/>
      <c r="D1631"/>
      <c r="E1631"/>
      <c r="F1631"/>
    </row>
    <row r="1632" spans="1:6" x14ac:dyDescent="0.35">
      <c r="A1632"/>
      <c r="B1632"/>
      <c r="C1632"/>
      <c r="D1632"/>
      <c r="E1632"/>
      <c r="F1632"/>
    </row>
    <row r="1633" spans="1:6" x14ac:dyDescent="0.35">
      <c r="A1633"/>
      <c r="B1633"/>
      <c r="C1633"/>
      <c r="D1633"/>
      <c r="E1633"/>
      <c r="F1633"/>
    </row>
    <row r="1634" spans="1:6" x14ac:dyDescent="0.35">
      <c r="A1634"/>
      <c r="B1634"/>
      <c r="C1634"/>
      <c r="D1634"/>
      <c r="E1634"/>
      <c r="F1634"/>
    </row>
    <row r="1635" spans="1:6" x14ac:dyDescent="0.35">
      <c r="A1635"/>
      <c r="B1635"/>
      <c r="C1635"/>
      <c r="D1635"/>
      <c r="E1635"/>
      <c r="F1635"/>
    </row>
    <row r="1636" spans="1:6" x14ac:dyDescent="0.35">
      <c r="A1636"/>
      <c r="B1636"/>
      <c r="C1636"/>
      <c r="D1636"/>
      <c r="E1636"/>
      <c r="F1636"/>
    </row>
    <row r="1637" spans="1:6" x14ac:dyDescent="0.35">
      <c r="A1637"/>
      <c r="B1637"/>
      <c r="C1637"/>
      <c r="D1637"/>
      <c r="E1637"/>
      <c r="F1637"/>
    </row>
    <row r="1638" spans="1:6" x14ac:dyDescent="0.35">
      <c r="A1638"/>
      <c r="B1638"/>
      <c r="C1638"/>
      <c r="D1638"/>
      <c r="E1638"/>
      <c r="F1638"/>
    </row>
    <row r="1639" spans="1:6" x14ac:dyDescent="0.35">
      <c r="A1639"/>
      <c r="B1639"/>
      <c r="C1639"/>
      <c r="D1639"/>
      <c r="E1639"/>
      <c r="F1639"/>
    </row>
    <row r="1640" spans="1:6" x14ac:dyDescent="0.35">
      <c r="A1640"/>
      <c r="B1640"/>
      <c r="C1640"/>
      <c r="D1640"/>
      <c r="E1640"/>
      <c r="F1640"/>
    </row>
    <row r="1641" spans="1:6" x14ac:dyDescent="0.35">
      <c r="A1641"/>
      <c r="B1641"/>
      <c r="C1641"/>
      <c r="D1641"/>
      <c r="E1641"/>
      <c r="F1641"/>
    </row>
    <row r="1642" spans="1:6" x14ac:dyDescent="0.35">
      <c r="A1642"/>
      <c r="B1642"/>
      <c r="C1642"/>
      <c r="D1642"/>
      <c r="E1642"/>
      <c r="F1642"/>
    </row>
    <row r="1643" spans="1:6" x14ac:dyDescent="0.35">
      <c r="A1643"/>
      <c r="B1643"/>
      <c r="C1643"/>
      <c r="D1643"/>
      <c r="E1643"/>
      <c r="F1643"/>
    </row>
    <row r="1644" spans="1:6" x14ac:dyDescent="0.35">
      <c r="A1644"/>
      <c r="B1644"/>
      <c r="C1644"/>
      <c r="D1644"/>
      <c r="E1644"/>
      <c r="F1644"/>
    </row>
    <row r="1645" spans="1:6" x14ac:dyDescent="0.35">
      <c r="A1645"/>
      <c r="B1645"/>
      <c r="C1645"/>
      <c r="D1645"/>
      <c r="E1645"/>
      <c r="F1645"/>
    </row>
    <row r="1646" spans="1:6" x14ac:dyDescent="0.35">
      <c r="A1646"/>
      <c r="B1646"/>
      <c r="C1646"/>
      <c r="D1646"/>
      <c r="E1646"/>
      <c r="F1646"/>
    </row>
    <row r="1647" spans="1:6" x14ac:dyDescent="0.35">
      <c r="A1647"/>
      <c r="B1647"/>
      <c r="C1647"/>
      <c r="D1647"/>
      <c r="E1647"/>
      <c r="F1647"/>
    </row>
    <row r="1648" spans="1:6" x14ac:dyDescent="0.35">
      <c r="A1648"/>
      <c r="B1648"/>
      <c r="C1648"/>
      <c r="D1648"/>
      <c r="E1648"/>
      <c r="F1648"/>
    </row>
    <row r="1649" spans="1:6" x14ac:dyDescent="0.35">
      <c r="A1649"/>
      <c r="B1649"/>
      <c r="C1649"/>
      <c r="D1649"/>
      <c r="E1649"/>
      <c r="F1649"/>
    </row>
    <row r="1650" spans="1:6" x14ac:dyDescent="0.35">
      <c r="A1650"/>
      <c r="B1650"/>
      <c r="C1650"/>
      <c r="D1650"/>
      <c r="E1650"/>
      <c r="F1650"/>
    </row>
    <row r="1651" spans="1:6" x14ac:dyDescent="0.35">
      <c r="A1651"/>
      <c r="B1651"/>
      <c r="C1651"/>
      <c r="D1651"/>
      <c r="E1651"/>
      <c r="F1651"/>
    </row>
    <row r="1652" spans="1:6" x14ac:dyDescent="0.35">
      <c r="A1652"/>
      <c r="B1652"/>
      <c r="C1652"/>
      <c r="D1652"/>
      <c r="E1652"/>
      <c r="F1652"/>
    </row>
    <row r="1653" spans="1:6" x14ac:dyDescent="0.35">
      <c r="A1653"/>
      <c r="B1653"/>
      <c r="C1653"/>
      <c r="D1653"/>
      <c r="E1653"/>
      <c r="F1653"/>
    </row>
    <row r="1654" spans="1:6" x14ac:dyDescent="0.35">
      <c r="A1654"/>
      <c r="B1654"/>
      <c r="C1654"/>
      <c r="D1654"/>
      <c r="E1654"/>
      <c r="F1654"/>
    </row>
    <row r="1655" spans="1:6" x14ac:dyDescent="0.35">
      <c r="A1655"/>
      <c r="B1655"/>
      <c r="C1655"/>
      <c r="D1655"/>
      <c r="E1655"/>
      <c r="F1655"/>
    </row>
    <row r="1656" spans="1:6" x14ac:dyDescent="0.35">
      <c r="A1656"/>
      <c r="B1656"/>
      <c r="C1656"/>
      <c r="D1656"/>
      <c r="E1656"/>
      <c r="F1656"/>
    </row>
    <row r="1657" spans="1:6" x14ac:dyDescent="0.35">
      <c r="A1657"/>
      <c r="B1657"/>
      <c r="C1657"/>
      <c r="D1657"/>
      <c r="E1657"/>
      <c r="F1657"/>
    </row>
    <row r="1658" spans="1:6" x14ac:dyDescent="0.35">
      <c r="A1658"/>
      <c r="B1658"/>
      <c r="C1658"/>
      <c r="D1658"/>
      <c r="E1658"/>
      <c r="F1658"/>
    </row>
    <row r="1659" spans="1:6" x14ac:dyDescent="0.35">
      <c r="A1659"/>
      <c r="B1659"/>
      <c r="C1659"/>
      <c r="D1659"/>
      <c r="E1659"/>
      <c r="F1659"/>
    </row>
    <row r="1660" spans="1:6" x14ac:dyDescent="0.35">
      <c r="A1660"/>
      <c r="B1660"/>
      <c r="C1660"/>
      <c r="D1660"/>
      <c r="E1660"/>
      <c r="F1660"/>
    </row>
    <row r="1661" spans="1:6" x14ac:dyDescent="0.35">
      <c r="A1661"/>
      <c r="B1661"/>
      <c r="C1661"/>
      <c r="D1661"/>
      <c r="E1661"/>
      <c r="F1661"/>
    </row>
    <row r="1662" spans="1:6" x14ac:dyDescent="0.35">
      <c r="A1662"/>
      <c r="B1662"/>
      <c r="C1662"/>
      <c r="D1662"/>
      <c r="E1662"/>
      <c r="F1662"/>
    </row>
    <row r="1663" spans="1:6" x14ac:dyDescent="0.35">
      <c r="A1663"/>
      <c r="B1663"/>
      <c r="C1663"/>
      <c r="D1663"/>
      <c r="E1663"/>
      <c r="F1663"/>
    </row>
    <row r="1664" spans="1:6" x14ac:dyDescent="0.35">
      <c r="A1664"/>
      <c r="B1664"/>
      <c r="C1664"/>
      <c r="D1664"/>
      <c r="E1664"/>
      <c r="F1664"/>
    </row>
    <row r="1665" spans="1:6" x14ac:dyDescent="0.35">
      <c r="A1665"/>
      <c r="B1665"/>
      <c r="C1665"/>
      <c r="D1665"/>
      <c r="E1665"/>
      <c r="F1665"/>
    </row>
    <row r="1666" spans="1:6" x14ac:dyDescent="0.35">
      <c r="A1666"/>
      <c r="B1666"/>
      <c r="C1666"/>
      <c r="D1666"/>
      <c r="E1666"/>
      <c r="F1666"/>
    </row>
    <row r="1667" spans="1:6" x14ac:dyDescent="0.35">
      <c r="A1667"/>
      <c r="B1667"/>
      <c r="C1667"/>
      <c r="D1667"/>
      <c r="E1667"/>
      <c r="F1667"/>
    </row>
    <row r="1668" spans="1:6" x14ac:dyDescent="0.35">
      <c r="A1668"/>
      <c r="B1668"/>
      <c r="C1668"/>
      <c r="D1668"/>
      <c r="E1668"/>
      <c r="F1668"/>
    </row>
    <row r="1669" spans="1:6" x14ac:dyDescent="0.35">
      <c r="A1669"/>
      <c r="B1669"/>
      <c r="C1669"/>
      <c r="D1669"/>
      <c r="E1669"/>
      <c r="F1669"/>
    </row>
    <row r="1670" spans="1:6" x14ac:dyDescent="0.35">
      <c r="A1670"/>
      <c r="B1670"/>
      <c r="C1670"/>
      <c r="D1670"/>
      <c r="E1670"/>
      <c r="F1670"/>
    </row>
    <row r="1671" spans="1:6" x14ac:dyDescent="0.35">
      <c r="A1671"/>
      <c r="B1671"/>
      <c r="C1671"/>
      <c r="D1671"/>
      <c r="E1671"/>
      <c r="F1671"/>
    </row>
    <row r="1672" spans="1:6" x14ac:dyDescent="0.35">
      <c r="A1672"/>
      <c r="B1672"/>
      <c r="C1672"/>
      <c r="D1672"/>
      <c r="E1672"/>
      <c r="F1672"/>
    </row>
    <row r="1673" spans="1:6" x14ac:dyDescent="0.35">
      <c r="A1673"/>
      <c r="B1673"/>
      <c r="C1673"/>
      <c r="D1673"/>
      <c r="E1673"/>
      <c r="F1673"/>
    </row>
    <row r="1674" spans="1:6" x14ac:dyDescent="0.35">
      <c r="A1674"/>
      <c r="B1674"/>
      <c r="C1674"/>
      <c r="D1674"/>
      <c r="E1674"/>
      <c r="F1674"/>
    </row>
    <row r="1675" spans="1:6" x14ac:dyDescent="0.35">
      <c r="A1675"/>
      <c r="B1675"/>
      <c r="C1675"/>
      <c r="D1675"/>
      <c r="E1675"/>
      <c r="F1675"/>
    </row>
    <row r="1676" spans="1:6" x14ac:dyDescent="0.35">
      <c r="A1676"/>
      <c r="B1676"/>
      <c r="C1676"/>
      <c r="D1676"/>
      <c r="E1676"/>
      <c r="F1676"/>
    </row>
    <row r="1677" spans="1:6" x14ac:dyDescent="0.35">
      <c r="A1677"/>
      <c r="B1677"/>
      <c r="C1677"/>
      <c r="D1677"/>
      <c r="E1677"/>
      <c r="F1677"/>
    </row>
    <row r="1678" spans="1:6" x14ac:dyDescent="0.35">
      <c r="A1678"/>
      <c r="B1678"/>
      <c r="C1678"/>
      <c r="D1678"/>
      <c r="E1678"/>
      <c r="F1678"/>
    </row>
    <row r="1679" spans="1:6" x14ac:dyDescent="0.35">
      <c r="A1679"/>
      <c r="B1679"/>
      <c r="C1679"/>
      <c r="D1679"/>
      <c r="E1679"/>
      <c r="F1679"/>
    </row>
    <row r="1680" spans="1:6" x14ac:dyDescent="0.35">
      <c r="A1680"/>
      <c r="B1680"/>
      <c r="C1680"/>
      <c r="D1680"/>
      <c r="E1680"/>
      <c r="F1680"/>
    </row>
    <row r="1681" spans="1:6" x14ac:dyDescent="0.35">
      <c r="A1681"/>
      <c r="B1681"/>
      <c r="C1681"/>
      <c r="D1681"/>
      <c r="E1681"/>
      <c r="F1681"/>
    </row>
    <row r="1682" spans="1:6" x14ac:dyDescent="0.35">
      <c r="A1682"/>
      <c r="B1682"/>
      <c r="C1682"/>
      <c r="D1682"/>
      <c r="E1682"/>
      <c r="F1682"/>
    </row>
    <row r="1683" spans="1:6" x14ac:dyDescent="0.35">
      <c r="A1683"/>
      <c r="B1683"/>
      <c r="C1683"/>
      <c r="D1683"/>
      <c r="E1683"/>
      <c r="F1683"/>
    </row>
    <row r="1684" spans="1:6" x14ac:dyDescent="0.35">
      <c r="A1684"/>
      <c r="B1684"/>
      <c r="C1684"/>
      <c r="D1684"/>
      <c r="E1684"/>
      <c r="F1684"/>
    </row>
    <row r="1685" spans="1:6" x14ac:dyDescent="0.35">
      <c r="A1685"/>
      <c r="B1685"/>
      <c r="C1685"/>
      <c r="D1685"/>
      <c r="E1685"/>
      <c r="F1685"/>
    </row>
    <row r="1686" spans="1:6" x14ac:dyDescent="0.35">
      <c r="A1686"/>
      <c r="B1686"/>
      <c r="C1686"/>
      <c r="D1686"/>
      <c r="E1686"/>
      <c r="F1686"/>
    </row>
    <row r="1687" spans="1:6" x14ac:dyDescent="0.35">
      <c r="A1687"/>
      <c r="B1687"/>
      <c r="C1687"/>
      <c r="D1687"/>
      <c r="E1687"/>
      <c r="F1687"/>
    </row>
    <row r="1688" spans="1:6" x14ac:dyDescent="0.35">
      <c r="A1688"/>
      <c r="B1688"/>
      <c r="C1688"/>
      <c r="D1688"/>
      <c r="E1688"/>
      <c r="F1688"/>
    </row>
    <row r="1689" spans="1:6" x14ac:dyDescent="0.35">
      <c r="A1689"/>
      <c r="B1689"/>
      <c r="C1689"/>
      <c r="D1689"/>
      <c r="E1689"/>
      <c r="F1689"/>
    </row>
    <row r="1690" spans="1:6" x14ac:dyDescent="0.35">
      <c r="A1690"/>
      <c r="B1690"/>
      <c r="C1690"/>
      <c r="D1690"/>
      <c r="E1690"/>
      <c r="F1690"/>
    </row>
    <row r="1691" spans="1:6" x14ac:dyDescent="0.35">
      <c r="A1691"/>
      <c r="B1691"/>
      <c r="C1691"/>
      <c r="D1691"/>
      <c r="E1691"/>
      <c r="F1691"/>
    </row>
    <row r="1692" spans="1:6" x14ac:dyDescent="0.35">
      <c r="A1692"/>
      <c r="B1692"/>
      <c r="C1692"/>
      <c r="D1692"/>
      <c r="E1692"/>
      <c r="F1692"/>
    </row>
    <row r="1693" spans="1:6" x14ac:dyDescent="0.35">
      <c r="A1693"/>
      <c r="B1693"/>
      <c r="C1693"/>
      <c r="D1693"/>
      <c r="E1693"/>
      <c r="F1693"/>
    </row>
    <row r="1694" spans="1:6" x14ac:dyDescent="0.35">
      <c r="A1694"/>
      <c r="B1694"/>
      <c r="C1694"/>
      <c r="D1694"/>
      <c r="E1694"/>
      <c r="F1694"/>
    </row>
    <row r="1695" spans="1:6" x14ac:dyDescent="0.35">
      <c r="A1695"/>
      <c r="B1695"/>
      <c r="C1695"/>
      <c r="D1695"/>
      <c r="E1695"/>
      <c r="F1695"/>
    </row>
    <row r="1696" spans="1:6" x14ac:dyDescent="0.35">
      <c r="A1696"/>
      <c r="B1696"/>
      <c r="C1696"/>
      <c r="D1696"/>
      <c r="E1696"/>
      <c r="F1696"/>
    </row>
    <row r="1697" spans="1:6" x14ac:dyDescent="0.35">
      <c r="A1697"/>
      <c r="B1697"/>
      <c r="C1697"/>
      <c r="D1697"/>
      <c r="E1697"/>
      <c r="F1697"/>
    </row>
    <row r="1698" spans="1:6" x14ac:dyDescent="0.35">
      <c r="A1698"/>
      <c r="B1698"/>
      <c r="C1698"/>
      <c r="D1698"/>
      <c r="E1698"/>
      <c r="F1698"/>
    </row>
    <row r="1699" spans="1:6" x14ac:dyDescent="0.35">
      <c r="A1699"/>
      <c r="B1699"/>
      <c r="C1699"/>
      <c r="D1699"/>
      <c r="E1699"/>
      <c r="F1699"/>
    </row>
    <row r="1700" spans="1:6" x14ac:dyDescent="0.35">
      <c r="A1700"/>
      <c r="B1700"/>
      <c r="C1700"/>
      <c r="D1700"/>
      <c r="E1700"/>
      <c r="F1700"/>
    </row>
    <row r="1701" spans="1:6" x14ac:dyDescent="0.35">
      <c r="A1701"/>
      <c r="B1701"/>
      <c r="C1701"/>
      <c r="D1701"/>
      <c r="E1701"/>
      <c r="F1701"/>
    </row>
    <row r="1702" spans="1:6" x14ac:dyDescent="0.35">
      <c r="A1702"/>
      <c r="B1702"/>
      <c r="C1702"/>
      <c r="D1702"/>
      <c r="E1702"/>
      <c r="F1702"/>
    </row>
    <row r="1703" spans="1:6" x14ac:dyDescent="0.35">
      <c r="A1703"/>
      <c r="B1703"/>
      <c r="C1703"/>
      <c r="D1703"/>
      <c r="E1703"/>
      <c r="F1703"/>
    </row>
    <row r="1704" spans="1:6" x14ac:dyDescent="0.35">
      <c r="A1704"/>
      <c r="B1704"/>
      <c r="C1704"/>
      <c r="D1704"/>
      <c r="E1704"/>
      <c r="F1704"/>
    </row>
    <row r="1705" spans="1:6" x14ac:dyDescent="0.35">
      <c r="A1705"/>
      <c r="B1705"/>
      <c r="C1705"/>
      <c r="D1705"/>
      <c r="E1705"/>
      <c r="F1705"/>
    </row>
    <row r="1706" spans="1:6" x14ac:dyDescent="0.35">
      <c r="A1706"/>
      <c r="B1706"/>
      <c r="C1706"/>
      <c r="D1706"/>
      <c r="E1706"/>
      <c r="F1706"/>
    </row>
    <row r="1707" spans="1:6" x14ac:dyDescent="0.35">
      <c r="A1707"/>
      <c r="B1707"/>
      <c r="C1707"/>
      <c r="D1707"/>
      <c r="E1707"/>
      <c r="F1707"/>
    </row>
    <row r="1708" spans="1:6" x14ac:dyDescent="0.35">
      <c r="A1708"/>
      <c r="B1708"/>
      <c r="C1708"/>
      <c r="D1708"/>
      <c r="E1708"/>
      <c r="F1708"/>
    </row>
    <row r="1709" spans="1:6" x14ac:dyDescent="0.35">
      <c r="A1709"/>
      <c r="B1709"/>
      <c r="C1709"/>
      <c r="D1709"/>
      <c r="E1709"/>
      <c r="F1709"/>
    </row>
    <row r="1710" spans="1:6" x14ac:dyDescent="0.35">
      <c r="A1710"/>
      <c r="B1710"/>
      <c r="C1710"/>
      <c r="D1710"/>
      <c r="E1710"/>
      <c r="F1710"/>
    </row>
    <row r="1711" spans="1:6" x14ac:dyDescent="0.35">
      <c r="A1711"/>
      <c r="B1711"/>
      <c r="C1711"/>
      <c r="D1711"/>
      <c r="E1711"/>
      <c r="F1711"/>
    </row>
    <row r="1712" spans="1:6" x14ac:dyDescent="0.35">
      <c r="A1712"/>
      <c r="B1712"/>
      <c r="C1712"/>
      <c r="D1712"/>
      <c r="E1712"/>
      <c r="F1712"/>
    </row>
    <row r="1713" spans="1:6" x14ac:dyDescent="0.35">
      <c r="A1713"/>
      <c r="B1713"/>
      <c r="C1713"/>
      <c r="D1713"/>
      <c r="E1713"/>
      <c r="F1713"/>
    </row>
    <row r="1714" spans="1:6" x14ac:dyDescent="0.35">
      <c r="A1714"/>
      <c r="B1714"/>
      <c r="C1714"/>
      <c r="D1714"/>
      <c r="E1714"/>
      <c r="F1714"/>
    </row>
    <row r="1715" spans="1:6" x14ac:dyDescent="0.35">
      <c r="A1715"/>
      <c r="B1715"/>
      <c r="C1715"/>
      <c r="D1715"/>
      <c r="E1715"/>
      <c r="F1715"/>
    </row>
    <row r="1716" spans="1:6" x14ac:dyDescent="0.35">
      <c r="A1716"/>
      <c r="B1716"/>
      <c r="C1716"/>
      <c r="D1716"/>
      <c r="E1716"/>
      <c r="F1716"/>
    </row>
    <row r="1717" spans="1:6" x14ac:dyDescent="0.35">
      <c r="A1717"/>
      <c r="B1717"/>
      <c r="C1717"/>
      <c r="D1717"/>
      <c r="E1717"/>
      <c r="F1717"/>
    </row>
    <row r="1718" spans="1:6" x14ac:dyDescent="0.35">
      <c r="A1718"/>
      <c r="B1718"/>
      <c r="C1718"/>
      <c r="D1718"/>
      <c r="E1718"/>
      <c r="F1718"/>
    </row>
    <row r="1719" spans="1:6" x14ac:dyDescent="0.35">
      <c r="A1719"/>
      <c r="B1719"/>
      <c r="C1719"/>
      <c r="D1719"/>
      <c r="E1719"/>
      <c r="F1719"/>
    </row>
    <row r="1720" spans="1:6" x14ac:dyDescent="0.35">
      <c r="A1720"/>
      <c r="B1720"/>
      <c r="C1720"/>
      <c r="D1720"/>
      <c r="E1720"/>
      <c r="F1720"/>
    </row>
    <row r="1721" spans="1:6" x14ac:dyDescent="0.35">
      <c r="A1721"/>
      <c r="B1721"/>
      <c r="C1721"/>
      <c r="D1721"/>
      <c r="E1721"/>
      <c r="F1721"/>
    </row>
    <row r="1722" spans="1:6" x14ac:dyDescent="0.35">
      <c r="A1722"/>
      <c r="B1722"/>
      <c r="C1722"/>
      <c r="D1722"/>
      <c r="E1722"/>
      <c r="F1722"/>
    </row>
    <row r="1723" spans="1:6" x14ac:dyDescent="0.35">
      <c r="A1723"/>
      <c r="B1723"/>
      <c r="C1723"/>
      <c r="D1723"/>
      <c r="E1723"/>
      <c r="F1723"/>
    </row>
    <row r="1724" spans="1:6" x14ac:dyDescent="0.35">
      <c r="A1724"/>
      <c r="B1724"/>
      <c r="C1724"/>
      <c r="D1724"/>
      <c r="E1724"/>
      <c r="F1724"/>
    </row>
    <row r="1725" spans="1:6" x14ac:dyDescent="0.35">
      <c r="A1725"/>
      <c r="B1725"/>
      <c r="C1725"/>
      <c r="D1725"/>
      <c r="E1725"/>
      <c r="F1725"/>
    </row>
    <row r="1726" spans="1:6" x14ac:dyDescent="0.35">
      <c r="A1726"/>
      <c r="B1726"/>
      <c r="C1726"/>
      <c r="D1726"/>
      <c r="E1726"/>
      <c r="F1726"/>
    </row>
    <row r="1727" spans="1:6" x14ac:dyDescent="0.35">
      <c r="A1727"/>
      <c r="B1727"/>
      <c r="C1727"/>
      <c r="D1727"/>
      <c r="E1727"/>
      <c r="F1727"/>
    </row>
    <row r="1728" spans="1:6" x14ac:dyDescent="0.35">
      <c r="A1728"/>
      <c r="B1728"/>
      <c r="C1728"/>
      <c r="D1728"/>
      <c r="E1728"/>
      <c r="F1728"/>
    </row>
    <row r="1729" spans="1:6" x14ac:dyDescent="0.35">
      <c r="A1729"/>
      <c r="B1729"/>
      <c r="C1729"/>
      <c r="D1729"/>
      <c r="E1729"/>
      <c r="F1729"/>
    </row>
    <row r="1730" spans="1:6" x14ac:dyDescent="0.35">
      <c r="A1730"/>
      <c r="B1730"/>
      <c r="C1730"/>
      <c r="D1730"/>
      <c r="E1730"/>
      <c r="F1730"/>
    </row>
    <row r="1731" spans="1:6" x14ac:dyDescent="0.35">
      <c r="A1731"/>
      <c r="B1731"/>
      <c r="C1731"/>
      <c r="D1731"/>
      <c r="E1731"/>
      <c r="F1731"/>
    </row>
    <row r="1732" spans="1:6" x14ac:dyDescent="0.35">
      <c r="A1732"/>
      <c r="B1732"/>
      <c r="C1732"/>
      <c r="D1732"/>
      <c r="E1732"/>
      <c r="F1732"/>
    </row>
    <row r="1733" spans="1:6" x14ac:dyDescent="0.35">
      <c r="A1733"/>
      <c r="B1733"/>
      <c r="C1733"/>
      <c r="D1733"/>
      <c r="E1733"/>
      <c r="F1733"/>
    </row>
    <row r="1734" spans="1:6" x14ac:dyDescent="0.35">
      <c r="A1734"/>
      <c r="B1734"/>
      <c r="C1734"/>
      <c r="D1734"/>
      <c r="E1734"/>
      <c r="F1734"/>
    </row>
    <row r="1735" spans="1:6" x14ac:dyDescent="0.35">
      <c r="A1735"/>
      <c r="B1735"/>
      <c r="C1735"/>
      <c r="D1735"/>
      <c r="E1735"/>
      <c r="F1735"/>
    </row>
    <row r="1736" spans="1:6" x14ac:dyDescent="0.35">
      <c r="A1736"/>
      <c r="B1736"/>
      <c r="C1736"/>
      <c r="D1736"/>
      <c r="E1736"/>
      <c r="F1736"/>
    </row>
    <row r="1737" spans="1:6" x14ac:dyDescent="0.35">
      <c r="A1737"/>
      <c r="B1737"/>
      <c r="C1737"/>
      <c r="D1737"/>
      <c r="E1737"/>
      <c r="F1737"/>
    </row>
    <row r="1738" spans="1:6" x14ac:dyDescent="0.35">
      <c r="A1738"/>
      <c r="B1738"/>
      <c r="C1738"/>
      <c r="D1738"/>
      <c r="E1738"/>
      <c r="F1738"/>
    </row>
    <row r="1739" spans="1:6" x14ac:dyDescent="0.35">
      <c r="A1739"/>
      <c r="B1739"/>
      <c r="C1739"/>
      <c r="D1739"/>
      <c r="E1739"/>
      <c r="F1739"/>
    </row>
    <row r="1740" spans="1:6" x14ac:dyDescent="0.35">
      <c r="A1740"/>
      <c r="B1740"/>
      <c r="C1740"/>
      <c r="D1740"/>
      <c r="E1740"/>
      <c r="F1740"/>
    </row>
    <row r="1741" spans="1:6" x14ac:dyDescent="0.35">
      <c r="A1741"/>
      <c r="B1741"/>
      <c r="C1741"/>
      <c r="D1741"/>
      <c r="E1741"/>
      <c r="F1741"/>
    </row>
    <row r="1742" spans="1:6" x14ac:dyDescent="0.35">
      <c r="A1742"/>
      <c r="B1742"/>
      <c r="C1742"/>
      <c r="D1742"/>
      <c r="E1742"/>
      <c r="F1742"/>
    </row>
    <row r="1743" spans="1:6" x14ac:dyDescent="0.35">
      <c r="A1743"/>
      <c r="B1743"/>
      <c r="C1743"/>
      <c r="D1743"/>
      <c r="E1743"/>
      <c r="F1743"/>
    </row>
    <row r="1744" spans="1:6" x14ac:dyDescent="0.35">
      <c r="A1744"/>
      <c r="B1744"/>
      <c r="C1744"/>
      <c r="D1744"/>
      <c r="E1744"/>
      <c r="F1744"/>
    </row>
    <row r="1745" spans="1:6" x14ac:dyDescent="0.35">
      <c r="A1745"/>
      <c r="B1745"/>
      <c r="C1745"/>
      <c r="D1745"/>
      <c r="E1745"/>
      <c r="F1745"/>
    </row>
    <row r="1746" spans="1:6" x14ac:dyDescent="0.35">
      <c r="A1746"/>
      <c r="B1746"/>
      <c r="C1746"/>
      <c r="D1746"/>
      <c r="E1746"/>
      <c r="F1746"/>
    </row>
    <row r="1747" spans="1:6" x14ac:dyDescent="0.35">
      <c r="A1747"/>
      <c r="B1747"/>
      <c r="C1747"/>
      <c r="D1747"/>
      <c r="E1747"/>
      <c r="F1747"/>
    </row>
    <row r="1748" spans="1:6" x14ac:dyDescent="0.35">
      <c r="A1748"/>
      <c r="B1748"/>
      <c r="C1748"/>
      <c r="D1748"/>
      <c r="E1748"/>
      <c r="F1748"/>
    </row>
    <row r="1749" spans="1:6" x14ac:dyDescent="0.35">
      <c r="A1749"/>
      <c r="B1749"/>
      <c r="C1749"/>
      <c r="D1749"/>
      <c r="E1749"/>
      <c r="F1749"/>
    </row>
    <row r="1750" spans="1:6" x14ac:dyDescent="0.35">
      <c r="A1750"/>
      <c r="B1750"/>
      <c r="C1750"/>
      <c r="D1750"/>
      <c r="E1750"/>
      <c r="F1750"/>
    </row>
    <row r="1751" spans="1:6" x14ac:dyDescent="0.35">
      <c r="A1751"/>
      <c r="B1751"/>
      <c r="C1751"/>
      <c r="D1751"/>
      <c r="E1751"/>
      <c r="F1751"/>
    </row>
    <row r="1752" spans="1:6" x14ac:dyDescent="0.35">
      <c r="A1752"/>
      <c r="B1752"/>
      <c r="C1752"/>
      <c r="D1752"/>
      <c r="E1752"/>
      <c r="F1752"/>
    </row>
    <row r="1753" spans="1:6" x14ac:dyDescent="0.35">
      <c r="A1753"/>
      <c r="B1753"/>
      <c r="C1753"/>
      <c r="D1753"/>
      <c r="E1753"/>
      <c r="F1753"/>
    </row>
    <row r="1754" spans="1:6" x14ac:dyDescent="0.35">
      <c r="A1754"/>
      <c r="B1754"/>
      <c r="C1754"/>
      <c r="D1754"/>
      <c r="E1754"/>
      <c r="F1754"/>
    </row>
    <row r="1755" spans="1:6" x14ac:dyDescent="0.35">
      <c r="A1755"/>
      <c r="B1755"/>
      <c r="C1755"/>
      <c r="D1755"/>
      <c r="E1755"/>
      <c r="F1755"/>
    </row>
    <row r="1756" spans="1:6" x14ac:dyDescent="0.35">
      <c r="A1756"/>
      <c r="B1756"/>
      <c r="C1756"/>
      <c r="D1756"/>
      <c r="E1756"/>
      <c r="F1756"/>
    </row>
    <row r="1757" spans="1:6" x14ac:dyDescent="0.35">
      <c r="A1757"/>
      <c r="B1757"/>
      <c r="C1757"/>
      <c r="D1757"/>
      <c r="E1757"/>
      <c r="F1757"/>
    </row>
    <row r="1758" spans="1:6" x14ac:dyDescent="0.35">
      <c r="A1758"/>
      <c r="B1758"/>
      <c r="C1758"/>
      <c r="D1758"/>
      <c r="E1758"/>
      <c r="F1758"/>
    </row>
    <row r="1759" spans="1:6" x14ac:dyDescent="0.35">
      <c r="A1759"/>
      <c r="B1759"/>
      <c r="C1759"/>
      <c r="D1759"/>
      <c r="E1759"/>
      <c r="F1759"/>
    </row>
    <row r="1760" spans="1:6" x14ac:dyDescent="0.35">
      <c r="A1760"/>
      <c r="B1760"/>
      <c r="C1760"/>
      <c r="D1760"/>
      <c r="E1760"/>
      <c r="F1760"/>
    </row>
    <row r="1761" spans="1:6" x14ac:dyDescent="0.35">
      <c r="A1761"/>
      <c r="B1761"/>
      <c r="C1761"/>
      <c r="D1761"/>
      <c r="E1761"/>
      <c r="F1761"/>
    </row>
    <row r="1762" spans="1:6" x14ac:dyDescent="0.35">
      <c r="A1762"/>
      <c r="B1762"/>
      <c r="C1762"/>
      <c r="D1762"/>
      <c r="E1762"/>
      <c r="F1762"/>
    </row>
    <row r="1763" spans="1:6" x14ac:dyDescent="0.35">
      <c r="A1763"/>
      <c r="B1763"/>
      <c r="C1763"/>
      <c r="D1763"/>
      <c r="E1763"/>
      <c r="F1763"/>
    </row>
    <row r="1764" spans="1:6" x14ac:dyDescent="0.35">
      <c r="A1764"/>
      <c r="B1764"/>
      <c r="C1764"/>
      <c r="D1764"/>
      <c r="E1764"/>
      <c r="F1764"/>
    </row>
    <row r="1765" spans="1:6" x14ac:dyDescent="0.35">
      <c r="A1765"/>
      <c r="B1765"/>
      <c r="C1765"/>
      <c r="D1765"/>
      <c r="E1765"/>
      <c r="F1765"/>
    </row>
    <row r="1766" spans="1:6" x14ac:dyDescent="0.35">
      <c r="A1766"/>
      <c r="B1766"/>
      <c r="C1766"/>
      <c r="D1766"/>
      <c r="E1766"/>
      <c r="F1766"/>
    </row>
    <row r="1767" spans="1:6" x14ac:dyDescent="0.35">
      <c r="A1767"/>
      <c r="B1767"/>
      <c r="C1767"/>
      <c r="D1767"/>
      <c r="E1767"/>
      <c r="F1767"/>
    </row>
    <row r="1768" spans="1:6" x14ac:dyDescent="0.35">
      <c r="A1768"/>
      <c r="B1768"/>
      <c r="C1768"/>
      <c r="D1768"/>
      <c r="E1768"/>
      <c r="F1768"/>
    </row>
    <row r="1769" spans="1:6" x14ac:dyDescent="0.35">
      <c r="A1769"/>
      <c r="B1769"/>
      <c r="C1769"/>
      <c r="D1769"/>
      <c r="E1769"/>
      <c r="F1769"/>
    </row>
    <row r="1770" spans="1:6" x14ac:dyDescent="0.35">
      <c r="A1770"/>
      <c r="B1770"/>
      <c r="C1770"/>
      <c r="D1770"/>
      <c r="E1770"/>
      <c r="F1770"/>
    </row>
    <row r="1771" spans="1:6" x14ac:dyDescent="0.35">
      <c r="A1771"/>
      <c r="B1771"/>
      <c r="C1771"/>
      <c r="D1771"/>
      <c r="E1771"/>
      <c r="F1771"/>
    </row>
    <row r="1772" spans="1:6" x14ac:dyDescent="0.35">
      <c r="A1772"/>
      <c r="B1772"/>
      <c r="C1772"/>
      <c r="D1772"/>
      <c r="E1772"/>
      <c r="F1772"/>
    </row>
    <row r="1773" spans="1:6" x14ac:dyDescent="0.35">
      <c r="A1773"/>
      <c r="B1773"/>
      <c r="C1773"/>
      <c r="D1773"/>
      <c r="E1773"/>
      <c r="F1773"/>
    </row>
    <row r="1774" spans="1:6" x14ac:dyDescent="0.35">
      <c r="A1774"/>
      <c r="B1774"/>
      <c r="C1774"/>
      <c r="D1774"/>
      <c r="E1774"/>
      <c r="F1774"/>
    </row>
    <row r="1775" spans="1:6" x14ac:dyDescent="0.35">
      <c r="A1775"/>
      <c r="B1775"/>
      <c r="C1775"/>
      <c r="D1775"/>
      <c r="E1775"/>
      <c r="F1775"/>
    </row>
    <row r="1776" spans="1:6" x14ac:dyDescent="0.35">
      <c r="A1776"/>
      <c r="B1776"/>
      <c r="C1776"/>
      <c r="D1776"/>
      <c r="E1776"/>
      <c r="F1776"/>
    </row>
    <row r="1777" spans="1:6" x14ac:dyDescent="0.35">
      <c r="A1777"/>
      <c r="B1777"/>
      <c r="C1777"/>
      <c r="D1777"/>
      <c r="E1777"/>
      <c r="F1777"/>
    </row>
    <row r="1778" spans="1:6" x14ac:dyDescent="0.35">
      <c r="A1778"/>
      <c r="B1778"/>
      <c r="C1778"/>
      <c r="D1778"/>
      <c r="E1778"/>
      <c r="F1778"/>
    </row>
    <row r="1779" spans="1:6" x14ac:dyDescent="0.35">
      <c r="A1779"/>
      <c r="B1779"/>
      <c r="C1779"/>
      <c r="D1779"/>
      <c r="E1779"/>
      <c r="F1779"/>
    </row>
    <row r="1780" spans="1:6" x14ac:dyDescent="0.35">
      <c r="A1780"/>
      <c r="B1780"/>
      <c r="C1780"/>
      <c r="D1780"/>
      <c r="E1780"/>
      <c r="F1780"/>
    </row>
    <row r="1781" spans="1:6" x14ac:dyDescent="0.35">
      <c r="A1781"/>
      <c r="B1781"/>
      <c r="C1781"/>
      <c r="D1781"/>
      <c r="E1781"/>
      <c r="F1781"/>
    </row>
    <row r="1782" spans="1:6" x14ac:dyDescent="0.35">
      <c r="A1782"/>
      <c r="B1782"/>
      <c r="C1782"/>
      <c r="D1782"/>
      <c r="E1782"/>
      <c r="F1782"/>
    </row>
    <row r="1783" spans="1:6" x14ac:dyDescent="0.35">
      <c r="A1783"/>
      <c r="B1783"/>
      <c r="C1783"/>
      <c r="D1783"/>
      <c r="E1783"/>
      <c r="F1783"/>
    </row>
    <row r="1784" spans="1:6" x14ac:dyDescent="0.35">
      <c r="A1784"/>
      <c r="B1784"/>
      <c r="C1784"/>
      <c r="D1784"/>
      <c r="E1784"/>
      <c r="F1784"/>
    </row>
    <row r="1785" spans="1:6" x14ac:dyDescent="0.35">
      <c r="A1785"/>
      <c r="B1785"/>
      <c r="C1785"/>
      <c r="D1785"/>
      <c r="E1785"/>
      <c r="F1785"/>
    </row>
    <row r="1786" spans="1:6" x14ac:dyDescent="0.35">
      <c r="A1786"/>
      <c r="B1786"/>
      <c r="C1786"/>
      <c r="D1786"/>
      <c r="E1786"/>
      <c r="F1786"/>
    </row>
    <row r="1787" spans="1:6" x14ac:dyDescent="0.35">
      <c r="A1787"/>
      <c r="B1787"/>
      <c r="C1787"/>
      <c r="D1787"/>
      <c r="E1787"/>
      <c r="F1787"/>
    </row>
    <row r="1788" spans="1:6" x14ac:dyDescent="0.35">
      <c r="A1788"/>
      <c r="B1788"/>
      <c r="C1788"/>
      <c r="D1788"/>
      <c r="E1788"/>
      <c r="F1788"/>
    </row>
    <row r="1789" spans="1:6" x14ac:dyDescent="0.35">
      <c r="A1789"/>
      <c r="B1789"/>
      <c r="C1789"/>
      <c r="D1789"/>
      <c r="E1789"/>
      <c r="F1789"/>
    </row>
    <row r="1790" spans="1:6" x14ac:dyDescent="0.35">
      <c r="A1790"/>
      <c r="B1790"/>
      <c r="C1790"/>
      <c r="D1790"/>
      <c r="E1790"/>
      <c r="F1790"/>
    </row>
    <row r="1791" spans="1:6" x14ac:dyDescent="0.35">
      <c r="A1791"/>
      <c r="B1791"/>
      <c r="C1791"/>
      <c r="D1791"/>
      <c r="E1791"/>
      <c r="F1791"/>
    </row>
    <row r="1792" spans="1:6" x14ac:dyDescent="0.35">
      <c r="A1792"/>
      <c r="B1792"/>
      <c r="C1792"/>
      <c r="D1792"/>
      <c r="E1792"/>
      <c r="F1792"/>
    </row>
    <row r="1793" spans="1:6" x14ac:dyDescent="0.35">
      <c r="A1793"/>
      <c r="B1793"/>
      <c r="C1793"/>
      <c r="D1793"/>
      <c r="E1793"/>
      <c r="F1793"/>
    </row>
    <row r="1794" spans="1:6" x14ac:dyDescent="0.35">
      <c r="A1794"/>
      <c r="B1794"/>
      <c r="C1794"/>
      <c r="D1794"/>
      <c r="E1794"/>
      <c r="F1794"/>
    </row>
    <row r="1795" spans="1:6" x14ac:dyDescent="0.35">
      <c r="A1795"/>
      <c r="B1795"/>
      <c r="C1795"/>
      <c r="D1795"/>
      <c r="E1795"/>
      <c r="F1795"/>
    </row>
    <row r="1796" spans="1:6" x14ac:dyDescent="0.35">
      <c r="A1796"/>
      <c r="B1796"/>
      <c r="C1796"/>
      <c r="D1796"/>
      <c r="E1796"/>
      <c r="F1796"/>
    </row>
    <row r="1797" spans="1:6" x14ac:dyDescent="0.35">
      <c r="A1797"/>
      <c r="B1797"/>
      <c r="C1797"/>
      <c r="D1797"/>
      <c r="E1797"/>
      <c r="F1797"/>
    </row>
    <row r="1798" spans="1:6" x14ac:dyDescent="0.35">
      <c r="A1798"/>
      <c r="B1798"/>
      <c r="C1798"/>
      <c r="D1798"/>
      <c r="E1798"/>
      <c r="F1798"/>
    </row>
    <row r="1799" spans="1:6" x14ac:dyDescent="0.35">
      <c r="A1799"/>
      <c r="B1799"/>
      <c r="C1799"/>
      <c r="D1799"/>
      <c r="E1799"/>
      <c r="F1799"/>
    </row>
    <row r="1800" spans="1:6" x14ac:dyDescent="0.35">
      <c r="A1800"/>
      <c r="B1800"/>
      <c r="C1800"/>
      <c r="D1800"/>
      <c r="E1800"/>
      <c r="F1800"/>
    </row>
    <row r="1801" spans="1:6" x14ac:dyDescent="0.35">
      <c r="A1801"/>
      <c r="B1801"/>
      <c r="C1801"/>
      <c r="D1801"/>
      <c r="E1801"/>
      <c r="F1801"/>
    </row>
    <row r="1802" spans="1:6" x14ac:dyDescent="0.35">
      <c r="A1802"/>
      <c r="B1802"/>
      <c r="C1802"/>
      <c r="D1802"/>
      <c r="E1802"/>
      <c r="F1802"/>
    </row>
    <row r="1803" spans="1:6" x14ac:dyDescent="0.35">
      <c r="A1803"/>
      <c r="B1803"/>
      <c r="C1803"/>
      <c r="D1803"/>
      <c r="E1803"/>
      <c r="F1803"/>
    </row>
    <row r="1804" spans="1:6" x14ac:dyDescent="0.35">
      <c r="A1804"/>
      <c r="B1804"/>
      <c r="C1804"/>
      <c r="D1804"/>
      <c r="E1804"/>
      <c r="F1804"/>
    </row>
    <row r="1805" spans="1:6" x14ac:dyDescent="0.35">
      <c r="A1805"/>
      <c r="B1805"/>
      <c r="C1805"/>
      <c r="D1805"/>
      <c r="E1805"/>
      <c r="F1805"/>
    </row>
    <row r="1806" spans="1:6" x14ac:dyDescent="0.35">
      <c r="A1806"/>
      <c r="B1806"/>
      <c r="C1806"/>
      <c r="D1806"/>
      <c r="E1806"/>
      <c r="F1806"/>
    </row>
    <row r="1807" spans="1:6" x14ac:dyDescent="0.35">
      <c r="A1807"/>
      <c r="B1807"/>
      <c r="C1807"/>
      <c r="D1807"/>
      <c r="E1807"/>
      <c r="F1807"/>
    </row>
    <row r="1808" spans="1:6" x14ac:dyDescent="0.35">
      <c r="A1808"/>
      <c r="B1808"/>
      <c r="C1808"/>
      <c r="D1808"/>
      <c r="E1808"/>
      <c r="F1808"/>
    </row>
    <row r="1809" spans="1:6" x14ac:dyDescent="0.35">
      <c r="A1809"/>
      <c r="B1809"/>
      <c r="C1809"/>
      <c r="D1809"/>
      <c r="E1809"/>
      <c r="F1809"/>
    </row>
    <row r="1810" spans="1:6" x14ac:dyDescent="0.35">
      <c r="A1810"/>
      <c r="B1810"/>
      <c r="C1810"/>
      <c r="D1810"/>
      <c r="E1810"/>
      <c r="F1810"/>
    </row>
    <row r="1811" spans="1:6" x14ac:dyDescent="0.35">
      <c r="A1811"/>
      <c r="B1811"/>
      <c r="C1811"/>
      <c r="D1811"/>
      <c r="E1811"/>
      <c r="F1811"/>
    </row>
    <row r="1812" spans="1:6" x14ac:dyDescent="0.35">
      <c r="A1812"/>
      <c r="B1812"/>
      <c r="C1812"/>
      <c r="D1812"/>
      <c r="E1812"/>
      <c r="F1812"/>
    </row>
    <row r="1813" spans="1:6" x14ac:dyDescent="0.35">
      <c r="A1813"/>
      <c r="B1813"/>
      <c r="C1813"/>
      <c r="D1813"/>
      <c r="E1813"/>
      <c r="F1813"/>
    </row>
    <row r="1814" spans="1:6" x14ac:dyDescent="0.35">
      <c r="A1814"/>
      <c r="B1814"/>
      <c r="C1814"/>
      <c r="D1814"/>
      <c r="E1814"/>
      <c r="F1814"/>
    </row>
    <row r="1815" spans="1:6" x14ac:dyDescent="0.35">
      <c r="A1815"/>
      <c r="B1815"/>
      <c r="C1815"/>
      <c r="D1815"/>
      <c r="E1815"/>
      <c r="F1815"/>
    </row>
    <row r="1816" spans="1:6" x14ac:dyDescent="0.35">
      <c r="A1816"/>
      <c r="B1816"/>
      <c r="C1816"/>
      <c r="D1816"/>
      <c r="E1816"/>
      <c r="F1816"/>
    </row>
    <row r="1817" spans="1:6" x14ac:dyDescent="0.35">
      <c r="A1817"/>
      <c r="B1817"/>
      <c r="C1817"/>
      <c r="D1817"/>
      <c r="E1817"/>
      <c r="F1817"/>
    </row>
    <row r="1818" spans="1:6" x14ac:dyDescent="0.35">
      <c r="A1818"/>
      <c r="B1818"/>
      <c r="C1818"/>
      <c r="D1818"/>
      <c r="E1818"/>
      <c r="F1818"/>
    </row>
    <row r="1819" spans="1:6" x14ac:dyDescent="0.35">
      <c r="A1819"/>
      <c r="B1819"/>
      <c r="C1819"/>
      <c r="D1819"/>
      <c r="E1819"/>
      <c r="F1819"/>
    </row>
    <row r="1820" spans="1:6" x14ac:dyDescent="0.35">
      <c r="A1820"/>
      <c r="B1820"/>
      <c r="C1820"/>
      <c r="D1820"/>
      <c r="E1820"/>
      <c r="F1820"/>
    </row>
    <row r="1821" spans="1:6" x14ac:dyDescent="0.35">
      <c r="A1821"/>
      <c r="B1821"/>
      <c r="C1821"/>
      <c r="D1821"/>
      <c r="E1821"/>
      <c r="F1821"/>
    </row>
    <row r="1822" spans="1:6" x14ac:dyDescent="0.35">
      <c r="A1822"/>
      <c r="B1822"/>
      <c r="C1822"/>
      <c r="D1822"/>
      <c r="E1822"/>
      <c r="F1822"/>
    </row>
    <row r="1823" spans="1:6" x14ac:dyDescent="0.35">
      <c r="A1823"/>
      <c r="B1823"/>
      <c r="C1823"/>
      <c r="D1823"/>
      <c r="E1823"/>
      <c r="F1823"/>
    </row>
    <row r="1824" spans="1:6" x14ac:dyDescent="0.35">
      <c r="A1824"/>
      <c r="B1824"/>
      <c r="C1824"/>
      <c r="D1824"/>
      <c r="E1824"/>
      <c r="F1824"/>
    </row>
    <row r="1825" spans="1:6" x14ac:dyDescent="0.35">
      <c r="A1825"/>
      <c r="B1825"/>
      <c r="C1825"/>
      <c r="D1825"/>
      <c r="E1825"/>
      <c r="F1825"/>
    </row>
    <row r="1826" spans="1:6" x14ac:dyDescent="0.35">
      <c r="A1826"/>
      <c r="B1826"/>
      <c r="C1826"/>
      <c r="D1826"/>
      <c r="E1826"/>
      <c r="F1826"/>
    </row>
    <row r="1827" spans="1:6" x14ac:dyDescent="0.35">
      <c r="A1827"/>
      <c r="B1827"/>
      <c r="C1827"/>
      <c r="D1827"/>
      <c r="E1827"/>
      <c r="F1827"/>
    </row>
    <row r="1828" spans="1:6" x14ac:dyDescent="0.35">
      <c r="A1828"/>
      <c r="B1828"/>
      <c r="C1828"/>
      <c r="D1828"/>
      <c r="E1828"/>
      <c r="F1828"/>
    </row>
    <row r="1829" spans="1:6" x14ac:dyDescent="0.35">
      <c r="A1829"/>
      <c r="B1829"/>
      <c r="C1829"/>
      <c r="D1829"/>
      <c r="E1829"/>
      <c r="F1829"/>
    </row>
    <row r="1830" spans="1:6" x14ac:dyDescent="0.35">
      <c r="A1830"/>
      <c r="B1830"/>
      <c r="C1830"/>
      <c r="D1830"/>
      <c r="E1830"/>
      <c r="F1830"/>
    </row>
    <row r="1831" spans="1:6" x14ac:dyDescent="0.35">
      <c r="A1831"/>
      <c r="B1831"/>
      <c r="C1831"/>
      <c r="D1831"/>
      <c r="E1831"/>
      <c r="F1831"/>
    </row>
    <row r="1832" spans="1:6" x14ac:dyDescent="0.35">
      <c r="A1832"/>
      <c r="B1832"/>
      <c r="C1832"/>
      <c r="D1832"/>
      <c r="E1832"/>
      <c r="F1832"/>
    </row>
    <row r="1833" spans="1:6" x14ac:dyDescent="0.35">
      <c r="A1833"/>
      <c r="B1833"/>
      <c r="C1833"/>
      <c r="D1833"/>
      <c r="E1833"/>
      <c r="F1833"/>
    </row>
    <row r="1834" spans="1:6" x14ac:dyDescent="0.35">
      <c r="A1834"/>
      <c r="B1834"/>
      <c r="C1834"/>
      <c r="D1834"/>
      <c r="E1834"/>
      <c r="F1834"/>
    </row>
    <row r="1835" spans="1:6" x14ac:dyDescent="0.35">
      <c r="A1835"/>
      <c r="B1835"/>
      <c r="C1835"/>
      <c r="D1835"/>
      <c r="E1835"/>
      <c r="F1835"/>
    </row>
    <row r="1836" spans="1:6" x14ac:dyDescent="0.35">
      <c r="A1836"/>
      <c r="B1836"/>
      <c r="C1836"/>
      <c r="D1836"/>
      <c r="E1836"/>
      <c r="F1836"/>
    </row>
    <row r="1837" spans="1:6" x14ac:dyDescent="0.35">
      <c r="A1837"/>
      <c r="B1837"/>
      <c r="C1837"/>
      <c r="D1837"/>
      <c r="E1837"/>
      <c r="F1837"/>
    </row>
    <row r="1838" spans="1:6" x14ac:dyDescent="0.35">
      <c r="A1838"/>
      <c r="B1838"/>
      <c r="C1838"/>
      <c r="D1838"/>
      <c r="E1838"/>
      <c r="F1838"/>
    </row>
    <row r="1839" spans="1:6" x14ac:dyDescent="0.35">
      <c r="A1839"/>
      <c r="B1839"/>
      <c r="C1839"/>
      <c r="D1839"/>
      <c r="E1839"/>
      <c r="F1839"/>
    </row>
    <row r="1840" spans="1:6" x14ac:dyDescent="0.35">
      <c r="A1840"/>
      <c r="B1840"/>
      <c r="C1840"/>
      <c r="D1840"/>
      <c r="E1840"/>
      <c r="F1840"/>
    </row>
    <row r="1841" spans="1:6" x14ac:dyDescent="0.35">
      <c r="A1841"/>
      <c r="B1841"/>
      <c r="C1841"/>
      <c r="D1841"/>
      <c r="E1841"/>
      <c r="F1841"/>
    </row>
    <row r="1842" spans="1:6" x14ac:dyDescent="0.35">
      <c r="A1842"/>
      <c r="B1842"/>
      <c r="C1842"/>
      <c r="D1842"/>
      <c r="E1842"/>
      <c r="F1842"/>
    </row>
    <row r="1843" spans="1:6" x14ac:dyDescent="0.35">
      <c r="A1843"/>
      <c r="B1843"/>
      <c r="C1843"/>
      <c r="D1843"/>
      <c r="E1843"/>
      <c r="F1843"/>
    </row>
    <row r="1844" spans="1:6" x14ac:dyDescent="0.35">
      <c r="A1844"/>
      <c r="B1844"/>
      <c r="C1844"/>
      <c r="D1844"/>
      <c r="E1844"/>
      <c r="F1844"/>
    </row>
    <row r="1845" spans="1:6" x14ac:dyDescent="0.35">
      <c r="A1845"/>
      <c r="B1845"/>
      <c r="C1845"/>
      <c r="D1845"/>
      <c r="E1845"/>
      <c r="F1845"/>
    </row>
    <row r="1846" spans="1:6" x14ac:dyDescent="0.35">
      <c r="A1846"/>
      <c r="B1846"/>
      <c r="C1846"/>
      <c r="D1846"/>
      <c r="E1846"/>
      <c r="F1846"/>
    </row>
    <row r="1847" spans="1:6" x14ac:dyDescent="0.35">
      <c r="A1847"/>
      <c r="B1847"/>
      <c r="C1847"/>
      <c r="D1847"/>
      <c r="E1847"/>
      <c r="F1847"/>
    </row>
    <row r="1848" spans="1:6" x14ac:dyDescent="0.35">
      <c r="A1848"/>
      <c r="B1848"/>
      <c r="C1848"/>
      <c r="D1848"/>
      <c r="E1848"/>
      <c r="F1848"/>
    </row>
    <row r="1849" spans="1:6" x14ac:dyDescent="0.35">
      <c r="A1849"/>
      <c r="B1849"/>
      <c r="C1849"/>
      <c r="D1849"/>
      <c r="E1849"/>
      <c r="F1849"/>
    </row>
    <row r="1850" spans="1:6" x14ac:dyDescent="0.35">
      <c r="A1850"/>
      <c r="B1850"/>
      <c r="C1850"/>
      <c r="D1850"/>
      <c r="E1850"/>
      <c r="F1850"/>
    </row>
    <row r="1851" spans="1:6" x14ac:dyDescent="0.35">
      <c r="A1851"/>
      <c r="B1851"/>
      <c r="C1851"/>
      <c r="D1851"/>
      <c r="E1851"/>
      <c r="F1851"/>
    </row>
    <row r="1852" spans="1:6" x14ac:dyDescent="0.35">
      <c r="A1852"/>
      <c r="B1852"/>
      <c r="C1852"/>
      <c r="D1852"/>
      <c r="E1852"/>
      <c r="F1852"/>
    </row>
    <row r="1853" spans="1:6" x14ac:dyDescent="0.35">
      <c r="A1853"/>
      <c r="B1853"/>
      <c r="C1853"/>
      <c r="D1853"/>
      <c r="E1853"/>
      <c r="F1853"/>
    </row>
    <row r="1854" spans="1:6" x14ac:dyDescent="0.35">
      <c r="A1854"/>
      <c r="B1854"/>
      <c r="C1854"/>
      <c r="D1854"/>
      <c r="E1854"/>
      <c r="F1854"/>
    </row>
    <row r="1855" spans="1:6" x14ac:dyDescent="0.35">
      <c r="A1855"/>
      <c r="B1855"/>
      <c r="C1855"/>
      <c r="D1855"/>
      <c r="E1855"/>
      <c r="F1855"/>
    </row>
    <row r="1856" spans="1:6" x14ac:dyDescent="0.35">
      <c r="A1856"/>
      <c r="B1856"/>
      <c r="C1856"/>
      <c r="D1856"/>
      <c r="E1856"/>
      <c r="F1856"/>
    </row>
    <row r="1857" spans="1:6" x14ac:dyDescent="0.35">
      <c r="A1857"/>
      <c r="B1857"/>
      <c r="C1857"/>
      <c r="D1857"/>
      <c r="E1857"/>
      <c r="F1857"/>
    </row>
    <row r="1858" spans="1:6" x14ac:dyDescent="0.35">
      <c r="A1858"/>
      <c r="B1858"/>
      <c r="C1858"/>
      <c r="D1858"/>
      <c r="E1858"/>
      <c r="F1858"/>
    </row>
    <row r="1859" spans="1:6" x14ac:dyDescent="0.35">
      <c r="A1859"/>
      <c r="B1859"/>
      <c r="C1859"/>
      <c r="D1859"/>
      <c r="E1859"/>
      <c r="F1859"/>
    </row>
    <row r="1860" spans="1:6" x14ac:dyDescent="0.35">
      <c r="A1860"/>
      <c r="B1860"/>
      <c r="C1860"/>
      <c r="D1860"/>
      <c r="E1860"/>
      <c r="F1860"/>
    </row>
    <row r="1861" spans="1:6" x14ac:dyDescent="0.35">
      <c r="A1861"/>
      <c r="B1861"/>
      <c r="C1861"/>
      <c r="D1861"/>
      <c r="E1861"/>
      <c r="F1861"/>
    </row>
    <row r="1862" spans="1:6" x14ac:dyDescent="0.35">
      <c r="A1862"/>
      <c r="B1862"/>
      <c r="C1862"/>
      <c r="D1862"/>
      <c r="E1862"/>
      <c r="F1862"/>
    </row>
    <row r="1863" spans="1:6" x14ac:dyDescent="0.35">
      <c r="A1863"/>
      <c r="B1863"/>
      <c r="C1863"/>
      <c r="D1863"/>
      <c r="E1863"/>
      <c r="F1863"/>
    </row>
    <row r="1864" spans="1:6" x14ac:dyDescent="0.35">
      <c r="A1864"/>
      <c r="B1864"/>
      <c r="C1864"/>
      <c r="D1864"/>
      <c r="E1864"/>
      <c r="F1864"/>
    </row>
    <row r="1865" spans="1:6" x14ac:dyDescent="0.35">
      <c r="A1865"/>
      <c r="B1865"/>
      <c r="C1865"/>
      <c r="D1865"/>
      <c r="E1865"/>
      <c r="F1865"/>
    </row>
    <row r="1866" spans="1:6" x14ac:dyDescent="0.35">
      <c r="A1866"/>
      <c r="B1866"/>
      <c r="C1866"/>
      <c r="D1866"/>
      <c r="E1866"/>
      <c r="F1866"/>
    </row>
    <row r="1867" spans="1:6" x14ac:dyDescent="0.35">
      <c r="A1867"/>
      <c r="B1867"/>
      <c r="C1867"/>
      <c r="D1867"/>
      <c r="E1867"/>
      <c r="F1867"/>
    </row>
    <row r="1868" spans="1:6" x14ac:dyDescent="0.35">
      <c r="A1868"/>
      <c r="B1868"/>
      <c r="C1868"/>
      <c r="D1868"/>
      <c r="E1868"/>
      <c r="F1868"/>
    </row>
    <row r="1869" spans="1:6" x14ac:dyDescent="0.35">
      <c r="A1869"/>
      <c r="B1869"/>
      <c r="C1869"/>
      <c r="D1869"/>
      <c r="E1869"/>
      <c r="F1869"/>
    </row>
    <row r="1870" spans="1:6" x14ac:dyDescent="0.35">
      <c r="A1870"/>
      <c r="B1870"/>
      <c r="C1870"/>
      <c r="D1870"/>
      <c r="E1870"/>
      <c r="F1870"/>
    </row>
    <row r="1871" spans="1:6" x14ac:dyDescent="0.35">
      <c r="A1871"/>
      <c r="B1871"/>
      <c r="C1871"/>
      <c r="D1871"/>
      <c r="E1871"/>
      <c r="F1871"/>
    </row>
    <row r="1872" spans="1:6" x14ac:dyDescent="0.35">
      <c r="A1872"/>
      <c r="B1872"/>
      <c r="C1872"/>
      <c r="D1872"/>
      <c r="E1872"/>
      <c r="F1872"/>
    </row>
    <row r="1873" spans="1:6" x14ac:dyDescent="0.35">
      <c r="A1873"/>
      <c r="B1873"/>
      <c r="C1873"/>
      <c r="D1873"/>
      <c r="E1873"/>
      <c r="F1873"/>
    </row>
    <row r="1874" spans="1:6" x14ac:dyDescent="0.35">
      <c r="A1874"/>
      <c r="B1874"/>
      <c r="C1874"/>
      <c r="D1874"/>
      <c r="E1874"/>
      <c r="F1874"/>
    </row>
    <row r="1875" spans="1:6" x14ac:dyDescent="0.35">
      <c r="A1875"/>
      <c r="B1875"/>
      <c r="C1875"/>
      <c r="D1875"/>
      <c r="E1875"/>
      <c r="F1875"/>
    </row>
    <row r="1876" spans="1:6" x14ac:dyDescent="0.35">
      <c r="A1876"/>
      <c r="B1876"/>
      <c r="C1876"/>
      <c r="D1876"/>
      <c r="E1876"/>
      <c r="F1876"/>
    </row>
    <row r="1877" spans="1:6" x14ac:dyDescent="0.35">
      <c r="A1877"/>
      <c r="B1877"/>
      <c r="C1877"/>
      <c r="D1877"/>
      <c r="E1877"/>
      <c r="F1877"/>
    </row>
    <row r="1878" spans="1:6" x14ac:dyDescent="0.35">
      <c r="A1878"/>
      <c r="B1878"/>
      <c r="C1878"/>
      <c r="D1878"/>
      <c r="E1878"/>
      <c r="F1878"/>
    </row>
    <row r="1879" spans="1:6" x14ac:dyDescent="0.35">
      <c r="A1879"/>
      <c r="B1879"/>
      <c r="C1879"/>
      <c r="D1879"/>
      <c r="E1879"/>
      <c r="F1879"/>
    </row>
    <row r="1880" spans="1:6" x14ac:dyDescent="0.35">
      <c r="A1880"/>
      <c r="B1880"/>
      <c r="C1880"/>
      <c r="D1880"/>
      <c r="E1880"/>
      <c r="F1880"/>
    </row>
    <row r="1881" spans="1:6" x14ac:dyDescent="0.35">
      <c r="A1881"/>
      <c r="B1881"/>
      <c r="C1881"/>
      <c r="D1881"/>
      <c r="E1881"/>
      <c r="F1881"/>
    </row>
    <row r="1882" spans="1:6" x14ac:dyDescent="0.35">
      <c r="A1882"/>
      <c r="B1882"/>
      <c r="C1882"/>
      <c r="D1882"/>
      <c r="E1882"/>
      <c r="F1882"/>
    </row>
    <row r="1883" spans="1:6" x14ac:dyDescent="0.35">
      <c r="A1883"/>
      <c r="B1883"/>
      <c r="C1883"/>
      <c r="D1883"/>
      <c r="E1883"/>
      <c r="F1883"/>
    </row>
    <row r="1884" spans="1:6" x14ac:dyDescent="0.35">
      <c r="A1884"/>
      <c r="B1884"/>
      <c r="C1884"/>
      <c r="D1884"/>
      <c r="E1884"/>
      <c r="F1884"/>
    </row>
    <row r="1885" spans="1:6" x14ac:dyDescent="0.35">
      <c r="A1885"/>
      <c r="B1885"/>
      <c r="C1885"/>
      <c r="D1885"/>
      <c r="E1885"/>
      <c r="F1885"/>
    </row>
    <row r="1886" spans="1:6" x14ac:dyDescent="0.35">
      <c r="A1886"/>
      <c r="B1886"/>
      <c r="C1886"/>
      <c r="D1886"/>
      <c r="E1886"/>
      <c r="F1886"/>
    </row>
    <row r="1887" spans="1:6" x14ac:dyDescent="0.35">
      <c r="A1887"/>
      <c r="B1887"/>
      <c r="C1887"/>
      <c r="D1887"/>
      <c r="E1887"/>
      <c r="F1887"/>
    </row>
    <row r="1888" spans="1:6" x14ac:dyDescent="0.35">
      <c r="A1888"/>
      <c r="B1888"/>
      <c r="C1888"/>
      <c r="D1888"/>
      <c r="E1888"/>
      <c r="F1888"/>
    </row>
    <row r="1889" spans="1:6" x14ac:dyDescent="0.35">
      <c r="A1889"/>
      <c r="B1889"/>
      <c r="C1889"/>
      <c r="D1889"/>
      <c r="E1889"/>
      <c r="F1889"/>
    </row>
    <row r="1890" spans="1:6" x14ac:dyDescent="0.35">
      <c r="A1890"/>
      <c r="B1890"/>
      <c r="C1890"/>
      <c r="D1890"/>
      <c r="E1890"/>
      <c r="F1890"/>
    </row>
    <row r="1891" spans="1:6" x14ac:dyDescent="0.35">
      <c r="A1891"/>
      <c r="B1891"/>
      <c r="C1891"/>
      <c r="D1891"/>
      <c r="E1891"/>
      <c r="F1891"/>
    </row>
    <row r="1892" spans="1:6" x14ac:dyDescent="0.35">
      <c r="A1892"/>
      <c r="B1892"/>
      <c r="C1892"/>
      <c r="D1892"/>
      <c r="E1892"/>
      <c r="F1892"/>
    </row>
    <row r="1893" spans="1:6" x14ac:dyDescent="0.35">
      <c r="A1893"/>
      <c r="B1893"/>
      <c r="C1893"/>
      <c r="D1893"/>
      <c r="E1893"/>
      <c r="F1893"/>
    </row>
    <row r="1894" spans="1:6" x14ac:dyDescent="0.35">
      <c r="A1894"/>
      <c r="B1894"/>
      <c r="C1894"/>
      <c r="D1894"/>
      <c r="E1894"/>
      <c r="F1894"/>
    </row>
    <row r="1895" spans="1:6" x14ac:dyDescent="0.35">
      <c r="A1895"/>
      <c r="B1895"/>
      <c r="C1895"/>
      <c r="D1895"/>
      <c r="E1895"/>
      <c r="F1895"/>
    </row>
    <row r="1896" spans="1:6" x14ac:dyDescent="0.35">
      <c r="A1896"/>
      <c r="B1896"/>
      <c r="C1896"/>
      <c r="D1896"/>
      <c r="E1896"/>
      <c r="F1896"/>
    </row>
    <row r="1897" spans="1:6" x14ac:dyDescent="0.35">
      <c r="A1897"/>
      <c r="B1897"/>
      <c r="C1897"/>
      <c r="D1897"/>
      <c r="E1897"/>
      <c r="F1897"/>
    </row>
    <row r="1898" spans="1:6" x14ac:dyDescent="0.35">
      <c r="A1898"/>
      <c r="B1898"/>
      <c r="C1898"/>
      <c r="D1898"/>
      <c r="E1898"/>
      <c r="F1898"/>
    </row>
    <row r="1899" spans="1:6" x14ac:dyDescent="0.35">
      <c r="A1899"/>
      <c r="B1899"/>
      <c r="C1899"/>
      <c r="D1899"/>
      <c r="E1899"/>
      <c r="F1899"/>
    </row>
    <row r="1900" spans="1:6" x14ac:dyDescent="0.35">
      <c r="A1900"/>
      <c r="B1900"/>
      <c r="C1900"/>
      <c r="D1900"/>
      <c r="E1900"/>
      <c r="F1900"/>
    </row>
    <row r="1901" spans="1:6" x14ac:dyDescent="0.35">
      <c r="A1901"/>
      <c r="B1901"/>
      <c r="C1901"/>
      <c r="D1901"/>
      <c r="E1901"/>
      <c r="F1901"/>
    </row>
    <row r="1902" spans="1:6" x14ac:dyDescent="0.35">
      <c r="A1902"/>
      <c r="B1902"/>
      <c r="C1902"/>
      <c r="D1902"/>
      <c r="E1902"/>
      <c r="F1902"/>
    </row>
    <row r="1903" spans="1:6" x14ac:dyDescent="0.35">
      <c r="A1903"/>
      <c r="B1903"/>
      <c r="C1903"/>
      <c r="D1903"/>
      <c r="E1903"/>
      <c r="F1903"/>
    </row>
    <row r="1904" spans="1:6" x14ac:dyDescent="0.35">
      <c r="A1904"/>
      <c r="B1904"/>
      <c r="C1904"/>
      <c r="D1904"/>
      <c r="E1904"/>
      <c r="F1904"/>
    </row>
    <row r="1905" spans="1:6" x14ac:dyDescent="0.35">
      <c r="A1905"/>
      <c r="B1905"/>
      <c r="C1905"/>
      <c r="D1905"/>
      <c r="E1905"/>
      <c r="F1905"/>
    </row>
    <row r="1906" spans="1:6" x14ac:dyDescent="0.35">
      <c r="A1906"/>
      <c r="B1906"/>
      <c r="C1906"/>
      <c r="D1906"/>
      <c r="E1906"/>
      <c r="F1906"/>
    </row>
    <row r="1907" spans="1:6" x14ac:dyDescent="0.35">
      <c r="A1907"/>
      <c r="B1907"/>
      <c r="C1907"/>
      <c r="D1907"/>
      <c r="E1907"/>
      <c r="F1907"/>
    </row>
    <row r="1908" spans="1:6" x14ac:dyDescent="0.35">
      <c r="A1908"/>
      <c r="B1908"/>
      <c r="C1908"/>
      <c r="D1908"/>
      <c r="E1908"/>
      <c r="F1908"/>
    </row>
    <row r="1909" spans="1:6" x14ac:dyDescent="0.35">
      <c r="A1909"/>
      <c r="B1909"/>
      <c r="C1909"/>
      <c r="D1909"/>
      <c r="E1909"/>
      <c r="F1909"/>
    </row>
    <row r="1910" spans="1:6" x14ac:dyDescent="0.35">
      <c r="A1910"/>
      <c r="B1910"/>
      <c r="C1910"/>
      <c r="D1910"/>
      <c r="E1910"/>
      <c r="F1910"/>
    </row>
    <row r="1911" spans="1:6" x14ac:dyDescent="0.35">
      <c r="A1911"/>
      <c r="B1911"/>
      <c r="C1911"/>
      <c r="D1911"/>
      <c r="E1911"/>
      <c r="F1911"/>
    </row>
    <row r="1912" spans="1:6" x14ac:dyDescent="0.35">
      <c r="A1912"/>
      <c r="B1912"/>
      <c r="C1912"/>
      <c r="D1912"/>
      <c r="E1912"/>
      <c r="F1912"/>
    </row>
    <row r="1913" spans="1:6" x14ac:dyDescent="0.35">
      <c r="A1913"/>
      <c r="B1913"/>
      <c r="C1913"/>
      <c r="D1913"/>
      <c r="E1913"/>
      <c r="F1913"/>
    </row>
    <row r="1914" spans="1:6" x14ac:dyDescent="0.35">
      <c r="A1914"/>
      <c r="B1914"/>
      <c r="C1914"/>
      <c r="D1914"/>
      <c r="E1914"/>
      <c r="F1914"/>
    </row>
    <row r="1915" spans="1:6" x14ac:dyDescent="0.35">
      <c r="A1915"/>
      <c r="B1915"/>
      <c r="C1915"/>
      <c r="D1915"/>
      <c r="E1915"/>
      <c r="F1915"/>
    </row>
    <row r="1916" spans="1:6" x14ac:dyDescent="0.35">
      <c r="A1916"/>
      <c r="B1916"/>
      <c r="C1916"/>
      <c r="D1916"/>
      <c r="E1916"/>
      <c r="F1916"/>
    </row>
    <row r="1917" spans="1:6" x14ac:dyDescent="0.35">
      <c r="A1917"/>
      <c r="B1917"/>
      <c r="C1917"/>
      <c r="D1917"/>
      <c r="E1917"/>
      <c r="F1917"/>
    </row>
    <row r="1918" spans="1:6" x14ac:dyDescent="0.35">
      <c r="A1918"/>
      <c r="B1918"/>
      <c r="C1918"/>
      <c r="D1918"/>
      <c r="E1918"/>
      <c r="F1918"/>
    </row>
    <row r="1919" spans="1:6" x14ac:dyDescent="0.35">
      <c r="A1919"/>
      <c r="B1919"/>
      <c r="C1919"/>
      <c r="D1919"/>
      <c r="E1919"/>
      <c r="F1919"/>
    </row>
    <row r="1920" spans="1:6" x14ac:dyDescent="0.35">
      <c r="A1920"/>
      <c r="B1920"/>
      <c r="C1920"/>
      <c r="D1920"/>
      <c r="E1920"/>
      <c r="F1920"/>
    </row>
    <row r="1921" spans="1:6" x14ac:dyDescent="0.35">
      <c r="A1921"/>
      <c r="B1921"/>
      <c r="C1921"/>
      <c r="D1921"/>
      <c r="E1921"/>
      <c r="F1921"/>
    </row>
    <row r="1922" spans="1:6" x14ac:dyDescent="0.35">
      <c r="A1922"/>
      <c r="B1922"/>
      <c r="C1922"/>
      <c r="D1922"/>
      <c r="E1922"/>
      <c r="F1922"/>
    </row>
    <row r="1923" spans="1:6" x14ac:dyDescent="0.35">
      <c r="A1923"/>
      <c r="B1923"/>
      <c r="C1923"/>
      <c r="D1923"/>
      <c r="E1923"/>
      <c r="F1923"/>
    </row>
    <row r="1924" spans="1:6" x14ac:dyDescent="0.35">
      <c r="A1924"/>
      <c r="B1924"/>
      <c r="C1924"/>
      <c r="D1924"/>
      <c r="E1924"/>
      <c r="F1924"/>
    </row>
    <row r="1925" spans="1:6" x14ac:dyDescent="0.35">
      <c r="A1925"/>
      <c r="B1925"/>
      <c r="C1925"/>
      <c r="D1925"/>
      <c r="E1925"/>
      <c r="F1925"/>
    </row>
    <row r="1926" spans="1:6" x14ac:dyDescent="0.35">
      <c r="A1926"/>
      <c r="B1926"/>
      <c r="C1926"/>
      <c r="D1926"/>
      <c r="E1926"/>
      <c r="F1926"/>
    </row>
    <row r="1927" spans="1:6" x14ac:dyDescent="0.35">
      <c r="A1927"/>
      <c r="B1927"/>
      <c r="C1927"/>
      <c r="D1927"/>
      <c r="E1927"/>
      <c r="F1927"/>
    </row>
    <row r="1928" spans="1:6" x14ac:dyDescent="0.35">
      <c r="A1928"/>
      <c r="B1928"/>
      <c r="C1928"/>
      <c r="D1928"/>
      <c r="E1928"/>
      <c r="F1928"/>
    </row>
    <row r="1929" spans="1:6" x14ac:dyDescent="0.35">
      <c r="A1929"/>
      <c r="B1929"/>
      <c r="C1929"/>
      <c r="D1929"/>
      <c r="E1929"/>
      <c r="F1929"/>
    </row>
    <row r="1930" spans="1:6" x14ac:dyDescent="0.35">
      <c r="A1930"/>
      <c r="B1930"/>
      <c r="C1930"/>
      <c r="D1930"/>
      <c r="E1930"/>
      <c r="F1930"/>
    </row>
    <row r="1931" spans="1:6" x14ac:dyDescent="0.35">
      <c r="A1931"/>
      <c r="B1931"/>
      <c r="C1931"/>
      <c r="D1931"/>
      <c r="E1931"/>
      <c r="F1931"/>
    </row>
    <row r="1932" spans="1:6" x14ac:dyDescent="0.35">
      <c r="A1932"/>
      <c r="B1932"/>
      <c r="C1932"/>
      <c r="D1932"/>
      <c r="E1932"/>
      <c r="F1932"/>
    </row>
    <row r="1933" spans="1:6" x14ac:dyDescent="0.35">
      <c r="A1933"/>
      <c r="B1933"/>
      <c r="C1933"/>
      <c r="D1933"/>
      <c r="E1933"/>
      <c r="F1933"/>
    </row>
    <row r="1934" spans="1:6" x14ac:dyDescent="0.35">
      <c r="A1934"/>
      <c r="B1934"/>
      <c r="C1934"/>
      <c r="D1934"/>
      <c r="E1934"/>
      <c r="F1934"/>
    </row>
    <row r="1935" spans="1:6" x14ac:dyDescent="0.35">
      <c r="A1935"/>
      <c r="B1935"/>
      <c r="C1935"/>
      <c r="D1935"/>
      <c r="E1935"/>
      <c r="F1935"/>
    </row>
    <row r="1936" spans="1:6" x14ac:dyDescent="0.35">
      <c r="A1936"/>
      <c r="B1936"/>
      <c r="C1936"/>
      <c r="D1936"/>
      <c r="E1936"/>
      <c r="F1936"/>
    </row>
    <row r="1937" spans="1:6" x14ac:dyDescent="0.35">
      <c r="A1937"/>
      <c r="B1937"/>
      <c r="C1937"/>
      <c r="D1937"/>
      <c r="E1937"/>
      <c r="F1937"/>
    </row>
    <row r="1938" spans="1:6" x14ac:dyDescent="0.35">
      <c r="A1938"/>
      <c r="B1938"/>
      <c r="C1938"/>
      <c r="D1938"/>
      <c r="E1938"/>
      <c r="F1938"/>
    </row>
    <row r="1939" spans="1:6" x14ac:dyDescent="0.35">
      <c r="A1939"/>
      <c r="B1939"/>
      <c r="C1939"/>
      <c r="D1939"/>
      <c r="E1939"/>
      <c r="F1939"/>
    </row>
    <row r="1940" spans="1:6" x14ac:dyDescent="0.35">
      <c r="A1940"/>
      <c r="B1940"/>
      <c r="C1940"/>
      <c r="D1940"/>
      <c r="E1940"/>
      <c r="F1940"/>
    </row>
    <row r="1941" spans="1:6" x14ac:dyDescent="0.35">
      <c r="A1941"/>
      <c r="B1941"/>
      <c r="C1941"/>
      <c r="D1941"/>
      <c r="E1941"/>
      <c r="F1941"/>
    </row>
    <row r="1942" spans="1:6" x14ac:dyDescent="0.35">
      <c r="A1942"/>
      <c r="B1942"/>
      <c r="C1942"/>
      <c r="D1942"/>
      <c r="E1942"/>
      <c r="F1942"/>
    </row>
    <row r="1943" spans="1:6" x14ac:dyDescent="0.35">
      <c r="A1943"/>
      <c r="B1943"/>
      <c r="C1943"/>
      <c r="D1943"/>
      <c r="E1943"/>
      <c r="F1943"/>
    </row>
    <row r="1944" spans="1:6" x14ac:dyDescent="0.35">
      <c r="A1944"/>
      <c r="B1944"/>
      <c r="C1944"/>
      <c r="D1944"/>
      <c r="E1944"/>
      <c r="F1944"/>
    </row>
    <row r="1945" spans="1:6" x14ac:dyDescent="0.35">
      <c r="A1945"/>
      <c r="B1945"/>
      <c r="C1945"/>
      <c r="D1945"/>
      <c r="E1945"/>
      <c r="F1945"/>
    </row>
    <row r="1946" spans="1:6" x14ac:dyDescent="0.35">
      <c r="A1946"/>
      <c r="B1946"/>
      <c r="C1946"/>
      <c r="D1946"/>
      <c r="E1946"/>
      <c r="F1946"/>
    </row>
    <row r="1947" spans="1:6" x14ac:dyDescent="0.35">
      <c r="A1947"/>
      <c r="B1947"/>
      <c r="C1947"/>
      <c r="D1947"/>
      <c r="E1947"/>
      <c r="F1947"/>
    </row>
    <row r="1948" spans="1:6" x14ac:dyDescent="0.35">
      <c r="A1948"/>
      <c r="B1948"/>
      <c r="C1948"/>
      <c r="D1948"/>
      <c r="E1948"/>
      <c r="F1948"/>
    </row>
    <row r="1949" spans="1:6" x14ac:dyDescent="0.35">
      <c r="A1949"/>
      <c r="B1949"/>
      <c r="C1949"/>
      <c r="D1949"/>
      <c r="E1949"/>
      <c r="F1949"/>
    </row>
    <row r="1950" spans="1:6" x14ac:dyDescent="0.35">
      <c r="A1950"/>
      <c r="B1950"/>
      <c r="C1950"/>
      <c r="D1950"/>
      <c r="E1950"/>
      <c r="F1950"/>
    </row>
    <row r="1951" spans="1:6" x14ac:dyDescent="0.35">
      <c r="A1951"/>
      <c r="B1951"/>
      <c r="C1951"/>
      <c r="D1951"/>
      <c r="E1951"/>
      <c r="F1951"/>
    </row>
    <row r="1952" spans="1:6" x14ac:dyDescent="0.35">
      <c r="A1952"/>
      <c r="B1952"/>
      <c r="C1952"/>
      <c r="D1952"/>
      <c r="E1952"/>
      <c r="F1952"/>
    </row>
    <row r="1953" spans="1:6" x14ac:dyDescent="0.35">
      <c r="A1953"/>
      <c r="B1953"/>
      <c r="C1953"/>
      <c r="D1953"/>
      <c r="E1953"/>
      <c r="F1953"/>
    </row>
    <row r="1954" spans="1:6" x14ac:dyDescent="0.35">
      <c r="A1954"/>
      <c r="B1954"/>
      <c r="C1954"/>
      <c r="D1954"/>
      <c r="E1954"/>
      <c r="F1954"/>
    </row>
    <row r="1955" spans="1:6" x14ac:dyDescent="0.35">
      <c r="A1955"/>
      <c r="B1955"/>
      <c r="C1955"/>
      <c r="D1955"/>
      <c r="E1955"/>
      <c r="F1955"/>
    </row>
    <row r="1956" spans="1:6" x14ac:dyDescent="0.35">
      <c r="A1956"/>
      <c r="B1956"/>
      <c r="C1956"/>
      <c r="D1956"/>
      <c r="E1956"/>
      <c r="F1956"/>
    </row>
    <row r="1957" spans="1:6" x14ac:dyDescent="0.35">
      <c r="A1957"/>
      <c r="B1957"/>
      <c r="C1957"/>
      <c r="D1957"/>
      <c r="E1957"/>
      <c r="F1957"/>
    </row>
    <row r="1958" spans="1:6" x14ac:dyDescent="0.35">
      <c r="A1958"/>
      <c r="B1958"/>
      <c r="C1958"/>
      <c r="D1958"/>
      <c r="E1958"/>
      <c r="F1958"/>
    </row>
    <row r="1959" spans="1:6" x14ac:dyDescent="0.35">
      <c r="A1959"/>
      <c r="B1959"/>
      <c r="C1959"/>
      <c r="D1959"/>
      <c r="E1959"/>
      <c r="F1959"/>
    </row>
    <row r="1960" spans="1:6" x14ac:dyDescent="0.35">
      <c r="A1960"/>
      <c r="B1960"/>
      <c r="C1960"/>
      <c r="D1960"/>
      <c r="E1960"/>
      <c r="F1960"/>
    </row>
    <row r="1961" spans="1:6" x14ac:dyDescent="0.35">
      <c r="A1961"/>
      <c r="B1961"/>
      <c r="C1961"/>
      <c r="D1961"/>
      <c r="E1961"/>
      <c r="F1961"/>
    </row>
    <row r="1962" spans="1:6" x14ac:dyDescent="0.35">
      <c r="A1962"/>
      <c r="B1962"/>
      <c r="C1962"/>
      <c r="D1962"/>
      <c r="E1962"/>
      <c r="F1962"/>
    </row>
    <row r="1963" spans="1:6" x14ac:dyDescent="0.35">
      <c r="A1963"/>
      <c r="B1963"/>
      <c r="C1963"/>
      <c r="D1963"/>
      <c r="E1963"/>
      <c r="F1963"/>
    </row>
    <row r="1964" spans="1:6" x14ac:dyDescent="0.35">
      <c r="A1964"/>
      <c r="B1964"/>
      <c r="C1964"/>
      <c r="D1964"/>
      <c r="E1964"/>
      <c r="F1964"/>
    </row>
    <row r="1965" spans="1:6" x14ac:dyDescent="0.35">
      <c r="A1965"/>
      <c r="B1965"/>
      <c r="C1965"/>
      <c r="D1965"/>
      <c r="E1965"/>
      <c r="F1965"/>
    </row>
    <row r="1966" spans="1:6" x14ac:dyDescent="0.35">
      <c r="A1966"/>
      <c r="B1966"/>
      <c r="C1966"/>
      <c r="D1966"/>
      <c r="E1966"/>
      <c r="F1966"/>
    </row>
    <row r="1967" spans="1:6" x14ac:dyDescent="0.35">
      <c r="A1967"/>
      <c r="B1967"/>
      <c r="C1967"/>
      <c r="D1967"/>
      <c r="E1967"/>
      <c r="F1967"/>
    </row>
    <row r="1968" spans="1:6" x14ac:dyDescent="0.35">
      <c r="A1968"/>
      <c r="B1968"/>
      <c r="C1968"/>
      <c r="D1968"/>
      <c r="E1968"/>
      <c r="F1968"/>
    </row>
    <row r="1969" spans="1:6" x14ac:dyDescent="0.35">
      <c r="A1969"/>
      <c r="B1969"/>
      <c r="C1969"/>
      <c r="D1969"/>
      <c r="E1969"/>
      <c r="F1969"/>
    </row>
    <row r="1970" spans="1:6" x14ac:dyDescent="0.35">
      <c r="A1970"/>
      <c r="B1970"/>
      <c r="C1970"/>
      <c r="D1970"/>
      <c r="E1970"/>
      <c r="F1970"/>
    </row>
    <row r="1971" spans="1:6" x14ac:dyDescent="0.35">
      <c r="A1971"/>
      <c r="B1971"/>
      <c r="C1971"/>
      <c r="D1971"/>
      <c r="E1971"/>
      <c r="F1971"/>
    </row>
    <row r="1972" spans="1:6" x14ac:dyDescent="0.35">
      <c r="A1972"/>
      <c r="B1972"/>
      <c r="C1972"/>
      <c r="D1972"/>
      <c r="E1972"/>
      <c r="F1972"/>
    </row>
    <row r="1973" spans="1:6" x14ac:dyDescent="0.35">
      <c r="A1973"/>
      <c r="B1973"/>
      <c r="C1973"/>
      <c r="D1973"/>
      <c r="E1973"/>
      <c r="F1973"/>
    </row>
    <row r="1974" spans="1:6" x14ac:dyDescent="0.35">
      <c r="A1974"/>
      <c r="B1974"/>
      <c r="C1974"/>
      <c r="D1974"/>
      <c r="E1974"/>
      <c r="F1974"/>
    </row>
    <row r="1975" spans="1:6" x14ac:dyDescent="0.35">
      <c r="A1975"/>
      <c r="B1975"/>
      <c r="C1975"/>
      <c r="D1975"/>
      <c r="E1975"/>
      <c r="F1975"/>
    </row>
    <row r="1976" spans="1:6" x14ac:dyDescent="0.35">
      <c r="A1976"/>
      <c r="B1976"/>
      <c r="C1976"/>
      <c r="D1976"/>
      <c r="E1976"/>
      <c r="F1976"/>
    </row>
    <row r="1977" spans="1:6" x14ac:dyDescent="0.35">
      <c r="A1977"/>
      <c r="B1977"/>
      <c r="C1977"/>
      <c r="D1977"/>
      <c r="E1977"/>
      <c r="F1977"/>
    </row>
    <row r="1978" spans="1:6" x14ac:dyDescent="0.35">
      <c r="A1978"/>
      <c r="B1978"/>
      <c r="C1978"/>
      <c r="D1978"/>
      <c r="E1978"/>
      <c r="F1978"/>
    </row>
    <row r="1979" spans="1:6" x14ac:dyDescent="0.35">
      <c r="A1979"/>
      <c r="B1979"/>
      <c r="C1979"/>
      <c r="D1979"/>
      <c r="E1979"/>
      <c r="F1979"/>
    </row>
    <row r="1980" spans="1:6" x14ac:dyDescent="0.35">
      <c r="A1980"/>
      <c r="B1980"/>
      <c r="C1980"/>
      <c r="D1980"/>
      <c r="E1980"/>
      <c r="F1980"/>
    </row>
    <row r="1981" spans="1:6" x14ac:dyDescent="0.35">
      <c r="A1981"/>
      <c r="B1981"/>
      <c r="C1981"/>
      <c r="D1981"/>
      <c r="E1981"/>
      <c r="F1981"/>
    </row>
    <row r="1982" spans="1:6" x14ac:dyDescent="0.35">
      <c r="A1982"/>
      <c r="B1982"/>
      <c r="C1982"/>
      <c r="D1982"/>
      <c r="E1982"/>
      <c r="F1982"/>
    </row>
    <row r="1983" spans="1:6" x14ac:dyDescent="0.35">
      <c r="A1983"/>
      <c r="B1983"/>
      <c r="C1983"/>
      <c r="D1983"/>
      <c r="E1983"/>
      <c r="F1983"/>
    </row>
    <row r="1984" spans="1:6" x14ac:dyDescent="0.35">
      <c r="A1984"/>
      <c r="B1984"/>
      <c r="C1984"/>
      <c r="D1984"/>
      <c r="E1984"/>
      <c r="F1984"/>
    </row>
    <row r="1985" spans="1:6" x14ac:dyDescent="0.35">
      <c r="A1985"/>
      <c r="B1985"/>
      <c r="C1985"/>
      <c r="D1985"/>
      <c r="E1985"/>
      <c r="F1985"/>
    </row>
    <row r="1986" spans="1:6" x14ac:dyDescent="0.35">
      <c r="A1986"/>
      <c r="B1986"/>
      <c r="C1986"/>
      <c r="D1986"/>
      <c r="E1986"/>
      <c r="F1986"/>
    </row>
    <row r="1987" spans="1:6" x14ac:dyDescent="0.35">
      <c r="A1987"/>
      <c r="B1987"/>
      <c r="C1987"/>
      <c r="D1987"/>
      <c r="E1987"/>
      <c r="F1987"/>
    </row>
    <row r="1988" spans="1:6" x14ac:dyDescent="0.35">
      <c r="A1988"/>
      <c r="B1988"/>
      <c r="C1988"/>
      <c r="D1988"/>
      <c r="E1988"/>
      <c r="F1988"/>
    </row>
    <row r="1989" spans="1:6" x14ac:dyDescent="0.35">
      <c r="A1989"/>
      <c r="B1989"/>
      <c r="C1989"/>
      <c r="D1989"/>
      <c r="E1989"/>
      <c r="F1989"/>
    </row>
    <row r="1990" spans="1:6" x14ac:dyDescent="0.35">
      <c r="A1990"/>
      <c r="B1990"/>
      <c r="C1990"/>
      <c r="D1990"/>
      <c r="E1990"/>
      <c r="F1990"/>
    </row>
    <row r="1991" spans="1:6" x14ac:dyDescent="0.35">
      <c r="A1991"/>
      <c r="B1991"/>
      <c r="C1991"/>
      <c r="D1991"/>
      <c r="E1991"/>
      <c r="F1991"/>
    </row>
    <row r="1992" spans="1:6" x14ac:dyDescent="0.35">
      <c r="A1992"/>
      <c r="B1992"/>
      <c r="C1992"/>
      <c r="D1992"/>
      <c r="E1992"/>
      <c r="F1992"/>
    </row>
    <row r="1993" spans="1:6" x14ac:dyDescent="0.35">
      <c r="A1993"/>
      <c r="B1993"/>
      <c r="C1993"/>
      <c r="D1993"/>
      <c r="E1993"/>
      <c r="F1993"/>
    </row>
    <row r="1994" spans="1:6" x14ac:dyDescent="0.35">
      <c r="A1994"/>
      <c r="B1994"/>
      <c r="C1994"/>
      <c r="D1994"/>
      <c r="E1994"/>
      <c r="F1994"/>
    </row>
    <row r="1995" spans="1:6" x14ac:dyDescent="0.35">
      <c r="A1995"/>
      <c r="B1995"/>
      <c r="C1995"/>
      <c r="D1995"/>
      <c r="E1995"/>
      <c r="F1995"/>
    </row>
    <row r="1996" spans="1:6" x14ac:dyDescent="0.35">
      <c r="A1996"/>
      <c r="B1996"/>
      <c r="C1996"/>
      <c r="D1996"/>
      <c r="E1996"/>
      <c r="F1996"/>
    </row>
    <row r="1997" spans="1:6" x14ac:dyDescent="0.35">
      <c r="A1997"/>
      <c r="B1997"/>
      <c r="C1997"/>
      <c r="D1997"/>
      <c r="E1997"/>
      <c r="F1997"/>
    </row>
    <row r="1998" spans="1:6" x14ac:dyDescent="0.35">
      <c r="A1998"/>
      <c r="B1998"/>
      <c r="C1998"/>
      <c r="D1998"/>
      <c r="E1998"/>
      <c r="F1998"/>
    </row>
    <row r="1999" spans="1:6" x14ac:dyDescent="0.35">
      <c r="A1999"/>
      <c r="B1999"/>
      <c r="C1999"/>
      <c r="D1999"/>
      <c r="E1999"/>
      <c r="F1999"/>
    </row>
    <row r="2000" spans="1:6" x14ac:dyDescent="0.35">
      <c r="A2000"/>
      <c r="B2000"/>
      <c r="C2000"/>
      <c r="D2000"/>
      <c r="E2000"/>
      <c r="F2000"/>
    </row>
    <row r="2001" spans="1:6" x14ac:dyDescent="0.35">
      <c r="A2001"/>
      <c r="B2001"/>
      <c r="C2001"/>
      <c r="D2001"/>
      <c r="E2001"/>
      <c r="F2001"/>
    </row>
    <row r="2002" spans="1:6" x14ac:dyDescent="0.35">
      <c r="A2002"/>
      <c r="B2002"/>
      <c r="C2002"/>
      <c r="D2002"/>
      <c r="E2002"/>
      <c r="F2002"/>
    </row>
    <row r="2003" spans="1:6" x14ac:dyDescent="0.35">
      <c r="A2003"/>
      <c r="B2003"/>
      <c r="C2003"/>
      <c r="D2003"/>
      <c r="E2003"/>
      <c r="F2003"/>
    </row>
    <row r="2004" spans="1:6" x14ac:dyDescent="0.35">
      <c r="A2004"/>
      <c r="B2004"/>
      <c r="C2004"/>
      <c r="D2004"/>
      <c r="E2004"/>
      <c r="F2004"/>
    </row>
    <row r="2005" spans="1:6" x14ac:dyDescent="0.35">
      <c r="A2005"/>
      <c r="B2005"/>
      <c r="C2005"/>
      <c r="D2005"/>
      <c r="E2005"/>
      <c r="F2005"/>
    </row>
    <row r="2006" spans="1:6" x14ac:dyDescent="0.35">
      <c r="A2006"/>
      <c r="B2006"/>
      <c r="C2006"/>
      <c r="D2006"/>
      <c r="E2006"/>
      <c r="F2006"/>
    </row>
    <row r="2007" spans="1:6" x14ac:dyDescent="0.35">
      <c r="A2007"/>
      <c r="B2007"/>
      <c r="C2007"/>
      <c r="D2007"/>
      <c r="E2007"/>
      <c r="F2007"/>
    </row>
    <row r="2008" spans="1:6" x14ac:dyDescent="0.35">
      <c r="A2008"/>
      <c r="B2008"/>
      <c r="C2008"/>
      <c r="D2008"/>
      <c r="E2008"/>
      <c r="F2008"/>
    </row>
    <row r="2009" spans="1:6" x14ac:dyDescent="0.35">
      <c r="A2009"/>
      <c r="B2009"/>
      <c r="C2009"/>
      <c r="D2009"/>
      <c r="E2009"/>
      <c r="F2009"/>
    </row>
    <row r="2010" spans="1:6" x14ac:dyDescent="0.35">
      <c r="A2010"/>
      <c r="B2010"/>
      <c r="C2010"/>
      <c r="D2010"/>
      <c r="E2010"/>
      <c r="F2010"/>
    </row>
    <row r="2011" spans="1:6" x14ac:dyDescent="0.35">
      <c r="A2011"/>
      <c r="B2011"/>
      <c r="C2011"/>
      <c r="D2011"/>
      <c r="E2011"/>
      <c r="F2011"/>
    </row>
    <row r="2012" spans="1:6" x14ac:dyDescent="0.35">
      <c r="A2012"/>
      <c r="B2012"/>
      <c r="C2012"/>
      <c r="D2012"/>
      <c r="E2012"/>
      <c r="F2012"/>
    </row>
    <row r="2013" spans="1:6" x14ac:dyDescent="0.35">
      <c r="A2013"/>
      <c r="B2013"/>
      <c r="C2013"/>
      <c r="D2013"/>
      <c r="E2013"/>
      <c r="F2013"/>
    </row>
    <row r="2014" spans="1:6" x14ac:dyDescent="0.35">
      <c r="A2014"/>
      <c r="B2014"/>
      <c r="C2014"/>
      <c r="D2014"/>
      <c r="E2014"/>
      <c r="F2014"/>
    </row>
    <row r="2015" spans="1:6" x14ac:dyDescent="0.35">
      <c r="A2015"/>
      <c r="B2015"/>
      <c r="C2015"/>
      <c r="D2015"/>
      <c r="E2015"/>
      <c r="F2015"/>
    </row>
    <row r="2016" spans="1:6" x14ac:dyDescent="0.35">
      <c r="A2016"/>
      <c r="B2016"/>
      <c r="C2016"/>
      <c r="D2016"/>
      <c r="E2016"/>
      <c r="F2016"/>
    </row>
    <row r="2017" spans="1:6" x14ac:dyDescent="0.35">
      <c r="A2017"/>
      <c r="B2017"/>
      <c r="C2017"/>
      <c r="D2017"/>
      <c r="E2017"/>
      <c r="F2017"/>
    </row>
    <row r="2018" spans="1:6" x14ac:dyDescent="0.35">
      <c r="A2018"/>
      <c r="B2018"/>
      <c r="C2018"/>
      <c r="D2018"/>
      <c r="E2018"/>
      <c r="F2018"/>
    </row>
    <row r="2019" spans="1:6" x14ac:dyDescent="0.35">
      <c r="A2019"/>
      <c r="B2019"/>
      <c r="C2019"/>
      <c r="D2019"/>
      <c r="E2019"/>
      <c r="F2019"/>
    </row>
    <row r="2020" spans="1:6" x14ac:dyDescent="0.35">
      <c r="A2020"/>
      <c r="B2020"/>
      <c r="C2020"/>
      <c r="D2020"/>
      <c r="E2020"/>
      <c r="F2020"/>
    </row>
    <row r="2021" spans="1:6" x14ac:dyDescent="0.35">
      <c r="A2021"/>
      <c r="B2021"/>
      <c r="C2021"/>
      <c r="D2021"/>
      <c r="E2021"/>
      <c r="F2021"/>
    </row>
    <row r="2022" spans="1:6" x14ac:dyDescent="0.35">
      <c r="A2022"/>
      <c r="B2022"/>
      <c r="C2022"/>
      <c r="D2022"/>
      <c r="E2022"/>
      <c r="F2022"/>
    </row>
    <row r="2023" spans="1:6" x14ac:dyDescent="0.35">
      <c r="A2023"/>
      <c r="B2023"/>
      <c r="C2023"/>
      <c r="D2023"/>
      <c r="E2023"/>
      <c r="F2023"/>
    </row>
    <row r="2024" spans="1:6" x14ac:dyDescent="0.35">
      <c r="A2024"/>
      <c r="B2024"/>
      <c r="C2024"/>
      <c r="D2024"/>
      <c r="E2024"/>
      <c r="F2024"/>
    </row>
    <row r="2025" spans="1:6" x14ac:dyDescent="0.35">
      <c r="A2025"/>
      <c r="B2025"/>
      <c r="C2025"/>
      <c r="D2025"/>
      <c r="E2025"/>
      <c r="F2025"/>
    </row>
    <row r="2026" spans="1:6" x14ac:dyDescent="0.35">
      <c r="A2026"/>
      <c r="B2026"/>
      <c r="C2026"/>
      <c r="D2026"/>
      <c r="E2026"/>
      <c r="F2026"/>
    </row>
    <row r="2027" spans="1:6" x14ac:dyDescent="0.35">
      <c r="A2027"/>
      <c r="B2027"/>
      <c r="C2027"/>
      <c r="D2027"/>
      <c r="E2027"/>
      <c r="F2027"/>
    </row>
    <row r="2028" spans="1:6" x14ac:dyDescent="0.35">
      <c r="A2028"/>
      <c r="B2028"/>
      <c r="C2028"/>
      <c r="D2028"/>
      <c r="E2028"/>
      <c r="F2028"/>
    </row>
    <row r="2029" spans="1:6" x14ac:dyDescent="0.35">
      <c r="A2029"/>
      <c r="B2029"/>
      <c r="C2029"/>
      <c r="D2029"/>
      <c r="E2029"/>
      <c r="F2029"/>
    </row>
    <row r="2030" spans="1:6" x14ac:dyDescent="0.35">
      <c r="A2030"/>
      <c r="B2030"/>
      <c r="C2030"/>
      <c r="D2030"/>
      <c r="E2030"/>
      <c r="F2030"/>
    </row>
    <row r="2031" spans="1:6" x14ac:dyDescent="0.35">
      <c r="A2031"/>
      <c r="B2031"/>
      <c r="C2031"/>
      <c r="D2031"/>
      <c r="E2031"/>
      <c r="F2031"/>
    </row>
    <row r="2032" spans="1:6" x14ac:dyDescent="0.35">
      <c r="A2032"/>
      <c r="B2032"/>
      <c r="C2032"/>
      <c r="D2032"/>
      <c r="E2032"/>
      <c r="F2032"/>
    </row>
    <row r="2033" spans="1:6" x14ac:dyDescent="0.35">
      <c r="A2033"/>
      <c r="B2033"/>
      <c r="C2033"/>
      <c r="D2033"/>
      <c r="E2033"/>
      <c r="F2033"/>
    </row>
    <row r="2034" spans="1:6" x14ac:dyDescent="0.35">
      <c r="A2034"/>
      <c r="B2034"/>
      <c r="C2034"/>
      <c r="D2034"/>
      <c r="E2034"/>
      <c r="F2034"/>
    </row>
    <row r="2035" spans="1:6" x14ac:dyDescent="0.35">
      <c r="A2035"/>
      <c r="B2035"/>
      <c r="C2035"/>
      <c r="D2035"/>
      <c r="E2035"/>
      <c r="F2035"/>
    </row>
    <row r="2036" spans="1:6" x14ac:dyDescent="0.35">
      <c r="A2036"/>
      <c r="B2036"/>
      <c r="C2036"/>
      <c r="D2036"/>
      <c r="E2036"/>
      <c r="F2036"/>
    </row>
    <row r="2037" spans="1:6" x14ac:dyDescent="0.35">
      <c r="A2037"/>
      <c r="B2037"/>
      <c r="C2037"/>
      <c r="D2037"/>
      <c r="E2037"/>
      <c r="F2037"/>
    </row>
    <row r="2038" spans="1:6" x14ac:dyDescent="0.35">
      <c r="A2038"/>
      <c r="B2038"/>
      <c r="C2038"/>
      <c r="D2038"/>
      <c r="E2038"/>
      <c r="F2038"/>
    </row>
    <row r="2039" spans="1:6" x14ac:dyDescent="0.35">
      <c r="A2039"/>
      <c r="B2039"/>
      <c r="C2039"/>
      <c r="D2039"/>
      <c r="E2039"/>
      <c r="F2039"/>
    </row>
    <row r="2040" spans="1:6" x14ac:dyDescent="0.35">
      <c r="A2040"/>
      <c r="B2040"/>
      <c r="C2040"/>
      <c r="D2040"/>
      <c r="E2040"/>
      <c r="F2040"/>
    </row>
    <row r="2041" spans="1:6" x14ac:dyDescent="0.35">
      <c r="A2041"/>
      <c r="B2041"/>
      <c r="C2041"/>
      <c r="D2041"/>
      <c r="E2041"/>
      <c r="F2041"/>
    </row>
    <row r="2042" spans="1:6" x14ac:dyDescent="0.35">
      <c r="A2042"/>
      <c r="B2042"/>
      <c r="C2042"/>
      <c r="D2042"/>
      <c r="E2042"/>
      <c r="F2042"/>
    </row>
    <row r="2043" spans="1:6" x14ac:dyDescent="0.35">
      <c r="A2043"/>
      <c r="B2043"/>
      <c r="C2043"/>
      <c r="D2043"/>
      <c r="E2043"/>
      <c r="F2043"/>
    </row>
    <row r="2044" spans="1:6" x14ac:dyDescent="0.35">
      <c r="A2044"/>
      <c r="B2044"/>
      <c r="C2044"/>
      <c r="D2044"/>
      <c r="E2044"/>
      <c r="F2044"/>
    </row>
    <row r="2045" spans="1:6" x14ac:dyDescent="0.35">
      <c r="A2045"/>
      <c r="B2045"/>
      <c r="C2045"/>
      <c r="D2045"/>
      <c r="E2045"/>
      <c r="F2045"/>
    </row>
    <row r="2046" spans="1:6" x14ac:dyDescent="0.35">
      <c r="A2046"/>
      <c r="B2046"/>
      <c r="C2046"/>
      <c r="D2046"/>
      <c r="E2046"/>
      <c r="F2046"/>
    </row>
    <row r="2047" spans="1:6" x14ac:dyDescent="0.35">
      <c r="A2047"/>
      <c r="B2047"/>
      <c r="C2047"/>
      <c r="D2047"/>
      <c r="E2047"/>
      <c r="F2047"/>
    </row>
    <row r="2048" spans="1:6" x14ac:dyDescent="0.35">
      <c r="A2048"/>
      <c r="B2048"/>
      <c r="C2048"/>
      <c r="D2048"/>
      <c r="E2048"/>
      <c r="F2048"/>
    </row>
    <row r="2049" spans="1:6" x14ac:dyDescent="0.35">
      <c r="A2049"/>
      <c r="B2049"/>
      <c r="C2049"/>
      <c r="D2049"/>
      <c r="E2049"/>
      <c r="F2049"/>
    </row>
    <row r="2050" spans="1:6" x14ac:dyDescent="0.35">
      <c r="A2050"/>
      <c r="B2050"/>
      <c r="C2050"/>
      <c r="D2050"/>
      <c r="E2050"/>
      <c r="F2050"/>
    </row>
    <row r="2051" spans="1:6" x14ac:dyDescent="0.35">
      <c r="A2051"/>
      <c r="B2051"/>
      <c r="C2051"/>
      <c r="D2051"/>
      <c r="E2051"/>
      <c r="F2051"/>
    </row>
    <row r="2052" spans="1:6" x14ac:dyDescent="0.35">
      <c r="A2052"/>
      <c r="B2052"/>
      <c r="C2052"/>
      <c r="D2052"/>
      <c r="E2052"/>
      <c r="F2052"/>
    </row>
    <row r="2053" spans="1:6" x14ac:dyDescent="0.35">
      <c r="A2053"/>
      <c r="B2053"/>
      <c r="C2053"/>
      <c r="D2053"/>
      <c r="E2053"/>
      <c r="F2053"/>
    </row>
    <row r="2054" spans="1:6" x14ac:dyDescent="0.35">
      <c r="A2054"/>
      <c r="B2054"/>
      <c r="C2054"/>
      <c r="D2054"/>
      <c r="E2054"/>
      <c r="F2054"/>
    </row>
    <row r="2055" spans="1:6" x14ac:dyDescent="0.35">
      <c r="A2055"/>
      <c r="B2055"/>
      <c r="C2055"/>
      <c r="D2055"/>
      <c r="E2055"/>
      <c r="F2055"/>
    </row>
    <row r="2056" spans="1:6" x14ac:dyDescent="0.35">
      <c r="A2056"/>
      <c r="B2056"/>
      <c r="C2056"/>
      <c r="D2056"/>
      <c r="E2056"/>
      <c r="F2056"/>
    </row>
    <row r="2057" spans="1:6" x14ac:dyDescent="0.35">
      <c r="A2057"/>
      <c r="B2057"/>
      <c r="C2057"/>
      <c r="D2057"/>
      <c r="E2057"/>
      <c r="F2057"/>
    </row>
    <row r="2058" spans="1:6" x14ac:dyDescent="0.35">
      <c r="A2058"/>
      <c r="B2058"/>
      <c r="C2058"/>
      <c r="D2058"/>
      <c r="E2058"/>
      <c r="F2058"/>
    </row>
    <row r="2059" spans="1:6" x14ac:dyDescent="0.35">
      <c r="A2059"/>
      <c r="B2059"/>
      <c r="C2059"/>
      <c r="D2059"/>
      <c r="E2059"/>
      <c r="F2059"/>
    </row>
    <row r="2060" spans="1:6" x14ac:dyDescent="0.35">
      <c r="A2060"/>
      <c r="B2060"/>
      <c r="C2060"/>
      <c r="D2060"/>
      <c r="E2060"/>
      <c r="F2060"/>
    </row>
    <row r="2061" spans="1:6" x14ac:dyDescent="0.35">
      <c r="A2061"/>
      <c r="B2061"/>
      <c r="C2061"/>
      <c r="D2061"/>
      <c r="E2061"/>
      <c r="F2061"/>
    </row>
    <row r="2062" spans="1:6" x14ac:dyDescent="0.35">
      <c r="A2062"/>
      <c r="B2062"/>
      <c r="C2062"/>
      <c r="D2062"/>
      <c r="E2062"/>
      <c r="F2062"/>
    </row>
    <row r="2063" spans="1:6" x14ac:dyDescent="0.35">
      <c r="A2063"/>
      <c r="B2063"/>
      <c r="C2063"/>
      <c r="D2063"/>
      <c r="E2063"/>
      <c r="F2063"/>
    </row>
    <row r="2064" spans="1:6" x14ac:dyDescent="0.35">
      <c r="A2064"/>
      <c r="B2064"/>
      <c r="C2064"/>
      <c r="D2064"/>
      <c r="E2064"/>
      <c r="F2064"/>
    </row>
    <row r="2065" spans="1:6" x14ac:dyDescent="0.35">
      <c r="A2065"/>
      <c r="B2065"/>
      <c r="C2065"/>
      <c r="D2065"/>
      <c r="E2065"/>
      <c r="F2065"/>
    </row>
    <row r="2066" spans="1:6" x14ac:dyDescent="0.35">
      <c r="A2066"/>
      <c r="B2066"/>
      <c r="C2066"/>
      <c r="D2066"/>
      <c r="E2066"/>
      <c r="F2066"/>
    </row>
    <row r="2067" spans="1:6" x14ac:dyDescent="0.35">
      <c r="A2067"/>
      <c r="B2067"/>
      <c r="C2067"/>
      <c r="D2067"/>
      <c r="E2067"/>
      <c r="F2067"/>
    </row>
    <row r="2068" spans="1:6" x14ac:dyDescent="0.35">
      <c r="A2068"/>
      <c r="B2068"/>
      <c r="C2068"/>
      <c r="D2068"/>
      <c r="E2068"/>
      <c r="F2068"/>
    </row>
    <row r="2069" spans="1:6" x14ac:dyDescent="0.35">
      <c r="A2069"/>
      <c r="B2069"/>
      <c r="C2069"/>
      <c r="D2069"/>
      <c r="E2069"/>
      <c r="F2069"/>
    </row>
    <row r="2070" spans="1:6" x14ac:dyDescent="0.35">
      <c r="A2070"/>
      <c r="B2070"/>
      <c r="C2070"/>
      <c r="D2070"/>
      <c r="E2070"/>
      <c r="F2070"/>
    </row>
    <row r="2071" spans="1:6" x14ac:dyDescent="0.35">
      <c r="A2071"/>
      <c r="B2071"/>
      <c r="C2071"/>
      <c r="D2071"/>
      <c r="E2071"/>
      <c r="F2071"/>
    </row>
    <row r="2072" spans="1:6" x14ac:dyDescent="0.35">
      <c r="A2072"/>
      <c r="B2072"/>
      <c r="C2072"/>
      <c r="D2072"/>
      <c r="E2072"/>
      <c r="F2072"/>
    </row>
    <row r="2073" spans="1:6" x14ac:dyDescent="0.35">
      <c r="A2073"/>
      <c r="B2073"/>
      <c r="C2073"/>
      <c r="D2073"/>
      <c r="E2073"/>
      <c r="F2073"/>
    </row>
    <row r="2074" spans="1:6" x14ac:dyDescent="0.35">
      <c r="A2074"/>
      <c r="B2074"/>
      <c r="C2074"/>
      <c r="D2074"/>
      <c r="E2074"/>
      <c r="F2074"/>
    </row>
    <row r="2075" spans="1:6" x14ac:dyDescent="0.35">
      <c r="A2075"/>
      <c r="B2075"/>
      <c r="C2075"/>
      <c r="D2075"/>
      <c r="E2075"/>
      <c r="F2075"/>
    </row>
    <row r="2076" spans="1:6" x14ac:dyDescent="0.35">
      <c r="A2076"/>
      <c r="B2076"/>
      <c r="C2076"/>
      <c r="D2076"/>
      <c r="E2076"/>
      <c r="F2076"/>
    </row>
    <row r="2077" spans="1:6" x14ac:dyDescent="0.35">
      <c r="A2077"/>
      <c r="B2077"/>
      <c r="C2077"/>
      <c r="D2077"/>
      <c r="E2077"/>
      <c r="F2077"/>
    </row>
    <row r="2078" spans="1:6" x14ac:dyDescent="0.35">
      <c r="A2078"/>
      <c r="B2078"/>
      <c r="C2078"/>
      <c r="D2078"/>
      <c r="E2078"/>
      <c r="F2078"/>
    </row>
    <row r="2079" spans="1:6" x14ac:dyDescent="0.35">
      <c r="A2079"/>
      <c r="B2079"/>
      <c r="C2079"/>
      <c r="D2079"/>
      <c r="E2079"/>
      <c r="F2079"/>
    </row>
    <row r="2080" spans="1:6" x14ac:dyDescent="0.35">
      <c r="A2080"/>
      <c r="B2080"/>
      <c r="C2080"/>
      <c r="D2080"/>
      <c r="E2080"/>
      <c r="F2080"/>
    </row>
    <row r="2081" spans="1:6" x14ac:dyDescent="0.35">
      <c r="A2081"/>
      <c r="B2081"/>
      <c r="C2081"/>
      <c r="D2081"/>
      <c r="E2081"/>
      <c r="F2081"/>
    </row>
    <row r="2082" spans="1:6" x14ac:dyDescent="0.35">
      <c r="A2082"/>
      <c r="B2082"/>
      <c r="C2082"/>
      <c r="D2082"/>
      <c r="E2082"/>
      <c r="F2082"/>
    </row>
    <row r="2083" spans="1:6" x14ac:dyDescent="0.35">
      <c r="A2083"/>
      <c r="B2083"/>
      <c r="C2083"/>
      <c r="D2083"/>
      <c r="E2083"/>
      <c r="F2083"/>
    </row>
    <row r="2084" spans="1:6" x14ac:dyDescent="0.35">
      <c r="A2084"/>
      <c r="B2084"/>
      <c r="C2084"/>
      <c r="D2084"/>
      <c r="E2084"/>
      <c r="F2084"/>
    </row>
    <row r="2085" spans="1:6" x14ac:dyDescent="0.35">
      <c r="A2085"/>
      <c r="B2085"/>
      <c r="C2085"/>
      <c r="D2085"/>
      <c r="E2085"/>
      <c r="F2085"/>
    </row>
    <row r="2086" spans="1:6" x14ac:dyDescent="0.35">
      <c r="A2086"/>
      <c r="B2086"/>
      <c r="C2086"/>
      <c r="D2086"/>
      <c r="E2086"/>
      <c r="F2086"/>
    </row>
    <row r="2087" spans="1:6" x14ac:dyDescent="0.35">
      <c r="A2087"/>
      <c r="B2087"/>
      <c r="C2087"/>
      <c r="D2087"/>
      <c r="E2087"/>
      <c r="F2087"/>
    </row>
    <row r="2088" spans="1:6" x14ac:dyDescent="0.35">
      <c r="A2088"/>
      <c r="B2088"/>
      <c r="C2088"/>
      <c r="D2088"/>
      <c r="E2088"/>
      <c r="F2088"/>
    </row>
    <row r="2089" spans="1:6" x14ac:dyDescent="0.35">
      <c r="A2089"/>
      <c r="B2089"/>
      <c r="C2089"/>
      <c r="D2089"/>
      <c r="E2089"/>
      <c r="F2089"/>
    </row>
    <row r="2090" spans="1:6" x14ac:dyDescent="0.35">
      <c r="A2090"/>
      <c r="B2090"/>
      <c r="C2090"/>
      <c r="D2090"/>
      <c r="E2090"/>
      <c r="F2090"/>
    </row>
    <row r="2091" spans="1:6" x14ac:dyDescent="0.35">
      <c r="A2091"/>
      <c r="B2091"/>
      <c r="C2091"/>
      <c r="D2091"/>
      <c r="E2091"/>
      <c r="F2091"/>
    </row>
    <row r="2092" spans="1:6" x14ac:dyDescent="0.35">
      <c r="A2092"/>
      <c r="B2092"/>
      <c r="C2092"/>
      <c r="D2092"/>
      <c r="E2092"/>
      <c r="F2092"/>
    </row>
    <row r="2093" spans="1:6" x14ac:dyDescent="0.35">
      <c r="A2093"/>
      <c r="B2093"/>
      <c r="C2093"/>
      <c r="D2093"/>
      <c r="E2093"/>
      <c r="F2093"/>
    </row>
    <row r="2094" spans="1:6" x14ac:dyDescent="0.35">
      <c r="A2094"/>
      <c r="B2094"/>
      <c r="C2094"/>
      <c r="D2094"/>
      <c r="E2094"/>
      <c r="F2094"/>
    </row>
    <row r="2095" spans="1:6" x14ac:dyDescent="0.35">
      <c r="A2095"/>
      <c r="B2095"/>
      <c r="C2095"/>
      <c r="D2095"/>
      <c r="E2095"/>
      <c r="F2095"/>
    </row>
    <row r="2096" spans="1:6" x14ac:dyDescent="0.35">
      <c r="A2096"/>
      <c r="B2096"/>
      <c r="C2096"/>
      <c r="D2096"/>
      <c r="E2096"/>
      <c r="F2096"/>
    </row>
    <row r="2097" spans="1:6" x14ac:dyDescent="0.35">
      <c r="A2097"/>
      <c r="B2097"/>
      <c r="C2097"/>
      <c r="D2097"/>
      <c r="E2097"/>
      <c r="F2097"/>
    </row>
    <row r="2098" spans="1:6" x14ac:dyDescent="0.35">
      <c r="A2098"/>
      <c r="B2098"/>
      <c r="C2098"/>
      <c r="D2098"/>
      <c r="E2098"/>
      <c r="F2098"/>
    </row>
    <row r="2099" spans="1:6" x14ac:dyDescent="0.35">
      <c r="A2099"/>
      <c r="B2099"/>
      <c r="C2099"/>
      <c r="D2099"/>
      <c r="E2099"/>
      <c r="F2099"/>
    </row>
    <row r="2100" spans="1:6" x14ac:dyDescent="0.35">
      <c r="A2100"/>
      <c r="B2100"/>
      <c r="C2100"/>
      <c r="D2100"/>
      <c r="E2100"/>
      <c r="F2100"/>
    </row>
    <row r="2101" spans="1:6" x14ac:dyDescent="0.35">
      <c r="A2101"/>
      <c r="B2101"/>
      <c r="C2101"/>
      <c r="D2101"/>
      <c r="E2101"/>
      <c r="F2101"/>
    </row>
    <row r="2102" spans="1:6" x14ac:dyDescent="0.35">
      <c r="A2102"/>
      <c r="B2102"/>
      <c r="C2102"/>
      <c r="D2102"/>
      <c r="E2102"/>
      <c r="F2102"/>
    </row>
    <row r="2103" spans="1:6" x14ac:dyDescent="0.35">
      <c r="A2103"/>
      <c r="B2103"/>
      <c r="C2103"/>
      <c r="D2103"/>
      <c r="E2103"/>
      <c r="F2103"/>
    </row>
    <row r="2104" spans="1:6" x14ac:dyDescent="0.35">
      <c r="A2104"/>
      <c r="B2104"/>
      <c r="C2104"/>
      <c r="D2104"/>
      <c r="E2104"/>
      <c r="F2104"/>
    </row>
    <row r="2105" spans="1:6" x14ac:dyDescent="0.35">
      <c r="A2105"/>
      <c r="B2105"/>
      <c r="C2105"/>
      <c r="D2105"/>
      <c r="E2105"/>
      <c r="F2105"/>
    </row>
    <row r="2106" spans="1:6" x14ac:dyDescent="0.35">
      <c r="A2106"/>
      <c r="B2106"/>
      <c r="C2106"/>
      <c r="D2106"/>
      <c r="E2106"/>
      <c r="F2106"/>
    </row>
    <row r="2107" spans="1:6" x14ac:dyDescent="0.35">
      <c r="A2107"/>
      <c r="B2107"/>
      <c r="C2107"/>
      <c r="D2107"/>
      <c r="E2107"/>
      <c r="F2107"/>
    </row>
    <row r="2108" spans="1:6" x14ac:dyDescent="0.35">
      <c r="A2108"/>
      <c r="B2108"/>
      <c r="C2108"/>
      <c r="D2108"/>
      <c r="E2108"/>
      <c r="F2108"/>
    </row>
    <row r="2109" spans="1:6" x14ac:dyDescent="0.35">
      <c r="A2109"/>
      <c r="B2109"/>
      <c r="C2109"/>
      <c r="D2109"/>
      <c r="E2109"/>
      <c r="F2109"/>
    </row>
    <row r="2110" spans="1:6" x14ac:dyDescent="0.35">
      <c r="A2110"/>
      <c r="B2110"/>
      <c r="C2110"/>
      <c r="D2110"/>
      <c r="E2110"/>
      <c r="F2110"/>
    </row>
    <row r="2111" spans="1:6" x14ac:dyDescent="0.35">
      <c r="A2111"/>
      <c r="B2111"/>
      <c r="C2111"/>
      <c r="D2111"/>
      <c r="E2111"/>
      <c r="F2111"/>
    </row>
    <row r="2112" spans="1:6" x14ac:dyDescent="0.35">
      <c r="A2112"/>
      <c r="B2112"/>
      <c r="C2112"/>
      <c r="D2112"/>
      <c r="E2112"/>
      <c r="F2112"/>
    </row>
    <row r="2113" spans="1:6" x14ac:dyDescent="0.35">
      <c r="A2113"/>
      <c r="B2113"/>
      <c r="C2113"/>
      <c r="D2113"/>
      <c r="E2113"/>
      <c r="F2113"/>
    </row>
    <row r="2114" spans="1:6" x14ac:dyDescent="0.35">
      <c r="A2114"/>
      <c r="B2114"/>
      <c r="C2114"/>
      <c r="D2114"/>
      <c r="E2114"/>
      <c r="F2114"/>
    </row>
    <row r="2115" spans="1:6" x14ac:dyDescent="0.35">
      <c r="A2115"/>
      <c r="B2115"/>
      <c r="C2115"/>
      <c r="D2115"/>
      <c r="E2115"/>
      <c r="F2115"/>
    </row>
    <row r="2116" spans="1:6" x14ac:dyDescent="0.35">
      <c r="A2116"/>
      <c r="B2116"/>
      <c r="C2116"/>
      <c r="D2116"/>
      <c r="E2116"/>
      <c r="F2116"/>
    </row>
    <row r="2117" spans="1:6" x14ac:dyDescent="0.35">
      <c r="A2117"/>
      <c r="B2117"/>
      <c r="C2117"/>
      <c r="D2117"/>
      <c r="E2117"/>
      <c r="F2117"/>
    </row>
    <row r="2118" spans="1:6" x14ac:dyDescent="0.35">
      <c r="A2118"/>
      <c r="B2118"/>
      <c r="C2118"/>
      <c r="D2118"/>
      <c r="E2118"/>
      <c r="F2118"/>
    </row>
    <row r="2119" spans="1:6" x14ac:dyDescent="0.35">
      <c r="A2119"/>
      <c r="B2119"/>
      <c r="C2119"/>
      <c r="D2119"/>
      <c r="E2119"/>
      <c r="F2119"/>
    </row>
    <row r="2120" spans="1:6" x14ac:dyDescent="0.35">
      <c r="A2120"/>
      <c r="B2120"/>
      <c r="C2120"/>
      <c r="D2120"/>
      <c r="E2120"/>
      <c r="F2120"/>
    </row>
    <row r="2121" spans="1:6" x14ac:dyDescent="0.35">
      <c r="A2121"/>
      <c r="B2121"/>
      <c r="C2121"/>
      <c r="D2121"/>
      <c r="E2121"/>
      <c r="F2121"/>
    </row>
    <row r="2122" spans="1:6" x14ac:dyDescent="0.35">
      <c r="A2122"/>
      <c r="B2122"/>
      <c r="C2122"/>
      <c r="D2122"/>
      <c r="E2122"/>
      <c r="F2122"/>
    </row>
    <row r="2123" spans="1:6" x14ac:dyDescent="0.35">
      <c r="A2123"/>
      <c r="B2123"/>
      <c r="C2123"/>
      <c r="D2123"/>
      <c r="E2123"/>
      <c r="F2123"/>
    </row>
    <row r="2124" spans="1:6" x14ac:dyDescent="0.35">
      <c r="A2124"/>
      <c r="B2124"/>
      <c r="C2124"/>
      <c r="D2124"/>
      <c r="E2124"/>
      <c r="F2124"/>
    </row>
    <row r="2125" spans="1:6" x14ac:dyDescent="0.35">
      <c r="A2125"/>
      <c r="B2125"/>
      <c r="C2125"/>
      <c r="D2125"/>
      <c r="E2125"/>
      <c r="F2125"/>
    </row>
    <row r="2126" spans="1:6" x14ac:dyDescent="0.35">
      <c r="A2126"/>
      <c r="B2126"/>
      <c r="C2126"/>
      <c r="D2126"/>
      <c r="E2126"/>
      <c r="F2126"/>
    </row>
    <row r="2127" spans="1:6" x14ac:dyDescent="0.35">
      <c r="A2127"/>
      <c r="B2127"/>
      <c r="C2127"/>
      <c r="D2127"/>
      <c r="E2127"/>
      <c r="F2127"/>
    </row>
    <row r="2128" spans="1:6" x14ac:dyDescent="0.35">
      <c r="A2128"/>
      <c r="B2128"/>
      <c r="C2128"/>
      <c r="D2128"/>
      <c r="E2128"/>
      <c r="F2128"/>
    </row>
    <row r="2129" spans="1:6" x14ac:dyDescent="0.35">
      <c r="A2129"/>
      <c r="B2129"/>
      <c r="C2129"/>
      <c r="D2129"/>
      <c r="E2129"/>
      <c r="F2129"/>
    </row>
    <row r="2130" spans="1:6" x14ac:dyDescent="0.35">
      <c r="A2130"/>
      <c r="B2130"/>
      <c r="C2130"/>
      <c r="D2130"/>
      <c r="E2130"/>
      <c r="F2130"/>
    </row>
    <row r="2131" spans="1:6" x14ac:dyDescent="0.35">
      <c r="A2131"/>
      <c r="B2131"/>
      <c r="C2131"/>
      <c r="D2131"/>
      <c r="E2131"/>
      <c r="F2131"/>
    </row>
    <row r="2132" spans="1:6" x14ac:dyDescent="0.35">
      <c r="A2132"/>
      <c r="B2132"/>
      <c r="C2132"/>
      <c r="D2132"/>
      <c r="E2132"/>
      <c r="F2132"/>
    </row>
    <row r="2133" spans="1:6" x14ac:dyDescent="0.35">
      <c r="A2133"/>
      <c r="B2133"/>
      <c r="C2133"/>
      <c r="D2133"/>
      <c r="E2133"/>
      <c r="F2133"/>
    </row>
    <row r="2134" spans="1:6" x14ac:dyDescent="0.35">
      <c r="A2134"/>
      <c r="B2134"/>
      <c r="C2134"/>
      <c r="D2134"/>
      <c r="E2134"/>
      <c r="F2134"/>
    </row>
    <row r="2135" spans="1:6" x14ac:dyDescent="0.35">
      <c r="A2135"/>
      <c r="B2135"/>
      <c r="C2135"/>
      <c r="D2135"/>
      <c r="E2135"/>
      <c r="F2135"/>
    </row>
    <row r="2136" spans="1:6" x14ac:dyDescent="0.35">
      <c r="A2136"/>
      <c r="B2136"/>
      <c r="C2136"/>
      <c r="D2136"/>
      <c r="E2136"/>
      <c r="F2136"/>
    </row>
    <row r="2137" spans="1:6" x14ac:dyDescent="0.35">
      <c r="A2137"/>
      <c r="B2137"/>
      <c r="C2137"/>
      <c r="D2137"/>
      <c r="E2137"/>
      <c r="F2137"/>
    </row>
    <row r="2138" spans="1:6" x14ac:dyDescent="0.35">
      <c r="A2138"/>
      <c r="B2138"/>
      <c r="C2138"/>
      <c r="D2138"/>
      <c r="E2138"/>
      <c r="F2138"/>
    </row>
    <row r="2139" spans="1:6" x14ac:dyDescent="0.35">
      <c r="A2139"/>
      <c r="B2139"/>
      <c r="C2139"/>
      <c r="D2139"/>
      <c r="E2139"/>
      <c r="F2139"/>
    </row>
    <row r="2140" spans="1:6" x14ac:dyDescent="0.35">
      <c r="A2140"/>
      <c r="B2140"/>
      <c r="C2140"/>
      <c r="D2140"/>
      <c r="E2140"/>
      <c r="F2140"/>
    </row>
    <row r="2141" spans="1:6" x14ac:dyDescent="0.35">
      <c r="A2141"/>
      <c r="B2141"/>
      <c r="C2141"/>
      <c r="D2141"/>
      <c r="E2141"/>
      <c r="F2141"/>
    </row>
    <row r="2142" spans="1:6" x14ac:dyDescent="0.35">
      <c r="A2142"/>
      <c r="B2142"/>
      <c r="C2142"/>
      <c r="D2142"/>
      <c r="E2142"/>
      <c r="F2142"/>
    </row>
    <row r="2143" spans="1:6" x14ac:dyDescent="0.35">
      <c r="A2143"/>
      <c r="B2143"/>
      <c r="C2143"/>
      <c r="D2143"/>
      <c r="E2143"/>
      <c r="F2143"/>
    </row>
    <row r="2144" spans="1:6" x14ac:dyDescent="0.35">
      <c r="A2144"/>
      <c r="B2144"/>
      <c r="C2144"/>
      <c r="D2144"/>
      <c r="E2144"/>
      <c r="F2144"/>
    </row>
    <row r="2145" spans="1:6" x14ac:dyDescent="0.35">
      <c r="A2145"/>
      <c r="B2145"/>
      <c r="C2145"/>
      <c r="D2145"/>
      <c r="E2145"/>
      <c r="F2145"/>
    </row>
    <row r="2146" spans="1:6" x14ac:dyDescent="0.35">
      <c r="A2146"/>
      <c r="B2146"/>
      <c r="C2146"/>
      <c r="D2146"/>
      <c r="E2146"/>
      <c r="F2146"/>
    </row>
    <row r="2147" spans="1:6" x14ac:dyDescent="0.35">
      <c r="A2147"/>
      <c r="B2147"/>
      <c r="C2147"/>
      <c r="D2147"/>
      <c r="E2147"/>
      <c r="F2147"/>
    </row>
    <row r="2148" spans="1:6" x14ac:dyDescent="0.35">
      <c r="A2148"/>
      <c r="B2148"/>
      <c r="C2148"/>
      <c r="D2148"/>
      <c r="E2148"/>
      <c r="F2148"/>
    </row>
    <row r="2149" spans="1:6" x14ac:dyDescent="0.35">
      <c r="A2149"/>
      <c r="B2149"/>
      <c r="C2149"/>
      <c r="D2149"/>
      <c r="E2149"/>
      <c r="F2149"/>
    </row>
    <row r="2150" spans="1:6" x14ac:dyDescent="0.35">
      <c r="A2150"/>
      <c r="B2150"/>
      <c r="C2150"/>
      <c r="D2150"/>
      <c r="E2150"/>
      <c r="F2150"/>
    </row>
    <row r="2151" spans="1:6" x14ac:dyDescent="0.35">
      <c r="A2151"/>
      <c r="B2151"/>
      <c r="C2151"/>
      <c r="D2151"/>
      <c r="E2151"/>
      <c r="F2151"/>
    </row>
    <row r="2152" spans="1:6" x14ac:dyDescent="0.35">
      <c r="A2152"/>
      <c r="B2152"/>
      <c r="C2152"/>
      <c r="D2152"/>
      <c r="E2152"/>
      <c r="F2152"/>
    </row>
    <row r="2153" spans="1:6" x14ac:dyDescent="0.35">
      <c r="A2153"/>
      <c r="B2153"/>
      <c r="C2153"/>
      <c r="D2153"/>
      <c r="E2153"/>
      <c r="F2153"/>
    </row>
    <row r="2154" spans="1:6" x14ac:dyDescent="0.35">
      <c r="A2154"/>
      <c r="B2154"/>
      <c r="C2154"/>
      <c r="D2154"/>
      <c r="E2154"/>
      <c r="F2154"/>
    </row>
    <row r="2155" spans="1:6" x14ac:dyDescent="0.35">
      <c r="A2155"/>
      <c r="B2155"/>
      <c r="C2155"/>
      <c r="D2155"/>
      <c r="E2155"/>
      <c r="F2155"/>
    </row>
    <row r="2156" spans="1:6" x14ac:dyDescent="0.35">
      <c r="A2156"/>
      <c r="B2156"/>
      <c r="C2156"/>
      <c r="D2156"/>
      <c r="E2156"/>
      <c r="F2156"/>
    </row>
    <row r="2157" spans="1:6" x14ac:dyDescent="0.35">
      <c r="A2157"/>
      <c r="B2157"/>
      <c r="C2157"/>
      <c r="D2157"/>
      <c r="E2157"/>
      <c r="F2157"/>
    </row>
    <row r="2158" spans="1:6" x14ac:dyDescent="0.35">
      <c r="A2158"/>
      <c r="B2158"/>
      <c r="C2158"/>
      <c r="D2158"/>
      <c r="E2158"/>
      <c r="F2158"/>
    </row>
    <row r="2159" spans="1:6" x14ac:dyDescent="0.35">
      <c r="A2159"/>
      <c r="B2159"/>
      <c r="C2159"/>
      <c r="D2159"/>
      <c r="E2159"/>
      <c r="F2159"/>
    </row>
    <row r="2160" spans="1:6" x14ac:dyDescent="0.35">
      <c r="A2160"/>
      <c r="B2160"/>
      <c r="C2160"/>
      <c r="D2160"/>
      <c r="E2160"/>
      <c r="F2160"/>
    </row>
    <row r="2161" spans="1:6" x14ac:dyDescent="0.35">
      <c r="A2161"/>
      <c r="B2161"/>
      <c r="C2161"/>
      <c r="D2161"/>
      <c r="E2161"/>
      <c r="F2161"/>
    </row>
    <row r="2162" spans="1:6" x14ac:dyDescent="0.35">
      <c r="A2162"/>
      <c r="B2162"/>
      <c r="C2162"/>
      <c r="D2162"/>
      <c r="E2162"/>
      <c r="F2162"/>
    </row>
    <row r="2163" spans="1:6" x14ac:dyDescent="0.35">
      <c r="A2163"/>
      <c r="B2163"/>
      <c r="C2163"/>
      <c r="D2163"/>
      <c r="E2163"/>
      <c r="F2163"/>
    </row>
    <row r="2164" spans="1:6" x14ac:dyDescent="0.35">
      <c r="A2164"/>
      <c r="B2164"/>
      <c r="C2164"/>
      <c r="D2164"/>
      <c r="E2164"/>
      <c r="F2164"/>
    </row>
    <row r="2165" spans="1:6" x14ac:dyDescent="0.35">
      <c r="A2165"/>
      <c r="B2165"/>
      <c r="C2165"/>
      <c r="D2165"/>
      <c r="E2165"/>
      <c r="F2165"/>
    </row>
    <row r="2166" spans="1:6" x14ac:dyDescent="0.35">
      <c r="A2166"/>
      <c r="B2166"/>
      <c r="C2166"/>
      <c r="D2166"/>
      <c r="E2166"/>
      <c r="F2166"/>
    </row>
    <row r="2167" spans="1:6" x14ac:dyDescent="0.35">
      <c r="A2167"/>
      <c r="B2167"/>
      <c r="C2167"/>
      <c r="D2167"/>
      <c r="E2167"/>
      <c r="F2167"/>
    </row>
    <row r="2168" spans="1:6" x14ac:dyDescent="0.35">
      <c r="A2168"/>
      <c r="B2168"/>
      <c r="C2168"/>
      <c r="D2168"/>
      <c r="E2168"/>
      <c r="F2168"/>
    </row>
    <row r="2169" spans="1:6" x14ac:dyDescent="0.35">
      <c r="A2169"/>
      <c r="B2169"/>
      <c r="C2169"/>
      <c r="D2169"/>
      <c r="E2169"/>
      <c r="F2169"/>
    </row>
    <row r="2170" spans="1:6" x14ac:dyDescent="0.35">
      <c r="A2170"/>
      <c r="B2170"/>
      <c r="C2170"/>
      <c r="D2170"/>
      <c r="E2170"/>
      <c r="F2170"/>
    </row>
    <row r="2171" spans="1:6" x14ac:dyDescent="0.35">
      <c r="A2171"/>
      <c r="B2171"/>
      <c r="C2171"/>
      <c r="D2171"/>
      <c r="E2171"/>
      <c r="F2171"/>
    </row>
    <row r="2172" spans="1:6" x14ac:dyDescent="0.35">
      <c r="A2172"/>
      <c r="B2172"/>
      <c r="C2172"/>
      <c r="D2172"/>
      <c r="E2172"/>
      <c r="F2172"/>
    </row>
    <row r="2173" spans="1:6" x14ac:dyDescent="0.35">
      <c r="A2173"/>
      <c r="B2173"/>
      <c r="C2173"/>
      <c r="D2173"/>
      <c r="E2173"/>
      <c r="F2173"/>
    </row>
    <row r="2174" spans="1:6" x14ac:dyDescent="0.35">
      <c r="A2174"/>
      <c r="B2174"/>
      <c r="C2174"/>
      <c r="D2174"/>
      <c r="E2174"/>
      <c r="F2174"/>
    </row>
    <row r="2175" spans="1:6" x14ac:dyDescent="0.35">
      <c r="A2175"/>
      <c r="B2175"/>
      <c r="C2175"/>
      <c r="D2175"/>
      <c r="E2175"/>
      <c r="F2175"/>
    </row>
    <row r="2176" spans="1:6" x14ac:dyDescent="0.35">
      <c r="A2176"/>
      <c r="B2176"/>
      <c r="C2176"/>
      <c r="D2176"/>
      <c r="E2176"/>
      <c r="F2176"/>
    </row>
    <row r="2177" spans="1:6" x14ac:dyDescent="0.35">
      <c r="A2177"/>
      <c r="B2177"/>
      <c r="C2177"/>
      <c r="D2177"/>
      <c r="E2177"/>
      <c r="F2177"/>
    </row>
    <row r="2178" spans="1:6" x14ac:dyDescent="0.35">
      <c r="A2178"/>
      <c r="B2178"/>
      <c r="C2178"/>
      <c r="D2178"/>
      <c r="E2178"/>
      <c r="F2178"/>
    </row>
    <row r="2179" spans="1:6" x14ac:dyDescent="0.35">
      <c r="A2179"/>
      <c r="B2179"/>
      <c r="C2179"/>
      <c r="D2179"/>
      <c r="E2179"/>
      <c r="F2179"/>
    </row>
    <row r="2180" spans="1:6" x14ac:dyDescent="0.35">
      <c r="A2180"/>
      <c r="B2180"/>
      <c r="C2180"/>
      <c r="D2180"/>
      <c r="E2180"/>
      <c r="F2180"/>
    </row>
    <row r="2181" spans="1:6" x14ac:dyDescent="0.35">
      <c r="A2181"/>
      <c r="B2181"/>
      <c r="C2181"/>
      <c r="D2181"/>
      <c r="E2181"/>
      <c r="F2181"/>
    </row>
    <row r="2182" spans="1:6" x14ac:dyDescent="0.35">
      <c r="A2182"/>
      <c r="B2182"/>
      <c r="C2182"/>
      <c r="D2182"/>
      <c r="E2182"/>
      <c r="F2182"/>
    </row>
    <row r="2183" spans="1:6" x14ac:dyDescent="0.35">
      <c r="A2183"/>
      <c r="B2183"/>
      <c r="C2183"/>
      <c r="D2183"/>
      <c r="E2183"/>
      <c r="F2183"/>
    </row>
    <row r="2184" spans="1:6" x14ac:dyDescent="0.35">
      <c r="A2184"/>
      <c r="B2184"/>
      <c r="C2184"/>
      <c r="D2184"/>
      <c r="E2184"/>
      <c r="F2184"/>
    </row>
    <row r="2185" spans="1:6" x14ac:dyDescent="0.35">
      <c r="A2185"/>
      <c r="B2185"/>
      <c r="C2185"/>
      <c r="D2185"/>
      <c r="E2185"/>
      <c r="F2185"/>
    </row>
    <row r="2186" spans="1:6" x14ac:dyDescent="0.35">
      <c r="A2186"/>
      <c r="B2186"/>
      <c r="C2186"/>
      <c r="D2186"/>
      <c r="E2186"/>
      <c r="F2186"/>
    </row>
    <row r="2187" spans="1:6" x14ac:dyDescent="0.35">
      <c r="A2187"/>
      <c r="B2187"/>
      <c r="C2187"/>
      <c r="D2187"/>
      <c r="E2187"/>
      <c r="F2187"/>
    </row>
    <row r="2188" spans="1:6" x14ac:dyDescent="0.35">
      <c r="A2188"/>
      <c r="B2188"/>
      <c r="C2188"/>
      <c r="D2188"/>
      <c r="E2188"/>
      <c r="F2188"/>
    </row>
    <row r="2189" spans="1:6" x14ac:dyDescent="0.35">
      <c r="A2189"/>
      <c r="B2189"/>
      <c r="C2189"/>
      <c r="D2189"/>
      <c r="E2189"/>
      <c r="F2189"/>
    </row>
    <row r="2190" spans="1:6" x14ac:dyDescent="0.35">
      <c r="A2190"/>
      <c r="B2190"/>
      <c r="C2190"/>
      <c r="D2190"/>
      <c r="E2190"/>
      <c r="F2190"/>
    </row>
    <row r="2191" spans="1:6" x14ac:dyDescent="0.35">
      <c r="A2191"/>
      <c r="B2191"/>
      <c r="C2191"/>
      <c r="D2191"/>
      <c r="E2191"/>
      <c r="F2191"/>
    </row>
    <row r="2192" spans="1:6" x14ac:dyDescent="0.35">
      <c r="A2192"/>
      <c r="B2192"/>
      <c r="C2192"/>
      <c r="D2192"/>
      <c r="E2192"/>
      <c r="F2192"/>
    </row>
    <row r="2193" spans="1:6" x14ac:dyDescent="0.35">
      <c r="A2193"/>
      <c r="B2193"/>
      <c r="C2193"/>
      <c r="D2193"/>
      <c r="E2193"/>
      <c r="F2193"/>
    </row>
    <row r="2194" spans="1:6" x14ac:dyDescent="0.35">
      <c r="A2194"/>
      <c r="B2194"/>
      <c r="C2194"/>
      <c r="D2194"/>
      <c r="E2194"/>
      <c r="F2194"/>
    </row>
    <row r="2195" spans="1:6" x14ac:dyDescent="0.35">
      <c r="A2195"/>
      <c r="B2195"/>
      <c r="C2195"/>
      <c r="D2195"/>
      <c r="E2195"/>
      <c r="F2195"/>
    </row>
    <row r="2196" spans="1:6" x14ac:dyDescent="0.35">
      <c r="A2196"/>
      <c r="B2196"/>
      <c r="C2196"/>
      <c r="D2196"/>
      <c r="E2196"/>
      <c r="F2196"/>
    </row>
    <row r="2197" spans="1:6" x14ac:dyDescent="0.35">
      <c r="A2197"/>
      <c r="B2197"/>
      <c r="C2197"/>
      <c r="D2197"/>
      <c r="E2197"/>
      <c r="F2197"/>
    </row>
    <row r="2198" spans="1:6" x14ac:dyDescent="0.35">
      <c r="A2198"/>
      <c r="B2198"/>
      <c r="C2198"/>
      <c r="D2198"/>
      <c r="E2198"/>
      <c r="F2198"/>
    </row>
    <row r="2199" spans="1:6" x14ac:dyDescent="0.35">
      <c r="A2199"/>
      <c r="B2199"/>
      <c r="C2199"/>
      <c r="D2199"/>
      <c r="E2199"/>
      <c r="F2199"/>
    </row>
    <row r="2200" spans="1:6" x14ac:dyDescent="0.35">
      <c r="A2200"/>
      <c r="B2200"/>
      <c r="C2200"/>
      <c r="D2200"/>
      <c r="E2200"/>
      <c r="F2200"/>
    </row>
    <row r="2201" spans="1:6" x14ac:dyDescent="0.35">
      <c r="A2201"/>
      <c r="B2201"/>
      <c r="C2201"/>
      <c r="D2201"/>
      <c r="E2201"/>
      <c r="F2201"/>
    </row>
    <row r="2202" spans="1:6" x14ac:dyDescent="0.35">
      <c r="A2202"/>
      <c r="B2202"/>
      <c r="C2202"/>
      <c r="D2202"/>
      <c r="E2202"/>
      <c r="F2202"/>
    </row>
    <row r="2203" spans="1:6" x14ac:dyDescent="0.35">
      <c r="A2203"/>
      <c r="B2203"/>
      <c r="C2203"/>
      <c r="D2203"/>
      <c r="E2203"/>
      <c r="F2203"/>
    </row>
    <row r="2204" spans="1:6" x14ac:dyDescent="0.35">
      <c r="A2204"/>
      <c r="B2204"/>
      <c r="C2204"/>
      <c r="D2204"/>
      <c r="E2204"/>
      <c r="F2204"/>
    </row>
    <row r="2205" spans="1:6" x14ac:dyDescent="0.35">
      <c r="A2205"/>
      <c r="B2205"/>
      <c r="C2205"/>
      <c r="D2205"/>
      <c r="E2205"/>
      <c r="F2205"/>
    </row>
    <row r="2206" spans="1:6" x14ac:dyDescent="0.35">
      <c r="A2206"/>
      <c r="B2206"/>
      <c r="C2206"/>
      <c r="D2206"/>
      <c r="E2206"/>
      <c r="F2206"/>
    </row>
    <row r="2207" spans="1:6" x14ac:dyDescent="0.35">
      <c r="A2207"/>
      <c r="B2207"/>
      <c r="C2207"/>
      <c r="D2207"/>
      <c r="E2207"/>
      <c r="F2207"/>
    </row>
    <row r="2208" spans="1:6" x14ac:dyDescent="0.35">
      <c r="A2208"/>
      <c r="B2208"/>
      <c r="C2208"/>
      <c r="D2208"/>
      <c r="E2208"/>
      <c r="F2208"/>
    </row>
    <row r="2209" spans="1:6" x14ac:dyDescent="0.35">
      <c r="A2209"/>
      <c r="B2209"/>
      <c r="C2209"/>
      <c r="D2209"/>
      <c r="E2209"/>
      <c r="F2209"/>
    </row>
    <row r="2210" spans="1:6" x14ac:dyDescent="0.35">
      <c r="A2210"/>
      <c r="B2210"/>
      <c r="C2210"/>
      <c r="D2210"/>
      <c r="E2210"/>
      <c r="F2210"/>
    </row>
    <row r="2211" spans="1:6" x14ac:dyDescent="0.35">
      <c r="A2211"/>
      <c r="B2211"/>
      <c r="C2211"/>
      <c r="D2211"/>
      <c r="E2211"/>
      <c r="F2211"/>
    </row>
    <row r="2212" spans="1:6" x14ac:dyDescent="0.35">
      <c r="A2212"/>
      <c r="B2212"/>
      <c r="C2212"/>
      <c r="D2212"/>
      <c r="E2212"/>
      <c r="F2212"/>
    </row>
    <row r="2213" spans="1:6" x14ac:dyDescent="0.35">
      <c r="A2213"/>
      <c r="B2213"/>
      <c r="C2213"/>
      <c r="D2213"/>
      <c r="E2213"/>
      <c r="F2213"/>
    </row>
    <row r="2214" spans="1:6" x14ac:dyDescent="0.35">
      <c r="A2214"/>
      <c r="B2214"/>
      <c r="C2214"/>
      <c r="D2214"/>
      <c r="E2214"/>
      <c r="F2214"/>
    </row>
    <row r="2215" spans="1:6" x14ac:dyDescent="0.35">
      <c r="A2215"/>
      <c r="B2215"/>
      <c r="C2215"/>
      <c r="D2215"/>
      <c r="E2215"/>
      <c r="F2215"/>
    </row>
    <row r="2216" spans="1:6" x14ac:dyDescent="0.35">
      <c r="A2216"/>
      <c r="B2216"/>
      <c r="C2216"/>
      <c r="D2216"/>
      <c r="E2216"/>
      <c r="F2216"/>
    </row>
    <row r="2217" spans="1:6" x14ac:dyDescent="0.35">
      <c r="A2217"/>
      <c r="B2217"/>
      <c r="C2217"/>
      <c r="D2217"/>
      <c r="E2217"/>
      <c r="F2217"/>
    </row>
    <row r="2218" spans="1:6" x14ac:dyDescent="0.35">
      <c r="A2218"/>
      <c r="B2218"/>
      <c r="C2218"/>
      <c r="D2218"/>
      <c r="E2218"/>
      <c r="F2218"/>
    </row>
    <row r="2219" spans="1:6" x14ac:dyDescent="0.35">
      <c r="A2219"/>
      <c r="B2219"/>
      <c r="C2219"/>
      <c r="D2219"/>
      <c r="E2219"/>
      <c r="F2219"/>
    </row>
    <row r="2220" spans="1:6" x14ac:dyDescent="0.35">
      <c r="A2220"/>
      <c r="B2220"/>
      <c r="C2220"/>
      <c r="D2220"/>
      <c r="E2220"/>
      <c r="F2220"/>
    </row>
    <row r="2221" spans="1:6" x14ac:dyDescent="0.35">
      <c r="A2221"/>
      <c r="B2221"/>
      <c r="C2221"/>
      <c r="D2221"/>
      <c r="E2221"/>
      <c r="F2221"/>
    </row>
    <row r="2222" spans="1:6" x14ac:dyDescent="0.35">
      <c r="A2222"/>
      <c r="B2222"/>
      <c r="C2222"/>
      <c r="D2222"/>
      <c r="E2222"/>
      <c r="F2222"/>
    </row>
    <row r="2223" spans="1:6" x14ac:dyDescent="0.35">
      <c r="A2223"/>
      <c r="B2223"/>
      <c r="C2223"/>
      <c r="D2223"/>
      <c r="E2223"/>
      <c r="F2223"/>
    </row>
    <row r="2224" spans="1:6" x14ac:dyDescent="0.35">
      <c r="A2224"/>
      <c r="B2224"/>
      <c r="C2224"/>
      <c r="D2224"/>
      <c r="E2224"/>
      <c r="F2224"/>
    </row>
    <row r="2225" spans="1:6" x14ac:dyDescent="0.35">
      <c r="A2225"/>
      <c r="B2225"/>
      <c r="C2225"/>
      <c r="D2225"/>
      <c r="E2225"/>
      <c r="F2225"/>
    </row>
    <row r="2226" spans="1:6" x14ac:dyDescent="0.35">
      <c r="A2226"/>
      <c r="B2226"/>
      <c r="C2226"/>
      <c r="D2226"/>
      <c r="E2226"/>
      <c r="F2226"/>
    </row>
    <row r="2227" spans="1:6" x14ac:dyDescent="0.35">
      <c r="A2227"/>
      <c r="B2227"/>
      <c r="C2227"/>
      <c r="D2227"/>
      <c r="E2227"/>
      <c r="F2227"/>
    </row>
    <row r="2228" spans="1:6" x14ac:dyDescent="0.35">
      <c r="A2228"/>
      <c r="B2228"/>
      <c r="C2228"/>
      <c r="D2228"/>
      <c r="E2228"/>
      <c r="F2228"/>
    </row>
    <row r="2229" spans="1:6" x14ac:dyDescent="0.35">
      <c r="A2229"/>
      <c r="B2229"/>
      <c r="C2229"/>
      <c r="D2229"/>
      <c r="E2229"/>
      <c r="F2229"/>
    </row>
    <row r="2230" spans="1:6" x14ac:dyDescent="0.35">
      <c r="A2230"/>
      <c r="B2230"/>
      <c r="C2230"/>
      <c r="D2230"/>
      <c r="E2230"/>
      <c r="F2230"/>
    </row>
    <row r="2231" spans="1:6" x14ac:dyDescent="0.35">
      <c r="A2231"/>
      <c r="B2231"/>
      <c r="C2231"/>
      <c r="D2231"/>
      <c r="E2231"/>
      <c r="F2231"/>
    </row>
    <row r="2232" spans="1:6" x14ac:dyDescent="0.35">
      <c r="A2232"/>
      <c r="B2232"/>
      <c r="C2232"/>
      <c r="D2232"/>
      <c r="E2232"/>
      <c r="F2232"/>
    </row>
    <row r="2233" spans="1:6" x14ac:dyDescent="0.35">
      <c r="A2233"/>
      <c r="B2233"/>
      <c r="C2233"/>
      <c r="D2233"/>
      <c r="E2233"/>
      <c r="F2233"/>
    </row>
    <row r="2234" spans="1:6" x14ac:dyDescent="0.35">
      <c r="A2234"/>
      <c r="B2234"/>
      <c r="C2234"/>
      <c r="D2234"/>
      <c r="E2234"/>
      <c r="F2234"/>
    </row>
    <row r="2235" spans="1:6" x14ac:dyDescent="0.35">
      <c r="A2235"/>
      <c r="B2235"/>
      <c r="C2235"/>
      <c r="D2235"/>
      <c r="E2235"/>
      <c r="F2235"/>
    </row>
    <row r="2236" spans="1:6" x14ac:dyDescent="0.35">
      <c r="A2236"/>
      <c r="B2236"/>
      <c r="C2236"/>
      <c r="D2236"/>
      <c r="E2236"/>
      <c r="F2236"/>
    </row>
    <row r="2237" spans="1:6" x14ac:dyDescent="0.35">
      <c r="A2237"/>
      <c r="B2237"/>
      <c r="C2237"/>
      <c r="D2237"/>
      <c r="E2237"/>
      <c r="F2237"/>
    </row>
    <row r="2238" spans="1:6" x14ac:dyDescent="0.35">
      <c r="A2238"/>
      <c r="B2238"/>
      <c r="C2238"/>
      <c r="D2238"/>
      <c r="E2238"/>
      <c r="F2238"/>
    </row>
    <row r="2239" spans="1:6" x14ac:dyDescent="0.35">
      <c r="A2239"/>
      <c r="B2239"/>
      <c r="C2239"/>
      <c r="D2239"/>
      <c r="E2239"/>
      <c r="F2239"/>
    </row>
    <row r="2240" spans="1:6" x14ac:dyDescent="0.35">
      <c r="A2240"/>
      <c r="B2240"/>
      <c r="C2240"/>
      <c r="D2240"/>
      <c r="E2240"/>
      <c r="F2240"/>
    </row>
    <row r="2241" spans="1:6" x14ac:dyDescent="0.35">
      <c r="A2241"/>
      <c r="B2241"/>
      <c r="C2241"/>
      <c r="D2241"/>
      <c r="E2241"/>
      <c r="F2241"/>
    </row>
    <row r="2242" spans="1:6" x14ac:dyDescent="0.35">
      <c r="A2242"/>
      <c r="B2242"/>
      <c r="C2242"/>
      <c r="D2242"/>
      <c r="E2242"/>
      <c r="F2242"/>
    </row>
    <row r="2243" spans="1:6" x14ac:dyDescent="0.35">
      <c r="A2243"/>
      <c r="B2243"/>
      <c r="C2243"/>
      <c r="D2243"/>
      <c r="E2243"/>
      <c r="F2243"/>
    </row>
    <row r="2244" spans="1:6" x14ac:dyDescent="0.35">
      <c r="A2244"/>
      <c r="B2244"/>
      <c r="C2244"/>
      <c r="D2244"/>
      <c r="E2244"/>
      <c r="F2244"/>
    </row>
    <row r="2245" spans="1:6" x14ac:dyDescent="0.35">
      <c r="A2245"/>
      <c r="B2245"/>
      <c r="C2245"/>
      <c r="D2245"/>
      <c r="E2245"/>
      <c r="F2245"/>
    </row>
    <row r="2246" spans="1:6" x14ac:dyDescent="0.35">
      <c r="A2246"/>
      <c r="B2246"/>
      <c r="C2246"/>
      <c r="D2246"/>
      <c r="E2246"/>
      <c r="F2246"/>
    </row>
    <row r="2247" spans="1:6" x14ac:dyDescent="0.35">
      <c r="A2247"/>
      <c r="B2247"/>
      <c r="C2247"/>
      <c r="D2247"/>
      <c r="E2247"/>
      <c r="F2247"/>
    </row>
    <row r="2248" spans="1:6" x14ac:dyDescent="0.35">
      <c r="A2248"/>
      <c r="B2248"/>
      <c r="C2248"/>
      <c r="D2248"/>
      <c r="E2248"/>
      <c r="F2248"/>
    </row>
    <row r="2249" spans="1:6" x14ac:dyDescent="0.35">
      <c r="A2249"/>
      <c r="B2249"/>
      <c r="C2249"/>
      <c r="D2249"/>
      <c r="E2249"/>
      <c r="F2249"/>
    </row>
    <row r="2250" spans="1:6" x14ac:dyDescent="0.35">
      <c r="A2250"/>
      <c r="B2250"/>
      <c r="C2250"/>
      <c r="D2250"/>
      <c r="E2250"/>
      <c r="F2250"/>
    </row>
    <row r="2251" spans="1:6" x14ac:dyDescent="0.35">
      <c r="A2251"/>
      <c r="B2251"/>
      <c r="C2251"/>
      <c r="D2251"/>
      <c r="E2251"/>
      <c r="F2251"/>
    </row>
    <row r="2252" spans="1:6" x14ac:dyDescent="0.35">
      <c r="A2252"/>
      <c r="B2252"/>
      <c r="C2252"/>
      <c r="D2252"/>
      <c r="E2252"/>
      <c r="F2252"/>
    </row>
    <row r="2253" spans="1:6" x14ac:dyDescent="0.35">
      <c r="A2253"/>
      <c r="B2253"/>
      <c r="C2253"/>
      <c r="D2253"/>
      <c r="E2253"/>
      <c r="F2253"/>
    </row>
    <row r="2254" spans="1:6" x14ac:dyDescent="0.35">
      <c r="A2254"/>
      <c r="B2254"/>
      <c r="C2254"/>
      <c r="D2254"/>
      <c r="E2254"/>
      <c r="F2254"/>
    </row>
    <row r="2255" spans="1:6" x14ac:dyDescent="0.35">
      <c r="A2255"/>
      <c r="B2255"/>
      <c r="C2255"/>
      <c r="D2255"/>
      <c r="E2255"/>
      <c r="F2255"/>
    </row>
    <row r="2256" spans="1:6" x14ac:dyDescent="0.35">
      <c r="A2256"/>
      <c r="B2256"/>
      <c r="C2256"/>
      <c r="D2256"/>
      <c r="E2256"/>
      <c r="F2256"/>
    </row>
    <row r="2257" spans="1:6" x14ac:dyDescent="0.35">
      <c r="A2257"/>
      <c r="B2257"/>
      <c r="C2257"/>
      <c r="D2257"/>
      <c r="E2257"/>
      <c r="F2257"/>
    </row>
    <row r="2258" spans="1:6" x14ac:dyDescent="0.35">
      <c r="A2258"/>
      <c r="B2258"/>
      <c r="C2258"/>
      <c r="D2258"/>
      <c r="E2258"/>
      <c r="F2258"/>
    </row>
    <row r="2259" spans="1:6" x14ac:dyDescent="0.35">
      <c r="A2259"/>
      <c r="B2259"/>
      <c r="C2259"/>
      <c r="D2259"/>
      <c r="E2259"/>
      <c r="F2259"/>
    </row>
    <row r="2260" spans="1:6" x14ac:dyDescent="0.35">
      <c r="A2260"/>
      <c r="B2260"/>
      <c r="C2260"/>
      <c r="D2260"/>
      <c r="E2260"/>
      <c r="F2260"/>
    </row>
    <row r="2261" spans="1:6" x14ac:dyDescent="0.35">
      <c r="A2261"/>
      <c r="B2261"/>
      <c r="C2261"/>
      <c r="D2261"/>
      <c r="E2261"/>
      <c r="F2261"/>
    </row>
    <row r="2262" spans="1:6" x14ac:dyDescent="0.35">
      <c r="A2262"/>
      <c r="B2262"/>
      <c r="C2262"/>
      <c r="D2262"/>
      <c r="E2262"/>
      <c r="F2262"/>
    </row>
    <row r="2263" spans="1:6" x14ac:dyDescent="0.35">
      <c r="A2263"/>
      <c r="B2263"/>
      <c r="C2263"/>
      <c r="D2263"/>
      <c r="E2263"/>
      <c r="F2263"/>
    </row>
    <row r="2264" spans="1:6" x14ac:dyDescent="0.35">
      <c r="A2264"/>
      <c r="B2264"/>
      <c r="C2264"/>
      <c r="D2264"/>
      <c r="E2264"/>
      <c r="F2264"/>
    </row>
    <row r="2265" spans="1:6" x14ac:dyDescent="0.35">
      <c r="A2265"/>
      <c r="B2265"/>
      <c r="C2265"/>
      <c r="D2265"/>
      <c r="E2265"/>
      <c r="F2265"/>
    </row>
    <row r="2266" spans="1:6" x14ac:dyDescent="0.35">
      <c r="A2266"/>
      <c r="B2266"/>
      <c r="C2266"/>
      <c r="D2266"/>
      <c r="E2266"/>
      <c r="F2266"/>
    </row>
    <row r="2267" spans="1:6" x14ac:dyDescent="0.35">
      <c r="A2267"/>
      <c r="B2267"/>
      <c r="C2267"/>
      <c r="D2267"/>
      <c r="E2267"/>
      <c r="F2267"/>
    </row>
    <row r="2268" spans="1:6" x14ac:dyDescent="0.35">
      <c r="A2268"/>
      <c r="B2268"/>
      <c r="C2268"/>
      <c r="D2268"/>
      <c r="E2268"/>
      <c r="F2268"/>
    </row>
    <row r="2269" spans="1:6" x14ac:dyDescent="0.35">
      <c r="A2269"/>
      <c r="B2269"/>
      <c r="C2269"/>
      <c r="D2269"/>
      <c r="E2269"/>
      <c r="F2269"/>
    </row>
    <row r="2270" spans="1:6" x14ac:dyDescent="0.35">
      <c r="A2270"/>
      <c r="B2270"/>
      <c r="C2270"/>
      <c r="D2270"/>
      <c r="E2270"/>
      <c r="F2270"/>
    </row>
    <row r="2271" spans="1:6" x14ac:dyDescent="0.35">
      <c r="A2271"/>
      <c r="B2271"/>
      <c r="C2271"/>
      <c r="D2271"/>
      <c r="E2271"/>
      <c r="F2271"/>
    </row>
    <row r="2272" spans="1:6" x14ac:dyDescent="0.35">
      <c r="A2272"/>
      <c r="B2272"/>
      <c r="C2272"/>
      <c r="D2272"/>
      <c r="E2272"/>
      <c r="F2272"/>
    </row>
    <row r="2273" spans="1:6" x14ac:dyDescent="0.35">
      <c r="A2273"/>
      <c r="B2273"/>
      <c r="C2273"/>
      <c r="D2273"/>
      <c r="E2273"/>
      <c r="F2273"/>
    </row>
    <row r="2274" spans="1:6" x14ac:dyDescent="0.35">
      <c r="A2274"/>
      <c r="B2274"/>
      <c r="C2274"/>
      <c r="D2274"/>
      <c r="E2274"/>
      <c r="F2274"/>
    </row>
    <row r="2275" spans="1:6" x14ac:dyDescent="0.35">
      <c r="A2275"/>
      <c r="B2275"/>
      <c r="C2275"/>
      <c r="D2275"/>
      <c r="E2275"/>
      <c r="F2275"/>
    </row>
    <row r="2276" spans="1:6" x14ac:dyDescent="0.35">
      <c r="A2276"/>
      <c r="B2276"/>
      <c r="C2276"/>
      <c r="D2276"/>
      <c r="E2276"/>
      <c r="F2276"/>
    </row>
    <row r="2277" spans="1:6" x14ac:dyDescent="0.35">
      <c r="A2277"/>
      <c r="B2277"/>
      <c r="C2277"/>
      <c r="D2277"/>
      <c r="E2277"/>
      <c r="F2277"/>
    </row>
    <row r="2278" spans="1:6" x14ac:dyDescent="0.35">
      <c r="A2278"/>
      <c r="B2278"/>
      <c r="C2278"/>
      <c r="D2278"/>
      <c r="E2278"/>
      <c r="F2278"/>
    </row>
    <row r="2279" spans="1:6" x14ac:dyDescent="0.35">
      <c r="A2279"/>
      <c r="B2279"/>
      <c r="C2279"/>
      <c r="D2279"/>
      <c r="E2279"/>
      <c r="F2279"/>
    </row>
    <row r="2280" spans="1:6" x14ac:dyDescent="0.35">
      <c r="A2280"/>
      <c r="B2280"/>
      <c r="C2280"/>
      <c r="D2280"/>
      <c r="E2280"/>
      <c r="F2280"/>
    </row>
    <row r="2281" spans="1:6" x14ac:dyDescent="0.35">
      <c r="A2281"/>
      <c r="B2281"/>
      <c r="C2281"/>
      <c r="D2281"/>
      <c r="E2281"/>
      <c r="F2281"/>
    </row>
    <row r="2282" spans="1:6" x14ac:dyDescent="0.35">
      <c r="A2282"/>
      <c r="B2282"/>
      <c r="C2282"/>
      <c r="D2282"/>
      <c r="E2282"/>
      <c r="F2282"/>
    </row>
    <row r="2283" spans="1:6" x14ac:dyDescent="0.35">
      <c r="A2283"/>
      <c r="B2283"/>
      <c r="C2283"/>
      <c r="D2283"/>
      <c r="E2283"/>
      <c r="F2283"/>
    </row>
    <row r="2284" spans="1:6" x14ac:dyDescent="0.35">
      <c r="A2284"/>
      <c r="B2284"/>
      <c r="C2284"/>
      <c r="D2284"/>
      <c r="E2284"/>
      <c r="F2284"/>
    </row>
    <row r="2285" spans="1:6" x14ac:dyDescent="0.35">
      <c r="A2285"/>
      <c r="B2285"/>
      <c r="C2285"/>
      <c r="D2285"/>
      <c r="E2285"/>
      <c r="F2285"/>
    </row>
    <row r="2286" spans="1:6" x14ac:dyDescent="0.35">
      <c r="A2286"/>
      <c r="B2286"/>
      <c r="C2286"/>
      <c r="D2286"/>
      <c r="E2286"/>
      <c r="F2286"/>
    </row>
    <row r="2287" spans="1:6" x14ac:dyDescent="0.35">
      <c r="A2287"/>
      <c r="B2287"/>
      <c r="C2287"/>
      <c r="D2287"/>
      <c r="E2287"/>
      <c r="F2287"/>
    </row>
    <row r="2288" spans="1:6" x14ac:dyDescent="0.35">
      <c r="A2288"/>
      <c r="B2288"/>
      <c r="C2288"/>
      <c r="D2288"/>
      <c r="E2288"/>
      <c r="F2288"/>
    </row>
    <row r="2289" spans="1:6" x14ac:dyDescent="0.35">
      <c r="A2289"/>
      <c r="B2289"/>
      <c r="C2289"/>
      <c r="D2289"/>
      <c r="E2289"/>
      <c r="F2289"/>
    </row>
    <row r="2290" spans="1:6" x14ac:dyDescent="0.35">
      <c r="A2290"/>
      <c r="B2290"/>
      <c r="C2290"/>
      <c r="D2290"/>
      <c r="E2290"/>
      <c r="F2290"/>
    </row>
    <row r="2291" spans="1:6" x14ac:dyDescent="0.35">
      <c r="A2291"/>
      <c r="B2291"/>
      <c r="C2291"/>
      <c r="D2291"/>
      <c r="E2291"/>
      <c r="F2291"/>
    </row>
    <row r="2292" spans="1:6" x14ac:dyDescent="0.35">
      <c r="A2292"/>
      <c r="B2292"/>
      <c r="C2292"/>
      <c r="D2292"/>
      <c r="E2292"/>
      <c r="F2292"/>
    </row>
    <row r="2293" spans="1:6" x14ac:dyDescent="0.35">
      <c r="A2293"/>
      <c r="B2293"/>
      <c r="C2293"/>
      <c r="D2293"/>
      <c r="E2293"/>
      <c r="F2293"/>
    </row>
    <row r="2294" spans="1:6" x14ac:dyDescent="0.35">
      <c r="A2294"/>
      <c r="B2294"/>
      <c r="C2294"/>
      <c r="D2294"/>
      <c r="E2294"/>
      <c r="F2294"/>
    </row>
    <row r="2295" spans="1:6" x14ac:dyDescent="0.35">
      <c r="A2295"/>
      <c r="B2295"/>
      <c r="C2295"/>
      <c r="D2295"/>
      <c r="E2295"/>
      <c r="F2295"/>
    </row>
    <row r="2296" spans="1:6" x14ac:dyDescent="0.35">
      <c r="A2296"/>
      <c r="B2296"/>
      <c r="C2296"/>
      <c r="D2296"/>
      <c r="E2296"/>
      <c r="F2296"/>
    </row>
    <row r="2297" spans="1:6" x14ac:dyDescent="0.35">
      <c r="A2297"/>
      <c r="B2297"/>
      <c r="C2297"/>
      <c r="D2297"/>
      <c r="E2297"/>
      <c r="F2297"/>
    </row>
    <row r="2298" spans="1:6" x14ac:dyDescent="0.35">
      <c r="A2298"/>
      <c r="B2298"/>
      <c r="C2298"/>
      <c r="D2298"/>
      <c r="E2298"/>
      <c r="F2298"/>
    </row>
    <row r="2299" spans="1:6" x14ac:dyDescent="0.35">
      <c r="A2299"/>
      <c r="B2299"/>
      <c r="C2299"/>
      <c r="D2299"/>
      <c r="E2299"/>
      <c r="F2299"/>
    </row>
    <row r="2300" spans="1:6" x14ac:dyDescent="0.35">
      <c r="A2300"/>
      <c r="B2300"/>
      <c r="C2300"/>
      <c r="D2300"/>
      <c r="E2300"/>
      <c r="F2300"/>
    </row>
    <row r="2301" spans="1:6" x14ac:dyDescent="0.35">
      <c r="A2301"/>
      <c r="B2301"/>
      <c r="C2301"/>
      <c r="D2301"/>
      <c r="E2301"/>
      <c r="F2301"/>
    </row>
    <row r="2302" spans="1:6" x14ac:dyDescent="0.35">
      <c r="A2302"/>
      <c r="B2302"/>
      <c r="C2302"/>
      <c r="D2302"/>
      <c r="E2302"/>
      <c r="F2302"/>
    </row>
    <row r="2303" spans="1:6" x14ac:dyDescent="0.35">
      <c r="A2303"/>
      <c r="B2303"/>
      <c r="C2303"/>
      <c r="D2303"/>
      <c r="E2303"/>
      <c r="F2303"/>
    </row>
    <row r="2304" spans="1:6" x14ac:dyDescent="0.35">
      <c r="A2304"/>
      <c r="B2304"/>
      <c r="C2304"/>
      <c r="D2304"/>
      <c r="E2304"/>
      <c r="F2304"/>
    </row>
    <row r="2305" spans="1:6" x14ac:dyDescent="0.35">
      <c r="A2305"/>
      <c r="B2305"/>
      <c r="C2305"/>
      <c r="D2305"/>
      <c r="E2305"/>
      <c r="F2305"/>
    </row>
    <row r="2306" spans="1:6" x14ac:dyDescent="0.35">
      <c r="A2306"/>
      <c r="B2306"/>
      <c r="C2306"/>
      <c r="D2306"/>
      <c r="E2306"/>
      <c r="F2306"/>
    </row>
    <row r="2307" spans="1:6" x14ac:dyDescent="0.35">
      <c r="A2307"/>
      <c r="B2307"/>
      <c r="C2307"/>
      <c r="D2307"/>
      <c r="E2307"/>
      <c r="F2307"/>
    </row>
    <row r="2308" spans="1:6" x14ac:dyDescent="0.35">
      <c r="A2308"/>
      <c r="B2308"/>
      <c r="C2308"/>
      <c r="D2308"/>
      <c r="E2308"/>
      <c r="F2308"/>
    </row>
    <row r="2309" spans="1:6" x14ac:dyDescent="0.35">
      <c r="A2309"/>
      <c r="B2309"/>
      <c r="C2309"/>
      <c r="D2309"/>
      <c r="E2309"/>
      <c r="F2309"/>
    </row>
    <row r="2310" spans="1:6" x14ac:dyDescent="0.35">
      <c r="A2310"/>
      <c r="B2310"/>
      <c r="C2310"/>
      <c r="D2310"/>
      <c r="E2310"/>
      <c r="F2310"/>
    </row>
    <row r="2311" spans="1:6" x14ac:dyDescent="0.35">
      <c r="A2311"/>
      <c r="B2311"/>
      <c r="C2311"/>
      <c r="D2311"/>
      <c r="E2311"/>
      <c r="F2311"/>
    </row>
    <row r="2312" spans="1:6" x14ac:dyDescent="0.35">
      <c r="A2312"/>
      <c r="B2312"/>
      <c r="C2312"/>
      <c r="D2312"/>
      <c r="E2312"/>
      <c r="F2312"/>
    </row>
    <row r="2313" spans="1:6" x14ac:dyDescent="0.35">
      <c r="A2313"/>
      <c r="B2313"/>
      <c r="C2313"/>
      <c r="D2313"/>
      <c r="E2313"/>
      <c r="F2313"/>
    </row>
    <row r="2314" spans="1:6" x14ac:dyDescent="0.35">
      <c r="A2314"/>
      <c r="B2314"/>
      <c r="C2314"/>
      <c r="D2314"/>
      <c r="E2314"/>
      <c r="F2314"/>
    </row>
    <row r="2315" spans="1:6" x14ac:dyDescent="0.35">
      <c r="A2315"/>
      <c r="B2315"/>
      <c r="C2315"/>
      <c r="D2315"/>
      <c r="E2315"/>
      <c r="F2315"/>
    </row>
    <row r="2316" spans="1:6" x14ac:dyDescent="0.35">
      <c r="A2316"/>
      <c r="B2316"/>
      <c r="C2316"/>
      <c r="D2316"/>
      <c r="E2316"/>
      <c r="F2316"/>
    </row>
    <row r="2317" spans="1:6" x14ac:dyDescent="0.35">
      <c r="A2317"/>
      <c r="B2317"/>
      <c r="C2317"/>
      <c r="D2317"/>
      <c r="E2317"/>
      <c r="F2317"/>
    </row>
    <row r="2318" spans="1:6" x14ac:dyDescent="0.35">
      <c r="A2318"/>
      <c r="B2318"/>
      <c r="C2318"/>
      <c r="D2318"/>
      <c r="E2318"/>
      <c r="F2318"/>
    </row>
    <row r="2319" spans="1:6" x14ac:dyDescent="0.35">
      <c r="A2319"/>
      <c r="B2319"/>
      <c r="C2319"/>
      <c r="D2319"/>
      <c r="E2319"/>
      <c r="F2319"/>
    </row>
    <row r="2320" spans="1:6" x14ac:dyDescent="0.35">
      <c r="A2320"/>
      <c r="B2320"/>
      <c r="C2320"/>
      <c r="D2320"/>
      <c r="E2320"/>
      <c r="F2320"/>
    </row>
    <row r="2321" spans="1:6" x14ac:dyDescent="0.35">
      <c r="A2321"/>
      <c r="B2321"/>
      <c r="C2321"/>
      <c r="D2321"/>
      <c r="E2321"/>
      <c r="F2321"/>
    </row>
    <row r="2322" spans="1:6" x14ac:dyDescent="0.35">
      <c r="A2322"/>
      <c r="B2322"/>
      <c r="C2322"/>
      <c r="D2322"/>
      <c r="E2322"/>
      <c r="F2322"/>
    </row>
    <row r="2323" spans="1:6" x14ac:dyDescent="0.35">
      <c r="A2323"/>
      <c r="B2323"/>
      <c r="C2323"/>
      <c r="D2323"/>
      <c r="E2323"/>
      <c r="F2323"/>
    </row>
    <row r="2324" spans="1:6" x14ac:dyDescent="0.35">
      <c r="A2324"/>
      <c r="B2324"/>
      <c r="C2324"/>
      <c r="D2324"/>
      <c r="E2324"/>
      <c r="F2324"/>
    </row>
    <row r="2325" spans="1:6" x14ac:dyDescent="0.35">
      <c r="A2325"/>
      <c r="B2325"/>
      <c r="C2325"/>
      <c r="D2325"/>
      <c r="E2325"/>
      <c r="F2325"/>
    </row>
    <row r="2326" spans="1:6" x14ac:dyDescent="0.35">
      <c r="A2326"/>
      <c r="B2326"/>
      <c r="C2326"/>
      <c r="D2326"/>
      <c r="E2326"/>
      <c r="F2326"/>
    </row>
    <row r="2327" spans="1:6" x14ac:dyDescent="0.35">
      <c r="A2327"/>
      <c r="B2327"/>
      <c r="C2327"/>
      <c r="D2327"/>
      <c r="E2327"/>
      <c r="F2327"/>
    </row>
    <row r="2328" spans="1:6" x14ac:dyDescent="0.35">
      <c r="A2328"/>
      <c r="B2328"/>
      <c r="C2328"/>
      <c r="D2328"/>
      <c r="E2328"/>
      <c r="F2328"/>
    </row>
    <row r="2329" spans="1:6" x14ac:dyDescent="0.35">
      <c r="A2329"/>
      <c r="B2329"/>
      <c r="C2329"/>
      <c r="D2329"/>
      <c r="E2329"/>
      <c r="F2329"/>
    </row>
    <row r="2330" spans="1:6" x14ac:dyDescent="0.35">
      <c r="A2330"/>
      <c r="B2330"/>
      <c r="C2330"/>
      <c r="D2330"/>
      <c r="E2330"/>
      <c r="F2330"/>
    </row>
    <row r="2331" spans="1:6" x14ac:dyDescent="0.35">
      <c r="A2331"/>
      <c r="B2331"/>
      <c r="C2331"/>
      <c r="D2331"/>
      <c r="E2331"/>
      <c r="F2331"/>
    </row>
    <row r="2332" spans="1:6" x14ac:dyDescent="0.35">
      <c r="A2332"/>
      <c r="B2332"/>
      <c r="C2332"/>
      <c r="D2332"/>
      <c r="E2332"/>
      <c r="F2332"/>
    </row>
    <row r="2333" spans="1:6" x14ac:dyDescent="0.35">
      <c r="A2333"/>
      <c r="B2333"/>
      <c r="C2333"/>
      <c r="D2333"/>
      <c r="E2333"/>
      <c r="F2333"/>
    </row>
    <row r="2334" spans="1:6" x14ac:dyDescent="0.35">
      <c r="A2334"/>
      <c r="B2334"/>
      <c r="C2334"/>
      <c r="D2334"/>
      <c r="E2334"/>
      <c r="F2334"/>
    </row>
    <row r="2335" spans="1:6" x14ac:dyDescent="0.35">
      <c r="A2335"/>
      <c r="B2335"/>
      <c r="C2335"/>
      <c r="D2335"/>
      <c r="E2335"/>
      <c r="F2335"/>
    </row>
    <row r="2336" spans="1:6" x14ac:dyDescent="0.35">
      <c r="A2336"/>
      <c r="B2336"/>
      <c r="C2336"/>
      <c r="D2336"/>
      <c r="E2336"/>
      <c r="F2336"/>
    </row>
    <row r="2337" spans="1:6" x14ac:dyDescent="0.35">
      <c r="A2337"/>
      <c r="B2337"/>
      <c r="C2337"/>
      <c r="D2337"/>
      <c r="E2337"/>
      <c r="F2337"/>
    </row>
    <row r="2338" spans="1:6" x14ac:dyDescent="0.35">
      <c r="A2338"/>
      <c r="B2338"/>
      <c r="C2338"/>
      <c r="D2338"/>
      <c r="E2338"/>
      <c r="F2338"/>
    </row>
    <row r="2339" spans="1:6" x14ac:dyDescent="0.35">
      <c r="A2339"/>
      <c r="B2339"/>
      <c r="C2339"/>
      <c r="D2339"/>
      <c r="E2339"/>
      <c r="F2339"/>
    </row>
    <row r="2340" spans="1:6" x14ac:dyDescent="0.35">
      <c r="A2340"/>
      <c r="B2340"/>
      <c r="C2340"/>
      <c r="D2340"/>
      <c r="E2340"/>
      <c r="F2340"/>
    </row>
    <row r="2341" spans="1:6" x14ac:dyDescent="0.35">
      <c r="A2341"/>
      <c r="B2341"/>
      <c r="C2341"/>
      <c r="D2341"/>
      <c r="E2341"/>
      <c r="F2341"/>
    </row>
    <row r="2342" spans="1:6" x14ac:dyDescent="0.35">
      <c r="A2342"/>
      <c r="B2342"/>
      <c r="C2342"/>
      <c r="D2342"/>
      <c r="E2342"/>
      <c r="F2342"/>
    </row>
    <row r="2343" spans="1:6" x14ac:dyDescent="0.35">
      <c r="A2343"/>
      <c r="B2343"/>
      <c r="C2343"/>
      <c r="D2343"/>
      <c r="E2343"/>
      <c r="F2343"/>
    </row>
    <row r="2344" spans="1:6" x14ac:dyDescent="0.35">
      <c r="A2344"/>
      <c r="B2344"/>
      <c r="C2344"/>
      <c r="D2344"/>
      <c r="E2344"/>
      <c r="F2344"/>
    </row>
    <row r="2345" spans="1:6" x14ac:dyDescent="0.35">
      <c r="A2345"/>
      <c r="B2345"/>
      <c r="C2345"/>
      <c r="D2345"/>
      <c r="E2345"/>
      <c r="F2345"/>
    </row>
    <row r="2346" spans="1:6" x14ac:dyDescent="0.35">
      <c r="A2346"/>
      <c r="B2346"/>
      <c r="C2346"/>
      <c r="D2346"/>
      <c r="E2346"/>
      <c r="F2346"/>
    </row>
    <row r="2347" spans="1:6" x14ac:dyDescent="0.35">
      <c r="A2347"/>
      <c r="B2347"/>
      <c r="C2347"/>
      <c r="D2347"/>
      <c r="E2347"/>
      <c r="F2347"/>
    </row>
    <row r="2348" spans="1:6" x14ac:dyDescent="0.35">
      <c r="A2348"/>
      <c r="B2348"/>
      <c r="C2348"/>
      <c r="D2348"/>
      <c r="E2348"/>
      <c r="F2348"/>
    </row>
    <row r="2349" spans="1:6" x14ac:dyDescent="0.35">
      <c r="A2349"/>
      <c r="B2349"/>
      <c r="C2349"/>
      <c r="D2349"/>
      <c r="E2349"/>
      <c r="F2349"/>
    </row>
    <row r="2350" spans="1:6" x14ac:dyDescent="0.35">
      <c r="A2350"/>
      <c r="B2350"/>
      <c r="C2350"/>
      <c r="D2350"/>
      <c r="E2350"/>
      <c r="F2350"/>
    </row>
    <row r="2351" spans="1:6" x14ac:dyDescent="0.35">
      <c r="A2351"/>
      <c r="B2351"/>
      <c r="C2351"/>
      <c r="D2351"/>
      <c r="E2351"/>
      <c r="F2351"/>
    </row>
    <row r="2352" spans="1:6" x14ac:dyDescent="0.35">
      <c r="A2352"/>
      <c r="B2352"/>
      <c r="C2352"/>
      <c r="D2352"/>
      <c r="E2352"/>
      <c r="F2352"/>
    </row>
    <row r="2353" spans="1:6" x14ac:dyDescent="0.35">
      <c r="A2353"/>
      <c r="B2353"/>
      <c r="C2353"/>
      <c r="D2353"/>
      <c r="E2353"/>
      <c r="F2353"/>
    </row>
    <row r="2354" spans="1:6" x14ac:dyDescent="0.35">
      <c r="A2354"/>
      <c r="B2354"/>
      <c r="C2354"/>
      <c r="D2354"/>
      <c r="E2354"/>
      <c r="F2354"/>
    </row>
    <row r="2355" spans="1:6" x14ac:dyDescent="0.35">
      <c r="A2355"/>
      <c r="B2355"/>
      <c r="C2355"/>
      <c r="D2355"/>
      <c r="E2355"/>
      <c r="F2355"/>
    </row>
    <row r="2356" spans="1:6" x14ac:dyDescent="0.35">
      <c r="A2356"/>
      <c r="B2356"/>
      <c r="C2356"/>
      <c r="D2356"/>
      <c r="E2356"/>
      <c r="F2356"/>
    </row>
    <row r="2357" spans="1:6" x14ac:dyDescent="0.35">
      <c r="A2357"/>
      <c r="B2357"/>
      <c r="C2357"/>
      <c r="D2357"/>
      <c r="E2357"/>
      <c r="F2357"/>
    </row>
    <row r="2358" spans="1:6" x14ac:dyDescent="0.35">
      <c r="A2358"/>
      <c r="B2358"/>
      <c r="C2358"/>
      <c r="D2358"/>
      <c r="E2358"/>
      <c r="F2358"/>
    </row>
    <row r="2359" spans="1:6" x14ac:dyDescent="0.35">
      <c r="A2359"/>
      <c r="B2359"/>
      <c r="C2359"/>
      <c r="D2359"/>
      <c r="E2359"/>
      <c r="F2359"/>
    </row>
    <row r="2360" spans="1:6" x14ac:dyDescent="0.35">
      <c r="A2360"/>
      <c r="B2360"/>
      <c r="C2360"/>
      <c r="D2360"/>
      <c r="E2360"/>
      <c r="F2360"/>
    </row>
    <row r="2361" spans="1:6" x14ac:dyDescent="0.35">
      <c r="A2361"/>
      <c r="B2361"/>
      <c r="C2361"/>
      <c r="D2361"/>
      <c r="E2361"/>
      <c r="F2361"/>
    </row>
    <row r="2362" spans="1:6" x14ac:dyDescent="0.35">
      <c r="A2362"/>
      <c r="B2362"/>
      <c r="C2362"/>
      <c r="D2362"/>
      <c r="E2362"/>
      <c r="F2362"/>
    </row>
    <row r="2363" spans="1:6" x14ac:dyDescent="0.35">
      <c r="A2363"/>
      <c r="B2363"/>
      <c r="C2363"/>
      <c r="D2363"/>
      <c r="E2363"/>
      <c r="F2363"/>
    </row>
    <row r="2364" spans="1:6" x14ac:dyDescent="0.35">
      <c r="A2364"/>
      <c r="B2364"/>
      <c r="C2364"/>
      <c r="D2364"/>
      <c r="E2364"/>
      <c r="F2364"/>
    </row>
    <row r="2365" spans="1:6" x14ac:dyDescent="0.35">
      <c r="A2365"/>
      <c r="B2365"/>
      <c r="C2365"/>
      <c r="D2365"/>
      <c r="E2365"/>
      <c r="F2365"/>
    </row>
    <row r="2366" spans="1:6" x14ac:dyDescent="0.35">
      <c r="A2366"/>
      <c r="B2366"/>
      <c r="C2366"/>
      <c r="D2366"/>
      <c r="E2366"/>
      <c r="F2366"/>
    </row>
    <row r="2367" spans="1:6" x14ac:dyDescent="0.35">
      <c r="A2367"/>
      <c r="B2367"/>
      <c r="C2367"/>
      <c r="D2367"/>
      <c r="E2367"/>
      <c r="F2367"/>
    </row>
    <row r="2368" spans="1:6" x14ac:dyDescent="0.35">
      <c r="A2368"/>
      <c r="B2368"/>
      <c r="C2368"/>
      <c r="D2368"/>
      <c r="E2368"/>
      <c r="F2368"/>
    </row>
    <row r="2369" spans="1:6" x14ac:dyDescent="0.35">
      <c r="A2369"/>
      <c r="B2369"/>
      <c r="C2369"/>
      <c r="D2369"/>
      <c r="E2369"/>
      <c r="F2369"/>
    </row>
    <row r="2370" spans="1:6" x14ac:dyDescent="0.35">
      <c r="A2370"/>
      <c r="B2370"/>
      <c r="C2370"/>
      <c r="D2370"/>
      <c r="E2370"/>
      <c r="F2370"/>
    </row>
    <row r="2371" spans="1:6" x14ac:dyDescent="0.35">
      <c r="A2371"/>
      <c r="B2371"/>
      <c r="C2371"/>
      <c r="D2371"/>
      <c r="E2371"/>
      <c r="F2371"/>
    </row>
    <row r="2372" spans="1:6" x14ac:dyDescent="0.35">
      <c r="A2372"/>
      <c r="B2372"/>
      <c r="C2372"/>
      <c r="D2372"/>
      <c r="E2372"/>
      <c r="F2372"/>
    </row>
    <row r="2373" spans="1:6" x14ac:dyDescent="0.35">
      <c r="A2373"/>
      <c r="B2373"/>
      <c r="C2373"/>
      <c r="D2373"/>
      <c r="E2373"/>
      <c r="F2373"/>
    </row>
    <row r="2374" spans="1:6" x14ac:dyDescent="0.35">
      <c r="A2374"/>
      <c r="B2374"/>
      <c r="C2374"/>
      <c r="D2374"/>
      <c r="E2374"/>
      <c r="F2374"/>
    </row>
    <row r="2375" spans="1:6" x14ac:dyDescent="0.35">
      <c r="A2375"/>
      <c r="B2375"/>
      <c r="C2375"/>
      <c r="D2375"/>
      <c r="E2375"/>
      <c r="F2375"/>
    </row>
    <row r="2376" spans="1:6" x14ac:dyDescent="0.35">
      <c r="A2376"/>
      <c r="B2376"/>
      <c r="C2376"/>
      <c r="D2376"/>
      <c r="E2376"/>
      <c r="F2376"/>
    </row>
    <row r="2377" spans="1:6" x14ac:dyDescent="0.35">
      <c r="A2377"/>
      <c r="B2377"/>
      <c r="C2377"/>
      <c r="D2377"/>
      <c r="E2377"/>
      <c r="F2377"/>
    </row>
    <row r="2378" spans="1:6" x14ac:dyDescent="0.35">
      <c r="A2378"/>
      <c r="B2378"/>
      <c r="C2378"/>
      <c r="D2378"/>
      <c r="E2378"/>
      <c r="F2378"/>
    </row>
    <row r="2379" spans="1:6" x14ac:dyDescent="0.35">
      <c r="A2379"/>
      <c r="B2379"/>
      <c r="C2379"/>
      <c r="D2379"/>
      <c r="E2379"/>
      <c r="F2379"/>
    </row>
    <row r="2380" spans="1:6" x14ac:dyDescent="0.35">
      <c r="A2380"/>
      <c r="B2380"/>
      <c r="C2380"/>
      <c r="D2380"/>
      <c r="E2380"/>
      <c r="F2380"/>
    </row>
    <row r="2381" spans="1:6" x14ac:dyDescent="0.35">
      <c r="A2381"/>
      <c r="B2381"/>
      <c r="C2381"/>
      <c r="D2381"/>
      <c r="E2381"/>
      <c r="F2381"/>
    </row>
    <row r="2382" spans="1:6" x14ac:dyDescent="0.35">
      <c r="A2382"/>
      <c r="B2382"/>
      <c r="C2382"/>
      <c r="D2382"/>
      <c r="E2382"/>
      <c r="F2382"/>
    </row>
    <row r="2383" spans="1:6" x14ac:dyDescent="0.35">
      <c r="A2383"/>
      <c r="B2383"/>
      <c r="C2383"/>
      <c r="D2383"/>
      <c r="E2383"/>
      <c r="F2383"/>
    </row>
    <row r="2384" spans="1:6" x14ac:dyDescent="0.35">
      <c r="A2384"/>
      <c r="B2384"/>
      <c r="C2384"/>
      <c r="D2384"/>
      <c r="E2384"/>
      <c r="F2384"/>
    </row>
    <row r="2385" spans="1:6" x14ac:dyDescent="0.35">
      <c r="A2385"/>
      <c r="B2385"/>
      <c r="C2385"/>
      <c r="D2385"/>
      <c r="E2385"/>
      <c r="F2385"/>
    </row>
    <row r="2386" spans="1:6" x14ac:dyDescent="0.35">
      <c r="A2386"/>
      <c r="B2386"/>
      <c r="C2386"/>
      <c r="D2386"/>
      <c r="E2386"/>
      <c r="F2386"/>
    </row>
    <row r="2387" spans="1:6" x14ac:dyDescent="0.35">
      <c r="A2387"/>
      <c r="B2387"/>
      <c r="C2387"/>
      <c r="D2387"/>
      <c r="E2387"/>
      <c r="F2387"/>
    </row>
    <row r="2388" spans="1:6" x14ac:dyDescent="0.35">
      <c r="A2388"/>
      <c r="B2388"/>
      <c r="C2388"/>
      <c r="D2388"/>
      <c r="E2388"/>
      <c r="F2388"/>
    </row>
    <row r="2389" spans="1:6" x14ac:dyDescent="0.35">
      <c r="A2389"/>
      <c r="B2389"/>
      <c r="C2389"/>
      <c r="D2389"/>
      <c r="E2389"/>
      <c r="F2389"/>
    </row>
    <row r="2390" spans="1:6" x14ac:dyDescent="0.35">
      <c r="A2390"/>
      <c r="B2390"/>
      <c r="C2390"/>
      <c r="D2390"/>
      <c r="E2390"/>
      <c r="F2390"/>
    </row>
    <row r="2391" spans="1:6" x14ac:dyDescent="0.35">
      <c r="A2391"/>
      <c r="B2391"/>
      <c r="C2391"/>
      <c r="D2391"/>
      <c r="E2391"/>
      <c r="F2391"/>
    </row>
    <row r="2392" spans="1:6" x14ac:dyDescent="0.35">
      <c r="A2392"/>
      <c r="B2392"/>
      <c r="C2392"/>
      <c r="D2392"/>
      <c r="E2392"/>
      <c r="F2392"/>
    </row>
    <row r="2393" spans="1:6" x14ac:dyDescent="0.35">
      <c r="A2393"/>
      <c r="B2393"/>
      <c r="C2393"/>
      <c r="D2393"/>
      <c r="E2393"/>
      <c r="F2393"/>
    </row>
    <row r="2394" spans="1:6" x14ac:dyDescent="0.35">
      <c r="A2394"/>
      <c r="B2394"/>
      <c r="C2394"/>
      <c r="D2394"/>
      <c r="E2394"/>
      <c r="F2394"/>
    </row>
    <row r="2395" spans="1:6" x14ac:dyDescent="0.35">
      <c r="A2395"/>
      <c r="B2395"/>
      <c r="C2395"/>
      <c r="D2395"/>
      <c r="E2395"/>
      <c r="F2395"/>
    </row>
    <row r="2396" spans="1:6" x14ac:dyDescent="0.35">
      <c r="A2396"/>
      <c r="B2396"/>
      <c r="C2396"/>
      <c r="D2396"/>
      <c r="E2396"/>
      <c r="F2396"/>
    </row>
    <row r="2397" spans="1:6" x14ac:dyDescent="0.35">
      <c r="A2397"/>
      <c r="B2397"/>
      <c r="C2397"/>
      <c r="D2397"/>
      <c r="E2397"/>
      <c r="F2397"/>
    </row>
    <row r="2398" spans="1:6" x14ac:dyDescent="0.35">
      <c r="A2398"/>
      <c r="B2398"/>
      <c r="C2398"/>
      <c r="D2398"/>
      <c r="E2398"/>
      <c r="F2398"/>
    </row>
    <row r="2399" spans="1:6" x14ac:dyDescent="0.35">
      <c r="A2399"/>
      <c r="B2399"/>
      <c r="C2399"/>
      <c r="D2399"/>
      <c r="E2399"/>
      <c r="F2399"/>
    </row>
    <row r="2400" spans="1:6" x14ac:dyDescent="0.35">
      <c r="A2400"/>
      <c r="B2400"/>
      <c r="C2400"/>
      <c r="D2400"/>
      <c r="E2400"/>
      <c r="F2400"/>
    </row>
    <row r="2401" spans="1:6" x14ac:dyDescent="0.35">
      <c r="A2401"/>
      <c r="B2401"/>
      <c r="C2401"/>
      <c r="D2401"/>
      <c r="E2401"/>
      <c r="F2401"/>
    </row>
    <row r="2402" spans="1:6" x14ac:dyDescent="0.35">
      <c r="A2402"/>
      <c r="B2402"/>
      <c r="C2402"/>
      <c r="D2402"/>
      <c r="E2402"/>
      <c r="F2402"/>
    </row>
    <row r="2403" spans="1:6" x14ac:dyDescent="0.35">
      <c r="A2403"/>
      <c r="B2403"/>
      <c r="C2403"/>
      <c r="D2403"/>
      <c r="E2403"/>
      <c r="F2403"/>
    </row>
    <row r="2404" spans="1:6" x14ac:dyDescent="0.35">
      <c r="A2404"/>
      <c r="B2404"/>
      <c r="C2404"/>
      <c r="D2404"/>
      <c r="E2404"/>
      <c r="F2404"/>
    </row>
    <row r="2405" spans="1:6" x14ac:dyDescent="0.35">
      <c r="A2405"/>
      <c r="B2405"/>
      <c r="C2405"/>
      <c r="D2405"/>
      <c r="E2405"/>
      <c r="F2405"/>
    </row>
    <row r="2406" spans="1:6" x14ac:dyDescent="0.35">
      <c r="A2406"/>
      <c r="B2406"/>
      <c r="C2406"/>
      <c r="D2406"/>
      <c r="E2406"/>
      <c r="F2406"/>
    </row>
    <row r="2407" spans="1:6" x14ac:dyDescent="0.35">
      <c r="A2407"/>
      <c r="B2407"/>
      <c r="C2407"/>
      <c r="D2407"/>
      <c r="E2407"/>
      <c r="F2407"/>
    </row>
    <row r="2408" spans="1:6" x14ac:dyDescent="0.35">
      <c r="A2408"/>
      <c r="B2408"/>
      <c r="C2408"/>
      <c r="D2408"/>
      <c r="E2408"/>
      <c r="F2408"/>
    </row>
    <row r="2409" spans="1:6" x14ac:dyDescent="0.35">
      <c r="A2409"/>
      <c r="B2409"/>
      <c r="C2409"/>
      <c r="D2409"/>
      <c r="E2409"/>
      <c r="F2409"/>
    </row>
    <row r="2410" spans="1:6" x14ac:dyDescent="0.35">
      <c r="A2410"/>
      <c r="B2410"/>
      <c r="C2410"/>
      <c r="D2410"/>
      <c r="E2410"/>
      <c r="F2410"/>
    </row>
    <row r="2411" spans="1:6" x14ac:dyDescent="0.35">
      <c r="A2411"/>
      <c r="B2411"/>
      <c r="C2411"/>
      <c r="D2411"/>
      <c r="E2411"/>
      <c r="F2411"/>
    </row>
    <row r="2412" spans="1:6" x14ac:dyDescent="0.35">
      <c r="A2412"/>
      <c r="B2412"/>
      <c r="C2412"/>
      <c r="D2412"/>
      <c r="E2412"/>
      <c r="F2412"/>
    </row>
    <row r="2413" spans="1:6" x14ac:dyDescent="0.35">
      <c r="A2413"/>
      <c r="B2413"/>
      <c r="C2413"/>
      <c r="D2413"/>
      <c r="E2413"/>
      <c r="F2413"/>
    </row>
    <row r="2414" spans="1:6" x14ac:dyDescent="0.35">
      <c r="A2414"/>
      <c r="B2414"/>
      <c r="C2414"/>
      <c r="D2414"/>
      <c r="E2414"/>
      <c r="F2414"/>
    </row>
    <row r="2415" spans="1:6" x14ac:dyDescent="0.35">
      <c r="A2415"/>
      <c r="B2415"/>
      <c r="C2415"/>
      <c r="D2415"/>
      <c r="E2415"/>
      <c r="F2415"/>
    </row>
    <row r="2416" spans="1:6" x14ac:dyDescent="0.35">
      <c r="A2416"/>
      <c r="B2416"/>
      <c r="C2416"/>
      <c r="D2416"/>
      <c r="E2416"/>
      <c r="F2416"/>
    </row>
    <row r="2417" spans="1:6" x14ac:dyDescent="0.35">
      <c r="A2417"/>
      <c r="B2417"/>
      <c r="C2417"/>
      <c r="D2417"/>
      <c r="E2417"/>
      <c r="F2417"/>
    </row>
    <row r="2418" spans="1:6" x14ac:dyDescent="0.35">
      <c r="A2418"/>
      <c r="B2418"/>
      <c r="C2418"/>
      <c r="D2418"/>
      <c r="E2418"/>
      <c r="F2418"/>
    </row>
    <row r="2419" spans="1:6" x14ac:dyDescent="0.35">
      <c r="A2419"/>
      <c r="B2419"/>
      <c r="C2419"/>
      <c r="D2419"/>
      <c r="E2419"/>
      <c r="F2419"/>
    </row>
    <row r="2420" spans="1:6" x14ac:dyDescent="0.35">
      <c r="A2420"/>
      <c r="B2420"/>
      <c r="C2420"/>
      <c r="D2420"/>
      <c r="E2420"/>
      <c r="F2420"/>
    </row>
    <row r="2421" spans="1:6" x14ac:dyDescent="0.35">
      <c r="A2421"/>
      <c r="B2421"/>
      <c r="C2421"/>
      <c r="D2421"/>
      <c r="E2421"/>
      <c r="F2421"/>
    </row>
    <row r="2422" spans="1:6" x14ac:dyDescent="0.35">
      <c r="A2422"/>
      <c r="B2422"/>
      <c r="C2422"/>
      <c r="D2422"/>
      <c r="E2422"/>
      <c r="F2422"/>
    </row>
    <row r="2423" spans="1:6" x14ac:dyDescent="0.35">
      <c r="A2423"/>
      <c r="B2423"/>
      <c r="C2423"/>
      <c r="D2423"/>
      <c r="E2423"/>
      <c r="F2423"/>
    </row>
    <row r="2424" spans="1:6" x14ac:dyDescent="0.35">
      <c r="A2424"/>
      <c r="B2424"/>
      <c r="C2424"/>
      <c r="D2424"/>
      <c r="E2424"/>
      <c r="F2424"/>
    </row>
    <row r="2425" spans="1:6" x14ac:dyDescent="0.35">
      <c r="A2425"/>
      <c r="B2425"/>
      <c r="C2425"/>
      <c r="D2425"/>
      <c r="E2425"/>
      <c r="F2425"/>
    </row>
    <row r="2426" spans="1:6" x14ac:dyDescent="0.35">
      <c r="A2426"/>
      <c r="B2426"/>
      <c r="C2426"/>
      <c r="D2426"/>
      <c r="E2426"/>
      <c r="F2426"/>
    </row>
    <row r="2427" spans="1:6" x14ac:dyDescent="0.35">
      <c r="A2427"/>
      <c r="B2427"/>
      <c r="C2427"/>
      <c r="D2427"/>
      <c r="E2427"/>
      <c r="F2427"/>
    </row>
    <row r="2428" spans="1:6" x14ac:dyDescent="0.35">
      <c r="A2428"/>
      <c r="B2428"/>
      <c r="C2428"/>
      <c r="D2428"/>
      <c r="E2428"/>
      <c r="F2428"/>
    </row>
    <row r="2429" spans="1:6" x14ac:dyDescent="0.35">
      <c r="A2429"/>
      <c r="B2429"/>
      <c r="C2429"/>
      <c r="D2429"/>
      <c r="E2429"/>
      <c r="F2429"/>
    </row>
    <row r="2430" spans="1:6" x14ac:dyDescent="0.35">
      <c r="A2430"/>
      <c r="B2430"/>
      <c r="C2430"/>
      <c r="D2430"/>
      <c r="E2430"/>
      <c r="F2430"/>
    </row>
    <row r="2431" spans="1:6" x14ac:dyDescent="0.35">
      <c r="A2431"/>
      <c r="B2431"/>
      <c r="C2431"/>
      <c r="D2431"/>
      <c r="E2431"/>
      <c r="F2431"/>
    </row>
    <row r="2432" spans="1:6" x14ac:dyDescent="0.35">
      <c r="A2432"/>
      <c r="B2432"/>
      <c r="C2432"/>
      <c r="D2432"/>
      <c r="E2432"/>
      <c r="F2432"/>
    </row>
    <row r="2433" spans="1:6" x14ac:dyDescent="0.35">
      <c r="A2433"/>
      <c r="B2433"/>
      <c r="C2433"/>
      <c r="D2433"/>
      <c r="E2433"/>
      <c r="F2433"/>
    </row>
    <row r="2434" spans="1:6" x14ac:dyDescent="0.35">
      <c r="A2434"/>
      <c r="B2434"/>
      <c r="C2434"/>
      <c r="D2434"/>
      <c r="E2434"/>
      <c r="F2434"/>
    </row>
    <row r="2435" spans="1:6" x14ac:dyDescent="0.35">
      <c r="A2435"/>
      <c r="B2435"/>
      <c r="C2435"/>
      <c r="D2435"/>
      <c r="E2435"/>
      <c r="F2435"/>
    </row>
    <row r="2436" spans="1:6" x14ac:dyDescent="0.35">
      <c r="A2436"/>
      <c r="B2436"/>
      <c r="C2436"/>
      <c r="D2436"/>
      <c r="E2436"/>
      <c r="F2436"/>
    </row>
    <row r="2437" spans="1:6" x14ac:dyDescent="0.35">
      <c r="A2437"/>
      <c r="B2437"/>
      <c r="C2437"/>
      <c r="D2437"/>
      <c r="E2437"/>
      <c r="F2437"/>
    </row>
    <row r="2438" spans="1:6" x14ac:dyDescent="0.35">
      <c r="A2438"/>
      <c r="B2438"/>
      <c r="C2438"/>
      <c r="D2438"/>
      <c r="E2438"/>
      <c r="F2438"/>
    </row>
    <row r="2439" spans="1:6" x14ac:dyDescent="0.35">
      <c r="A2439"/>
      <c r="B2439"/>
      <c r="C2439"/>
      <c r="D2439"/>
      <c r="E2439"/>
      <c r="F2439"/>
    </row>
    <row r="2440" spans="1:6" x14ac:dyDescent="0.35">
      <c r="A2440"/>
      <c r="B2440"/>
      <c r="C2440"/>
      <c r="D2440"/>
      <c r="E2440"/>
      <c r="F2440"/>
    </row>
    <row r="2441" spans="1:6" x14ac:dyDescent="0.35">
      <c r="A2441"/>
      <c r="B2441"/>
      <c r="C2441"/>
      <c r="D2441"/>
      <c r="E2441"/>
      <c r="F2441"/>
    </row>
    <row r="2442" spans="1:6" x14ac:dyDescent="0.35">
      <c r="A2442"/>
      <c r="B2442"/>
      <c r="C2442"/>
      <c r="D2442"/>
      <c r="E2442"/>
      <c r="F2442"/>
    </row>
    <row r="2443" spans="1:6" x14ac:dyDescent="0.35">
      <c r="A2443"/>
      <c r="B2443"/>
      <c r="C2443"/>
      <c r="D2443"/>
      <c r="E2443"/>
      <c r="F2443"/>
    </row>
    <row r="2444" spans="1:6" x14ac:dyDescent="0.35">
      <c r="A2444"/>
      <c r="B2444"/>
      <c r="C2444"/>
      <c r="D2444"/>
      <c r="E2444"/>
      <c r="F2444"/>
    </row>
    <row r="2445" spans="1:6" x14ac:dyDescent="0.35">
      <c r="A2445"/>
      <c r="B2445"/>
      <c r="C2445"/>
      <c r="D2445"/>
      <c r="E2445"/>
      <c r="F2445"/>
    </row>
    <row r="2446" spans="1:6" x14ac:dyDescent="0.35">
      <c r="A2446"/>
      <c r="B2446"/>
      <c r="C2446"/>
      <c r="D2446"/>
      <c r="E2446"/>
      <c r="F2446"/>
    </row>
    <row r="2447" spans="1:6" x14ac:dyDescent="0.35">
      <c r="A2447"/>
      <c r="B2447"/>
      <c r="C2447"/>
      <c r="D2447"/>
      <c r="E2447"/>
      <c r="F2447"/>
    </row>
    <row r="2448" spans="1:6" x14ac:dyDescent="0.35">
      <c r="A2448"/>
      <c r="B2448"/>
      <c r="C2448"/>
      <c r="D2448"/>
      <c r="E2448"/>
      <c r="F2448"/>
    </row>
    <row r="2449" spans="1:6" x14ac:dyDescent="0.35">
      <c r="A2449"/>
      <c r="B2449"/>
      <c r="C2449"/>
      <c r="D2449"/>
      <c r="E2449"/>
      <c r="F2449"/>
    </row>
    <row r="2450" spans="1:6" x14ac:dyDescent="0.35">
      <c r="A2450"/>
      <c r="B2450"/>
      <c r="C2450"/>
      <c r="D2450"/>
      <c r="E2450"/>
      <c r="F2450"/>
    </row>
    <row r="2451" spans="1:6" x14ac:dyDescent="0.35">
      <c r="A2451"/>
      <c r="B2451"/>
      <c r="C2451"/>
      <c r="D2451"/>
      <c r="E2451"/>
      <c r="F2451"/>
    </row>
    <row r="2452" spans="1:6" x14ac:dyDescent="0.35">
      <c r="A2452"/>
      <c r="B2452"/>
      <c r="C2452"/>
      <c r="D2452"/>
      <c r="E2452"/>
      <c r="F2452"/>
    </row>
    <row r="2453" spans="1:6" x14ac:dyDescent="0.35">
      <c r="A2453"/>
      <c r="B2453"/>
      <c r="C2453"/>
      <c r="D2453"/>
      <c r="E2453"/>
      <c r="F2453"/>
    </row>
    <row r="2454" spans="1:6" x14ac:dyDescent="0.35">
      <c r="A2454"/>
      <c r="B2454"/>
      <c r="C2454"/>
      <c r="D2454"/>
      <c r="E2454"/>
      <c r="F2454"/>
    </row>
    <row r="2455" spans="1:6" x14ac:dyDescent="0.35">
      <c r="A2455"/>
      <c r="B2455"/>
      <c r="C2455"/>
      <c r="D2455"/>
      <c r="E2455"/>
      <c r="F2455"/>
    </row>
    <row r="2456" spans="1:6" x14ac:dyDescent="0.35">
      <c r="A2456"/>
      <c r="B2456"/>
      <c r="C2456"/>
      <c r="D2456"/>
      <c r="E2456"/>
      <c r="F2456"/>
    </row>
    <row r="2457" spans="1:6" x14ac:dyDescent="0.35">
      <c r="A2457"/>
      <c r="B2457"/>
      <c r="C2457"/>
      <c r="D2457"/>
      <c r="E2457"/>
      <c r="F2457"/>
    </row>
    <row r="2458" spans="1:6" x14ac:dyDescent="0.35">
      <c r="A2458"/>
      <c r="B2458"/>
      <c r="C2458"/>
      <c r="D2458"/>
      <c r="E2458"/>
      <c r="F2458"/>
    </row>
    <row r="2459" spans="1:6" x14ac:dyDescent="0.35">
      <c r="A2459"/>
      <c r="B2459"/>
      <c r="C2459"/>
      <c r="D2459"/>
      <c r="E2459"/>
      <c r="F2459"/>
    </row>
    <row r="2460" spans="1:6" x14ac:dyDescent="0.35">
      <c r="A2460"/>
      <c r="B2460"/>
      <c r="C2460"/>
      <c r="D2460"/>
      <c r="E2460"/>
      <c r="F2460"/>
    </row>
    <row r="2461" spans="1:6" x14ac:dyDescent="0.35">
      <c r="A2461"/>
      <c r="B2461"/>
      <c r="C2461"/>
      <c r="D2461"/>
      <c r="E2461"/>
      <c r="F2461"/>
    </row>
    <row r="2462" spans="1:6" x14ac:dyDescent="0.35">
      <c r="A2462"/>
      <c r="B2462"/>
      <c r="C2462"/>
      <c r="D2462"/>
      <c r="E2462"/>
      <c r="F2462"/>
    </row>
    <row r="2463" spans="1:6" x14ac:dyDescent="0.35">
      <c r="A2463"/>
      <c r="B2463"/>
      <c r="C2463"/>
      <c r="D2463"/>
      <c r="E2463"/>
      <c r="F2463"/>
    </row>
    <row r="2464" spans="1:6" x14ac:dyDescent="0.35">
      <c r="A2464"/>
      <c r="B2464"/>
      <c r="C2464"/>
      <c r="D2464"/>
      <c r="E2464"/>
      <c r="F2464"/>
    </row>
    <row r="2465" spans="1:6" x14ac:dyDescent="0.35">
      <c r="A2465"/>
      <c r="B2465"/>
      <c r="C2465"/>
      <c r="D2465"/>
      <c r="E2465"/>
      <c r="F2465"/>
    </row>
    <row r="2466" spans="1:6" x14ac:dyDescent="0.35">
      <c r="A2466"/>
      <c r="B2466"/>
      <c r="C2466"/>
      <c r="D2466"/>
      <c r="E2466"/>
      <c r="F2466"/>
    </row>
    <row r="2467" spans="1:6" x14ac:dyDescent="0.35">
      <c r="A2467"/>
      <c r="B2467"/>
      <c r="C2467"/>
      <c r="D2467"/>
      <c r="E2467"/>
      <c r="F2467"/>
    </row>
    <row r="2468" spans="1:6" x14ac:dyDescent="0.35">
      <c r="A2468"/>
      <c r="B2468"/>
      <c r="C2468"/>
      <c r="D2468"/>
      <c r="E2468"/>
      <c r="F2468"/>
    </row>
    <row r="2469" spans="1:6" x14ac:dyDescent="0.35">
      <c r="A2469"/>
      <c r="B2469"/>
      <c r="C2469"/>
      <c r="D2469"/>
      <c r="E2469"/>
      <c r="F2469"/>
    </row>
    <row r="2470" spans="1:6" x14ac:dyDescent="0.35">
      <c r="A2470"/>
      <c r="B2470"/>
      <c r="C2470"/>
      <c r="D2470"/>
      <c r="E2470"/>
      <c r="F2470"/>
    </row>
    <row r="2471" spans="1:6" x14ac:dyDescent="0.35">
      <c r="A2471"/>
      <c r="B2471"/>
      <c r="C2471"/>
      <c r="D2471"/>
      <c r="E2471"/>
      <c r="F2471"/>
    </row>
    <row r="2472" spans="1:6" x14ac:dyDescent="0.35">
      <c r="A2472"/>
      <c r="B2472"/>
      <c r="C2472"/>
      <c r="D2472"/>
      <c r="E2472"/>
      <c r="F2472"/>
    </row>
    <row r="2473" spans="1:6" x14ac:dyDescent="0.35">
      <c r="A2473"/>
      <c r="B2473"/>
      <c r="C2473"/>
      <c r="D2473"/>
      <c r="E2473"/>
      <c r="F2473"/>
    </row>
    <row r="2474" spans="1:6" x14ac:dyDescent="0.35">
      <c r="A2474"/>
      <c r="B2474"/>
      <c r="C2474"/>
      <c r="D2474"/>
      <c r="E2474"/>
      <c r="F2474"/>
    </row>
    <row r="2475" spans="1:6" x14ac:dyDescent="0.35">
      <c r="A2475"/>
      <c r="B2475"/>
      <c r="C2475"/>
      <c r="D2475"/>
      <c r="E2475"/>
      <c r="F2475"/>
    </row>
    <row r="2476" spans="1:6" x14ac:dyDescent="0.35">
      <c r="A2476"/>
      <c r="B2476"/>
      <c r="C2476"/>
      <c r="D2476"/>
      <c r="E2476"/>
      <c r="F2476"/>
    </row>
    <row r="2477" spans="1:6" x14ac:dyDescent="0.35">
      <c r="A2477"/>
      <c r="B2477"/>
      <c r="C2477"/>
      <c r="D2477"/>
      <c r="E2477"/>
      <c r="F2477"/>
    </row>
    <row r="2478" spans="1:6" x14ac:dyDescent="0.35">
      <c r="A2478"/>
      <c r="B2478"/>
      <c r="C2478"/>
      <c r="D2478"/>
      <c r="E2478"/>
      <c r="F2478"/>
    </row>
    <row r="2479" spans="1:6" x14ac:dyDescent="0.35">
      <c r="A2479"/>
      <c r="B2479"/>
      <c r="C2479"/>
      <c r="D2479"/>
      <c r="E2479"/>
      <c r="F2479"/>
    </row>
    <row r="2480" spans="1:6" x14ac:dyDescent="0.35">
      <c r="A2480"/>
      <c r="B2480"/>
      <c r="C2480"/>
      <c r="D2480"/>
      <c r="E2480"/>
      <c r="F2480"/>
    </row>
    <row r="2481" spans="1:6" x14ac:dyDescent="0.35">
      <c r="A2481"/>
      <c r="B2481"/>
      <c r="C2481"/>
      <c r="D2481"/>
      <c r="E2481"/>
      <c r="F2481"/>
    </row>
    <row r="2482" spans="1:6" x14ac:dyDescent="0.35">
      <c r="A2482"/>
      <c r="B2482"/>
      <c r="C2482"/>
      <c r="D2482"/>
      <c r="E2482"/>
      <c r="F2482"/>
    </row>
    <row r="2483" spans="1:6" x14ac:dyDescent="0.35">
      <c r="A2483"/>
      <c r="B2483"/>
      <c r="C2483"/>
      <c r="D2483"/>
      <c r="E2483"/>
      <c r="F2483"/>
    </row>
    <row r="2484" spans="1:6" x14ac:dyDescent="0.35">
      <c r="A2484"/>
      <c r="B2484"/>
      <c r="C2484"/>
      <c r="D2484"/>
      <c r="E2484"/>
      <c r="F2484"/>
    </row>
    <row r="2485" spans="1:6" x14ac:dyDescent="0.35">
      <c r="A2485"/>
      <c r="B2485"/>
      <c r="C2485"/>
      <c r="D2485"/>
      <c r="E2485"/>
      <c r="F2485"/>
    </row>
    <row r="2486" spans="1:6" x14ac:dyDescent="0.35">
      <c r="A2486"/>
      <c r="B2486"/>
      <c r="C2486"/>
      <c r="D2486"/>
      <c r="E2486"/>
      <c r="F2486"/>
    </row>
    <row r="2487" spans="1:6" x14ac:dyDescent="0.35">
      <c r="A2487"/>
      <c r="B2487"/>
      <c r="C2487"/>
      <c r="D2487"/>
      <c r="E2487"/>
      <c r="F2487"/>
    </row>
    <row r="2488" spans="1:6" x14ac:dyDescent="0.35">
      <c r="A2488"/>
      <c r="B2488"/>
      <c r="C2488"/>
      <c r="D2488"/>
      <c r="E2488"/>
      <c r="F2488"/>
    </row>
    <row r="2489" spans="1:6" x14ac:dyDescent="0.35">
      <c r="A2489"/>
      <c r="B2489"/>
      <c r="C2489"/>
      <c r="D2489"/>
      <c r="E2489"/>
      <c r="F2489"/>
    </row>
    <row r="2490" spans="1:6" x14ac:dyDescent="0.35">
      <c r="A2490"/>
      <c r="B2490"/>
      <c r="C2490"/>
      <c r="D2490"/>
      <c r="E2490"/>
      <c r="F2490"/>
    </row>
    <row r="2491" spans="1:6" x14ac:dyDescent="0.35">
      <c r="A2491"/>
      <c r="B2491"/>
      <c r="C2491"/>
      <c r="D2491"/>
      <c r="E2491"/>
      <c r="F2491"/>
    </row>
    <row r="2492" spans="1:6" x14ac:dyDescent="0.35">
      <c r="A2492"/>
      <c r="B2492"/>
      <c r="C2492"/>
      <c r="D2492"/>
      <c r="E2492"/>
      <c r="F2492"/>
    </row>
    <row r="2493" spans="1:6" x14ac:dyDescent="0.35">
      <c r="A2493"/>
      <c r="B2493"/>
      <c r="C2493"/>
      <c r="D2493"/>
      <c r="E2493"/>
      <c r="F2493"/>
    </row>
    <row r="2494" spans="1:6" x14ac:dyDescent="0.35">
      <c r="A2494"/>
      <c r="B2494"/>
      <c r="C2494"/>
      <c r="D2494"/>
      <c r="E2494"/>
      <c r="F2494"/>
    </row>
    <row r="2495" spans="1:6" x14ac:dyDescent="0.35">
      <c r="A2495"/>
      <c r="B2495"/>
      <c r="C2495"/>
      <c r="D2495"/>
      <c r="E2495"/>
      <c r="F2495"/>
    </row>
    <row r="2496" spans="1:6" x14ac:dyDescent="0.35">
      <c r="A2496"/>
      <c r="B2496"/>
      <c r="C2496"/>
      <c r="D2496"/>
      <c r="E2496"/>
      <c r="F2496"/>
    </row>
    <row r="2497" spans="1:6" x14ac:dyDescent="0.35">
      <c r="A2497"/>
      <c r="B2497"/>
      <c r="C2497"/>
      <c r="D2497"/>
      <c r="E2497"/>
      <c r="F2497"/>
    </row>
    <row r="2498" spans="1:6" x14ac:dyDescent="0.35">
      <c r="A2498"/>
      <c r="B2498"/>
      <c r="C2498"/>
      <c r="D2498"/>
      <c r="E2498"/>
      <c r="F2498"/>
    </row>
    <row r="2499" spans="1:6" x14ac:dyDescent="0.35">
      <c r="A2499"/>
      <c r="B2499"/>
      <c r="C2499"/>
      <c r="D2499"/>
      <c r="E2499"/>
      <c r="F2499"/>
    </row>
    <row r="2500" spans="1:6" x14ac:dyDescent="0.35">
      <c r="A2500"/>
      <c r="B2500"/>
      <c r="C2500"/>
      <c r="D2500"/>
      <c r="E2500"/>
      <c r="F2500"/>
    </row>
    <row r="2501" spans="1:6" x14ac:dyDescent="0.35">
      <c r="A2501"/>
      <c r="B2501"/>
      <c r="C2501"/>
      <c r="D2501"/>
      <c r="E2501"/>
      <c r="F2501"/>
    </row>
    <row r="2502" spans="1:6" x14ac:dyDescent="0.35">
      <c r="A2502"/>
      <c r="B2502"/>
      <c r="C2502"/>
      <c r="D2502"/>
      <c r="E2502"/>
      <c r="F2502"/>
    </row>
    <row r="2503" spans="1:6" x14ac:dyDescent="0.35">
      <c r="A2503"/>
      <c r="B2503"/>
      <c r="C2503"/>
      <c r="D2503"/>
      <c r="E2503"/>
      <c r="F2503"/>
    </row>
    <row r="2504" spans="1:6" x14ac:dyDescent="0.35">
      <c r="A2504"/>
      <c r="B2504"/>
      <c r="C2504"/>
      <c r="D2504"/>
      <c r="E2504"/>
      <c r="F2504"/>
    </row>
    <row r="2505" spans="1:6" x14ac:dyDescent="0.35">
      <c r="A2505"/>
      <c r="B2505"/>
      <c r="C2505"/>
      <c r="D2505"/>
      <c r="E2505"/>
      <c r="F2505"/>
    </row>
    <row r="2506" spans="1:6" x14ac:dyDescent="0.35">
      <c r="A2506"/>
      <c r="B2506"/>
      <c r="C2506"/>
      <c r="D2506"/>
      <c r="E2506"/>
      <c r="F2506"/>
    </row>
    <row r="2507" spans="1:6" x14ac:dyDescent="0.35">
      <c r="A2507"/>
      <c r="B2507"/>
      <c r="C2507"/>
      <c r="D2507"/>
      <c r="E2507"/>
      <c r="F2507"/>
    </row>
    <row r="2508" spans="1:6" x14ac:dyDescent="0.35">
      <c r="A2508"/>
      <c r="B2508"/>
      <c r="C2508"/>
      <c r="D2508"/>
      <c r="E2508"/>
      <c r="F2508"/>
    </row>
    <row r="2509" spans="1:6" x14ac:dyDescent="0.35">
      <c r="A2509"/>
      <c r="B2509"/>
      <c r="C2509"/>
      <c r="D2509"/>
      <c r="E2509"/>
      <c r="F2509"/>
    </row>
    <row r="2510" spans="1:6" x14ac:dyDescent="0.35">
      <c r="A2510"/>
      <c r="B2510"/>
      <c r="C2510"/>
      <c r="D2510"/>
      <c r="E2510"/>
      <c r="F2510"/>
    </row>
    <row r="2511" spans="1:6" x14ac:dyDescent="0.35">
      <c r="A2511"/>
      <c r="B2511"/>
      <c r="C2511"/>
      <c r="D2511"/>
      <c r="E2511"/>
      <c r="F2511"/>
    </row>
    <row r="2512" spans="1:6" x14ac:dyDescent="0.35">
      <c r="A2512"/>
      <c r="B2512"/>
      <c r="C2512"/>
      <c r="D2512"/>
      <c r="E2512"/>
      <c r="F2512"/>
    </row>
    <row r="2513" spans="1:6" x14ac:dyDescent="0.35">
      <c r="A2513"/>
      <c r="B2513"/>
      <c r="C2513"/>
      <c r="D2513"/>
      <c r="E2513"/>
      <c r="F2513"/>
    </row>
    <row r="2514" spans="1:6" x14ac:dyDescent="0.35">
      <c r="A2514"/>
      <c r="B2514"/>
      <c r="C2514"/>
      <c r="D2514"/>
      <c r="E2514"/>
      <c r="F2514"/>
    </row>
    <row r="2515" spans="1:6" x14ac:dyDescent="0.35">
      <c r="A2515"/>
      <c r="B2515"/>
      <c r="C2515"/>
      <c r="D2515"/>
      <c r="E2515"/>
      <c r="F2515"/>
    </row>
    <row r="2516" spans="1:6" x14ac:dyDescent="0.35">
      <c r="A2516"/>
      <c r="B2516"/>
      <c r="C2516"/>
      <c r="D2516"/>
      <c r="E2516"/>
      <c r="F2516"/>
    </row>
    <row r="2517" spans="1:6" x14ac:dyDescent="0.35">
      <c r="A2517"/>
      <c r="B2517"/>
      <c r="C2517"/>
      <c r="D2517"/>
      <c r="E2517"/>
      <c r="F2517"/>
    </row>
    <row r="2518" spans="1:6" x14ac:dyDescent="0.35">
      <c r="A2518"/>
      <c r="B2518"/>
      <c r="C2518"/>
      <c r="D2518"/>
      <c r="E2518"/>
      <c r="F2518"/>
    </row>
    <row r="2519" spans="1:6" x14ac:dyDescent="0.35">
      <c r="A2519"/>
      <c r="B2519"/>
      <c r="C2519"/>
      <c r="D2519"/>
      <c r="E2519"/>
      <c r="F2519"/>
    </row>
    <row r="2520" spans="1:6" x14ac:dyDescent="0.35">
      <c r="A2520"/>
      <c r="B2520"/>
      <c r="C2520"/>
      <c r="D2520"/>
      <c r="E2520"/>
      <c r="F2520"/>
    </row>
    <row r="2521" spans="1:6" x14ac:dyDescent="0.35">
      <c r="A2521"/>
      <c r="B2521"/>
      <c r="C2521"/>
      <c r="D2521"/>
      <c r="E2521"/>
      <c r="F2521"/>
    </row>
    <row r="2522" spans="1:6" x14ac:dyDescent="0.35">
      <c r="A2522"/>
      <c r="B2522"/>
      <c r="C2522"/>
      <c r="D2522"/>
      <c r="E2522"/>
      <c r="F2522"/>
    </row>
    <row r="2523" spans="1:6" x14ac:dyDescent="0.35">
      <c r="A2523"/>
      <c r="B2523"/>
      <c r="C2523"/>
      <c r="D2523"/>
      <c r="E2523"/>
      <c r="F2523"/>
    </row>
    <row r="2524" spans="1:6" x14ac:dyDescent="0.35">
      <c r="A2524"/>
      <c r="B2524"/>
      <c r="C2524"/>
      <c r="D2524"/>
      <c r="E2524"/>
      <c r="F2524"/>
    </row>
    <row r="2525" spans="1:6" x14ac:dyDescent="0.35">
      <c r="A2525"/>
      <c r="B2525"/>
      <c r="C2525"/>
      <c r="D2525"/>
      <c r="E2525"/>
      <c r="F2525"/>
    </row>
    <row r="2526" spans="1:6" x14ac:dyDescent="0.35">
      <c r="A2526"/>
      <c r="B2526"/>
      <c r="C2526"/>
      <c r="D2526"/>
      <c r="E2526"/>
      <c r="F2526"/>
    </row>
    <row r="2527" spans="1:6" x14ac:dyDescent="0.35">
      <c r="A2527"/>
      <c r="B2527"/>
      <c r="C2527"/>
      <c r="D2527"/>
      <c r="E2527"/>
      <c r="F2527"/>
    </row>
    <row r="2528" spans="1:6" x14ac:dyDescent="0.35">
      <c r="A2528"/>
      <c r="B2528"/>
      <c r="C2528"/>
      <c r="D2528"/>
      <c r="E2528"/>
      <c r="F2528"/>
    </row>
    <row r="2529" spans="1:6" x14ac:dyDescent="0.35">
      <c r="A2529"/>
      <c r="B2529"/>
      <c r="C2529"/>
      <c r="D2529"/>
      <c r="E2529"/>
      <c r="F2529"/>
    </row>
    <row r="2530" spans="1:6" x14ac:dyDescent="0.35">
      <c r="A2530"/>
      <c r="B2530"/>
      <c r="C2530"/>
      <c r="D2530"/>
      <c r="E2530"/>
      <c r="F2530"/>
    </row>
    <row r="2531" spans="1:6" x14ac:dyDescent="0.35">
      <c r="A2531"/>
      <c r="B2531"/>
      <c r="C2531"/>
      <c r="D2531"/>
      <c r="E2531"/>
      <c r="F2531"/>
    </row>
    <row r="2532" spans="1:6" x14ac:dyDescent="0.35">
      <c r="A2532"/>
      <c r="B2532"/>
      <c r="C2532"/>
      <c r="D2532"/>
      <c r="E2532"/>
      <c r="F2532"/>
    </row>
    <row r="2533" spans="1:6" x14ac:dyDescent="0.35">
      <c r="A2533"/>
      <c r="B2533"/>
      <c r="C2533"/>
      <c r="D2533"/>
      <c r="E2533"/>
      <c r="F2533"/>
    </row>
    <row r="2534" spans="1:6" x14ac:dyDescent="0.35">
      <c r="A2534"/>
      <c r="B2534"/>
      <c r="C2534"/>
      <c r="D2534"/>
      <c r="E2534"/>
      <c r="F2534"/>
    </row>
    <row r="2535" spans="1:6" x14ac:dyDescent="0.35">
      <c r="A2535"/>
      <c r="B2535"/>
      <c r="C2535"/>
      <c r="D2535"/>
      <c r="E2535"/>
      <c r="F2535"/>
    </row>
    <row r="2536" spans="1:6" x14ac:dyDescent="0.35">
      <c r="A2536"/>
      <c r="B2536"/>
      <c r="C2536"/>
      <c r="D2536"/>
      <c r="E2536"/>
      <c r="F2536"/>
    </row>
    <row r="2537" spans="1:6" x14ac:dyDescent="0.35">
      <c r="A2537"/>
      <c r="B2537"/>
      <c r="C2537"/>
      <c r="D2537"/>
      <c r="E2537"/>
      <c r="F2537"/>
    </row>
    <row r="2538" spans="1:6" x14ac:dyDescent="0.35">
      <c r="A2538"/>
      <c r="B2538"/>
      <c r="C2538"/>
      <c r="D2538"/>
      <c r="E2538"/>
      <c r="F2538"/>
    </row>
    <row r="2539" spans="1:6" x14ac:dyDescent="0.35">
      <c r="A2539"/>
      <c r="B2539"/>
      <c r="C2539"/>
      <c r="D2539"/>
      <c r="E2539"/>
      <c r="F2539"/>
    </row>
    <row r="2540" spans="1:6" x14ac:dyDescent="0.35">
      <c r="A2540"/>
      <c r="B2540"/>
      <c r="C2540"/>
      <c r="D2540"/>
      <c r="E2540"/>
      <c r="F2540"/>
    </row>
    <row r="2541" spans="1:6" x14ac:dyDescent="0.35">
      <c r="A2541"/>
      <c r="B2541"/>
      <c r="C2541"/>
      <c r="D2541"/>
      <c r="E2541"/>
      <c r="F2541"/>
    </row>
    <row r="2542" spans="1:6" x14ac:dyDescent="0.35">
      <c r="A2542"/>
      <c r="B2542"/>
      <c r="C2542"/>
      <c r="D2542"/>
      <c r="E2542"/>
      <c r="F2542"/>
    </row>
    <row r="2543" spans="1:6" x14ac:dyDescent="0.35">
      <c r="A2543"/>
      <c r="B2543"/>
      <c r="C2543"/>
      <c r="D2543"/>
      <c r="E2543"/>
      <c r="F2543"/>
    </row>
    <row r="2544" spans="1:6" x14ac:dyDescent="0.35">
      <c r="A2544"/>
      <c r="B2544"/>
      <c r="C2544"/>
      <c r="D2544"/>
      <c r="E2544"/>
      <c r="F2544"/>
    </row>
    <row r="2545" spans="1:6" x14ac:dyDescent="0.35">
      <c r="A2545"/>
      <c r="B2545"/>
      <c r="C2545"/>
      <c r="D2545"/>
      <c r="E2545"/>
      <c r="F2545"/>
    </row>
    <row r="2546" spans="1:6" x14ac:dyDescent="0.35">
      <c r="A2546"/>
      <c r="B2546"/>
      <c r="C2546"/>
      <c r="D2546"/>
      <c r="E2546"/>
      <c r="F2546"/>
    </row>
    <row r="2547" spans="1:6" x14ac:dyDescent="0.35">
      <c r="A2547"/>
      <c r="B2547"/>
      <c r="C2547"/>
      <c r="D2547"/>
      <c r="E2547"/>
      <c r="F2547"/>
    </row>
    <row r="2548" spans="1:6" x14ac:dyDescent="0.35">
      <c r="A2548"/>
      <c r="B2548"/>
      <c r="C2548"/>
      <c r="D2548"/>
      <c r="E2548"/>
      <c r="F2548"/>
    </row>
    <row r="2549" spans="1:6" x14ac:dyDescent="0.35">
      <c r="A2549"/>
      <c r="B2549"/>
      <c r="C2549"/>
      <c r="D2549"/>
      <c r="E2549"/>
      <c r="F2549"/>
    </row>
    <row r="2550" spans="1:6" x14ac:dyDescent="0.35">
      <c r="A2550"/>
      <c r="B2550"/>
      <c r="C2550"/>
      <c r="D2550"/>
      <c r="E2550"/>
      <c r="F2550"/>
    </row>
    <row r="2551" spans="1:6" x14ac:dyDescent="0.35">
      <c r="A2551"/>
      <c r="B2551"/>
      <c r="C2551"/>
      <c r="D2551"/>
      <c r="E2551"/>
      <c r="F2551"/>
    </row>
    <row r="2552" spans="1:6" x14ac:dyDescent="0.35">
      <c r="A2552"/>
      <c r="B2552"/>
      <c r="C2552"/>
      <c r="D2552"/>
      <c r="E2552"/>
      <c r="F2552"/>
    </row>
    <row r="2553" spans="1:6" x14ac:dyDescent="0.35">
      <c r="A2553"/>
      <c r="B2553"/>
      <c r="C2553"/>
      <c r="D2553"/>
      <c r="E2553"/>
      <c r="F2553"/>
    </row>
    <row r="2554" spans="1:6" x14ac:dyDescent="0.35">
      <c r="A2554"/>
      <c r="B2554"/>
      <c r="C2554"/>
      <c r="D2554"/>
      <c r="E2554"/>
      <c r="F2554"/>
    </row>
    <row r="2555" spans="1:6" x14ac:dyDescent="0.35">
      <c r="A2555"/>
      <c r="B2555"/>
      <c r="C2555"/>
      <c r="D2555"/>
      <c r="E2555"/>
      <c r="F2555"/>
    </row>
    <row r="2556" spans="1:6" x14ac:dyDescent="0.35">
      <c r="A2556"/>
      <c r="B2556"/>
      <c r="C2556"/>
      <c r="D2556"/>
      <c r="E2556"/>
      <c r="F2556"/>
    </row>
    <row r="2557" spans="1:6" x14ac:dyDescent="0.35">
      <c r="A2557"/>
      <c r="B2557"/>
      <c r="C2557"/>
      <c r="D2557"/>
      <c r="E2557"/>
      <c r="F2557"/>
    </row>
    <row r="2558" spans="1:6" x14ac:dyDescent="0.35">
      <c r="A2558"/>
      <c r="B2558"/>
      <c r="C2558"/>
      <c r="D2558"/>
      <c r="E2558"/>
      <c r="F2558"/>
    </row>
    <row r="2559" spans="1:6" x14ac:dyDescent="0.35">
      <c r="A2559"/>
      <c r="B2559"/>
      <c r="C2559"/>
      <c r="D2559"/>
      <c r="E2559"/>
      <c r="F2559"/>
    </row>
    <row r="2560" spans="1:6" x14ac:dyDescent="0.35">
      <c r="A2560"/>
      <c r="B2560"/>
      <c r="C2560"/>
      <c r="D2560"/>
      <c r="E2560"/>
      <c r="F2560"/>
    </row>
    <row r="2561" spans="1:6" x14ac:dyDescent="0.35">
      <c r="A2561"/>
      <c r="B2561"/>
      <c r="C2561"/>
      <c r="D2561"/>
      <c r="E2561"/>
      <c r="F2561"/>
    </row>
    <row r="2562" spans="1:6" x14ac:dyDescent="0.35">
      <c r="A2562"/>
      <c r="B2562"/>
      <c r="C2562"/>
      <c r="D2562"/>
      <c r="E2562"/>
      <c r="F2562"/>
    </row>
    <row r="2563" spans="1:6" x14ac:dyDescent="0.35">
      <c r="A2563"/>
      <c r="B2563"/>
      <c r="C2563"/>
      <c r="D2563"/>
      <c r="E2563"/>
      <c r="F2563"/>
    </row>
    <row r="2564" spans="1:6" x14ac:dyDescent="0.35">
      <c r="A2564"/>
      <c r="B2564"/>
      <c r="C2564"/>
      <c r="D2564"/>
      <c r="E2564"/>
      <c r="F2564"/>
    </row>
    <row r="2565" spans="1:6" x14ac:dyDescent="0.35">
      <c r="A2565"/>
      <c r="B2565"/>
      <c r="C2565"/>
      <c r="D2565"/>
      <c r="E2565"/>
      <c r="F2565"/>
    </row>
    <row r="2566" spans="1:6" x14ac:dyDescent="0.35">
      <c r="A2566"/>
      <c r="B2566"/>
      <c r="C2566"/>
      <c r="D2566"/>
      <c r="E2566"/>
      <c r="F2566"/>
    </row>
    <row r="2567" spans="1:6" x14ac:dyDescent="0.35">
      <c r="A2567"/>
      <c r="B2567"/>
      <c r="C2567"/>
      <c r="D2567"/>
      <c r="E2567"/>
      <c r="F2567"/>
    </row>
    <row r="2568" spans="1:6" x14ac:dyDescent="0.35">
      <c r="A2568"/>
      <c r="B2568"/>
      <c r="C2568"/>
      <c r="D2568"/>
      <c r="E2568"/>
      <c r="F2568"/>
    </row>
    <row r="2569" spans="1:6" x14ac:dyDescent="0.35">
      <c r="A2569"/>
      <c r="B2569"/>
      <c r="C2569"/>
      <c r="D2569"/>
      <c r="E2569"/>
      <c r="F2569"/>
    </row>
    <row r="2570" spans="1:6" x14ac:dyDescent="0.35">
      <c r="A2570"/>
      <c r="B2570"/>
      <c r="C2570"/>
      <c r="D2570"/>
      <c r="E2570"/>
      <c r="F2570"/>
    </row>
    <row r="2571" spans="1:6" x14ac:dyDescent="0.35">
      <c r="A2571"/>
      <c r="B2571"/>
      <c r="C2571"/>
      <c r="D2571"/>
      <c r="E2571"/>
      <c r="F2571"/>
    </row>
    <row r="2572" spans="1:6" x14ac:dyDescent="0.35">
      <c r="A2572"/>
      <c r="B2572"/>
      <c r="C2572"/>
      <c r="D2572"/>
      <c r="E2572"/>
      <c r="F2572"/>
    </row>
    <row r="2573" spans="1:6" x14ac:dyDescent="0.35">
      <c r="A2573"/>
      <c r="B2573"/>
      <c r="C2573"/>
      <c r="D2573"/>
      <c r="E2573"/>
      <c r="F2573"/>
    </row>
    <row r="2574" spans="1:6" x14ac:dyDescent="0.35">
      <c r="A2574"/>
      <c r="B2574"/>
      <c r="C2574"/>
      <c r="D2574"/>
      <c r="E2574"/>
      <c r="F2574"/>
    </row>
    <row r="2575" spans="1:6" x14ac:dyDescent="0.35">
      <c r="A2575"/>
      <c r="B2575"/>
      <c r="C2575"/>
      <c r="D2575"/>
      <c r="E2575"/>
      <c r="F2575"/>
    </row>
    <row r="2576" spans="1:6" x14ac:dyDescent="0.35">
      <c r="A2576"/>
      <c r="B2576"/>
      <c r="C2576"/>
      <c r="D2576"/>
      <c r="E2576"/>
      <c r="F2576"/>
    </row>
    <row r="2577" spans="1:6" x14ac:dyDescent="0.35">
      <c r="A2577"/>
      <c r="B2577"/>
      <c r="C2577"/>
      <c r="D2577"/>
      <c r="E2577"/>
      <c r="F2577"/>
    </row>
    <row r="2578" spans="1:6" x14ac:dyDescent="0.35">
      <c r="A2578"/>
      <c r="B2578"/>
      <c r="C2578"/>
      <c r="D2578"/>
      <c r="E2578"/>
      <c r="F2578"/>
    </row>
    <row r="2579" spans="1:6" x14ac:dyDescent="0.35">
      <c r="A2579"/>
      <c r="B2579"/>
      <c r="C2579"/>
      <c r="D2579"/>
      <c r="E2579"/>
      <c r="F2579"/>
    </row>
    <row r="2580" spans="1:6" x14ac:dyDescent="0.35">
      <c r="A2580"/>
      <c r="B2580"/>
      <c r="C2580"/>
      <c r="D2580"/>
      <c r="E2580"/>
      <c r="F2580"/>
    </row>
    <row r="2581" spans="1:6" x14ac:dyDescent="0.35">
      <c r="A2581"/>
      <c r="B2581"/>
      <c r="C2581"/>
      <c r="D2581"/>
      <c r="E2581"/>
      <c r="F2581"/>
    </row>
    <row r="2582" spans="1:6" x14ac:dyDescent="0.35">
      <c r="A2582"/>
      <c r="B2582"/>
      <c r="C2582"/>
      <c r="D2582"/>
      <c r="E2582"/>
      <c r="F2582"/>
    </row>
    <row r="2583" spans="1:6" x14ac:dyDescent="0.35">
      <c r="A2583"/>
      <c r="B2583"/>
      <c r="C2583"/>
      <c r="D2583"/>
      <c r="E2583"/>
      <c r="F2583"/>
    </row>
    <row r="2584" spans="1:6" x14ac:dyDescent="0.35">
      <c r="A2584"/>
      <c r="B2584"/>
      <c r="C2584"/>
      <c r="D2584"/>
      <c r="E2584"/>
      <c r="F2584"/>
    </row>
    <row r="2585" spans="1:6" x14ac:dyDescent="0.35">
      <c r="A2585"/>
      <c r="B2585"/>
      <c r="C2585"/>
      <c r="D2585"/>
      <c r="E2585"/>
      <c r="F2585"/>
    </row>
    <row r="2586" spans="1:6" x14ac:dyDescent="0.35">
      <c r="A2586"/>
      <c r="B2586"/>
      <c r="C2586"/>
      <c r="D2586"/>
      <c r="E2586"/>
      <c r="F2586"/>
    </row>
    <row r="2587" spans="1:6" x14ac:dyDescent="0.35">
      <c r="A2587"/>
      <c r="B2587"/>
      <c r="C2587"/>
      <c r="D2587"/>
      <c r="E2587"/>
      <c r="F2587"/>
    </row>
    <row r="2588" spans="1:6" x14ac:dyDescent="0.35">
      <c r="A2588"/>
      <c r="B2588"/>
      <c r="C2588"/>
      <c r="D2588"/>
      <c r="E2588"/>
      <c r="F2588"/>
    </row>
    <row r="2589" spans="1:6" x14ac:dyDescent="0.35">
      <c r="A2589"/>
      <c r="B2589"/>
      <c r="C2589"/>
      <c r="D2589"/>
      <c r="E2589"/>
      <c r="F2589"/>
    </row>
    <row r="2590" spans="1:6" x14ac:dyDescent="0.35">
      <c r="A2590"/>
      <c r="B2590"/>
      <c r="C2590"/>
      <c r="D2590"/>
      <c r="E2590"/>
      <c r="F2590"/>
    </row>
    <row r="2591" spans="1:6" x14ac:dyDescent="0.35">
      <c r="A2591"/>
      <c r="B2591"/>
      <c r="C2591"/>
      <c r="D2591"/>
      <c r="E2591"/>
      <c r="F2591"/>
    </row>
    <row r="2592" spans="1:6" x14ac:dyDescent="0.35">
      <c r="A2592"/>
      <c r="B2592"/>
      <c r="C2592"/>
      <c r="D2592"/>
      <c r="E2592"/>
      <c r="F2592"/>
    </row>
    <row r="2593" spans="1:6" x14ac:dyDescent="0.35">
      <c r="A2593"/>
      <c r="B2593"/>
      <c r="C2593"/>
      <c r="D2593"/>
      <c r="E2593"/>
      <c r="F2593"/>
    </row>
    <row r="2594" spans="1:6" x14ac:dyDescent="0.35">
      <c r="A2594"/>
      <c r="B2594"/>
      <c r="C2594"/>
      <c r="D2594"/>
      <c r="E2594"/>
      <c r="F2594"/>
    </row>
    <row r="2595" spans="1:6" x14ac:dyDescent="0.35">
      <c r="A2595"/>
      <c r="B2595"/>
      <c r="C2595"/>
      <c r="D2595"/>
      <c r="E2595"/>
      <c r="F2595"/>
    </row>
    <row r="2596" spans="1:6" x14ac:dyDescent="0.35">
      <c r="A2596"/>
      <c r="B2596"/>
      <c r="C2596"/>
      <c r="D2596"/>
      <c r="E2596"/>
      <c r="F2596"/>
    </row>
    <row r="2597" spans="1:6" x14ac:dyDescent="0.35">
      <c r="A2597"/>
      <c r="B2597"/>
      <c r="C2597"/>
      <c r="D2597"/>
      <c r="E2597"/>
      <c r="F2597"/>
    </row>
    <row r="2598" spans="1:6" x14ac:dyDescent="0.35">
      <c r="A2598"/>
      <c r="B2598"/>
      <c r="C2598"/>
      <c r="D2598"/>
      <c r="E2598"/>
      <c r="F2598"/>
    </row>
    <row r="2599" spans="1:6" x14ac:dyDescent="0.35">
      <c r="A2599"/>
      <c r="B2599"/>
      <c r="C2599"/>
      <c r="D2599"/>
      <c r="E2599"/>
      <c r="F2599"/>
    </row>
    <row r="2600" spans="1:6" x14ac:dyDescent="0.35">
      <c r="A2600"/>
      <c r="B2600"/>
      <c r="C2600"/>
      <c r="D2600"/>
      <c r="E2600"/>
      <c r="F2600"/>
    </row>
    <row r="2601" spans="1:6" x14ac:dyDescent="0.35">
      <c r="A2601"/>
      <c r="B2601"/>
      <c r="C2601"/>
      <c r="D2601"/>
      <c r="E2601"/>
      <c r="F2601"/>
    </row>
    <row r="2602" spans="1:6" x14ac:dyDescent="0.35">
      <c r="A2602"/>
      <c r="B2602"/>
      <c r="C2602"/>
      <c r="D2602"/>
      <c r="E2602"/>
      <c r="F2602"/>
    </row>
    <row r="2603" spans="1:6" x14ac:dyDescent="0.35">
      <c r="A2603"/>
      <c r="B2603"/>
      <c r="C2603"/>
      <c r="D2603"/>
      <c r="E2603"/>
      <c r="F2603"/>
    </row>
    <row r="2604" spans="1:6" x14ac:dyDescent="0.35">
      <c r="A2604"/>
      <c r="B2604"/>
      <c r="C2604"/>
      <c r="D2604"/>
      <c r="E2604"/>
      <c r="F2604"/>
    </row>
    <row r="2605" spans="1:6" x14ac:dyDescent="0.35">
      <c r="A2605"/>
      <c r="B2605"/>
      <c r="C2605"/>
      <c r="D2605"/>
      <c r="E2605"/>
      <c r="F2605"/>
    </row>
    <row r="2606" spans="1:6" x14ac:dyDescent="0.35">
      <c r="A2606"/>
      <c r="B2606"/>
      <c r="C2606"/>
      <c r="D2606"/>
      <c r="E2606"/>
      <c r="F2606"/>
    </row>
    <row r="2607" spans="1:6" x14ac:dyDescent="0.35">
      <c r="A2607"/>
      <c r="B2607"/>
      <c r="C2607"/>
      <c r="D2607"/>
      <c r="E2607"/>
      <c r="F2607"/>
    </row>
    <row r="2608" spans="1:6" x14ac:dyDescent="0.35">
      <c r="A2608"/>
      <c r="B2608"/>
      <c r="C2608"/>
      <c r="D2608"/>
      <c r="E2608"/>
      <c r="F2608"/>
    </row>
    <row r="2609" spans="1:6" x14ac:dyDescent="0.35">
      <c r="A2609"/>
      <c r="B2609"/>
      <c r="C2609"/>
      <c r="D2609"/>
      <c r="E2609"/>
      <c r="F2609"/>
    </row>
    <row r="2610" spans="1:6" x14ac:dyDescent="0.35">
      <c r="A2610"/>
      <c r="B2610"/>
      <c r="C2610"/>
      <c r="D2610"/>
      <c r="E2610"/>
      <c r="F2610"/>
    </row>
    <row r="2611" spans="1:6" x14ac:dyDescent="0.35">
      <c r="A2611"/>
      <c r="B2611"/>
      <c r="C2611"/>
      <c r="D2611"/>
      <c r="E2611"/>
      <c r="F2611"/>
    </row>
    <row r="2612" spans="1:6" x14ac:dyDescent="0.35">
      <c r="A2612"/>
      <c r="B2612"/>
      <c r="C2612"/>
      <c r="D2612"/>
      <c r="E2612"/>
      <c r="F2612"/>
    </row>
    <row r="2613" spans="1:6" x14ac:dyDescent="0.35">
      <c r="A2613"/>
      <c r="B2613"/>
      <c r="C2613"/>
      <c r="D2613"/>
      <c r="E2613"/>
      <c r="F2613"/>
    </row>
    <row r="2614" spans="1:6" x14ac:dyDescent="0.35">
      <c r="A2614"/>
      <c r="B2614"/>
      <c r="C2614"/>
      <c r="D2614"/>
      <c r="E2614"/>
      <c r="F2614"/>
    </row>
    <row r="2615" spans="1:6" x14ac:dyDescent="0.35">
      <c r="A2615"/>
      <c r="B2615"/>
      <c r="C2615"/>
      <c r="D2615"/>
      <c r="E2615"/>
      <c r="F2615"/>
    </row>
    <row r="2616" spans="1:6" x14ac:dyDescent="0.35">
      <c r="A2616"/>
      <c r="B2616"/>
      <c r="C2616"/>
      <c r="D2616"/>
      <c r="E2616"/>
      <c r="F2616"/>
    </row>
    <row r="2617" spans="1:6" x14ac:dyDescent="0.35">
      <c r="A2617"/>
      <c r="B2617"/>
      <c r="C2617"/>
      <c r="D2617"/>
      <c r="E2617"/>
      <c r="F2617"/>
    </row>
    <row r="2618" spans="1:6" x14ac:dyDescent="0.35">
      <c r="A2618"/>
      <c r="B2618"/>
      <c r="C2618"/>
      <c r="D2618"/>
      <c r="E2618"/>
      <c r="F2618"/>
    </row>
    <row r="2619" spans="1:6" x14ac:dyDescent="0.35">
      <c r="A2619"/>
      <c r="B2619"/>
      <c r="C2619"/>
      <c r="D2619"/>
      <c r="E2619"/>
      <c r="F2619"/>
    </row>
    <row r="2620" spans="1:6" x14ac:dyDescent="0.35">
      <c r="A2620"/>
      <c r="B2620"/>
      <c r="C2620"/>
      <c r="D2620"/>
      <c r="E2620"/>
      <c r="F2620"/>
    </row>
    <row r="2621" spans="1:6" x14ac:dyDescent="0.35">
      <c r="A2621"/>
      <c r="B2621"/>
      <c r="C2621"/>
      <c r="D2621"/>
      <c r="E2621"/>
      <c r="F2621"/>
    </row>
    <row r="2622" spans="1:6" x14ac:dyDescent="0.35">
      <c r="A2622"/>
      <c r="B2622"/>
      <c r="C2622"/>
      <c r="D2622"/>
      <c r="E2622"/>
      <c r="F2622"/>
    </row>
    <row r="2623" spans="1:6" x14ac:dyDescent="0.35">
      <c r="A2623"/>
      <c r="B2623"/>
      <c r="C2623"/>
      <c r="D2623"/>
      <c r="E2623"/>
      <c r="F2623"/>
    </row>
    <row r="2624" spans="1:6" x14ac:dyDescent="0.35">
      <c r="A2624"/>
      <c r="B2624"/>
      <c r="C2624"/>
      <c r="D2624"/>
      <c r="E2624"/>
      <c r="F2624"/>
    </row>
    <row r="2625" spans="1:6" x14ac:dyDescent="0.35">
      <c r="A2625"/>
      <c r="B2625"/>
      <c r="C2625"/>
      <c r="D2625"/>
      <c r="E2625"/>
      <c r="F2625"/>
    </row>
    <row r="2626" spans="1:6" x14ac:dyDescent="0.35">
      <c r="A2626"/>
      <c r="B2626"/>
      <c r="C2626"/>
      <c r="D2626"/>
      <c r="E2626"/>
      <c r="F2626"/>
    </row>
    <row r="2627" spans="1:6" x14ac:dyDescent="0.35">
      <c r="A2627"/>
      <c r="B2627"/>
      <c r="C2627"/>
      <c r="D2627"/>
      <c r="E2627"/>
      <c r="F2627"/>
    </row>
    <row r="2628" spans="1:6" x14ac:dyDescent="0.35">
      <c r="A2628"/>
      <c r="B2628"/>
      <c r="C2628"/>
      <c r="D2628"/>
      <c r="E2628"/>
      <c r="F2628"/>
    </row>
    <row r="2629" spans="1:6" x14ac:dyDescent="0.35">
      <c r="A2629"/>
      <c r="B2629"/>
      <c r="C2629"/>
      <c r="D2629"/>
      <c r="E2629"/>
      <c r="F2629"/>
    </row>
    <row r="2630" spans="1:6" x14ac:dyDescent="0.35">
      <c r="A2630"/>
      <c r="B2630"/>
      <c r="C2630"/>
      <c r="D2630"/>
      <c r="E2630"/>
      <c r="F2630"/>
    </row>
    <row r="2631" spans="1:6" x14ac:dyDescent="0.35">
      <c r="A2631"/>
      <c r="B2631"/>
      <c r="C2631"/>
      <c r="D2631"/>
      <c r="E2631"/>
      <c r="F2631"/>
    </row>
    <row r="2632" spans="1:6" x14ac:dyDescent="0.35">
      <c r="A2632"/>
      <c r="B2632"/>
      <c r="C2632"/>
      <c r="D2632"/>
      <c r="E2632"/>
      <c r="F2632"/>
    </row>
    <row r="2633" spans="1:6" x14ac:dyDescent="0.35">
      <c r="A2633"/>
      <c r="B2633"/>
      <c r="C2633"/>
      <c r="D2633"/>
      <c r="E2633"/>
      <c r="F2633"/>
    </row>
    <row r="2634" spans="1:6" x14ac:dyDescent="0.35">
      <c r="A2634"/>
      <c r="B2634"/>
      <c r="C2634"/>
      <c r="D2634"/>
      <c r="E2634"/>
      <c r="F2634"/>
    </row>
    <row r="2635" spans="1:6" x14ac:dyDescent="0.35">
      <c r="A2635"/>
      <c r="B2635"/>
      <c r="C2635"/>
      <c r="D2635"/>
      <c r="E2635"/>
      <c r="F2635"/>
    </row>
    <row r="2636" spans="1:6" x14ac:dyDescent="0.35">
      <c r="A2636"/>
      <c r="B2636"/>
      <c r="C2636"/>
      <c r="D2636"/>
      <c r="E2636"/>
      <c r="F2636"/>
    </row>
    <row r="2637" spans="1:6" x14ac:dyDescent="0.35">
      <c r="A2637"/>
      <c r="B2637"/>
      <c r="C2637"/>
      <c r="D2637"/>
      <c r="E2637"/>
      <c r="F2637"/>
    </row>
    <row r="2638" spans="1:6" x14ac:dyDescent="0.35">
      <c r="A2638"/>
      <c r="B2638"/>
      <c r="C2638"/>
      <c r="D2638"/>
      <c r="E2638"/>
      <c r="F2638"/>
    </row>
    <row r="2639" spans="1:6" x14ac:dyDescent="0.35">
      <c r="A2639"/>
      <c r="B2639"/>
      <c r="C2639"/>
      <c r="D2639"/>
      <c r="E2639"/>
      <c r="F2639"/>
    </row>
    <row r="2640" spans="1:6" x14ac:dyDescent="0.35">
      <c r="A2640"/>
      <c r="B2640"/>
      <c r="C2640"/>
      <c r="D2640"/>
      <c r="E2640"/>
      <c r="F2640"/>
    </row>
    <row r="2641" spans="1:6" x14ac:dyDescent="0.35">
      <c r="A2641"/>
      <c r="B2641"/>
      <c r="C2641"/>
      <c r="D2641"/>
      <c r="E2641"/>
      <c r="F2641"/>
    </row>
    <row r="2642" spans="1:6" x14ac:dyDescent="0.35">
      <c r="A2642"/>
      <c r="B2642"/>
      <c r="C2642"/>
      <c r="D2642"/>
      <c r="E2642"/>
      <c r="F2642"/>
    </row>
    <row r="2643" spans="1:6" x14ac:dyDescent="0.35">
      <c r="A2643"/>
      <c r="B2643"/>
      <c r="C2643"/>
      <c r="D2643"/>
      <c r="E2643"/>
      <c r="F2643"/>
    </row>
    <row r="2644" spans="1:6" x14ac:dyDescent="0.35">
      <c r="A2644"/>
      <c r="B2644"/>
      <c r="C2644"/>
      <c r="D2644"/>
      <c r="E2644"/>
      <c r="F2644"/>
    </row>
    <row r="2645" spans="1:6" x14ac:dyDescent="0.35">
      <c r="A2645"/>
      <c r="B2645"/>
      <c r="C2645"/>
      <c r="D2645"/>
      <c r="E2645"/>
      <c r="F2645"/>
    </row>
    <row r="2646" spans="1:6" x14ac:dyDescent="0.35">
      <c r="A2646"/>
      <c r="B2646"/>
      <c r="C2646"/>
      <c r="D2646"/>
      <c r="E2646"/>
      <c r="F2646"/>
    </row>
    <row r="2647" spans="1:6" x14ac:dyDescent="0.35">
      <c r="A2647"/>
      <c r="B2647"/>
      <c r="C2647"/>
      <c r="D2647"/>
      <c r="E2647"/>
      <c r="F2647"/>
    </row>
    <row r="2648" spans="1:6" x14ac:dyDescent="0.35">
      <c r="A2648"/>
      <c r="B2648"/>
      <c r="C2648"/>
      <c r="D2648"/>
      <c r="E2648"/>
      <c r="F2648"/>
    </row>
    <row r="2649" spans="1:6" x14ac:dyDescent="0.35">
      <c r="A2649"/>
      <c r="B2649"/>
      <c r="C2649"/>
      <c r="D2649"/>
      <c r="E2649"/>
      <c r="F2649"/>
    </row>
    <row r="2650" spans="1:6" x14ac:dyDescent="0.35">
      <c r="A2650"/>
      <c r="B2650"/>
      <c r="C2650"/>
      <c r="D2650"/>
      <c r="E2650"/>
      <c r="F2650"/>
    </row>
    <row r="2651" spans="1:6" x14ac:dyDescent="0.35">
      <c r="A2651"/>
      <c r="B2651"/>
      <c r="C2651"/>
      <c r="D2651"/>
      <c r="E2651"/>
      <c r="F2651"/>
    </row>
    <row r="2652" spans="1:6" x14ac:dyDescent="0.35">
      <c r="A2652"/>
      <c r="B2652"/>
      <c r="C2652"/>
      <c r="D2652"/>
      <c r="E2652"/>
      <c r="F2652"/>
    </row>
    <row r="2653" spans="1:6" x14ac:dyDescent="0.35">
      <c r="A2653"/>
      <c r="B2653"/>
      <c r="C2653"/>
      <c r="D2653"/>
      <c r="E2653"/>
      <c r="F2653"/>
    </row>
    <row r="2654" spans="1:6" x14ac:dyDescent="0.35">
      <c r="A2654"/>
      <c r="B2654"/>
      <c r="C2654"/>
      <c r="D2654"/>
      <c r="E2654"/>
      <c r="F2654"/>
    </row>
    <row r="2655" spans="1:6" x14ac:dyDescent="0.35">
      <c r="A2655"/>
      <c r="B2655"/>
      <c r="C2655"/>
      <c r="D2655"/>
      <c r="E2655"/>
      <c r="F2655"/>
    </row>
    <row r="2656" spans="1:6" x14ac:dyDescent="0.35">
      <c r="A2656"/>
      <c r="B2656"/>
      <c r="C2656"/>
      <c r="D2656"/>
      <c r="E2656"/>
      <c r="F2656"/>
    </row>
    <row r="2657" spans="1:6" x14ac:dyDescent="0.35">
      <c r="A2657"/>
      <c r="B2657"/>
      <c r="C2657"/>
      <c r="D2657"/>
      <c r="E2657"/>
      <c r="F2657"/>
    </row>
    <row r="2658" spans="1:6" x14ac:dyDescent="0.35">
      <c r="A2658"/>
      <c r="B2658"/>
      <c r="C2658"/>
      <c r="D2658"/>
      <c r="E2658"/>
      <c r="F2658"/>
    </row>
    <row r="2659" spans="1:6" x14ac:dyDescent="0.35">
      <c r="A2659"/>
      <c r="B2659"/>
      <c r="C2659"/>
      <c r="D2659"/>
      <c r="E2659"/>
      <c r="F2659"/>
    </row>
    <row r="2660" spans="1:6" x14ac:dyDescent="0.35">
      <c r="A2660"/>
      <c r="B2660"/>
      <c r="C2660"/>
      <c r="D2660"/>
      <c r="E2660"/>
      <c r="F2660"/>
    </row>
    <row r="2661" spans="1:6" x14ac:dyDescent="0.35">
      <c r="A2661"/>
      <c r="B2661"/>
      <c r="C2661"/>
      <c r="D2661"/>
      <c r="E2661"/>
      <c r="F2661"/>
    </row>
    <row r="2662" spans="1:6" x14ac:dyDescent="0.35">
      <c r="A2662"/>
      <c r="B2662"/>
      <c r="C2662"/>
      <c r="D2662"/>
      <c r="E2662"/>
      <c r="F2662"/>
    </row>
    <row r="2663" spans="1:6" x14ac:dyDescent="0.35">
      <c r="A2663"/>
      <c r="B2663"/>
      <c r="C2663"/>
      <c r="D2663"/>
      <c r="E2663"/>
      <c r="F2663"/>
    </row>
    <row r="2664" spans="1:6" x14ac:dyDescent="0.35">
      <c r="A2664"/>
      <c r="B2664"/>
      <c r="C2664"/>
      <c r="D2664"/>
      <c r="E2664"/>
      <c r="F2664"/>
    </row>
    <row r="2665" spans="1:6" x14ac:dyDescent="0.35">
      <c r="A2665"/>
      <c r="B2665"/>
      <c r="C2665"/>
      <c r="D2665"/>
      <c r="E2665"/>
      <c r="F2665"/>
    </row>
    <row r="2666" spans="1:6" x14ac:dyDescent="0.35">
      <c r="A2666"/>
      <c r="B2666"/>
      <c r="C2666"/>
      <c r="D2666"/>
      <c r="E2666"/>
      <c r="F2666"/>
    </row>
    <row r="2667" spans="1:6" x14ac:dyDescent="0.35">
      <c r="A2667"/>
      <c r="B2667"/>
      <c r="C2667"/>
      <c r="D2667"/>
      <c r="E2667"/>
      <c r="F2667"/>
    </row>
    <row r="2668" spans="1:6" x14ac:dyDescent="0.35">
      <c r="A2668"/>
      <c r="B2668"/>
      <c r="C2668"/>
      <c r="D2668"/>
      <c r="E2668"/>
      <c r="F2668"/>
    </row>
    <row r="2669" spans="1:6" x14ac:dyDescent="0.35">
      <c r="A2669"/>
      <c r="B2669"/>
      <c r="C2669"/>
      <c r="D2669"/>
      <c r="E2669"/>
      <c r="F2669"/>
    </row>
    <row r="2670" spans="1:6" x14ac:dyDescent="0.35">
      <c r="A2670"/>
      <c r="B2670"/>
      <c r="C2670"/>
      <c r="D2670"/>
      <c r="E2670"/>
      <c r="F2670"/>
    </row>
    <row r="2671" spans="1:6" x14ac:dyDescent="0.35">
      <c r="A2671"/>
      <c r="B2671"/>
      <c r="C2671"/>
      <c r="D2671"/>
      <c r="E2671"/>
      <c r="F2671"/>
    </row>
    <row r="2672" spans="1:6" x14ac:dyDescent="0.35">
      <c r="A2672"/>
      <c r="B2672"/>
      <c r="C2672"/>
      <c r="D2672"/>
      <c r="E2672"/>
      <c r="F2672"/>
    </row>
    <row r="2673" spans="1:6" x14ac:dyDescent="0.35">
      <c r="A2673"/>
      <c r="B2673"/>
      <c r="C2673"/>
      <c r="D2673"/>
      <c r="E2673"/>
      <c r="F2673"/>
    </row>
    <row r="2674" spans="1:6" x14ac:dyDescent="0.35">
      <c r="A2674"/>
      <c r="B2674"/>
      <c r="C2674"/>
      <c r="D2674"/>
      <c r="E2674"/>
      <c r="F2674"/>
    </row>
    <row r="2675" spans="1:6" x14ac:dyDescent="0.35">
      <c r="A2675"/>
      <c r="B2675"/>
      <c r="C2675"/>
      <c r="D2675"/>
      <c r="E2675"/>
      <c r="F2675"/>
    </row>
    <row r="2676" spans="1:6" x14ac:dyDescent="0.35">
      <c r="A2676"/>
      <c r="B2676"/>
      <c r="C2676"/>
      <c r="D2676"/>
      <c r="E2676"/>
      <c r="F2676"/>
    </row>
    <row r="2677" spans="1:6" x14ac:dyDescent="0.35">
      <c r="A2677"/>
      <c r="B2677"/>
      <c r="C2677"/>
      <c r="D2677"/>
      <c r="E2677"/>
      <c r="F2677"/>
    </row>
    <row r="2678" spans="1:6" x14ac:dyDescent="0.35">
      <c r="A2678"/>
      <c r="B2678"/>
      <c r="C2678"/>
      <c r="D2678"/>
      <c r="E2678"/>
      <c r="F2678"/>
    </row>
    <row r="2679" spans="1:6" x14ac:dyDescent="0.35">
      <c r="A2679"/>
      <c r="B2679"/>
      <c r="C2679"/>
      <c r="D2679"/>
      <c r="E2679"/>
      <c r="F2679"/>
    </row>
    <row r="2680" spans="1:6" x14ac:dyDescent="0.35">
      <c r="A2680"/>
      <c r="B2680"/>
      <c r="C2680"/>
      <c r="D2680"/>
      <c r="E2680"/>
      <c r="F2680"/>
    </row>
    <row r="2681" spans="1:6" x14ac:dyDescent="0.35">
      <c r="A2681"/>
      <c r="B2681"/>
      <c r="C2681"/>
      <c r="D2681"/>
      <c r="E2681"/>
      <c r="F2681"/>
    </row>
    <row r="2682" spans="1:6" x14ac:dyDescent="0.35">
      <c r="A2682"/>
      <c r="B2682"/>
      <c r="C2682"/>
      <c r="D2682"/>
      <c r="E2682"/>
      <c r="F2682"/>
    </row>
    <row r="2683" spans="1:6" x14ac:dyDescent="0.35">
      <c r="A2683"/>
      <c r="B2683"/>
      <c r="C2683"/>
      <c r="D2683"/>
      <c r="E2683"/>
      <c r="F2683"/>
    </row>
    <row r="2684" spans="1:6" x14ac:dyDescent="0.35">
      <c r="A2684"/>
      <c r="B2684"/>
      <c r="C2684"/>
      <c r="D2684"/>
      <c r="E2684"/>
      <c r="F2684"/>
    </row>
    <row r="2685" spans="1:6" x14ac:dyDescent="0.35">
      <c r="A2685"/>
      <c r="B2685"/>
      <c r="C2685"/>
      <c r="D2685"/>
      <c r="E2685"/>
      <c r="F2685"/>
    </row>
    <row r="2686" spans="1:6" x14ac:dyDescent="0.35">
      <c r="A2686"/>
      <c r="B2686"/>
      <c r="C2686"/>
      <c r="D2686"/>
      <c r="E2686"/>
      <c r="F2686"/>
    </row>
    <row r="2687" spans="1:6" x14ac:dyDescent="0.35">
      <c r="A2687"/>
      <c r="B2687"/>
      <c r="C2687"/>
      <c r="D2687"/>
      <c r="E2687"/>
      <c r="F2687"/>
    </row>
    <row r="2688" spans="1:6" x14ac:dyDescent="0.35">
      <c r="A2688"/>
      <c r="B2688"/>
      <c r="C2688"/>
      <c r="D2688"/>
      <c r="E2688"/>
      <c r="F2688"/>
    </row>
    <row r="2689" spans="1:6" x14ac:dyDescent="0.35">
      <c r="A2689"/>
      <c r="B2689"/>
      <c r="C2689"/>
      <c r="D2689"/>
      <c r="E2689"/>
      <c r="F2689"/>
    </row>
    <row r="2690" spans="1:6" x14ac:dyDescent="0.35">
      <c r="A2690"/>
      <c r="B2690"/>
      <c r="C2690"/>
      <c r="D2690"/>
      <c r="E2690"/>
      <c r="F2690"/>
    </row>
    <row r="2691" spans="1:6" x14ac:dyDescent="0.35">
      <c r="A2691"/>
      <c r="B2691"/>
      <c r="C2691"/>
      <c r="D2691"/>
      <c r="E2691"/>
      <c r="F2691"/>
    </row>
    <row r="2692" spans="1:6" x14ac:dyDescent="0.35">
      <c r="A2692"/>
      <c r="B2692"/>
      <c r="C2692"/>
      <c r="D2692"/>
      <c r="E2692"/>
      <c r="F2692"/>
    </row>
    <row r="2693" spans="1:6" x14ac:dyDescent="0.35">
      <c r="A2693"/>
      <c r="B2693"/>
      <c r="C2693"/>
      <c r="D2693"/>
      <c r="E2693"/>
      <c r="F2693"/>
    </row>
    <row r="2694" spans="1:6" x14ac:dyDescent="0.35">
      <c r="A2694"/>
      <c r="B2694"/>
      <c r="C2694"/>
      <c r="D2694"/>
      <c r="E2694"/>
      <c r="F2694"/>
    </row>
    <row r="2695" spans="1:6" x14ac:dyDescent="0.35">
      <c r="A2695"/>
      <c r="B2695"/>
      <c r="C2695"/>
      <c r="D2695"/>
      <c r="E2695"/>
      <c r="F2695"/>
    </row>
    <row r="2696" spans="1:6" x14ac:dyDescent="0.35">
      <c r="A2696"/>
      <c r="B2696"/>
      <c r="C2696"/>
      <c r="D2696"/>
      <c r="E2696"/>
      <c r="F2696"/>
    </row>
    <row r="2697" spans="1:6" x14ac:dyDescent="0.35">
      <c r="A2697"/>
      <c r="B2697"/>
      <c r="C2697"/>
      <c r="D2697"/>
      <c r="E2697"/>
      <c r="F2697"/>
    </row>
    <row r="2698" spans="1:6" x14ac:dyDescent="0.35">
      <c r="A2698"/>
      <c r="B2698"/>
      <c r="C2698"/>
      <c r="D2698"/>
      <c r="E2698"/>
      <c r="F2698"/>
    </row>
    <row r="2699" spans="1:6" x14ac:dyDescent="0.35">
      <c r="A2699"/>
      <c r="B2699"/>
      <c r="C2699"/>
      <c r="D2699"/>
      <c r="E2699"/>
      <c r="F2699"/>
    </row>
    <row r="2700" spans="1:6" x14ac:dyDescent="0.35">
      <c r="A2700"/>
      <c r="B2700"/>
      <c r="C2700"/>
      <c r="D2700"/>
      <c r="E2700"/>
      <c r="F2700"/>
    </row>
    <row r="2701" spans="1:6" x14ac:dyDescent="0.35">
      <c r="A2701"/>
      <c r="B2701"/>
      <c r="C2701"/>
      <c r="D2701"/>
      <c r="E2701"/>
      <c r="F2701"/>
    </row>
    <row r="2702" spans="1:6" x14ac:dyDescent="0.35">
      <c r="A2702"/>
      <c r="B2702"/>
      <c r="C2702"/>
      <c r="D2702"/>
      <c r="E2702"/>
      <c r="F2702"/>
    </row>
    <row r="2703" spans="1:6" x14ac:dyDescent="0.35">
      <c r="A2703"/>
      <c r="B2703"/>
      <c r="C2703"/>
      <c r="D2703"/>
      <c r="E2703"/>
      <c r="F2703"/>
    </row>
    <row r="2704" spans="1:6" x14ac:dyDescent="0.35">
      <c r="A2704"/>
      <c r="B2704"/>
      <c r="C2704"/>
      <c r="D2704"/>
      <c r="E2704"/>
      <c r="F2704"/>
    </row>
    <row r="2705" spans="1:6" x14ac:dyDescent="0.35">
      <c r="A2705"/>
      <c r="B2705"/>
      <c r="C2705"/>
      <c r="D2705"/>
      <c r="E2705"/>
      <c r="F2705"/>
    </row>
    <row r="2706" spans="1:6" x14ac:dyDescent="0.35">
      <c r="A2706"/>
      <c r="B2706"/>
      <c r="C2706"/>
      <c r="D2706"/>
      <c r="E2706"/>
      <c r="F2706"/>
    </row>
    <row r="2707" spans="1:6" x14ac:dyDescent="0.35">
      <c r="A2707"/>
      <c r="B2707"/>
      <c r="C2707"/>
      <c r="D2707"/>
      <c r="E2707"/>
      <c r="F2707"/>
    </row>
    <row r="2708" spans="1:6" x14ac:dyDescent="0.35">
      <c r="A2708"/>
      <c r="B2708"/>
      <c r="C2708"/>
      <c r="D2708"/>
      <c r="E2708"/>
      <c r="F2708"/>
    </row>
    <row r="2709" spans="1:6" x14ac:dyDescent="0.35">
      <c r="A2709"/>
      <c r="B2709"/>
      <c r="C2709"/>
      <c r="D2709"/>
      <c r="E2709"/>
      <c r="F2709"/>
    </row>
    <row r="2710" spans="1:6" x14ac:dyDescent="0.35">
      <c r="A2710"/>
      <c r="B2710"/>
      <c r="C2710"/>
      <c r="D2710"/>
      <c r="E2710"/>
      <c r="F2710"/>
    </row>
    <row r="2711" spans="1:6" x14ac:dyDescent="0.35">
      <c r="A2711"/>
      <c r="B2711"/>
      <c r="C2711"/>
      <c r="D2711"/>
      <c r="E2711"/>
      <c r="F2711"/>
    </row>
    <row r="2712" spans="1:6" x14ac:dyDescent="0.35">
      <c r="A2712"/>
      <c r="B2712"/>
      <c r="C2712"/>
      <c r="D2712"/>
      <c r="E2712"/>
      <c r="F2712"/>
    </row>
    <row r="2713" spans="1:6" x14ac:dyDescent="0.35">
      <c r="A2713"/>
      <c r="B2713"/>
      <c r="C2713"/>
      <c r="D2713"/>
      <c r="E2713"/>
      <c r="F2713"/>
    </row>
    <row r="2714" spans="1:6" x14ac:dyDescent="0.35">
      <c r="A2714"/>
      <c r="B2714"/>
      <c r="C2714"/>
      <c r="D2714"/>
      <c r="E2714"/>
      <c r="F2714"/>
    </row>
    <row r="2715" spans="1:6" x14ac:dyDescent="0.35">
      <c r="A2715"/>
      <c r="B2715"/>
      <c r="C2715"/>
      <c r="D2715"/>
      <c r="E2715"/>
      <c r="F2715"/>
    </row>
    <row r="2716" spans="1:6" x14ac:dyDescent="0.35">
      <c r="A2716"/>
      <c r="B2716"/>
      <c r="C2716"/>
      <c r="D2716"/>
      <c r="E2716"/>
      <c r="F2716"/>
    </row>
    <row r="2717" spans="1:6" x14ac:dyDescent="0.35">
      <c r="A2717"/>
      <c r="B2717"/>
      <c r="C2717"/>
      <c r="D2717"/>
      <c r="E2717"/>
      <c r="F2717"/>
    </row>
    <row r="2718" spans="1:6" x14ac:dyDescent="0.35">
      <c r="A2718"/>
      <c r="B2718"/>
      <c r="C2718"/>
      <c r="D2718"/>
      <c r="E2718"/>
      <c r="F2718"/>
    </row>
    <row r="2719" spans="1:6" x14ac:dyDescent="0.35">
      <c r="A2719"/>
      <c r="B2719"/>
      <c r="C2719"/>
      <c r="D2719"/>
      <c r="E2719"/>
      <c r="F2719"/>
    </row>
    <row r="2720" spans="1:6" x14ac:dyDescent="0.35">
      <c r="A2720"/>
      <c r="B2720"/>
      <c r="C2720"/>
      <c r="D2720"/>
      <c r="E2720"/>
      <c r="F2720"/>
    </row>
    <row r="2721" spans="1:6" x14ac:dyDescent="0.35">
      <c r="A2721"/>
      <c r="B2721"/>
      <c r="C2721"/>
      <c r="D2721"/>
      <c r="E2721"/>
      <c r="F2721"/>
    </row>
    <row r="2722" spans="1:6" x14ac:dyDescent="0.35">
      <c r="A2722"/>
      <c r="B2722"/>
      <c r="C2722"/>
      <c r="D2722"/>
      <c r="E2722"/>
      <c r="F2722"/>
    </row>
    <row r="2723" spans="1:6" x14ac:dyDescent="0.35">
      <c r="A2723"/>
      <c r="B2723"/>
      <c r="C2723"/>
      <c r="D2723"/>
      <c r="E2723"/>
      <c r="F2723"/>
    </row>
    <row r="2724" spans="1:6" x14ac:dyDescent="0.35">
      <c r="A2724"/>
      <c r="B2724"/>
      <c r="C2724"/>
      <c r="D2724"/>
      <c r="E2724"/>
      <c r="F2724"/>
    </row>
    <row r="2725" spans="1:6" x14ac:dyDescent="0.35">
      <c r="A2725"/>
      <c r="B2725"/>
      <c r="C2725"/>
      <c r="D2725"/>
      <c r="E2725"/>
      <c r="F2725"/>
    </row>
    <row r="2726" spans="1:6" x14ac:dyDescent="0.35">
      <c r="A2726"/>
      <c r="B2726"/>
      <c r="C2726"/>
      <c r="D2726"/>
      <c r="E2726"/>
      <c r="F2726"/>
    </row>
    <row r="2727" spans="1:6" x14ac:dyDescent="0.35">
      <c r="A2727"/>
      <c r="B2727"/>
      <c r="C2727"/>
      <c r="D2727"/>
      <c r="E2727"/>
      <c r="F2727"/>
    </row>
    <row r="2728" spans="1:6" x14ac:dyDescent="0.35">
      <c r="A2728"/>
      <c r="B2728"/>
      <c r="C2728"/>
      <c r="D2728"/>
      <c r="E2728"/>
      <c r="F2728"/>
    </row>
    <row r="2729" spans="1:6" x14ac:dyDescent="0.35">
      <c r="A2729"/>
      <c r="B2729"/>
      <c r="C2729"/>
      <c r="D2729"/>
      <c r="E2729"/>
      <c r="F2729"/>
    </row>
    <row r="2730" spans="1:6" x14ac:dyDescent="0.35">
      <c r="A2730"/>
      <c r="B2730"/>
      <c r="C2730"/>
      <c r="D2730"/>
      <c r="E2730"/>
      <c r="F2730"/>
    </row>
    <row r="2731" spans="1:6" x14ac:dyDescent="0.35">
      <c r="A2731"/>
      <c r="B2731"/>
      <c r="C2731"/>
      <c r="D2731"/>
      <c r="E2731"/>
      <c r="F2731"/>
    </row>
    <row r="2732" spans="1:6" x14ac:dyDescent="0.35">
      <c r="A2732"/>
      <c r="B2732"/>
      <c r="C2732"/>
      <c r="D2732"/>
      <c r="E2732"/>
      <c r="F2732"/>
    </row>
    <row r="2733" spans="1:6" x14ac:dyDescent="0.35">
      <c r="A2733"/>
      <c r="B2733"/>
      <c r="C2733"/>
      <c r="D2733"/>
      <c r="E2733"/>
      <c r="F2733"/>
    </row>
    <row r="2734" spans="1:6" x14ac:dyDescent="0.35">
      <c r="A2734"/>
      <c r="B2734"/>
      <c r="C2734"/>
      <c r="D2734"/>
      <c r="E2734"/>
      <c r="F2734"/>
    </row>
    <row r="2735" spans="1:6" x14ac:dyDescent="0.35">
      <c r="A2735"/>
      <c r="B2735"/>
      <c r="C2735"/>
      <c r="D2735"/>
      <c r="E2735"/>
      <c r="F2735"/>
    </row>
    <row r="2736" spans="1:6" x14ac:dyDescent="0.35">
      <c r="A2736"/>
      <c r="B2736"/>
      <c r="C2736"/>
      <c r="D2736"/>
      <c r="E2736"/>
      <c r="F2736"/>
    </row>
    <row r="2737" spans="1:6" x14ac:dyDescent="0.35">
      <c r="A2737"/>
      <c r="B2737"/>
      <c r="C2737"/>
      <c r="D2737"/>
      <c r="E2737"/>
      <c r="F2737"/>
    </row>
    <row r="2738" spans="1:6" x14ac:dyDescent="0.35">
      <c r="A2738"/>
      <c r="B2738"/>
      <c r="C2738"/>
      <c r="D2738"/>
      <c r="E2738"/>
      <c r="F2738"/>
    </row>
    <row r="2739" spans="1:6" x14ac:dyDescent="0.35">
      <c r="A2739"/>
      <c r="B2739"/>
      <c r="C2739"/>
      <c r="D2739"/>
      <c r="E2739"/>
      <c r="F2739"/>
    </row>
    <row r="2740" spans="1:6" x14ac:dyDescent="0.35">
      <c r="A2740"/>
      <c r="B2740"/>
      <c r="C2740"/>
      <c r="D2740"/>
      <c r="E2740"/>
      <c r="F2740"/>
    </row>
    <row r="2741" spans="1:6" x14ac:dyDescent="0.35">
      <c r="A2741"/>
      <c r="B2741"/>
      <c r="C2741"/>
      <c r="D2741"/>
      <c r="E2741"/>
      <c r="F2741"/>
    </row>
    <row r="2742" spans="1:6" x14ac:dyDescent="0.35">
      <c r="A2742"/>
      <c r="B2742"/>
      <c r="C2742"/>
      <c r="D2742"/>
      <c r="E2742"/>
      <c r="F2742"/>
    </row>
    <row r="2743" spans="1:6" x14ac:dyDescent="0.35">
      <c r="A2743"/>
      <c r="B2743"/>
      <c r="C2743"/>
      <c r="D2743"/>
      <c r="E2743"/>
      <c r="F2743"/>
    </row>
    <row r="2744" spans="1:6" x14ac:dyDescent="0.35">
      <c r="A2744"/>
      <c r="B2744"/>
      <c r="C2744"/>
      <c r="D2744"/>
      <c r="E2744"/>
      <c r="F2744"/>
    </row>
    <row r="2745" spans="1:6" x14ac:dyDescent="0.35">
      <c r="A2745"/>
      <c r="B2745"/>
      <c r="C2745"/>
      <c r="D2745"/>
      <c r="E2745"/>
      <c r="F2745"/>
    </row>
    <row r="2746" spans="1:6" x14ac:dyDescent="0.35">
      <c r="A2746"/>
      <c r="B2746"/>
      <c r="C2746"/>
      <c r="D2746"/>
      <c r="E2746"/>
      <c r="F2746"/>
    </row>
    <row r="2747" spans="1:6" x14ac:dyDescent="0.35">
      <c r="A2747"/>
      <c r="B2747"/>
      <c r="C2747"/>
      <c r="D2747"/>
      <c r="E2747"/>
      <c r="F2747"/>
    </row>
    <row r="2748" spans="1:6" x14ac:dyDescent="0.35">
      <c r="A2748"/>
      <c r="B2748"/>
      <c r="C2748"/>
      <c r="D2748"/>
      <c r="E2748"/>
      <c r="F2748"/>
    </row>
    <row r="2749" spans="1:6" x14ac:dyDescent="0.35">
      <c r="A2749"/>
      <c r="B2749"/>
      <c r="C2749"/>
      <c r="D2749"/>
      <c r="E2749"/>
      <c r="F2749"/>
    </row>
    <row r="2750" spans="1:6" x14ac:dyDescent="0.35">
      <c r="A2750"/>
      <c r="B2750"/>
      <c r="C2750"/>
      <c r="D2750"/>
      <c r="E2750"/>
      <c r="F2750"/>
    </row>
    <row r="2751" spans="1:6" x14ac:dyDescent="0.35">
      <c r="A2751"/>
      <c r="B2751"/>
      <c r="C2751"/>
      <c r="D2751"/>
      <c r="E2751"/>
      <c r="F2751"/>
    </row>
    <row r="2752" spans="1:6" x14ac:dyDescent="0.35">
      <c r="A2752"/>
      <c r="B2752"/>
      <c r="C2752"/>
      <c r="D2752"/>
      <c r="E2752"/>
      <c r="F2752"/>
    </row>
    <row r="2753" spans="1:6" x14ac:dyDescent="0.35">
      <c r="A2753"/>
      <c r="B2753"/>
      <c r="C2753"/>
      <c r="D2753"/>
      <c r="E2753"/>
      <c r="F2753"/>
    </row>
    <row r="2754" spans="1:6" x14ac:dyDescent="0.35">
      <c r="A2754"/>
      <c r="B2754"/>
      <c r="C2754"/>
      <c r="D2754"/>
      <c r="E2754"/>
      <c r="F2754"/>
    </row>
    <row r="2755" spans="1:6" x14ac:dyDescent="0.35">
      <c r="A2755"/>
      <c r="B2755"/>
      <c r="C2755"/>
      <c r="D2755"/>
      <c r="E2755"/>
      <c r="F2755"/>
    </row>
    <row r="2756" spans="1:6" x14ac:dyDescent="0.35">
      <c r="A2756"/>
      <c r="B2756"/>
      <c r="C2756"/>
      <c r="D2756"/>
      <c r="E2756"/>
      <c r="F2756"/>
    </row>
    <row r="2757" spans="1:6" x14ac:dyDescent="0.35">
      <c r="A2757"/>
      <c r="B2757"/>
      <c r="C2757"/>
      <c r="D2757"/>
      <c r="E2757"/>
      <c r="F2757"/>
    </row>
    <row r="2758" spans="1:6" x14ac:dyDescent="0.35">
      <c r="A2758"/>
      <c r="B2758"/>
      <c r="C2758"/>
      <c r="D2758"/>
      <c r="E2758"/>
      <c r="F2758"/>
    </row>
    <row r="2759" spans="1:6" x14ac:dyDescent="0.35">
      <c r="A2759"/>
      <c r="B2759"/>
      <c r="C2759"/>
      <c r="D2759"/>
      <c r="E2759"/>
      <c r="F2759"/>
    </row>
    <row r="2760" spans="1:6" x14ac:dyDescent="0.35">
      <c r="A2760"/>
      <c r="B2760"/>
      <c r="C2760"/>
      <c r="D2760"/>
      <c r="E2760"/>
      <c r="F2760"/>
    </row>
    <row r="2761" spans="1:6" x14ac:dyDescent="0.35">
      <c r="A2761"/>
      <c r="B2761"/>
      <c r="C2761"/>
      <c r="D2761"/>
      <c r="E2761"/>
      <c r="F2761"/>
    </row>
    <row r="2762" spans="1:6" x14ac:dyDescent="0.35">
      <c r="A2762"/>
      <c r="B2762"/>
      <c r="C2762"/>
      <c r="D2762"/>
      <c r="E2762"/>
      <c r="F2762"/>
    </row>
    <row r="2763" spans="1:6" x14ac:dyDescent="0.35">
      <c r="A2763"/>
      <c r="B2763"/>
      <c r="C2763"/>
      <c r="D2763"/>
      <c r="E2763"/>
      <c r="F2763"/>
    </row>
    <row r="2764" spans="1:6" x14ac:dyDescent="0.35">
      <c r="A2764"/>
      <c r="B2764"/>
      <c r="C2764"/>
      <c r="D2764"/>
      <c r="E2764"/>
      <c r="F2764"/>
    </row>
    <row r="2765" spans="1:6" x14ac:dyDescent="0.35">
      <c r="A2765"/>
      <c r="B2765"/>
      <c r="C2765"/>
      <c r="D2765"/>
      <c r="E2765"/>
      <c r="F2765"/>
    </row>
    <row r="2766" spans="1:6" x14ac:dyDescent="0.35">
      <c r="A2766"/>
      <c r="B2766"/>
      <c r="C2766"/>
      <c r="D2766"/>
      <c r="E2766"/>
      <c r="F2766"/>
    </row>
    <row r="2767" spans="1:6" x14ac:dyDescent="0.35">
      <c r="A2767"/>
      <c r="B2767"/>
      <c r="C2767"/>
      <c r="D2767"/>
      <c r="E2767"/>
      <c r="F2767"/>
    </row>
    <row r="2768" spans="1:6" x14ac:dyDescent="0.35">
      <c r="A2768"/>
      <c r="B2768"/>
      <c r="C2768"/>
      <c r="D2768"/>
      <c r="E2768"/>
      <c r="F2768"/>
    </row>
    <row r="2769" spans="1:6" x14ac:dyDescent="0.35">
      <c r="A2769"/>
      <c r="B2769"/>
      <c r="C2769"/>
      <c r="D2769"/>
      <c r="E2769"/>
      <c r="F2769"/>
    </row>
    <row r="2770" spans="1:6" x14ac:dyDescent="0.35">
      <c r="A2770"/>
      <c r="B2770"/>
      <c r="C2770"/>
      <c r="D2770"/>
      <c r="E2770"/>
      <c r="F2770"/>
    </row>
    <row r="2771" spans="1:6" x14ac:dyDescent="0.35">
      <c r="A2771"/>
      <c r="B2771"/>
      <c r="C2771"/>
      <c r="D2771"/>
      <c r="E2771"/>
      <c r="F2771"/>
    </row>
    <row r="2772" spans="1:6" x14ac:dyDescent="0.35">
      <c r="A2772"/>
      <c r="B2772"/>
      <c r="C2772"/>
      <c r="D2772"/>
      <c r="E2772"/>
      <c r="F2772"/>
    </row>
    <row r="2773" spans="1:6" x14ac:dyDescent="0.35">
      <c r="A2773"/>
      <c r="B2773"/>
      <c r="C2773"/>
      <c r="D2773"/>
      <c r="E2773"/>
      <c r="F2773"/>
    </row>
    <row r="2774" spans="1:6" x14ac:dyDescent="0.35">
      <c r="A2774"/>
      <c r="B2774"/>
      <c r="C2774"/>
      <c r="D2774"/>
      <c r="E2774"/>
      <c r="F2774"/>
    </row>
    <row r="2775" spans="1:6" x14ac:dyDescent="0.35">
      <c r="A2775"/>
      <c r="B2775"/>
      <c r="C2775"/>
      <c r="D2775"/>
      <c r="E2775"/>
      <c r="F2775"/>
    </row>
    <row r="2776" spans="1:6" x14ac:dyDescent="0.35">
      <c r="A2776"/>
      <c r="B2776"/>
      <c r="C2776"/>
      <c r="D2776"/>
      <c r="E2776"/>
      <c r="F2776"/>
    </row>
    <row r="2777" spans="1:6" x14ac:dyDescent="0.35">
      <c r="A2777"/>
      <c r="B2777"/>
      <c r="C2777"/>
      <c r="D2777"/>
      <c r="E2777"/>
      <c r="F2777"/>
    </row>
    <row r="2778" spans="1:6" x14ac:dyDescent="0.35">
      <c r="A2778"/>
      <c r="B2778"/>
      <c r="C2778"/>
      <c r="D2778"/>
      <c r="E2778"/>
      <c r="F2778"/>
    </row>
    <row r="2779" spans="1:6" x14ac:dyDescent="0.35">
      <c r="A2779"/>
      <c r="B2779"/>
      <c r="C2779"/>
      <c r="D2779"/>
      <c r="E2779"/>
      <c r="F2779"/>
    </row>
    <row r="2780" spans="1:6" x14ac:dyDescent="0.35">
      <c r="A2780"/>
      <c r="B2780"/>
      <c r="C2780"/>
      <c r="D2780"/>
      <c r="E2780"/>
      <c r="F2780"/>
    </row>
    <row r="2781" spans="1:6" x14ac:dyDescent="0.35">
      <c r="A2781"/>
      <c r="B2781"/>
      <c r="C2781"/>
      <c r="D2781"/>
      <c r="E2781"/>
      <c r="F2781"/>
    </row>
    <row r="2782" spans="1:6" x14ac:dyDescent="0.35">
      <c r="A2782"/>
      <c r="B2782"/>
      <c r="C2782"/>
      <c r="D2782"/>
      <c r="E2782"/>
      <c r="F2782"/>
    </row>
    <row r="2783" spans="1:6" x14ac:dyDescent="0.35">
      <c r="A2783"/>
      <c r="B2783"/>
      <c r="C2783"/>
      <c r="D2783"/>
      <c r="E2783"/>
      <c r="F2783"/>
    </row>
    <row r="2784" spans="1:6" x14ac:dyDescent="0.35">
      <c r="A2784"/>
      <c r="B2784"/>
      <c r="C2784"/>
      <c r="D2784"/>
      <c r="E2784"/>
      <c r="F2784"/>
    </row>
    <row r="2785" spans="1:6" x14ac:dyDescent="0.35">
      <c r="A2785"/>
      <c r="B2785"/>
      <c r="C2785"/>
      <c r="D2785"/>
      <c r="E2785"/>
      <c r="F2785"/>
    </row>
    <row r="2786" spans="1:6" x14ac:dyDescent="0.35">
      <c r="A2786"/>
      <c r="B2786"/>
      <c r="C2786"/>
      <c r="D2786"/>
      <c r="E2786"/>
      <c r="F2786"/>
    </row>
    <row r="2787" spans="1:6" x14ac:dyDescent="0.35">
      <c r="A2787"/>
      <c r="B2787"/>
      <c r="C2787"/>
      <c r="D2787"/>
      <c r="E2787"/>
      <c r="F2787"/>
    </row>
    <row r="2788" spans="1:6" x14ac:dyDescent="0.35">
      <c r="A2788"/>
      <c r="B2788"/>
      <c r="C2788"/>
      <c r="D2788"/>
      <c r="E2788"/>
      <c r="F2788"/>
    </row>
    <row r="2789" spans="1:6" x14ac:dyDescent="0.35">
      <c r="A2789"/>
      <c r="B2789"/>
      <c r="C2789"/>
      <c r="D2789"/>
      <c r="E2789"/>
      <c r="F2789"/>
    </row>
    <row r="2790" spans="1:6" x14ac:dyDescent="0.35">
      <c r="A2790"/>
      <c r="B2790"/>
      <c r="C2790"/>
      <c r="D2790"/>
      <c r="E2790"/>
      <c r="F2790"/>
    </row>
    <row r="2791" spans="1:6" x14ac:dyDescent="0.35">
      <c r="A2791"/>
      <c r="B2791"/>
      <c r="C2791"/>
      <c r="D2791"/>
      <c r="E2791"/>
      <c r="F2791"/>
    </row>
    <row r="2792" spans="1:6" x14ac:dyDescent="0.35">
      <c r="A2792"/>
      <c r="B2792"/>
      <c r="C2792"/>
      <c r="D2792"/>
      <c r="E2792"/>
      <c r="F2792"/>
    </row>
    <row r="2793" spans="1:6" x14ac:dyDescent="0.35">
      <c r="A2793"/>
      <c r="B2793"/>
      <c r="C2793"/>
      <c r="D2793"/>
      <c r="E2793"/>
      <c r="F2793"/>
    </row>
    <row r="2794" spans="1:6" x14ac:dyDescent="0.35">
      <c r="A2794"/>
      <c r="B2794"/>
      <c r="C2794"/>
      <c r="D2794"/>
      <c r="E2794"/>
      <c r="F2794"/>
    </row>
    <row r="2795" spans="1:6" x14ac:dyDescent="0.35">
      <c r="A2795"/>
      <c r="B2795"/>
      <c r="C2795"/>
      <c r="D2795"/>
      <c r="E2795"/>
      <c r="F2795"/>
    </row>
    <row r="2796" spans="1:6" x14ac:dyDescent="0.35">
      <c r="A2796"/>
      <c r="B2796"/>
      <c r="C2796"/>
      <c r="D2796"/>
      <c r="E2796"/>
      <c r="F2796"/>
    </row>
    <row r="2797" spans="1:6" x14ac:dyDescent="0.35">
      <c r="A2797"/>
      <c r="B2797"/>
      <c r="C2797"/>
      <c r="D2797"/>
      <c r="E2797"/>
      <c r="F2797"/>
    </row>
    <row r="2798" spans="1:6" x14ac:dyDescent="0.35">
      <c r="A2798"/>
      <c r="B2798"/>
      <c r="C2798"/>
      <c r="D2798"/>
      <c r="E2798"/>
      <c r="F2798"/>
    </row>
    <row r="2799" spans="1:6" x14ac:dyDescent="0.35">
      <c r="A2799"/>
      <c r="B2799"/>
      <c r="C2799"/>
      <c r="D2799"/>
      <c r="E2799"/>
      <c r="F2799"/>
    </row>
    <row r="2800" spans="1:6" x14ac:dyDescent="0.35">
      <c r="A2800"/>
      <c r="B2800"/>
      <c r="C2800"/>
      <c r="D2800"/>
      <c r="E2800"/>
      <c r="F2800"/>
    </row>
    <row r="2801" spans="1:6" x14ac:dyDescent="0.35">
      <c r="A2801"/>
      <c r="B2801"/>
      <c r="C2801"/>
      <c r="D2801"/>
      <c r="E2801"/>
      <c r="F2801"/>
    </row>
    <row r="2802" spans="1:6" x14ac:dyDescent="0.35">
      <c r="A2802"/>
      <c r="B2802"/>
      <c r="C2802"/>
      <c r="D2802"/>
      <c r="E2802"/>
      <c r="F2802"/>
    </row>
    <row r="2803" spans="1:6" x14ac:dyDescent="0.35">
      <c r="A2803"/>
      <c r="B2803"/>
      <c r="C2803"/>
      <c r="D2803"/>
      <c r="E2803"/>
      <c r="F2803"/>
    </row>
    <row r="2804" spans="1:6" x14ac:dyDescent="0.35">
      <c r="A2804"/>
      <c r="B2804"/>
      <c r="C2804"/>
      <c r="D2804"/>
      <c r="E2804"/>
      <c r="F2804"/>
    </row>
    <row r="2805" spans="1:6" x14ac:dyDescent="0.35">
      <c r="A2805"/>
      <c r="B2805"/>
      <c r="C2805"/>
      <c r="D2805"/>
      <c r="E2805"/>
      <c r="F2805"/>
    </row>
    <row r="2806" spans="1:6" x14ac:dyDescent="0.35">
      <c r="A2806"/>
      <c r="B2806"/>
      <c r="C2806"/>
      <c r="D2806"/>
      <c r="E2806"/>
      <c r="F2806"/>
    </row>
    <row r="2807" spans="1:6" x14ac:dyDescent="0.35">
      <c r="A2807"/>
      <c r="B2807"/>
      <c r="C2807"/>
      <c r="D2807"/>
      <c r="E2807"/>
      <c r="F2807"/>
    </row>
    <row r="2808" spans="1:6" x14ac:dyDescent="0.35">
      <c r="A2808"/>
      <c r="B2808"/>
      <c r="C2808"/>
      <c r="D2808"/>
      <c r="E2808"/>
      <c r="F2808"/>
    </row>
    <row r="2809" spans="1:6" x14ac:dyDescent="0.35">
      <c r="A2809"/>
      <c r="B2809"/>
      <c r="C2809"/>
      <c r="D2809"/>
      <c r="E2809"/>
      <c r="F2809"/>
    </row>
    <row r="2810" spans="1:6" x14ac:dyDescent="0.35">
      <c r="A2810"/>
      <c r="B2810"/>
      <c r="C2810"/>
      <c r="D2810"/>
      <c r="E2810"/>
      <c r="F2810"/>
    </row>
    <row r="2811" spans="1:6" x14ac:dyDescent="0.35">
      <c r="A2811"/>
      <c r="B2811"/>
      <c r="C2811"/>
      <c r="D2811"/>
      <c r="E2811"/>
      <c r="F2811"/>
    </row>
    <row r="2812" spans="1:6" x14ac:dyDescent="0.35">
      <c r="A2812"/>
      <c r="B2812"/>
      <c r="C2812"/>
      <c r="D2812"/>
      <c r="E2812"/>
      <c r="F2812"/>
    </row>
    <row r="2813" spans="1:6" x14ac:dyDescent="0.35">
      <c r="A2813"/>
      <c r="B2813"/>
      <c r="C2813"/>
      <c r="D2813"/>
      <c r="E2813"/>
      <c r="F2813"/>
    </row>
    <row r="2814" spans="1:6" x14ac:dyDescent="0.35">
      <c r="A2814"/>
      <c r="B2814"/>
      <c r="C2814"/>
      <c r="D2814"/>
      <c r="E2814"/>
      <c r="F2814"/>
    </row>
    <row r="2815" spans="1:6" x14ac:dyDescent="0.35">
      <c r="A2815"/>
      <c r="B2815"/>
      <c r="C2815"/>
      <c r="D2815"/>
      <c r="E2815"/>
      <c r="F2815"/>
    </row>
    <row r="2816" spans="1:6" x14ac:dyDescent="0.35">
      <c r="A2816"/>
      <c r="B2816"/>
      <c r="C2816"/>
      <c r="D2816"/>
      <c r="E2816"/>
      <c r="F2816"/>
    </row>
    <row r="2817" spans="1:6" x14ac:dyDescent="0.35">
      <c r="A2817"/>
      <c r="B2817"/>
      <c r="C2817"/>
      <c r="D2817"/>
      <c r="E2817"/>
      <c r="F2817"/>
    </row>
    <row r="2818" spans="1:6" x14ac:dyDescent="0.35">
      <c r="A2818"/>
      <c r="B2818"/>
      <c r="C2818"/>
      <c r="D2818"/>
      <c r="E2818"/>
      <c r="F2818"/>
    </row>
    <row r="2819" spans="1:6" x14ac:dyDescent="0.35">
      <c r="A2819"/>
      <c r="B2819"/>
      <c r="C2819"/>
      <c r="D2819"/>
      <c r="E2819"/>
      <c r="F2819"/>
    </row>
    <row r="2820" spans="1:6" x14ac:dyDescent="0.35">
      <c r="A2820"/>
      <c r="B2820"/>
      <c r="C2820"/>
      <c r="D2820"/>
      <c r="E2820"/>
      <c r="F2820"/>
    </row>
    <row r="2821" spans="1:6" x14ac:dyDescent="0.35">
      <c r="A2821"/>
      <c r="B2821"/>
      <c r="C2821"/>
      <c r="D2821"/>
      <c r="E2821"/>
      <c r="F2821"/>
    </row>
    <row r="2822" spans="1:6" x14ac:dyDescent="0.35">
      <c r="A2822"/>
      <c r="B2822"/>
      <c r="C2822"/>
      <c r="D2822"/>
      <c r="E2822"/>
      <c r="F2822"/>
    </row>
    <row r="2823" spans="1:6" x14ac:dyDescent="0.35">
      <c r="A2823"/>
      <c r="B2823"/>
      <c r="C2823"/>
      <c r="D2823"/>
      <c r="E2823"/>
      <c r="F2823"/>
    </row>
    <row r="2824" spans="1:6" x14ac:dyDescent="0.35">
      <c r="A2824"/>
      <c r="B2824"/>
      <c r="C2824"/>
      <c r="D2824"/>
      <c r="E2824"/>
      <c r="F2824"/>
    </row>
    <row r="2825" spans="1:6" x14ac:dyDescent="0.35">
      <c r="A2825"/>
      <c r="B2825"/>
      <c r="C2825"/>
      <c r="D2825"/>
      <c r="E2825"/>
      <c r="F2825"/>
    </row>
    <row r="2826" spans="1:6" x14ac:dyDescent="0.35">
      <c r="A2826"/>
      <c r="B2826"/>
      <c r="C2826"/>
      <c r="D2826"/>
      <c r="E2826"/>
      <c r="F2826"/>
    </row>
    <row r="2827" spans="1:6" x14ac:dyDescent="0.35">
      <c r="A2827"/>
      <c r="B2827"/>
      <c r="C2827"/>
      <c r="D2827"/>
      <c r="E2827"/>
      <c r="F2827"/>
    </row>
    <row r="2828" spans="1:6" x14ac:dyDescent="0.35">
      <c r="A2828"/>
      <c r="B2828"/>
      <c r="C2828"/>
      <c r="D2828"/>
      <c r="E2828"/>
      <c r="F2828"/>
    </row>
    <row r="2829" spans="1:6" x14ac:dyDescent="0.35">
      <c r="A2829"/>
      <c r="B2829"/>
      <c r="C2829"/>
      <c r="D2829"/>
      <c r="E2829"/>
      <c r="F2829"/>
    </row>
    <row r="2830" spans="1:6" x14ac:dyDescent="0.35">
      <c r="A2830"/>
      <c r="B2830"/>
      <c r="C2830"/>
      <c r="D2830"/>
      <c r="E2830"/>
      <c r="F2830"/>
    </row>
    <row r="2831" spans="1:6" x14ac:dyDescent="0.35">
      <c r="A2831"/>
      <c r="B2831"/>
      <c r="C2831"/>
      <c r="D2831"/>
      <c r="E2831"/>
      <c r="F2831"/>
    </row>
    <row r="2832" spans="1:6" x14ac:dyDescent="0.35">
      <c r="A2832"/>
      <c r="B2832"/>
      <c r="C2832"/>
      <c r="D2832"/>
      <c r="E2832"/>
      <c r="F2832"/>
    </row>
    <row r="2833" spans="1:6" x14ac:dyDescent="0.35">
      <c r="A2833"/>
      <c r="B2833"/>
      <c r="C2833"/>
      <c r="D2833"/>
      <c r="E2833"/>
      <c r="F2833"/>
    </row>
    <row r="2834" spans="1:6" x14ac:dyDescent="0.35">
      <c r="A2834"/>
      <c r="B2834"/>
      <c r="C2834"/>
      <c r="D2834"/>
      <c r="E2834"/>
      <c r="F2834"/>
    </row>
    <row r="2835" spans="1:6" x14ac:dyDescent="0.35">
      <c r="A2835"/>
      <c r="B2835"/>
      <c r="C2835"/>
      <c r="D2835"/>
      <c r="E2835"/>
      <c r="F2835"/>
    </row>
    <row r="2836" spans="1:6" x14ac:dyDescent="0.35">
      <c r="A2836"/>
      <c r="B2836"/>
      <c r="C2836"/>
      <c r="D2836"/>
      <c r="E2836"/>
      <c r="F2836"/>
    </row>
    <row r="2837" spans="1:6" x14ac:dyDescent="0.35">
      <c r="A2837"/>
      <c r="B2837"/>
      <c r="C2837"/>
      <c r="D2837"/>
      <c r="E2837"/>
      <c r="F2837"/>
    </row>
    <row r="2838" spans="1:6" x14ac:dyDescent="0.35">
      <c r="A2838"/>
      <c r="B2838"/>
      <c r="C2838"/>
      <c r="D2838"/>
      <c r="E2838"/>
      <c r="F2838"/>
    </row>
    <row r="2839" spans="1:6" x14ac:dyDescent="0.35">
      <c r="A2839"/>
      <c r="B2839"/>
      <c r="C2839"/>
      <c r="D2839"/>
      <c r="E2839"/>
      <c r="F2839"/>
    </row>
    <row r="2840" spans="1:6" x14ac:dyDescent="0.35">
      <c r="A2840"/>
      <c r="B2840"/>
      <c r="C2840"/>
      <c r="D2840"/>
      <c r="E2840"/>
      <c r="F2840"/>
    </row>
    <row r="2841" spans="1:6" x14ac:dyDescent="0.35">
      <c r="A2841"/>
      <c r="B2841"/>
      <c r="C2841"/>
      <c r="D2841"/>
      <c r="E2841"/>
      <c r="F2841"/>
    </row>
    <row r="2842" spans="1:6" x14ac:dyDescent="0.35">
      <c r="A2842"/>
      <c r="B2842"/>
      <c r="C2842"/>
      <c r="D2842"/>
      <c r="E2842"/>
      <c r="F2842"/>
    </row>
    <row r="2843" spans="1:6" x14ac:dyDescent="0.35">
      <c r="A2843"/>
      <c r="B2843"/>
      <c r="C2843"/>
      <c r="D2843"/>
      <c r="E2843"/>
      <c r="F2843"/>
    </row>
    <row r="2844" spans="1:6" x14ac:dyDescent="0.35">
      <c r="A2844"/>
      <c r="B2844"/>
      <c r="C2844"/>
      <c r="D2844"/>
      <c r="E2844"/>
      <c r="F2844"/>
    </row>
    <row r="2845" spans="1:6" x14ac:dyDescent="0.35">
      <c r="A2845"/>
      <c r="B2845"/>
      <c r="C2845"/>
      <c r="D2845"/>
      <c r="E2845"/>
      <c r="F2845"/>
    </row>
    <row r="2846" spans="1:6" x14ac:dyDescent="0.35">
      <c r="A2846"/>
      <c r="B2846"/>
      <c r="C2846"/>
      <c r="D2846"/>
      <c r="E2846"/>
      <c r="F2846"/>
    </row>
    <row r="2847" spans="1:6" x14ac:dyDescent="0.35">
      <c r="A2847"/>
      <c r="B2847"/>
      <c r="C2847"/>
      <c r="D2847"/>
      <c r="E2847"/>
      <c r="F2847"/>
    </row>
    <row r="2848" spans="1:6" x14ac:dyDescent="0.35">
      <c r="A2848"/>
      <c r="B2848"/>
      <c r="C2848"/>
      <c r="D2848"/>
      <c r="E2848"/>
      <c r="F2848"/>
    </row>
    <row r="2849" spans="1:6" x14ac:dyDescent="0.35">
      <c r="A2849"/>
      <c r="B2849"/>
      <c r="C2849"/>
      <c r="D2849"/>
      <c r="E2849"/>
      <c r="F2849"/>
    </row>
    <row r="2850" spans="1:6" x14ac:dyDescent="0.35">
      <c r="A2850"/>
      <c r="B2850"/>
      <c r="C2850"/>
      <c r="D2850"/>
      <c r="E2850"/>
      <c r="F2850"/>
    </row>
    <row r="2851" spans="1:6" x14ac:dyDescent="0.35">
      <c r="A2851"/>
      <c r="B2851"/>
      <c r="C2851"/>
      <c r="D2851"/>
      <c r="E2851"/>
      <c r="F2851"/>
    </row>
    <row r="2852" spans="1:6" x14ac:dyDescent="0.35">
      <c r="A2852"/>
      <c r="B2852"/>
      <c r="C2852"/>
      <c r="D2852"/>
      <c r="E2852"/>
      <c r="F2852"/>
    </row>
    <row r="2853" spans="1:6" x14ac:dyDescent="0.35">
      <c r="A2853"/>
      <c r="B2853"/>
      <c r="C2853"/>
      <c r="D2853"/>
      <c r="E2853"/>
      <c r="F2853"/>
    </row>
    <row r="2854" spans="1:6" x14ac:dyDescent="0.35">
      <c r="A2854"/>
      <c r="B2854"/>
      <c r="C2854"/>
      <c r="D2854"/>
      <c r="E2854"/>
      <c r="F2854"/>
    </row>
    <row r="2855" spans="1:6" x14ac:dyDescent="0.35">
      <c r="A2855"/>
      <c r="B2855"/>
      <c r="C2855"/>
      <c r="D2855"/>
      <c r="E2855"/>
      <c r="F2855"/>
    </row>
    <row r="2856" spans="1:6" x14ac:dyDescent="0.35">
      <c r="A2856"/>
      <c r="B2856"/>
      <c r="C2856"/>
      <c r="D2856"/>
      <c r="E2856"/>
      <c r="F2856"/>
    </row>
    <row r="2857" spans="1:6" x14ac:dyDescent="0.35">
      <c r="A2857"/>
      <c r="B2857"/>
      <c r="C2857"/>
      <c r="D2857"/>
      <c r="E2857"/>
      <c r="F2857"/>
    </row>
    <row r="2858" spans="1:6" x14ac:dyDescent="0.35">
      <c r="A2858"/>
      <c r="B2858"/>
      <c r="C2858"/>
      <c r="D2858"/>
      <c r="E2858"/>
      <c r="F2858"/>
    </row>
    <row r="2859" spans="1:6" x14ac:dyDescent="0.35">
      <c r="A2859"/>
      <c r="B2859"/>
      <c r="C2859"/>
      <c r="D2859"/>
      <c r="E2859"/>
      <c r="F2859"/>
    </row>
    <row r="2860" spans="1:6" x14ac:dyDescent="0.35">
      <c r="A2860"/>
      <c r="B2860"/>
      <c r="C2860"/>
      <c r="D2860"/>
      <c r="E2860"/>
      <c r="F2860"/>
    </row>
    <row r="2861" spans="1:6" x14ac:dyDescent="0.35">
      <c r="A2861"/>
      <c r="B2861"/>
      <c r="C2861"/>
      <c r="D2861"/>
      <c r="E2861"/>
      <c r="F2861"/>
    </row>
    <row r="2862" spans="1:6" x14ac:dyDescent="0.35">
      <c r="A2862"/>
      <c r="B2862"/>
      <c r="C2862"/>
      <c r="D2862"/>
      <c r="E2862"/>
      <c r="F2862"/>
    </row>
    <row r="2863" spans="1:6" x14ac:dyDescent="0.35">
      <c r="A2863"/>
      <c r="B2863"/>
      <c r="C2863"/>
      <c r="D2863"/>
      <c r="E2863"/>
      <c r="F2863"/>
    </row>
    <row r="2864" spans="1:6" x14ac:dyDescent="0.35">
      <c r="A2864"/>
      <c r="B2864"/>
      <c r="C2864"/>
      <c r="D2864"/>
      <c r="E2864"/>
      <c r="F2864"/>
    </row>
    <row r="2865" spans="1:6" x14ac:dyDescent="0.35">
      <c r="A2865"/>
      <c r="B2865"/>
      <c r="C2865"/>
      <c r="D2865"/>
      <c r="E2865"/>
      <c r="F2865"/>
    </row>
    <row r="2866" spans="1:6" x14ac:dyDescent="0.35">
      <c r="A2866"/>
      <c r="B2866"/>
      <c r="C2866"/>
      <c r="D2866"/>
      <c r="E2866"/>
      <c r="F2866"/>
    </row>
    <row r="2867" spans="1:6" x14ac:dyDescent="0.35">
      <c r="A2867"/>
      <c r="B2867"/>
      <c r="C2867"/>
      <c r="D2867"/>
      <c r="E2867"/>
      <c r="F2867"/>
    </row>
    <row r="2868" spans="1:6" x14ac:dyDescent="0.35">
      <c r="A2868"/>
      <c r="B2868"/>
      <c r="C2868"/>
      <c r="D2868"/>
      <c r="E2868"/>
      <c r="F2868"/>
    </row>
    <row r="2869" spans="1:6" x14ac:dyDescent="0.35">
      <c r="A2869"/>
      <c r="B2869"/>
      <c r="C2869"/>
      <c r="D2869"/>
      <c r="E2869"/>
      <c r="F2869"/>
    </row>
    <row r="2870" spans="1:6" x14ac:dyDescent="0.35">
      <c r="A2870"/>
      <c r="B2870"/>
      <c r="C2870"/>
      <c r="D2870"/>
      <c r="E2870"/>
      <c r="F2870"/>
    </row>
    <row r="2871" spans="1:6" x14ac:dyDescent="0.35">
      <c r="A2871"/>
      <c r="B2871"/>
      <c r="C2871"/>
      <c r="D2871"/>
      <c r="E2871"/>
      <c r="F2871"/>
    </row>
    <row r="2872" spans="1:6" x14ac:dyDescent="0.35">
      <c r="A2872"/>
      <c r="B2872"/>
      <c r="C2872"/>
      <c r="D2872"/>
      <c r="E2872"/>
      <c r="F2872"/>
    </row>
    <row r="2873" spans="1:6" x14ac:dyDescent="0.35">
      <c r="A2873"/>
      <c r="B2873"/>
      <c r="C2873"/>
      <c r="D2873"/>
      <c r="E2873"/>
      <c r="F2873"/>
    </row>
    <row r="2874" spans="1:6" x14ac:dyDescent="0.35">
      <c r="A2874"/>
      <c r="B2874"/>
      <c r="C2874"/>
      <c r="D2874"/>
      <c r="E2874"/>
      <c r="F2874"/>
    </row>
    <row r="2875" spans="1:6" x14ac:dyDescent="0.35">
      <c r="A2875"/>
      <c r="B2875"/>
      <c r="C2875"/>
      <c r="D2875"/>
      <c r="E2875"/>
      <c r="F2875"/>
    </row>
    <row r="2876" spans="1:6" x14ac:dyDescent="0.35">
      <c r="A2876"/>
      <c r="B2876"/>
      <c r="C2876"/>
      <c r="D2876"/>
      <c r="E2876"/>
      <c r="F2876"/>
    </row>
    <row r="2877" spans="1:6" x14ac:dyDescent="0.35">
      <c r="A2877"/>
      <c r="B2877"/>
      <c r="C2877"/>
      <c r="D2877"/>
      <c r="E2877"/>
      <c r="F2877"/>
    </row>
    <row r="2878" spans="1:6" x14ac:dyDescent="0.35">
      <c r="A2878"/>
      <c r="B2878"/>
      <c r="C2878"/>
      <c r="D2878"/>
      <c r="E2878"/>
      <c r="F2878"/>
    </row>
    <row r="2879" spans="1:6" x14ac:dyDescent="0.35">
      <c r="A2879"/>
      <c r="B2879"/>
      <c r="C2879"/>
      <c r="D2879"/>
      <c r="E2879"/>
      <c r="F2879"/>
    </row>
    <row r="2880" spans="1:6" x14ac:dyDescent="0.35">
      <c r="A2880"/>
      <c r="B2880"/>
      <c r="C2880"/>
      <c r="D2880"/>
      <c r="E2880"/>
      <c r="F2880"/>
    </row>
    <row r="2881" spans="1:6" x14ac:dyDescent="0.35">
      <c r="A2881"/>
      <c r="B2881"/>
      <c r="C2881"/>
      <c r="D2881"/>
      <c r="E2881"/>
      <c r="F2881"/>
    </row>
    <row r="2882" spans="1:6" x14ac:dyDescent="0.35">
      <c r="A2882"/>
      <c r="B2882"/>
      <c r="C2882"/>
      <c r="D2882"/>
      <c r="E2882"/>
      <c r="F2882"/>
    </row>
    <row r="2883" spans="1:6" x14ac:dyDescent="0.35">
      <c r="A2883"/>
      <c r="B2883"/>
      <c r="C2883"/>
      <c r="D2883"/>
      <c r="E2883"/>
      <c r="F2883"/>
    </row>
    <row r="2884" spans="1:6" x14ac:dyDescent="0.35">
      <c r="A2884"/>
      <c r="B2884"/>
      <c r="C2884"/>
      <c r="D2884"/>
      <c r="E2884"/>
      <c r="F2884"/>
    </row>
    <row r="2885" spans="1:6" x14ac:dyDescent="0.35">
      <c r="A2885"/>
      <c r="B2885"/>
      <c r="C2885"/>
      <c r="D2885"/>
      <c r="E2885"/>
      <c r="F2885"/>
    </row>
    <row r="2886" spans="1:6" x14ac:dyDescent="0.35">
      <c r="A2886"/>
      <c r="B2886"/>
      <c r="C2886"/>
      <c r="D2886"/>
      <c r="E2886"/>
      <c r="F2886"/>
    </row>
    <row r="2887" spans="1:6" x14ac:dyDescent="0.35">
      <c r="A2887"/>
      <c r="B2887"/>
      <c r="C2887"/>
      <c r="D2887"/>
      <c r="E2887"/>
      <c r="F2887"/>
    </row>
    <row r="2888" spans="1:6" x14ac:dyDescent="0.35">
      <c r="A2888"/>
      <c r="B2888"/>
      <c r="C2888"/>
      <c r="D2888"/>
      <c r="E2888"/>
      <c r="F2888"/>
    </row>
    <row r="2889" spans="1:6" x14ac:dyDescent="0.35">
      <c r="A2889"/>
      <c r="B2889"/>
      <c r="C2889"/>
      <c r="D2889"/>
      <c r="E2889"/>
      <c r="F2889"/>
    </row>
    <row r="2890" spans="1:6" x14ac:dyDescent="0.35">
      <c r="A2890"/>
      <c r="B2890"/>
      <c r="C2890"/>
      <c r="D2890"/>
      <c r="E2890"/>
      <c r="F2890"/>
    </row>
    <row r="2891" spans="1:6" x14ac:dyDescent="0.35">
      <c r="A2891"/>
      <c r="B2891"/>
      <c r="C2891"/>
      <c r="D2891"/>
      <c r="E2891"/>
      <c r="F2891"/>
    </row>
    <row r="2892" spans="1:6" x14ac:dyDescent="0.35">
      <c r="A2892"/>
      <c r="B2892"/>
      <c r="C2892"/>
      <c r="D2892"/>
      <c r="E2892"/>
      <c r="F2892"/>
    </row>
    <row r="2893" spans="1:6" x14ac:dyDescent="0.35">
      <c r="A2893"/>
      <c r="B2893"/>
      <c r="C2893"/>
      <c r="D2893"/>
      <c r="E2893"/>
      <c r="F2893"/>
    </row>
    <row r="2894" spans="1:6" x14ac:dyDescent="0.35">
      <c r="A2894"/>
      <c r="B2894"/>
      <c r="C2894"/>
      <c r="D2894"/>
      <c r="E2894"/>
      <c r="F2894"/>
    </row>
    <row r="2895" spans="1:6" x14ac:dyDescent="0.35">
      <c r="A2895"/>
      <c r="B2895"/>
      <c r="C2895"/>
      <c r="D2895"/>
      <c r="E2895"/>
      <c r="F2895"/>
    </row>
    <row r="2896" spans="1:6" x14ac:dyDescent="0.35">
      <c r="A2896"/>
      <c r="B2896"/>
      <c r="C2896"/>
      <c r="D2896"/>
      <c r="E2896"/>
      <c r="F2896"/>
    </row>
    <row r="2897" spans="1:6" x14ac:dyDescent="0.35">
      <c r="A2897"/>
      <c r="B2897"/>
      <c r="C2897"/>
      <c r="D2897"/>
      <c r="E2897"/>
      <c r="F2897"/>
    </row>
    <row r="2898" spans="1:6" x14ac:dyDescent="0.35">
      <c r="A2898"/>
      <c r="B2898"/>
      <c r="C2898"/>
      <c r="D2898"/>
      <c r="E2898"/>
      <c r="F2898"/>
    </row>
    <row r="2899" spans="1:6" x14ac:dyDescent="0.35">
      <c r="A2899"/>
      <c r="B2899"/>
      <c r="C2899"/>
      <c r="D2899"/>
      <c r="E2899"/>
      <c r="F2899"/>
    </row>
    <row r="2900" spans="1:6" x14ac:dyDescent="0.35">
      <c r="A2900"/>
      <c r="B2900"/>
      <c r="C2900"/>
      <c r="D2900"/>
      <c r="E2900"/>
      <c r="F2900"/>
    </row>
    <row r="2901" spans="1:6" x14ac:dyDescent="0.35">
      <c r="A2901"/>
      <c r="B2901"/>
      <c r="C2901"/>
      <c r="D2901"/>
      <c r="E2901"/>
      <c r="F2901"/>
    </row>
    <row r="2902" spans="1:6" x14ac:dyDescent="0.35">
      <c r="A2902"/>
      <c r="B2902"/>
      <c r="C2902"/>
      <c r="D2902"/>
      <c r="E2902"/>
      <c r="F2902"/>
    </row>
    <row r="2903" spans="1:6" x14ac:dyDescent="0.35">
      <c r="A2903"/>
      <c r="B2903"/>
      <c r="C2903"/>
      <c r="D2903"/>
      <c r="E2903"/>
      <c r="F2903"/>
    </row>
    <row r="2904" spans="1:6" x14ac:dyDescent="0.35">
      <c r="A2904"/>
      <c r="B2904"/>
      <c r="C2904"/>
      <c r="D2904"/>
      <c r="E2904"/>
      <c r="F2904"/>
    </row>
    <row r="2905" spans="1:6" x14ac:dyDescent="0.35">
      <c r="A2905"/>
      <c r="B2905"/>
      <c r="C2905"/>
      <c r="D2905"/>
      <c r="E2905"/>
      <c r="F2905"/>
    </row>
    <row r="2906" spans="1:6" x14ac:dyDescent="0.35">
      <c r="A2906"/>
      <c r="B2906"/>
      <c r="C2906"/>
      <c r="D2906"/>
      <c r="E2906"/>
      <c r="F2906"/>
    </row>
    <row r="2907" spans="1:6" x14ac:dyDescent="0.35">
      <c r="A2907"/>
      <c r="B2907"/>
      <c r="C2907"/>
      <c r="D2907"/>
      <c r="E2907"/>
      <c r="F2907"/>
    </row>
    <row r="2908" spans="1:6" x14ac:dyDescent="0.35">
      <c r="A2908"/>
      <c r="B2908"/>
      <c r="C2908"/>
      <c r="D2908"/>
      <c r="E2908"/>
      <c r="F2908"/>
    </row>
    <row r="2909" spans="1:6" x14ac:dyDescent="0.35">
      <c r="A2909"/>
      <c r="B2909"/>
      <c r="C2909"/>
      <c r="D2909"/>
      <c r="E2909"/>
      <c r="F2909"/>
    </row>
    <row r="2910" spans="1:6" x14ac:dyDescent="0.35">
      <c r="A2910"/>
      <c r="B2910"/>
      <c r="C2910"/>
      <c r="D2910"/>
      <c r="E2910"/>
      <c r="F2910"/>
    </row>
    <row r="2911" spans="1:6" x14ac:dyDescent="0.35">
      <c r="A2911"/>
      <c r="B2911"/>
      <c r="C2911"/>
      <c r="D2911"/>
      <c r="E2911"/>
      <c r="F2911"/>
    </row>
    <row r="2912" spans="1:6" x14ac:dyDescent="0.35">
      <c r="A2912"/>
      <c r="B2912"/>
      <c r="C2912"/>
      <c r="D2912"/>
      <c r="E2912"/>
      <c r="F2912"/>
    </row>
    <row r="2913" spans="1:6" x14ac:dyDescent="0.35">
      <c r="A2913"/>
      <c r="B2913"/>
      <c r="C2913"/>
      <c r="D2913"/>
      <c r="E2913"/>
      <c r="F2913"/>
    </row>
    <row r="2914" spans="1:6" x14ac:dyDescent="0.35">
      <c r="A2914"/>
      <c r="B2914"/>
      <c r="C2914"/>
      <c r="D2914"/>
      <c r="E2914"/>
      <c r="F2914"/>
    </row>
    <row r="2915" spans="1:6" x14ac:dyDescent="0.35">
      <c r="A2915"/>
      <c r="B2915"/>
      <c r="C2915"/>
      <c r="D2915"/>
      <c r="E2915"/>
      <c r="F2915"/>
    </row>
    <row r="2916" spans="1:6" x14ac:dyDescent="0.35">
      <c r="A2916"/>
      <c r="B2916"/>
      <c r="C2916"/>
      <c r="D2916"/>
      <c r="E2916"/>
      <c r="F2916"/>
    </row>
    <row r="2917" spans="1:6" x14ac:dyDescent="0.35">
      <c r="A2917"/>
      <c r="B2917"/>
      <c r="C2917"/>
      <c r="D2917"/>
      <c r="E2917"/>
      <c r="F2917"/>
    </row>
    <row r="2918" spans="1:6" x14ac:dyDescent="0.35">
      <c r="A2918"/>
      <c r="B2918"/>
      <c r="C2918"/>
      <c r="D2918"/>
      <c r="E2918"/>
      <c r="F2918"/>
    </row>
    <row r="2919" spans="1:6" x14ac:dyDescent="0.35">
      <c r="A2919"/>
      <c r="B2919"/>
      <c r="C2919"/>
      <c r="D2919"/>
      <c r="E2919"/>
      <c r="F2919"/>
    </row>
    <row r="2920" spans="1:6" x14ac:dyDescent="0.35">
      <c r="A2920"/>
      <c r="B2920"/>
      <c r="C2920"/>
      <c r="D2920"/>
      <c r="E2920"/>
      <c r="F2920"/>
    </row>
    <row r="2921" spans="1:6" x14ac:dyDescent="0.35">
      <c r="A2921"/>
      <c r="B2921"/>
      <c r="C2921"/>
      <c r="D2921"/>
      <c r="E2921"/>
      <c r="F2921"/>
    </row>
    <row r="2922" spans="1:6" x14ac:dyDescent="0.35">
      <c r="A2922"/>
      <c r="B2922"/>
      <c r="C2922"/>
      <c r="D2922"/>
      <c r="E2922"/>
      <c r="F2922"/>
    </row>
    <row r="2923" spans="1:6" x14ac:dyDescent="0.35">
      <c r="A2923"/>
      <c r="B2923"/>
      <c r="C2923"/>
      <c r="D2923"/>
      <c r="E2923"/>
      <c r="F2923"/>
    </row>
    <row r="2924" spans="1:6" x14ac:dyDescent="0.35">
      <c r="A2924"/>
      <c r="B2924"/>
      <c r="C2924"/>
      <c r="D2924"/>
      <c r="E2924"/>
      <c r="F2924"/>
    </row>
    <row r="2925" spans="1:6" x14ac:dyDescent="0.35">
      <c r="A2925"/>
      <c r="B2925"/>
      <c r="C2925"/>
      <c r="D2925"/>
      <c r="E2925"/>
      <c r="F2925"/>
    </row>
    <row r="2926" spans="1:6" x14ac:dyDescent="0.35">
      <c r="A2926"/>
      <c r="B2926"/>
      <c r="C2926"/>
      <c r="D2926"/>
      <c r="E2926"/>
      <c r="F2926"/>
    </row>
    <row r="2927" spans="1:6" x14ac:dyDescent="0.35">
      <c r="A2927"/>
      <c r="B2927"/>
      <c r="C2927"/>
      <c r="D2927"/>
      <c r="E2927"/>
      <c r="F2927"/>
    </row>
    <row r="2928" spans="1:6" x14ac:dyDescent="0.35">
      <c r="A2928"/>
      <c r="B2928"/>
      <c r="C2928"/>
      <c r="D2928"/>
      <c r="E2928"/>
      <c r="F2928"/>
    </row>
    <row r="2929" spans="1:6" x14ac:dyDescent="0.35">
      <c r="A2929"/>
      <c r="B2929"/>
      <c r="C2929"/>
      <c r="D2929"/>
      <c r="E2929"/>
      <c r="F2929"/>
    </row>
    <row r="2930" spans="1:6" x14ac:dyDescent="0.35">
      <c r="A2930"/>
      <c r="B2930"/>
      <c r="C2930"/>
      <c r="D2930"/>
      <c r="E2930"/>
      <c r="F2930"/>
    </row>
    <row r="2931" spans="1:6" x14ac:dyDescent="0.35">
      <c r="A2931"/>
      <c r="B2931"/>
      <c r="C2931"/>
      <c r="D2931"/>
      <c r="E2931"/>
      <c r="F2931"/>
    </row>
    <row r="2932" spans="1:6" x14ac:dyDescent="0.35">
      <c r="A2932"/>
      <c r="B2932"/>
      <c r="C2932"/>
      <c r="D2932"/>
      <c r="E2932"/>
      <c r="F2932"/>
    </row>
    <row r="2933" spans="1:6" x14ac:dyDescent="0.35">
      <c r="A2933"/>
      <c r="B2933"/>
      <c r="C2933"/>
      <c r="D2933"/>
      <c r="E2933"/>
      <c r="F2933"/>
    </row>
    <row r="2934" spans="1:6" x14ac:dyDescent="0.35">
      <c r="A2934"/>
      <c r="B2934"/>
      <c r="C2934"/>
      <c r="D2934"/>
      <c r="E2934"/>
      <c r="F2934"/>
    </row>
    <row r="2935" spans="1:6" x14ac:dyDescent="0.35">
      <c r="A2935"/>
      <c r="B2935"/>
      <c r="C2935"/>
      <c r="D2935"/>
      <c r="E2935"/>
      <c r="F2935"/>
    </row>
    <row r="2936" spans="1:6" x14ac:dyDescent="0.35">
      <c r="A2936"/>
      <c r="B2936"/>
      <c r="C2936"/>
      <c r="D2936"/>
      <c r="E2936"/>
      <c r="F2936"/>
    </row>
    <row r="2937" spans="1:6" x14ac:dyDescent="0.35">
      <c r="A2937"/>
      <c r="B2937"/>
      <c r="C2937"/>
      <c r="D2937"/>
      <c r="E2937"/>
      <c r="F2937"/>
    </row>
    <row r="2938" spans="1:6" x14ac:dyDescent="0.35">
      <c r="A2938"/>
      <c r="B2938"/>
      <c r="C2938"/>
      <c r="D2938"/>
      <c r="E2938"/>
      <c r="F2938"/>
    </row>
    <row r="2939" spans="1:6" x14ac:dyDescent="0.35">
      <c r="A2939"/>
      <c r="B2939"/>
      <c r="C2939"/>
      <c r="D2939"/>
      <c r="E2939"/>
      <c r="F2939"/>
    </row>
    <row r="2940" spans="1:6" x14ac:dyDescent="0.35">
      <c r="A2940"/>
      <c r="B2940"/>
      <c r="C2940"/>
      <c r="D2940"/>
      <c r="E2940"/>
      <c r="F2940"/>
    </row>
    <row r="2941" spans="1:6" x14ac:dyDescent="0.35">
      <c r="A2941"/>
      <c r="B2941"/>
      <c r="C2941"/>
      <c r="D2941"/>
      <c r="E2941"/>
      <c r="F2941"/>
    </row>
    <row r="2942" spans="1:6" x14ac:dyDescent="0.35">
      <c r="A2942"/>
      <c r="B2942"/>
      <c r="C2942"/>
      <c r="D2942"/>
      <c r="E2942"/>
      <c r="F2942"/>
    </row>
    <row r="2943" spans="1:6" x14ac:dyDescent="0.35">
      <c r="A2943"/>
      <c r="B2943"/>
      <c r="C2943"/>
      <c r="D2943"/>
      <c r="E2943"/>
      <c r="F2943"/>
    </row>
    <row r="2944" spans="1:6" x14ac:dyDescent="0.35">
      <c r="A2944"/>
      <c r="B2944"/>
      <c r="C2944"/>
      <c r="D2944"/>
      <c r="E2944"/>
      <c r="F2944"/>
    </row>
    <row r="2945" spans="1:6" x14ac:dyDescent="0.35">
      <c r="A2945"/>
      <c r="B2945"/>
      <c r="C2945"/>
      <c r="D2945"/>
      <c r="E2945"/>
      <c r="F2945"/>
    </row>
    <row r="2946" spans="1:6" x14ac:dyDescent="0.35">
      <c r="A2946"/>
      <c r="B2946"/>
      <c r="C2946"/>
      <c r="D2946"/>
      <c r="E2946"/>
      <c r="F2946"/>
    </row>
    <row r="2947" spans="1:6" x14ac:dyDescent="0.35">
      <c r="A2947"/>
      <c r="B2947"/>
      <c r="C2947"/>
      <c r="D2947"/>
      <c r="E2947"/>
      <c r="F2947"/>
    </row>
    <row r="2948" spans="1:6" x14ac:dyDescent="0.35">
      <c r="A2948"/>
      <c r="B2948"/>
      <c r="C2948"/>
      <c r="D2948"/>
      <c r="E2948"/>
      <c r="F2948"/>
    </row>
    <row r="2949" spans="1:6" x14ac:dyDescent="0.35">
      <c r="A2949"/>
      <c r="B2949"/>
      <c r="C2949"/>
      <c r="D2949"/>
      <c r="E2949"/>
      <c r="F2949"/>
    </row>
    <row r="2950" spans="1:6" x14ac:dyDescent="0.35">
      <c r="A2950"/>
      <c r="B2950"/>
      <c r="C2950"/>
      <c r="D2950"/>
      <c r="E2950"/>
      <c r="F2950"/>
    </row>
    <row r="2951" spans="1:6" x14ac:dyDescent="0.35">
      <c r="A2951"/>
      <c r="B2951"/>
      <c r="C2951"/>
      <c r="D2951"/>
      <c r="E2951"/>
      <c r="F2951"/>
    </row>
    <row r="2952" spans="1:6" x14ac:dyDescent="0.35">
      <c r="A2952"/>
      <c r="B2952"/>
      <c r="C2952"/>
      <c r="D2952"/>
      <c r="E2952"/>
      <c r="F2952"/>
    </row>
    <row r="2953" spans="1:6" x14ac:dyDescent="0.35">
      <c r="A2953"/>
      <c r="B2953"/>
      <c r="C2953"/>
      <c r="D2953"/>
      <c r="E2953"/>
      <c r="F2953"/>
    </row>
    <row r="2954" spans="1:6" x14ac:dyDescent="0.35">
      <c r="A2954"/>
      <c r="B2954"/>
      <c r="C2954"/>
      <c r="D2954"/>
      <c r="E2954"/>
      <c r="F2954"/>
    </row>
    <row r="2955" spans="1:6" x14ac:dyDescent="0.35">
      <c r="A2955"/>
      <c r="B2955"/>
      <c r="C2955"/>
      <c r="D2955"/>
      <c r="E2955"/>
      <c r="F2955"/>
    </row>
    <row r="2956" spans="1:6" x14ac:dyDescent="0.35">
      <c r="A2956"/>
      <c r="B2956"/>
      <c r="C2956"/>
      <c r="D2956"/>
      <c r="E2956"/>
      <c r="F2956"/>
    </row>
    <row r="2957" spans="1:6" x14ac:dyDescent="0.35">
      <c r="A2957"/>
      <c r="B2957"/>
      <c r="C2957"/>
      <c r="D2957"/>
      <c r="E2957"/>
      <c r="F2957"/>
    </row>
    <row r="2958" spans="1:6" x14ac:dyDescent="0.35">
      <c r="A2958"/>
      <c r="B2958"/>
      <c r="C2958"/>
      <c r="D2958"/>
      <c r="E2958"/>
      <c r="F2958"/>
    </row>
    <row r="2959" spans="1:6" x14ac:dyDescent="0.35">
      <c r="A2959"/>
      <c r="B2959"/>
      <c r="C2959"/>
      <c r="D2959"/>
      <c r="E2959"/>
      <c r="F2959"/>
    </row>
    <row r="2960" spans="1:6" x14ac:dyDescent="0.35">
      <c r="A2960"/>
      <c r="B2960"/>
      <c r="C2960"/>
      <c r="D2960"/>
      <c r="E2960"/>
      <c r="F2960"/>
    </row>
    <row r="2961" spans="1:6" x14ac:dyDescent="0.35">
      <c r="A2961"/>
      <c r="B2961"/>
      <c r="C2961"/>
      <c r="D2961"/>
      <c r="E2961"/>
      <c r="F2961"/>
    </row>
    <row r="2962" spans="1:6" x14ac:dyDescent="0.35">
      <c r="A2962"/>
      <c r="B2962"/>
      <c r="C2962"/>
      <c r="D2962"/>
      <c r="E2962"/>
      <c r="F2962"/>
    </row>
    <row r="2963" spans="1:6" x14ac:dyDescent="0.35">
      <c r="A2963"/>
      <c r="B2963"/>
      <c r="C2963"/>
      <c r="D2963"/>
      <c r="E2963"/>
      <c r="F2963"/>
    </row>
    <row r="2964" spans="1:6" x14ac:dyDescent="0.35">
      <c r="A2964"/>
      <c r="B2964"/>
      <c r="C2964"/>
      <c r="D2964"/>
      <c r="E2964"/>
      <c r="F2964"/>
    </row>
    <row r="2965" spans="1:6" x14ac:dyDescent="0.35">
      <c r="A2965"/>
      <c r="B2965"/>
      <c r="C2965"/>
      <c r="D2965"/>
      <c r="E2965"/>
      <c r="F2965"/>
    </row>
    <row r="2966" spans="1:6" x14ac:dyDescent="0.35">
      <c r="A2966"/>
      <c r="B2966"/>
      <c r="C2966"/>
      <c r="D2966"/>
      <c r="E2966"/>
      <c r="F2966"/>
    </row>
    <row r="2967" spans="1:6" x14ac:dyDescent="0.35">
      <c r="A2967"/>
      <c r="B2967"/>
      <c r="C2967"/>
      <c r="D2967"/>
      <c r="E2967"/>
      <c r="F2967"/>
    </row>
    <row r="2968" spans="1:6" x14ac:dyDescent="0.35">
      <c r="A2968"/>
      <c r="B2968"/>
      <c r="C2968"/>
      <c r="D2968"/>
      <c r="E2968"/>
      <c r="F2968"/>
    </row>
    <row r="2969" spans="1:6" x14ac:dyDescent="0.35">
      <c r="A2969"/>
      <c r="B2969"/>
      <c r="C2969"/>
      <c r="D2969"/>
      <c r="E2969"/>
      <c r="F2969"/>
    </row>
    <row r="2970" spans="1:6" x14ac:dyDescent="0.35">
      <c r="A2970"/>
      <c r="B2970"/>
      <c r="C2970"/>
      <c r="D2970"/>
      <c r="E2970"/>
      <c r="F2970"/>
    </row>
    <row r="2971" spans="1:6" x14ac:dyDescent="0.35">
      <c r="A2971"/>
      <c r="B2971"/>
      <c r="C2971"/>
      <c r="D2971"/>
      <c r="E2971"/>
      <c r="F2971"/>
    </row>
    <row r="2972" spans="1:6" x14ac:dyDescent="0.35">
      <c r="A2972"/>
      <c r="B2972"/>
      <c r="C2972"/>
      <c r="D2972"/>
      <c r="E2972"/>
      <c r="F2972"/>
    </row>
    <row r="2973" spans="1:6" x14ac:dyDescent="0.35">
      <c r="A2973"/>
      <c r="B2973"/>
      <c r="C2973"/>
      <c r="D2973"/>
      <c r="E2973"/>
      <c r="F2973"/>
    </row>
    <row r="2974" spans="1:6" x14ac:dyDescent="0.35">
      <c r="A2974"/>
      <c r="B2974"/>
      <c r="C2974"/>
      <c r="D2974"/>
      <c r="E2974"/>
      <c r="F2974"/>
    </row>
    <row r="2975" spans="1:6" x14ac:dyDescent="0.35">
      <c r="A2975"/>
      <c r="B2975"/>
      <c r="C2975"/>
      <c r="D2975"/>
      <c r="E2975"/>
      <c r="F2975"/>
    </row>
    <row r="2976" spans="1:6" x14ac:dyDescent="0.35">
      <c r="A2976"/>
      <c r="B2976"/>
      <c r="C2976"/>
      <c r="D2976"/>
      <c r="E2976"/>
      <c r="F2976"/>
    </row>
    <row r="2977" spans="1:6" x14ac:dyDescent="0.35">
      <c r="A2977"/>
      <c r="B2977"/>
      <c r="C2977"/>
      <c r="D2977"/>
      <c r="E2977"/>
      <c r="F2977"/>
    </row>
    <row r="2978" spans="1:6" x14ac:dyDescent="0.35">
      <c r="A2978"/>
      <c r="B2978"/>
      <c r="C2978"/>
      <c r="D2978"/>
      <c r="E2978"/>
      <c r="F2978"/>
    </row>
    <row r="2979" spans="1:6" x14ac:dyDescent="0.35">
      <c r="A2979"/>
      <c r="B2979"/>
      <c r="C2979"/>
      <c r="D2979"/>
      <c r="E2979"/>
      <c r="F2979"/>
    </row>
    <row r="2980" spans="1:6" x14ac:dyDescent="0.35">
      <c r="A2980"/>
      <c r="B2980"/>
      <c r="C2980"/>
      <c r="D2980"/>
      <c r="E2980"/>
      <c r="F2980"/>
    </row>
    <row r="2981" spans="1:6" x14ac:dyDescent="0.35">
      <c r="A2981"/>
      <c r="B2981"/>
      <c r="C2981"/>
      <c r="D2981"/>
      <c r="E2981"/>
      <c r="F2981"/>
    </row>
    <row r="2982" spans="1:6" x14ac:dyDescent="0.35">
      <c r="A2982"/>
      <c r="B2982"/>
      <c r="C2982"/>
      <c r="D2982"/>
      <c r="E2982"/>
      <c r="F2982"/>
    </row>
    <row r="2983" spans="1:6" x14ac:dyDescent="0.35">
      <c r="A2983"/>
      <c r="B2983"/>
      <c r="C2983"/>
      <c r="D2983"/>
      <c r="E2983"/>
      <c r="F2983"/>
    </row>
    <row r="2984" spans="1:6" x14ac:dyDescent="0.35">
      <c r="A2984"/>
      <c r="B2984"/>
      <c r="C2984"/>
      <c r="D2984"/>
      <c r="E2984"/>
      <c r="F2984"/>
    </row>
    <row r="2985" spans="1:6" x14ac:dyDescent="0.35">
      <c r="A2985"/>
      <c r="B2985"/>
      <c r="C2985"/>
      <c r="D2985"/>
      <c r="E2985"/>
      <c r="F2985"/>
    </row>
    <row r="2986" spans="1:6" x14ac:dyDescent="0.35">
      <c r="A2986"/>
      <c r="B2986"/>
      <c r="C2986"/>
      <c r="D2986"/>
      <c r="E2986"/>
      <c r="F2986"/>
    </row>
    <row r="2987" spans="1:6" x14ac:dyDescent="0.35">
      <c r="A2987"/>
      <c r="B2987"/>
      <c r="C2987"/>
      <c r="D2987"/>
      <c r="E2987"/>
      <c r="F2987"/>
    </row>
    <row r="2988" spans="1:6" x14ac:dyDescent="0.35">
      <c r="A2988"/>
      <c r="B2988"/>
      <c r="C2988"/>
      <c r="D2988"/>
      <c r="E2988"/>
      <c r="F2988"/>
    </row>
    <row r="2989" spans="1:6" x14ac:dyDescent="0.35">
      <c r="A2989"/>
      <c r="B2989"/>
      <c r="C2989"/>
      <c r="D2989"/>
      <c r="E2989"/>
      <c r="F2989"/>
    </row>
    <row r="2990" spans="1:6" x14ac:dyDescent="0.35">
      <c r="A2990"/>
      <c r="B2990"/>
      <c r="C2990"/>
      <c r="D2990"/>
      <c r="E2990"/>
      <c r="F2990"/>
    </row>
    <row r="2991" spans="1:6" x14ac:dyDescent="0.35">
      <c r="A2991"/>
      <c r="B2991"/>
      <c r="C2991"/>
      <c r="D2991"/>
      <c r="E2991"/>
      <c r="F2991"/>
    </row>
    <row r="2992" spans="1:6" x14ac:dyDescent="0.35">
      <c r="A2992"/>
      <c r="B2992"/>
      <c r="C2992"/>
      <c r="D2992"/>
      <c r="E2992"/>
      <c r="F2992"/>
    </row>
    <row r="2993" spans="1:6" x14ac:dyDescent="0.35">
      <c r="A2993"/>
      <c r="B2993"/>
      <c r="C2993"/>
      <c r="D2993"/>
      <c r="E2993"/>
      <c r="F2993"/>
    </row>
    <row r="2994" spans="1:6" x14ac:dyDescent="0.35">
      <c r="A2994"/>
      <c r="B2994"/>
      <c r="C2994"/>
      <c r="D2994"/>
      <c r="E2994"/>
      <c r="F2994"/>
    </row>
    <row r="2995" spans="1:6" x14ac:dyDescent="0.35">
      <c r="A2995"/>
      <c r="B2995"/>
      <c r="C2995"/>
      <c r="D2995"/>
      <c r="E2995"/>
      <c r="F2995"/>
    </row>
    <row r="2996" spans="1:6" x14ac:dyDescent="0.35">
      <c r="A2996"/>
      <c r="B2996"/>
      <c r="C2996"/>
      <c r="D2996"/>
      <c r="E2996"/>
      <c r="F2996"/>
    </row>
    <row r="2997" spans="1:6" x14ac:dyDescent="0.35">
      <c r="A2997"/>
      <c r="B2997"/>
      <c r="C2997"/>
      <c r="D2997"/>
      <c r="E2997"/>
      <c r="F2997"/>
    </row>
    <row r="2998" spans="1:6" x14ac:dyDescent="0.35">
      <c r="A2998"/>
      <c r="B2998"/>
      <c r="C2998"/>
      <c r="D2998"/>
      <c r="E2998"/>
      <c r="F2998"/>
    </row>
    <row r="2999" spans="1:6" x14ac:dyDescent="0.35">
      <c r="A2999"/>
      <c r="B2999"/>
      <c r="C2999"/>
      <c r="D2999"/>
      <c r="E2999"/>
      <c r="F2999"/>
    </row>
    <row r="3000" spans="1:6" x14ac:dyDescent="0.35">
      <c r="A3000"/>
      <c r="B3000"/>
      <c r="C3000"/>
      <c r="D3000"/>
      <c r="E3000"/>
      <c r="F3000"/>
    </row>
    <row r="3001" spans="1:6" x14ac:dyDescent="0.35">
      <c r="A3001"/>
      <c r="B3001"/>
      <c r="C3001"/>
      <c r="D3001"/>
      <c r="E3001"/>
      <c r="F3001"/>
    </row>
    <row r="3002" spans="1:6" x14ac:dyDescent="0.35">
      <c r="A3002"/>
      <c r="B3002"/>
      <c r="C3002"/>
      <c r="D3002"/>
      <c r="E3002"/>
      <c r="F3002"/>
    </row>
    <row r="3003" spans="1:6" x14ac:dyDescent="0.35">
      <c r="A3003"/>
      <c r="B3003"/>
      <c r="C3003"/>
      <c r="D3003"/>
      <c r="E3003"/>
      <c r="F3003"/>
    </row>
    <row r="3004" spans="1:6" x14ac:dyDescent="0.35">
      <c r="A3004"/>
      <c r="B3004"/>
      <c r="C3004"/>
      <c r="D3004"/>
      <c r="E3004"/>
      <c r="F3004"/>
    </row>
    <row r="3005" spans="1:6" x14ac:dyDescent="0.35">
      <c r="A3005"/>
      <c r="B3005"/>
      <c r="C3005"/>
      <c r="D3005"/>
      <c r="E3005"/>
      <c r="F3005"/>
    </row>
    <row r="3006" spans="1:6" x14ac:dyDescent="0.35">
      <c r="A3006"/>
      <c r="B3006"/>
      <c r="C3006"/>
      <c r="D3006"/>
      <c r="E3006"/>
      <c r="F3006"/>
    </row>
    <row r="3007" spans="1:6" x14ac:dyDescent="0.35">
      <c r="A3007"/>
      <c r="B3007"/>
      <c r="C3007"/>
      <c r="D3007"/>
      <c r="E3007"/>
      <c r="F3007"/>
    </row>
    <row r="3008" spans="1:6" x14ac:dyDescent="0.35">
      <c r="A3008"/>
      <c r="B3008"/>
      <c r="C3008"/>
      <c r="D3008"/>
      <c r="E3008"/>
      <c r="F3008"/>
    </row>
    <row r="3009" spans="1:6" x14ac:dyDescent="0.35">
      <c r="A3009"/>
      <c r="B3009"/>
      <c r="C3009"/>
      <c r="D3009"/>
      <c r="E3009"/>
      <c r="F3009"/>
    </row>
    <row r="3010" spans="1:6" x14ac:dyDescent="0.35">
      <c r="A3010"/>
      <c r="B3010"/>
      <c r="C3010"/>
      <c r="D3010"/>
      <c r="E3010"/>
      <c r="F3010"/>
    </row>
    <row r="3011" spans="1:6" x14ac:dyDescent="0.35">
      <c r="A3011"/>
      <c r="B3011"/>
      <c r="C3011"/>
      <c r="D3011"/>
      <c r="E3011"/>
      <c r="F3011"/>
    </row>
    <row r="3012" spans="1:6" x14ac:dyDescent="0.35">
      <c r="A3012"/>
      <c r="B3012"/>
      <c r="C3012"/>
      <c r="D3012"/>
      <c r="E3012"/>
      <c r="F3012"/>
    </row>
    <row r="3013" spans="1:6" x14ac:dyDescent="0.35">
      <c r="A3013"/>
      <c r="B3013"/>
      <c r="C3013"/>
      <c r="D3013"/>
      <c r="E3013"/>
      <c r="F3013"/>
    </row>
    <row r="3014" spans="1:6" x14ac:dyDescent="0.35">
      <c r="A3014"/>
      <c r="B3014"/>
      <c r="C3014"/>
      <c r="D3014"/>
      <c r="E3014"/>
      <c r="F3014"/>
    </row>
    <row r="3015" spans="1:6" x14ac:dyDescent="0.35">
      <c r="A3015"/>
      <c r="B3015"/>
      <c r="C3015"/>
      <c r="D3015"/>
      <c r="E3015"/>
      <c r="F3015"/>
    </row>
    <row r="3016" spans="1:6" x14ac:dyDescent="0.35">
      <c r="A3016"/>
      <c r="B3016"/>
      <c r="C3016"/>
      <c r="D3016"/>
      <c r="E3016"/>
      <c r="F3016"/>
    </row>
    <row r="3017" spans="1:6" x14ac:dyDescent="0.35">
      <c r="A3017"/>
      <c r="B3017"/>
      <c r="C3017"/>
      <c r="D3017"/>
      <c r="E3017"/>
      <c r="F3017"/>
    </row>
    <row r="3018" spans="1:6" x14ac:dyDescent="0.35">
      <c r="A3018"/>
      <c r="B3018"/>
      <c r="C3018"/>
      <c r="D3018"/>
      <c r="E3018"/>
      <c r="F3018"/>
    </row>
    <row r="3019" spans="1:6" x14ac:dyDescent="0.35">
      <c r="A3019"/>
      <c r="B3019"/>
      <c r="C3019"/>
      <c r="D3019"/>
      <c r="E3019"/>
      <c r="F3019"/>
    </row>
    <row r="3020" spans="1:6" x14ac:dyDescent="0.35">
      <c r="A3020"/>
      <c r="B3020"/>
      <c r="C3020"/>
      <c r="D3020"/>
      <c r="E3020"/>
      <c r="F3020"/>
    </row>
    <row r="3021" spans="1:6" x14ac:dyDescent="0.35">
      <c r="A3021"/>
      <c r="B3021"/>
      <c r="C3021"/>
      <c r="D3021"/>
      <c r="E3021"/>
      <c r="F3021"/>
    </row>
    <row r="3022" spans="1:6" x14ac:dyDescent="0.35">
      <c r="A3022"/>
      <c r="B3022"/>
      <c r="C3022"/>
      <c r="D3022"/>
      <c r="E3022"/>
      <c r="F3022"/>
    </row>
    <row r="3023" spans="1:6" x14ac:dyDescent="0.35">
      <c r="A3023"/>
      <c r="B3023"/>
      <c r="C3023"/>
      <c r="D3023"/>
      <c r="E3023"/>
      <c r="F3023"/>
    </row>
    <row r="3024" spans="1:6" x14ac:dyDescent="0.35">
      <c r="A3024"/>
      <c r="B3024"/>
      <c r="C3024"/>
      <c r="D3024"/>
      <c r="E3024"/>
      <c r="F3024"/>
    </row>
    <row r="3025" spans="1:6" x14ac:dyDescent="0.35">
      <c r="A3025"/>
      <c r="B3025"/>
      <c r="C3025"/>
      <c r="D3025"/>
      <c r="E3025"/>
      <c r="F3025"/>
    </row>
    <row r="3026" spans="1:6" x14ac:dyDescent="0.35">
      <c r="A3026"/>
      <c r="B3026"/>
      <c r="C3026"/>
      <c r="D3026"/>
      <c r="E3026"/>
      <c r="F3026"/>
    </row>
    <row r="3027" spans="1:6" x14ac:dyDescent="0.35">
      <c r="A3027"/>
      <c r="B3027"/>
      <c r="C3027"/>
      <c r="D3027"/>
      <c r="E3027"/>
      <c r="F3027"/>
    </row>
    <row r="3028" spans="1:6" x14ac:dyDescent="0.35">
      <c r="A3028"/>
      <c r="B3028"/>
      <c r="C3028"/>
      <c r="D3028"/>
      <c r="E3028"/>
      <c r="F3028"/>
    </row>
    <row r="3029" spans="1:6" x14ac:dyDescent="0.35">
      <c r="A3029"/>
      <c r="B3029"/>
      <c r="C3029"/>
      <c r="D3029"/>
      <c r="E3029"/>
      <c r="F3029"/>
    </row>
    <row r="3030" spans="1:6" x14ac:dyDescent="0.35">
      <c r="A3030"/>
      <c r="B3030"/>
      <c r="C3030"/>
      <c r="D3030"/>
      <c r="E3030"/>
      <c r="F3030"/>
    </row>
    <row r="3031" spans="1:6" x14ac:dyDescent="0.35">
      <c r="A3031"/>
      <c r="B3031"/>
      <c r="C3031"/>
      <c r="D3031"/>
      <c r="E3031"/>
      <c r="F3031"/>
    </row>
    <row r="3032" spans="1:6" x14ac:dyDescent="0.35">
      <c r="A3032"/>
      <c r="B3032"/>
      <c r="C3032"/>
      <c r="D3032"/>
      <c r="E3032"/>
      <c r="F3032"/>
    </row>
    <row r="3033" spans="1:6" x14ac:dyDescent="0.35">
      <c r="A3033"/>
      <c r="B3033"/>
      <c r="C3033"/>
      <c r="D3033"/>
      <c r="E3033"/>
      <c r="F3033"/>
    </row>
    <row r="3034" spans="1:6" x14ac:dyDescent="0.35">
      <c r="A3034"/>
      <c r="B3034"/>
      <c r="C3034"/>
      <c r="D3034"/>
      <c r="E3034"/>
      <c r="F3034"/>
    </row>
    <row r="3035" spans="1:6" x14ac:dyDescent="0.35">
      <c r="A3035"/>
      <c r="B3035"/>
      <c r="C3035"/>
      <c r="D3035"/>
      <c r="E3035"/>
      <c r="F3035"/>
    </row>
    <row r="3036" spans="1:6" x14ac:dyDescent="0.35">
      <c r="A3036"/>
      <c r="B3036"/>
      <c r="C3036"/>
      <c r="D3036"/>
      <c r="E3036"/>
      <c r="F3036"/>
    </row>
    <row r="3037" spans="1:6" x14ac:dyDescent="0.35">
      <c r="A3037"/>
      <c r="B3037"/>
      <c r="C3037"/>
      <c r="D3037"/>
      <c r="E3037"/>
      <c r="F3037"/>
    </row>
    <row r="3038" spans="1:6" x14ac:dyDescent="0.35">
      <c r="A3038"/>
      <c r="B3038"/>
      <c r="C3038"/>
      <c r="D3038"/>
      <c r="E3038"/>
      <c r="F3038"/>
    </row>
    <row r="3039" spans="1:6" x14ac:dyDescent="0.35">
      <c r="A3039"/>
      <c r="B3039"/>
      <c r="C3039"/>
      <c r="D3039"/>
      <c r="E3039"/>
      <c r="F3039"/>
    </row>
    <row r="3040" spans="1:6" x14ac:dyDescent="0.35">
      <c r="A3040"/>
      <c r="B3040"/>
      <c r="C3040"/>
      <c r="D3040"/>
      <c r="E3040"/>
      <c r="F3040"/>
    </row>
    <row r="3041" spans="1:6" x14ac:dyDescent="0.35">
      <c r="A3041"/>
      <c r="B3041"/>
      <c r="C3041"/>
      <c r="D3041"/>
      <c r="E3041"/>
      <c r="F3041"/>
    </row>
    <row r="3042" spans="1:6" x14ac:dyDescent="0.35">
      <c r="A3042"/>
      <c r="B3042"/>
      <c r="C3042"/>
      <c r="D3042"/>
      <c r="E3042"/>
      <c r="F3042"/>
    </row>
    <row r="3043" spans="1:6" x14ac:dyDescent="0.35">
      <c r="A3043"/>
      <c r="B3043"/>
      <c r="C3043"/>
      <c r="D3043"/>
      <c r="E3043"/>
      <c r="F3043"/>
    </row>
    <row r="3044" spans="1:6" x14ac:dyDescent="0.35">
      <c r="A3044"/>
      <c r="B3044"/>
      <c r="C3044"/>
      <c r="D3044"/>
      <c r="E3044"/>
      <c r="F3044"/>
    </row>
    <row r="3045" spans="1:6" x14ac:dyDescent="0.35">
      <c r="A3045"/>
      <c r="B3045"/>
      <c r="C3045"/>
      <c r="D3045"/>
      <c r="E3045"/>
      <c r="F3045"/>
    </row>
    <row r="3046" spans="1:6" x14ac:dyDescent="0.35">
      <c r="A3046"/>
      <c r="B3046"/>
      <c r="C3046"/>
      <c r="D3046"/>
      <c r="E3046"/>
      <c r="F3046"/>
    </row>
    <row r="3047" spans="1:6" x14ac:dyDescent="0.35">
      <c r="A3047"/>
      <c r="B3047"/>
      <c r="C3047"/>
      <c r="D3047"/>
      <c r="E3047"/>
      <c r="F3047"/>
    </row>
    <row r="3048" spans="1:6" x14ac:dyDescent="0.35">
      <c r="A3048"/>
      <c r="B3048"/>
      <c r="C3048"/>
      <c r="D3048"/>
      <c r="E3048"/>
      <c r="F3048"/>
    </row>
    <row r="3049" spans="1:6" x14ac:dyDescent="0.35">
      <c r="A3049"/>
      <c r="B3049"/>
      <c r="C3049"/>
      <c r="D3049"/>
      <c r="E3049"/>
      <c r="F3049"/>
    </row>
    <row r="3050" spans="1:6" x14ac:dyDescent="0.35">
      <c r="A3050"/>
      <c r="B3050"/>
      <c r="C3050"/>
      <c r="D3050"/>
      <c r="E3050"/>
      <c r="F3050"/>
    </row>
    <row r="3051" spans="1:6" x14ac:dyDescent="0.35">
      <c r="A3051"/>
      <c r="B3051"/>
      <c r="C3051"/>
      <c r="D3051"/>
      <c r="E3051"/>
      <c r="F3051"/>
    </row>
    <row r="3052" spans="1:6" x14ac:dyDescent="0.35">
      <c r="A3052"/>
      <c r="B3052"/>
      <c r="C3052"/>
      <c r="D3052"/>
      <c r="E3052"/>
      <c r="F3052"/>
    </row>
    <row r="3053" spans="1:6" x14ac:dyDescent="0.35">
      <c r="A3053"/>
      <c r="B3053"/>
      <c r="C3053"/>
      <c r="D3053"/>
      <c r="E3053"/>
      <c r="F3053"/>
    </row>
    <row r="3054" spans="1:6" x14ac:dyDescent="0.35">
      <c r="A3054"/>
      <c r="B3054"/>
      <c r="C3054"/>
      <c r="D3054"/>
      <c r="E3054"/>
      <c r="F3054"/>
    </row>
    <row r="3055" spans="1:6" x14ac:dyDescent="0.35">
      <c r="A3055"/>
      <c r="B3055"/>
      <c r="C3055"/>
      <c r="D3055"/>
      <c r="E3055"/>
      <c r="F3055"/>
    </row>
    <row r="3056" spans="1:6" x14ac:dyDescent="0.35">
      <c r="A3056"/>
      <c r="B3056"/>
      <c r="C3056"/>
      <c r="D3056"/>
      <c r="E3056"/>
      <c r="F3056"/>
    </row>
    <row r="3057" spans="1:6" x14ac:dyDescent="0.35">
      <c r="A3057"/>
      <c r="B3057"/>
      <c r="C3057"/>
      <c r="D3057"/>
      <c r="E3057"/>
      <c r="F3057"/>
    </row>
    <row r="3058" spans="1:6" x14ac:dyDescent="0.35">
      <c r="A3058"/>
      <c r="B3058"/>
      <c r="C3058"/>
      <c r="D3058"/>
      <c r="E3058"/>
      <c r="F3058"/>
    </row>
    <row r="3059" spans="1:6" x14ac:dyDescent="0.35">
      <c r="A3059"/>
      <c r="B3059"/>
      <c r="C3059"/>
      <c r="D3059"/>
      <c r="E3059"/>
      <c r="F3059"/>
    </row>
    <row r="3060" spans="1:6" x14ac:dyDescent="0.35">
      <c r="A3060"/>
      <c r="B3060"/>
      <c r="C3060"/>
      <c r="D3060"/>
      <c r="E3060"/>
      <c r="F3060"/>
    </row>
    <row r="3061" spans="1:6" x14ac:dyDescent="0.35">
      <c r="A3061"/>
      <c r="B3061"/>
      <c r="C3061"/>
      <c r="D3061"/>
      <c r="E3061"/>
      <c r="F3061"/>
    </row>
    <row r="3062" spans="1:6" x14ac:dyDescent="0.35">
      <c r="A3062"/>
      <c r="B3062"/>
      <c r="C3062"/>
      <c r="D3062"/>
      <c r="E3062"/>
      <c r="F3062"/>
    </row>
    <row r="3063" spans="1:6" x14ac:dyDescent="0.35">
      <c r="A3063"/>
      <c r="B3063"/>
      <c r="C3063"/>
      <c r="D3063"/>
      <c r="E3063"/>
      <c r="F3063"/>
    </row>
    <row r="3064" spans="1:6" x14ac:dyDescent="0.35">
      <c r="A3064"/>
      <c r="B3064"/>
      <c r="C3064"/>
      <c r="D3064"/>
      <c r="E3064"/>
      <c r="F3064"/>
    </row>
    <row r="3065" spans="1:6" x14ac:dyDescent="0.35">
      <c r="A3065"/>
      <c r="B3065"/>
      <c r="C3065"/>
      <c r="D3065"/>
      <c r="E3065"/>
      <c r="F3065"/>
    </row>
    <row r="3066" spans="1:6" x14ac:dyDescent="0.35">
      <c r="A3066"/>
      <c r="B3066"/>
      <c r="C3066"/>
      <c r="D3066"/>
      <c r="E3066"/>
      <c r="F3066"/>
    </row>
    <row r="3067" spans="1:6" x14ac:dyDescent="0.35">
      <c r="A3067"/>
      <c r="B3067"/>
      <c r="C3067"/>
      <c r="D3067"/>
      <c r="E3067"/>
      <c r="F3067"/>
    </row>
    <row r="3068" spans="1:6" x14ac:dyDescent="0.35">
      <c r="A3068"/>
      <c r="B3068"/>
      <c r="C3068"/>
      <c r="D3068"/>
      <c r="E3068"/>
      <c r="F3068"/>
    </row>
    <row r="3069" spans="1:6" x14ac:dyDescent="0.35">
      <c r="A3069"/>
      <c r="B3069"/>
      <c r="C3069"/>
      <c r="D3069"/>
      <c r="E3069"/>
      <c r="F3069"/>
    </row>
    <row r="3070" spans="1:6" x14ac:dyDescent="0.35">
      <c r="A3070"/>
      <c r="B3070"/>
      <c r="C3070"/>
      <c r="D3070"/>
      <c r="E3070"/>
      <c r="F3070"/>
    </row>
    <row r="3071" spans="1:6" x14ac:dyDescent="0.35">
      <c r="A3071"/>
      <c r="B3071"/>
      <c r="C3071"/>
      <c r="D3071"/>
      <c r="E3071"/>
      <c r="F3071"/>
    </row>
    <row r="3072" spans="1:6" x14ac:dyDescent="0.35">
      <c r="A3072"/>
      <c r="B3072"/>
      <c r="C3072"/>
      <c r="D3072"/>
      <c r="E3072"/>
      <c r="F3072"/>
    </row>
    <row r="3073" spans="1:6" x14ac:dyDescent="0.35">
      <c r="A3073"/>
      <c r="B3073"/>
      <c r="C3073"/>
      <c r="D3073"/>
      <c r="E3073"/>
      <c r="F3073"/>
    </row>
    <row r="3074" spans="1:6" x14ac:dyDescent="0.35">
      <c r="A3074"/>
      <c r="B3074"/>
      <c r="C3074"/>
      <c r="D3074"/>
      <c r="E3074"/>
      <c r="F3074"/>
    </row>
    <row r="3075" spans="1:6" x14ac:dyDescent="0.35">
      <c r="A3075"/>
      <c r="B3075"/>
      <c r="C3075"/>
      <c r="D3075"/>
      <c r="E3075"/>
      <c r="F3075"/>
    </row>
    <row r="3076" spans="1:6" x14ac:dyDescent="0.35">
      <c r="A3076"/>
      <c r="B3076"/>
      <c r="C3076"/>
      <c r="D3076"/>
      <c r="E3076"/>
      <c r="F3076"/>
    </row>
    <row r="3077" spans="1:6" x14ac:dyDescent="0.35">
      <c r="A3077"/>
      <c r="B3077"/>
      <c r="C3077"/>
      <c r="D3077"/>
      <c r="E3077"/>
      <c r="F3077"/>
    </row>
    <row r="3078" spans="1:6" x14ac:dyDescent="0.35">
      <c r="A3078"/>
      <c r="B3078"/>
      <c r="C3078"/>
      <c r="D3078"/>
      <c r="E3078"/>
      <c r="F3078"/>
    </row>
    <row r="3079" spans="1:6" x14ac:dyDescent="0.35">
      <c r="A3079"/>
      <c r="B3079"/>
      <c r="C3079"/>
      <c r="D3079"/>
      <c r="E3079"/>
      <c r="F3079"/>
    </row>
    <row r="3080" spans="1:6" x14ac:dyDescent="0.35">
      <c r="A3080"/>
      <c r="B3080"/>
      <c r="C3080"/>
      <c r="D3080"/>
      <c r="E3080"/>
      <c r="F3080"/>
    </row>
    <row r="3081" spans="1:6" x14ac:dyDescent="0.35">
      <c r="A3081"/>
      <c r="B3081"/>
      <c r="C3081"/>
      <c r="D3081"/>
      <c r="E3081"/>
      <c r="F3081"/>
    </row>
    <row r="3082" spans="1:6" x14ac:dyDescent="0.35">
      <c r="A3082"/>
      <c r="B3082"/>
      <c r="C3082"/>
      <c r="D3082"/>
      <c r="E3082"/>
      <c r="F3082"/>
    </row>
    <row r="3083" spans="1:6" x14ac:dyDescent="0.35">
      <c r="A3083"/>
      <c r="B3083"/>
      <c r="C3083"/>
      <c r="D3083"/>
      <c r="E3083"/>
      <c r="F3083"/>
    </row>
    <row r="3084" spans="1:6" x14ac:dyDescent="0.35">
      <c r="A3084"/>
      <c r="B3084"/>
      <c r="C3084"/>
      <c r="D3084"/>
      <c r="E3084"/>
      <c r="F3084"/>
    </row>
    <row r="3085" spans="1:6" x14ac:dyDescent="0.35">
      <c r="A3085"/>
      <c r="B3085"/>
      <c r="C3085"/>
      <c r="D3085"/>
      <c r="E3085"/>
      <c r="F3085"/>
    </row>
    <row r="3086" spans="1:6" x14ac:dyDescent="0.35">
      <c r="A3086"/>
      <c r="B3086"/>
      <c r="C3086"/>
      <c r="D3086"/>
      <c r="E3086"/>
      <c r="F3086"/>
    </row>
    <row r="3087" spans="1:6" x14ac:dyDescent="0.35">
      <c r="A3087"/>
      <c r="B3087"/>
      <c r="C3087"/>
      <c r="D3087"/>
      <c r="E3087"/>
      <c r="F3087"/>
    </row>
    <row r="3088" spans="1:6" x14ac:dyDescent="0.35">
      <c r="A3088"/>
      <c r="B3088"/>
      <c r="C3088"/>
      <c r="D3088"/>
      <c r="E3088"/>
      <c r="F3088"/>
    </row>
    <row r="3089" spans="1:6" x14ac:dyDescent="0.35">
      <c r="A3089"/>
      <c r="B3089"/>
      <c r="C3089"/>
      <c r="D3089"/>
      <c r="E3089"/>
      <c r="F3089"/>
    </row>
    <row r="3090" spans="1:6" x14ac:dyDescent="0.35">
      <c r="A3090"/>
      <c r="B3090"/>
      <c r="C3090"/>
      <c r="D3090"/>
      <c r="E3090"/>
      <c r="F3090"/>
    </row>
    <row r="3091" spans="1:6" x14ac:dyDescent="0.35">
      <c r="A3091"/>
      <c r="B3091"/>
      <c r="C3091"/>
      <c r="D3091"/>
      <c r="E3091"/>
      <c r="F3091"/>
    </row>
    <row r="3092" spans="1:6" x14ac:dyDescent="0.35">
      <c r="A3092"/>
      <c r="B3092"/>
      <c r="C3092"/>
      <c r="D3092"/>
      <c r="E3092"/>
      <c r="F3092"/>
    </row>
    <row r="3093" spans="1:6" x14ac:dyDescent="0.35">
      <c r="A3093"/>
      <c r="B3093"/>
      <c r="C3093"/>
      <c r="D3093"/>
      <c r="E3093"/>
      <c r="F3093"/>
    </row>
    <row r="3094" spans="1:6" x14ac:dyDescent="0.35">
      <c r="A3094"/>
      <c r="B3094"/>
      <c r="C3094"/>
      <c r="D3094"/>
      <c r="E3094"/>
      <c r="F3094"/>
    </row>
    <row r="3095" spans="1:6" x14ac:dyDescent="0.35">
      <c r="A3095"/>
      <c r="B3095"/>
      <c r="C3095"/>
      <c r="D3095"/>
      <c r="E3095"/>
      <c r="F3095"/>
    </row>
    <row r="3096" spans="1:6" x14ac:dyDescent="0.35">
      <c r="A3096"/>
      <c r="B3096"/>
      <c r="C3096"/>
      <c r="D3096"/>
      <c r="E3096"/>
      <c r="F3096"/>
    </row>
    <row r="3097" spans="1:6" x14ac:dyDescent="0.35">
      <c r="A3097"/>
      <c r="B3097"/>
      <c r="C3097"/>
      <c r="D3097"/>
      <c r="E3097"/>
      <c r="F3097"/>
    </row>
    <row r="3098" spans="1:6" x14ac:dyDescent="0.35">
      <c r="A3098"/>
      <c r="B3098"/>
      <c r="C3098"/>
      <c r="D3098"/>
      <c r="E3098"/>
      <c r="F3098"/>
    </row>
    <row r="3099" spans="1:6" x14ac:dyDescent="0.35">
      <c r="A3099"/>
      <c r="B3099"/>
      <c r="C3099"/>
      <c r="D3099"/>
      <c r="E3099"/>
      <c r="F3099"/>
    </row>
    <row r="3100" spans="1:6" x14ac:dyDescent="0.35">
      <c r="A3100"/>
      <c r="B3100"/>
      <c r="C3100"/>
      <c r="D3100"/>
      <c r="E3100"/>
      <c r="F3100"/>
    </row>
    <row r="3101" spans="1:6" x14ac:dyDescent="0.35">
      <c r="A3101"/>
      <c r="B3101"/>
      <c r="C3101"/>
      <c r="D3101"/>
      <c r="E3101"/>
      <c r="F3101"/>
    </row>
    <row r="3102" spans="1:6" x14ac:dyDescent="0.35">
      <c r="A3102"/>
      <c r="B3102"/>
      <c r="C3102"/>
      <c r="D3102"/>
      <c r="E3102"/>
      <c r="F3102"/>
    </row>
    <row r="3103" spans="1:6" x14ac:dyDescent="0.35">
      <c r="A3103"/>
      <c r="B3103"/>
      <c r="C3103"/>
      <c r="D3103"/>
      <c r="E3103"/>
      <c r="F3103"/>
    </row>
    <row r="3104" spans="1:6" x14ac:dyDescent="0.35">
      <c r="A3104"/>
      <c r="B3104"/>
      <c r="C3104"/>
      <c r="D3104"/>
      <c r="E3104"/>
      <c r="F3104"/>
    </row>
    <row r="3105" spans="1:6" x14ac:dyDescent="0.35">
      <c r="A3105"/>
      <c r="B3105"/>
      <c r="C3105"/>
      <c r="D3105"/>
      <c r="E3105"/>
      <c r="F3105"/>
    </row>
    <row r="3106" spans="1:6" x14ac:dyDescent="0.35">
      <c r="A3106"/>
      <c r="B3106"/>
      <c r="C3106"/>
      <c r="D3106"/>
      <c r="E3106"/>
      <c r="F3106"/>
    </row>
    <row r="3107" spans="1:6" x14ac:dyDescent="0.35">
      <c r="A3107"/>
      <c r="B3107"/>
      <c r="C3107"/>
      <c r="D3107"/>
      <c r="E3107"/>
      <c r="F3107"/>
    </row>
    <row r="3108" spans="1:6" x14ac:dyDescent="0.35">
      <c r="A3108"/>
      <c r="B3108"/>
      <c r="C3108"/>
      <c r="D3108"/>
      <c r="E3108"/>
      <c r="F3108"/>
    </row>
    <row r="3109" spans="1:6" x14ac:dyDescent="0.35">
      <c r="A3109"/>
      <c r="B3109"/>
      <c r="C3109"/>
      <c r="D3109"/>
      <c r="E3109"/>
      <c r="F3109"/>
    </row>
    <row r="3110" spans="1:6" x14ac:dyDescent="0.35">
      <c r="A3110"/>
      <c r="B3110"/>
      <c r="C3110"/>
      <c r="D3110"/>
      <c r="E3110"/>
      <c r="F3110"/>
    </row>
    <row r="3111" spans="1:6" x14ac:dyDescent="0.35">
      <c r="A3111"/>
      <c r="B3111"/>
      <c r="C3111"/>
      <c r="D3111"/>
      <c r="E3111"/>
      <c r="F3111"/>
    </row>
    <row r="3112" spans="1:6" x14ac:dyDescent="0.35">
      <c r="A3112"/>
      <c r="B3112"/>
      <c r="C3112"/>
      <c r="D3112"/>
      <c r="E3112"/>
      <c r="F3112"/>
    </row>
    <row r="3113" spans="1:6" x14ac:dyDescent="0.35">
      <c r="A3113"/>
      <c r="B3113"/>
      <c r="C3113"/>
      <c r="D3113"/>
      <c r="E3113"/>
      <c r="F3113"/>
    </row>
    <row r="3114" spans="1:6" x14ac:dyDescent="0.35">
      <c r="A3114"/>
      <c r="B3114"/>
      <c r="C3114"/>
      <c r="D3114"/>
      <c r="E3114"/>
      <c r="F3114"/>
    </row>
    <row r="3115" spans="1:6" x14ac:dyDescent="0.35">
      <c r="A3115"/>
      <c r="B3115"/>
      <c r="C3115"/>
      <c r="D3115"/>
      <c r="E3115"/>
      <c r="F3115"/>
    </row>
    <row r="3116" spans="1:6" x14ac:dyDescent="0.35">
      <c r="A3116"/>
      <c r="B3116"/>
      <c r="C3116"/>
      <c r="D3116"/>
      <c r="E3116"/>
      <c r="F3116"/>
    </row>
    <row r="3117" spans="1:6" x14ac:dyDescent="0.35">
      <c r="A3117"/>
      <c r="B3117"/>
      <c r="C3117"/>
      <c r="D3117"/>
      <c r="E3117"/>
      <c r="F3117"/>
    </row>
    <row r="3118" spans="1:6" x14ac:dyDescent="0.35">
      <c r="A3118"/>
      <c r="B3118"/>
      <c r="C3118"/>
      <c r="D3118"/>
      <c r="E3118"/>
      <c r="F3118"/>
    </row>
    <row r="3119" spans="1:6" x14ac:dyDescent="0.35">
      <c r="A3119"/>
      <c r="B3119"/>
      <c r="C3119"/>
      <c r="D3119"/>
      <c r="E3119"/>
      <c r="F3119"/>
    </row>
    <row r="3120" spans="1:6" x14ac:dyDescent="0.35">
      <c r="A3120"/>
      <c r="B3120"/>
      <c r="C3120"/>
      <c r="D3120"/>
      <c r="E3120"/>
      <c r="F3120"/>
    </row>
    <row r="3121" spans="1:6" x14ac:dyDescent="0.35">
      <c r="A3121"/>
      <c r="B3121"/>
      <c r="C3121"/>
      <c r="D3121"/>
      <c r="E3121"/>
      <c r="F3121"/>
    </row>
    <row r="3122" spans="1:6" x14ac:dyDescent="0.35">
      <c r="A3122"/>
      <c r="B3122"/>
      <c r="C3122"/>
      <c r="D3122"/>
      <c r="E3122"/>
      <c r="F3122"/>
    </row>
    <row r="3123" spans="1:6" x14ac:dyDescent="0.35">
      <c r="A3123"/>
      <c r="B3123"/>
      <c r="C3123"/>
      <c r="D3123"/>
      <c r="E3123"/>
      <c r="F3123"/>
    </row>
    <row r="3124" spans="1:6" x14ac:dyDescent="0.35">
      <c r="A3124"/>
      <c r="B3124"/>
      <c r="C3124"/>
      <c r="D3124"/>
      <c r="E3124"/>
      <c r="F3124"/>
    </row>
    <row r="3125" spans="1:6" x14ac:dyDescent="0.35">
      <c r="A3125"/>
      <c r="B3125"/>
      <c r="C3125"/>
      <c r="D3125"/>
      <c r="E3125"/>
      <c r="F3125"/>
    </row>
    <row r="3126" spans="1:6" x14ac:dyDescent="0.35">
      <c r="A3126"/>
      <c r="B3126"/>
      <c r="C3126"/>
      <c r="D3126"/>
      <c r="E3126"/>
      <c r="F3126"/>
    </row>
    <row r="3127" spans="1:6" x14ac:dyDescent="0.35">
      <c r="A3127"/>
      <c r="B3127"/>
      <c r="C3127"/>
      <c r="D3127"/>
      <c r="E3127"/>
      <c r="F3127"/>
    </row>
    <row r="3128" spans="1:6" x14ac:dyDescent="0.35">
      <c r="A3128"/>
      <c r="B3128"/>
      <c r="C3128"/>
      <c r="D3128"/>
      <c r="E3128"/>
      <c r="F3128"/>
    </row>
    <row r="3129" spans="1:6" x14ac:dyDescent="0.35">
      <c r="A3129"/>
      <c r="B3129"/>
      <c r="C3129"/>
      <c r="D3129"/>
      <c r="E3129"/>
      <c r="F3129"/>
    </row>
    <row r="3130" spans="1:6" x14ac:dyDescent="0.35">
      <c r="A3130"/>
      <c r="B3130"/>
      <c r="C3130"/>
      <c r="D3130"/>
      <c r="E3130"/>
      <c r="F3130"/>
    </row>
    <row r="3131" spans="1:6" x14ac:dyDescent="0.35">
      <c r="A3131"/>
      <c r="B3131"/>
      <c r="C3131"/>
      <c r="D3131"/>
      <c r="E3131"/>
      <c r="F3131"/>
    </row>
    <row r="3132" spans="1:6" x14ac:dyDescent="0.35">
      <c r="A3132"/>
      <c r="B3132"/>
      <c r="C3132"/>
      <c r="D3132"/>
      <c r="E3132"/>
      <c r="F3132"/>
    </row>
    <row r="3133" spans="1:6" x14ac:dyDescent="0.35">
      <c r="A3133"/>
      <c r="B3133"/>
      <c r="C3133"/>
      <c r="D3133"/>
      <c r="E3133"/>
      <c r="F3133"/>
    </row>
    <row r="3134" spans="1:6" x14ac:dyDescent="0.35">
      <c r="A3134"/>
      <c r="B3134"/>
      <c r="C3134"/>
      <c r="D3134"/>
      <c r="E3134"/>
      <c r="F3134"/>
    </row>
    <row r="3135" spans="1:6" x14ac:dyDescent="0.35">
      <c r="A3135"/>
      <c r="B3135"/>
      <c r="C3135"/>
      <c r="D3135"/>
      <c r="E3135"/>
      <c r="F3135"/>
    </row>
    <row r="3136" spans="1:6" x14ac:dyDescent="0.35">
      <c r="A3136"/>
      <c r="B3136"/>
      <c r="C3136"/>
      <c r="D3136"/>
      <c r="E3136"/>
      <c r="F3136"/>
    </row>
    <row r="3137" spans="1:6" x14ac:dyDescent="0.35">
      <c r="A3137"/>
      <c r="B3137"/>
      <c r="C3137"/>
      <c r="D3137"/>
      <c r="E3137"/>
      <c r="F3137"/>
    </row>
    <row r="3138" spans="1:6" x14ac:dyDescent="0.35">
      <c r="A3138"/>
      <c r="B3138"/>
      <c r="C3138"/>
      <c r="D3138"/>
      <c r="E3138"/>
      <c r="F3138"/>
    </row>
    <row r="3139" spans="1:6" x14ac:dyDescent="0.35">
      <c r="A3139"/>
      <c r="B3139"/>
      <c r="C3139"/>
      <c r="D3139"/>
      <c r="E3139"/>
      <c r="F3139"/>
    </row>
    <row r="3140" spans="1:6" x14ac:dyDescent="0.35">
      <c r="A3140"/>
      <c r="B3140"/>
      <c r="C3140"/>
      <c r="D3140"/>
      <c r="E3140"/>
      <c r="F3140"/>
    </row>
    <row r="3141" spans="1:6" x14ac:dyDescent="0.35">
      <c r="A3141"/>
      <c r="B3141"/>
      <c r="C3141"/>
      <c r="D3141"/>
      <c r="E3141"/>
      <c r="F3141"/>
    </row>
    <row r="3142" spans="1:6" x14ac:dyDescent="0.35">
      <c r="A3142"/>
      <c r="B3142"/>
      <c r="C3142"/>
      <c r="D3142"/>
      <c r="E3142"/>
      <c r="F3142"/>
    </row>
    <row r="3143" spans="1:6" x14ac:dyDescent="0.35">
      <c r="A3143"/>
      <c r="B3143"/>
      <c r="C3143"/>
      <c r="D3143"/>
      <c r="E3143"/>
      <c r="F3143"/>
    </row>
    <row r="3144" spans="1:6" x14ac:dyDescent="0.35">
      <c r="A3144"/>
      <c r="B3144"/>
      <c r="C3144"/>
      <c r="D3144"/>
      <c r="E3144"/>
      <c r="F3144"/>
    </row>
    <row r="3145" spans="1:6" x14ac:dyDescent="0.35">
      <c r="A3145"/>
      <c r="B3145"/>
      <c r="C3145"/>
      <c r="D3145"/>
      <c r="E3145"/>
      <c r="F3145"/>
    </row>
    <row r="3146" spans="1:6" x14ac:dyDescent="0.35">
      <c r="A3146"/>
      <c r="B3146"/>
      <c r="C3146"/>
      <c r="D3146"/>
      <c r="E3146"/>
      <c r="F3146"/>
    </row>
    <row r="3147" spans="1:6" x14ac:dyDescent="0.35">
      <c r="A3147"/>
      <c r="B3147"/>
      <c r="C3147"/>
      <c r="D3147"/>
      <c r="E3147"/>
      <c r="F3147"/>
    </row>
    <row r="3148" spans="1:6" x14ac:dyDescent="0.35">
      <c r="A3148"/>
      <c r="B3148"/>
      <c r="C3148"/>
      <c r="D3148"/>
      <c r="E3148"/>
      <c r="F3148"/>
    </row>
    <row r="3149" spans="1:6" x14ac:dyDescent="0.35">
      <c r="A3149"/>
      <c r="B3149"/>
      <c r="C3149"/>
      <c r="D3149"/>
      <c r="E3149"/>
      <c r="F3149"/>
    </row>
    <row r="3150" spans="1:6" x14ac:dyDescent="0.35">
      <c r="A3150"/>
      <c r="B3150"/>
      <c r="C3150"/>
      <c r="D3150"/>
      <c r="E3150"/>
      <c r="F3150"/>
    </row>
    <row r="3151" spans="1:6" x14ac:dyDescent="0.35">
      <c r="A3151"/>
      <c r="B3151"/>
      <c r="C3151"/>
      <c r="D3151"/>
      <c r="E3151"/>
      <c r="F3151"/>
    </row>
    <row r="3152" spans="1:6" x14ac:dyDescent="0.35">
      <c r="A3152"/>
      <c r="B3152"/>
      <c r="C3152"/>
      <c r="D3152"/>
      <c r="E3152"/>
      <c r="F3152"/>
    </row>
    <row r="3153" spans="1:6" x14ac:dyDescent="0.35">
      <c r="A3153"/>
      <c r="B3153"/>
      <c r="C3153"/>
      <c r="D3153"/>
      <c r="E3153"/>
      <c r="F3153"/>
    </row>
    <row r="3154" spans="1:6" x14ac:dyDescent="0.35">
      <c r="A3154"/>
      <c r="B3154"/>
      <c r="C3154"/>
      <c r="D3154"/>
      <c r="E3154"/>
      <c r="F3154"/>
    </row>
    <row r="3155" spans="1:6" x14ac:dyDescent="0.35">
      <c r="A3155"/>
      <c r="B3155"/>
      <c r="C3155"/>
      <c r="D3155"/>
      <c r="E3155"/>
      <c r="F3155"/>
    </row>
    <row r="3156" spans="1:6" x14ac:dyDescent="0.35">
      <c r="A3156"/>
      <c r="B3156"/>
      <c r="C3156"/>
      <c r="D3156"/>
      <c r="E3156"/>
      <c r="F3156"/>
    </row>
    <row r="3157" spans="1:6" x14ac:dyDescent="0.35">
      <c r="A3157"/>
      <c r="B3157"/>
      <c r="C3157"/>
      <c r="D3157"/>
      <c r="E3157"/>
      <c r="F3157"/>
    </row>
    <row r="3158" spans="1:6" x14ac:dyDescent="0.35">
      <c r="A3158"/>
      <c r="B3158"/>
      <c r="C3158"/>
      <c r="D3158"/>
      <c r="E3158"/>
      <c r="F3158"/>
    </row>
    <row r="3159" spans="1:6" x14ac:dyDescent="0.35">
      <c r="A3159"/>
      <c r="B3159"/>
      <c r="C3159"/>
      <c r="D3159"/>
      <c r="E3159"/>
      <c r="F3159"/>
    </row>
    <row r="3160" spans="1:6" x14ac:dyDescent="0.35">
      <c r="A3160"/>
      <c r="B3160"/>
      <c r="C3160"/>
      <c r="D3160"/>
      <c r="E3160"/>
      <c r="F3160"/>
    </row>
    <row r="3161" spans="1:6" x14ac:dyDescent="0.35">
      <c r="A3161"/>
      <c r="B3161"/>
      <c r="C3161"/>
      <c r="D3161"/>
      <c r="E3161"/>
      <c r="F3161"/>
    </row>
    <row r="3162" spans="1:6" x14ac:dyDescent="0.35">
      <c r="A3162"/>
      <c r="B3162"/>
      <c r="C3162"/>
      <c r="D3162"/>
      <c r="E3162"/>
      <c r="F3162"/>
    </row>
    <row r="3163" spans="1:6" x14ac:dyDescent="0.35">
      <c r="A3163"/>
      <c r="B3163"/>
      <c r="C3163"/>
      <c r="D3163"/>
      <c r="E3163"/>
      <c r="F3163"/>
    </row>
    <row r="3164" spans="1:6" x14ac:dyDescent="0.35">
      <c r="A3164"/>
      <c r="B3164"/>
      <c r="C3164"/>
      <c r="D3164"/>
      <c r="E3164"/>
      <c r="F3164"/>
    </row>
    <row r="3165" spans="1:6" x14ac:dyDescent="0.35">
      <c r="A3165"/>
      <c r="B3165"/>
      <c r="C3165"/>
      <c r="D3165"/>
      <c r="E3165"/>
      <c r="F3165"/>
    </row>
    <row r="3166" spans="1:6" x14ac:dyDescent="0.35">
      <c r="A3166"/>
      <c r="B3166"/>
      <c r="C3166"/>
      <c r="D3166"/>
      <c r="E3166"/>
      <c r="F3166"/>
    </row>
    <row r="3167" spans="1:6" x14ac:dyDescent="0.35">
      <c r="A3167"/>
      <c r="B3167"/>
      <c r="C3167"/>
      <c r="D3167"/>
      <c r="E3167"/>
      <c r="F3167"/>
    </row>
    <row r="3168" spans="1:6" x14ac:dyDescent="0.35">
      <c r="A3168"/>
      <c r="B3168"/>
      <c r="C3168"/>
      <c r="D3168"/>
      <c r="E3168"/>
      <c r="F3168"/>
    </row>
    <row r="3169" spans="1:6" x14ac:dyDescent="0.35">
      <c r="A3169"/>
      <c r="B3169"/>
      <c r="C3169"/>
      <c r="D3169"/>
      <c r="E3169"/>
      <c r="F3169"/>
    </row>
    <row r="3170" spans="1:6" x14ac:dyDescent="0.35">
      <c r="A3170"/>
      <c r="B3170"/>
      <c r="C3170"/>
      <c r="D3170"/>
      <c r="E3170"/>
      <c r="F3170"/>
    </row>
    <row r="3171" spans="1:6" x14ac:dyDescent="0.35">
      <c r="A3171"/>
      <c r="B3171"/>
      <c r="C3171"/>
      <c r="D3171"/>
      <c r="E3171"/>
      <c r="F3171"/>
    </row>
    <row r="3172" spans="1:6" x14ac:dyDescent="0.35">
      <c r="A3172"/>
      <c r="B3172"/>
      <c r="C3172"/>
      <c r="D3172"/>
      <c r="E3172"/>
      <c r="F3172"/>
    </row>
    <row r="3173" spans="1:6" x14ac:dyDescent="0.35">
      <c r="A3173"/>
      <c r="B3173"/>
      <c r="C3173"/>
      <c r="D3173"/>
      <c r="E3173"/>
      <c r="F3173"/>
    </row>
    <row r="3174" spans="1:6" x14ac:dyDescent="0.35">
      <c r="A3174"/>
      <c r="B3174"/>
      <c r="C3174"/>
      <c r="D3174"/>
      <c r="E3174"/>
      <c r="F3174"/>
    </row>
    <row r="3175" spans="1:6" x14ac:dyDescent="0.35">
      <c r="A3175"/>
      <c r="B3175"/>
      <c r="C3175"/>
      <c r="D3175"/>
      <c r="E3175"/>
      <c r="F3175"/>
    </row>
    <row r="3176" spans="1:6" x14ac:dyDescent="0.35">
      <c r="A3176"/>
      <c r="B3176"/>
      <c r="C3176"/>
      <c r="D3176"/>
      <c r="E3176"/>
      <c r="F3176"/>
    </row>
    <row r="3177" spans="1:6" x14ac:dyDescent="0.35">
      <c r="A3177"/>
      <c r="B3177"/>
      <c r="C3177"/>
      <c r="D3177"/>
      <c r="E3177"/>
      <c r="F3177"/>
    </row>
    <row r="3178" spans="1:6" x14ac:dyDescent="0.35">
      <c r="A3178"/>
      <c r="B3178"/>
      <c r="C3178"/>
      <c r="D3178"/>
      <c r="E3178"/>
      <c r="F3178"/>
    </row>
    <row r="3179" spans="1:6" x14ac:dyDescent="0.35">
      <c r="A3179"/>
      <c r="B3179"/>
      <c r="C3179"/>
      <c r="D3179"/>
      <c r="E3179"/>
      <c r="F3179"/>
    </row>
    <row r="3180" spans="1:6" x14ac:dyDescent="0.35">
      <c r="A3180"/>
      <c r="B3180"/>
      <c r="C3180"/>
      <c r="D3180"/>
      <c r="E3180"/>
      <c r="F3180"/>
    </row>
    <row r="3181" spans="1:6" x14ac:dyDescent="0.35">
      <c r="A3181"/>
      <c r="B3181"/>
      <c r="C3181"/>
      <c r="D3181"/>
      <c r="E3181"/>
      <c r="F3181"/>
    </row>
    <row r="3182" spans="1:6" x14ac:dyDescent="0.35">
      <c r="A3182"/>
      <c r="B3182"/>
      <c r="C3182"/>
      <c r="D3182"/>
      <c r="E3182"/>
      <c r="F3182"/>
    </row>
    <row r="3183" spans="1:6" x14ac:dyDescent="0.35">
      <c r="A3183"/>
      <c r="B3183"/>
      <c r="C3183"/>
      <c r="D3183"/>
      <c r="E3183"/>
      <c r="F3183"/>
    </row>
    <row r="3184" spans="1:6" x14ac:dyDescent="0.35">
      <c r="A3184"/>
      <c r="B3184"/>
      <c r="C3184"/>
      <c r="D3184"/>
      <c r="E3184"/>
      <c r="F3184"/>
    </row>
    <row r="3185" spans="1:6" x14ac:dyDescent="0.35">
      <c r="A3185"/>
      <c r="B3185"/>
      <c r="C3185"/>
      <c r="D3185"/>
      <c r="E3185"/>
      <c r="F3185"/>
    </row>
    <row r="3186" spans="1:6" x14ac:dyDescent="0.35">
      <c r="A3186"/>
      <c r="B3186"/>
      <c r="C3186"/>
      <c r="D3186"/>
      <c r="E3186"/>
      <c r="F3186"/>
    </row>
    <row r="3187" spans="1:6" x14ac:dyDescent="0.35">
      <c r="A3187"/>
      <c r="B3187"/>
      <c r="C3187"/>
      <c r="D3187"/>
      <c r="E3187"/>
      <c r="F3187"/>
    </row>
    <row r="3188" spans="1:6" x14ac:dyDescent="0.35">
      <c r="A3188"/>
      <c r="B3188"/>
      <c r="C3188"/>
      <c r="D3188"/>
      <c r="E3188"/>
      <c r="F3188"/>
    </row>
    <row r="3189" spans="1:6" x14ac:dyDescent="0.35">
      <c r="A3189"/>
      <c r="B3189"/>
      <c r="C3189"/>
      <c r="D3189"/>
      <c r="E3189"/>
      <c r="F3189"/>
    </row>
    <row r="3190" spans="1:6" x14ac:dyDescent="0.35">
      <c r="A3190"/>
      <c r="B3190"/>
      <c r="C3190"/>
      <c r="D3190"/>
      <c r="E3190"/>
      <c r="F3190"/>
    </row>
    <row r="3191" spans="1:6" x14ac:dyDescent="0.35">
      <c r="A3191"/>
      <c r="B3191"/>
      <c r="C3191"/>
      <c r="D3191"/>
      <c r="E3191"/>
      <c r="F3191"/>
    </row>
    <row r="3192" spans="1:6" x14ac:dyDescent="0.35">
      <c r="A3192"/>
      <c r="B3192"/>
      <c r="C3192"/>
      <c r="D3192"/>
      <c r="E3192"/>
      <c r="F3192"/>
    </row>
    <row r="3193" spans="1:6" x14ac:dyDescent="0.35">
      <c r="A3193"/>
      <c r="B3193"/>
      <c r="C3193"/>
      <c r="D3193"/>
      <c r="E3193"/>
      <c r="F3193"/>
    </row>
    <row r="3194" spans="1:6" x14ac:dyDescent="0.35">
      <c r="A3194"/>
      <c r="B3194"/>
      <c r="C3194"/>
      <c r="D3194"/>
      <c r="E3194"/>
      <c r="F3194"/>
    </row>
    <row r="3195" spans="1:6" x14ac:dyDescent="0.35">
      <c r="A3195"/>
      <c r="B3195"/>
      <c r="C3195"/>
      <c r="D3195"/>
      <c r="E3195"/>
      <c r="F3195"/>
    </row>
    <row r="3196" spans="1:6" x14ac:dyDescent="0.35">
      <c r="A3196"/>
      <c r="B3196"/>
      <c r="C3196"/>
      <c r="D3196"/>
      <c r="E3196"/>
      <c r="F3196"/>
    </row>
    <row r="3197" spans="1:6" x14ac:dyDescent="0.35">
      <c r="A3197"/>
      <c r="B3197"/>
      <c r="C3197"/>
      <c r="D3197"/>
      <c r="E3197"/>
      <c r="F3197"/>
    </row>
    <row r="3198" spans="1:6" x14ac:dyDescent="0.35">
      <c r="A3198"/>
      <c r="B3198"/>
      <c r="C3198"/>
      <c r="D3198"/>
      <c r="E3198"/>
      <c r="F3198"/>
    </row>
    <row r="3199" spans="1:6" x14ac:dyDescent="0.35">
      <c r="A3199"/>
      <c r="B3199"/>
      <c r="C3199"/>
      <c r="D3199"/>
      <c r="E3199"/>
      <c r="F3199"/>
    </row>
    <row r="3200" spans="1:6" x14ac:dyDescent="0.35">
      <c r="A3200"/>
      <c r="B3200"/>
      <c r="C3200"/>
      <c r="D3200"/>
      <c r="E3200"/>
      <c r="F3200"/>
    </row>
    <row r="3201" spans="1:6" x14ac:dyDescent="0.35">
      <c r="A3201"/>
      <c r="B3201"/>
      <c r="C3201"/>
      <c r="D3201"/>
      <c r="E3201"/>
      <c r="F3201"/>
    </row>
    <row r="3202" spans="1:6" x14ac:dyDescent="0.35">
      <c r="A3202"/>
      <c r="B3202"/>
      <c r="C3202"/>
      <c r="D3202"/>
      <c r="E3202"/>
      <c r="F3202"/>
    </row>
    <row r="3203" spans="1:6" x14ac:dyDescent="0.35">
      <c r="A3203"/>
      <c r="B3203"/>
      <c r="C3203"/>
      <c r="D3203"/>
      <c r="E3203"/>
      <c r="F3203"/>
    </row>
    <row r="3204" spans="1:6" x14ac:dyDescent="0.35">
      <c r="A3204"/>
      <c r="B3204"/>
      <c r="C3204"/>
      <c r="D3204"/>
      <c r="E3204"/>
      <c r="F3204"/>
    </row>
    <row r="3205" spans="1:6" x14ac:dyDescent="0.35">
      <c r="A3205"/>
      <c r="B3205"/>
      <c r="C3205"/>
      <c r="D3205"/>
      <c r="E3205"/>
      <c r="F3205"/>
    </row>
    <row r="3206" spans="1:6" x14ac:dyDescent="0.35">
      <c r="A3206"/>
      <c r="B3206"/>
      <c r="C3206"/>
      <c r="D3206"/>
      <c r="E3206"/>
      <c r="F3206"/>
    </row>
    <row r="3207" spans="1:6" x14ac:dyDescent="0.35">
      <c r="A3207"/>
      <c r="B3207"/>
      <c r="C3207"/>
      <c r="D3207"/>
      <c r="E3207"/>
      <c r="F3207"/>
    </row>
    <row r="3208" spans="1:6" x14ac:dyDescent="0.35">
      <c r="A3208"/>
      <c r="B3208"/>
      <c r="C3208"/>
      <c r="D3208"/>
      <c r="E3208"/>
      <c r="F3208"/>
    </row>
    <row r="3209" spans="1:6" x14ac:dyDescent="0.35">
      <c r="A3209"/>
      <c r="B3209"/>
      <c r="C3209"/>
      <c r="D3209"/>
      <c r="E3209"/>
      <c r="F3209"/>
    </row>
    <row r="3210" spans="1:6" x14ac:dyDescent="0.35">
      <c r="A3210"/>
      <c r="B3210"/>
      <c r="C3210"/>
      <c r="D3210"/>
      <c r="E3210"/>
      <c r="F3210"/>
    </row>
    <row r="3211" spans="1:6" x14ac:dyDescent="0.35">
      <c r="A3211"/>
      <c r="B3211"/>
      <c r="C3211"/>
      <c r="D3211"/>
      <c r="E3211"/>
      <c r="F3211"/>
    </row>
    <row r="3212" spans="1:6" x14ac:dyDescent="0.35">
      <c r="A3212"/>
      <c r="B3212"/>
      <c r="C3212"/>
      <c r="D3212"/>
      <c r="E3212"/>
      <c r="F3212"/>
    </row>
    <row r="3213" spans="1:6" x14ac:dyDescent="0.35">
      <c r="A3213"/>
      <c r="B3213"/>
      <c r="C3213"/>
      <c r="D3213"/>
      <c r="E3213"/>
      <c r="F3213"/>
    </row>
    <row r="3214" spans="1:6" x14ac:dyDescent="0.35">
      <c r="A3214"/>
      <c r="B3214"/>
      <c r="C3214"/>
      <c r="D3214"/>
      <c r="E3214"/>
      <c r="F3214"/>
    </row>
    <row r="3215" spans="1:6" x14ac:dyDescent="0.35">
      <c r="A3215"/>
      <c r="B3215"/>
      <c r="C3215"/>
      <c r="D3215"/>
      <c r="E3215"/>
      <c r="F3215"/>
    </row>
    <row r="3216" spans="1:6" x14ac:dyDescent="0.35">
      <c r="A3216"/>
      <c r="B3216"/>
      <c r="C3216"/>
      <c r="D3216"/>
      <c r="E3216"/>
      <c r="F3216"/>
    </row>
    <row r="3217" spans="1:6" x14ac:dyDescent="0.35">
      <c r="A3217"/>
      <c r="B3217"/>
      <c r="C3217"/>
      <c r="D3217"/>
      <c r="E3217"/>
      <c r="F3217"/>
    </row>
    <row r="3218" spans="1:6" x14ac:dyDescent="0.35">
      <c r="A3218"/>
      <c r="B3218"/>
      <c r="C3218"/>
      <c r="D3218"/>
      <c r="E3218"/>
      <c r="F3218"/>
    </row>
    <row r="3219" spans="1:6" x14ac:dyDescent="0.35">
      <c r="A3219"/>
      <c r="B3219"/>
      <c r="C3219"/>
      <c r="D3219"/>
      <c r="E3219"/>
      <c r="F3219"/>
    </row>
    <row r="3220" spans="1:6" x14ac:dyDescent="0.35">
      <c r="A3220"/>
      <c r="B3220"/>
      <c r="C3220"/>
      <c r="D3220"/>
      <c r="E3220"/>
      <c r="F3220"/>
    </row>
    <row r="3221" spans="1:6" x14ac:dyDescent="0.35">
      <c r="A3221"/>
      <c r="B3221"/>
      <c r="C3221"/>
      <c r="D3221"/>
      <c r="E3221"/>
      <c r="F3221"/>
    </row>
    <row r="3222" spans="1:6" x14ac:dyDescent="0.35">
      <c r="A3222"/>
      <c r="B3222"/>
      <c r="C3222"/>
      <c r="D3222"/>
      <c r="E3222"/>
      <c r="F3222"/>
    </row>
    <row r="3223" spans="1:6" x14ac:dyDescent="0.35">
      <c r="A3223"/>
      <c r="B3223"/>
      <c r="C3223"/>
      <c r="D3223"/>
      <c r="E3223"/>
      <c r="F3223"/>
    </row>
    <row r="3224" spans="1:6" x14ac:dyDescent="0.35">
      <c r="A3224"/>
      <c r="B3224"/>
      <c r="C3224"/>
      <c r="D3224"/>
      <c r="E3224"/>
      <c r="F3224"/>
    </row>
    <row r="3225" spans="1:6" x14ac:dyDescent="0.35">
      <c r="A3225"/>
      <c r="B3225"/>
      <c r="C3225"/>
      <c r="D3225"/>
      <c r="E3225"/>
      <c r="F3225"/>
    </row>
    <row r="3226" spans="1:6" x14ac:dyDescent="0.35">
      <c r="A3226"/>
      <c r="B3226"/>
      <c r="C3226"/>
      <c r="D3226"/>
      <c r="E3226"/>
      <c r="F3226"/>
    </row>
    <row r="3227" spans="1:6" x14ac:dyDescent="0.35">
      <c r="A3227"/>
      <c r="B3227"/>
      <c r="C3227"/>
      <c r="D3227"/>
      <c r="E3227"/>
      <c r="F3227"/>
    </row>
    <row r="3228" spans="1:6" x14ac:dyDescent="0.35">
      <c r="A3228"/>
      <c r="B3228"/>
      <c r="C3228"/>
      <c r="D3228"/>
      <c r="E3228"/>
      <c r="F3228"/>
    </row>
    <row r="3229" spans="1:6" x14ac:dyDescent="0.35">
      <c r="A3229"/>
      <c r="B3229"/>
      <c r="C3229"/>
      <c r="D3229"/>
      <c r="E3229"/>
      <c r="F3229"/>
    </row>
    <row r="3230" spans="1:6" x14ac:dyDescent="0.35">
      <c r="A3230"/>
      <c r="B3230"/>
      <c r="C3230"/>
      <c r="D3230"/>
      <c r="E3230"/>
      <c r="F3230"/>
    </row>
    <row r="3231" spans="1:6" x14ac:dyDescent="0.35">
      <c r="A3231"/>
      <c r="B3231"/>
      <c r="C3231"/>
      <c r="D3231"/>
      <c r="E3231"/>
      <c r="F3231"/>
    </row>
    <row r="3232" spans="1:6" x14ac:dyDescent="0.35">
      <c r="A3232"/>
      <c r="B3232"/>
      <c r="C3232"/>
      <c r="D3232"/>
      <c r="E3232"/>
      <c r="F3232"/>
    </row>
    <row r="3233" spans="1:6" x14ac:dyDescent="0.35">
      <c r="A3233"/>
      <c r="B3233"/>
      <c r="C3233"/>
      <c r="D3233"/>
      <c r="E3233"/>
      <c r="F3233"/>
    </row>
    <row r="3234" spans="1:6" x14ac:dyDescent="0.35">
      <c r="A3234"/>
      <c r="B3234"/>
      <c r="C3234"/>
      <c r="D3234"/>
      <c r="E3234"/>
      <c r="F3234"/>
    </row>
    <row r="3235" spans="1:6" x14ac:dyDescent="0.35">
      <c r="A3235"/>
      <c r="B3235"/>
      <c r="C3235"/>
      <c r="D3235"/>
      <c r="E3235"/>
      <c r="F3235"/>
    </row>
    <row r="3236" spans="1:6" x14ac:dyDescent="0.35">
      <c r="A3236"/>
      <c r="B3236"/>
      <c r="C3236"/>
      <c r="D3236"/>
      <c r="E3236"/>
      <c r="F3236"/>
    </row>
    <row r="3237" spans="1:6" x14ac:dyDescent="0.35">
      <c r="A3237"/>
      <c r="B3237"/>
      <c r="C3237"/>
      <c r="D3237"/>
      <c r="E3237"/>
      <c r="F3237"/>
    </row>
    <row r="3238" spans="1:6" x14ac:dyDescent="0.35">
      <c r="A3238"/>
      <c r="B3238"/>
      <c r="C3238"/>
      <c r="D3238"/>
      <c r="E3238"/>
      <c r="F3238"/>
    </row>
    <row r="3239" spans="1:6" x14ac:dyDescent="0.35">
      <c r="A3239"/>
      <c r="B3239"/>
      <c r="C3239"/>
      <c r="D3239"/>
      <c r="E3239"/>
      <c r="F3239"/>
    </row>
    <row r="3240" spans="1:6" x14ac:dyDescent="0.35">
      <c r="A3240"/>
      <c r="B3240"/>
      <c r="C3240"/>
      <c r="D3240"/>
      <c r="E3240"/>
      <c r="F3240"/>
    </row>
    <row r="3241" spans="1:6" x14ac:dyDescent="0.35">
      <c r="A3241"/>
      <c r="B3241"/>
      <c r="C3241"/>
      <c r="D3241"/>
      <c r="E3241"/>
      <c r="F3241"/>
    </row>
    <row r="3242" spans="1:6" x14ac:dyDescent="0.35">
      <c r="A3242"/>
      <c r="B3242"/>
      <c r="C3242"/>
      <c r="D3242"/>
      <c r="E3242"/>
      <c r="F3242"/>
    </row>
    <row r="3243" spans="1:6" x14ac:dyDescent="0.35">
      <c r="A3243"/>
      <c r="B3243"/>
      <c r="C3243"/>
      <c r="D3243"/>
      <c r="E3243"/>
      <c r="F3243"/>
    </row>
    <row r="3244" spans="1:6" x14ac:dyDescent="0.35">
      <c r="A3244"/>
      <c r="B3244"/>
      <c r="C3244"/>
      <c r="D3244"/>
      <c r="E3244"/>
      <c r="F3244"/>
    </row>
    <row r="3245" spans="1:6" x14ac:dyDescent="0.35">
      <c r="A3245"/>
      <c r="B3245"/>
      <c r="C3245"/>
      <c r="D3245"/>
      <c r="E3245"/>
      <c r="F3245"/>
    </row>
    <row r="3246" spans="1:6" x14ac:dyDescent="0.35">
      <c r="A3246"/>
      <c r="B3246"/>
      <c r="C3246"/>
      <c r="D3246"/>
      <c r="E3246"/>
      <c r="F3246"/>
    </row>
    <row r="3247" spans="1:6" x14ac:dyDescent="0.35">
      <c r="A3247"/>
      <c r="B3247"/>
      <c r="C3247"/>
      <c r="D3247"/>
      <c r="E3247"/>
      <c r="F3247"/>
    </row>
    <row r="3248" spans="1:6" x14ac:dyDescent="0.35">
      <c r="A3248"/>
      <c r="B3248"/>
      <c r="C3248"/>
      <c r="D3248"/>
      <c r="E3248"/>
      <c r="F3248"/>
    </row>
    <row r="3249" spans="1:6" x14ac:dyDescent="0.35">
      <c r="A3249"/>
      <c r="B3249"/>
      <c r="C3249"/>
      <c r="D3249"/>
      <c r="E3249"/>
      <c r="F3249"/>
    </row>
    <row r="3250" spans="1:6" x14ac:dyDescent="0.35">
      <c r="A3250"/>
      <c r="B3250"/>
      <c r="C3250"/>
      <c r="D3250"/>
      <c r="E3250"/>
      <c r="F3250"/>
    </row>
    <row r="3251" spans="1:6" x14ac:dyDescent="0.35">
      <c r="A3251"/>
      <c r="B3251"/>
      <c r="C3251"/>
      <c r="D3251"/>
      <c r="E3251"/>
      <c r="F3251"/>
    </row>
    <row r="3252" spans="1:6" x14ac:dyDescent="0.35">
      <c r="A3252"/>
      <c r="B3252"/>
      <c r="C3252"/>
      <c r="D3252"/>
      <c r="E3252"/>
      <c r="F3252"/>
    </row>
    <row r="3253" spans="1:6" x14ac:dyDescent="0.35">
      <c r="A3253"/>
      <c r="B3253"/>
      <c r="C3253"/>
      <c r="D3253"/>
      <c r="E3253"/>
      <c r="F3253"/>
    </row>
    <row r="3254" spans="1:6" x14ac:dyDescent="0.35">
      <c r="A3254"/>
      <c r="B3254"/>
      <c r="C3254"/>
      <c r="D3254"/>
      <c r="E3254"/>
      <c r="F3254"/>
    </row>
    <row r="3255" spans="1:6" x14ac:dyDescent="0.35">
      <c r="A3255"/>
      <c r="B3255"/>
      <c r="C3255"/>
      <c r="D3255"/>
      <c r="E3255"/>
      <c r="F3255"/>
    </row>
    <row r="3256" spans="1:6" x14ac:dyDescent="0.35">
      <c r="A3256"/>
      <c r="B3256"/>
      <c r="C3256"/>
      <c r="D3256"/>
      <c r="E3256"/>
      <c r="F3256"/>
    </row>
    <row r="3257" spans="1:6" x14ac:dyDescent="0.35">
      <c r="A3257"/>
      <c r="B3257"/>
      <c r="C3257"/>
      <c r="D3257"/>
      <c r="E3257"/>
      <c r="F3257"/>
    </row>
    <row r="3258" spans="1:6" x14ac:dyDescent="0.35">
      <c r="A3258"/>
      <c r="B3258"/>
      <c r="C3258"/>
      <c r="D3258"/>
      <c r="E3258"/>
      <c r="F3258"/>
    </row>
    <row r="3259" spans="1:6" x14ac:dyDescent="0.35">
      <c r="A3259"/>
      <c r="B3259"/>
      <c r="C3259"/>
      <c r="D3259"/>
      <c r="E3259"/>
      <c r="F3259"/>
    </row>
    <row r="3260" spans="1:6" x14ac:dyDescent="0.35">
      <c r="A3260"/>
      <c r="B3260"/>
      <c r="C3260"/>
      <c r="D3260"/>
      <c r="E3260"/>
      <c r="F3260"/>
    </row>
    <row r="3261" spans="1:6" x14ac:dyDescent="0.35">
      <c r="A3261"/>
      <c r="B3261"/>
      <c r="C3261"/>
      <c r="D3261"/>
      <c r="E3261"/>
      <c r="F3261"/>
    </row>
    <row r="3262" spans="1:6" x14ac:dyDescent="0.35">
      <c r="A3262"/>
      <c r="B3262"/>
      <c r="C3262"/>
      <c r="D3262"/>
      <c r="E3262"/>
      <c r="F3262"/>
    </row>
    <row r="3263" spans="1:6" x14ac:dyDescent="0.35">
      <c r="A3263"/>
      <c r="B3263"/>
      <c r="C3263"/>
      <c r="D3263"/>
      <c r="E3263"/>
      <c r="F3263"/>
    </row>
    <row r="3264" spans="1:6" x14ac:dyDescent="0.35">
      <c r="A3264"/>
      <c r="B3264"/>
      <c r="C3264"/>
      <c r="D3264"/>
      <c r="E3264"/>
      <c r="F3264"/>
    </row>
    <row r="3265" spans="1:6" x14ac:dyDescent="0.35">
      <c r="A3265"/>
      <c r="B3265"/>
      <c r="C3265"/>
      <c r="D3265"/>
      <c r="E3265"/>
      <c r="F3265"/>
    </row>
    <row r="3266" spans="1:6" x14ac:dyDescent="0.35">
      <c r="A3266"/>
      <c r="B3266"/>
      <c r="C3266"/>
      <c r="D3266"/>
      <c r="E3266"/>
      <c r="F3266"/>
    </row>
    <row r="3267" spans="1:6" x14ac:dyDescent="0.35">
      <c r="A3267"/>
      <c r="B3267"/>
      <c r="C3267"/>
      <c r="D3267"/>
      <c r="E3267"/>
      <c r="F3267"/>
    </row>
    <row r="3268" spans="1:6" x14ac:dyDescent="0.35">
      <c r="A3268"/>
      <c r="B3268"/>
      <c r="C3268"/>
      <c r="D3268"/>
      <c r="E3268"/>
      <c r="F3268"/>
    </row>
    <row r="3269" spans="1:6" x14ac:dyDescent="0.35">
      <c r="A3269"/>
      <c r="B3269"/>
      <c r="C3269"/>
      <c r="D3269"/>
      <c r="E3269"/>
      <c r="F3269"/>
    </row>
    <row r="3270" spans="1:6" x14ac:dyDescent="0.35">
      <c r="A3270"/>
      <c r="B3270"/>
      <c r="C3270"/>
      <c r="D3270"/>
      <c r="E3270"/>
      <c r="F3270"/>
    </row>
    <row r="3271" spans="1:6" x14ac:dyDescent="0.35">
      <c r="A3271"/>
      <c r="B3271"/>
      <c r="C3271"/>
      <c r="D3271"/>
      <c r="E3271"/>
      <c r="F3271"/>
    </row>
    <row r="3272" spans="1:6" x14ac:dyDescent="0.35">
      <c r="A3272"/>
      <c r="B3272"/>
      <c r="C3272"/>
      <c r="D3272"/>
      <c r="E3272"/>
      <c r="F3272"/>
    </row>
    <row r="3273" spans="1:6" x14ac:dyDescent="0.35">
      <c r="A3273"/>
      <c r="B3273"/>
      <c r="C3273"/>
      <c r="D3273"/>
      <c r="E3273"/>
      <c r="F3273"/>
    </row>
    <row r="3274" spans="1:6" x14ac:dyDescent="0.35">
      <c r="A3274"/>
      <c r="B3274"/>
      <c r="C3274"/>
      <c r="D3274"/>
      <c r="E3274"/>
      <c r="F3274"/>
    </row>
    <row r="3275" spans="1:6" x14ac:dyDescent="0.35">
      <c r="A3275"/>
      <c r="B3275"/>
      <c r="C3275"/>
      <c r="D3275"/>
      <c r="E3275"/>
      <c r="F3275"/>
    </row>
    <row r="3276" spans="1:6" x14ac:dyDescent="0.35">
      <c r="A3276"/>
      <c r="B3276"/>
      <c r="C3276"/>
      <c r="D3276"/>
      <c r="E3276"/>
      <c r="F3276"/>
    </row>
    <row r="3277" spans="1:6" x14ac:dyDescent="0.35">
      <c r="A3277"/>
      <c r="B3277"/>
      <c r="C3277"/>
      <c r="D3277"/>
      <c r="E3277"/>
      <c r="F3277"/>
    </row>
    <row r="3278" spans="1:6" x14ac:dyDescent="0.35">
      <c r="A3278"/>
      <c r="B3278"/>
      <c r="C3278"/>
      <c r="D3278"/>
      <c r="E3278"/>
      <c r="F3278"/>
    </row>
    <row r="3279" spans="1:6" x14ac:dyDescent="0.35">
      <c r="A3279"/>
      <c r="B3279"/>
      <c r="C3279"/>
      <c r="D3279"/>
      <c r="E3279"/>
      <c r="F3279"/>
    </row>
    <row r="3280" spans="1:6" x14ac:dyDescent="0.35">
      <c r="A3280"/>
      <c r="B3280"/>
      <c r="C3280"/>
      <c r="D3280"/>
      <c r="E3280"/>
      <c r="F3280"/>
    </row>
    <row r="3281" spans="1:6" x14ac:dyDescent="0.35">
      <c r="A3281"/>
      <c r="B3281"/>
      <c r="C3281"/>
      <c r="D3281"/>
      <c r="E3281"/>
      <c r="F3281"/>
    </row>
    <row r="3282" spans="1:6" x14ac:dyDescent="0.35">
      <c r="A3282"/>
      <c r="B3282"/>
      <c r="C3282"/>
      <c r="D3282"/>
      <c r="E3282"/>
      <c r="F3282"/>
    </row>
    <row r="3283" spans="1:6" x14ac:dyDescent="0.35">
      <c r="A3283"/>
      <c r="B3283"/>
      <c r="C3283"/>
      <c r="D3283"/>
      <c r="E3283"/>
      <c r="F3283"/>
    </row>
    <row r="3284" spans="1:6" x14ac:dyDescent="0.35">
      <c r="A3284"/>
      <c r="B3284"/>
      <c r="C3284"/>
      <c r="D3284"/>
      <c r="E3284"/>
      <c r="F3284"/>
    </row>
    <row r="3285" spans="1:6" x14ac:dyDescent="0.35">
      <c r="A3285"/>
      <c r="B3285"/>
      <c r="C3285"/>
      <c r="D3285"/>
      <c r="E3285"/>
      <c r="F3285"/>
    </row>
    <row r="3286" spans="1:6" x14ac:dyDescent="0.35">
      <c r="A3286"/>
      <c r="B3286"/>
      <c r="C3286"/>
      <c r="D3286"/>
      <c r="E3286"/>
      <c r="F3286"/>
    </row>
    <row r="3287" spans="1:6" x14ac:dyDescent="0.35">
      <c r="A3287"/>
      <c r="B3287"/>
      <c r="C3287"/>
      <c r="D3287"/>
      <c r="E3287"/>
      <c r="F3287"/>
    </row>
    <row r="3288" spans="1:6" x14ac:dyDescent="0.35">
      <c r="A3288"/>
      <c r="B3288"/>
      <c r="C3288"/>
      <c r="D3288"/>
      <c r="E3288"/>
      <c r="F3288"/>
    </row>
    <row r="3289" spans="1:6" x14ac:dyDescent="0.35">
      <c r="A3289"/>
      <c r="B3289"/>
      <c r="C3289"/>
      <c r="D3289"/>
      <c r="E3289"/>
      <c r="F3289"/>
    </row>
    <row r="3290" spans="1:6" x14ac:dyDescent="0.35">
      <c r="A3290"/>
      <c r="B3290"/>
      <c r="C3290"/>
      <c r="D3290"/>
      <c r="E3290"/>
      <c r="F3290"/>
    </row>
    <row r="3291" spans="1:6" x14ac:dyDescent="0.35">
      <c r="A3291"/>
      <c r="B3291"/>
      <c r="C3291"/>
      <c r="D3291"/>
      <c r="E3291"/>
      <c r="F3291"/>
    </row>
    <row r="3292" spans="1:6" x14ac:dyDescent="0.35">
      <c r="A3292"/>
      <c r="B3292"/>
      <c r="C3292"/>
      <c r="D3292"/>
      <c r="E3292"/>
      <c r="F3292"/>
    </row>
    <row r="3293" spans="1:6" x14ac:dyDescent="0.35">
      <c r="A3293"/>
      <c r="B3293"/>
      <c r="C3293"/>
      <c r="D3293"/>
      <c r="E3293"/>
      <c r="F3293"/>
    </row>
    <row r="3294" spans="1:6" x14ac:dyDescent="0.35">
      <c r="A3294"/>
      <c r="B3294"/>
      <c r="C3294"/>
      <c r="D3294"/>
      <c r="E3294"/>
      <c r="F3294"/>
    </row>
    <row r="3295" spans="1:6" x14ac:dyDescent="0.35">
      <c r="A3295"/>
      <c r="B3295"/>
      <c r="C3295"/>
      <c r="D3295"/>
      <c r="E3295"/>
      <c r="F3295"/>
    </row>
    <row r="3296" spans="1:6" x14ac:dyDescent="0.35">
      <c r="A3296"/>
      <c r="B3296"/>
      <c r="C3296"/>
      <c r="D3296"/>
      <c r="E3296"/>
      <c r="F3296"/>
    </row>
    <row r="3297" spans="1:6" x14ac:dyDescent="0.35">
      <c r="A3297"/>
      <c r="B3297"/>
      <c r="C3297"/>
      <c r="D3297"/>
      <c r="E3297"/>
      <c r="F3297"/>
    </row>
    <row r="3298" spans="1:6" x14ac:dyDescent="0.35">
      <c r="A3298"/>
      <c r="B3298"/>
      <c r="C3298"/>
      <c r="D3298"/>
      <c r="E3298"/>
      <c r="F3298"/>
    </row>
    <row r="3299" spans="1:6" x14ac:dyDescent="0.35">
      <c r="A3299"/>
      <c r="B3299"/>
      <c r="C3299"/>
      <c r="D3299"/>
      <c r="E3299"/>
      <c r="F3299"/>
    </row>
    <row r="3300" spans="1:6" x14ac:dyDescent="0.35">
      <c r="A3300"/>
      <c r="B3300"/>
      <c r="C3300"/>
      <c r="D3300"/>
      <c r="E3300"/>
      <c r="F3300"/>
    </row>
    <row r="3301" spans="1:6" x14ac:dyDescent="0.35">
      <c r="A3301"/>
      <c r="B3301"/>
      <c r="C3301"/>
      <c r="D3301"/>
      <c r="E3301"/>
      <c r="F3301"/>
    </row>
    <row r="3302" spans="1:6" x14ac:dyDescent="0.35">
      <c r="A3302"/>
      <c r="B3302"/>
      <c r="C3302"/>
      <c r="D3302"/>
      <c r="E3302"/>
      <c r="F3302"/>
    </row>
    <row r="3303" spans="1:6" x14ac:dyDescent="0.35">
      <c r="A3303"/>
      <c r="B3303"/>
      <c r="C3303"/>
      <c r="D3303"/>
      <c r="E3303"/>
      <c r="F3303"/>
    </row>
    <row r="3304" spans="1:6" x14ac:dyDescent="0.35">
      <c r="A3304"/>
      <c r="B3304"/>
      <c r="C3304"/>
      <c r="D3304"/>
      <c r="E3304"/>
      <c r="F3304"/>
    </row>
    <row r="3305" spans="1:6" x14ac:dyDescent="0.35">
      <c r="A3305"/>
      <c r="B3305"/>
      <c r="C3305"/>
      <c r="D3305"/>
      <c r="E3305"/>
      <c r="F3305"/>
    </row>
    <row r="3306" spans="1:6" x14ac:dyDescent="0.35">
      <c r="A3306"/>
      <c r="B3306"/>
      <c r="C3306"/>
      <c r="D3306"/>
      <c r="E3306"/>
      <c r="F3306"/>
    </row>
    <row r="3307" spans="1:6" x14ac:dyDescent="0.35">
      <c r="A3307"/>
      <c r="B3307"/>
      <c r="C3307"/>
      <c r="D3307"/>
      <c r="E3307"/>
      <c r="F3307"/>
    </row>
    <row r="3308" spans="1:6" x14ac:dyDescent="0.35">
      <c r="A3308"/>
      <c r="B3308"/>
      <c r="C3308"/>
      <c r="D3308"/>
      <c r="E3308"/>
      <c r="F3308"/>
    </row>
    <row r="3309" spans="1:6" x14ac:dyDescent="0.35">
      <c r="A3309"/>
      <c r="B3309"/>
      <c r="C3309"/>
      <c r="D3309"/>
      <c r="E3309"/>
      <c r="F3309"/>
    </row>
    <row r="3310" spans="1:6" x14ac:dyDescent="0.35">
      <c r="A3310"/>
      <c r="B3310"/>
      <c r="C3310"/>
      <c r="D3310"/>
      <c r="E3310"/>
      <c r="F3310"/>
    </row>
    <row r="3311" spans="1:6" x14ac:dyDescent="0.35">
      <c r="A3311"/>
      <c r="B3311"/>
      <c r="C3311"/>
      <c r="D3311"/>
      <c r="E3311"/>
      <c r="F3311"/>
    </row>
    <row r="3312" spans="1:6" x14ac:dyDescent="0.35">
      <c r="A3312"/>
      <c r="B3312"/>
      <c r="C3312"/>
      <c r="D3312"/>
      <c r="E3312"/>
      <c r="F3312"/>
    </row>
    <row r="3313" spans="1:6" x14ac:dyDescent="0.35">
      <c r="A3313"/>
      <c r="B3313"/>
      <c r="C3313"/>
      <c r="D3313"/>
      <c r="E3313"/>
      <c r="F3313"/>
    </row>
    <row r="3314" spans="1:6" x14ac:dyDescent="0.35">
      <c r="A3314"/>
      <c r="B3314"/>
      <c r="C3314"/>
      <c r="D3314"/>
      <c r="E3314"/>
      <c r="F3314"/>
    </row>
    <row r="3315" spans="1:6" x14ac:dyDescent="0.35">
      <c r="A3315"/>
      <c r="B3315"/>
      <c r="C3315"/>
      <c r="D3315"/>
      <c r="E3315"/>
      <c r="F3315"/>
    </row>
    <row r="3316" spans="1:6" x14ac:dyDescent="0.35">
      <c r="A3316"/>
      <c r="B3316"/>
      <c r="C3316"/>
      <c r="D3316"/>
      <c r="E3316"/>
      <c r="F3316"/>
    </row>
    <row r="3317" spans="1:6" x14ac:dyDescent="0.35">
      <c r="A3317"/>
      <c r="B3317"/>
      <c r="C3317"/>
      <c r="D3317"/>
      <c r="E3317"/>
      <c r="F3317"/>
    </row>
    <row r="3318" spans="1:6" x14ac:dyDescent="0.35">
      <c r="A3318"/>
      <c r="B3318"/>
      <c r="C3318"/>
      <c r="D3318"/>
      <c r="E3318"/>
      <c r="F3318"/>
    </row>
    <row r="3319" spans="1:6" x14ac:dyDescent="0.35">
      <c r="A3319"/>
      <c r="B3319"/>
      <c r="C3319"/>
      <c r="D3319"/>
      <c r="E3319"/>
      <c r="F3319"/>
    </row>
    <row r="3320" spans="1:6" x14ac:dyDescent="0.35">
      <c r="A3320"/>
      <c r="B3320"/>
      <c r="C3320"/>
      <c r="D3320"/>
      <c r="E3320"/>
      <c r="F3320"/>
    </row>
    <row r="3321" spans="1:6" x14ac:dyDescent="0.35">
      <c r="A3321"/>
      <c r="B3321"/>
      <c r="C3321"/>
      <c r="D3321"/>
      <c r="E3321"/>
      <c r="F3321"/>
    </row>
    <row r="3322" spans="1:6" x14ac:dyDescent="0.35">
      <c r="A3322"/>
      <c r="B3322"/>
      <c r="C3322"/>
      <c r="D3322"/>
      <c r="E3322"/>
      <c r="F3322"/>
    </row>
    <row r="3323" spans="1:6" x14ac:dyDescent="0.35">
      <c r="A3323"/>
      <c r="B3323"/>
      <c r="C3323"/>
      <c r="D3323"/>
      <c r="E3323"/>
      <c r="F3323"/>
    </row>
    <row r="3324" spans="1:6" x14ac:dyDescent="0.35">
      <c r="A3324"/>
      <c r="B3324"/>
      <c r="C3324"/>
      <c r="D3324"/>
      <c r="E3324"/>
      <c r="F3324"/>
    </row>
    <row r="3325" spans="1:6" x14ac:dyDescent="0.35">
      <c r="A3325"/>
      <c r="B3325"/>
      <c r="C3325"/>
      <c r="D3325"/>
      <c r="E3325"/>
      <c r="F3325"/>
    </row>
    <row r="3326" spans="1:6" x14ac:dyDescent="0.35">
      <c r="A3326"/>
      <c r="B3326"/>
      <c r="C3326"/>
      <c r="D3326"/>
      <c r="E3326"/>
      <c r="F3326"/>
    </row>
    <row r="3327" spans="1:6" x14ac:dyDescent="0.35">
      <c r="A3327"/>
      <c r="B3327"/>
      <c r="C3327"/>
      <c r="D3327"/>
      <c r="E3327"/>
      <c r="F3327"/>
    </row>
    <row r="3328" spans="1:6" x14ac:dyDescent="0.35">
      <c r="A3328"/>
      <c r="B3328"/>
      <c r="C3328"/>
      <c r="D3328"/>
      <c r="E3328"/>
      <c r="F3328"/>
    </row>
    <row r="3329" spans="1:6" x14ac:dyDescent="0.35">
      <c r="A3329"/>
      <c r="B3329"/>
      <c r="C3329"/>
      <c r="D3329"/>
      <c r="E3329"/>
      <c r="F3329"/>
    </row>
    <row r="3330" spans="1:6" x14ac:dyDescent="0.35">
      <c r="A3330"/>
      <c r="B3330"/>
      <c r="C3330"/>
      <c r="D3330"/>
      <c r="E3330"/>
      <c r="F3330"/>
    </row>
    <row r="3331" spans="1:6" x14ac:dyDescent="0.35">
      <c r="A3331"/>
      <c r="B3331"/>
      <c r="C3331"/>
      <c r="D3331"/>
      <c r="E3331"/>
      <c r="F3331"/>
    </row>
    <row r="3332" spans="1:6" x14ac:dyDescent="0.35">
      <c r="A3332"/>
      <c r="B3332"/>
      <c r="C3332"/>
      <c r="D3332"/>
      <c r="E3332"/>
      <c r="F3332"/>
    </row>
    <row r="3333" spans="1:6" x14ac:dyDescent="0.35">
      <c r="A3333"/>
      <c r="B3333"/>
      <c r="C3333"/>
      <c r="D3333"/>
      <c r="E3333"/>
      <c r="F3333"/>
    </row>
    <row r="3334" spans="1:6" x14ac:dyDescent="0.35">
      <c r="A3334"/>
      <c r="B3334"/>
      <c r="C3334"/>
      <c r="D3334"/>
      <c r="E3334"/>
      <c r="F3334"/>
    </row>
    <row r="3335" spans="1:6" x14ac:dyDescent="0.35">
      <c r="A3335"/>
      <c r="B3335"/>
      <c r="C3335"/>
      <c r="D3335"/>
      <c r="E3335"/>
      <c r="F3335"/>
    </row>
    <row r="3336" spans="1:6" x14ac:dyDescent="0.35">
      <c r="A3336"/>
      <c r="B3336"/>
      <c r="C3336"/>
      <c r="D3336"/>
      <c r="E3336"/>
      <c r="F3336"/>
    </row>
    <row r="3337" spans="1:6" x14ac:dyDescent="0.35">
      <c r="A3337"/>
      <c r="B3337"/>
      <c r="C3337"/>
      <c r="D3337"/>
      <c r="E3337"/>
      <c r="F3337"/>
    </row>
    <row r="3338" spans="1:6" x14ac:dyDescent="0.35">
      <c r="A3338"/>
      <c r="B3338"/>
      <c r="C3338"/>
      <c r="D3338"/>
      <c r="E3338"/>
      <c r="F3338"/>
    </row>
    <row r="3339" spans="1:6" x14ac:dyDescent="0.35">
      <c r="A3339"/>
      <c r="B3339"/>
      <c r="C3339"/>
      <c r="D3339"/>
      <c r="E3339"/>
      <c r="F3339"/>
    </row>
    <row r="3340" spans="1:6" x14ac:dyDescent="0.35">
      <c r="A3340"/>
      <c r="B3340"/>
      <c r="C3340"/>
      <c r="D3340"/>
      <c r="E3340"/>
      <c r="F3340"/>
    </row>
    <row r="3341" spans="1:6" x14ac:dyDescent="0.35">
      <c r="A3341"/>
      <c r="B3341"/>
      <c r="C3341"/>
      <c r="D3341"/>
      <c r="E3341"/>
      <c r="F3341"/>
    </row>
    <row r="3342" spans="1:6" x14ac:dyDescent="0.35">
      <c r="A3342"/>
      <c r="B3342"/>
      <c r="C3342"/>
      <c r="D3342"/>
      <c r="E3342"/>
      <c r="F3342"/>
    </row>
    <row r="3343" spans="1:6" x14ac:dyDescent="0.35">
      <c r="A3343"/>
      <c r="B3343"/>
      <c r="C3343"/>
      <c r="D3343"/>
      <c r="E3343"/>
      <c r="F3343"/>
    </row>
    <row r="3344" spans="1:6" x14ac:dyDescent="0.35">
      <c r="A3344"/>
      <c r="B3344"/>
      <c r="C3344"/>
      <c r="D3344"/>
      <c r="E3344"/>
      <c r="F3344"/>
    </row>
    <row r="3345" spans="1:6" x14ac:dyDescent="0.35">
      <c r="A3345"/>
      <c r="B3345"/>
      <c r="C3345"/>
      <c r="D3345"/>
      <c r="E3345"/>
      <c r="F3345"/>
    </row>
    <row r="3346" spans="1:6" x14ac:dyDescent="0.35">
      <c r="A3346"/>
      <c r="B3346"/>
      <c r="C3346"/>
      <c r="D3346"/>
      <c r="E3346"/>
      <c r="F3346"/>
    </row>
    <row r="3347" spans="1:6" x14ac:dyDescent="0.35">
      <c r="A3347"/>
      <c r="B3347"/>
      <c r="C3347"/>
      <c r="D3347"/>
      <c r="E3347"/>
      <c r="F3347"/>
    </row>
    <row r="3348" spans="1:6" x14ac:dyDescent="0.35">
      <c r="A3348"/>
      <c r="B3348"/>
      <c r="C3348"/>
      <c r="D3348"/>
      <c r="E3348"/>
      <c r="F3348"/>
    </row>
    <row r="3349" spans="1:6" x14ac:dyDescent="0.35">
      <c r="A3349"/>
      <c r="B3349"/>
      <c r="C3349"/>
      <c r="D3349"/>
      <c r="E3349"/>
      <c r="F3349"/>
    </row>
    <row r="3350" spans="1:6" x14ac:dyDescent="0.35">
      <c r="A3350"/>
      <c r="B3350"/>
      <c r="C3350"/>
      <c r="D3350"/>
      <c r="E3350"/>
      <c r="F3350"/>
    </row>
    <row r="3351" spans="1:6" x14ac:dyDescent="0.35">
      <c r="A3351"/>
      <c r="B3351"/>
      <c r="C3351"/>
      <c r="D3351"/>
      <c r="E3351"/>
      <c r="F3351"/>
    </row>
    <row r="3352" spans="1:6" x14ac:dyDescent="0.35">
      <c r="A3352"/>
      <c r="B3352"/>
      <c r="C3352"/>
      <c r="D3352"/>
      <c r="E3352"/>
      <c r="F3352"/>
    </row>
    <row r="3353" spans="1:6" x14ac:dyDescent="0.35">
      <c r="A3353"/>
      <c r="B3353"/>
      <c r="C3353"/>
      <c r="D3353"/>
      <c r="E3353"/>
      <c r="F3353"/>
    </row>
    <row r="3354" spans="1:6" x14ac:dyDescent="0.35">
      <c r="A3354"/>
      <c r="B3354"/>
      <c r="C3354"/>
      <c r="D3354"/>
      <c r="E3354"/>
      <c r="F3354"/>
    </row>
    <row r="3355" spans="1:6" x14ac:dyDescent="0.35">
      <c r="A3355"/>
      <c r="B3355"/>
      <c r="C3355"/>
      <c r="D3355"/>
      <c r="E3355"/>
      <c r="F3355"/>
    </row>
    <row r="3356" spans="1:6" x14ac:dyDescent="0.35">
      <c r="A3356"/>
      <c r="B3356"/>
      <c r="C3356"/>
      <c r="D3356"/>
      <c r="E3356"/>
      <c r="F3356"/>
    </row>
    <row r="3357" spans="1:6" x14ac:dyDescent="0.35">
      <c r="A3357"/>
      <c r="B3357"/>
      <c r="C3357"/>
      <c r="D3357"/>
      <c r="E3357"/>
      <c r="F3357"/>
    </row>
    <row r="3358" spans="1:6" x14ac:dyDescent="0.35">
      <c r="A3358"/>
      <c r="B3358"/>
      <c r="C3358"/>
      <c r="D3358"/>
      <c r="E3358"/>
      <c r="F3358"/>
    </row>
    <row r="3359" spans="1:6" x14ac:dyDescent="0.35">
      <c r="A3359"/>
      <c r="B3359"/>
      <c r="C3359"/>
      <c r="D3359"/>
      <c r="E3359"/>
      <c r="F3359"/>
    </row>
    <row r="3360" spans="1:6" x14ac:dyDescent="0.35">
      <c r="A3360"/>
      <c r="B3360"/>
      <c r="C3360"/>
      <c r="D3360"/>
      <c r="E3360"/>
      <c r="F3360"/>
    </row>
    <row r="3361" spans="1:6" x14ac:dyDescent="0.35">
      <c r="A3361"/>
      <c r="B3361"/>
      <c r="C3361"/>
      <c r="D3361"/>
      <c r="E3361"/>
      <c r="F3361"/>
    </row>
    <row r="3362" spans="1:6" x14ac:dyDescent="0.35">
      <c r="A3362"/>
      <c r="B3362"/>
      <c r="C3362"/>
      <c r="D3362"/>
      <c r="E3362"/>
      <c r="F3362"/>
    </row>
    <row r="3363" spans="1:6" x14ac:dyDescent="0.35">
      <c r="A3363"/>
      <c r="B3363"/>
      <c r="C3363"/>
      <c r="D3363"/>
      <c r="E3363"/>
      <c r="F3363"/>
    </row>
    <row r="3364" spans="1:6" x14ac:dyDescent="0.35">
      <c r="A3364"/>
      <c r="B3364"/>
      <c r="C3364"/>
      <c r="D3364"/>
      <c r="E3364"/>
      <c r="F3364"/>
    </row>
    <row r="3365" spans="1:6" x14ac:dyDescent="0.35">
      <c r="A3365"/>
      <c r="B3365"/>
      <c r="C3365"/>
      <c r="D3365"/>
      <c r="E3365"/>
      <c r="F3365"/>
    </row>
    <row r="3366" spans="1:6" x14ac:dyDescent="0.35">
      <c r="A3366"/>
      <c r="B3366"/>
      <c r="C3366"/>
      <c r="D3366"/>
      <c r="E3366"/>
      <c r="F3366"/>
    </row>
    <row r="3367" spans="1:6" x14ac:dyDescent="0.35">
      <c r="A3367"/>
      <c r="B3367"/>
      <c r="C3367"/>
      <c r="D3367"/>
      <c r="E3367"/>
      <c r="F3367"/>
    </row>
    <row r="3368" spans="1:6" x14ac:dyDescent="0.35">
      <c r="A3368"/>
      <c r="B3368"/>
      <c r="C3368"/>
      <c r="D3368"/>
      <c r="E3368"/>
      <c r="F3368"/>
    </row>
    <row r="3369" spans="1:6" x14ac:dyDescent="0.35">
      <c r="A3369"/>
      <c r="B3369"/>
      <c r="C3369"/>
      <c r="D3369"/>
      <c r="E3369"/>
      <c r="F3369"/>
    </row>
    <row r="3370" spans="1:6" x14ac:dyDescent="0.35">
      <c r="A3370"/>
      <c r="B3370"/>
      <c r="C3370"/>
      <c r="D3370"/>
      <c r="E3370"/>
      <c r="F3370"/>
    </row>
    <row r="3371" spans="1:6" x14ac:dyDescent="0.35">
      <c r="A3371"/>
      <c r="B3371"/>
      <c r="C3371"/>
      <c r="D3371"/>
      <c r="E3371"/>
      <c r="F3371"/>
    </row>
    <row r="3372" spans="1:6" x14ac:dyDescent="0.35">
      <c r="A3372"/>
      <c r="B3372"/>
      <c r="C3372"/>
      <c r="D3372"/>
      <c r="E3372"/>
      <c r="F3372"/>
    </row>
    <row r="3373" spans="1:6" x14ac:dyDescent="0.35">
      <c r="A3373"/>
      <c r="B3373"/>
      <c r="C3373"/>
      <c r="D3373"/>
      <c r="E3373"/>
      <c r="F3373"/>
    </row>
    <row r="3374" spans="1:6" x14ac:dyDescent="0.35">
      <c r="A3374"/>
      <c r="B3374"/>
      <c r="C3374"/>
      <c r="D3374"/>
      <c r="E3374"/>
      <c r="F3374"/>
    </row>
    <row r="3375" spans="1:6" x14ac:dyDescent="0.35">
      <c r="A3375"/>
      <c r="B3375"/>
      <c r="C3375"/>
      <c r="D3375"/>
      <c r="E3375"/>
      <c r="F3375"/>
    </row>
    <row r="3376" spans="1:6" x14ac:dyDescent="0.35">
      <c r="A3376"/>
      <c r="B3376"/>
      <c r="C3376"/>
      <c r="D3376"/>
      <c r="E3376"/>
      <c r="F3376"/>
    </row>
    <row r="3377" spans="1:6" x14ac:dyDescent="0.35">
      <c r="A3377"/>
      <c r="B3377"/>
      <c r="C3377"/>
      <c r="D3377"/>
      <c r="E3377"/>
      <c r="F3377"/>
    </row>
    <row r="3378" spans="1:6" x14ac:dyDescent="0.35">
      <c r="A3378"/>
      <c r="B3378"/>
      <c r="C3378"/>
      <c r="D3378"/>
      <c r="E3378"/>
      <c r="F3378"/>
    </row>
    <row r="3379" spans="1:6" x14ac:dyDescent="0.35">
      <c r="A3379"/>
      <c r="B3379"/>
      <c r="C3379"/>
      <c r="D3379"/>
      <c r="E3379"/>
      <c r="F3379"/>
    </row>
    <row r="3380" spans="1:6" x14ac:dyDescent="0.35">
      <c r="A3380"/>
      <c r="B3380"/>
      <c r="C3380"/>
      <c r="D3380"/>
      <c r="E3380"/>
      <c r="F3380"/>
    </row>
    <row r="3381" spans="1:6" x14ac:dyDescent="0.35">
      <c r="A3381"/>
      <c r="B3381"/>
      <c r="C3381"/>
      <c r="D3381"/>
      <c r="E3381"/>
      <c r="F3381"/>
    </row>
    <row r="3382" spans="1:6" x14ac:dyDescent="0.35">
      <c r="A3382"/>
      <c r="B3382"/>
      <c r="C3382"/>
      <c r="D3382"/>
      <c r="E3382"/>
      <c r="F3382"/>
    </row>
    <row r="3383" spans="1:6" x14ac:dyDescent="0.35">
      <c r="A3383"/>
      <c r="B3383"/>
      <c r="C3383"/>
      <c r="D3383"/>
      <c r="E3383"/>
      <c r="F3383"/>
    </row>
    <row r="3384" spans="1:6" x14ac:dyDescent="0.35">
      <c r="A3384"/>
      <c r="B3384"/>
      <c r="C3384"/>
      <c r="D3384"/>
      <c r="E3384"/>
      <c r="F3384"/>
    </row>
    <row r="3385" spans="1:6" x14ac:dyDescent="0.35">
      <c r="A3385"/>
      <c r="B3385"/>
      <c r="C3385"/>
      <c r="D3385"/>
      <c r="E3385"/>
      <c r="F3385"/>
    </row>
    <row r="3386" spans="1:6" x14ac:dyDescent="0.35">
      <c r="A3386"/>
      <c r="B3386"/>
      <c r="C3386"/>
      <c r="D3386"/>
      <c r="E3386"/>
      <c r="F3386"/>
    </row>
    <row r="3387" spans="1:6" x14ac:dyDescent="0.35">
      <c r="A3387"/>
      <c r="B3387"/>
      <c r="C3387"/>
      <c r="D3387"/>
      <c r="E3387"/>
      <c r="F3387"/>
    </row>
    <row r="3388" spans="1:6" x14ac:dyDescent="0.35">
      <c r="A3388"/>
      <c r="B3388"/>
      <c r="C3388"/>
      <c r="D3388"/>
      <c r="E3388"/>
      <c r="F3388"/>
    </row>
    <row r="3389" spans="1:6" x14ac:dyDescent="0.35">
      <c r="A3389"/>
      <c r="B3389"/>
      <c r="C3389"/>
      <c r="D3389"/>
      <c r="E3389"/>
      <c r="F3389"/>
    </row>
    <row r="3390" spans="1:6" x14ac:dyDescent="0.35">
      <c r="A3390"/>
      <c r="B3390"/>
      <c r="C3390"/>
      <c r="D3390"/>
      <c r="E3390"/>
      <c r="F3390"/>
    </row>
    <row r="3391" spans="1:6" x14ac:dyDescent="0.35">
      <c r="A3391"/>
      <c r="B3391"/>
      <c r="C3391"/>
      <c r="D3391"/>
      <c r="E3391"/>
      <c r="F3391"/>
    </row>
    <row r="3392" spans="1:6" x14ac:dyDescent="0.35">
      <c r="A3392"/>
      <c r="B3392"/>
      <c r="C3392"/>
      <c r="D3392"/>
      <c r="E3392"/>
      <c r="F3392"/>
    </row>
    <row r="3393" spans="1:6" x14ac:dyDescent="0.35">
      <c r="A3393"/>
      <c r="B3393"/>
      <c r="C3393"/>
      <c r="D3393"/>
      <c r="E3393"/>
      <c r="F3393"/>
    </row>
    <row r="3394" spans="1:6" x14ac:dyDescent="0.35">
      <c r="A3394"/>
      <c r="B3394"/>
      <c r="C3394"/>
      <c r="D3394"/>
      <c r="E3394"/>
      <c r="F3394"/>
    </row>
    <row r="3395" spans="1:6" x14ac:dyDescent="0.35">
      <c r="A3395"/>
      <c r="B3395"/>
      <c r="C3395"/>
      <c r="D3395"/>
      <c r="E3395"/>
      <c r="F3395"/>
    </row>
    <row r="3396" spans="1:6" x14ac:dyDescent="0.35">
      <c r="A3396"/>
      <c r="B3396"/>
      <c r="C3396"/>
      <c r="D3396"/>
      <c r="E3396"/>
      <c r="F3396"/>
    </row>
    <row r="3397" spans="1:6" x14ac:dyDescent="0.35">
      <c r="A3397"/>
      <c r="B3397"/>
      <c r="C3397"/>
      <c r="D3397"/>
      <c r="E3397"/>
      <c r="F3397"/>
    </row>
    <row r="3398" spans="1:6" x14ac:dyDescent="0.35">
      <c r="A3398"/>
      <c r="B3398"/>
      <c r="C3398"/>
      <c r="D3398"/>
      <c r="E3398"/>
      <c r="F3398"/>
    </row>
    <row r="3399" spans="1:6" x14ac:dyDescent="0.35">
      <c r="A3399"/>
      <c r="B3399"/>
      <c r="C3399"/>
      <c r="D3399"/>
      <c r="E3399"/>
      <c r="F3399"/>
    </row>
    <row r="3400" spans="1:6" x14ac:dyDescent="0.35">
      <c r="A3400"/>
      <c r="B3400"/>
      <c r="C3400"/>
      <c r="D3400"/>
      <c r="E3400"/>
      <c r="F3400"/>
    </row>
    <row r="3401" spans="1:6" x14ac:dyDescent="0.35">
      <c r="A3401"/>
      <c r="B3401"/>
      <c r="C3401"/>
      <c r="D3401"/>
      <c r="E3401"/>
      <c r="F3401"/>
    </row>
    <row r="3402" spans="1:6" x14ac:dyDescent="0.35">
      <c r="A3402"/>
      <c r="B3402"/>
      <c r="C3402"/>
      <c r="D3402"/>
      <c r="E3402"/>
      <c r="F3402"/>
    </row>
    <row r="3403" spans="1:6" x14ac:dyDescent="0.35">
      <c r="A3403"/>
      <c r="B3403"/>
      <c r="C3403"/>
      <c r="D3403"/>
      <c r="E3403"/>
      <c r="F3403"/>
    </row>
    <row r="3404" spans="1:6" x14ac:dyDescent="0.35">
      <c r="A3404"/>
      <c r="B3404"/>
      <c r="C3404"/>
      <c r="D3404"/>
      <c r="E3404"/>
      <c r="F3404"/>
    </row>
    <row r="3405" spans="1:6" x14ac:dyDescent="0.35">
      <c r="A3405"/>
      <c r="B3405"/>
      <c r="C3405"/>
      <c r="D3405"/>
      <c r="E3405"/>
      <c r="F3405"/>
    </row>
    <row r="3406" spans="1:6" x14ac:dyDescent="0.35">
      <c r="A3406"/>
      <c r="B3406"/>
      <c r="C3406"/>
      <c r="D3406"/>
      <c r="E3406"/>
      <c r="F3406"/>
    </row>
    <row r="3407" spans="1:6" x14ac:dyDescent="0.35">
      <c r="A3407"/>
      <c r="B3407"/>
      <c r="C3407"/>
      <c r="D3407"/>
      <c r="E3407"/>
      <c r="F3407"/>
    </row>
    <row r="3408" spans="1:6" x14ac:dyDescent="0.35">
      <c r="A3408"/>
      <c r="B3408"/>
      <c r="C3408"/>
      <c r="D3408"/>
      <c r="E3408"/>
      <c r="F3408"/>
    </row>
    <row r="3409" spans="1:6" x14ac:dyDescent="0.35">
      <c r="A3409"/>
      <c r="B3409"/>
      <c r="C3409"/>
      <c r="D3409"/>
      <c r="E3409"/>
      <c r="F3409"/>
    </row>
    <row r="3410" spans="1:6" x14ac:dyDescent="0.35">
      <c r="A3410"/>
      <c r="B3410"/>
      <c r="C3410"/>
      <c r="D3410"/>
      <c r="E3410"/>
      <c r="F3410"/>
    </row>
    <row r="3411" spans="1:6" x14ac:dyDescent="0.35">
      <c r="A3411"/>
      <c r="B3411"/>
      <c r="C3411"/>
      <c r="D3411"/>
      <c r="E3411"/>
      <c r="F3411"/>
    </row>
    <row r="3412" spans="1:6" x14ac:dyDescent="0.35">
      <c r="A3412"/>
      <c r="B3412"/>
      <c r="C3412"/>
      <c r="D3412"/>
      <c r="E3412"/>
      <c r="F3412"/>
    </row>
    <row r="3413" spans="1:6" x14ac:dyDescent="0.35">
      <c r="A3413"/>
      <c r="B3413"/>
      <c r="C3413"/>
      <c r="D3413"/>
      <c r="E3413"/>
      <c r="F3413"/>
    </row>
    <row r="3414" spans="1:6" x14ac:dyDescent="0.35">
      <c r="A3414"/>
      <c r="B3414"/>
      <c r="C3414"/>
      <c r="D3414"/>
      <c r="E3414"/>
      <c r="F3414"/>
    </row>
    <row r="3415" spans="1:6" x14ac:dyDescent="0.35">
      <c r="A3415"/>
      <c r="B3415"/>
      <c r="C3415"/>
      <c r="D3415"/>
      <c r="E3415"/>
      <c r="F3415"/>
    </row>
    <row r="3416" spans="1:6" x14ac:dyDescent="0.35">
      <c r="A3416"/>
      <c r="B3416"/>
      <c r="C3416"/>
      <c r="D3416"/>
      <c r="E3416"/>
      <c r="F3416"/>
    </row>
    <row r="3417" spans="1:6" x14ac:dyDescent="0.35">
      <c r="A3417"/>
      <c r="B3417"/>
      <c r="C3417"/>
      <c r="D3417"/>
      <c r="E3417"/>
      <c r="F3417"/>
    </row>
    <row r="3418" spans="1:6" x14ac:dyDescent="0.35">
      <c r="A3418"/>
      <c r="B3418"/>
      <c r="C3418"/>
      <c r="D3418"/>
      <c r="E3418"/>
      <c r="F3418"/>
    </row>
    <row r="3419" spans="1:6" x14ac:dyDescent="0.35">
      <c r="A3419"/>
      <c r="B3419"/>
      <c r="C3419"/>
      <c r="D3419"/>
      <c r="E3419"/>
      <c r="F3419"/>
    </row>
    <row r="3420" spans="1:6" x14ac:dyDescent="0.35">
      <c r="A3420"/>
      <c r="B3420"/>
      <c r="C3420"/>
      <c r="D3420"/>
      <c r="E3420"/>
      <c r="F3420"/>
    </row>
    <row r="3421" spans="1:6" x14ac:dyDescent="0.35">
      <c r="A3421"/>
      <c r="B3421"/>
      <c r="C3421"/>
      <c r="D3421"/>
      <c r="E3421"/>
      <c r="F3421"/>
    </row>
    <row r="3422" spans="1:6" x14ac:dyDescent="0.35">
      <c r="A3422"/>
      <c r="B3422"/>
      <c r="C3422"/>
      <c r="D3422"/>
      <c r="E3422"/>
      <c r="F3422"/>
    </row>
    <row r="3423" spans="1:6" x14ac:dyDescent="0.35">
      <c r="A3423"/>
      <c r="B3423"/>
      <c r="C3423"/>
      <c r="D3423"/>
      <c r="E3423"/>
      <c r="F3423"/>
    </row>
    <row r="3424" spans="1:6" x14ac:dyDescent="0.35">
      <c r="A3424"/>
      <c r="B3424"/>
      <c r="C3424"/>
      <c r="D3424"/>
      <c r="E3424"/>
      <c r="F3424"/>
    </row>
    <row r="3425" spans="1:6" x14ac:dyDescent="0.35">
      <c r="A3425"/>
      <c r="B3425"/>
      <c r="C3425"/>
      <c r="D3425"/>
      <c r="E3425"/>
      <c r="F3425"/>
    </row>
    <row r="3426" spans="1:6" x14ac:dyDescent="0.35">
      <c r="A3426"/>
      <c r="B3426"/>
      <c r="C3426"/>
      <c r="D3426"/>
      <c r="E3426"/>
      <c r="F3426"/>
    </row>
    <row r="3427" spans="1:6" x14ac:dyDescent="0.35">
      <c r="A3427"/>
      <c r="B3427"/>
      <c r="C3427"/>
      <c r="D3427"/>
      <c r="E3427"/>
      <c r="F3427"/>
    </row>
    <row r="3428" spans="1:6" x14ac:dyDescent="0.35">
      <c r="A3428"/>
      <c r="B3428"/>
      <c r="C3428"/>
      <c r="D3428"/>
      <c r="E3428"/>
      <c r="F3428"/>
    </row>
    <row r="3429" spans="1:6" x14ac:dyDescent="0.35">
      <c r="A3429"/>
      <c r="B3429"/>
      <c r="C3429"/>
      <c r="D3429"/>
      <c r="E3429"/>
      <c r="F3429"/>
    </row>
    <row r="3430" spans="1:6" x14ac:dyDescent="0.35">
      <c r="A3430"/>
      <c r="B3430"/>
      <c r="C3430"/>
      <c r="D3430"/>
      <c r="E3430"/>
      <c r="F3430"/>
    </row>
    <row r="3431" spans="1:6" x14ac:dyDescent="0.35">
      <c r="A3431"/>
      <c r="B3431"/>
      <c r="C3431"/>
      <c r="D3431"/>
      <c r="E3431"/>
      <c r="F3431"/>
    </row>
    <row r="3432" spans="1:6" x14ac:dyDescent="0.35">
      <c r="A3432"/>
      <c r="B3432"/>
      <c r="C3432"/>
      <c r="D3432"/>
      <c r="E3432"/>
      <c r="F3432"/>
    </row>
    <row r="3433" spans="1:6" x14ac:dyDescent="0.35">
      <c r="A3433"/>
      <c r="B3433"/>
      <c r="C3433"/>
      <c r="D3433"/>
      <c r="E3433"/>
      <c r="F3433"/>
    </row>
    <row r="3434" spans="1:6" x14ac:dyDescent="0.35">
      <c r="A3434"/>
      <c r="B3434"/>
      <c r="C3434"/>
      <c r="D3434"/>
      <c r="E3434"/>
      <c r="F3434"/>
    </row>
    <row r="3435" spans="1:6" x14ac:dyDescent="0.35">
      <c r="A3435"/>
      <c r="B3435"/>
      <c r="C3435"/>
      <c r="D3435"/>
      <c r="E3435"/>
      <c r="F3435"/>
    </row>
    <row r="3436" spans="1:6" x14ac:dyDescent="0.35">
      <c r="A3436"/>
      <c r="B3436"/>
      <c r="C3436"/>
      <c r="D3436"/>
      <c r="E3436"/>
      <c r="F3436"/>
    </row>
    <row r="3437" spans="1:6" x14ac:dyDescent="0.35">
      <c r="A3437"/>
      <c r="B3437"/>
      <c r="C3437"/>
      <c r="D3437"/>
      <c r="E3437"/>
      <c r="F3437"/>
    </row>
    <row r="3438" spans="1:6" x14ac:dyDescent="0.35">
      <c r="A3438"/>
      <c r="B3438"/>
      <c r="C3438"/>
      <c r="D3438"/>
      <c r="E3438"/>
      <c r="F3438"/>
    </row>
    <row r="3439" spans="1:6" x14ac:dyDescent="0.35">
      <c r="A3439"/>
      <c r="B3439"/>
      <c r="C3439"/>
      <c r="D3439"/>
      <c r="E3439"/>
      <c r="F3439"/>
    </row>
    <row r="3440" spans="1:6" x14ac:dyDescent="0.35">
      <c r="A3440"/>
      <c r="B3440"/>
      <c r="C3440"/>
      <c r="D3440"/>
      <c r="E3440"/>
      <c r="F3440"/>
    </row>
    <row r="3441" spans="1:6" x14ac:dyDescent="0.35">
      <c r="A3441"/>
      <c r="B3441"/>
      <c r="C3441"/>
      <c r="D3441"/>
      <c r="E3441"/>
      <c r="F3441"/>
    </row>
    <row r="3442" spans="1:6" x14ac:dyDescent="0.35">
      <c r="A3442"/>
      <c r="B3442"/>
      <c r="C3442"/>
      <c r="D3442"/>
      <c r="E3442"/>
      <c r="F3442"/>
    </row>
    <row r="3443" spans="1:6" x14ac:dyDescent="0.35">
      <c r="A3443"/>
      <c r="B3443"/>
      <c r="C3443"/>
      <c r="D3443"/>
      <c r="E3443"/>
      <c r="F3443"/>
    </row>
    <row r="3444" spans="1:6" x14ac:dyDescent="0.35">
      <c r="A3444"/>
      <c r="B3444"/>
      <c r="C3444"/>
      <c r="D3444"/>
      <c r="E3444"/>
      <c r="F3444"/>
    </row>
    <row r="3445" spans="1:6" x14ac:dyDescent="0.35">
      <c r="A3445"/>
      <c r="B3445"/>
      <c r="C3445"/>
      <c r="D3445"/>
      <c r="E3445"/>
      <c r="F3445"/>
    </row>
    <row r="3446" spans="1:6" x14ac:dyDescent="0.35">
      <c r="A3446"/>
      <c r="B3446"/>
      <c r="C3446"/>
      <c r="D3446"/>
      <c r="E3446"/>
      <c r="F3446"/>
    </row>
    <row r="3447" spans="1:6" x14ac:dyDescent="0.35">
      <c r="A3447"/>
      <c r="B3447"/>
      <c r="C3447"/>
      <c r="D3447"/>
      <c r="E3447"/>
      <c r="F3447"/>
    </row>
    <row r="3448" spans="1:6" x14ac:dyDescent="0.35">
      <c r="A3448"/>
      <c r="B3448"/>
      <c r="C3448"/>
      <c r="D3448"/>
      <c r="E3448"/>
      <c r="F3448"/>
    </row>
    <row r="3449" spans="1:6" x14ac:dyDescent="0.35">
      <c r="A3449"/>
      <c r="B3449"/>
      <c r="C3449"/>
      <c r="D3449"/>
      <c r="E3449"/>
      <c r="F3449"/>
    </row>
    <row r="3450" spans="1:6" x14ac:dyDescent="0.35">
      <c r="A3450"/>
      <c r="B3450"/>
      <c r="C3450"/>
      <c r="D3450"/>
      <c r="E3450"/>
      <c r="F3450"/>
    </row>
    <row r="3451" spans="1:6" x14ac:dyDescent="0.35">
      <c r="A3451"/>
      <c r="B3451"/>
      <c r="C3451"/>
      <c r="D3451"/>
      <c r="E3451"/>
      <c r="F3451"/>
    </row>
    <row r="3452" spans="1:6" x14ac:dyDescent="0.35">
      <c r="A3452"/>
      <c r="B3452"/>
      <c r="C3452"/>
      <c r="D3452"/>
      <c r="E3452"/>
      <c r="F3452"/>
    </row>
    <row r="3453" spans="1:6" x14ac:dyDescent="0.35">
      <c r="A3453"/>
      <c r="B3453"/>
      <c r="C3453"/>
      <c r="D3453"/>
      <c r="E3453"/>
      <c r="F3453"/>
    </row>
    <row r="3454" spans="1:6" x14ac:dyDescent="0.35">
      <c r="A3454"/>
      <c r="B3454"/>
      <c r="C3454"/>
      <c r="D3454"/>
      <c r="E3454"/>
      <c r="F3454"/>
    </row>
    <row r="3455" spans="1:6" x14ac:dyDescent="0.35">
      <c r="A3455"/>
      <c r="B3455"/>
      <c r="C3455"/>
      <c r="D3455"/>
      <c r="E3455"/>
      <c r="F3455"/>
    </row>
    <row r="3456" spans="1:6" x14ac:dyDescent="0.35">
      <c r="A3456"/>
      <c r="B3456"/>
      <c r="C3456"/>
      <c r="D3456"/>
      <c r="E3456"/>
      <c r="F3456"/>
    </row>
    <row r="3457" spans="1:6" x14ac:dyDescent="0.35">
      <c r="A3457"/>
      <c r="B3457"/>
      <c r="C3457"/>
      <c r="D3457"/>
      <c r="E3457"/>
      <c r="F3457"/>
    </row>
    <row r="3458" spans="1:6" x14ac:dyDescent="0.35">
      <c r="A3458"/>
      <c r="B3458"/>
      <c r="C3458"/>
      <c r="D3458"/>
      <c r="E3458"/>
      <c r="F3458"/>
    </row>
    <row r="3459" spans="1:6" x14ac:dyDescent="0.35">
      <c r="A3459"/>
      <c r="B3459"/>
      <c r="C3459"/>
      <c r="D3459"/>
      <c r="E3459"/>
      <c r="F3459"/>
    </row>
    <row r="3460" spans="1:6" x14ac:dyDescent="0.35">
      <c r="A3460"/>
      <c r="B3460"/>
      <c r="C3460"/>
      <c r="D3460"/>
      <c r="E3460"/>
      <c r="F3460"/>
    </row>
    <row r="3461" spans="1:6" x14ac:dyDescent="0.35">
      <c r="A3461"/>
      <c r="B3461"/>
      <c r="C3461"/>
      <c r="D3461"/>
      <c r="E3461"/>
      <c r="F3461"/>
    </row>
    <row r="3462" spans="1:6" x14ac:dyDescent="0.35">
      <c r="A3462"/>
      <c r="B3462"/>
      <c r="C3462"/>
      <c r="D3462"/>
      <c r="E3462"/>
      <c r="F3462"/>
    </row>
    <row r="3463" spans="1:6" x14ac:dyDescent="0.35">
      <c r="A3463"/>
      <c r="B3463"/>
      <c r="C3463"/>
      <c r="D3463"/>
      <c r="E3463"/>
      <c r="F3463"/>
    </row>
    <row r="3464" spans="1:6" x14ac:dyDescent="0.35">
      <c r="A3464"/>
      <c r="B3464"/>
      <c r="C3464"/>
      <c r="D3464"/>
      <c r="E3464"/>
      <c r="F3464"/>
    </row>
    <row r="3465" spans="1:6" x14ac:dyDescent="0.35">
      <c r="A3465"/>
      <c r="B3465"/>
      <c r="C3465"/>
      <c r="D3465"/>
      <c r="E3465"/>
      <c r="F3465"/>
    </row>
    <row r="3466" spans="1:6" x14ac:dyDescent="0.35">
      <c r="A3466"/>
      <c r="B3466"/>
      <c r="C3466"/>
      <c r="D3466"/>
      <c r="E3466"/>
      <c r="F3466"/>
    </row>
    <row r="3467" spans="1:6" x14ac:dyDescent="0.35">
      <c r="A3467"/>
      <c r="B3467"/>
      <c r="C3467"/>
      <c r="D3467"/>
      <c r="E3467"/>
      <c r="F3467"/>
    </row>
    <row r="3468" spans="1:6" x14ac:dyDescent="0.35">
      <c r="A3468"/>
      <c r="B3468"/>
      <c r="C3468"/>
      <c r="D3468"/>
      <c r="E3468"/>
      <c r="F3468"/>
    </row>
    <row r="3469" spans="1:6" x14ac:dyDescent="0.35">
      <c r="A3469"/>
      <c r="B3469"/>
      <c r="C3469"/>
      <c r="D3469"/>
      <c r="E3469"/>
      <c r="F3469"/>
    </row>
    <row r="3470" spans="1:6" x14ac:dyDescent="0.35">
      <c r="A3470"/>
      <c r="B3470"/>
      <c r="C3470"/>
      <c r="D3470"/>
      <c r="E3470"/>
      <c r="F3470"/>
    </row>
    <row r="3471" spans="1:6" x14ac:dyDescent="0.35">
      <c r="A3471"/>
      <c r="B3471"/>
      <c r="C3471"/>
      <c r="D3471"/>
      <c r="E3471"/>
      <c r="F3471"/>
    </row>
    <row r="3472" spans="1:6" x14ac:dyDescent="0.35">
      <c r="A3472"/>
      <c r="B3472"/>
      <c r="C3472"/>
      <c r="D3472"/>
      <c r="E3472"/>
      <c r="F3472"/>
    </row>
    <row r="3473" spans="1:6" x14ac:dyDescent="0.35">
      <c r="A3473"/>
      <c r="B3473"/>
      <c r="C3473"/>
      <c r="D3473"/>
      <c r="E3473"/>
      <c r="F3473"/>
    </row>
    <row r="3474" spans="1:6" x14ac:dyDescent="0.35">
      <c r="A3474"/>
      <c r="B3474"/>
      <c r="C3474"/>
      <c r="D3474"/>
      <c r="E3474"/>
      <c r="F3474"/>
    </row>
    <row r="3475" spans="1:6" x14ac:dyDescent="0.35">
      <c r="A3475"/>
      <c r="B3475"/>
      <c r="C3475"/>
      <c r="D3475"/>
      <c r="E3475"/>
      <c r="F3475"/>
    </row>
    <row r="3476" spans="1:6" x14ac:dyDescent="0.35">
      <c r="A3476"/>
      <c r="B3476"/>
      <c r="C3476"/>
      <c r="D3476"/>
      <c r="E3476"/>
      <c r="F3476"/>
    </row>
    <row r="3477" spans="1:6" x14ac:dyDescent="0.35">
      <c r="A3477"/>
      <c r="B3477"/>
      <c r="C3477"/>
      <c r="D3477"/>
      <c r="E3477"/>
      <c r="F3477"/>
    </row>
    <row r="3478" spans="1:6" x14ac:dyDescent="0.35">
      <c r="A3478"/>
      <c r="B3478"/>
      <c r="C3478"/>
      <c r="D3478"/>
      <c r="E3478"/>
      <c r="F3478"/>
    </row>
    <row r="3479" spans="1:6" x14ac:dyDescent="0.35">
      <c r="A3479"/>
      <c r="B3479"/>
      <c r="C3479"/>
      <c r="D3479"/>
      <c r="E3479"/>
      <c r="F3479"/>
    </row>
    <row r="3480" spans="1:6" x14ac:dyDescent="0.35">
      <c r="A3480"/>
      <c r="B3480"/>
      <c r="C3480"/>
      <c r="D3480"/>
      <c r="E3480"/>
      <c r="F3480"/>
    </row>
    <row r="3481" spans="1:6" x14ac:dyDescent="0.35">
      <c r="A3481"/>
      <c r="B3481"/>
      <c r="C3481"/>
      <c r="D3481"/>
      <c r="E3481"/>
      <c r="F3481"/>
    </row>
    <row r="3482" spans="1:6" x14ac:dyDescent="0.35">
      <c r="A3482"/>
      <c r="B3482"/>
      <c r="C3482"/>
      <c r="D3482"/>
      <c r="E3482"/>
      <c r="F3482"/>
    </row>
    <row r="3483" spans="1:6" x14ac:dyDescent="0.35">
      <c r="A3483"/>
      <c r="B3483"/>
      <c r="C3483"/>
      <c r="D3483"/>
      <c r="E3483"/>
      <c r="F3483"/>
    </row>
    <row r="3484" spans="1:6" x14ac:dyDescent="0.35">
      <c r="A3484"/>
      <c r="B3484"/>
      <c r="C3484"/>
      <c r="D3484"/>
      <c r="E3484"/>
      <c r="F3484"/>
    </row>
    <row r="3485" spans="1:6" x14ac:dyDescent="0.35">
      <c r="A3485"/>
      <c r="B3485"/>
      <c r="C3485"/>
      <c r="D3485"/>
      <c r="E3485"/>
      <c r="F3485"/>
    </row>
    <row r="3486" spans="1:6" x14ac:dyDescent="0.35">
      <c r="A3486"/>
      <c r="B3486"/>
      <c r="C3486"/>
      <c r="D3486"/>
      <c r="E3486"/>
      <c r="F3486"/>
    </row>
    <row r="3487" spans="1:6" x14ac:dyDescent="0.35">
      <c r="A3487"/>
      <c r="B3487"/>
      <c r="C3487"/>
      <c r="D3487"/>
      <c r="E3487"/>
      <c r="F3487"/>
    </row>
    <row r="3488" spans="1:6" x14ac:dyDescent="0.35">
      <c r="A3488"/>
      <c r="B3488"/>
      <c r="C3488"/>
      <c r="D3488"/>
      <c r="E3488"/>
      <c r="F3488"/>
    </row>
    <row r="3489" spans="1:6" x14ac:dyDescent="0.35">
      <c r="A3489"/>
      <c r="B3489"/>
      <c r="C3489"/>
      <c r="D3489"/>
      <c r="E3489"/>
      <c r="F3489"/>
    </row>
    <row r="3490" spans="1:6" x14ac:dyDescent="0.35">
      <c r="A3490"/>
      <c r="B3490"/>
      <c r="C3490"/>
      <c r="D3490"/>
      <c r="E3490"/>
      <c r="F3490"/>
    </row>
    <row r="3491" spans="1:6" x14ac:dyDescent="0.35">
      <c r="A3491"/>
      <c r="B3491"/>
      <c r="C3491"/>
      <c r="D3491"/>
      <c r="E3491"/>
      <c r="F3491"/>
    </row>
    <row r="3492" spans="1:6" x14ac:dyDescent="0.35">
      <c r="A3492"/>
      <c r="B3492"/>
      <c r="C3492"/>
      <c r="D3492"/>
      <c r="E3492"/>
      <c r="F3492"/>
    </row>
    <row r="3493" spans="1:6" x14ac:dyDescent="0.35">
      <c r="A3493"/>
      <c r="B3493"/>
      <c r="C3493"/>
      <c r="D3493"/>
      <c r="E3493"/>
      <c r="F3493"/>
    </row>
    <row r="3494" spans="1:6" x14ac:dyDescent="0.35">
      <c r="A3494"/>
      <c r="B3494"/>
      <c r="C3494"/>
      <c r="D3494"/>
      <c r="E3494"/>
      <c r="F3494"/>
    </row>
    <row r="3495" spans="1:6" x14ac:dyDescent="0.35">
      <c r="A3495"/>
      <c r="B3495"/>
      <c r="C3495"/>
      <c r="D3495"/>
      <c r="E3495"/>
      <c r="F3495"/>
    </row>
    <row r="3496" spans="1:6" x14ac:dyDescent="0.35">
      <c r="A3496"/>
      <c r="B3496"/>
      <c r="C3496"/>
      <c r="D3496"/>
      <c r="E3496"/>
      <c r="F3496"/>
    </row>
    <row r="3497" spans="1:6" x14ac:dyDescent="0.35">
      <c r="A3497"/>
      <c r="B3497"/>
      <c r="C3497"/>
      <c r="D3497"/>
      <c r="E3497"/>
      <c r="F3497"/>
    </row>
    <row r="3498" spans="1:6" x14ac:dyDescent="0.35">
      <c r="A3498"/>
      <c r="B3498"/>
      <c r="C3498"/>
      <c r="D3498"/>
      <c r="E3498"/>
      <c r="F3498"/>
    </row>
    <row r="3499" spans="1:6" x14ac:dyDescent="0.35">
      <c r="A3499"/>
      <c r="B3499"/>
      <c r="C3499"/>
      <c r="D3499"/>
      <c r="E3499"/>
      <c r="F3499"/>
    </row>
    <row r="3500" spans="1:6" x14ac:dyDescent="0.35">
      <c r="A3500"/>
      <c r="B3500"/>
      <c r="C3500"/>
      <c r="D3500"/>
      <c r="E3500"/>
      <c r="F3500"/>
    </row>
    <row r="3501" spans="1:6" x14ac:dyDescent="0.35">
      <c r="A3501"/>
      <c r="B3501"/>
      <c r="C3501"/>
      <c r="D3501"/>
      <c r="E3501"/>
      <c r="F3501"/>
    </row>
    <row r="3502" spans="1:6" x14ac:dyDescent="0.35">
      <c r="A3502"/>
      <c r="B3502"/>
      <c r="C3502"/>
      <c r="D3502"/>
      <c r="E3502"/>
      <c r="F3502"/>
    </row>
    <row r="3503" spans="1:6" x14ac:dyDescent="0.35">
      <c r="A3503"/>
      <c r="B3503"/>
      <c r="C3503"/>
      <c r="D3503"/>
      <c r="E3503"/>
      <c r="F3503"/>
    </row>
    <row r="3504" spans="1:6" x14ac:dyDescent="0.35">
      <c r="A3504"/>
      <c r="B3504"/>
      <c r="C3504"/>
      <c r="D3504"/>
      <c r="E3504"/>
      <c r="F3504"/>
    </row>
    <row r="3505" spans="1:6" x14ac:dyDescent="0.35">
      <c r="A3505"/>
      <c r="B3505"/>
      <c r="C3505"/>
      <c r="D3505"/>
      <c r="E3505"/>
      <c r="F3505"/>
    </row>
    <row r="3506" spans="1:6" x14ac:dyDescent="0.35">
      <c r="A3506"/>
      <c r="B3506"/>
      <c r="C3506"/>
      <c r="D3506"/>
      <c r="E3506"/>
      <c r="F3506"/>
    </row>
    <row r="3507" spans="1:6" x14ac:dyDescent="0.35">
      <c r="A3507"/>
      <c r="B3507"/>
      <c r="C3507"/>
      <c r="D3507"/>
      <c r="E3507"/>
      <c r="F3507"/>
    </row>
    <row r="3508" spans="1:6" x14ac:dyDescent="0.35">
      <c r="A3508"/>
      <c r="B3508"/>
      <c r="C3508"/>
      <c r="D3508"/>
      <c r="E3508"/>
      <c r="F3508"/>
    </row>
    <row r="3509" spans="1:6" x14ac:dyDescent="0.35">
      <c r="A3509"/>
      <c r="B3509"/>
      <c r="C3509"/>
      <c r="D3509"/>
      <c r="E3509"/>
      <c r="F3509"/>
    </row>
    <row r="3510" spans="1:6" x14ac:dyDescent="0.35">
      <c r="A3510"/>
      <c r="B3510"/>
      <c r="C3510"/>
      <c r="D3510"/>
      <c r="E3510"/>
      <c r="F3510"/>
    </row>
    <row r="3511" spans="1:6" x14ac:dyDescent="0.35">
      <c r="A3511"/>
      <c r="B3511"/>
      <c r="C3511"/>
      <c r="D3511"/>
      <c r="E3511"/>
      <c r="F3511"/>
    </row>
    <row r="3512" spans="1:6" x14ac:dyDescent="0.35">
      <c r="A3512"/>
      <c r="B3512"/>
      <c r="C3512"/>
      <c r="D3512"/>
      <c r="E3512"/>
      <c r="F3512"/>
    </row>
    <row r="3513" spans="1:6" x14ac:dyDescent="0.35">
      <c r="A3513"/>
      <c r="B3513"/>
      <c r="C3513"/>
      <c r="D3513"/>
      <c r="E3513"/>
      <c r="F3513"/>
    </row>
    <row r="3514" spans="1:6" x14ac:dyDescent="0.35">
      <c r="A3514"/>
      <c r="B3514"/>
      <c r="C3514"/>
      <c r="D3514"/>
      <c r="E3514"/>
      <c r="F3514"/>
    </row>
    <row r="3515" spans="1:6" x14ac:dyDescent="0.35">
      <c r="A3515"/>
      <c r="B3515"/>
      <c r="C3515"/>
      <c r="D3515"/>
      <c r="E3515"/>
      <c r="F3515"/>
    </row>
    <row r="3516" spans="1:6" x14ac:dyDescent="0.35">
      <c r="A3516"/>
      <c r="B3516"/>
      <c r="C3516"/>
      <c r="D3516"/>
      <c r="E3516"/>
      <c r="F3516"/>
    </row>
    <row r="3517" spans="1:6" x14ac:dyDescent="0.35">
      <c r="A3517"/>
      <c r="B3517"/>
      <c r="C3517"/>
      <c r="D3517"/>
      <c r="E3517"/>
      <c r="F3517"/>
    </row>
    <row r="3518" spans="1:6" x14ac:dyDescent="0.35">
      <c r="A3518"/>
      <c r="B3518"/>
      <c r="C3518"/>
      <c r="D3518"/>
      <c r="E3518"/>
      <c r="F3518"/>
    </row>
    <row r="3519" spans="1:6" x14ac:dyDescent="0.35">
      <c r="A3519"/>
      <c r="B3519"/>
      <c r="C3519"/>
      <c r="D3519"/>
      <c r="E3519"/>
      <c r="F3519"/>
    </row>
    <row r="3520" spans="1:6" x14ac:dyDescent="0.35">
      <c r="A3520"/>
      <c r="B3520"/>
      <c r="C3520"/>
      <c r="D3520"/>
      <c r="E3520"/>
      <c r="F3520"/>
    </row>
    <row r="3521" spans="1:6" x14ac:dyDescent="0.35">
      <c r="A3521"/>
      <c r="B3521"/>
      <c r="C3521"/>
      <c r="D3521"/>
      <c r="E3521"/>
      <c r="F3521"/>
    </row>
    <row r="3522" spans="1:6" x14ac:dyDescent="0.35">
      <c r="A3522"/>
      <c r="B3522"/>
      <c r="C3522"/>
      <c r="D3522"/>
      <c r="E3522"/>
      <c r="F3522"/>
    </row>
    <row r="3523" spans="1:6" x14ac:dyDescent="0.35">
      <c r="A3523"/>
      <c r="B3523"/>
      <c r="C3523"/>
      <c r="D3523"/>
      <c r="E3523"/>
      <c r="F3523"/>
    </row>
    <row r="3524" spans="1:6" x14ac:dyDescent="0.35">
      <c r="A3524"/>
      <c r="B3524"/>
      <c r="C3524"/>
      <c r="D3524"/>
      <c r="E3524"/>
      <c r="F3524"/>
    </row>
    <row r="3525" spans="1:6" x14ac:dyDescent="0.35">
      <c r="A3525"/>
      <c r="B3525"/>
      <c r="C3525"/>
      <c r="D3525"/>
      <c r="E3525"/>
      <c r="F3525"/>
    </row>
    <row r="3526" spans="1:6" x14ac:dyDescent="0.35">
      <c r="A3526"/>
      <c r="B3526"/>
      <c r="C3526"/>
      <c r="D3526"/>
      <c r="E3526"/>
      <c r="F3526"/>
    </row>
    <row r="3527" spans="1:6" x14ac:dyDescent="0.35">
      <c r="A3527"/>
      <c r="B3527"/>
      <c r="C3527"/>
      <c r="D3527"/>
      <c r="E3527"/>
      <c r="F3527"/>
    </row>
    <row r="3528" spans="1:6" x14ac:dyDescent="0.35">
      <c r="A3528"/>
      <c r="B3528"/>
      <c r="C3528"/>
      <c r="D3528"/>
      <c r="E3528"/>
      <c r="F3528"/>
    </row>
    <row r="3529" spans="1:6" x14ac:dyDescent="0.35">
      <c r="A3529"/>
      <c r="B3529"/>
      <c r="C3529"/>
      <c r="D3529"/>
      <c r="E3529"/>
      <c r="F3529"/>
    </row>
    <row r="3530" spans="1:6" x14ac:dyDescent="0.35">
      <c r="A3530"/>
      <c r="B3530"/>
      <c r="C3530"/>
      <c r="D3530"/>
      <c r="E3530"/>
      <c r="F3530"/>
    </row>
    <row r="3531" spans="1:6" x14ac:dyDescent="0.35">
      <c r="A3531"/>
      <c r="B3531"/>
      <c r="C3531"/>
      <c r="D3531"/>
      <c r="E3531"/>
      <c r="F3531"/>
    </row>
    <row r="3532" spans="1:6" x14ac:dyDescent="0.35">
      <c r="A3532"/>
      <c r="B3532"/>
      <c r="C3532"/>
      <c r="D3532"/>
      <c r="E3532"/>
      <c r="F3532"/>
    </row>
    <row r="3533" spans="1:6" x14ac:dyDescent="0.35">
      <c r="A3533"/>
      <c r="B3533"/>
      <c r="C3533"/>
      <c r="D3533"/>
      <c r="E3533"/>
      <c r="F3533"/>
    </row>
    <row r="3534" spans="1:6" x14ac:dyDescent="0.35">
      <c r="A3534"/>
      <c r="B3534"/>
      <c r="C3534"/>
      <c r="D3534"/>
      <c r="E3534"/>
      <c r="F3534"/>
    </row>
    <row r="3535" spans="1:6" x14ac:dyDescent="0.35">
      <c r="A3535"/>
      <c r="B3535"/>
      <c r="C3535"/>
      <c r="D3535"/>
      <c r="E3535"/>
      <c r="F3535"/>
    </row>
    <row r="3536" spans="1:6" x14ac:dyDescent="0.35">
      <c r="A3536"/>
      <c r="B3536"/>
      <c r="C3536"/>
      <c r="D3536"/>
      <c r="E3536"/>
      <c r="F3536"/>
    </row>
    <row r="3537" spans="1:6" x14ac:dyDescent="0.35">
      <c r="A3537"/>
      <c r="B3537"/>
      <c r="C3537"/>
      <c r="D3537"/>
      <c r="E3537"/>
      <c r="F3537"/>
    </row>
    <row r="3538" spans="1:6" x14ac:dyDescent="0.35">
      <c r="A3538"/>
      <c r="B3538"/>
      <c r="C3538"/>
      <c r="D3538"/>
      <c r="E3538"/>
      <c r="F3538"/>
    </row>
    <row r="3539" spans="1:6" x14ac:dyDescent="0.35">
      <c r="A3539"/>
      <c r="B3539"/>
      <c r="C3539"/>
      <c r="D3539"/>
      <c r="E3539"/>
      <c r="F3539"/>
    </row>
    <row r="3540" spans="1:6" x14ac:dyDescent="0.35">
      <c r="A3540"/>
      <c r="B3540"/>
      <c r="C3540"/>
      <c r="D3540"/>
      <c r="E3540"/>
      <c r="F3540"/>
    </row>
    <row r="3541" spans="1:6" x14ac:dyDescent="0.35">
      <c r="A3541"/>
      <c r="B3541"/>
      <c r="C3541"/>
      <c r="D3541"/>
      <c r="E3541"/>
      <c r="F3541"/>
    </row>
    <row r="3542" spans="1:6" x14ac:dyDescent="0.35">
      <c r="A3542"/>
      <c r="B3542"/>
      <c r="C3542"/>
      <c r="D3542"/>
      <c r="E3542"/>
      <c r="F3542"/>
    </row>
    <row r="3543" spans="1:6" x14ac:dyDescent="0.35">
      <c r="A3543"/>
      <c r="B3543"/>
      <c r="C3543"/>
      <c r="D3543"/>
      <c r="E3543"/>
      <c r="F3543"/>
    </row>
    <row r="3544" spans="1:6" x14ac:dyDescent="0.35">
      <c r="A3544"/>
      <c r="B3544"/>
      <c r="C3544"/>
      <c r="D3544"/>
      <c r="E3544"/>
      <c r="F3544"/>
    </row>
    <row r="3545" spans="1:6" x14ac:dyDescent="0.35">
      <c r="A3545"/>
      <c r="B3545"/>
      <c r="C3545"/>
      <c r="D3545"/>
      <c r="E3545"/>
      <c r="F3545"/>
    </row>
    <row r="3546" spans="1:6" x14ac:dyDescent="0.35">
      <c r="A3546"/>
      <c r="B3546"/>
      <c r="C3546"/>
      <c r="D3546"/>
      <c r="E3546"/>
      <c r="F3546"/>
    </row>
    <row r="3547" spans="1:6" x14ac:dyDescent="0.35">
      <c r="A3547"/>
      <c r="B3547"/>
      <c r="C3547"/>
      <c r="D3547"/>
      <c r="E3547"/>
      <c r="F3547"/>
    </row>
    <row r="3548" spans="1:6" x14ac:dyDescent="0.35">
      <c r="A3548"/>
      <c r="B3548"/>
      <c r="C3548"/>
      <c r="D3548"/>
      <c r="E3548"/>
      <c r="F3548"/>
    </row>
    <row r="3549" spans="1:6" x14ac:dyDescent="0.35">
      <c r="A3549"/>
      <c r="B3549"/>
      <c r="C3549"/>
      <c r="D3549"/>
      <c r="E3549"/>
      <c r="F3549"/>
    </row>
    <row r="3550" spans="1:6" x14ac:dyDescent="0.35">
      <c r="A3550"/>
      <c r="B3550"/>
      <c r="C3550"/>
      <c r="D3550"/>
      <c r="E3550"/>
      <c r="F3550"/>
    </row>
    <row r="3551" spans="1:6" x14ac:dyDescent="0.35">
      <c r="A3551"/>
      <c r="B3551"/>
      <c r="C3551"/>
      <c r="D3551"/>
      <c r="E3551"/>
      <c r="F3551"/>
    </row>
    <row r="3552" spans="1:6" x14ac:dyDescent="0.35">
      <c r="A3552"/>
      <c r="B3552"/>
      <c r="C3552"/>
      <c r="D3552"/>
      <c r="E3552"/>
      <c r="F3552"/>
    </row>
    <row r="3553" spans="1:6" x14ac:dyDescent="0.35">
      <c r="A3553"/>
      <c r="B3553"/>
      <c r="C3553"/>
      <c r="D3553"/>
      <c r="E3553"/>
      <c r="F3553"/>
    </row>
    <row r="3554" spans="1:6" x14ac:dyDescent="0.35">
      <c r="A3554"/>
      <c r="B3554"/>
      <c r="C3554"/>
      <c r="D3554"/>
      <c r="E3554"/>
      <c r="F3554"/>
    </row>
    <row r="3555" spans="1:6" x14ac:dyDescent="0.35">
      <c r="A3555"/>
      <c r="B3555"/>
      <c r="C3555"/>
      <c r="D3555"/>
      <c r="E3555"/>
      <c r="F3555"/>
    </row>
    <row r="3556" spans="1:6" x14ac:dyDescent="0.35">
      <c r="A3556"/>
      <c r="B3556"/>
      <c r="C3556"/>
      <c r="D3556"/>
      <c r="E3556"/>
      <c r="F3556"/>
    </row>
    <row r="3557" spans="1:6" x14ac:dyDescent="0.35">
      <c r="A3557"/>
      <c r="B3557"/>
      <c r="C3557"/>
      <c r="D3557"/>
      <c r="E3557"/>
      <c r="F3557"/>
    </row>
    <row r="3558" spans="1:6" x14ac:dyDescent="0.35">
      <c r="A3558"/>
      <c r="B3558"/>
      <c r="C3558"/>
      <c r="D3558"/>
      <c r="E3558"/>
      <c r="F3558"/>
    </row>
    <row r="3559" spans="1:6" x14ac:dyDescent="0.35">
      <c r="A3559"/>
      <c r="B3559"/>
      <c r="C3559"/>
      <c r="D3559"/>
      <c r="E3559"/>
      <c r="F3559"/>
    </row>
    <row r="3560" spans="1:6" x14ac:dyDescent="0.35">
      <c r="A3560"/>
      <c r="B3560"/>
      <c r="C3560"/>
      <c r="D3560"/>
      <c r="E3560"/>
      <c r="F3560"/>
    </row>
    <row r="3561" spans="1:6" x14ac:dyDescent="0.35">
      <c r="A3561"/>
      <c r="B3561"/>
      <c r="C3561"/>
      <c r="D3561"/>
      <c r="E3561"/>
      <c r="F3561"/>
    </row>
    <row r="3562" spans="1:6" x14ac:dyDescent="0.35">
      <c r="A3562"/>
      <c r="B3562"/>
      <c r="C3562"/>
      <c r="D3562"/>
      <c r="E3562"/>
      <c r="F3562"/>
    </row>
    <row r="3563" spans="1:6" x14ac:dyDescent="0.35">
      <c r="A3563"/>
      <c r="B3563"/>
      <c r="C3563"/>
      <c r="D3563"/>
      <c r="E3563"/>
      <c r="F3563"/>
    </row>
    <row r="3564" spans="1:6" x14ac:dyDescent="0.35">
      <c r="A3564"/>
      <c r="B3564"/>
      <c r="C3564"/>
      <c r="D3564"/>
      <c r="E3564"/>
      <c r="F3564"/>
    </row>
    <row r="3565" spans="1:6" x14ac:dyDescent="0.35">
      <c r="A3565"/>
      <c r="B3565"/>
      <c r="C3565"/>
      <c r="D3565"/>
      <c r="E3565"/>
      <c r="F3565"/>
    </row>
    <row r="3566" spans="1:6" x14ac:dyDescent="0.35">
      <c r="A3566"/>
      <c r="B3566"/>
      <c r="C3566"/>
      <c r="D3566"/>
      <c r="E3566"/>
      <c r="F3566"/>
    </row>
    <row r="3567" spans="1:6" x14ac:dyDescent="0.35">
      <c r="A3567"/>
      <c r="B3567"/>
      <c r="C3567"/>
      <c r="D3567"/>
      <c r="E3567"/>
      <c r="F3567"/>
    </row>
    <row r="3568" spans="1:6" x14ac:dyDescent="0.35">
      <c r="A3568"/>
      <c r="B3568"/>
      <c r="C3568"/>
      <c r="D3568"/>
      <c r="E3568"/>
      <c r="F3568"/>
    </row>
    <row r="3569" spans="1:6" x14ac:dyDescent="0.35">
      <c r="A3569"/>
      <c r="B3569"/>
      <c r="C3569"/>
      <c r="D3569"/>
      <c r="E3569"/>
      <c r="F3569"/>
    </row>
    <row r="3570" spans="1:6" x14ac:dyDescent="0.35">
      <c r="A3570"/>
      <c r="B3570"/>
      <c r="C3570"/>
      <c r="D3570"/>
      <c r="E3570"/>
      <c r="F3570"/>
    </row>
    <row r="3571" spans="1:6" x14ac:dyDescent="0.35">
      <c r="A3571"/>
      <c r="B3571"/>
      <c r="C3571"/>
      <c r="D3571"/>
      <c r="E3571"/>
      <c r="F3571"/>
    </row>
    <row r="3572" spans="1:6" x14ac:dyDescent="0.35">
      <c r="A3572"/>
      <c r="B3572"/>
      <c r="C3572"/>
      <c r="D3572"/>
      <c r="E3572"/>
      <c r="F3572"/>
    </row>
    <row r="3573" spans="1:6" x14ac:dyDescent="0.35">
      <c r="A3573"/>
      <c r="B3573"/>
      <c r="C3573"/>
      <c r="D3573"/>
      <c r="E3573"/>
      <c r="F3573"/>
    </row>
    <row r="3574" spans="1:6" x14ac:dyDescent="0.35">
      <c r="A3574"/>
      <c r="B3574"/>
      <c r="C3574"/>
      <c r="D3574"/>
      <c r="E3574"/>
      <c r="F3574"/>
    </row>
    <row r="3575" spans="1:6" x14ac:dyDescent="0.35">
      <c r="A3575"/>
      <c r="B3575"/>
      <c r="C3575"/>
      <c r="D3575"/>
      <c r="E3575"/>
      <c r="F3575"/>
    </row>
    <row r="3576" spans="1:6" x14ac:dyDescent="0.35">
      <c r="A3576"/>
      <c r="B3576"/>
      <c r="C3576"/>
      <c r="D3576"/>
      <c r="E3576"/>
      <c r="F3576"/>
    </row>
    <row r="3577" spans="1:6" x14ac:dyDescent="0.35">
      <c r="A3577"/>
      <c r="B3577"/>
      <c r="C3577"/>
      <c r="D3577"/>
      <c r="E3577"/>
      <c r="F3577"/>
    </row>
    <row r="3578" spans="1:6" x14ac:dyDescent="0.35">
      <c r="A3578"/>
      <c r="B3578"/>
      <c r="C3578"/>
      <c r="D3578"/>
      <c r="E3578"/>
      <c r="F3578"/>
    </row>
    <row r="3579" spans="1:6" x14ac:dyDescent="0.35">
      <c r="A3579"/>
      <c r="B3579"/>
      <c r="C3579"/>
      <c r="D3579"/>
      <c r="E3579"/>
      <c r="F3579"/>
    </row>
    <row r="3580" spans="1:6" x14ac:dyDescent="0.35">
      <c r="A3580"/>
      <c r="B3580"/>
      <c r="C3580"/>
      <c r="D3580"/>
      <c r="E3580"/>
      <c r="F3580"/>
    </row>
    <row r="3581" spans="1:6" x14ac:dyDescent="0.35">
      <c r="A3581"/>
      <c r="B3581"/>
      <c r="C3581"/>
      <c r="D3581"/>
      <c r="E3581"/>
      <c r="F3581"/>
    </row>
    <row r="3582" spans="1:6" x14ac:dyDescent="0.35">
      <c r="A3582"/>
      <c r="B3582"/>
      <c r="C3582"/>
      <c r="D3582"/>
      <c r="E3582"/>
      <c r="F3582"/>
    </row>
    <row r="3583" spans="1:6" x14ac:dyDescent="0.35">
      <c r="A3583"/>
      <c r="B3583"/>
      <c r="C3583"/>
      <c r="D3583"/>
      <c r="E3583"/>
      <c r="F3583"/>
    </row>
    <row r="3584" spans="1:6" x14ac:dyDescent="0.35">
      <c r="A3584"/>
      <c r="B3584"/>
      <c r="C3584"/>
      <c r="D3584"/>
      <c r="E3584"/>
      <c r="F3584"/>
    </row>
    <row r="3585" spans="1:6" x14ac:dyDescent="0.35">
      <c r="A3585"/>
      <c r="B3585"/>
      <c r="C3585"/>
      <c r="D3585"/>
      <c r="E3585"/>
      <c r="F3585"/>
    </row>
    <row r="3586" spans="1:6" x14ac:dyDescent="0.35">
      <c r="A3586"/>
      <c r="B3586"/>
      <c r="C3586"/>
      <c r="D3586"/>
      <c r="E3586"/>
      <c r="F3586"/>
    </row>
    <row r="3587" spans="1:6" x14ac:dyDescent="0.35">
      <c r="A3587"/>
      <c r="B3587"/>
      <c r="C3587"/>
      <c r="D3587"/>
      <c r="E3587"/>
      <c r="F3587"/>
    </row>
    <row r="3588" spans="1:6" x14ac:dyDescent="0.35">
      <c r="A3588"/>
      <c r="B3588"/>
      <c r="C3588"/>
      <c r="D3588"/>
      <c r="E3588"/>
      <c r="F3588"/>
    </row>
    <row r="3589" spans="1:6" x14ac:dyDescent="0.35">
      <c r="A3589"/>
      <c r="B3589"/>
      <c r="C3589"/>
      <c r="D3589"/>
      <c r="E3589"/>
      <c r="F3589"/>
    </row>
    <row r="3590" spans="1:6" x14ac:dyDescent="0.35">
      <c r="A3590"/>
      <c r="B3590"/>
      <c r="C3590"/>
      <c r="D3590"/>
      <c r="E3590"/>
      <c r="F3590"/>
    </row>
    <row r="3591" spans="1:6" x14ac:dyDescent="0.35">
      <c r="A3591"/>
      <c r="B3591"/>
      <c r="C3591"/>
      <c r="D3591"/>
      <c r="E3591"/>
      <c r="F3591"/>
    </row>
    <row r="3592" spans="1:6" x14ac:dyDescent="0.35">
      <c r="A3592"/>
      <c r="B3592"/>
      <c r="C3592"/>
      <c r="D3592"/>
      <c r="E3592"/>
      <c r="F3592"/>
    </row>
    <row r="3593" spans="1:6" x14ac:dyDescent="0.35">
      <c r="A3593"/>
      <c r="B3593"/>
      <c r="C3593"/>
      <c r="D3593"/>
      <c r="E3593"/>
      <c r="F3593"/>
    </row>
    <row r="3594" spans="1:6" x14ac:dyDescent="0.35">
      <c r="A3594"/>
      <c r="B3594"/>
      <c r="C3594"/>
      <c r="D3594"/>
      <c r="E3594"/>
      <c r="F3594"/>
    </row>
    <row r="3595" spans="1:6" x14ac:dyDescent="0.35">
      <c r="A3595"/>
      <c r="B3595"/>
      <c r="C3595"/>
      <c r="D3595"/>
      <c r="E3595"/>
      <c r="F3595"/>
    </row>
    <row r="3596" spans="1:6" x14ac:dyDescent="0.35">
      <c r="A3596"/>
      <c r="B3596"/>
      <c r="C3596"/>
      <c r="D3596"/>
      <c r="E3596"/>
      <c r="F3596"/>
    </row>
    <row r="3597" spans="1:6" x14ac:dyDescent="0.35">
      <c r="A3597"/>
      <c r="B3597"/>
      <c r="C3597"/>
      <c r="D3597"/>
      <c r="E3597"/>
      <c r="F3597"/>
    </row>
    <row r="3598" spans="1:6" x14ac:dyDescent="0.35">
      <c r="A3598"/>
      <c r="B3598"/>
      <c r="C3598"/>
      <c r="D3598"/>
      <c r="E3598"/>
      <c r="F3598"/>
    </row>
    <row r="3599" spans="1:6" x14ac:dyDescent="0.35">
      <c r="A3599"/>
      <c r="B3599"/>
      <c r="C3599"/>
      <c r="D3599"/>
      <c r="E3599"/>
      <c r="F3599"/>
    </row>
    <row r="3600" spans="1:6" x14ac:dyDescent="0.35">
      <c r="A3600"/>
      <c r="B3600"/>
      <c r="C3600"/>
      <c r="D3600"/>
      <c r="E3600"/>
      <c r="F3600"/>
    </row>
    <row r="3601" spans="1:6" x14ac:dyDescent="0.35">
      <c r="A3601"/>
      <c r="B3601"/>
      <c r="C3601"/>
      <c r="D3601"/>
      <c r="E3601"/>
      <c r="F3601"/>
    </row>
    <row r="3602" spans="1:6" x14ac:dyDescent="0.35">
      <c r="A3602"/>
      <c r="B3602"/>
      <c r="C3602"/>
      <c r="D3602"/>
      <c r="E3602"/>
      <c r="F3602"/>
    </row>
    <row r="3603" spans="1:6" x14ac:dyDescent="0.35">
      <c r="A3603"/>
      <c r="B3603"/>
      <c r="C3603"/>
      <c r="D3603"/>
      <c r="E3603"/>
      <c r="F3603"/>
    </row>
    <row r="3604" spans="1:6" x14ac:dyDescent="0.35">
      <c r="A3604"/>
      <c r="B3604"/>
      <c r="C3604"/>
      <c r="D3604"/>
      <c r="E3604"/>
      <c r="F3604"/>
    </row>
    <row r="3605" spans="1:6" x14ac:dyDescent="0.35">
      <c r="A3605"/>
      <c r="B3605"/>
      <c r="C3605"/>
      <c r="D3605"/>
      <c r="E3605"/>
      <c r="F3605"/>
    </row>
    <row r="3606" spans="1:6" x14ac:dyDescent="0.35">
      <c r="A3606"/>
      <c r="B3606"/>
      <c r="C3606"/>
      <c r="D3606"/>
      <c r="E3606"/>
      <c r="F3606"/>
    </row>
    <row r="3607" spans="1:6" x14ac:dyDescent="0.35">
      <c r="A3607"/>
      <c r="B3607"/>
      <c r="C3607"/>
      <c r="D3607"/>
      <c r="E3607"/>
      <c r="F3607"/>
    </row>
    <row r="3608" spans="1:6" x14ac:dyDescent="0.35">
      <c r="A3608"/>
      <c r="B3608"/>
      <c r="C3608"/>
      <c r="D3608"/>
      <c r="E3608"/>
      <c r="F3608"/>
    </row>
    <row r="3609" spans="1:6" x14ac:dyDescent="0.35">
      <c r="A3609"/>
      <c r="B3609"/>
      <c r="C3609"/>
      <c r="D3609"/>
      <c r="E3609"/>
      <c r="F3609"/>
    </row>
    <row r="3610" spans="1:6" x14ac:dyDescent="0.35">
      <c r="A3610"/>
      <c r="B3610"/>
      <c r="C3610"/>
      <c r="D3610"/>
      <c r="E3610"/>
      <c r="F3610"/>
    </row>
    <row r="3611" spans="1:6" x14ac:dyDescent="0.35">
      <c r="A3611"/>
      <c r="B3611"/>
      <c r="C3611"/>
      <c r="D3611"/>
      <c r="E3611"/>
      <c r="F3611"/>
    </row>
    <row r="3612" spans="1:6" x14ac:dyDescent="0.35">
      <c r="A3612"/>
      <c r="B3612"/>
      <c r="C3612"/>
      <c r="D3612"/>
      <c r="E3612"/>
      <c r="F3612"/>
    </row>
    <row r="3613" spans="1:6" x14ac:dyDescent="0.35">
      <c r="A3613"/>
      <c r="B3613"/>
      <c r="C3613"/>
      <c r="D3613"/>
      <c r="E3613"/>
      <c r="F3613"/>
    </row>
    <row r="3614" spans="1:6" x14ac:dyDescent="0.35">
      <c r="A3614"/>
      <c r="B3614"/>
      <c r="C3614"/>
      <c r="D3614"/>
      <c r="E3614"/>
      <c r="F3614"/>
    </row>
    <row r="3615" spans="1:6" x14ac:dyDescent="0.35">
      <c r="A3615"/>
      <c r="B3615"/>
      <c r="C3615"/>
      <c r="D3615"/>
      <c r="E3615"/>
      <c r="F3615"/>
    </row>
    <row r="3616" spans="1:6" x14ac:dyDescent="0.35">
      <c r="A3616"/>
      <c r="B3616"/>
      <c r="C3616"/>
      <c r="D3616"/>
      <c r="E3616"/>
      <c r="F3616"/>
    </row>
    <row r="3617" spans="1:6" x14ac:dyDescent="0.35">
      <c r="A3617"/>
      <c r="B3617"/>
      <c r="C3617"/>
      <c r="D3617"/>
      <c r="E3617"/>
      <c r="F3617"/>
    </row>
    <row r="3618" spans="1:6" x14ac:dyDescent="0.35">
      <c r="A3618"/>
      <c r="B3618"/>
      <c r="C3618"/>
      <c r="D3618"/>
      <c r="E3618"/>
      <c r="F3618"/>
    </row>
    <row r="3619" spans="1:6" x14ac:dyDescent="0.35">
      <c r="A3619"/>
      <c r="B3619"/>
      <c r="C3619"/>
      <c r="D3619"/>
      <c r="E3619"/>
      <c r="F3619"/>
    </row>
    <row r="3620" spans="1:6" x14ac:dyDescent="0.35">
      <c r="A3620"/>
      <c r="B3620"/>
      <c r="C3620"/>
      <c r="D3620"/>
      <c r="E3620"/>
      <c r="F3620"/>
    </row>
    <row r="3621" spans="1:6" x14ac:dyDescent="0.35">
      <c r="A3621"/>
      <c r="B3621"/>
      <c r="C3621"/>
      <c r="D3621"/>
      <c r="E3621"/>
      <c r="F3621"/>
    </row>
    <row r="3622" spans="1:6" x14ac:dyDescent="0.35">
      <c r="A3622"/>
      <c r="B3622"/>
      <c r="C3622"/>
      <c r="D3622"/>
      <c r="E3622"/>
      <c r="F3622"/>
    </row>
    <row r="3623" spans="1:6" x14ac:dyDescent="0.35">
      <c r="A3623"/>
      <c r="B3623"/>
      <c r="C3623"/>
      <c r="D3623"/>
      <c r="E3623"/>
      <c r="F3623"/>
    </row>
    <row r="3624" spans="1:6" x14ac:dyDescent="0.35">
      <c r="A3624"/>
      <c r="B3624"/>
      <c r="C3624"/>
      <c r="D3624"/>
      <c r="E3624"/>
      <c r="F3624"/>
    </row>
    <row r="3625" spans="1:6" x14ac:dyDescent="0.35">
      <c r="A3625"/>
      <c r="B3625"/>
      <c r="C3625"/>
      <c r="D3625"/>
      <c r="E3625"/>
      <c r="F3625"/>
    </row>
    <row r="3626" spans="1:6" x14ac:dyDescent="0.35">
      <c r="A3626"/>
      <c r="B3626"/>
      <c r="C3626"/>
      <c r="D3626"/>
      <c r="E3626"/>
      <c r="F3626"/>
    </row>
    <row r="3627" spans="1:6" x14ac:dyDescent="0.35">
      <c r="A3627"/>
      <c r="B3627"/>
      <c r="C3627"/>
      <c r="D3627"/>
      <c r="E3627"/>
      <c r="F3627"/>
    </row>
    <row r="3628" spans="1:6" x14ac:dyDescent="0.35">
      <c r="A3628"/>
      <c r="B3628"/>
      <c r="C3628"/>
      <c r="D3628"/>
      <c r="E3628"/>
      <c r="F3628"/>
    </row>
    <row r="3629" spans="1:6" x14ac:dyDescent="0.35">
      <c r="A3629"/>
      <c r="B3629"/>
      <c r="C3629"/>
      <c r="D3629"/>
      <c r="E3629"/>
      <c r="F3629"/>
    </row>
    <row r="3630" spans="1:6" x14ac:dyDescent="0.35">
      <c r="A3630"/>
      <c r="B3630"/>
      <c r="C3630"/>
      <c r="D3630"/>
      <c r="E3630"/>
      <c r="F3630"/>
    </row>
    <row r="3631" spans="1:6" x14ac:dyDescent="0.35">
      <c r="A3631"/>
      <c r="B3631"/>
      <c r="C3631"/>
      <c r="D3631"/>
      <c r="E3631"/>
      <c r="F3631"/>
    </row>
    <row r="3632" spans="1:6" x14ac:dyDescent="0.35">
      <c r="A3632"/>
      <c r="B3632"/>
      <c r="C3632"/>
      <c r="D3632"/>
      <c r="E3632"/>
      <c r="F3632"/>
    </row>
    <row r="3633" spans="1:6" x14ac:dyDescent="0.35">
      <c r="A3633"/>
      <c r="B3633"/>
      <c r="C3633"/>
      <c r="D3633"/>
      <c r="E3633"/>
      <c r="F3633"/>
    </row>
    <row r="3634" spans="1:6" x14ac:dyDescent="0.35">
      <c r="A3634"/>
      <c r="B3634"/>
      <c r="C3634"/>
      <c r="D3634"/>
      <c r="E3634"/>
      <c r="F3634"/>
    </row>
    <row r="3635" spans="1:6" x14ac:dyDescent="0.35">
      <c r="A3635"/>
      <c r="B3635"/>
      <c r="C3635"/>
      <c r="D3635"/>
      <c r="E3635"/>
      <c r="F3635"/>
    </row>
    <row r="3636" spans="1:6" x14ac:dyDescent="0.35">
      <c r="A3636"/>
      <c r="B3636"/>
      <c r="C3636"/>
      <c r="D3636"/>
      <c r="E3636"/>
      <c r="F3636"/>
    </row>
    <row r="3637" spans="1:6" x14ac:dyDescent="0.35">
      <c r="A3637"/>
      <c r="B3637"/>
      <c r="C3637"/>
      <c r="D3637"/>
      <c r="E3637"/>
      <c r="F3637"/>
    </row>
    <row r="3638" spans="1:6" x14ac:dyDescent="0.35">
      <c r="A3638"/>
      <c r="B3638"/>
      <c r="C3638"/>
      <c r="D3638"/>
      <c r="E3638"/>
      <c r="F3638"/>
    </row>
    <row r="3639" spans="1:6" x14ac:dyDescent="0.35">
      <c r="A3639"/>
      <c r="B3639"/>
      <c r="C3639"/>
      <c r="D3639"/>
      <c r="E3639"/>
      <c r="F3639"/>
    </row>
    <row r="3640" spans="1:6" x14ac:dyDescent="0.35">
      <c r="A3640"/>
      <c r="B3640"/>
      <c r="C3640"/>
      <c r="D3640"/>
      <c r="E3640"/>
      <c r="F3640"/>
    </row>
    <row r="3641" spans="1:6" x14ac:dyDescent="0.35">
      <c r="A3641"/>
      <c r="B3641"/>
      <c r="C3641"/>
      <c r="D3641"/>
      <c r="E3641"/>
      <c r="F3641"/>
    </row>
    <row r="3642" spans="1:6" x14ac:dyDescent="0.35">
      <c r="A3642"/>
      <c r="B3642"/>
      <c r="C3642"/>
      <c r="D3642"/>
      <c r="E3642"/>
      <c r="F3642"/>
    </row>
    <row r="3643" spans="1:6" x14ac:dyDescent="0.35">
      <c r="A3643"/>
      <c r="B3643"/>
      <c r="C3643"/>
      <c r="D3643"/>
      <c r="E3643"/>
      <c r="F3643"/>
    </row>
    <row r="3644" spans="1:6" x14ac:dyDescent="0.35">
      <c r="A3644"/>
      <c r="B3644"/>
      <c r="C3644"/>
      <c r="D3644"/>
      <c r="E3644"/>
      <c r="F3644"/>
    </row>
    <row r="3645" spans="1:6" x14ac:dyDescent="0.35">
      <c r="A3645"/>
      <c r="B3645"/>
      <c r="C3645"/>
      <c r="D3645"/>
      <c r="E3645"/>
      <c r="F3645"/>
    </row>
    <row r="3646" spans="1:6" x14ac:dyDescent="0.35">
      <c r="A3646"/>
      <c r="B3646"/>
      <c r="C3646"/>
      <c r="D3646"/>
      <c r="E3646"/>
      <c r="F3646"/>
    </row>
    <row r="3647" spans="1:6" x14ac:dyDescent="0.35">
      <c r="A3647"/>
      <c r="B3647"/>
      <c r="C3647"/>
      <c r="D3647"/>
      <c r="E3647"/>
      <c r="F3647"/>
    </row>
    <row r="3648" spans="1:6" x14ac:dyDescent="0.35">
      <c r="A3648"/>
      <c r="B3648"/>
      <c r="C3648"/>
      <c r="D3648"/>
      <c r="E3648"/>
      <c r="F3648"/>
    </row>
    <row r="3649" spans="1:6" x14ac:dyDescent="0.35">
      <c r="A3649"/>
      <c r="B3649"/>
      <c r="C3649"/>
      <c r="D3649"/>
      <c r="E3649"/>
      <c r="F3649"/>
    </row>
    <row r="3650" spans="1:6" x14ac:dyDescent="0.35">
      <c r="A3650"/>
      <c r="B3650"/>
      <c r="C3650"/>
      <c r="D3650"/>
      <c r="E3650"/>
      <c r="F3650"/>
    </row>
    <row r="3651" spans="1:6" x14ac:dyDescent="0.35">
      <c r="A3651"/>
      <c r="B3651"/>
      <c r="C3651"/>
      <c r="D3651"/>
      <c r="E3651"/>
      <c r="F3651"/>
    </row>
    <row r="3652" spans="1:6" x14ac:dyDescent="0.35">
      <c r="A3652"/>
      <c r="B3652"/>
      <c r="C3652"/>
      <c r="D3652"/>
      <c r="E3652"/>
      <c r="F3652"/>
    </row>
    <row r="3653" spans="1:6" x14ac:dyDescent="0.35">
      <c r="A3653"/>
      <c r="B3653"/>
      <c r="C3653"/>
      <c r="D3653"/>
      <c r="E3653"/>
      <c r="F3653"/>
    </row>
    <row r="3654" spans="1:6" x14ac:dyDescent="0.35">
      <c r="A3654"/>
      <c r="B3654"/>
      <c r="C3654"/>
      <c r="D3654"/>
      <c r="E3654"/>
      <c r="F3654"/>
    </row>
    <row r="3655" spans="1:6" x14ac:dyDescent="0.35">
      <c r="A3655"/>
      <c r="B3655"/>
      <c r="C3655"/>
      <c r="D3655"/>
      <c r="E3655"/>
      <c r="F3655"/>
    </row>
    <row r="3656" spans="1:6" x14ac:dyDescent="0.35">
      <c r="A3656"/>
      <c r="B3656"/>
      <c r="C3656"/>
      <c r="D3656"/>
      <c r="E3656"/>
      <c r="F3656"/>
    </row>
    <row r="3657" spans="1:6" x14ac:dyDescent="0.35">
      <c r="A3657"/>
      <c r="B3657"/>
      <c r="C3657"/>
      <c r="D3657"/>
      <c r="E3657"/>
      <c r="F3657"/>
    </row>
    <row r="3658" spans="1:6" x14ac:dyDescent="0.35">
      <c r="A3658"/>
      <c r="B3658"/>
      <c r="C3658"/>
      <c r="D3658"/>
      <c r="E3658"/>
      <c r="F3658"/>
    </row>
    <row r="3659" spans="1:6" x14ac:dyDescent="0.35">
      <c r="A3659"/>
      <c r="B3659"/>
      <c r="C3659"/>
      <c r="D3659"/>
      <c r="E3659"/>
      <c r="F3659"/>
    </row>
    <row r="3660" spans="1:6" x14ac:dyDescent="0.35">
      <c r="A3660"/>
      <c r="B3660"/>
      <c r="C3660"/>
      <c r="D3660"/>
      <c r="E3660"/>
      <c r="F3660"/>
    </row>
    <row r="3661" spans="1:6" x14ac:dyDescent="0.35">
      <c r="A3661"/>
      <c r="B3661"/>
      <c r="C3661"/>
      <c r="D3661"/>
      <c r="E3661"/>
      <c r="F3661"/>
    </row>
    <row r="3662" spans="1:6" x14ac:dyDescent="0.35">
      <c r="A3662"/>
      <c r="B3662"/>
      <c r="C3662"/>
      <c r="D3662"/>
      <c r="E3662"/>
      <c r="F3662"/>
    </row>
    <row r="3663" spans="1:6" x14ac:dyDescent="0.35">
      <c r="A3663"/>
      <c r="B3663"/>
      <c r="C3663"/>
      <c r="D3663"/>
      <c r="E3663"/>
      <c r="F3663"/>
    </row>
    <row r="3664" spans="1:6" x14ac:dyDescent="0.35">
      <c r="A3664"/>
      <c r="B3664"/>
      <c r="C3664"/>
      <c r="D3664"/>
      <c r="E3664"/>
      <c r="F3664"/>
    </row>
    <row r="3665" spans="1:6" x14ac:dyDescent="0.35">
      <c r="A3665"/>
      <c r="B3665"/>
      <c r="C3665"/>
      <c r="D3665"/>
      <c r="E3665"/>
      <c r="F3665"/>
    </row>
    <row r="3666" spans="1:6" x14ac:dyDescent="0.35">
      <c r="A3666"/>
      <c r="B3666"/>
      <c r="C3666"/>
      <c r="D3666"/>
      <c r="E3666"/>
      <c r="F3666"/>
    </row>
    <row r="3667" spans="1:6" x14ac:dyDescent="0.35">
      <c r="A3667"/>
      <c r="B3667"/>
      <c r="C3667"/>
      <c r="D3667"/>
      <c r="E3667"/>
      <c r="F3667"/>
    </row>
    <row r="3668" spans="1:6" x14ac:dyDescent="0.35">
      <c r="A3668"/>
      <c r="B3668"/>
      <c r="C3668"/>
      <c r="D3668"/>
      <c r="E3668"/>
      <c r="F3668"/>
    </row>
    <row r="3669" spans="1:6" x14ac:dyDescent="0.35">
      <c r="A3669"/>
      <c r="B3669"/>
      <c r="C3669"/>
      <c r="D3669"/>
      <c r="E3669"/>
      <c r="F3669"/>
    </row>
    <row r="3670" spans="1:6" x14ac:dyDescent="0.35">
      <c r="A3670"/>
      <c r="B3670"/>
      <c r="C3670"/>
      <c r="D3670"/>
      <c r="E3670"/>
      <c r="F3670"/>
    </row>
    <row r="3671" spans="1:6" x14ac:dyDescent="0.35">
      <c r="A3671"/>
      <c r="B3671"/>
      <c r="C3671"/>
      <c r="D3671"/>
      <c r="E3671"/>
      <c r="F3671"/>
    </row>
    <row r="3672" spans="1:6" x14ac:dyDescent="0.35">
      <c r="A3672"/>
      <c r="B3672"/>
      <c r="C3672"/>
      <c r="D3672"/>
      <c r="E3672"/>
      <c r="F3672"/>
    </row>
    <row r="3673" spans="1:6" x14ac:dyDescent="0.35">
      <c r="A3673"/>
      <c r="B3673"/>
      <c r="C3673"/>
      <c r="D3673"/>
      <c r="E3673"/>
      <c r="F3673"/>
    </row>
    <row r="3674" spans="1:6" x14ac:dyDescent="0.35">
      <c r="A3674"/>
      <c r="B3674"/>
      <c r="C3674"/>
      <c r="D3674"/>
      <c r="E3674"/>
      <c r="F3674"/>
    </row>
    <row r="3675" spans="1:6" x14ac:dyDescent="0.35">
      <c r="A3675"/>
      <c r="B3675"/>
      <c r="C3675"/>
      <c r="D3675"/>
      <c r="E3675"/>
      <c r="F3675"/>
    </row>
    <row r="3676" spans="1:6" x14ac:dyDescent="0.35">
      <c r="A3676"/>
      <c r="B3676"/>
      <c r="C3676"/>
      <c r="D3676"/>
      <c r="E3676"/>
      <c r="F3676"/>
    </row>
    <row r="3677" spans="1:6" x14ac:dyDescent="0.35">
      <c r="A3677"/>
      <c r="B3677"/>
      <c r="C3677"/>
      <c r="D3677"/>
      <c r="E3677"/>
      <c r="F3677"/>
    </row>
    <row r="3678" spans="1:6" x14ac:dyDescent="0.35">
      <c r="A3678"/>
      <c r="B3678"/>
      <c r="C3678"/>
      <c r="D3678"/>
      <c r="E3678"/>
      <c r="F3678"/>
    </row>
    <row r="3679" spans="1:6" x14ac:dyDescent="0.35">
      <c r="A3679"/>
      <c r="B3679"/>
      <c r="C3679"/>
      <c r="D3679"/>
      <c r="E3679"/>
      <c r="F3679"/>
    </row>
    <row r="3680" spans="1:6" x14ac:dyDescent="0.35">
      <c r="A3680"/>
      <c r="B3680"/>
      <c r="C3680"/>
      <c r="D3680"/>
      <c r="E3680"/>
      <c r="F3680"/>
    </row>
    <row r="3681" spans="1:6" x14ac:dyDescent="0.35">
      <c r="A3681"/>
      <c r="B3681"/>
      <c r="C3681"/>
      <c r="D3681"/>
      <c r="E3681"/>
      <c r="F3681"/>
    </row>
    <row r="3682" spans="1:6" x14ac:dyDescent="0.35">
      <c r="A3682"/>
      <c r="B3682"/>
      <c r="C3682"/>
      <c r="D3682"/>
      <c r="E3682"/>
      <c r="F3682"/>
    </row>
    <row r="3683" spans="1:6" x14ac:dyDescent="0.35">
      <c r="A3683"/>
      <c r="B3683"/>
      <c r="C3683"/>
      <c r="D3683"/>
      <c r="E3683"/>
      <c r="F3683"/>
    </row>
    <row r="3684" spans="1:6" x14ac:dyDescent="0.35">
      <c r="A3684"/>
      <c r="B3684"/>
      <c r="C3684"/>
      <c r="D3684"/>
      <c r="E3684"/>
      <c r="F3684"/>
    </row>
    <row r="3685" spans="1:6" x14ac:dyDescent="0.35">
      <c r="A3685"/>
      <c r="B3685"/>
      <c r="C3685"/>
      <c r="D3685"/>
      <c r="E3685"/>
      <c r="F3685"/>
    </row>
    <row r="3686" spans="1:6" x14ac:dyDescent="0.35">
      <c r="A3686"/>
      <c r="B3686"/>
      <c r="C3686"/>
      <c r="D3686"/>
      <c r="E3686"/>
      <c r="F3686"/>
    </row>
    <row r="3687" spans="1:6" x14ac:dyDescent="0.35">
      <c r="A3687"/>
      <c r="B3687"/>
      <c r="C3687"/>
      <c r="D3687"/>
      <c r="E3687"/>
      <c r="F3687"/>
    </row>
    <row r="3688" spans="1:6" x14ac:dyDescent="0.35">
      <c r="A3688"/>
      <c r="B3688"/>
      <c r="C3688"/>
      <c r="D3688"/>
      <c r="E3688"/>
      <c r="F3688"/>
    </row>
    <row r="3689" spans="1:6" x14ac:dyDescent="0.35">
      <c r="A3689"/>
      <c r="B3689"/>
      <c r="C3689"/>
      <c r="D3689"/>
      <c r="E3689"/>
      <c r="F3689"/>
    </row>
    <row r="3690" spans="1:6" x14ac:dyDescent="0.35">
      <c r="A3690"/>
      <c r="B3690"/>
      <c r="C3690"/>
      <c r="D3690"/>
      <c r="E3690"/>
      <c r="F3690"/>
    </row>
    <row r="3691" spans="1:6" x14ac:dyDescent="0.35">
      <c r="A3691"/>
      <c r="B3691"/>
      <c r="C3691"/>
      <c r="D3691"/>
      <c r="E3691"/>
      <c r="F3691"/>
    </row>
    <row r="3692" spans="1:6" x14ac:dyDescent="0.35">
      <c r="A3692"/>
      <c r="B3692"/>
      <c r="C3692"/>
      <c r="D3692"/>
      <c r="E3692"/>
      <c r="F3692"/>
    </row>
    <row r="3693" spans="1:6" x14ac:dyDescent="0.35">
      <c r="A3693"/>
      <c r="B3693"/>
      <c r="C3693"/>
      <c r="D3693"/>
      <c r="E3693"/>
      <c r="F3693"/>
    </row>
    <row r="3694" spans="1:6" x14ac:dyDescent="0.35">
      <c r="A3694"/>
      <c r="B3694"/>
      <c r="C3694"/>
      <c r="D3694"/>
      <c r="E3694"/>
      <c r="F3694"/>
    </row>
    <row r="3695" spans="1:6" x14ac:dyDescent="0.35">
      <c r="A3695"/>
      <c r="B3695"/>
      <c r="C3695"/>
      <c r="D3695"/>
      <c r="E3695"/>
      <c r="F3695"/>
    </row>
    <row r="3696" spans="1:6" x14ac:dyDescent="0.35">
      <c r="A3696"/>
      <c r="B3696"/>
      <c r="C3696"/>
      <c r="D3696"/>
      <c r="E3696"/>
      <c r="F3696"/>
    </row>
    <row r="3697" spans="1:6" x14ac:dyDescent="0.35">
      <c r="A3697"/>
      <c r="B3697"/>
      <c r="C3697"/>
      <c r="D3697"/>
      <c r="E3697"/>
      <c r="F3697"/>
    </row>
    <row r="3698" spans="1:6" x14ac:dyDescent="0.35">
      <c r="A3698"/>
      <c r="B3698"/>
      <c r="C3698"/>
      <c r="D3698"/>
      <c r="E3698"/>
      <c r="F3698"/>
    </row>
    <row r="3699" spans="1:6" x14ac:dyDescent="0.35">
      <c r="A3699"/>
      <c r="B3699"/>
      <c r="C3699"/>
      <c r="D3699"/>
      <c r="E3699"/>
      <c r="F3699"/>
    </row>
    <row r="3700" spans="1:6" x14ac:dyDescent="0.35">
      <c r="A3700"/>
      <c r="B3700"/>
      <c r="C3700"/>
      <c r="D3700"/>
      <c r="E3700"/>
      <c r="F3700"/>
    </row>
    <row r="3701" spans="1:6" x14ac:dyDescent="0.35">
      <c r="A3701"/>
      <c r="B3701"/>
      <c r="C3701"/>
      <c r="D3701"/>
      <c r="E3701"/>
      <c r="F3701"/>
    </row>
    <row r="3702" spans="1:6" x14ac:dyDescent="0.35">
      <c r="A3702"/>
      <c r="B3702"/>
      <c r="C3702"/>
      <c r="D3702"/>
      <c r="E3702"/>
      <c r="F3702"/>
    </row>
    <row r="3703" spans="1:6" x14ac:dyDescent="0.35">
      <c r="A3703"/>
      <c r="B3703"/>
      <c r="C3703"/>
      <c r="D3703"/>
      <c r="E3703"/>
      <c r="F3703"/>
    </row>
    <row r="3704" spans="1:6" x14ac:dyDescent="0.35">
      <c r="A3704"/>
      <c r="B3704"/>
      <c r="C3704"/>
      <c r="D3704"/>
      <c r="E3704"/>
      <c r="F3704"/>
    </row>
    <row r="3705" spans="1:6" x14ac:dyDescent="0.35">
      <c r="A3705"/>
      <c r="B3705"/>
      <c r="C3705"/>
      <c r="D3705"/>
      <c r="E3705"/>
      <c r="F3705"/>
    </row>
    <row r="3706" spans="1:6" x14ac:dyDescent="0.35">
      <c r="A3706"/>
      <c r="B3706"/>
      <c r="C3706"/>
      <c r="D3706"/>
      <c r="E3706"/>
      <c r="F3706"/>
    </row>
    <row r="3707" spans="1:6" x14ac:dyDescent="0.35">
      <c r="A3707"/>
      <c r="B3707"/>
      <c r="C3707"/>
      <c r="D3707"/>
      <c r="E3707"/>
      <c r="F3707"/>
    </row>
    <row r="3708" spans="1:6" x14ac:dyDescent="0.35">
      <c r="A3708"/>
      <c r="B3708"/>
      <c r="C3708"/>
      <c r="D3708"/>
      <c r="E3708"/>
      <c r="F3708"/>
    </row>
    <row r="3709" spans="1:6" x14ac:dyDescent="0.35">
      <c r="A3709"/>
      <c r="B3709"/>
      <c r="C3709"/>
      <c r="D3709"/>
      <c r="E3709"/>
      <c r="F3709"/>
    </row>
    <row r="3710" spans="1:6" x14ac:dyDescent="0.35">
      <c r="A3710"/>
      <c r="B3710"/>
      <c r="C3710"/>
      <c r="D3710"/>
      <c r="E3710"/>
      <c r="F3710"/>
    </row>
    <row r="3711" spans="1:6" x14ac:dyDescent="0.35">
      <c r="A3711"/>
      <c r="B3711"/>
      <c r="C3711"/>
      <c r="D3711"/>
      <c r="E3711"/>
      <c r="F3711"/>
    </row>
    <row r="3712" spans="1:6" x14ac:dyDescent="0.35">
      <c r="A3712"/>
      <c r="B3712"/>
      <c r="C3712"/>
      <c r="D3712"/>
      <c r="E3712"/>
      <c r="F3712"/>
    </row>
    <row r="3713" spans="1:6" x14ac:dyDescent="0.35">
      <c r="A3713"/>
      <c r="B3713"/>
      <c r="C3713"/>
      <c r="D3713"/>
      <c r="E3713"/>
      <c r="F3713"/>
    </row>
    <row r="3714" spans="1:6" x14ac:dyDescent="0.35">
      <c r="A3714"/>
      <c r="B3714"/>
      <c r="C3714"/>
      <c r="D3714"/>
      <c r="E3714"/>
      <c r="F3714"/>
    </row>
    <row r="3715" spans="1:6" x14ac:dyDescent="0.35">
      <c r="A3715"/>
      <c r="B3715"/>
      <c r="C3715"/>
      <c r="D3715"/>
      <c r="E3715"/>
      <c r="F3715"/>
    </row>
    <row r="3716" spans="1:6" x14ac:dyDescent="0.35">
      <c r="A3716"/>
      <c r="B3716"/>
      <c r="C3716"/>
      <c r="D3716"/>
      <c r="E3716"/>
      <c r="F3716"/>
    </row>
    <row r="3717" spans="1:6" x14ac:dyDescent="0.35">
      <c r="A3717"/>
      <c r="B3717"/>
      <c r="C3717"/>
      <c r="D3717"/>
      <c r="E3717"/>
      <c r="F3717"/>
    </row>
    <row r="3718" spans="1:6" x14ac:dyDescent="0.35">
      <c r="A3718"/>
      <c r="B3718"/>
      <c r="C3718"/>
      <c r="D3718"/>
      <c r="E3718"/>
      <c r="F3718"/>
    </row>
    <row r="3719" spans="1:6" x14ac:dyDescent="0.35">
      <c r="A3719"/>
      <c r="B3719"/>
      <c r="C3719"/>
      <c r="D3719"/>
      <c r="E3719"/>
      <c r="F3719"/>
    </row>
    <row r="3720" spans="1:6" x14ac:dyDescent="0.35">
      <c r="A3720"/>
      <c r="B3720"/>
      <c r="C3720"/>
      <c r="D3720"/>
      <c r="E3720"/>
      <c r="F3720"/>
    </row>
    <row r="3721" spans="1:6" x14ac:dyDescent="0.35">
      <c r="A3721"/>
      <c r="B3721"/>
      <c r="C3721"/>
      <c r="D3721"/>
      <c r="E3721"/>
      <c r="F3721"/>
    </row>
    <row r="3722" spans="1:6" x14ac:dyDescent="0.35">
      <c r="A3722"/>
      <c r="B3722"/>
      <c r="C3722"/>
      <c r="D3722"/>
      <c r="E3722"/>
      <c r="F3722"/>
    </row>
    <row r="3723" spans="1:6" x14ac:dyDescent="0.35">
      <c r="A3723"/>
      <c r="B3723"/>
      <c r="C3723"/>
      <c r="D3723"/>
      <c r="E3723"/>
      <c r="F3723"/>
    </row>
    <row r="3724" spans="1:6" x14ac:dyDescent="0.35">
      <c r="A3724"/>
      <c r="B3724"/>
      <c r="C3724"/>
      <c r="D3724"/>
      <c r="E3724"/>
      <c r="F3724"/>
    </row>
    <row r="3725" spans="1:6" x14ac:dyDescent="0.35">
      <c r="A3725"/>
      <c r="B3725"/>
      <c r="C3725"/>
      <c r="D3725"/>
      <c r="E3725"/>
      <c r="F3725"/>
    </row>
    <row r="3726" spans="1:6" x14ac:dyDescent="0.35">
      <c r="A3726"/>
      <c r="B3726"/>
      <c r="C3726"/>
      <c r="D3726"/>
      <c r="E3726"/>
      <c r="F3726"/>
    </row>
    <row r="3727" spans="1:6" x14ac:dyDescent="0.35">
      <c r="A3727"/>
      <c r="B3727"/>
      <c r="C3727"/>
      <c r="D3727"/>
      <c r="E3727"/>
      <c r="F3727"/>
    </row>
    <row r="3728" spans="1:6" x14ac:dyDescent="0.35">
      <c r="A3728"/>
      <c r="B3728"/>
      <c r="C3728"/>
      <c r="D3728"/>
      <c r="E3728"/>
      <c r="F3728"/>
    </row>
    <row r="3729" spans="1:6" x14ac:dyDescent="0.35">
      <c r="A3729"/>
      <c r="B3729"/>
      <c r="C3729"/>
      <c r="D3729"/>
      <c r="E3729"/>
      <c r="F3729"/>
    </row>
    <row r="3730" spans="1:6" x14ac:dyDescent="0.35">
      <c r="A3730"/>
      <c r="B3730"/>
      <c r="C3730"/>
      <c r="D3730"/>
      <c r="E3730"/>
      <c r="F3730"/>
    </row>
    <row r="3731" spans="1:6" x14ac:dyDescent="0.35">
      <c r="A3731"/>
      <c r="B3731"/>
      <c r="C3731"/>
      <c r="D3731"/>
      <c r="E3731"/>
      <c r="F3731"/>
    </row>
    <row r="3732" spans="1:6" x14ac:dyDescent="0.35">
      <c r="A3732"/>
      <c r="B3732"/>
      <c r="C3732"/>
      <c r="D3732"/>
      <c r="E3732"/>
      <c r="F3732"/>
    </row>
    <row r="3733" spans="1:6" x14ac:dyDescent="0.35">
      <c r="A3733"/>
      <c r="B3733"/>
      <c r="C3733"/>
      <c r="D3733"/>
      <c r="E3733"/>
      <c r="F3733"/>
    </row>
    <row r="3734" spans="1:6" x14ac:dyDescent="0.35">
      <c r="A3734"/>
      <c r="B3734"/>
      <c r="C3734"/>
      <c r="D3734"/>
      <c r="E3734"/>
      <c r="F3734"/>
    </row>
    <row r="3735" spans="1:6" x14ac:dyDescent="0.35">
      <c r="A3735"/>
      <c r="B3735"/>
      <c r="C3735"/>
      <c r="D3735"/>
      <c r="E3735"/>
      <c r="F3735"/>
    </row>
    <row r="3736" spans="1:6" x14ac:dyDescent="0.35">
      <c r="A3736"/>
      <c r="B3736"/>
      <c r="C3736"/>
      <c r="D3736"/>
      <c r="E3736"/>
      <c r="F3736"/>
    </row>
    <row r="3737" spans="1:6" x14ac:dyDescent="0.35">
      <c r="A3737"/>
      <c r="B3737"/>
      <c r="C3737"/>
      <c r="D3737"/>
      <c r="E3737"/>
      <c r="F3737"/>
    </row>
    <row r="3738" spans="1:6" x14ac:dyDescent="0.35">
      <c r="A3738"/>
      <c r="B3738"/>
      <c r="C3738"/>
      <c r="D3738"/>
      <c r="E3738"/>
      <c r="F3738"/>
    </row>
    <row r="3739" spans="1:6" x14ac:dyDescent="0.35">
      <c r="A3739"/>
      <c r="B3739"/>
      <c r="C3739"/>
      <c r="D3739"/>
      <c r="E3739"/>
      <c r="F3739"/>
    </row>
    <row r="3740" spans="1:6" x14ac:dyDescent="0.35">
      <c r="A3740"/>
      <c r="B3740"/>
      <c r="C3740"/>
      <c r="D3740"/>
      <c r="E3740"/>
      <c r="F3740"/>
    </row>
    <row r="3741" spans="1:6" x14ac:dyDescent="0.35">
      <c r="A3741"/>
      <c r="B3741"/>
      <c r="C3741"/>
      <c r="D3741"/>
      <c r="E3741"/>
      <c r="F3741"/>
    </row>
    <row r="3742" spans="1:6" x14ac:dyDescent="0.35">
      <c r="A3742"/>
      <c r="B3742"/>
      <c r="C3742"/>
      <c r="D3742"/>
      <c r="E3742"/>
      <c r="F3742"/>
    </row>
    <row r="3743" spans="1:6" x14ac:dyDescent="0.35">
      <c r="A3743"/>
      <c r="B3743"/>
      <c r="C3743"/>
      <c r="D3743"/>
      <c r="E3743"/>
      <c r="F3743"/>
    </row>
    <row r="3744" spans="1:6" x14ac:dyDescent="0.35">
      <c r="A3744"/>
      <c r="B3744"/>
      <c r="C3744"/>
      <c r="D3744"/>
      <c r="E3744"/>
      <c r="F3744"/>
    </row>
    <row r="3745" spans="1:6" x14ac:dyDescent="0.35">
      <c r="A3745"/>
      <c r="B3745"/>
      <c r="C3745"/>
      <c r="D3745"/>
      <c r="E3745"/>
      <c r="F3745"/>
    </row>
    <row r="3746" spans="1:6" x14ac:dyDescent="0.35">
      <c r="A3746"/>
      <c r="B3746"/>
      <c r="C3746"/>
      <c r="D3746"/>
      <c r="E3746"/>
      <c r="F3746"/>
    </row>
    <row r="3747" spans="1:6" x14ac:dyDescent="0.35">
      <c r="A3747"/>
      <c r="B3747"/>
      <c r="C3747"/>
      <c r="D3747"/>
      <c r="E3747"/>
      <c r="F3747"/>
    </row>
    <row r="3748" spans="1:6" x14ac:dyDescent="0.35">
      <c r="A3748"/>
      <c r="B3748"/>
      <c r="C3748"/>
      <c r="D3748"/>
      <c r="E3748"/>
      <c r="F3748"/>
    </row>
    <row r="3749" spans="1:6" x14ac:dyDescent="0.35">
      <c r="A3749"/>
      <c r="B3749"/>
      <c r="C3749"/>
      <c r="D3749"/>
      <c r="E3749"/>
      <c r="F3749"/>
    </row>
    <row r="3750" spans="1:6" x14ac:dyDescent="0.35">
      <c r="A3750"/>
      <c r="B3750"/>
      <c r="C3750"/>
      <c r="D3750"/>
      <c r="E3750"/>
      <c r="F3750"/>
    </row>
    <row r="3751" spans="1:6" x14ac:dyDescent="0.35">
      <c r="A3751"/>
      <c r="B3751"/>
      <c r="C3751"/>
      <c r="D3751"/>
      <c r="E3751"/>
      <c r="F3751"/>
    </row>
    <row r="3752" spans="1:6" x14ac:dyDescent="0.35">
      <c r="A3752"/>
      <c r="B3752"/>
      <c r="C3752"/>
      <c r="D3752"/>
      <c r="E3752"/>
      <c r="F3752"/>
    </row>
    <row r="3753" spans="1:6" x14ac:dyDescent="0.35">
      <c r="A3753"/>
      <c r="B3753"/>
      <c r="C3753"/>
      <c r="D3753"/>
      <c r="E3753"/>
      <c r="F3753"/>
    </row>
    <row r="3754" spans="1:6" x14ac:dyDescent="0.35">
      <c r="A3754"/>
      <c r="B3754"/>
      <c r="C3754"/>
      <c r="D3754"/>
      <c r="E3754"/>
      <c r="F3754"/>
    </row>
    <row r="3755" spans="1:6" x14ac:dyDescent="0.35">
      <c r="A3755"/>
      <c r="B3755"/>
      <c r="C3755"/>
      <c r="D3755"/>
      <c r="E3755"/>
      <c r="F3755"/>
    </row>
    <row r="3756" spans="1:6" x14ac:dyDescent="0.35">
      <c r="A3756"/>
      <c r="B3756"/>
      <c r="C3756"/>
      <c r="D3756"/>
      <c r="E3756"/>
      <c r="F3756"/>
    </row>
    <row r="3757" spans="1:6" x14ac:dyDescent="0.35">
      <c r="A3757"/>
      <c r="B3757"/>
      <c r="C3757"/>
      <c r="D3757"/>
      <c r="E3757"/>
      <c r="F3757"/>
    </row>
    <row r="3758" spans="1:6" x14ac:dyDescent="0.35">
      <c r="A3758"/>
      <c r="B3758"/>
      <c r="C3758"/>
      <c r="D3758"/>
      <c r="E3758"/>
      <c r="F3758"/>
    </row>
    <row r="3759" spans="1:6" x14ac:dyDescent="0.35">
      <c r="A3759"/>
      <c r="B3759"/>
      <c r="C3759"/>
      <c r="D3759"/>
      <c r="E3759"/>
      <c r="F3759"/>
    </row>
    <row r="3760" spans="1:6" x14ac:dyDescent="0.35">
      <c r="A3760"/>
      <c r="B3760"/>
      <c r="C3760"/>
      <c r="D3760"/>
      <c r="E3760"/>
      <c r="F3760"/>
    </row>
    <row r="3761" spans="1:6" x14ac:dyDescent="0.35">
      <c r="A3761"/>
      <c r="B3761"/>
      <c r="C3761"/>
      <c r="D3761"/>
      <c r="E3761"/>
      <c r="F3761"/>
    </row>
    <row r="3762" spans="1:6" x14ac:dyDescent="0.35">
      <c r="A3762"/>
      <c r="B3762"/>
      <c r="C3762"/>
      <c r="D3762"/>
      <c r="E3762"/>
      <c r="F3762"/>
    </row>
    <row r="3763" spans="1:6" x14ac:dyDescent="0.35">
      <c r="A3763"/>
      <c r="B3763"/>
      <c r="C3763"/>
      <c r="D3763"/>
      <c r="E3763"/>
      <c r="F3763"/>
    </row>
    <row r="3764" spans="1:6" x14ac:dyDescent="0.35">
      <c r="A3764"/>
      <c r="B3764"/>
      <c r="C3764"/>
      <c r="D3764"/>
      <c r="E3764"/>
      <c r="F3764"/>
    </row>
    <row r="3765" spans="1:6" x14ac:dyDescent="0.35">
      <c r="A3765"/>
      <c r="B3765"/>
      <c r="C3765"/>
      <c r="D3765"/>
      <c r="E3765"/>
      <c r="F3765"/>
    </row>
    <row r="3766" spans="1:6" x14ac:dyDescent="0.35">
      <c r="A3766"/>
      <c r="B3766"/>
      <c r="C3766"/>
      <c r="D3766"/>
      <c r="E3766"/>
      <c r="F3766"/>
    </row>
    <row r="3767" spans="1:6" x14ac:dyDescent="0.35">
      <c r="A3767"/>
      <c r="B3767"/>
      <c r="C3767"/>
      <c r="D3767"/>
      <c r="E3767"/>
      <c r="F3767"/>
    </row>
    <row r="3768" spans="1:6" x14ac:dyDescent="0.35">
      <c r="A3768"/>
      <c r="B3768"/>
      <c r="C3768"/>
      <c r="D3768"/>
      <c r="E3768"/>
      <c r="F3768"/>
    </row>
    <row r="3769" spans="1:6" x14ac:dyDescent="0.35">
      <c r="A3769"/>
      <c r="B3769"/>
      <c r="C3769"/>
      <c r="D3769"/>
      <c r="E3769"/>
      <c r="F3769"/>
    </row>
    <row r="3770" spans="1:6" x14ac:dyDescent="0.35">
      <c r="A3770"/>
      <c r="B3770"/>
      <c r="C3770"/>
      <c r="D3770"/>
      <c r="E3770"/>
      <c r="F3770"/>
    </row>
    <row r="3771" spans="1:6" x14ac:dyDescent="0.35">
      <c r="A3771"/>
      <c r="B3771"/>
      <c r="C3771"/>
      <c r="D3771"/>
      <c r="E3771"/>
      <c r="F3771"/>
    </row>
    <row r="3772" spans="1:6" x14ac:dyDescent="0.35">
      <c r="A3772"/>
      <c r="B3772"/>
      <c r="C3772"/>
      <c r="D3772"/>
      <c r="E3772"/>
      <c r="F3772"/>
    </row>
    <row r="3773" spans="1:6" x14ac:dyDescent="0.35">
      <c r="A3773"/>
      <c r="B3773"/>
      <c r="C3773"/>
      <c r="D3773"/>
      <c r="E3773"/>
      <c r="F3773"/>
    </row>
    <row r="3774" spans="1:6" x14ac:dyDescent="0.35">
      <c r="A3774"/>
      <c r="B3774"/>
      <c r="C3774"/>
      <c r="D3774"/>
      <c r="E3774"/>
      <c r="F3774"/>
    </row>
    <row r="3775" spans="1:6" x14ac:dyDescent="0.35">
      <c r="A3775"/>
      <c r="B3775"/>
      <c r="C3775"/>
      <c r="D3775"/>
      <c r="E3775"/>
      <c r="F3775"/>
    </row>
    <row r="3776" spans="1:6" x14ac:dyDescent="0.35">
      <c r="A3776"/>
      <c r="B3776"/>
      <c r="C3776"/>
      <c r="D3776"/>
      <c r="E3776"/>
      <c r="F3776"/>
    </row>
    <row r="3777" spans="1:6" x14ac:dyDescent="0.35">
      <c r="A3777"/>
      <c r="B3777"/>
      <c r="C3777"/>
      <c r="D3777"/>
      <c r="E3777"/>
      <c r="F3777"/>
    </row>
    <row r="3778" spans="1:6" x14ac:dyDescent="0.35">
      <c r="A3778"/>
      <c r="B3778"/>
      <c r="C3778"/>
      <c r="D3778"/>
      <c r="E3778"/>
      <c r="F3778"/>
    </row>
    <row r="3779" spans="1:6" x14ac:dyDescent="0.35">
      <c r="A3779"/>
      <c r="B3779"/>
      <c r="C3779"/>
      <c r="D3779"/>
      <c r="E3779"/>
      <c r="F3779"/>
    </row>
    <row r="3780" spans="1:6" x14ac:dyDescent="0.35">
      <c r="A3780"/>
      <c r="B3780"/>
      <c r="C3780"/>
      <c r="D3780"/>
      <c r="E3780"/>
      <c r="F3780"/>
    </row>
    <row r="3781" spans="1:6" x14ac:dyDescent="0.35">
      <c r="A3781"/>
      <c r="B3781"/>
      <c r="C3781"/>
      <c r="D3781"/>
      <c r="E3781"/>
      <c r="F3781"/>
    </row>
    <row r="3782" spans="1:6" x14ac:dyDescent="0.35">
      <c r="A3782"/>
      <c r="B3782"/>
      <c r="C3782"/>
      <c r="D3782"/>
      <c r="E3782"/>
      <c r="F3782"/>
    </row>
    <row r="3783" spans="1:6" x14ac:dyDescent="0.35">
      <c r="A3783"/>
      <c r="B3783"/>
      <c r="C3783"/>
      <c r="D3783"/>
      <c r="E3783"/>
      <c r="F3783"/>
    </row>
    <row r="3784" spans="1:6" x14ac:dyDescent="0.35">
      <c r="A3784"/>
      <c r="B3784"/>
      <c r="C3784"/>
      <c r="D3784"/>
      <c r="E3784"/>
      <c r="F3784"/>
    </row>
    <row r="3785" spans="1:6" x14ac:dyDescent="0.35">
      <c r="A3785"/>
      <c r="B3785"/>
      <c r="C3785"/>
      <c r="D3785"/>
      <c r="E3785"/>
      <c r="F3785"/>
    </row>
    <row r="3786" spans="1:6" x14ac:dyDescent="0.35">
      <c r="A3786"/>
      <c r="B3786"/>
      <c r="C3786"/>
      <c r="D3786"/>
      <c r="E3786"/>
      <c r="F3786"/>
    </row>
    <row r="3787" spans="1:6" x14ac:dyDescent="0.35">
      <c r="A3787"/>
      <c r="B3787"/>
      <c r="C3787"/>
      <c r="D3787"/>
      <c r="E3787"/>
      <c r="F3787"/>
    </row>
    <row r="3788" spans="1:6" x14ac:dyDescent="0.35">
      <c r="A3788"/>
      <c r="B3788"/>
      <c r="C3788"/>
      <c r="D3788"/>
      <c r="E3788"/>
      <c r="F3788"/>
    </row>
    <row r="3789" spans="1:6" x14ac:dyDescent="0.35">
      <c r="A3789"/>
      <c r="B3789"/>
      <c r="C3789"/>
      <c r="D3789"/>
      <c r="E3789"/>
      <c r="F3789"/>
    </row>
    <row r="3790" spans="1:6" x14ac:dyDescent="0.35">
      <c r="A3790"/>
      <c r="B3790"/>
      <c r="C3790"/>
      <c r="D3790"/>
      <c r="E3790"/>
      <c r="F3790"/>
    </row>
    <row r="3791" spans="1:6" x14ac:dyDescent="0.35">
      <c r="A3791"/>
      <c r="B3791"/>
      <c r="C3791"/>
      <c r="D3791"/>
      <c r="E3791"/>
      <c r="F3791"/>
    </row>
    <row r="3792" spans="1:6" x14ac:dyDescent="0.35">
      <c r="A3792"/>
      <c r="B3792"/>
      <c r="C3792"/>
      <c r="D3792"/>
      <c r="E3792"/>
      <c r="F3792"/>
    </row>
    <row r="3793" spans="1:6" x14ac:dyDescent="0.35">
      <c r="A3793"/>
      <c r="B3793"/>
      <c r="C3793"/>
      <c r="D3793"/>
      <c r="E3793"/>
      <c r="F3793"/>
    </row>
    <row r="3794" spans="1:6" x14ac:dyDescent="0.35">
      <c r="A3794"/>
      <c r="B3794"/>
      <c r="C3794"/>
      <c r="D3794"/>
      <c r="E3794"/>
      <c r="F3794"/>
    </row>
    <row r="3795" spans="1:6" x14ac:dyDescent="0.35">
      <c r="A3795"/>
      <c r="B3795"/>
      <c r="C3795"/>
      <c r="D3795"/>
      <c r="E3795"/>
      <c r="F3795"/>
    </row>
    <row r="3796" spans="1:6" x14ac:dyDescent="0.35">
      <c r="A3796"/>
      <c r="B3796"/>
      <c r="C3796"/>
      <c r="D3796"/>
      <c r="E3796"/>
      <c r="F3796"/>
    </row>
    <row r="3797" spans="1:6" x14ac:dyDescent="0.35">
      <c r="A3797"/>
      <c r="B3797"/>
      <c r="C3797"/>
      <c r="D3797"/>
      <c r="E3797"/>
      <c r="F3797"/>
    </row>
    <row r="3798" spans="1:6" x14ac:dyDescent="0.35">
      <c r="A3798"/>
      <c r="B3798"/>
      <c r="C3798"/>
      <c r="D3798"/>
      <c r="E3798"/>
      <c r="F3798"/>
    </row>
    <row r="3799" spans="1:6" x14ac:dyDescent="0.35">
      <c r="A3799"/>
      <c r="B3799"/>
      <c r="C3799"/>
      <c r="D3799"/>
      <c r="E3799"/>
      <c r="F3799"/>
    </row>
    <row r="3800" spans="1:6" x14ac:dyDescent="0.35">
      <c r="A3800"/>
      <c r="B3800"/>
      <c r="C3800"/>
      <c r="D3800"/>
      <c r="E3800"/>
      <c r="F3800"/>
    </row>
    <row r="3801" spans="1:6" x14ac:dyDescent="0.35">
      <c r="A3801"/>
      <c r="B3801"/>
      <c r="C3801"/>
      <c r="D3801"/>
      <c r="E3801"/>
      <c r="F3801"/>
    </row>
    <row r="3802" spans="1:6" x14ac:dyDescent="0.35">
      <c r="A3802"/>
      <c r="B3802"/>
      <c r="C3802"/>
      <c r="D3802"/>
      <c r="E3802"/>
      <c r="F3802"/>
    </row>
    <row r="3803" spans="1:6" x14ac:dyDescent="0.35">
      <c r="A3803"/>
      <c r="B3803"/>
      <c r="C3803"/>
      <c r="D3803"/>
      <c r="E3803"/>
      <c r="F3803"/>
    </row>
    <row r="3804" spans="1:6" x14ac:dyDescent="0.35">
      <c r="A3804"/>
      <c r="B3804"/>
      <c r="C3804"/>
      <c r="D3804"/>
      <c r="E3804"/>
      <c r="F3804"/>
    </row>
    <row r="3805" spans="1:6" x14ac:dyDescent="0.35">
      <c r="A3805"/>
      <c r="B3805"/>
      <c r="C3805"/>
      <c r="D3805"/>
      <c r="E3805"/>
      <c r="F3805"/>
    </row>
    <row r="3806" spans="1:6" x14ac:dyDescent="0.35">
      <c r="A3806"/>
      <c r="B3806"/>
      <c r="C3806"/>
      <c r="D3806"/>
      <c r="E3806"/>
      <c r="F3806"/>
    </row>
    <row r="3807" spans="1:6" x14ac:dyDescent="0.35">
      <c r="A3807"/>
      <c r="B3807"/>
      <c r="C3807"/>
      <c r="D3807"/>
      <c r="E3807"/>
      <c r="F3807"/>
    </row>
    <row r="3808" spans="1:6" x14ac:dyDescent="0.35">
      <c r="A3808"/>
      <c r="B3808"/>
      <c r="C3808"/>
      <c r="D3808"/>
      <c r="E3808"/>
      <c r="F3808"/>
    </row>
    <row r="3809" spans="1:6" x14ac:dyDescent="0.35">
      <c r="A3809"/>
      <c r="B3809"/>
      <c r="C3809"/>
      <c r="D3809"/>
      <c r="E3809"/>
      <c r="F3809"/>
    </row>
    <row r="3810" spans="1:6" x14ac:dyDescent="0.35">
      <c r="A3810"/>
      <c r="B3810"/>
      <c r="C3810"/>
      <c r="D3810"/>
      <c r="E3810"/>
      <c r="F3810"/>
    </row>
    <row r="3811" spans="1:6" x14ac:dyDescent="0.35">
      <c r="A3811"/>
      <c r="B3811"/>
      <c r="C3811"/>
      <c r="D3811"/>
      <c r="E3811"/>
      <c r="F3811"/>
    </row>
    <row r="3812" spans="1:6" x14ac:dyDescent="0.35">
      <c r="A3812"/>
      <c r="B3812"/>
      <c r="C3812"/>
      <c r="D3812"/>
      <c r="E3812"/>
      <c r="F3812"/>
    </row>
    <row r="3813" spans="1:6" x14ac:dyDescent="0.35">
      <c r="A3813"/>
      <c r="B3813"/>
      <c r="C3813"/>
      <c r="D3813"/>
      <c r="E3813"/>
      <c r="F3813"/>
    </row>
    <row r="3814" spans="1:6" x14ac:dyDescent="0.35">
      <c r="A3814"/>
      <c r="B3814"/>
      <c r="C3814"/>
      <c r="D3814"/>
      <c r="E3814"/>
      <c r="F3814"/>
    </row>
    <row r="3815" spans="1:6" x14ac:dyDescent="0.35">
      <c r="A3815"/>
      <c r="B3815"/>
      <c r="C3815"/>
      <c r="D3815"/>
      <c r="E3815"/>
      <c r="F3815"/>
    </row>
    <row r="3816" spans="1:6" x14ac:dyDescent="0.35">
      <c r="A3816"/>
      <c r="B3816"/>
      <c r="C3816"/>
      <c r="D3816"/>
      <c r="E3816"/>
      <c r="F3816"/>
    </row>
    <row r="3817" spans="1:6" x14ac:dyDescent="0.35">
      <c r="A3817"/>
      <c r="B3817"/>
      <c r="C3817"/>
      <c r="D3817"/>
      <c r="E3817"/>
      <c r="F3817"/>
    </row>
    <row r="3818" spans="1:6" x14ac:dyDescent="0.35">
      <c r="A3818"/>
      <c r="B3818"/>
      <c r="C3818"/>
      <c r="D3818"/>
      <c r="E3818"/>
      <c r="F3818"/>
    </row>
    <row r="3819" spans="1:6" x14ac:dyDescent="0.35">
      <c r="A3819"/>
      <c r="B3819"/>
      <c r="C3819"/>
      <c r="D3819"/>
      <c r="E3819"/>
      <c r="F3819"/>
    </row>
    <row r="3820" spans="1:6" x14ac:dyDescent="0.35">
      <c r="A3820"/>
      <c r="B3820"/>
      <c r="C3820"/>
      <c r="D3820"/>
      <c r="E3820"/>
      <c r="F3820"/>
    </row>
    <row r="3821" spans="1:6" x14ac:dyDescent="0.35">
      <c r="A3821"/>
      <c r="B3821"/>
      <c r="C3821"/>
      <c r="D3821"/>
      <c r="E3821"/>
      <c r="F3821"/>
    </row>
    <row r="3822" spans="1:6" x14ac:dyDescent="0.35">
      <c r="A3822"/>
      <c r="B3822"/>
      <c r="C3822"/>
      <c r="D3822"/>
      <c r="E3822"/>
      <c r="F3822"/>
    </row>
    <row r="3823" spans="1:6" x14ac:dyDescent="0.35">
      <c r="A3823"/>
      <c r="B3823"/>
      <c r="C3823"/>
      <c r="D3823"/>
      <c r="E3823"/>
      <c r="F3823"/>
    </row>
    <row r="3824" spans="1:6" x14ac:dyDescent="0.35">
      <c r="A3824"/>
      <c r="B3824"/>
      <c r="C3824"/>
      <c r="D3824"/>
      <c r="E3824"/>
      <c r="F3824"/>
    </row>
    <row r="3825" spans="1:6" x14ac:dyDescent="0.35">
      <c r="A3825"/>
      <c r="B3825"/>
      <c r="C3825"/>
      <c r="D3825"/>
      <c r="E3825"/>
      <c r="F3825"/>
    </row>
    <row r="3826" spans="1:6" x14ac:dyDescent="0.35">
      <c r="A3826"/>
      <c r="B3826"/>
      <c r="C3826"/>
      <c r="D3826"/>
      <c r="E3826"/>
      <c r="F3826"/>
    </row>
    <row r="3827" spans="1:6" x14ac:dyDescent="0.35">
      <c r="A3827"/>
      <c r="B3827"/>
      <c r="C3827"/>
      <c r="D3827"/>
      <c r="E3827"/>
      <c r="F3827"/>
    </row>
    <row r="3828" spans="1:6" x14ac:dyDescent="0.35">
      <c r="A3828"/>
      <c r="B3828"/>
      <c r="C3828"/>
      <c r="D3828"/>
      <c r="E3828"/>
      <c r="F3828"/>
    </row>
    <row r="3829" spans="1:6" x14ac:dyDescent="0.35">
      <c r="A3829"/>
      <c r="B3829"/>
      <c r="C3829"/>
      <c r="D3829"/>
      <c r="E3829"/>
      <c r="F3829"/>
    </row>
    <row r="3830" spans="1:6" x14ac:dyDescent="0.35">
      <c r="A3830"/>
      <c r="B3830"/>
      <c r="C3830"/>
      <c r="D3830"/>
      <c r="E3830"/>
      <c r="F3830"/>
    </row>
    <row r="3831" spans="1:6" x14ac:dyDescent="0.35">
      <c r="A3831"/>
      <c r="B3831"/>
      <c r="C3831"/>
      <c r="D3831"/>
      <c r="E3831"/>
      <c r="F3831"/>
    </row>
    <row r="3832" spans="1:6" x14ac:dyDescent="0.35">
      <c r="A3832"/>
      <c r="B3832"/>
      <c r="C3832"/>
      <c r="D3832"/>
      <c r="E3832"/>
      <c r="F3832"/>
    </row>
    <row r="3833" spans="1:6" x14ac:dyDescent="0.35">
      <c r="A3833"/>
      <c r="B3833"/>
      <c r="C3833"/>
      <c r="D3833"/>
      <c r="E3833"/>
      <c r="F3833"/>
    </row>
    <row r="3834" spans="1:6" x14ac:dyDescent="0.35">
      <c r="A3834"/>
      <c r="B3834"/>
      <c r="C3834"/>
      <c r="D3834"/>
      <c r="E3834"/>
      <c r="F3834"/>
    </row>
    <row r="3835" spans="1:6" x14ac:dyDescent="0.35">
      <c r="A3835"/>
      <c r="B3835"/>
      <c r="C3835"/>
      <c r="D3835"/>
      <c r="E3835"/>
      <c r="F3835"/>
    </row>
    <row r="3836" spans="1:6" x14ac:dyDescent="0.35">
      <c r="A3836"/>
      <c r="B3836"/>
      <c r="C3836"/>
      <c r="D3836"/>
      <c r="E3836"/>
      <c r="F3836"/>
    </row>
    <row r="3837" spans="1:6" x14ac:dyDescent="0.35">
      <c r="A3837"/>
      <c r="B3837"/>
      <c r="C3837"/>
      <c r="D3837"/>
      <c r="E3837"/>
      <c r="F3837"/>
    </row>
    <row r="3838" spans="1:6" x14ac:dyDescent="0.35">
      <c r="A3838"/>
      <c r="B3838"/>
      <c r="C3838"/>
      <c r="D3838"/>
      <c r="E3838"/>
      <c r="F3838"/>
    </row>
    <row r="3839" spans="1:6" x14ac:dyDescent="0.35">
      <c r="A3839"/>
      <c r="B3839"/>
      <c r="C3839"/>
      <c r="D3839"/>
      <c r="E3839"/>
      <c r="F3839"/>
    </row>
    <row r="3840" spans="1:6" x14ac:dyDescent="0.35">
      <c r="A3840"/>
      <c r="B3840"/>
      <c r="C3840"/>
      <c r="D3840"/>
      <c r="E3840"/>
      <c r="F3840"/>
    </row>
    <row r="3841" spans="1:6" x14ac:dyDescent="0.35">
      <c r="A3841"/>
      <c r="B3841"/>
      <c r="C3841"/>
      <c r="D3841"/>
      <c r="E3841"/>
      <c r="F3841"/>
    </row>
    <row r="3842" spans="1:6" x14ac:dyDescent="0.35">
      <c r="A3842"/>
      <c r="B3842"/>
      <c r="C3842"/>
      <c r="D3842"/>
      <c r="E3842"/>
      <c r="F3842"/>
    </row>
    <row r="3843" spans="1:6" x14ac:dyDescent="0.35">
      <c r="A3843"/>
      <c r="B3843"/>
      <c r="C3843"/>
      <c r="D3843"/>
      <c r="E3843"/>
      <c r="F3843"/>
    </row>
    <row r="3844" spans="1:6" x14ac:dyDescent="0.35">
      <c r="A3844"/>
      <c r="B3844"/>
      <c r="C3844"/>
      <c r="D3844"/>
      <c r="E3844"/>
      <c r="F3844"/>
    </row>
    <row r="3845" spans="1:6" x14ac:dyDescent="0.35">
      <c r="A3845"/>
      <c r="B3845"/>
      <c r="C3845"/>
      <c r="D3845"/>
      <c r="E3845"/>
      <c r="F3845"/>
    </row>
    <row r="3846" spans="1:6" x14ac:dyDescent="0.35">
      <c r="A3846"/>
      <c r="B3846"/>
      <c r="C3846"/>
      <c r="D3846"/>
      <c r="E3846"/>
      <c r="F3846"/>
    </row>
    <row r="3847" spans="1:6" x14ac:dyDescent="0.35">
      <c r="A3847"/>
      <c r="B3847"/>
      <c r="C3847"/>
      <c r="D3847"/>
      <c r="E3847"/>
      <c r="F3847"/>
    </row>
    <row r="3848" spans="1:6" x14ac:dyDescent="0.35">
      <c r="A3848"/>
      <c r="B3848"/>
      <c r="C3848"/>
      <c r="D3848"/>
      <c r="E3848"/>
      <c r="F3848"/>
    </row>
    <row r="3849" spans="1:6" x14ac:dyDescent="0.35">
      <c r="A3849"/>
      <c r="B3849"/>
      <c r="C3849"/>
      <c r="D3849"/>
      <c r="E3849"/>
      <c r="F3849"/>
    </row>
    <row r="3850" spans="1:6" x14ac:dyDescent="0.35">
      <c r="A3850"/>
      <c r="B3850"/>
      <c r="C3850"/>
      <c r="D3850"/>
      <c r="E3850"/>
      <c r="F3850"/>
    </row>
    <row r="3851" spans="1:6" x14ac:dyDescent="0.35">
      <c r="A3851"/>
      <c r="B3851"/>
      <c r="C3851"/>
      <c r="D3851"/>
      <c r="E3851"/>
      <c r="F3851"/>
    </row>
    <row r="3852" spans="1:6" x14ac:dyDescent="0.35">
      <c r="A3852"/>
      <c r="B3852"/>
      <c r="C3852"/>
      <c r="D3852"/>
      <c r="E3852"/>
      <c r="F3852"/>
    </row>
    <row r="3853" spans="1:6" x14ac:dyDescent="0.35">
      <c r="A3853"/>
      <c r="B3853"/>
      <c r="C3853"/>
      <c r="D3853"/>
      <c r="E3853"/>
      <c r="F3853"/>
    </row>
    <row r="3854" spans="1:6" x14ac:dyDescent="0.35">
      <c r="A3854"/>
      <c r="B3854"/>
      <c r="C3854"/>
      <c r="D3854"/>
      <c r="E3854"/>
      <c r="F3854"/>
    </row>
    <row r="3855" spans="1:6" x14ac:dyDescent="0.35">
      <c r="A3855"/>
      <c r="B3855"/>
      <c r="C3855"/>
      <c r="D3855"/>
      <c r="E3855"/>
      <c r="F3855"/>
    </row>
    <row r="3856" spans="1:6" x14ac:dyDescent="0.35">
      <c r="A3856"/>
      <c r="B3856"/>
      <c r="C3856"/>
      <c r="D3856"/>
      <c r="E3856"/>
      <c r="F3856"/>
    </row>
    <row r="3857" spans="1:6" x14ac:dyDescent="0.35">
      <c r="A3857"/>
      <c r="B3857"/>
      <c r="C3857"/>
      <c r="D3857"/>
      <c r="E3857"/>
      <c r="F3857"/>
    </row>
    <row r="3858" spans="1:6" x14ac:dyDescent="0.35">
      <c r="A3858"/>
      <c r="B3858"/>
      <c r="C3858"/>
      <c r="D3858"/>
      <c r="E3858"/>
      <c r="F3858"/>
    </row>
    <row r="3859" spans="1:6" x14ac:dyDescent="0.35">
      <c r="A3859"/>
      <c r="B3859"/>
      <c r="C3859"/>
      <c r="D3859"/>
      <c r="E3859"/>
      <c r="F3859"/>
    </row>
    <row r="3860" spans="1:6" x14ac:dyDescent="0.35">
      <c r="A3860"/>
      <c r="B3860"/>
      <c r="C3860"/>
      <c r="D3860"/>
      <c r="E3860"/>
      <c r="F3860"/>
    </row>
    <row r="3861" spans="1:6" x14ac:dyDescent="0.35">
      <c r="A3861"/>
      <c r="B3861"/>
      <c r="C3861"/>
      <c r="D3861"/>
      <c r="E3861"/>
      <c r="F3861"/>
    </row>
    <row r="3862" spans="1:6" x14ac:dyDescent="0.35">
      <c r="A3862"/>
      <c r="B3862"/>
      <c r="C3862"/>
      <c r="D3862"/>
      <c r="E3862"/>
      <c r="F3862"/>
    </row>
    <row r="3863" spans="1:6" x14ac:dyDescent="0.35">
      <c r="A3863"/>
      <c r="B3863"/>
      <c r="C3863"/>
      <c r="D3863"/>
      <c r="E3863"/>
      <c r="F3863"/>
    </row>
    <row r="3864" spans="1:6" x14ac:dyDescent="0.35">
      <c r="A3864"/>
      <c r="B3864"/>
      <c r="C3864"/>
      <c r="D3864"/>
      <c r="E3864"/>
      <c r="F3864"/>
    </row>
    <row r="3865" spans="1:6" x14ac:dyDescent="0.35">
      <c r="A3865"/>
      <c r="B3865"/>
      <c r="C3865"/>
      <c r="D3865"/>
      <c r="E3865"/>
      <c r="F3865"/>
    </row>
    <row r="3866" spans="1:6" x14ac:dyDescent="0.35">
      <c r="A3866"/>
      <c r="B3866"/>
      <c r="C3866"/>
      <c r="D3866"/>
      <c r="E3866"/>
      <c r="F3866"/>
    </row>
    <row r="3867" spans="1:6" x14ac:dyDescent="0.35">
      <c r="A3867"/>
      <c r="B3867"/>
      <c r="C3867"/>
      <c r="D3867"/>
      <c r="E3867"/>
      <c r="F3867"/>
    </row>
    <row r="3868" spans="1:6" x14ac:dyDescent="0.35">
      <c r="A3868"/>
      <c r="B3868"/>
      <c r="C3868"/>
      <c r="D3868"/>
      <c r="E3868"/>
      <c r="F3868"/>
    </row>
    <row r="3869" spans="1:6" x14ac:dyDescent="0.35">
      <c r="A3869"/>
      <c r="B3869"/>
      <c r="C3869"/>
      <c r="D3869"/>
      <c r="E3869"/>
      <c r="F3869"/>
    </row>
    <row r="3870" spans="1:6" x14ac:dyDescent="0.35">
      <c r="A3870"/>
      <c r="B3870"/>
      <c r="C3870"/>
      <c r="D3870"/>
      <c r="E3870"/>
      <c r="F3870"/>
    </row>
    <row r="3871" spans="1:6" x14ac:dyDescent="0.35">
      <c r="A3871"/>
      <c r="B3871"/>
      <c r="C3871"/>
      <c r="D3871"/>
      <c r="E3871"/>
      <c r="F3871"/>
    </row>
    <row r="3872" spans="1:6" x14ac:dyDescent="0.35">
      <c r="A3872"/>
      <c r="B3872"/>
      <c r="C3872"/>
      <c r="D3872"/>
      <c r="E3872"/>
      <c r="F3872"/>
    </row>
    <row r="3873" spans="1:6" x14ac:dyDescent="0.35">
      <c r="A3873"/>
      <c r="B3873"/>
      <c r="C3873"/>
      <c r="D3873"/>
      <c r="E3873"/>
      <c r="F3873"/>
    </row>
    <row r="3874" spans="1:6" x14ac:dyDescent="0.35">
      <c r="A3874"/>
      <c r="B3874"/>
      <c r="C3874"/>
      <c r="D3874"/>
      <c r="E3874"/>
      <c r="F3874"/>
    </row>
    <row r="3875" spans="1:6" x14ac:dyDescent="0.35">
      <c r="A3875"/>
      <c r="B3875"/>
      <c r="C3875"/>
      <c r="D3875"/>
      <c r="E3875"/>
      <c r="F3875"/>
    </row>
    <row r="3876" spans="1:6" x14ac:dyDescent="0.35">
      <c r="A3876"/>
      <c r="B3876"/>
      <c r="C3876"/>
      <c r="D3876"/>
      <c r="E3876"/>
      <c r="F3876"/>
    </row>
    <row r="3877" spans="1:6" x14ac:dyDescent="0.35">
      <c r="A3877"/>
      <c r="B3877"/>
      <c r="C3877"/>
      <c r="D3877"/>
      <c r="E3877"/>
      <c r="F3877"/>
    </row>
    <row r="3878" spans="1:6" x14ac:dyDescent="0.35">
      <c r="A3878"/>
      <c r="B3878"/>
      <c r="C3878"/>
      <c r="D3878"/>
      <c r="E3878"/>
      <c r="F3878"/>
    </row>
    <row r="3879" spans="1:6" x14ac:dyDescent="0.35">
      <c r="A3879"/>
      <c r="B3879"/>
      <c r="C3879"/>
      <c r="D3879"/>
      <c r="E3879"/>
      <c r="F3879"/>
    </row>
    <row r="3880" spans="1:6" x14ac:dyDescent="0.35">
      <c r="A3880"/>
      <c r="B3880"/>
      <c r="C3880"/>
      <c r="D3880"/>
      <c r="E3880"/>
      <c r="F3880"/>
    </row>
    <row r="3881" spans="1:6" x14ac:dyDescent="0.35">
      <c r="A3881"/>
      <c r="B3881"/>
      <c r="C3881"/>
      <c r="D3881"/>
      <c r="E3881"/>
      <c r="F3881"/>
    </row>
    <row r="3882" spans="1:6" x14ac:dyDescent="0.35">
      <c r="A3882"/>
      <c r="B3882"/>
      <c r="C3882"/>
      <c r="D3882"/>
      <c r="E3882"/>
      <c r="F3882"/>
    </row>
    <row r="3883" spans="1:6" x14ac:dyDescent="0.35">
      <c r="A3883"/>
      <c r="B3883"/>
      <c r="C3883"/>
      <c r="D3883"/>
      <c r="E3883"/>
      <c r="F3883"/>
    </row>
    <row r="3884" spans="1:6" x14ac:dyDescent="0.35">
      <c r="A3884"/>
      <c r="B3884"/>
      <c r="C3884"/>
      <c r="D3884"/>
      <c r="E3884"/>
      <c r="F3884"/>
    </row>
    <row r="3885" spans="1:6" x14ac:dyDescent="0.35">
      <c r="A3885"/>
      <c r="B3885"/>
      <c r="C3885"/>
      <c r="D3885"/>
      <c r="E3885"/>
      <c r="F3885"/>
    </row>
    <row r="3886" spans="1:6" x14ac:dyDescent="0.35">
      <c r="A3886"/>
      <c r="B3886"/>
      <c r="C3886"/>
      <c r="D3886"/>
      <c r="E3886"/>
      <c r="F3886"/>
    </row>
    <row r="3887" spans="1:6" x14ac:dyDescent="0.35">
      <c r="A3887"/>
      <c r="B3887"/>
      <c r="C3887"/>
      <c r="D3887"/>
      <c r="E3887"/>
      <c r="F3887"/>
    </row>
    <row r="3888" spans="1:6" x14ac:dyDescent="0.35">
      <c r="A3888"/>
      <c r="B3888"/>
      <c r="C3888"/>
      <c r="D3888"/>
      <c r="E3888"/>
      <c r="F3888"/>
    </row>
    <row r="3889" spans="1:6" x14ac:dyDescent="0.35">
      <c r="A3889"/>
      <c r="B3889"/>
      <c r="C3889"/>
      <c r="D3889"/>
      <c r="E3889"/>
      <c r="F3889"/>
    </row>
    <row r="3890" spans="1:6" x14ac:dyDescent="0.35">
      <c r="A3890"/>
      <c r="B3890"/>
      <c r="C3890"/>
      <c r="D3890"/>
      <c r="E3890"/>
      <c r="F3890"/>
    </row>
    <row r="3891" spans="1:6" x14ac:dyDescent="0.35">
      <c r="A3891"/>
      <c r="B3891"/>
      <c r="C3891"/>
      <c r="D3891"/>
      <c r="E3891"/>
      <c r="F3891"/>
    </row>
    <row r="3892" spans="1:6" x14ac:dyDescent="0.35">
      <c r="A3892"/>
      <c r="B3892"/>
      <c r="C3892"/>
      <c r="D3892"/>
      <c r="E3892"/>
      <c r="F3892"/>
    </row>
    <row r="3893" spans="1:6" x14ac:dyDescent="0.35">
      <c r="A3893"/>
      <c r="B3893"/>
      <c r="C3893"/>
      <c r="D3893"/>
      <c r="E3893"/>
      <c r="F3893"/>
    </row>
    <row r="3894" spans="1:6" x14ac:dyDescent="0.35">
      <c r="A3894"/>
      <c r="B3894"/>
      <c r="C3894"/>
      <c r="D3894"/>
      <c r="E3894"/>
      <c r="F3894"/>
    </row>
    <row r="3895" spans="1:6" x14ac:dyDescent="0.35">
      <c r="A3895"/>
      <c r="B3895"/>
      <c r="C3895"/>
      <c r="D3895"/>
      <c r="E3895"/>
      <c r="F3895"/>
    </row>
    <row r="3896" spans="1:6" x14ac:dyDescent="0.35">
      <c r="A3896"/>
      <c r="B3896"/>
      <c r="C3896"/>
      <c r="D3896"/>
      <c r="E3896"/>
      <c r="F3896"/>
    </row>
    <row r="3897" spans="1:6" x14ac:dyDescent="0.35">
      <c r="A3897"/>
      <c r="B3897"/>
      <c r="C3897"/>
      <c r="D3897"/>
      <c r="E3897"/>
      <c r="F3897"/>
    </row>
    <row r="3898" spans="1:6" x14ac:dyDescent="0.35">
      <c r="A3898"/>
      <c r="B3898"/>
      <c r="C3898"/>
      <c r="D3898"/>
      <c r="E3898"/>
      <c r="F3898"/>
    </row>
    <row r="3899" spans="1:6" x14ac:dyDescent="0.35">
      <c r="A3899"/>
      <c r="B3899"/>
      <c r="C3899"/>
      <c r="D3899"/>
      <c r="E3899"/>
      <c r="F3899"/>
    </row>
    <row r="3900" spans="1:6" x14ac:dyDescent="0.35">
      <c r="A3900"/>
      <c r="B3900"/>
      <c r="C3900"/>
      <c r="D3900"/>
      <c r="E3900"/>
      <c r="F3900"/>
    </row>
    <row r="3901" spans="1:6" x14ac:dyDescent="0.35">
      <c r="A3901"/>
      <c r="B3901"/>
      <c r="C3901"/>
      <c r="D3901"/>
      <c r="E3901"/>
      <c r="F3901"/>
    </row>
    <row r="3902" spans="1:6" x14ac:dyDescent="0.35">
      <c r="A3902"/>
      <c r="B3902"/>
      <c r="C3902"/>
      <c r="D3902"/>
      <c r="E3902"/>
      <c r="F3902"/>
    </row>
    <row r="3903" spans="1:6" x14ac:dyDescent="0.35">
      <c r="A3903"/>
      <c r="B3903"/>
      <c r="C3903"/>
      <c r="D3903"/>
      <c r="E3903"/>
      <c r="F3903"/>
    </row>
    <row r="3904" spans="1:6" x14ac:dyDescent="0.35">
      <c r="A3904"/>
      <c r="B3904"/>
      <c r="C3904"/>
      <c r="D3904"/>
      <c r="E3904"/>
      <c r="F3904"/>
    </row>
    <row r="3905" spans="1:6" x14ac:dyDescent="0.35">
      <c r="A3905"/>
      <c r="B3905"/>
      <c r="C3905"/>
      <c r="D3905"/>
      <c r="E3905"/>
      <c r="F3905"/>
    </row>
    <row r="3906" spans="1:6" x14ac:dyDescent="0.35">
      <c r="A3906"/>
      <c r="B3906"/>
      <c r="C3906"/>
      <c r="D3906"/>
      <c r="E3906"/>
      <c r="F3906"/>
    </row>
    <row r="3907" spans="1:6" x14ac:dyDescent="0.35">
      <c r="A3907"/>
      <c r="B3907"/>
      <c r="C3907"/>
      <c r="D3907"/>
      <c r="E3907"/>
      <c r="F3907"/>
    </row>
    <row r="3908" spans="1:6" x14ac:dyDescent="0.35">
      <c r="A3908"/>
      <c r="B3908"/>
      <c r="C3908"/>
      <c r="D3908"/>
      <c r="E3908"/>
      <c r="F3908"/>
    </row>
    <row r="3909" spans="1:6" x14ac:dyDescent="0.35">
      <c r="A3909"/>
      <c r="B3909"/>
      <c r="C3909"/>
      <c r="D3909"/>
      <c r="E3909"/>
      <c r="F3909"/>
    </row>
    <row r="3910" spans="1:6" x14ac:dyDescent="0.35">
      <c r="A3910"/>
      <c r="B3910"/>
      <c r="C3910"/>
      <c r="D3910"/>
      <c r="E3910"/>
      <c r="F3910"/>
    </row>
    <row r="3911" spans="1:6" x14ac:dyDescent="0.35">
      <c r="A3911"/>
      <c r="B3911"/>
      <c r="C3911"/>
      <c r="D3911"/>
      <c r="E3911"/>
      <c r="F3911"/>
    </row>
    <row r="3912" spans="1:6" x14ac:dyDescent="0.35">
      <c r="A3912"/>
      <c r="B3912"/>
      <c r="C3912"/>
      <c r="D3912"/>
      <c r="E3912"/>
      <c r="F3912"/>
    </row>
    <row r="3913" spans="1:6" x14ac:dyDescent="0.35">
      <c r="A3913"/>
      <c r="B3913"/>
      <c r="C3913"/>
      <c r="D3913"/>
      <c r="E3913"/>
      <c r="F3913"/>
    </row>
    <row r="3914" spans="1:6" x14ac:dyDescent="0.35">
      <c r="A3914"/>
      <c r="B3914"/>
      <c r="C3914"/>
      <c r="D3914"/>
      <c r="E3914"/>
      <c r="F3914"/>
    </row>
    <row r="3915" spans="1:6" x14ac:dyDescent="0.35">
      <c r="A3915"/>
      <c r="B3915"/>
      <c r="C3915"/>
      <c r="D3915"/>
      <c r="E3915"/>
      <c r="F3915"/>
    </row>
    <row r="3916" spans="1:6" x14ac:dyDescent="0.35">
      <c r="A3916"/>
      <c r="B3916"/>
      <c r="C3916"/>
      <c r="D3916"/>
      <c r="E3916"/>
      <c r="F3916"/>
    </row>
    <row r="3917" spans="1:6" x14ac:dyDescent="0.35">
      <c r="A3917"/>
      <c r="B3917"/>
      <c r="C3917"/>
      <c r="D3917"/>
      <c r="E3917"/>
      <c r="F3917"/>
    </row>
    <row r="3918" spans="1:6" x14ac:dyDescent="0.35">
      <c r="A3918"/>
      <c r="B3918"/>
      <c r="C3918"/>
      <c r="D3918"/>
      <c r="E3918"/>
      <c r="F3918"/>
    </row>
    <row r="3919" spans="1:6" x14ac:dyDescent="0.35">
      <c r="A3919"/>
      <c r="B3919"/>
      <c r="C3919"/>
      <c r="D3919"/>
      <c r="E3919"/>
      <c r="F3919"/>
    </row>
    <row r="3920" spans="1:6" x14ac:dyDescent="0.35">
      <c r="A3920"/>
      <c r="B3920"/>
      <c r="C3920"/>
      <c r="D3920"/>
      <c r="E3920"/>
      <c r="F3920"/>
    </row>
    <row r="3921" spans="1:6" x14ac:dyDescent="0.35">
      <c r="A3921"/>
      <c r="B3921"/>
      <c r="C3921"/>
      <c r="D3921"/>
      <c r="E3921"/>
      <c r="F3921"/>
    </row>
    <row r="3922" spans="1:6" x14ac:dyDescent="0.35">
      <c r="A3922"/>
      <c r="B3922"/>
      <c r="C3922"/>
      <c r="D3922"/>
      <c r="E3922"/>
      <c r="F3922"/>
    </row>
    <row r="3923" spans="1:6" x14ac:dyDescent="0.35">
      <c r="A3923"/>
      <c r="B3923"/>
      <c r="C3923"/>
      <c r="D3923"/>
      <c r="E3923"/>
      <c r="F3923"/>
    </row>
    <row r="3924" spans="1:6" x14ac:dyDescent="0.35">
      <c r="A3924"/>
      <c r="B3924"/>
      <c r="C3924"/>
      <c r="D3924"/>
      <c r="E3924"/>
      <c r="F3924"/>
    </row>
    <row r="3925" spans="1:6" x14ac:dyDescent="0.35">
      <c r="A3925"/>
      <c r="B3925"/>
      <c r="C3925"/>
      <c r="D3925"/>
      <c r="E3925"/>
      <c r="F3925"/>
    </row>
    <row r="3926" spans="1:6" x14ac:dyDescent="0.35">
      <c r="A3926"/>
      <c r="B3926"/>
      <c r="C3926"/>
      <c r="D3926"/>
      <c r="E3926"/>
      <c r="F3926"/>
    </row>
    <row r="3927" spans="1:6" x14ac:dyDescent="0.35">
      <c r="A3927"/>
      <c r="B3927"/>
      <c r="C3927"/>
      <c r="D3927"/>
      <c r="E3927"/>
      <c r="F3927"/>
    </row>
    <row r="3928" spans="1:6" x14ac:dyDescent="0.35">
      <c r="A3928"/>
      <c r="B3928"/>
      <c r="C3928"/>
      <c r="D3928"/>
      <c r="E3928"/>
      <c r="F3928"/>
    </row>
    <row r="3929" spans="1:6" x14ac:dyDescent="0.35">
      <c r="A3929"/>
      <c r="B3929"/>
      <c r="C3929"/>
      <c r="D3929"/>
      <c r="E3929"/>
      <c r="F3929"/>
    </row>
    <row r="3930" spans="1:6" x14ac:dyDescent="0.35">
      <c r="A3930"/>
      <c r="B3930"/>
      <c r="C3930"/>
      <c r="D3930"/>
      <c r="E3930"/>
      <c r="F3930"/>
    </row>
    <row r="3931" spans="1:6" x14ac:dyDescent="0.35">
      <c r="A3931"/>
      <c r="B3931"/>
      <c r="C3931"/>
      <c r="D3931"/>
      <c r="E3931"/>
      <c r="F3931"/>
    </row>
    <row r="3932" spans="1:6" x14ac:dyDescent="0.35">
      <c r="A3932"/>
      <c r="B3932"/>
      <c r="C3932"/>
      <c r="D3932"/>
      <c r="E3932"/>
      <c r="F3932"/>
    </row>
    <row r="3933" spans="1:6" x14ac:dyDescent="0.35">
      <c r="A3933"/>
      <c r="B3933"/>
      <c r="C3933"/>
      <c r="D3933"/>
      <c r="E3933"/>
      <c r="F3933"/>
    </row>
    <row r="3934" spans="1:6" x14ac:dyDescent="0.35">
      <c r="A3934"/>
      <c r="B3934"/>
      <c r="C3934"/>
      <c r="D3934"/>
      <c r="E3934"/>
      <c r="F3934"/>
    </row>
    <row r="3935" spans="1:6" x14ac:dyDescent="0.35">
      <c r="A3935"/>
      <c r="B3935"/>
      <c r="C3935"/>
      <c r="D3935"/>
      <c r="E3935"/>
      <c r="F3935"/>
    </row>
    <row r="3936" spans="1:6" x14ac:dyDescent="0.35">
      <c r="A3936"/>
      <c r="B3936"/>
      <c r="C3936"/>
      <c r="D3936"/>
      <c r="E3936"/>
      <c r="F3936"/>
    </row>
    <row r="3937" spans="1:6" x14ac:dyDescent="0.35">
      <c r="A3937"/>
      <c r="B3937"/>
      <c r="C3937"/>
      <c r="D3937"/>
      <c r="E3937"/>
      <c r="F3937"/>
    </row>
    <row r="3938" spans="1:6" x14ac:dyDescent="0.35">
      <c r="A3938"/>
      <c r="B3938"/>
      <c r="C3938"/>
      <c r="D3938"/>
      <c r="E3938"/>
      <c r="F3938"/>
    </row>
    <row r="3939" spans="1:6" x14ac:dyDescent="0.35">
      <c r="A3939"/>
      <c r="B3939"/>
      <c r="C3939"/>
      <c r="D3939"/>
      <c r="E3939"/>
      <c r="F3939"/>
    </row>
    <row r="3940" spans="1:6" x14ac:dyDescent="0.35">
      <c r="A3940"/>
      <c r="B3940"/>
      <c r="C3940"/>
      <c r="D3940"/>
      <c r="E3940"/>
      <c r="F3940"/>
    </row>
    <row r="3941" spans="1:6" x14ac:dyDescent="0.35">
      <c r="A3941"/>
      <c r="B3941"/>
      <c r="C3941"/>
      <c r="D3941"/>
      <c r="E3941"/>
      <c r="F3941"/>
    </row>
    <row r="3942" spans="1:6" x14ac:dyDescent="0.35">
      <c r="A3942"/>
      <c r="B3942"/>
      <c r="C3942"/>
      <c r="D3942"/>
      <c r="E3942"/>
      <c r="F3942"/>
    </row>
    <row r="3943" spans="1:6" x14ac:dyDescent="0.35">
      <c r="A3943"/>
      <c r="B3943"/>
      <c r="C3943"/>
      <c r="D3943"/>
      <c r="E3943"/>
      <c r="F3943"/>
    </row>
    <row r="3944" spans="1:6" x14ac:dyDescent="0.35">
      <c r="A3944"/>
      <c r="B3944"/>
      <c r="C3944"/>
      <c r="D3944"/>
      <c r="E3944"/>
      <c r="F3944"/>
    </row>
    <row r="3945" spans="1:6" x14ac:dyDescent="0.35">
      <c r="A3945"/>
      <c r="B3945"/>
      <c r="C3945"/>
      <c r="D3945"/>
      <c r="E3945"/>
      <c r="F3945"/>
    </row>
    <row r="3946" spans="1:6" x14ac:dyDescent="0.35">
      <c r="A3946"/>
      <c r="B3946"/>
      <c r="C3946"/>
      <c r="D3946"/>
      <c r="E3946"/>
      <c r="F3946"/>
    </row>
    <row r="3947" spans="1:6" x14ac:dyDescent="0.35">
      <c r="A3947"/>
      <c r="B3947"/>
      <c r="C3947"/>
      <c r="D3947"/>
      <c r="E3947"/>
      <c r="F3947"/>
    </row>
    <row r="3948" spans="1:6" x14ac:dyDescent="0.35">
      <c r="A3948"/>
      <c r="B3948"/>
      <c r="C3948"/>
      <c r="D3948"/>
      <c r="E3948"/>
      <c r="F3948"/>
    </row>
    <row r="3949" spans="1:6" x14ac:dyDescent="0.35">
      <c r="A3949"/>
      <c r="B3949"/>
      <c r="C3949"/>
      <c r="D3949"/>
      <c r="E3949"/>
      <c r="F3949"/>
    </row>
    <row r="3950" spans="1:6" x14ac:dyDescent="0.35">
      <c r="A3950"/>
      <c r="B3950"/>
      <c r="C3950"/>
      <c r="D3950"/>
      <c r="E3950"/>
      <c r="F3950"/>
    </row>
    <row r="3951" spans="1:6" x14ac:dyDescent="0.35">
      <c r="A3951"/>
      <c r="B3951"/>
      <c r="C3951"/>
      <c r="D3951"/>
      <c r="E3951"/>
      <c r="F3951"/>
    </row>
    <row r="3952" spans="1:6" x14ac:dyDescent="0.35">
      <c r="A3952"/>
      <c r="B3952"/>
      <c r="C3952"/>
      <c r="D3952"/>
      <c r="E3952"/>
      <c r="F3952"/>
    </row>
    <row r="3953" spans="1:6" x14ac:dyDescent="0.35">
      <c r="A3953"/>
      <c r="B3953"/>
      <c r="C3953"/>
      <c r="D3953"/>
      <c r="E3953"/>
      <c r="F3953"/>
    </row>
    <row r="3954" spans="1:6" x14ac:dyDescent="0.35">
      <c r="A3954"/>
      <c r="B3954"/>
      <c r="C3954"/>
      <c r="D3954"/>
      <c r="E3954"/>
      <c r="F3954"/>
    </row>
    <row r="3955" spans="1:6" x14ac:dyDescent="0.35">
      <c r="A3955"/>
      <c r="B3955"/>
      <c r="C3955"/>
      <c r="D3955"/>
      <c r="E3955"/>
      <c r="F3955"/>
    </row>
    <row r="3956" spans="1:6" x14ac:dyDescent="0.35">
      <c r="A3956"/>
      <c r="B3956"/>
      <c r="C3956"/>
      <c r="D3956"/>
      <c r="E3956"/>
      <c r="F3956"/>
    </row>
    <row r="3957" spans="1:6" x14ac:dyDescent="0.35">
      <c r="A3957"/>
      <c r="B3957"/>
      <c r="C3957"/>
      <c r="D3957"/>
      <c r="E3957"/>
      <c r="F3957"/>
    </row>
    <row r="3958" spans="1:6" x14ac:dyDescent="0.35">
      <c r="A3958"/>
      <c r="B3958"/>
      <c r="C3958"/>
      <c r="D3958"/>
      <c r="E3958"/>
      <c r="F3958"/>
    </row>
    <row r="3959" spans="1:6" x14ac:dyDescent="0.35">
      <c r="A3959"/>
      <c r="B3959"/>
      <c r="C3959"/>
      <c r="D3959"/>
      <c r="E3959"/>
      <c r="F3959"/>
    </row>
    <row r="3960" spans="1:6" x14ac:dyDescent="0.35">
      <c r="A3960"/>
      <c r="B3960"/>
      <c r="C3960"/>
      <c r="D3960"/>
      <c r="E3960"/>
      <c r="F3960"/>
    </row>
    <row r="3961" spans="1:6" x14ac:dyDescent="0.35">
      <c r="A3961"/>
      <c r="B3961"/>
      <c r="C3961"/>
      <c r="D3961"/>
      <c r="E3961"/>
      <c r="F3961"/>
    </row>
    <row r="3962" spans="1:6" x14ac:dyDescent="0.35">
      <c r="A3962"/>
      <c r="B3962"/>
      <c r="C3962"/>
      <c r="D3962"/>
      <c r="E3962"/>
      <c r="F3962"/>
    </row>
    <row r="3963" spans="1:6" x14ac:dyDescent="0.35">
      <c r="A3963"/>
      <c r="B3963"/>
      <c r="C3963"/>
      <c r="D3963"/>
      <c r="E3963"/>
      <c r="F3963"/>
    </row>
    <row r="3964" spans="1:6" x14ac:dyDescent="0.35">
      <c r="A3964"/>
      <c r="B3964"/>
      <c r="C3964"/>
      <c r="D3964"/>
      <c r="E3964"/>
      <c r="F3964"/>
    </row>
    <row r="3965" spans="1:6" x14ac:dyDescent="0.35">
      <c r="A3965"/>
      <c r="B3965"/>
      <c r="C3965"/>
      <c r="D3965"/>
      <c r="E3965"/>
      <c r="F3965"/>
    </row>
    <row r="3966" spans="1:6" x14ac:dyDescent="0.35">
      <c r="A3966"/>
      <c r="B3966"/>
      <c r="C3966"/>
      <c r="D3966"/>
      <c r="E3966"/>
      <c r="F3966"/>
    </row>
    <row r="3967" spans="1:6" x14ac:dyDescent="0.35">
      <c r="A3967"/>
      <c r="B3967"/>
      <c r="C3967"/>
      <c r="D3967"/>
      <c r="E3967"/>
      <c r="F3967"/>
    </row>
    <row r="3968" spans="1:6" x14ac:dyDescent="0.35">
      <c r="A3968"/>
      <c r="B3968"/>
      <c r="C3968"/>
      <c r="D3968"/>
      <c r="E3968"/>
      <c r="F3968"/>
    </row>
    <row r="3969" spans="1:6" x14ac:dyDescent="0.35">
      <c r="A3969"/>
      <c r="B3969"/>
      <c r="C3969"/>
      <c r="D3969"/>
      <c r="E3969"/>
      <c r="F3969"/>
    </row>
    <row r="3970" spans="1:6" x14ac:dyDescent="0.35">
      <c r="A3970"/>
      <c r="B3970"/>
      <c r="C3970"/>
      <c r="D3970"/>
      <c r="E3970"/>
      <c r="F3970"/>
    </row>
    <row r="3971" spans="1:6" x14ac:dyDescent="0.35">
      <c r="A3971"/>
      <c r="B3971"/>
      <c r="C3971"/>
      <c r="D3971"/>
      <c r="E3971"/>
      <c r="F3971"/>
    </row>
    <row r="3972" spans="1:6" x14ac:dyDescent="0.35">
      <c r="A3972"/>
      <c r="B3972"/>
      <c r="C3972"/>
      <c r="D3972"/>
      <c r="E3972"/>
      <c r="F3972"/>
    </row>
    <row r="3973" spans="1:6" x14ac:dyDescent="0.35">
      <c r="A3973"/>
      <c r="B3973"/>
      <c r="C3973"/>
      <c r="D3973"/>
      <c r="E3973"/>
      <c r="F3973"/>
    </row>
    <row r="3974" spans="1:6" x14ac:dyDescent="0.35">
      <c r="A3974"/>
      <c r="B3974"/>
      <c r="C3974"/>
      <c r="D3974"/>
      <c r="E3974"/>
      <c r="F3974"/>
    </row>
    <row r="3975" spans="1:6" x14ac:dyDescent="0.35">
      <c r="A3975"/>
      <c r="B3975"/>
      <c r="C3975"/>
      <c r="D3975"/>
      <c r="E3975"/>
      <c r="F3975"/>
    </row>
    <row r="3976" spans="1:6" x14ac:dyDescent="0.35">
      <c r="A3976"/>
      <c r="B3976"/>
      <c r="C3976"/>
      <c r="D3976"/>
      <c r="E3976"/>
      <c r="F3976"/>
    </row>
    <row r="3977" spans="1:6" x14ac:dyDescent="0.35">
      <c r="A3977"/>
      <c r="B3977"/>
      <c r="C3977"/>
      <c r="D3977"/>
      <c r="E3977"/>
      <c r="F3977"/>
    </row>
    <row r="3978" spans="1:6" x14ac:dyDescent="0.35">
      <c r="A3978"/>
      <c r="B3978"/>
      <c r="C3978"/>
      <c r="D3978"/>
      <c r="E3978"/>
      <c r="F3978"/>
    </row>
    <row r="3979" spans="1:6" x14ac:dyDescent="0.35">
      <c r="A3979"/>
      <c r="B3979"/>
      <c r="C3979"/>
      <c r="D3979"/>
      <c r="E3979"/>
      <c r="F3979"/>
    </row>
    <row r="3980" spans="1:6" x14ac:dyDescent="0.35">
      <c r="A3980"/>
      <c r="B3980"/>
      <c r="C3980"/>
      <c r="D3980"/>
      <c r="E3980"/>
      <c r="F3980"/>
    </row>
    <row r="3981" spans="1:6" x14ac:dyDescent="0.35">
      <c r="A3981"/>
      <c r="B3981"/>
      <c r="C3981"/>
      <c r="D3981"/>
      <c r="E3981"/>
      <c r="F3981"/>
    </row>
    <row r="3982" spans="1:6" x14ac:dyDescent="0.35">
      <c r="A3982"/>
      <c r="B3982"/>
      <c r="C3982"/>
      <c r="D3982"/>
      <c r="E3982"/>
      <c r="F3982"/>
    </row>
    <row r="3983" spans="1:6" x14ac:dyDescent="0.35">
      <c r="A3983"/>
      <c r="B3983"/>
      <c r="C3983"/>
      <c r="D3983"/>
      <c r="E3983"/>
      <c r="F3983"/>
    </row>
    <row r="3984" spans="1:6" x14ac:dyDescent="0.35">
      <c r="A3984"/>
      <c r="B3984"/>
      <c r="C3984"/>
      <c r="D3984"/>
      <c r="E3984"/>
      <c r="F3984"/>
    </row>
    <row r="3985" spans="1:6" x14ac:dyDescent="0.35">
      <c r="A3985"/>
      <c r="B3985"/>
      <c r="C3985"/>
      <c r="D3985"/>
      <c r="E3985"/>
      <c r="F3985"/>
    </row>
    <row r="3986" spans="1:6" x14ac:dyDescent="0.35">
      <c r="A3986"/>
      <c r="B3986"/>
      <c r="C3986"/>
      <c r="D3986"/>
      <c r="E3986"/>
      <c r="F3986"/>
    </row>
    <row r="3987" spans="1:6" x14ac:dyDescent="0.35">
      <c r="A3987"/>
      <c r="B3987"/>
      <c r="C3987"/>
      <c r="D3987"/>
      <c r="E3987"/>
      <c r="F3987"/>
    </row>
    <row r="3988" spans="1:6" x14ac:dyDescent="0.35">
      <c r="A3988"/>
      <c r="B3988"/>
      <c r="C3988"/>
      <c r="D3988"/>
      <c r="E3988"/>
      <c r="F3988"/>
    </row>
    <row r="3989" spans="1:6" x14ac:dyDescent="0.35">
      <c r="A3989"/>
      <c r="B3989"/>
      <c r="C3989"/>
      <c r="D3989"/>
      <c r="E3989"/>
      <c r="F3989"/>
    </row>
    <row r="3990" spans="1:6" x14ac:dyDescent="0.35">
      <c r="A3990"/>
      <c r="B3990"/>
      <c r="C3990"/>
      <c r="D3990"/>
      <c r="E3990"/>
      <c r="F3990"/>
    </row>
    <row r="3991" spans="1:6" x14ac:dyDescent="0.35">
      <c r="A3991"/>
      <c r="B3991"/>
      <c r="C3991"/>
      <c r="D3991"/>
      <c r="E3991"/>
      <c r="F3991"/>
    </row>
    <row r="3992" spans="1:6" x14ac:dyDescent="0.35">
      <c r="A3992"/>
      <c r="B3992"/>
      <c r="C3992"/>
      <c r="D3992"/>
      <c r="E3992"/>
      <c r="F3992"/>
    </row>
    <row r="3993" spans="1:6" x14ac:dyDescent="0.35">
      <c r="A3993"/>
      <c r="B3993"/>
      <c r="C3993"/>
      <c r="D3993"/>
      <c r="E3993"/>
      <c r="F3993"/>
    </row>
    <row r="3994" spans="1:6" x14ac:dyDescent="0.35">
      <c r="A3994"/>
      <c r="B3994"/>
      <c r="C3994"/>
      <c r="D3994"/>
      <c r="E3994"/>
      <c r="F3994"/>
    </row>
    <row r="3995" spans="1:6" x14ac:dyDescent="0.35">
      <c r="A3995"/>
      <c r="B3995"/>
      <c r="C3995"/>
      <c r="D3995"/>
      <c r="E3995"/>
      <c r="F3995"/>
    </row>
    <row r="3996" spans="1:6" x14ac:dyDescent="0.35">
      <c r="A3996"/>
      <c r="B3996"/>
      <c r="C3996"/>
      <c r="D3996"/>
      <c r="E3996"/>
      <c r="F3996"/>
    </row>
    <row r="3997" spans="1:6" x14ac:dyDescent="0.35">
      <c r="A3997"/>
      <c r="B3997"/>
      <c r="C3997"/>
      <c r="D3997"/>
      <c r="E3997"/>
      <c r="F3997"/>
    </row>
    <row r="3998" spans="1:6" x14ac:dyDescent="0.35">
      <c r="A3998"/>
      <c r="B3998"/>
      <c r="C3998"/>
      <c r="D3998"/>
      <c r="E3998"/>
      <c r="F3998"/>
    </row>
    <row r="3999" spans="1:6" x14ac:dyDescent="0.35">
      <c r="A3999"/>
      <c r="B3999"/>
      <c r="C3999"/>
      <c r="D3999"/>
      <c r="E3999"/>
      <c r="F3999"/>
    </row>
    <row r="4000" spans="1:6" x14ac:dyDescent="0.35">
      <c r="A4000"/>
      <c r="B4000"/>
      <c r="C4000"/>
      <c r="D4000"/>
      <c r="E4000"/>
      <c r="F4000"/>
    </row>
    <row r="4001" spans="1:6" x14ac:dyDescent="0.35">
      <c r="A4001"/>
      <c r="B4001"/>
      <c r="C4001"/>
      <c r="D4001"/>
      <c r="E4001"/>
      <c r="F4001"/>
    </row>
    <row r="4002" spans="1:6" x14ac:dyDescent="0.35">
      <c r="A4002"/>
      <c r="B4002"/>
      <c r="C4002"/>
      <c r="D4002"/>
      <c r="E4002"/>
      <c r="F4002"/>
    </row>
    <row r="4003" spans="1:6" x14ac:dyDescent="0.35">
      <c r="A4003"/>
      <c r="B4003"/>
      <c r="C4003"/>
      <c r="D4003"/>
      <c r="E4003"/>
      <c r="F4003"/>
    </row>
    <row r="4004" spans="1:6" x14ac:dyDescent="0.35">
      <c r="A4004"/>
      <c r="B4004"/>
      <c r="C4004"/>
      <c r="D4004"/>
      <c r="E4004"/>
      <c r="F4004"/>
    </row>
    <row r="4005" spans="1:6" x14ac:dyDescent="0.35">
      <c r="A4005"/>
      <c r="B4005"/>
      <c r="C4005"/>
      <c r="D4005"/>
      <c r="E4005"/>
      <c r="F4005"/>
    </row>
    <row r="4006" spans="1:6" x14ac:dyDescent="0.35">
      <c r="A4006"/>
      <c r="B4006"/>
      <c r="C4006"/>
      <c r="D4006"/>
      <c r="E4006"/>
      <c r="F4006"/>
    </row>
    <row r="4007" spans="1:6" x14ac:dyDescent="0.35">
      <c r="A4007"/>
      <c r="B4007"/>
      <c r="C4007"/>
      <c r="D4007"/>
      <c r="E4007"/>
      <c r="F4007"/>
    </row>
    <row r="4008" spans="1:6" x14ac:dyDescent="0.35">
      <c r="A4008"/>
      <c r="B4008"/>
      <c r="C4008"/>
      <c r="D4008"/>
      <c r="E4008"/>
      <c r="F4008"/>
    </row>
    <row r="4009" spans="1:6" x14ac:dyDescent="0.35">
      <c r="A4009"/>
      <c r="B4009"/>
      <c r="C4009"/>
      <c r="D4009"/>
      <c r="E4009"/>
      <c r="F4009"/>
    </row>
    <row r="4010" spans="1:6" x14ac:dyDescent="0.35">
      <c r="A4010"/>
      <c r="B4010"/>
      <c r="C4010"/>
      <c r="D4010"/>
      <c r="E4010"/>
      <c r="F4010"/>
    </row>
    <row r="4011" spans="1:6" x14ac:dyDescent="0.35">
      <c r="A4011"/>
      <c r="B4011"/>
      <c r="C4011"/>
      <c r="D4011"/>
      <c r="E4011"/>
      <c r="F4011"/>
    </row>
    <row r="4012" spans="1:6" x14ac:dyDescent="0.35">
      <c r="A4012"/>
      <c r="B4012"/>
      <c r="C4012"/>
      <c r="D4012"/>
      <c r="E4012"/>
      <c r="F4012"/>
    </row>
    <row r="4013" spans="1:6" x14ac:dyDescent="0.35">
      <c r="A4013"/>
      <c r="B4013"/>
      <c r="C4013"/>
      <c r="D4013"/>
      <c r="E4013"/>
      <c r="F4013"/>
    </row>
    <row r="4014" spans="1:6" x14ac:dyDescent="0.35">
      <c r="A4014"/>
      <c r="B4014"/>
      <c r="C4014"/>
      <c r="D4014"/>
      <c r="E4014"/>
      <c r="F4014"/>
    </row>
    <row r="4015" spans="1:6" x14ac:dyDescent="0.35">
      <c r="A4015"/>
      <c r="B4015"/>
      <c r="C4015"/>
      <c r="D4015"/>
      <c r="E4015"/>
      <c r="F4015"/>
    </row>
    <row r="4016" spans="1:6" x14ac:dyDescent="0.35">
      <c r="A4016"/>
      <c r="B4016"/>
      <c r="C4016"/>
      <c r="D4016"/>
      <c r="E4016"/>
      <c r="F4016"/>
    </row>
    <row r="4017" spans="1:6" x14ac:dyDescent="0.35">
      <c r="A4017"/>
      <c r="B4017"/>
      <c r="C4017"/>
      <c r="D4017"/>
      <c r="E4017"/>
      <c r="F4017"/>
    </row>
    <row r="4018" spans="1:6" x14ac:dyDescent="0.35">
      <c r="A4018"/>
      <c r="B4018"/>
      <c r="C4018"/>
      <c r="D4018"/>
      <c r="E4018"/>
      <c r="F4018"/>
    </row>
    <row r="4019" spans="1:6" x14ac:dyDescent="0.35">
      <c r="A4019"/>
      <c r="B4019"/>
      <c r="C4019"/>
      <c r="D4019"/>
      <c r="E4019"/>
      <c r="F4019"/>
    </row>
    <row r="4020" spans="1:6" x14ac:dyDescent="0.35">
      <c r="A4020"/>
      <c r="B4020"/>
      <c r="C4020"/>
      <c r="D4020"/>
      <c r="E4020"/>
      <c r="F4020"/>
    </row>
    <row r="4021" spans="1:6" x14ac:dyDescent="0.35">
      <c r="A4021"/>
      <c r="B4021"/>
      <c r="C4021"/>
      <c r="D4021"/>
      <c r="E4021"/>
      <c r="F4021"/>
    </row>
    <row r="4022" spans="1:6" x14ac:dyDescent="0.35">
      <c r="A4022"/>
      <c r="B4022"/>
      <c r="C4022"/>
      <c r="D4022"/>
      <c r="E4022"/>
      <c r="F4022"/>
    </row>
    <row r="4023" spans="1:6" x14ac:dyDescent="0.35">
      <c r="A4023"/>
      <c r="B4023"/>
      <c r="C4023"/>
      <c r="D4023"/>
      <c r="E4023"/>
      <c r="F4023"/>
    </row>
    <row r="4024" spans="1:6" x14ac:dyDescent="0.35">
      <c r="A4024"/>
      <c r="B4024"/>
      <c r="C4024"/>
      <c r="D4024"/>
      <c r="E4024"/>
      <c r="F4024"/>
    </row>
    <row r="4025" spans="1:6" x14ac:dyDescent="0.35">
      <c r="A4025"/>
      <c r="B4025"/>
      <c r="C4025"/>
      <c r="D4025"/>
      <c r="E4025"/>
      <c r="F4025"/>
    </row>
    <row r="4026" spans="1:6" x14ac:dyDescent="0.35">
      <c r="A4026"/>
      <c r="B4026"/>
      <c r="C4026"/>
      <c r="D4026"/>
      <c r="E4026"/>
      <c r="F4026"/>
    </row>
    <row r="4027" spans="1:6" x14ac:dyDescent="0.35">
      <c r="A4027"/>
      <c r="B4027"/>
      <c r="C4027"/>
      <c r="D4027"/>
      <c r="E4027"/>
      <c r="F4027"/>
    </row>
    <row r="4028" spans="1:6" x14ac:dyDescent="0.35">
      <c r="A4028"/>
      <c r="B4028"/>
      <c r="C4028"/>
      <c r="D4028"/>
      <c r="E4028"/>
      <c r="F4028"/>
    </row>
    <row r="4029" spans="1:6" x14ac:dyDescent="0.35">
      <c r="A4029"/>
      <c r="B4029"/>
      <c r="C4029"/>
      <c r="D4029"/>
      <c r="E4029"/>
      <c r="F4029"/>
    </row>
    <row r="4030" spans="1:6" x14ac:dyDescent="0.35">
      <c r="A4030"/>
      <c r="B4030"/>
      <c r="C4030"/>
      <c r="D4030"/>
      <c r="E4030"/>
      <c r="F4030"/>
    </row>
    <row r="4031" spans="1:6" x14ac:dyDescent="0.35">
      <c r="A4031"/>
      <c r="B4031"/>
      <c r="C4031"/>
      <c r="D4031"/>
      <c r="E4031"/>
      <c r="F4031"/>
    </row>
    <row r="4032" spans="1:6" x14ac:dyDescent="0.35">
      <c r="A4032"/>
      <c r="B4032"/>
      <c r="C4032"/>
      <c r="D4032"/>
      <c r="E4032"/>
      <c r="F4032"/>
    </row>
    <row r="4033" spans="1:6" x14ac:dyDescent="0.35">
      <c r="A4033"/>
      <c r="B4033"/>
      <c r="C4033"/>
      <c r="D4033"/>
      <c r="E4033"/>
      <c r="F4033"/>
    </row>
    <row r="4034" spans="1:6" x14ac:dyDescent="0.35">
      <c r="A4034"/>
      <c r="B4034"/>
      <c r="C4034"/>
      <c r="D4034"/>
      <c r="E4034"/>
      <c r="F4034"/>
    </row>
    <row r="4035" spans="1:6" x14ac:dyDescent="0.35">
      <c r="A4035"/>
      <c r="B4035"/>
      <c r="C4035"/>
      <c r="D4035"/>
      <c r="E4035"/>
      <c r="F4035"/>
    </row>
    <row r="4036" spans="1:6" x14ac:dyDescent="0.35">
      <c r="A4036"/>
      <c r="B4036"/>
      <c r="C4036"/>
      <c r="D4036"/>
      <c r="E4036"/>
      <c r="F4036"/>
    </row>
    <row r="4037" spans="1:6" x14ac:dyDescent="0.35">
      <c r="A4037"/>
      <c r="B4037"/>
      <c r="C4037"/>
      <c r="D4037"/>
      <c r="E4037"/>
      <c r="F4037"/>
    </row>
    <row r="4038" spans="1:6" x14ac:dyDescent="0.35">
      <c r="A4038"/>
      <c r="B4038"/>
      <c r="C4038"/>
      <c r="D4038"/>
      <c r="E4038"/>
      <c r="F4038"/>
    </row>
    <row r="4039" spans="1:6" x14ac:dyDescent="0.35">
      <c r="A4039"/>
      <c r="B4039"/>
      <c r="C4039"/>
      <c r="D4039"/>
      <c r="E4039"/>
      <c r="F4039"/>
    </row>
    <row r="4040" spans="1:6" x14ac:dyDescent="0.35">
      <c r="A4040"/>
      <c r="B4040"/>
      <c r="C4040"/>
      <c r="D4040"/>
      <c r="E4040"/>
      <c r="F4040"/>
    </row>
    <row r="4041" spans="1:6" x14ac:dyDescent="0.35">
      <c r="A4041"/>
      <c r="B4041"/>
      <c r="C4041"/>
      <c r="D4041"/>
      <c r="E4041"/>
      <c r="F4041"/>
    </row>
    <row r="4042" spans="1:6" x14ac:dyDescent="0.35">
      <c r="A4042"/>
      <c r="B4042"/>
      <c r="C4042"/>
      <c r="D4042"/>
      <c r="E4042"/>
      <c r="F4042"/>
    </row>
    <row r="4043" spans="1:6" x14ac:dyDescent="0.35">
      <c r="A4043"/>
      <c r="B4043"/>
      <c r="C4043"/>
      <c r="D4043"/>
      <c r="E4043"/>
      <c r="F4043"/>
    </row>
    <row r="4044" spans="1:6" x14ac:dyDescent="0.35">
      <c r="A4044"/>
      <c r="B4044"/>
      <c r="C4044"/>
      <c r="D4044"/>
      <c r="E4044"/>
      <c r="F4044"/>
    </row>
    <row r="4045" spans="1:6" x14ac:dyDescent="0.35">
      <c r="A4045"/>
      <c r="B4045"/>
      <c r="C4045"/>
      <c r="D4045"/>
      <c r="E4045"/>
      <c r="F4045"/>
    </row>
    <row r="4046" spans="1:6" x14ac:dyDescent="0.35">
      <c r="A4046"/>
      <c r="B4046"/>
      <c r="C4046"/>
      <c r="D4046"/>
      <c r="E4046"/>
      <c r="F4046"/>
    </row>
    <row r="4047" spans="1:6" x14ac:dyDescent="0.35">
      <c r="A4047"/>
      <c r="B4047"/>
      <c r="C4047"/>
      <c r="D4047"/>
      <c r="E4047"/>
      <c r="F4047"/>
    </row>
    <row r="4048" spans="1:6" x14ac:dyDescent="0.35">
      <c r="A4048"/>
      <c r="B4048"/>
      <c r="C4048"/>
      <c r="D4048"/>
      <c r="E4048"/>
      <c r="F4048"/>
    </row>
    <row r="4049" spans="1:6" x14ac:dyDescent="0.35">
      <c r="A4049"/>
      <c r="B4049"/>
      <c r="C4049"/>
      <c r="D4049"/>
      <c r="E4049"/>
      <c r="F4049"/>
    </row>
    <row r="4050" spans="1:6" x14ac:dyDescent="0.35">
      <c r="A4050"/>
      <c r="B4050"/>
      <c r="C4050"/>
      <c r="D4050"/>
      <c r="E4050"/>
      <c r="F4050"/>
    </row>
    <row r="4051" spans="1:6" x14ac:dyDescent="0.35">
      <c r="A4051"/>
      <c r="B4051"/>
      <c r="C4051"/>
      <c r="D4051"/>
      <c r="E4051"/>
      <c r="F4051"/>
    </row>
    <row r="4052" spans="1:6" x14ac:dyDescent="0.35">
      <c r="A4052"/>
      <c r="B4052"/>
      <c r="C4052"/>
      <c r="D4052"/>
      <c r="E4052"/>
      <c r="F4052"/>
    </row>
    <row r="4053" spans="1:6" x14ac:dyDescent="0.35">
      <c r="A4053"/>
      <c r="B4053"/>
      <c r="C4053"/>
      <c r="D4053"/>
      <c r="E4053"/>
      <c r="F4053"/>
    </row>
    <row r="4054" spans="1:6" x14ac:dyDescent="0.35">
      <c r="A4054"/>
      <c r="B4054"/>
      <c r="C4054"/>
      <c r="D4054"/>
      <c r="E4054"/>
      <c r="F4054"/>
    </row>
    <row r="4055" spans="1:6" x14ac:dyDescent="0.35">
      <c r="A4055"/>
      <c r="B4055"/>
      <c r="C4055"/>
      <c r="D4055"/>
      <c r="E4055"/>
      <c r="F4055"/>
    </row>
    <row r="4056" spans="1:6" x14ac:dyDescent="0.35">
      <c r="A4056"/>
      <c r="B4056"/>
      <c r="C4056"/>
      <c r="D4056"/>
      <c r="E4056"/>
      <c r="F4056"/>
    </row>
    <row r="4057" spans="1:6" x14ac:dyDescent="0.35">
      <c r="A4057"/>
      <c r="B4057"/>
      <c r="C4057"/>
      <c r="D4057"/>
      <c r="E4057"/>
      <c r="F4057"/>
    </row>
    <row r="4058" spans="1:6" x14ac:dyDescent="0.35">
      <c r="A4058"/>
      <c r="B4058"/>
      <c r="C4058"/>
      <c r="D4058"/>
      <c r="E4058"/>
      <c r="F4058"/>
    </row>
    <row r="4059" spans="1:6" x14ac:dyDescent="0.35">
      <c r="A4059"/>
      <c r="B4059"/>
      <c r="C4059"/>
      <c r="D4059"/>
      <c r="E4059"/>
      <c r="F4059"/>
    </row>
    <row r="4060" spans="1:6" x14ac:dyDescent="0.35">
      <c r="A4060"/>
      <c r="B4060"/>
      <c r="C4060"/>
      <c r="D4060"/>
      <c r="E4060"/>
      <c r="F4060"/>
    </row>
    <row r="4061" spans="1:6" x14ac:dyDescent="0.35">
      <c r="A4061"/>
      <c r="B4061"/>
      <c r="C4061"/>
      <c r="D4061"/>
      <c r="E4061"/>
      <c r="F4061"/>
    </row>
    <row r="4062" spans="1:6" x14ac:dyDescent="0.35">
      <c r="A4062"/>
      <c r="B4062"/>
      <c r="C4062"/>
      <c r="D4062"/>
      <c r="E4062"/>
      <c r="F4062"/>
    </row>
    <row r="4063" spans="1:6" x14ac:dyDescent="0.35">
      <c r="A4063"/>
      <c r="B4063"/>
      <c r="C4063"/>
      <c r="D4063"/>
      <c r="E4063"/>
      <c r="F4063"/>
    </row>
    <row r="4064" spans="1:6" x14ac:dyDescent="0.35">
      <c r="A4064"/>
      <c r="B4064"/>
      <c r="C4064"/>
      <c r="D4064"/>
      <c r="E4064"/>
      <c r="F4064"/>
    </row>
    <row r="4065" spans="1:6" x14ac:dyDescent="0.35">
      <c r="A4065"/>
      <c r="B4065"/>
      <c r="C4065"/>
      <c r="D4065"/>
      <c r="E4065"/>
      <c r="F4065"/>
    </row>
    <row r="4066" spans="1:6" x14ac:dyDescent="0.35">
      <c r="A4066"/>
      <c r="B4066"/>
      <c r="C4066"/>
      <c r="D4066"/>
      <c r="E4066"/>
      <c r="F4066"/>
    </row>
    <row r="4067" spans="1:6" x14ac:dyDescent="0.35">
      <c r="A4067"/>
      <c r="B4067"/>
      <c r="C4067"/>
      <c r="D4067"/>
      <c r="E4067"/>
      <c r="F4067"/>
    </row>
    <row r="4068" spans="1:6" x14ac:dyDescent="0.35">
      <c r="A4068"/>
      <c r="B4068"/>
      <c r="C4068"/>
      <c r="D4068"/>
      <c r="E4068"/>
      <c r="F4068"/>
    </row>
    <row r="4069" spans="1:6" x14ac:dyDescent="0.35">
      <c r="A4069"/>
      <c r="B4069"/>
      <c r="C4069"/>
      <c r="D4069"/>
      <c r="E4069"/>
      <c r="F4069"/>
    </row>
    <row r="4070" spans="1:6" x14ac:dyDescent="0.35">
      <c r="A4070"/>
      <c r="B4070"/>
      <c r="C4070"/>
      <c r="D4070"/>
      <c r="E4070"/>
      <c r="F4070"/>
    </row>
    <row r="4071" spans="1:6" x14ac:dyDescent="0.35">
      <c r="A4071"/>
      <c r="B4071"/>
      <c r="C4071"/>
      <c r="D4071"/>
      <c r="E4071"/>
      <c r="F4071"/>
    </row>
    <row r="4072" spans="1:6" x14ac:dyDescent="0.35">
      <c r="A4072"/>
      <c r="B4072"/>
      <c r="C4072"/>
      <c r="D4072"/>
      <c r="E4072"/>
      <c r="F4072"/>
    </row>
    <row r="4073" spans="1:6" x14ac:dyDescent="0.35">
      <c r="A4073"/>
      <c r="B4073"/>
      <c r="C4073"/>
      <c r="D4073"/>
      <c r="E4073"/>
      <c r="F4073"/>
    </row>
    <row r="4074" spans="1:6" x14ac:dyDescent="0.35">
      <c r="A4074"/>
      <c r="B4074"/>
      <c r="C4074"/>
      <c r="D4074"/>
      <c r="E4074"/>
      <c r="F4074"/>
    </row>
    <row r="4075" spans="1:6" x14ac:dyDescent="0.35">
      <c r="A4075"/>
      <c r="B4075"/>
      <c r="C4075"/>
      <c r="D4075"/>
      <c r="E4075"/>
      <c r="F4075"/>
    </row>
    <row r="4076" spans="1:6" x14ac:dyDescent="0.35">
      <c r="A4076"/>
      <c r="B4076"/>
      <c r="C4076"/>
      <c r="D4076"/>
      <c r="E4076"/>
      <c r="F4076"/>
    </row>
    <row r="4077" spans="1:6" x14ac:dyDescent="0.35">
      <c r="A4077"/>
      <c r="B4077"/>
      <c r="C4077"/>
      <c r="D4077"/>
      <c r="E4077"/>
      <c r="F4077"/>
    </row>
    <row r="4078" spans="1:6" x14ac:dyDescent="0.35">
      <c r="A4078"/>
      <c r="B4078"/>
      <c r="C4078"/>
      <c r="D4078"/>
      <c r="E4078"/>
      <c r="F4078"/>
    </row>
    <row r="4079" spans="1:6" x14ac:dyDescent="0.35">
      <c r="A4079"/>
      <c r="B4079"/>
      <c r="C4079"/>
      <c r="D4079"/>
      <c r="E4079"/>
      <c r="F4079"/>
    </row>
    <row r="4080" spans="1:6" x14ac:dyDescent="0.35">
      <c r="A4080"/>
      <c r="B4080"/>
      <c r="C4080"/>
      <c r="D4080"/>
      <c r="E4080"/>
      <c r="F4080"/>
    </row>
    <row r="4081" spans="1:6" x14ac:dyDescent="0.35">
      <c r="A4081"/>
      <c r="B4081"/>
      <c r="C4081"/>
      <c r="D4081"/>
      <c r="E4081"/>
      <c r="F4081"/>
    </row>
    <row r="4082" spans="1:6" x14ac:dyDescent="0.35">
      <c r="A4082"/>
      <c r="B4082"/>
      <c r="C4082"/>
      <c r="D4082"/>
      <c r="E4082"/>
      <c r="F4082"/>
    </row>
    <row r="4083" spans="1:6" x14ac:dyDescent="0.35">
      <c r="A4083"/>
      <c r="B4083"/>
      <c r="C4083"/>
      <c r="D4083"/>
      <c r="E4083"/>
      <c r="F4083"/>
    </row>
    <row r="4084" spans="1:6" x14ac:dyDescent="0.35">
      <c r="A4084"/>
      <c r="B4084"/>
      <c r="C4084"/>
      <c r="D4084"/>
      <c r="E4084"/>
      <c r="F4084"/>
    </row>
    <row r="4085" spans="1:6" x14ac:dyDescent="0.35">
      <c r="A4085"/>
      <c r="B4085"/>
      <c r="C4085"/>
      <c r="D4085"/>
      <c r="E4085"/>
      <c r="F4085"/>
    </row>
    <row r="4086" spans="1:6" x14ac:dyDescent="0.35">
      <c r="A4086"/>
      <c r="B4086"/>
      <c r="C4086"/>
      <c r="D4086"/>
      <c r="E4086"/>
      <c r="F4086"/>
    </row>
    <row r="4087" spans="1:6" x14ac:dyDescent="0.35">
      <c r="A4087"/>
      <c r="B4087"/>
      <c r="C4087"/>
      <c r="D4087"/>
      <c r="E4087"/>
      <c r="F4087"/>
    </row>
    <row r="4088" spans="1:6" x14ac:dyDescent="0.35">
      <c r="A4088"/>
      <c r="B4088"/>
      <c r="C4088"/>
      <c r="D4088"/>
      <c r="E4088"/>
      <c r="F4088"/>
    </row>
    <row r="4089" spans="1:6" x14ac:dyDescent="0.35">
      <c r="A4089"/>
      <c r="B4089"/>
      <c r="C4089"/>
      <c r="D4089"/>
      <c r="E4089"/>
      <c r="F4089"/>
    </row>
    <row r="4090" spans="1:6" x14ac:dyDescent="0.35">
      <c r="A4090"/>
      <c r="B4090"/>
      <c r="C4090"/>
      <c r="D4090"/>
      <c r="E4090"/>
      <c r="F4090"/>
    </row>
    <row r="4091" spans="1:6" x14ac:dyDescent="0.35">
      <c r="A4091"/>
      <c r="B4091"/>
      <c r="C4091"/>
      <c r="D4091"/>
      <c r="E4091"/>
      <c r="F4091"/>
    </row>
    <row r="4092" spans="1:6" x14ac:dyDescent="0.35">
      <c r="A4092"/>
      <c r="B4092"/>
      <c r="C4092"/>
      <c r="D4092"/>
      <c r="E4092"/>
      <c r="F4092"/>
    </row>
    <row r="4093" spans="1:6" x14ac:dyDescent="0.35">
      <c r="A4093"/>
      <c r="B4093"/>
      <c r="C4093"/>
      <c r="D4093"/>
      <c r="E4093"/>
      <c r="F4093"/>
    </row>
    <row r="4094" spans="1:6" x14ac:dyDescent="0.35">
      <c r="A4094"/>
      <c r="B4094"/>
      <c r="C4094"/>
      <c r="D4094"/>
      <c r="E4094"/>
      <c r="F4094"/>
    </row>
    <row r="4095" spans="1:6" x14ac:dyDescent="0.35">
      <c r="A4095"/>
      <c r="B4095"/>
      <c r="C4095"/>
      <c r="D4095"/>
      <c r="E4095"/>
      <c r="F4095"/>
    </row>
    <row r="4096" spans="1:6" x14ac:dyDescent="0.35">
      <c r="A4096"/>
      <c r="B4096"/>
      <c r="C4096"/>
      <c r="D4096"/>
      <c r="E4096"/>
      <c r="F4096"/>
    </row>
    <row r="4097" spans="1:6" x14ac:dyDescent="0.35">
      <c r="A4097"/>
      <c r="B4097"/>
      <c r="C4097"/>
      <c r="D4097"/>
      <c r="E4097"/>
      <c r="F4097"/>
    </row>
    <row r="4098" spans="1:6" x14ac:dyDescent="0.35">
      <c r="A4098"/>
      <c r="B4098"/>
      <c r="C4098"/>
      <c r="D4098"/>
      <c r="E4098"/>
      <c r="F4098"/>
    </row>
    <row r="4099" spans="1:6" x14ac:dyDescent="0.35">
      <c r="A4099"/>
      <c r="B4099"/>
      <c r="C4099"/>
      <c r="D4099"/>
      <c r="E4099"/>
      <c r="F4099"/>
    </row>
    <row r="4100" spans="1:6" x14ac:dyDescent="0.35">
      <c r="A4100"/>
      <c r="B4100"/>
      <c r="C4100"/>
      <c r="D4100"/>
      <c r="E4100"/>
      <c r="F4100"/>
    </row>
    <row r="4101" spans="1:6" x14ac:dyDescent="0.35">
      <c r="A4101"/>
      <c r="B4101"/>
      <c r="C4101"/>
      <c r="D4101"/>
      <c r="E4101"/>
      <c r="F4101"/>
    </row>
    <row r="4102" spans="1:6" x14ac:dyDescent="0.35">
      <c r="A4102"/>
      <c r="B4102"/>
      <c r="C4102"/>
      <c r="D4102"/>
      <c r="E4102"/>
      <c r="F4102"/>
    </row>
    <row r="4103" spans="1:6" x14ac:dyDescent="0.35">
      <c r="A4103"/>
      <c r="B4103"/>
      <c r="C4103"/>
      <c r="D4103"/>
      <c r="E4103"/>
      <c r="F4103"/>
    </row>
    <row r="4104" spans="1:6" x14ac:dyDescent="0.35">
      <c r="A4104"/>
      <c r="B4104"/>
      <c r="C4104"/>
      <c r="D4104"/>
      <c r="E4104"/>
      <c r="F4104"/>
    </row>
    <row r="4105" spans="1:6" x14ac:dyDescent="0.35">
      <c r="A4105"/>
      <c r="B4105"/>
      <c r="C4105"/>
      <c r="D4105"/>
      <c r="E4105"/>
      <c r="F4105"/>
    </row>
    <row r="4106" spans="1:6" x14ac:dyDescent="0.35">
      <c r="A4106"/>
      <c r="B4106"/>
      <c r="C4106"/>
      <c r="D4106"/>
      <c r="E4106"/>
      <c r="F4106"/>
    </row>
    <row r="4107" spans="1:6" x14ac:dyDescent="0.35">
      <c r="A4107"/>
      <c r="B4107"/>
      <c r="C4107"/>
      <c r="D4107"/>
      <c r="E4107"/>
      <c r="F4107"/>
    </row>
    <row r="4108" spans="1:6" x14ac:dyDescent="0.35">
      <c r="A4108"/>
      <c r="B4108"/>
      <c r="C4108"/>
      <c r="D4108"/>
      <c r="E4108"/>
      <c r="F4108"/>
    </row>
    <row r="4109" spans="1:6" x14ac:dyDescent="0.35">
      <c r="A4109"/>
      <c r="B4109"/>
      <c r="C4109"/>
      <c r="D4109"/>
      <c r="E4109"/>
      <c r="F4109"/>
    </row>
    <row r="4110" spans="1:6" x14ac:dyDescent="0.35">
      <c r="A4110"/>
      <c r="B4110"/>
      <c r="C4110"/>
      <c r="D4110"/>
      <c r="E4110"/>
      <c r="F4110"/>
    </row>
    <row r="4111" spans="1:6" x14ac:dyDescent="0.35">
      <c r="A4111"/>
      <c r="B4111"/>
      <c r="C4111"/>
      <c r="D4111"/>
      <c r="E4111"/>
      <c r="F4111"/>
    </row>
    <row r="4112" spans="1:6" x14ac:dyDescent="0.35">
      <c r="A4112"/>
      <c r="B4112"/>
      <c r="C4112"/>
      <c r="D4112"/>
      <c r="E4112"/>
      <c r="F4112"/>
    </row>
    <row r="4113" spans="1:6" x14ac:dyDescent="0.35">
      <c r="A4113"/>
      <c r="B4113"/>
      <c r="C4113"/>
      <c r="D4113"/>
      <c r="E4113"/>
      <c r="F4113"/>
    </row>
    <row r="4114" spans="1:6" x14ac:dyDescent="0.35">
      <c r="A4114"/>
      <c r="B4114"/>
      <c r="C4114"/>
      <c r="D4114"/>
      <c r="E4114"/>
      <c r="F4114"/>
    </row>
    <row r="4115" spans="1:6" x14ac:dyDescent="0.35">
      <c r="A4115"/>
      <c r="B4115"/>
      <c r="C4115"/>
      <c r="D4115"/>
      <c r="E4115"/>
      <c r="F4115"/>
    </row>
    <row r="4116" spans="1:6" x14ac:dyDescent="0.35">
      <c r="A4116"/>
      <c r="B4116"/>
      <c r="C4116"/>
      <c r="D4116"/>
      <c r="E4116"/>
      <c r="F4116"/>
    </row>
    <row r="4117" spans="1:6" x14ac:dyDescent="0.35">
      <c r="A4117"/>
      <c r="B4117"/>
      <c r="C4117"/>
      <c r="D4117"/>
      <c r="E4117"/>
      <c r="F411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CF654-D505-4BF0-A121-BCECE3CFCD51}">
  <sheetPr>
    <tabColor rgb="FF7030A0"/>
  </sheetPr>
  <dimension ref="B1:L15"/>
  <sheetViews>
    <sheetView zoomScale="80" zoomScaleNormal="80" workbookViewId="0">
      <selection activeCell="C18" sqref="C18"/>
    </sheetView>
  </sheetViews>
  <sheetFormatPr defaultRowHeight="14.5" x14ac:dyDescent="0.35"/>
  <cols>
    <col min="1" max="1" width="1.90625" style="21" customWidth="1"/>
    <col min="2" max="2" width="11.81640625" style="21" bestFit="1" customWidth="1"/>
    <col min="3" max="3" width="14.54296875" style="21" bestFit="1" customWidth="1"/>
    <col min="4" max="4" width="26.81640625" style="21" bestFit="1" customWidth="1"/>
    <col min="5" max="5" width="9.6328125" style="21" customWidth="1"/>
    <col min="6" max="8" width="9.08984375" style="21" customWidth="1"/>
    <col min="9" max="9" width="11" style="21" customWidth="1"/>
    <col min="10" max="11" width="10.36328125" style="21" customWidth="1"/>
    <col min="12" max="12" width="9.08984375" style="21" customWidth="1"/>
    <col min="13" max="16384" width="8.7265625" style="21"/>
  </cols>
  <sheetData>
    <row r="1" spans="2:12" x14ac:dyDescent="0.35">
      <c r="D1" s="26"/>
      <c r="E1" s="27" t="s">
        <v>8219</v>
      </c>
      <c r="F1" s="27" t="s">
        <v>8221</v>
      </c>
      <c r="G1" s="27" t="s">
        <v>8220</v>
      </c>
    </row>
    <row r="2" spans="2:12" ht="43.5" x14ac:dyDescent="0.35">
      <c r="B2" s="28" t="s">
        <v>8386</v>
      </c>
      <c r="C2" s="28" t="s">
        <v>8387</v>
      </c>
      <c r="D2" s="34" t="s">
        <v>8385</v>
      </c>
      <c r="E2" s="35" t="s">
        <v>8388</v>
      </c>
      <c r="F2" s="35" t="s">
        <v>8389</v>
      </c>
      <c r="G2" s="35" t="s">
        <v>8390</v>
      </c>
      <c r="H2" s="35" t="s">
        <v>8391</v>
      </c>
      <c r="I2" s="35" t="s">
        <v>8392</v>
      </c>
      <c r="J2" s="35" t="s">
        <v>8393</v>
      </c>
      <c r="K2" s="35" t="s">
        <v>8394</v>
      </c>
      <c r="L2" s="34" t="s">
        <v>8368</v>
      </c>
    </row>
    <row r="3" spans="2:12" x14ac:dyDescent="0.35">
      <c r="B3" s="29">
        <v>0</v>
      </c>
      <c r="C3" s="40">
        <v>999.99999998999999</v>
      </c>
      <c r="D3" s="36" t="s">
        <v>8407</v>
      </c>
      <c r="E3" s="36">
        <f>COUNTIFS(state, E$1, goal, "&gt;="&amp;$B3, goal, "&lt;="&amp;$C3)</f>
        <v>322</v>
      </c>
      <c r="F3" s="36">
        <f>COUNTIFS(state, F$1, goal, "&gt;="&amp;$B3, goal, "&lt;="&amp;$C3)</f>
        <v>113</v>
      </c>
      <c r="G3" s="36">
        <f>COUNTIFS(state, G$1, goal, "&gt;="&amp;$B3, goal, "&lt;="&amp;$C3)</f>
        <v>18</v>
      </c>
      <c r="H3" s="36">
        <f>SUM(E3:G3)</f>
        <v>453</v>
      </c>
      <c r="I3" s="37">
        <f>E3/$H3</f>
        <v>0.71081677704194257</v>
      </c>
      <c r="J3" s="37">
        <f t="shared" ref="J3:K14" si="0">F3/$H3</f>
        <v>0.24944812362030905</v>
      </c>
      <c r="K3" s="37">
        <f t="shared" si="0"/>
        <v>3.9735099337748346E-2</v>
      </c>
      <c r="L3" s="38">
        <f>SUM(I3:K3)</f>
        <v>1</v>
      </c>
    </row>
    <row r="4" spans="2:12" x14ac:dyDescent="0.35">
      <c r="B4" s="30">
        <f>LEFT($D4,FIND(" to ",$D4)-1)*1</f>
        <v>1000</v>
      </c>
      <c r="C4" s="30">
        <f>RIGHT($D4,FIND(" to ",$D4)-1)*1</f>
        <v>4999</v>
      </c>
      <c r="D4" s="36" t="s">
        <v>8396</v>
      </c>
      <c r="E4" s="36">
        <f>COUNTIFS(state, E$1, goal, "&gt;="&amp;$B4, goal, "&lt;="&amp;$C4)</f>
        <v>932</v>
      </c>
      <c r="F4" s="36">
        <f>COUNTIFS(state, F$1, goal, "&gt;="&amp;$B4, goal, "&lt;="&amp;$C4)</f>
        <v>420</v>
      </c>
      <c r="G4" s="36">
        <f>COUNTIFS(state, G$1, goal, "&gt;="&amp;$B4, goal, "&lt;="&amp;$C4)</f>
        <v>60</v>
      </c>
      <c r="H4" s="36">
        <f t="shared" ref="H4:H14" si="1">SUM(E4:G4)</f>
        <v>1412</v>
      </c>
      <c r="I4" s="37">
        <f t="shared" ref="I4:I14" si="2">E4/$H4</f>
        <v>0.66005665722379603</v>
      </c>
      <c r="J4" s="37">
        <f t="shared" si="0"/>
        <v>0.29745042492917845</v>
      </c>
      <c r="K4" s="37">
        <f t="shared" si="0"/>
        <v>4.2492917847025496E-2</v>
      </c>
      <c r="L4" s="38">
        <f t="shared" ref="L4:L14" si="3">SUM(I4:K4)</f>
        <v>1</v>
      </c>
    </row>
    <row r="5" spans="2:12" x14ac:dyDescent="0.35">
      <c r="B5" s="30">
        <f t="shared" ref="B5:B13" si="4">LEFT($D5,FIND(" to ",$D5)-1)*1</f>
        <v>5000</v>
      </c>
      <c r="C5" s="30">
        <f t="shared" ref="C5:C13" si="5">RIGHT($D5,FIND(" to ",$D5)-1)*1</f>
        <v>9999</v>
      </c>
      <c r="D5" s="36" t="s">
        <v>8397</v>
      </c>
      <c r="E5" s="36">
        <f>COUNTIFS(state, E$1, goal, "&gt;="&amp;$B5, goal, "&lt;="&amp;$C5)</f>
        <v>381</v>
      </c>
      <c r="F5" s="36">
        <f>COUNTIFS(state, F$1, goal, "&gt;="&amp;$B5, goal, "&lt;="&amp;$C5)</f>
        <v>283</v>
      </c>
      <c r="G5" s="36">
        <f>COUNTIFS(state, G$1, goal, "&gt;="&amp;$B5, goal, "&lt;="&amp;$C5)</f>
        <v>52</v>
      </c>
      <c r="H5" s="36">
        <f t="shared" si="1"/>
        <v>716</v>
      </c>
      <c r="I5" s="37">
        <f t="shared" si="2"/>
        <v>0.53212290502793291</v>
      </c>
      <c r="J5" s="37">
        <f t="shared" si="0"/>
        <v>0.39525139664804471</v>
      </c>
      <c r="K5" s="37">
        <f t="shared" si="0"/>
        <v>7.2625698324022353E-2</v>
      </c>
      <c r="L5" s="38">
        <f t="shared" si="3"/>
        <v>1</v>
      </c>
    </row>
    <row r="6" spans="2:12" x14ac:dyDescent="0.35">
      <c r="B6" s="30">
        <f t="shared" si="4"/>
        <v>10000</v>
      </c>
      <c r="C6" s="30">
        <f t="shared" si="5"/>
        <v>14999</v>
      </c>
      <c r="D6" s="36" t="s">
        <v>8398</v>
      </c>
      <c r="E6" s="36">
        <f>COUNTIFS(state, E$1, goal, "&gt;="&amp;$B6, goal, "&lt;="&amp;$C6)</f>
        <v>168</v>
      </c>
      <c r="F6" s="36">
        <f>COUNTIFS(state, F$1, goal, "&gt;="&amp;$B6, goal, "&lt;="&amp;$C6)</f>
        <v>144</v>
      </c>
      <c r="G6" s="36">
        <f>COUNTIFS(state, G$1, goal, "&gt;="&amp;$B6, goal, "&lt;="&amp;$C6)</f>
        <v>40</v>
      </c>
      <c r="H6" s="36">
        <f t="shared" si="1"/>
        <v>352</v>
      </c>
      <c r="I6" s="37">
        <f t="shared" si="2"/>
        <v>0.47727272727272729</v>
      </c>
      <c r="J6" s="37">
        <f t="shared" si="0"/>
        <v>0.40909090909090912</v>
      </c>
      <c r="K6" s="37">
        <f t="shared" si="0"/>
        <v>0.11363636363636363</v>
      </c>
      <c r="L6" s="38">
        <f t="shared" si="3"/>
        <v>1</v>
      </c>
    </row>
    <row r="7" spans="2:12" x14ac:dyDescent="0.35">
      <c r="B7" s="30">
        <f t="shared" si="4"/>
        <v>15000</v>
      </c>
      <c r="C7" s="30">
        <f t="shared" si="5"/>
        <v>19999</v>
      </c>
      <c r="D7" s="36" t="s">
        <v>8399</v>
      </c>
      <c r="E7" s="36">
        <f>COUNTIFS(state, E$1, goal, "&gt;="&amp;$B7, goal, "&lt;="&amp;$C7)</f>
        <v>94</v>
      </c>
      <c r="F7" s="36">
        <f>COUNTIFS(state, F$1, goal, "&gt;="&amp;$B7, goal, "&lt;="&amp;$C7)</f>
        <v>90</v>
      </c>
      <c r="G7" s="36">
        <f>COUNTIFS(state, G$1, goal, "&gt;="&amp;$B7, goal, "&lt;="&amp;$C7)</f>
        <v>17</v>
      </c>
      <c r="H7" s="36">
        <f t="shared" si="1"/>
        <v>201</v>
      </c>
      <c r="I7" s="37">
        <f t="shared" si="2"/>
        <v>0.46766169154228854</v>
      </c>
      <c r="J7" s="37">
        <f t="shared" si="0"/>
        <v>0.44776119402985076</v>
      </c>
      <c r="K7" s="37">
        <f t="shared" si="0"/>
        <v>8.45771144278607E-2</v>
      </c>
      <c r="L7" s="38">
        <f t="shared" si="3"/>
        <v>1</v>
      </c>
    </row>
    <row r="8" spans="2:12" x14ac:dyDescent="0.35">
      <c r="B8" s="30">
        <f t="shared" si="4"/>
        <v>20000</v>
      </c>
      <c r="C8" s="30">
        <f t="shared" si="5"/>
        <v>24999</v>
      </c>
      <c r="D8" s="36" t="s">
        <v>8400</v>
      </c>
      <c r="E8" s="36">
        <f>COUNTIFS(state, E$1, goal, "&gt;="&amp;$B8, goal, "&lt;="&amp;$C8)</f>
        <v>62</v>
      </c>
      <c r="F8" s="36">
        <f>COUNTIFS(state, F$1, goal, "&gt;="&amp;$B8, goal, "&lt;="&amp;$C8)</f>
        <v>72</v>
      </c>
      <c r="G8" s="36">
        <f>COUNTIFS(state, G$1, goal, "&gt;="&amp;$B8, goal, "&lt;="&amp;$C8)</f>
        <v>14</v>
      </c>
      <c r="H8" s="36">
        <f t="shared" si="1"/>
        <v>148</v>
      </c>
      <c r="I8" s="37">
        <f t="shared" si="2"/>
        <v>0.41891891891891891</v>
      </c>
      <c r="J8" s="37">
        <f t="shared" si="0"/>
        <v>0.48648648648648651</v>
      </c>
      <c r="K8" s="37">
        <f t="shared" si="0"/>
        <v>9.45945945945946E-2</v>
      </c>
      <c r="L8" s="38">
        <f t="shared" si="3"/>
        <v>1</v>
      </c>
    </row>
    <row r="9" spans="2:12" x14ac:dyDescent="0.35">
      <c r="B9" s="30">
        <f t="shared" si="4"/>
        <v>25000</v>
      </c>
      <c r="C9" s="30">
        <f t="shared" si="5"/>
        <v>29999</v>
      </c>
      <c r="D9" s="36" t="s">
        <v>8401</v>
      </c>
      <c r="E9" s="36">
        <f>COUNTIFS(state, E$1, goal, "&gt;="&amp;$B9, goal, "&lt;="&amp;$C9)</f>
        <v>55</v>
      </c>
      <c r="F9" s="36">
        <f>COUNTIFS(state, F$1, goal, "&gt;="&amp;$B9, goal, "&lt;="&amp;$C9)</f>
        <v>64</v>
      </c>
      <c r="G9" s="36">
        <f>COUNTIFS(state, G$1, goal, "&gt;="&amp;$B9, goal, "&lt;="&amp;$C9)</f>
        <v>18</v>
      </c>
      <c r="H9" s="36">
        <f t="shared" si="1"/>
        <v>137</v>
      </c>
      <c r="I9" s="37">
        <f t="shared" si="2"/>
        <v>0.40145985401459855</v>
      </c>
      <c r="J9" s="37">
        <f t="shared" si="0"/>
        <v>0.46715328467153283</v>
      </c>
      <c r="K9" s="37">
        <f t="shared" si="0"/>
        <v>0.13138686131386862</v>
      </c>
      <c r="L9" s="38">
        <f t="shared" si="3"/>
        <v>1</v>
      </c>
    </row>
    <row r="10" spans="2:12" x14ac:dyDescent="0.35">
      <c r="B10" s="30">
        <f t="shared" si="4"/>
        <v>30000</v>
      </c>
      <c r="C10" s="30">
        <f t="shared" si="5"/>
        <v>34999</v>
      </c>
      <c r="D10" s="36" t="s">
        <v>8402</v>
      </c>
      <c r="E10" s="36">
        <f>COUNTIFS(state, E$1, goal, "&gt;="&amp;$B10, goal, "&lt;="&amp;$C10)</f>
        <v>32</v>
      </c>
      <c r="F10" s="36">
        <f>COUNTIFS(state, F$1, goal, "&gt;="&amp;$B10, goal, "&lt;="&amp;$C10)</f>
        <v>37</v>
      </c>
      <c r="G10" s="36">
        <f>COUNTIFS(state, G$1, goal, "&gt;="&amp;$B10, goal, "&lt;="&amp;$C10)</f>
        <v>13</v>
      </c>
      <c r="H10" s="36">
        <f t="shared" si="1"/>
        <v>82</v>
      </c>
      <c r="I10" s="37">
        <f t="shared" si="2"/>
        <v>0.3902439024390244</v>
      </c>
      <c r="J10" s="37">
        <f t="shared" si="0"/>
        <v>0.45121951219512196</v>
      </c>
      <c r="K10" s="37">
        <f t="shared" si="0"/>
        <v>0.15853658536585366</v>
      </c>
      <c r="L10" s="38">
        <f t="shared" si="3"/>
        <v>1</v>
      </c>
    </row>
    <row r="11" spans="2:12" x14ac:dyDescent="0.35">
      <c r="B11" s="30">
        <f t="shared" si="4"/>
        <v>35000</v>
      </c>
      <c r="C11" s="30">
        <f t="shared" si="5"/>
        <v>39999</v>
      </c>
      <c r="D11" s="36" t="s">
        <v>8403</v>
      </c>
      <c r="E11" s="36">
        <f>COUNTIFS(state, E$1, goal, "&gt;="&amp;$B11, goal, "&lt;="&amp;$C11)</f>
        <v>26</v>
      </c>
      <c r="F11" s="36">
        <f>COUNTIFS(state, F$1, goal, "&gt;="&amp;$B11, goal, "&lt;="&amp;$C11)</f>
        <v>22</v>
      </c>
      <c r="G11" s="36">
        <f>COUNTIFS(state, G$1, goal, "&gt;="&amp;$B11, goal, "&lt;="&amp;$C11)</f>
        <v>7</v>
      </c>
      <c r="H11" s="36">
        <f t="shared" si="1"/>
        <v>55</v>
      </c>
      <c r="I11" s="37">
        <f t="shared" si="2"/>
        <v>0.47272727272727272</v>
      </c>
      <c r="J11" s="37">
        <f t="shared" si="0"/>
        <v>0.4</v>
      </c>
      <c r="K11" s="37">
        <f t="shared" si="0"/>
        <v>0.12727272727272726</v>
      </c>
      <c r="L11" s="38">
        <f t="shared" si="3"/>
        <v>1</v>
      </c>
    </row>
    <row r="12" spans="2:12" x14ac:dyDescent="0.35">
      <c r="B12" s="30">
        <f t="shared" si="4"/>
        <v>40000</v>
      </c>
      <c r="C12" s="30">
        <f t="shared" si="5"/>
        <v>44999</v>
      </c>
      <c r="D12" s="36" t="s">
        <v>8404</v>
      </c>
      <c r="E12" s="36">
        <f>COUNTIFS(state, E$1, goal, "&gt;="&amp;$B12, goal, "&lt;="&amp;$C12)</f>
        <v>21</v>
      </c>
      <c r="F12" s="36">
        <f>COUNTIFS(state, F$1, goal, "&gt;="&amp;$B12, goal, "&lt;="&amp;$C12)</f>
        <v>16</v>
      </c>
      <c r="G12" s="36">
        <f>COUNTIFS(state, G$1, goal, "&gt;="&amp;$B12, goal, "&lt;="&amp;$C12)</f>
        <v>6</v>
      </c>
      <c r="H12" s="36">
        <f t="shared" si="1"/>
        <v>43</v>
      </c>
      <c r="I12" s="37">
        <f t="shared" si="2"/>
        <v>0.48837209302325579</v>
      </c>
      <c r="J12" s="37">
        <f t="shared" si="0"/>
        <v>0.37209302325581395</v>
      </c>
      <c r="K12" s="37">
        <f t="shared" si="0"/>
        <v>0.13953488372093023</v>
      </c>
      <c r="L12" s="38">
        <f t="shared" si="3"/>
        <v>1</v>
      </c>
    </row>
    <row r="13" spans="2:12" x14ac:dyDescent="0.35">
      <c r="B13" s="30">
        <f t="shared" si="4"/>
        <v>45000</v>
      </c>
      <c r="C13" s="30">
        <f t="shared" si="5"/>
        <v>49999</v>
      </c>
      <c r="D13" s="36" t="s">
        <v>8405</v>
      </c>
      <c r="E13" s="36">
        <f>COUNTIFS(state, E$1, goal, "&gt;="&amp;$B13, goal, "&lt;="&amp;$C13)</f>
        <v>6</v>
      </c>
      <c r="F13" s="36">
        <f>COUNTIFS(state, F$1, goal, "&gt;="&amp;$B13, goal, "&lt;="&amp;$C13)</f>
        <v>11</v>
      </c>
      <c r="G13" s="36">
        <f>COUNTIFS(state, G$1, goal, "&gt;="&amp;$B13, goal, "&lt;="&amp;$C13)</f>
        <v>4</v>
      </c>
      <c r="H13" s="36">
        <f t="shared" si="1"/>
        <v>21</v>
      </c>
      <c r="I13" s="37">
        <f t="shared" si="2"/>
        <v>0.2857142857142857</v>
      </c>
      <c r="J13" s="37">
        <f t="shared" si="0"/>
        <v>0.52380952380952384</v>
      </c>
      <c r="K13" s="37">
        <f t="shared" si="0"/>
        <v>0.19047619047619047</v>
      </c>
      <c r="L13" s="38">
        <f t="shared" si="3"/>
        <v>1</v>
      </c>
    </row>
    <row r="14" spans="2:12" x14ac:dyDescent="0.35">
      <c r="B14" s="31">
        <v>50000</v>
      </c>
      <c r="C14" s="32">
        <v>9.9999999999999895E+30</v>
      </c>
      <c r="D14" s="36" t="s">
        <v>8406</v>
      </c>
      <c r="E14" s="36">
        <f>COUNTIFS(state, E$1, goal, "&gt;="&amp;$B14, goal, "&lt;="&amp;$C14)</f>
        <v>86</v>
      </c>
      <c r="F14" s="36">
        <f>COUNTIFS(state, F$1, goal, "&gt;="&amp;$B14, goal, "&lt;="&amp;$C14)</f>
        <v>258</v>
      </c>
      <c r="G14" s="36">
        <f>COUNTIFS(state, G$1, goal, "&gt;="&amp;$B14, goal, "&lt;="&amp;$C14)</f>
        <v>100</v>
      </c>
      <c r="H14" s="36">
        <f t="shared" si="1"/>
        <v>444</v>
      </c>
      <c r="I14" s="37">
        <f t="shared" si="2"/>
        <v>0.19369369369369369</v>
      </c>
      <c r="J14" s="37">
        <f t="shared" si="0"/>
        <v>0.58108108108108103</v>
      </c>
      <c r="K14" s="37">
        <f t="shared" si="0"/>
        <v>0.22522522522522523</v>
      </c>
      <c r="L14" s="38">
        <f t="shared" si="3"/>
        <v>1</v>
      </c>
    </row>
    <row r="15" spans="2:12" x14ac:dyDescent="0.35">
      <c r="B15" s="33"/>
      <c r="C15" s="33"/>
      <c r="D15" s="36" t="s">
        <v>8395</v>
      </c>
      <c r="E15" s="36">
        <f>SUM(E3:E14)</f>
        <v>2185</v>
      </c>
      <c r="F15" s="36">
        <f>SUM(F3:F14)</f>
        <v>1530</v>
      </c>
      <c r="G15" s="36">
        <f>SUM(G3:G14)</f>
        <v>349</v>
      </c>
      <c r="H15" s="36">
        <f>SUM(H3:H14)</f>
        <v>4064</v>
      </c>
      <c r="I15" s="39"/>
      <c r="J15" s="39"/>
      <c r="K15" s="39"/>
      <c r="L15" s="39"/>
    </row>
  </sheetData>
  <conditionalFormatting sqref="I3:K14">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EF54B-DF8A-478C-A776-974694A57205}">
  <sheetPr>
    <tabColor rgb="FF7030A0"/>
  </sheetPr>
  <dimension ref="B1:H4116"/>
  <sheetViews>
    <sheetView zoomScale="80" zoomScaleNormal="80" workbookViewId="0">
      <selection activeCell="I1" sqref="I1"/>
    </sheetView>
  </sheetViews>
  <sheetFormatPr defaultRowHeight="14.5" x14ac:dyDescent="0.35"/>
  <cols>
    <col min="3" max="3" width="9.1796875" bestFit="1" customWidth="1"/>
    <col min="4" max="4" width="13" bestFit="1" customWidth="1"/>
    <col min="5" max="5" width="13.26953125" bestFit="1" customWidth="1"/>
    <col min="6" max="6" width="15.453125" bestFit="1" customWidth="1"/>
    <col min="7" max="7" width="16.7265625" bestFit="1" customWidth="1"/>
    <col min="8" max="8" width="19" bestFit="1" customWidth="1"/>
  </cols>
  <sheetData>
    <row r="1" spans="2:8" x14ac:dyDescent="0.35">
      <c r="B1" s="41"/>
      <c r="C1" s="41"/>
      <c r="D1" s="41"/>
    </row>
    <row r="2" spans="2:8" x14ac:dyDescent="0.35">
      <c r="B2" s="1" t="s">
        <v>0</v>
      </c>
      <c r="C2" s="1" t="s">
        <v>8218</v>
      </c>
      <c r="D2" s="1" t="s">
        <v>8262</v>
      </c>
      <c r="E2" s="1" t="s">
        <v>8408</v>
      </c>
      <c r="F2" s="1" t="s">
        <v>8409</v>
      </c>
      <c r="G2" s="1" t="s">
        <v>8410</v>
      </c>
      <c r="H2" s="1" t="s">
        <v>8411</v>
      </c>
    </row>
    <row r="3" spans="2:8" x14ac:dyDescent="0.35">
      <c r="B3" s="6">
        <v>0</v>
      </c>
      <c r="C3" t="str">
        <f>INDEX(state,MATCH(Bonus_StatAn!$B3,Analysis!$A:$A,0))</f>
        <v>successful</v>
      </c>
      <c r="D3" s="6">
        <f>INDEX(backers,MATCH(Bonus_StatAn!$B3,Analysis!$A:$A,0))</f>
        <v>182</v>
      </c>
      <c r="E3" t="b">
        <f>$C3="successful"</f>
        <v>1</v>
      </c>
      <c r="F3" t="b">
        <f>OR($C3="canceled", $C3="failed")</f>
        <v>0</v>
      </c>
      <c r="G3">
        <f>IF($E3, D3, "")</f>
        <v>182</v>
      </c>
      <c r="H3" t="str">
        <f>IF(F3, D3, "")</f>
        <v/>
      </c>
    </row>
    <row r="4" spans="2:8" x14ac:dyDescent="0.35">
      <c r="B4" s="6">
        <v>1</v>
      </c>
      <c r="C4" t="str">
        <f>INDEX(state,MATCH(Bonus_StatAn!$B4,Analysis!$A:$A,0))</f>
        <v>successful</v>
      </c>
      <c r="D4" s="6">
        <f>INDEX(backers,MATCH(Bonus_StatAn!$B4,Analysis!$A:$A,0))</f>
        <v>79</v>
      </c>
      <c r="E4" t="b">
        <f t="shared" ref="E4:E67" si="0">$C4="successful"</f>
        <v>1</v>
      </c>
      <c r="F4" t="b">
        <f t="shared" ref="F4:F67" si="1">OR($C4="canceled", $C4="failed")</f>
        <v>0</v>
      </c>
      <c r="G4">
        <f t="shared" ref="G4:G67" si="2">IF($E4, D4, "")</f>
        <v>79</v>
      </c>
      <c r="H4" t="str">
        <f t="shared" ref="H4:H67" si="3">IF(F4, D4, "")</f>
        <v/>
      </c>
    </row>
    <row r="5" spans="2:8" x14ac:dyDescent="0.35">
      <c r="B5" s="6">
        <v>2</v>
      </c>
      <c r="C5" t="str">
        <f>INDEX(state,MATCH(Bonus_StatAn!$B5,Analysis!$A:$A,0))</f>
        <v>successful</v>
      </c>
      <c r="D5" s="6">
        <f>INDEX(backers,MATCH(Bonus_StatAn!$B5,Analysis!$A:$A,0))</f>
        <v>35</v>
      </c>
      <c r="E5" t="b">
        <f t="shared" si="0"/>
        <v>1</v>
      </c>
      <c r="F5" t="b">
        <f t="shared" si="1"/>
        <v>0</v>
      </c>
      <c r="G5">
        <f t="shared" si="2"/>
        <v>35</v>
      </c>
      <c r="H5" t="str">
        <f t="shared" si="3"/>
        <v/>
      </c>
    </row>
    <row r="6" spans="2:8" x14ac:dyDescent="0.35">
      <c r="B6" s="6">
        <v>3</v>
      </c>
      <c r="C6" t="str">
        <f>INDEX(state,MATCH(Bonus_StatAn!$B6,Analysis!$A:$A,0))</f>
        <v>successful</v>
      </c>
      <c r="D6" s="6">
        <f>INDEX(backers,MATCH(Bonus_StatAn!$B6,Analysis!$A:$A,0))</f>
        <v>150</v>
      </c>
      <c r="E6" t="b">
        <f t="shared" si="0"/>
        <v>1</v>
      </c>
      <c r="F6" t="b">
        <f t="shared" si="1"/>
        <v>0</v>
      </c>
      <c r="G6">
        <f t="shared" si="2"/>
        <v>150</v>
      </c>
      <c r="H6" t="str">
        <f t="shared" si="3"/>
        <v/>
      </c>
    </row>
    <row r="7" spans="2:8" x14ac:dyDescent="0.35">
      <c r="B7" s="6">
        <v>4</v>
      </c>
      <c r="C7" t="str">
        <f>INDEX(state,MATCH(Bonus_StatAn!$B7,Analysis!$A:$A,0))</f>
        <v>successful</v>
      </c>
      <c r="D7" s="6">
        <f>INDEX(backers,MATCH(Bonus_StatAn!$B7,Analysis!$A:$A,0))</f>
        <v>284</v>
      </c>
      <c r="E7" t="b">
        <f t="shared" si="0"/>
        <v>1</v>
      </c>
      <c r="F7" t="b">
        <f t="shared" si="1"/>
        <v>0</v>
      </c>
      <c r="G7">
        <f t="shared" si="2"/>
        <v>284</v>
      </c>
      <c r="H7" t="str">
        <f t="shared" si="3"/>
        <v/>
      </c>
    </row>
    <row r="8" spans="2:8" x14ac:dyDescent="0.35">
      <c r="B8" s="6">
        <v>5</v>
      </c>
      <c r="C8" t="str">
        <f>INDEX(state,MATCH(Bonus_StatAn!$B8,Analysis!$A:$A,0))</f>
        <v>successful</v>
      </c>
      <c r="D8" s="6">
        <f>INDEX(backers,MATCH(Bonus_StatAn!$B8,Analysis!$A:$A,0))</f>
        <v>47</v>
      </c>
      <c r="E8" t="b">
        <f t="shared" si="0"/>
        <v>1</v>
      </c>
      <c r="F8" t="b">
        <f t="shared" si="1"/>
        <v>0</v>
      </c>
      <c r="G8">
        <f t="shared" si="2"/>
        <v>47</v>
      </c>
      <c r="H8" t="str">
        <f t="shared" si="3"/>
        <v/>
      </c>
    </row>
    <row r="9" spans="2:8" x14ac:dyDescent="0.35">
      <c r="B9" s="6">
        <v>6</v>
      </c>
      <c r="C9" t="str">
        <f>INDEX(state,MATCH(Bonus_StatAn!$B9,Analysis!$A:$A,0))</f>
        <v>successful</v>
      </c>
      <c r="D9" s="6">
        <f>INDEX(backers,MATCH(Bonus_StatAn!$B9,Analysis!$A:$A,0))</f>
        <v>58</v>
      </c>
      <c r="E9" t="b">
        <f t="shared" si="0"/>
        <v>1</v>
      </c>
      <c r="F9" t="b">
        <f t="shared" si="1"/>
        <v>0</v>
      </c>
      <c r="G9">
        <f t="shared" si="2"/>
        <v>58</v>
      </c>
      <c r="H9" t="str">
        <f t="shared" si="3"/>
        <v/>
      </c>
    </row>
    <row r="10" spans="2:8" x14ac:dyDescent="0.35">
      <c r="B10" s="6">
        <v>7</v>
      </c>
      <c r="C10" t="str">
        <f>INDEX(state,MATCH(Bonus_StatAn!$B10,Analysis!$A:$A,0))</f>
        <v>successful</v>
      </c>
      <c r="D10" s="6">
        <f>INDEX(backers,MATCH(Bonus_StatAn!$B10,Analysis!$A:$A,0))</f>
        <v>57</v>
      </c>
      <c r="E10" t="b">
        <f t="shared" si="0"/>
        <v>1</v>
      </c>
      <c r="F10" t="b">
        <f t="shared" si="1"/>
        <v>0</v>
      </c>
      <c r="G10">
        <f t="shared" si="2"/>
        <v>57</v>
      </c>
      <c r="H10" t="str">
        <f t="shared" si="3"/>
        <v/>
      </c>
    </row>
    <row r="11" spans="2:8" x14ac:dyDescent="0.35">
      <c r="B11" s="6">
        <v>8</v>
      </c>
      <c r="C11" t="str">
        <f>INDEX(state,MATCH(Bonus_StatAn!$B11,Analysis!$A:$A,0))</f>
        <v>successful</v>
      </c>
      <c r="D11" s="6">
        <f>INDEX(backers,MATCH(Bonus_StatAn!$B11,Analysis!$A:$A,0))</f>
        <v>12</v>
      </c>
      <c r="E11" t="b">
        <f t="shared" si="0"/>
        <v>1</v>
      </c>
      <c r="F11" t="b">
        <f t="shared" si="1"/>
        <v>0</v>
      </c>
      <c r="G11">
        <f t="shared" si="2"/>
        <v>12</v>
      </c>
      <c r="H11" t="str">
        <f t="shared" si="3"/>
        <v/>
      </c>
    </row>
    <row r="12" spans="2:8" x14ac:dyDescent="0.35">
      <c r="B12" s="6">
        <v>9</v>
      </c>
      <c r="C12" t="str">
        <f>INDEX(state,MATCH(Bonus_StatAn!$B12,Analysis!$A:$A,0))</f>
        <v>successful</v>
      </c>
      <c r="D12" s="6">
        <f>INDEX(backers,MATCH(Bonus_StatAn!$B12,Analysis!$A:$A,0))</f>
        <v>20</v>
      </c>
      <c r="E12" t="b">
        <f t="shared" si="0"/>
        <v>1</v>
      </c>
      <c r="F12" t="b">
        <f t="shared" si="1"/>
        <v>0</v>
      </c>
      <c r="G12">
        <f t="shared" si="2"/>
        <v>20</v>
      </c>
      <c r="H12" t="str">
        <f t="shared" si="3"/>
        <v/>
      </c>
    </row>
    <row r="13" spans="2:8" x14ac:dyDescent="0.35">
      <c r="B13" s="6">
        <v>10</v>
      </c>
      <c r="C13" t="str">
        <f>INDEX(state,MATCH(Bonus_StatAn!$B13,Analysis!$A:$A,0))</f>
        <v>successful</v>
      </c>
      <c r="D13" s="6">
        <f>INDEX(backers,MATCH(Bonus_StatAn!$B13,Analysis!$A:$A,0))</f>
        <v>19</v>
      </c>
      <c r="E13" t="b">
        <f t="shared" si="0"/>
        <v>1</v>
      </c>
      <c r="F13" t="b">
        <f t="shared" si="1"/>
        <v>0</v>
      </c>
      <c r="G13">
        <f t="shared" si="2"/>
        <v>19</v>
      </c>
      <c r="H13" t="str">
        <f t="shared" si="3"/>
        <v/>
      </c>
    </row>
    <row r="14" spans="2:8" x14ac:dyDescent="0.35">
      <c r="B14" s="6">
        <v>11</v>
      </c>
      <c r="C14" t="str">
        <f>INDEX(state,MATCH(Bonus_StatAn!$B14,Analysis!$A:$A,0))</f>
        <v>successful</v>
      </c>
      <c r="D14" s="6">
        <f>INDEX(backers,MATCH(Bonus_StatAn!$B14,Analysis!$A:$A,0))</f>
        <v>75</v>
      </c>
      <c r="E14" t="b">
        <f t="shared" si="0"/>
        <v>1</v>
      </c>
      <c r="F14" t="b">
        <f t="shared" si="1"/>
        <v>0</v>
      </c>
      <c r="G14">
        <f t="shared" si="2"/>
        <v>75</v>
      </c>
      <c r="H14" t="str">
        <f t="shared" si="3"/>
        <v/>
      </c>
    </row>
    <row r="15" spans="2:8" x14ac:dyDescent="0.35">
      <c r="B15" s="6">
        <v>12</v>
      </c>
      <c r="C15" t="str">
        <f>INDEX(state,MATCH(Bonus_StatAn!$B15,Analysis!$A:$A,0))</f>
        <v>successful</v>
      </c>
      <c r="D15" s="6">
        <f>INDEX(backers,MATCH(Bonus_StatAn!$B15,Analysis!$A:$A,0))</f>
        <v>827</v>
      </c>
      <c r="E15" t="b">
        <f t="shared" si="0"/>
        <v>1</v>
      </c>
      <c r="F15" t="b">
        <f t="shared" si="1"/>
        <v>0</v>
      </c>
      <c r="G15">
        <f t="shared" si="2"/>
        <v>827</v>
      </c>
      <c r="H15" t="str">
        <f t="shared" si="3"/>
        <v/>
      </c>
    </row>
    <row r="16" spans="2:8" x14ac:dyDescent="0.35">
      <c r="B16" s="6">
        <v>13</v>
      </c>
      <c r="C16" t="str">
        <f>INDEX(state,MATCH(Bonus_StatAn!$B16,Analysis!$A:$A,0))</f>
        <v>successful</v>
      </c>
      <c r="D16" s="6">
        <f>INDEX(backers,MATCH(Bonus_StatAn!$B16,Analysis!$A:$A,0))</f>
        <v>51</v>
      </c>
      <c r="E16" t="b">
        <f t="shared" si="0"/>
        <v>1</v>
      </c>
      <c r="F16" t="b">
        <f t="shared" si="1"/>
        <v>0</v>
      </c>
      <c r="G16">
        <f t="shared" si="2"/>
        <v>51</v>
      </c>
      <c r="H16" t="str">
        <f t="shared" si="3"/>
        <v/>
      </c>
    </row>
    <row r="17" spans="2:8" x14ac:dyDescent="0.35">
      <c r="B17" s="6">
        <v>14</v>
      </c>
      <c r="C17" t="str">
        <f>INDEX(state,MATCH(Bonus_StatAn!$B17,Analysis!$A:$A,0))</f>
        <v>successful</v>
      </c>
      <c r="D17" s="6">
        <f>INDEX(backers,MATCH(Bonus_StatAn!$B17,Analysis!$A:$A,0))</f>
        <v>41</v>
      </c>
      <c r="E17" t="b">
        <f t="shared" si="0"/>
        <v>1</v>
      </c>
      <c r="F17" t="b">
        <f t="shared" si="1"/>
        <v>0</v>
      </c>
      <c r="G17">
        <f t="shared" si="2"/>
        <v>41</v>
      </c>
      <c r="H17" t="str">
        <f t="shared" si="3"/>
        <v/>
      </c>
    </row>
    <row r="18" spans="2:8" x14ac:dyDescent="0.35">
      <c r="B18" s="6">
        <v>15</v>
      </c>
      <c r="C18" t="str">
        <f>INDEX(state,MATCH(Bonus_StatAn!$B18,Analysis!$A:$A,0))</f>
        <v>successful</v>
      </c>
      <c r="D18" s="6">
        <f>INDEX(backers,MATCH(Bonus_StatAn!$B18,Analysis!$A:$A,0))</f>
        <v>98</v>
      </c>
      <c r="E18" t="b">
        <f t="shared" si="0"/>
        <v>1</v>
      </c>
      <c r="F18" t="b">
        <f t="shared" si="1"/>
        <v>0</v>
      </c>
      <c r="G18">
        <f t="shared" si="2"/>
        <v>98</v>
      </c>
      <c r="H18" t="str">
        <f t="shared" si="3"/>
        <v/>
      </c>
    </row>
    <row r="19" spans="2:8" x14ac:dyDescent="0.35">
      <c r="B19" s="6">
        <v>16</v>
      </c>
      <c r="C19" t="str">
        <f>INDEX(state,MATCH(Bonus_StatAn!$B19,Analysis!$A:$A,0))</f>
        <v>successful</v>
      </c>
      <c r="D19" s="6">
        <f>INDEX(backers,MATCH(Bonus_StatAn!$B19,Analysis!$A:$A,0))</f>
        <v>70</v>
      </c>
      <c r="E19" t="b">
        <f t="shared" si="0"/>
        <v>1</v>
      </c>
      <c r="F19" t="b">
        <f t="shared" si="1"/>
        <v>0</v>
      </c>
      <c r="G19">
        <f t="shared" si="2"/>
        <v>70</v>
      </c>
      <c r="H19" t="str">
        <f t="shared" si="3"/>
        <v/>
      </c>
    </row>
    <row r="20" spans="2:8" x14ac:dyDescent="0.35">
      <c r="B20" s="6">
        <v>17</v>
      </c>
      <c r="C20" t="str">
        <f>INDEX(state,MATCH(Bonus_StatAn!$B20,Analysis!$A:$A,0))</f>
        <v>successful</v>
      </c>
      <c r="D20" s="6">
        <f>INDEX(backers,MATCH(Bonus_StatAn!$B20,Analysis!$A:$A,0))</f>
        <v>36</v>
      </c>
      <c r="E20" t="b">
        <f t="shared" si="0"/>
        <v>1</v>
      </c>
      <c r="F20" t="b">
        <f t="shared" si="1"/>
        <v>0</v>
      </c>
      <c r="G20">
        <f t="shared" si="2"/>
        <v>36</v>
      </c>
      <c r="H20" t="str">
        <f t="shared" si="3"/>
        <v/>
      </c>
    </row>
    <row r="21" spans="2:8" x14ac:dyDescent="0.35">
      <c r="B21" s="6">
        <v>18</v>
      </c>
      <c r="C21" t="str">
        <f>INDEX(state,MATCH(Bonus_StatAn!$B21,Analysis!$A:$A,0))</f>
        <v>successful</v>
      </c>
      <c r="D21" s="6">
        <f>INDEX(backers,MATCH(Bonus_StatAn!$B21,Analysis!$A:$A,0))</f>
        <v>342</v>
      </c>
      <c r="E21" t="b">
        <f t="shared" si="0"/>
        <v>1</v>
      </c>
      <c r="F21" t="b">
        <f t="shared" si="1"/>
        <v>0</v>
      </c>
      <c r="G21">
        <f t="shared" si="2"/>
        <v>342</v>
      </c>
      <c r="H21" t="str">
        <f t="shared" si="3"/>
        <v/>
      </c>
    </row>
    <row r="22" spans="2:8" x14ac:dyDescent="0.35">
      <c r="B22" s="6">
        <v>19</v>
      </c>
      <c r="C22" t="str">
        <f>INDEX(state,MATCH(Bonus_StatAn!$B22,Analysis!$A:$A,0))</f>
        <v>successful</v>
      </c>
      <c r="D22" s="6">
        <f>INDEX(backers,MATCH(Bonus_StatAn!$B22,Analysis!$A:$A,0))</f>
        <v>22</v>
      </c>
      <c r="E22" t="b">
        <f t="shared" si="0"/>
        <v>1</v>
      </c>
      <c r="F22" t="b">
        <f t="shared" si="1"/>
        <v>0</v>
      </c>
      <c r="G22">
        <f t="shared" si="2"/>
        <v>22</v>
      </c>
      <c r="H22" t="str">
        <f t="shared" si="3"/>
        <v/>
      </c>
    </row>
    <row r="23" spans="2:8" x14ac:dyDescent="0.35">
      <c r="B23" s="6">
        <v>20</v>
      </c>
      <c r="C23" t="str">
        <f>INDEX(state,MATCH(Bonus_StatAn!$B23,Analysis!$A:$A,0))</f>
        <v>successful</v>
      </c>
      <c r="D23" s="6">
        <f>INDEX(backers,MATCH(Bonus_StatAn!$B23,Analysis!$A:$A,0))</f>
        <v>25</v>
      </c>
      <c r="E23" t="b">
        <f t="shared" si="0"/>
        <v>1</v>
      </c>
      <c r="F23" t="b">
        <f t="shared" si="1"/>
        <v>0</v>
      </c>
      <c r="G23">
        <f t="shared" si="2"/>
        <v>25</v>
      </c>
      <c r="H23" t="str">
        <f t="shared" si="3"/>
        <v/>
      </c>
    </row>
    <row r="24" spans="2:8" x14ac:dyDescent="0.35">
      <c r="B24" s="6">
        <v>21</v>
      </c>
      <c r="C24" t="str">
        <f>INDEX(state,MATCH(Bonus_StatAn!$B24,Analysis!$A:$A,0))</f>
        <v>successful</v>
      </c>
      <c r="D24" s="6">
        <f>INDEX(backers,MATCH(Bonus_StatAn!$B24,Analysis!$A:$A,0))</f>
        <v>101</v>
      </c>
      <c r="E24" t="b">
        <f t="shared" si="0"/>
        <v>1</v>
      </c>
      <c r="F24" t="b">
        <f t="shared" si="1"/>
        <v>0</v>
      </c>
      <c r="G24">
        <f t="shared" si="2"/>
        <v>101</v>
      </c>
      <c r="H24" t="str">
        <f t="shared" si="3"/>
        <v/>
      </c>
    </row>
    <row r="25" spans="2:8" x14ac:dyDescent="0.35">
      <c r="B25" s="6">
        <v>22</v>
      </c>
      <c r="C25" t="str">
        <f>INDEX(state,MATCH(Bonus_StatAn!$B25,Analysis!$A:$A,0))</f>
        <v>successful</v>
      </c>
      <c r="D25" s="6">
        <f>INDEX(backers,MATCH(Bonus_StatAn!$B25,Analysis!$A:$A,0))</f>
        <v>8</v>
      </c>
      <c r="E25" t="b">
        <f t="shared" si="0"/>
        <v>1</v>
      </c>
      <c r="F25" t="b">
        <f t="shared" si="1"/>
        <v>0</v>
      </c>
      <c r="G25">
        <f t="shared" si="2"/>
        <v>8</v>
      </c>
      <c r="H25" t="str">
        <f t="shared" si="3"/>
        <v/>
      </c>
    </row>
    <row r="26" spans="2:8" x14ac:dyDescent="0.35">
      <c r="B26" s="6">
        <v>23</v>
      </c>
      <c r="C26" t="str">
        <f>INDEX(state,MATCH(Bonus_StatAn!$B26,Analysis!$A:$A,0))</f>
        <v>successful</v>
      </c>
      <c r="D26" s="6">
        <f>INDEX(backers,MATCH(Bonus_StatAn!$B26,Analysis!$A:$A,0))</f>
        <v>23</v>
      </c>
      <c r="E26" t="b">
        <f t="shared" si="0"/>
        <v>1</v>
      </c>
      <c r="F26" t="b">
        <f t="shared" si="1"/>
        <v>0</v>
      </c>
      <c r="G26">
        <f t="shared" si="2"/>
        <v>23</v>
      </c>
      <c r="H26" t="str">
        <f t="shared" si="3"/>
        <v/>
      </c>
    </row>
    <row r="27" spans="2:8" x14ac:dyDescent="0.35">
      <c r="B27" s="6">
        <v>24</v>
      </c>
      <c r="C27" t="str">
        <f>INDEX(state,MATCH(Bonus_StatAn!$B27,Analysis!$A:$A,0))</f>
        <v>successful</v>
      </c>
      <c r="D27" s="6">
        <f>INDEX(backers,MATCH(Bonus_StatAn!$B27,Analysis!$A:$A,0))</f>
        <v>574</v>
      </c>
      <c r="E27" t="b">
        <f t="shared" si="0"/>
        <v>1</v>
      </c>
      <c r="F27" t="b">
        <f t="shared" si="1"/>
        <v>0</v>
      </c>
      <c r="G27">
        <f t="shared" si="2"/>
        <v>574</v>
      </c>
      <c r="H27" t="str">
        <f t="shared" si="3"/>
        <v/>
      </c>
    </row>
    <row r="28" spans="2:8" x14ac:dyDescent="0.35">
      <c r="B28" s="6">
        <v>25</v>
      </c>
      <c r="C28" t="str">
        <f>INDEX(state,MATCH(Bonus_StatAn!$B28,Analysis!$A:$A,0))</f>
        <v>successful</v>
      </c>
      <c r="D28" s="6">
        <f>INDEX(backers,MATCH(Bonus_StatAn!$B28,Analysis!$A:$A,0))</f>
        <v>14</v>
      </c>
      <c r="E28" t="b">
        <f t="shared" si="0"/>
        <v>1</v>
      </c>
      <c r="F28" t="b">
        <f t="shared" si="1"/>
        <v>0</v>
      </c>
      <c r="G28">
        <f t="shared" si="2"/>
        <v>14</v>
      </c>
      <c r="H28" t="str">
        <f t="shared" si="3"/>
        <v/>
      </c>
    </row>
    <row r="29" spans="2:8" x14ac:dyDescent="0.35">
      <c r="B29" s="6">
        <v>26</v>
      </c>
      <c r="C29" t="str">
        <f>INDEX(state,MATCH(Bonus_StatAn!$B29,Analysis!$A:$A,0))</f>
        <v>successful</v>
      </c>
      <c r="D29" s="6">
        <f>INDEX(backers,MATCH(Bonus_StatAn!$B29,Analysis!$A:$A,0))</f>
        <v>19</v>
      </c>
      <c r="E29" t="b">
        <f t="shared" si="0"/>
        <v>1</v>
      </c>
      <c r="F29" t="b">
        <f t="shared" si="1"/>
        <v>0</v>
      </c>
      <c r="G29">
        <f t="shared" si="2"/>
        <v>19</v>
      </c>
      <c r="H29" t="str">
        <f t="shared" si="3"/>
        <v/>
      </c>
    </row>
    <row r="30" spans="2:8" x14ac:dyDescent="0.35">
      <c r="B30" s="6">
        <v>27</v>
      </c>
      <c r="C30" t="str">
        <f>INDEX(state,MATCH(Bonus_StatAn!$B30,Analysis!$A:$A,0))</f>
        <v>successful</v>
      </c>
      <c r="D30" s="6">
        <f>INDEX(backers,MATCH(Bonus_StatAn!$B30,Analysis!$A:$A,0))</f>
        <v>150</v>
      </c>
      <c r="E30" t="b">
        <f t="shared" si="0"/>
        <v>1</v>
      </c>
      <c r="F30" t="b">
        <f t="shared" si="1"/>
        <v>0</v>
      </c>
      <c r="G30">
        <f t="shared" si="2"/>
        <v>150</v>
      </c>
      <c r="H30" t="str">
        <f t="shared" si="3"/>
        <v/>
      </c>
    </row>
    <row r="31" spans="2:8" x14ac:dyDescent="0.35">
      <c r="B31" s="6">
        <v>28</v>
      </c>
      <c r="C31" t="str">
        <f>INDEX(state,MATCH(Bonus_StatAn!$B31,Analysis!$A:$A,0))</f>
        <v>successful</v>
      </c>
      <c r="D31" s="6">
        <f>INDEX(backers,MATCH(Bonus_StatAn!$B31,Analysis!$A:$A,0))</f>
        <v>71</v>
      </c>
      <c r="E31" t="b">
        <f t="shared" si="0"/>
        <v>1</v>
      </c>
      <c r="F31" t="b">
        <f t="shared" si="1"/>
        <v>0</v>
      </c>
      <c r="G31">
        <f t="shared" si="2"/>
        <v>71</v>
      </c>
      <c r="H31" t="str">
        <f t="shared" si="3"/>
        <v/>
      </c>
    </row>
    <row r="32" spans="2:8" x14ac:dyDescent="0.35">
      <c r="B32" s="6">
        <v>29</v>
      </c>
      <c r="C32" t="str">
        <f>INDEX(state,MATCH(Bonus_StatAn!$B32,Analysis!$A:$A,0))</f>
        <v>successful</v>
      </c>
      <c r="D32" s="6">
        <f>INDEX(backers,MATCH(Bonus_StatAn!$B32,Analysis!$A:$A,0))</f>
        <v>117</v>
      </c>
      <c r="E32" t="b">
        <f t="shared" si="0"/>
        <v>1</v>
      </c>
      <c r="F32" t="b">
        <f t="shared" si="1"/>
        <v>0</v>
      </c>
      <c r="G32">
        <f t="shared" si="2"/>
        <v>117</v>
      </c>
      <c r="H32" t="str">
        <f t="shared" si="3"/>
        <v/>
      </c>
    </row>
    <row r="33" spans="2:8" x14ac:dyDescent="0.35">
      <c r="B33" s="6">
        <v>30</v>
      </c>
      <c r="C33" t="str">
        <f>INDEX(state,MATCH(Bonus_StatAn!$B33,Analysis!$A:$A,0))</f>
        <v>successful</v>
      </c>
      <c r="D33" s="6">
        <f>INDEX(backers,MATCH(Bonus_StatAn!$B33,Analysis!$A:$A,0))</f>
        <v>53</v>
      </c>
      <c r="E33" t="b">
        <f t="shared" si="0"/>
        <v>1</v>
      </c>
      <c r="F33" t="b">
        <f t="shared" si="1"/>
        <v>0</v>
      </c>
      <c r="G33">
        <f t="shared" si="2"/>
        <v>53</v>
      </c>
      <c r="H33" t="str">
        <f t="shared" si="3"/>
        <v/>
      </c>
    </row>
    <row r="34" spans="2:8" x14ac:dyDescent="0.35">
      <c r="B34" s="6">
        <v>31</v>
      </c>
      <c r="C34" t="str">
        <f>INDEX(state,MATCH(Bonus_StatAn!$B34,Analysis!$A:$A,0))</f>
        <v>successful</v>
      </c>
      <c r="D34" s="6">
        <f>INDEX(backers,MATCH(Bonus_StatAn!$B34,Analysis!$A:$A,0))</f>
        <v>1</v>
      </c>
      <c r="E34" t="b">
        <f t="shared" si="0"/>
        <v>1</v>
      </c>
      <c r="F34" t="b">
        <f t="shared" si="1"/>
        <v>0</v>
      </c>
      <c r="G34">
        <f t="shared" si="2"/>
        <v>1</v>
      </c>
      <c r="H34" t="str">
        <f t="shared" si="3"/>
        <v/>
      </c>
    </row>
    <row r="35" spans="2:8" x14ac:dyDescent="0.35">
      <c r="B35" s="6">
        <v>32</v>
      </c>
      <c r="C35" t="str">
        <f>INDEX(state,MATCH(Bonus_StatAn!$B35,Analysis!$A:$A,0))</f>
        <v>successful</v>
      </c>
      <c r="D35" s="6">
        <f>INDEX(backers,MATCH(Bonus_StatAn!$B35,Analysis!$A:$A,0))</f>
        <v>89</v>
      </c>
      <c r="E35" t="b">
        <f t="shared" si="0"/>
        <v>1</v>
      </c>
      <c r="F35" t="b">
        <f t="shared" si="1"/>
        <v>0</v>
      </c>
      <c r="G35">
        <f t="shared" si="2"/>
        <v>89</v>
      </c>
      <c r="H35" t="str">
        <f t="shared" si="3"/>
        <v/>
      </c>
    </row>
    <row r="36" spans="2:8" x14ac:dyDescent="0.35">
      <c r="B36" s="6">
        <v>33</v>
      </c>
      <c r="C36" t="str">
        <f>INDEX(state,MATCH(Bonus_StatAn!$B36,Analysis!$A:$A,0))</f>
        <v>successful</v>
      </c>
      <c r="D36" s="6">
        <f>INDEX(backers,MATCH(Bonus_StatAn!$B36,Analysis!$A:$A,0))</f>
        <v>64</v>
      </c>
      <c r="E36" t="b">
        <f t="shared" si="0"/>
        <v>1</v>
      </c>
      <c r="F36" t="b">
        <f t="shared" si="1"/>
        <v>0</v>
      </c>
      <c r="G36">
        <f t="shared" si="2"/>
        <v>64</v>
      </c>
      <c r="H36" t="str">
        <f t="shared" si="3"/>
        <v/>
      </c>
    </row>
    <row r="37" spans="2:8" x14ac:dyDescent="0.35">
      <c r="B37" s="6">
        <v>34</v>
      </c>
      <c r="C37" t="str">
        <f>INDEX(state,MATCH(Bonus_StatAn!$B37,Analysis!$A:$A,0))</f>
        <v>successful</v>
      </c>
      <c r="D37" s="6">
        <f>INDEX(backers,MATCH(Bonus_StatAn!$B37,Analysis!$A:$A,0))</f>
        <v>68</v>
      </c>
      <c r="E37" t="b">
        <f t="shared" si="0"/>
        <v>1</v>
      </c>
      <c r="F37" t="b">
        <f t="shared" si="1"/>
        <v>0</v>
      </c>
      <c r="G37">
        <f t="shared" si="2"/>
        <v>68</v>
      </c>
      <c r="H37" t="str">
        <f t="shared" si="3"/>
        <v/>
      </c>
    </row>
    <row r="38" spans="2:8" x14ac:dyDescent="0.35">
      <c r="B38" s="6">
        <v>35</v>
      </c>
      <c r="C38" t="str">
        <f>INDEX(state,MATCH(Bonus_StatAn!$B38,Analysis!$A:$A,0))</f>
        <v>successful</v>
      </c>
      <c r="D38" s="6">
        <f>INDEX(backers,MATCH(Bonus_StatAn!$B38,Analysis!$A:$A,0))</f>
        <v>28</v>
      </c>
      <c r="E38" t="b">
        <f t="shared" si="0"/>
        <v>1</v>
      </c>
      <c r="F38" t="b">
        <f t="shared" si="1"/>
        <v>0</v>
      </c>
      <c r="G38">
        <f t="shared" si="2"/>
        <v>28</v>
      </c>
      <c r="H38" t="str">
        <f t="shared" si="3"/>
        <v/>
      </c>
    </row>
    <row r="39" spans="2:8" x14ac:dyDescent="0.35">
      <c r="B39" s="6">
        <v>36</v>
      </c>
      <c r="C39" t="str">
        <f>INDEX(state,MATCH(Bonus_StatAn!$B39,Analysis!$A:$A,0))</f>
        <v>successful</v>
      </c>
      <c r="D39" s="6">
        <f>INDEX(backers,MATCH(Bonus_StatAn!$B39,Analysis!$A:$A,0))</f>
        <v>44</v>
      </c>
      <c r="E39" t="b">
        <f t="shared" si="0"/>
        <v>1</v>
      </c>
      <c r="F39" t="b">
        <f t="shared" si="1"/>
        <v>0</v>
      </c>
      <c r="G39">
        <f t="shared" si="2"/>
        <v>44</v>
      </c>
      <c r="H39" t="str">
        <f t="shared" si="3"/>
        <v/>
      </c>
    </row>
    <row r="40" spans="2:8" x14ac:dyDescent="0.35">
      <c r="B40" s="6">
        <v>37</v>
      </c>
      <c r="C40" t="str">
        <f>INDEX(state,MATCH(Bonus_StatAn!$B40,Analysis!$A:$A,0))</f>
        <v>successful</v>
      </c>
      <c r="D40" s="6">
        <f>INDEX(backers,MATCH(Bonus_StatAn!$B40,Analysis!$A:$A,0))</f>
        <v>253</v>
      </c>
      <c r="E40" t="b">
        <f t="shared" si="0"/>
        <v>1</v>
      </c>
      <c r="F40" t="b">
        <f t="shared" si="1"/>
        <v>0</v>
      </c>
      <c r="G40">
        <f t="shared" si="2"/>
        <v>253</v>
      </c>
      <c r="H40" t="str">
        <f t="shared" si="3"/>
        <v/>
      </c>
    </row>
    <row r="41" spans="2:8" x14ac:dyDescent="0.35">
      <c r="B41" s="6">
        <v>38</v>
      </c>
      <c r="C41" t="str">
        <f>INDEX(state,MATCH(Bonus_StatAn!$B41,Analysis!$A:$A,0))</f>
        <v>successful</v>
      </c>
      <c r="D41" s="6">
        <f>INDEX(backers,MATCH(Bonus_StatAn!$B41,Analysis!$A:$A,0))</f>
        <v>66</v>
      </c>
      <c r="E41" t="b">
        <f t="shared" si="0"/>
        <v>1</v>
      </c>
      <c r="F41" t="b">
        <f t="shared" si="1"/>
        <v>0</v>
      </c>
      <c r="G41">
        <f t="shared" si="2"/>
        <v>66</v>
      </c>
      <c r="H41" t="str">
        <f t="shared" si="3"/>
        <v/>
      </c>
    </row>
    <row r="42" spans="2:8" x14ac:dyDescent="0.35">
      <c r="B42" s="6">
        <v>39</v>
      </c>
      <c r="C42" t="str">
        <f>INDEX(state,MATCH(Bonus_StatAn!$B42,Analysis!$A:$A,0))</f>
        <v>successful</v>
      </c>
      <c r="D42" s="6">
        <f>INDEX(backers,MATCH(Bonus_StatAn!$B42,Analysis!$A:$A,0))</f>
        <v>217</v>
      </c>
      <c r="E42" t="b">
        <f t="shared" si="0"/>
        <v>1</v>
      </c>
      <c r="F42" t="b">
        <f t="shared" si="1"/>
        <v>0</v>
      </c>
      <c r="G42">
        <f t="shared" si="2"/>
        <v>217</v>
      </c>
      <c r="H42" t="str">
        <f t="shared" si="3"/>
        <v/>
      </c>
    </row>
    <row r="43" spans="2:8" x14ac:dyDescent="0.35">
      <c r="B43" s="6">
        <v>40</v>
      </c>
      <c r="C43" t="str">
        <f>INDEX(state,MATCH(Bonus_StatAn!$B43,Analysis!$A:$A,0))</f>
        <v>successful</v>
      </c>
      <c r="D43" s="6">
        <f>INDEX(backers,MATCH(Bonus_StatAn!$B43,Analysis!$A:$A,0))</f>
        <v>16</v>
      </c>
      <c r="E43" t="b">
        <f t="shared" si="0"/>
        <v>1</v>
      </c>
      <c r="F43" t="b">
        <f t="shared" si="1"/>
        <v>0</v>
      </c>
      <c r="G43">
        <f t="shared" si="2"/>
        <v>16</v>
      </c>
      <c r="H43" t="str">
        <f t="shared" si="3"/>
        <v/>
      </c>
    </row>
    <row r="44" spans="2:8" x14ac:dyDescent="0.35">
      <c r="B44" s="6">
        <v>41</v>
      </c>
      <c r="C44" t="str">
        <f>INDEX(state,MATCH(Bonus_StatAn!$B44,Analysis!$A:$A,0))</f>
        <v>successful</v>
      </c>
      <c r="D44" s="6">
        <f>INDEX(backers,MATCH(Bonus_StatAn!$B44,Analysis!$A:$A,0))</f>
        <v>19</v>
      </c>
      <c r="E44" t="b">
        <f t="shared" si="0"/>
        <v>1</v>
      </c>
      <c r="F44" t="b">
        <f t="shared" si="1"/>
        <v>0</v>
      </c>
      <c r="G44">
        <f t="shared" si="2"/>
        <v>19</v>
      </c>
      <c r="H44" t="str">
        <f t="shared" si="3"/>
        <v/>
      </c>
    </row>
    <row r="45" spans="2:8" x14ac:dyDescent="0.35">
      <c r="B45" s="6">
        <v>42</v>
      </c>
      <c r="C45" t="str">
        <f>INDEX(state,MATCH(Bonus_StatAn!$B45,Analysis!$A:$A,0))</f>
        <v>successful</v>
      </c>
      <c r="D45" s="6">
        <f>INDEX(backers,MATCH(Bonus_StatAn!$B45,Analysis!$A:$A,0))</f>
        <v>169</v>
      </c>
      <c r="E45" t="b">
        <f t="shared" si="0"/>
        <v>1</v>
      </c>
      <c r="F45" t="b">
        <f t="shared" si="1"/>
        <v>0</v>
      </c>
      <c r="G45">
        <f t="shared" si="2"/>
        <v>169</v>
      </c>
      <c r="H45" t="str">
        <f t="shared" si="3"/>
        <v/>
      </c>
    </row>
    <row r="46" spans="2:8" x14ac:dyDescent="0.35">
      <c r="B46" s="6">
        <v>43</v>
      </c>
      <c r="C46" t="str">
        <f>INDEX(state,MATCH(Bonus_StatAn!$B46,Analysis!$A:$A,0))</f>
        <v>successful</v>
      </c>
      <c r="D46" s="6">
        <f>INDEX(backers,MATCH(Bonus_StatAn!$B46,Analysis!$A:$A,0))</f>
        <v>263</v>
      </c>
      <c r="E46" t="b">
        <f t="shared" si="0"/>
        <v>1</v>
      </c>
      <c r="F46" t="b">
        <f t="shared" si="1"/>
        <v>0</v>
      </c>
      <c r="G46">
        <f t="shared" si="2"/>
        <v>263</v>
      </c>
      <c r="H46" t="str">
        <f t="shared" si="3"/>
        <v/>
      </c>
    </row>
    <row r="47" spans="2:8" x14ac:dyDescent="0.35">
      <c r="B47" s="6">
        <v>44</v>
      </c>
      <c r="C47" t="str">
        <f>INDEX(state,MATCH(Bonus_StatAn!$B47,Analysis!$A:$A,0))</f>
        <v>successful</v>
      </c>
      <c r="D47" s="6">
        <f>INDEX(backers,MATCH(Bonus_StatAn!$B47,Analysis!$A:$A,0))</f>
        <v>15</v>
      </c>
      <c r="E47" t="b">
        <f t="shared" si="0"/>
        <v>1</v>
      </c>
      <c r="F47" t="b">
        <f t="shared" si="1"/>
        <v>0</v>
      </c>
      <c r="G47">
        <f t="shared" si="2"/>
        <v>15</v>
      </c>
      <c r="H47" t="str">
        <f t="shared" si="3"/>
        <v/>
      </c>
    </row>
    <row r="48" spans="2:8" x14ac:dyDescent="0.35">
      <c r="B48" s="6">
        <v>45</v>
      </c>
      <c r="C48" t="str">
        <f>INDEX(state,MATCH(Bonus_StatAn!$B48,Analysis!$A:$A,0))</f>
        <v>successful</v>
      </c>
      <c r="D48" s="6">
        <f>INDEX(backers,MATCH(Bonus_StatAn!$B48,Analysis!$A:$A,0))</f>
        <v>61</v>
      </c>
      <c r="E48" t="b">
        <f t="shared" si="0"/>
        <v>1</v>
      </c>
      <c r="F48" t="b">
        <f t="shared" si="1"/>
        <v>0</v>
      </c>
      <c r="G48">
        <f t="shared" si="2"/>
        <v>61</v>
      </c>
      <c r="H48" t="str">
        <f t="shared" si="3"/>
        <v/>
      </c>
    </row>
    <row r="49" spans="2:8" x14ac:dyDescent="0.35">
      <c r="B49" s="6">
        <v>46</v>
      </c>
      <c r="C49" t="str">
        <f>INDEX(state,MATCH(Bonus_StatAn!$B49,Analysis!$A:$A,0))</f>
        <v>successful</v>
      </c>
      <c r="D49" s="6">
        <f>INDEX(backers,MATCH(Bonus_StatAn!$B49,Analysis!$A:$A,0))</f>
        <v>45</v>
      </c>
      <c r="E49" t="b">
        <f t="shared" si="0"/>
        <v>1</v>
      </c>
      <c r="F49" t="b">
        <f t="shared" si="1"/>
        <v>0</v>
      </c>
      <c r="G49">
        <f t="shared" si="2"/>
        <v>45</v>
      </c>
      <c r="H49" t="str">
        <f t="shared" si="3"/>
        <v/>
      </c>
    </row>
    <row r="50" spans="2:8" x14ac:dyDescent="0.35">
      <c r="B50" s="6">
        <v>47</v>
      </c>
      <c r="C50" t="str">
        <f>INDEX(state,MATCH(Bonus_StatAn!$B50,Analysis!$A:$A,0))</f>
        <v>successful</v>
      </c>
      <c r="D50" s="6">
        <f>INDEX(backers,MATCH(Bonus_StatAn!$B50,Analysis!$A:$A,0))</f>
        <v>70</v>
      </c>
      <c r="E50" t="b">
        <f t="shared" si="0"/>
        <v>1</v>
      </c>
      <c r="F50" t="b">
        <f t="shared" si="1"/>
        <v>0</v>
      </c>
      <c r="G50">
        <f t="shared" si="2"/>
        <v>70</v>
      </c>
      <c r="H50" t="str">
        <f t="shared" si="3"/>
        <v/>
      </c>
    </row>
    <row r="51" spans="2:8" x14ac:dyDescent="0.35">
      <c r="B51" s="6">
        <v>48</v>
      </c>
      <c r="C51" t="str">
        <f>INDEX(state,MATCH(Bonus_StatAn!$B51,Analysis!$A:$A,0))</f>
        <v>successful</v>
      </c>
      <c r="D51" s="6">
        <f>INDEX(backers,MATCH(Bonus_StatAn!$B51,Analysis!$A:$A,0))</f>
        <v>38</v>
      </c>
      <c r="E51" t="b">
        <f t="shared" si="0"/>
        <v>1</v>
      </c>
      <c r="F51" t="b">
        <f t="shared" si="1"/>
        <v>0</v>
      </c>
      <c r="G51">
        <f t="shared" si="2"/>
        <v>38</v>
      </c>
      <c r="H51" t="str">
        <f t="shared" si="3"/>
        <v/>
      </c>
    </row>
    <row r="52" spans="2:8" x14ac:dyDescent="0.35">
      <c r="B52" s="6">
        <v>49</v>
      </c>
      <c r="C52" t="str">
        <f>INDEX(state,MATCH(Bonus_StatAn!$B52,Analysis!$A:$A,0))</f>
        <v>successful</v>
      </c>
      <c r="D52" s="6">
        <f>INDEX(backers,MATCH(Bonus_StatAn!$B52,Analysis!$A:$A,0))</f>
        <v>87</v>
      </c>
      <c r="E52" t="b">
        <f t="shared" si="0"/>
        <v>1</v>
      </c>
      <c r="F52" t="b">
        <f t="shared" si="1"/>
        <v>0</v>
      </c>
      <c r="G52">
        <f t="shared" si="2"/>
        <v>87</v>
      </c>
      <c r="H52" t="str">
        <f t="shared" si="3"/>
        <v/>
      </c>
    </row>
    <row r="53" spans="2:8" x14ac:dyDescent="0.35">
      <c r="B53" s="6">
        <v>50</v>
      </c>
      <c r="C53" t="str">
        <f>INDEX(state,MATCH(Bonus_StatAn!$B53,Analysis!$A:$A,0))</f>
        <v>successful</v>
      </c>
      <c r="D53" s="6">
        <f>INDEX(backers,MATCH(Bonus_StatAn!$B53,Analysis!$A:$A,0))</f>
        <v>22</v>
      </c>
      <c r="E53" t="b">
        <f t="shared" si="0"/>
        <v>1</v>
      </c>
      <c r="F53" t="b">
        <f t="shared" si="1"/>
        <v>0</v>
      </c>
      <c r="G53">
        <f t="shared" si="2"/>
        <v>22</v>
      </c>
      <c r="H53" t="str">
        <f t="shared" si="3"/>
        <v/>
      </c>
    </row>
    <row r="54" spans="2:8" x14ac:dyDescent="0.35">
      <c r="B54" s="6">
        <v>51</v>
      </c>
      <c r="C54" t="str">
        <f>INDEX(state,MATCH(Bonus_StatAn!$B54,Analysis!$A:$A,0))</f>
        <v>successful</v>
      </c>
      <c r="D54" s="6">
        <f>INDEX(backers,MATCH(Bonus_StatAn!$B54,Analysis!$A:$A,0))</f>
        <v>119</v>
      </c>
      <c r="E54" t="b">
        <f t="shared" si="0"/>
        <v>1</v>
      </c>
      <c r="F54" t="b">
        <f t="shared" si="1"/>
        <v>0</v>
      </c>
      <c r="G54">
        <f t="shared" si="2"/>
        <v>119</v>
      </c>
      <c r="H54" t="str">
        <f t="shared" si="3"/>
        <v/>
      </c>
    </row>
    <row r="55" spans="2:8" x14ac:dyDescent="0.35">
      <c r="B55" s="6">
        <v>52</v>
      </c>
      <c r="C55" t="str">
        <f>INDEX(state,MATCH(Bonus_StatAn!$B55,Analysis!$A:$A,0))</f>
        <v>successful</v>
      </c>
      <c r="D55" s="6">
        <f>INDEX(backers,MATCH(Bonus_StatAn!$B55,Analysis!$A:$A,0))</f>
        <v>52</v>
      </c>
      <c r="E55" t="b">
        <f t="shared" si="0"/>
        <v>1</v>
      </c>
      <c r="F55" t="b">
        <f t="shared" si="1"/>
        <v>0</v>
      </c>
      <c r="G55">
        <f t="shared" si="2"/>
        <v>52</v>
      </c>
      <c r="H55" t="str">
        <f t="shared" si="3"/>
        <v/>
      </c>
    </row>
    <row r="56" spans="2:8" x14ac:dyDescent="0.35">
      <c r="B56" s="6">
        <v>53</v>
      </c>
      <c r="C56" t="str">
        <f>INDEX(state,MATCH(Bonus_StatAn!$B56,Analysis!$A:$A,0))</f>
        <v>successful</v>
      </c>
      <c r="D56" s="6">
        <f>INDEX(backers,MATCH(Bonus_StatAn!$B56,Analysis!$A:$A,0))</f>
        <v>117</v>
      </c>
      <c r="E56" t="b">
        <f t="shared" si="0"/>
        <v>1</v>
      </c>
      <c r="F56" t="b">
        <f t="shared" si="1"/>
        <v>0</v>
      </c>
      <c r="G56">
        <f t="shared" si="2"/>
        <v>117</v>
      </c>
      <c r="H56" t="str">
        <f t="shared" si="3"/>
        <v/>
      </c>
    </row>
    <row r="57" spans="2:8" x14ac:dyDescent="0.35">
      <c r="B57" s="6">
        <v>54</v>
      </c>
      <c r="C57" t="str">
        <f>INDEX(state,MATCH(Bonus_StatAn!$B57,Analysis!$A:$A,0))</f>
        <v>successful</v>
      </c>
      <c r="D57" s="6">
        <f>INDEX(backers,MATCH(Bonus_StatAn!$B57,Analysis!$A:$A,0))</f>
        <v>52</v>
      </c>
      <c r="E57" t="b">
        <f t="shared" si="0"/>
        <v>1</v>
      </c>
      <c r="F57" t="b">
        <f t="shared" si="1"/>
        <v>0</v>
      </c>
      <c r="G57">
        <f t="shared" si="2"/>
        <v>52</v>
      </c>
      <c r="H57" t="str">
        <f t="shared" si="3"/>
        <v/>
      </c>
    </row>
    <row r="58" spans="2:8" x14ac:dyDescent="0.35">
      <c r="B58" s="6">
        <v>55</v>
      </c>
      <c r="C58" t="str">
        <f>INDEX(state,MATCH(Bonus_StatAn!$B58,Analysis!$A:$A,0))</f>
        <v>successful</v>
      </c>
      <c r="D58" s="6">
        <f>INDEX(backers,MATCH(Bonus_StatAn!$B58,Analysis!$A:$A,0))</f>
        <v>86</v>
      </c>
      <c r="E58" t="b">
        <f t="shared" si="0"/>
        <v>1</v>
      </c>
      <c r="F58" t="b">
        <f t="shared" si="1"/>
        <v>0</v>
      </c>
      <c r="G58">
        <f t="shared" si="2"/>
        <v>86</v>
      </c>
      <c r="H58" t="str">
        <f t="shared" si="3"/>
        <v/>
      </c>
    </row>
    <row r="59" spans="2:8" x14ac:dyDescent="0.35">
      <c r="B59" s="6">
        <v>56</v>
      </c>
      <c r="C59" t="str">
        <f>INDEX(state,MATCH(Bonus_StatAn!$B59,Analysis!$A:$A,0))</f>
        <v>successful</v>
      </c>
      <c r="D59" s="6">
        <f>INDEX(backers,MATCH(Bonus_StatAn!$B59,Analysis!$A:$A,0))</f>
        <v>174</v>
      </c>
      <c r="E59" t="b">
        <f t="shared" si="0"/>
        <v>1</v>
      </c>
      <c r="F59" t="b">
        <f t="shared" si="1"/>
        <v>0</v>
      </c>
      <c r="G59">
        <f t="shared" si="2"/>
        <v>174</v>
      </c>
      <c r="H59" t="str">
        <f t="shared" si="3"/>
        <v/>
      </c>
    </row>
    <row r="60" spans="2:8" x14ac:dyDescent="0.35">
      <c r="B60" s="6">
        <v>57</v>
      </c>
      <c r="C60" t="str">
        <f>INDEX(state,MATCH(Bonus_StatAn!$B60,Analysis!$A:$A,0))</f>
        <v>successful</v>
      </c>
      <c r="D60" s="6">
        <f>INDEX(backers,MATCH(Bonus_StatAn!$B60,Analysis!$A:$A,0))</f>
        <v>69</v>
      </c>
      <c r="E60" t="b">
        <f t="shared" si="0"/>
        <v>1</v>
      </c>
      <c r="F60" t="b">
        <f t="shared" si="1"/>
        <v>0</v>
      </c>
      <c r="G60">
        <f t="shared" si="2"/>
        <v>69</v>
      </c>
      <c r="H60" t="str">
        <f t="shared" si="3"/>
        <v/>
      </c>
    </row>
    <row r="61" spans="2:8" x14ac:dyDescent="0.35">
      <c r="B61" s="6">
        <v>58</v>
      </c>
      <c r="C61" t="str">
        <f>INDEX(state,MATCH(Bonus_StatAn!$B61,Analysis!$A:$A,0))</f>
        <v>successful</v>
      </c>
      <c r="D61" s="6">
        <f>INDEX(backers,MATCH(Bonus_StatAn!$B61,Analysis!$A:$A,0))</f>
        <v>75</v>
      </c>
      <c r="E61" t="b">
        <f t="shared" si="0"/>
        <v>1</v>
      </c>
      <c r="F61" t="b">
        <f t="shared" si="1"/>
        <v>0</v>
      </c>
      <c r="G61">
        <f t="shared" si="2"/>
        <v>75</v>
      </c>
      <c r="H61" t="str">
        <f t="shared" si="3"/>
        <v/>
      </c>
    </row>
    <row r="62" spans="2:8" x14ac:dyDescent="0.35">
      <c r="B62" s="6">
        <v>59</v>
      </c>
      <c r="C62" t="str">
        <f>INDEX(state,MATCH(Bonus_StatAn!$B62,Analysis!$A:$A,0))</f>
        <v>successful</v>
      </c>
      <c r="D62" s="6">
        <f>INDEX(backers,MATCH(Bonus_StatAn!$B62,Analysis!$A:$A,0))</f>
        <v>33</v>
      </c>
      <c r="E62" t="b">
        <f t="shared" si="0"/>
        <v>1</v>
      </c>
      <c r="F62" t="b">
        <f t="shared" si="1"/>
        <v>0</v>
      </c>
      <c r="G62">
        <f t="shared" si="2"/>
        <v>33</v>
      </c>
      <c r="H62" t="str">
        <f t="shared" si="3"/>
        <v/>
      </c>
    </row>
    <row r="63" spans="2:8" x14ac:dyDescent="0.35">
      <c r="B63" s="6">
        <v>60</v>
      </c>
      <c r="C63" t="str">
        <f>INDEX(state,MATCH(Bonus_StatAn!$B63,Analysis!$A:$A,0))</f>
        <v>successful</v>
      </c>
      <c r="D63" s="6">
        <f>INDEX(backers,MATCH(Bonus_StatAn!$B63,Analysis!$A:$A,0))</f>
        <v>108</v>
      </c>
      <c r="E63" t="b">
        <f t="shared" si="0"/>
        <v>1</v>
      </c>
      <c r="F63" t="b">
        <f t="shared" si="1"/>
        <v>0</v>
      </c>
      <c r="G63">
        <f t="shared" si="2"/>
        <v>108</v>
      </c>
      <c r="H63" t="str">
        <f t="shared" si="3"/>
        <v/>
      </c>
    </row>
    <row r="64" spans="2:8" x14ac:dyDescent="0.35">
      <c r="B64" s="6">
        <v>61</v>
      </c>
      <c r="C64" t="str">
        <f>INDEX(state,MATCH(Bonus_StatAn!$B64,Analysis!$A:$A,0))</f>
        <v>successful</v>
      </c>
      <c r="D64" s="6">
        <f>INDEX(backers,MATCH(Bonus_StatAn!$B64,Analysis!$A:$A,0))</f>
        <v>23</v>
      </c>
      <c r="E64" t="b">
        <f t="shared" si="0"/>
        <v>1</v>
      </c>
      <c r="F64" t="b">
        <f t="shared" si="1"/>
        <v>0</v>
      </c>
      <c r="G64">
        <f t="shared" si="2"/>
        <v>23</v>
      </c>
      <c r="H64" t="str">
        <f t="shared" si="3"/>
        <v/>
      </c>
    </row>
    <row r="65" spans="2:8" x14ac:dyDescent="0.35">
      <c r="B65" s="6">
        <v>62</v>
      </c>
      <c r="C65" t="str">
        <f>INDEX(state,MATCH(Bonus_StatAn!$B65,Analysis!$A:$A,0))</f>
        <v>successful</v>
      </c>
      <c r="D65" s="6">
        <f>INDEX(backers,MATCH(Bonus_StatAn!$B65,Analysis!$A:$A,0))</f>
        <v>48</v>
      </c>
      <c r="E65" t="b">
        <f t="shared" si="0"/>
        <v>1</v>
      </c>
      <c r="F65" t="b">
        <f t="shared" si="1"/>
        <v>0</v>
      </c>
      <c r="G65">
        <f t="shared" si="2"/>
        <v>48</v>
      </c>
      <c r="H65" t="str">
        <f t="shared" si="3"/>
        <v/>
      </c>
    </row>
    <row r="66" spans="2:8" x14ac:dyDescent="0.35">
      <c r="B66" s="6">
        <v>63</v>
      </c>
      <c r="C66" t="str">
        <f>INDEX(state,MATCH(Bonus_StatAn!$B66,Analysis!$A:$A,0))</f>
        <v>successful</v>
      </c>
      <c r="D66" s="6">
        <f>INDEX(backers,MATCH(Bonus_StatAn!$B66,Analysis!$A:$A,0))</f>
        <v>64</v>
      </c>
      <c r="E66" t="b">
        <f t="shared" si="0"/>
        <v>1</v>
      </c>
      <c r="F66" t="b">
        <f t="shared" si="1"/>
        <v>0</v>
      </c>
      <c r="G66">
        <f t="shared" si="2"/>
        <v>64</v>
      </c>
      <c r="H66" t="str">
        <f t="shared" si="3"/>
        <v/>
      </c>
    </row>
    <row r="67" spans="2:8" x14ac:dyDescent="0.35">
      <c r="B67" s="6">
        <v>64</v>
      </c>
      <c r="C67" t="str">
        <f>INDEX(state,MATCH(Bonus_StatAn!$B67,Analysis!$A:$A,0))</f>
        <v>successful</v>
      </c>
      <c r="D67" s="6">
        <f>INDEX(backers,MATCH(Bonus_StatAn!$B67,Analysis!$A:$A,0))</f>
        <v>24</v>
      </c>
      <c r="E67" t="b">
        <f t="shared" si="0"/>
        <v>1</v>
      </c>
      <c r="F67" t="b">
        <f t="shared" si="1"/>
        <v>0</v>
      </c>
      <c r="G67">
        <f t="shared" si="2"/>
        <v>24</v>
      </c>
      <c r="H67" t="str">
        <f t="shared" si="3"/>
        <v/>
      </c>
    </row>
    <row r="68" spans="2:8" x14ac:dyDescent="0.35">
      <c r="B68" s="6">
        <v>65</v>
      </c>
      <c r="C68" t="str">
        <f>INDEX(state,MATCH(Bonus_StatAn!$B68,Analysis!$A:$A,0))</f>
        <v>successful</v>
      </c>
      <c r="D68" s="6">
        <f>INDEX(backers,MATCH(Bonus_StatAn!$B68,Analysis!$A:$A,0))</f>
        <v>57</v>
      </c>
      <c r="E68" t="b">
        <f t="shared" ref="E68:E131" si="4">$C68="successful"</f>
        <v>1</v>
      </c>
      <c r="F68" t="b">
        <f t="shared" ref="F68:F131" si="5">OR($C68="canceled", $C68="failed")</f>
        <v>0</v>
      </c>
      <c r="G68">
        <f t="shared" ref="G68:G131" si="6">IF($E68, D68, "")</f>
        <v>57</v>
      </c>
      <c r="H68" t="str">
        <f t="shared" ref="H68:H131" si="7">IF(F68, D68, "")</f>
        <v/>
      </c>
    </row>
    <row r="69" spans="2:8" x14ac:dyDescent="0.35">
      <c r="B69" s="6">
        <v>66</v>
      </c>
      <c r="C69" t="str">
        <f>INDEX(state,MATCH(Bonus_StatAn!$B69,Analysis!$A:$A,0))</f>
        <v>successful</v>
      </c>
      <c r="D69" s="6">
        <f>INDEX(backers,MATCH(Bonus_StatAn!$B69,Analysis!$A:$A,0))</f>
        <v>26</v>
      </c>
      <c r="E69" t="b">
        <f t="shared" si="4"/>
        <v>1</v>
      </c>
      <c r="F69" t="b">
        <f t="shared" si="5"/>
        <v>0</v>
      </c>
      <c r="G69">
        <f t="shared" si="6"/>
        <v>26</v>
      </c>
      <c r="H69" t="str">
        <f t="shared" si="7"/>
        <v/>
      </c>
    </row>
    <row r="70" spans="2:8" x14ac:dyDescent="0.35">
      <c r="B70" s="6">
        <v>67</v>
      </c>
      <c r="C70" t="str">
        <f>INDEX(state,MATCH(Bonus_StatAn!$B70,Analysis!$A:$A,0))</f>
        <v>successful</v>
      </c>
      <c r="D70" s="6">
        <f>INDEX(backers,MATCH(Bonus_StatAn!$B70,Analysis!$A:$A,0))</f>
        <v>20</v>
      </c>
      <c r="E70" t="b">
        <f t="shared" si="4"/>
        <v>1</v>
      </c>
      <c r="F70" t="b">
        <f t="shared" si="5"/>
        <v>0</v>
      </c>
      <c r="G70">
        <f t="shared" si="6"/>
        <v>20</v>
      </c>
      <c r="H70" t="str">
        <f t="shared" si="7"/>
        <v/>
      </c>
    </row>
    <row r="71" spans="2:8" x14ac:dyDescent="0.35">
      <c r="B71" s="6">
        <v>68</v>
      </c>
      <c r="C71" t="str">
        <f>INDEX(state,MATCH(Bonus_StatAn!$B71,Analysis!$A:$A,0))</f>
        <v>successful</v>
      </c>
      <c r="D71" s="6">
        <f>INDEX(backers,MATCH(Bonus_StatAn!$B71,Analysis!$A:$A,0))</f>
        <v>36</v>
      </c>
      <c r="E71" t="b">
        <f t="shared" si="4"/>
        <v>1</v>
      </c>
      <c r="F71" t="b">
        <f t="shared" si="5"/>
        <v>0</v>
      </c>
      <c r="G71">
        <f t="shared" si="6"/>
        <v>36</v>
      </c>
      <c r="H71" t="str">
        <f t="shared" si="7"/>
        <v/>
      </c>
    </row>
    <row r="72" spans="2:8" x14ac:dyDescent="0.35">
      <c r="B72" s="6">
        <v>69</v>
      </c>
      <c r="C72" t="str">
        <f>INDEX(state,MATCH(Bonus_StatAn!$B72,Analysis!$A:$A,0))</f>
        <v>successful</v>
      </c>
      <c r="D72" s="6">
        <f>INDEX(backers,MATCH(Bonus_StatAn!$B72,Analysis!$A:$A,0))</f>
        <v>178</v>
      </c>
      <c r="E72" t="b">
        <f t="shared" si="4"/>
        <v>1</v>
      </c>
      <c r="F72" t="b">
        <f t="shared" si="5"/>
        <v>0</v>
      </c>
      <c r="G72">
        <f t="shared" si="6"/>
        <v>178</v>
      </c>
      <c r="H72" t="str">
        <f t="shared" si="7"/>
        <v/>
      </c>
    </row>
    <row r="73" spans="2:8" x14ac:dyDescent="0.35">
      <c r="B73" s="6">
        <v>70</v>
      </c>
      <c r="C73" t="str">
        <f>INDEX(state,MATCH(Bonus_StatAn!$B73,Analysis!$A:$A,0))</f>
        <v>successful</v>
      </c>
      <c r="D73" s="6">
        <f>INDEX(backers,MATCH(Bonus_StatAn!$B73,Analysis!$A:$A,0))</f>
        <v>17</v>
      </c>
      <c r="E73" t="b">
        <f t="shared" si="4"/>
        <v>1</v>
      </c>
      <c r="F73" t="b">
        <f t="shared" si="5"/>
        <v>0</v>
      </c>
      <c r="G73">
        <f t="shared" si="6"/>
        <v>17</v>
      </c>
      <c r="H73" t="str">
        <f t="shared" si="7"/>
        <v/>
      </c>
    </row>
    <row r="74" spans="2:8" x14ac:dyDescent="0.35">
      <c r="B74" s="6">
        <v>71</v>
      </c>
      <c r="C74" t="str">
        <f>INDEX(state,MATCH(Bonus_StatAn!$B74,Analysis!$A:$A,0))</f>
        <v>successful</v>
      </c>
      <c r="D74" s="6">
        <f>INDEX(backers,MATCH(Bonus_StatAn!$B74,Analysis!$A:$A,0))</f>
        <v>32</v>
      </c>
      <c r="E74" t="b">
        <f t="shared" si="4"/>
        <v>1</v>
      </c>
      <c r="F74" t="b">
        <f t="shared" si="5"/>
        <v>0</v>
      </c>
      <c r="G74">
        <f t="shared" si="6"/>
        <v>32</v>
      </c>
      <c r="H74" t="str">
        <f t="shared" si="7"/>
        <v/>
      </c>
    </row>
    <row r="75" spans="2:8" x14ac:dyDescent="0.35">
      <c r="B75" s="6">
        <v>72</v>
      </c>
      <c r="C75" t="str">
        <f>INDEX(state,MATCH(Bonus_StatAn!$B75,Analysis!$A:$A,0))</f>
        <v>successful</v>
      </c>
      <c r="D75" s="6">
        <f>INDEX(backers,MATCH(Bonus_StatAn!$B75,Analysis!$A:$A,0))</f>
        <v>41</v>
      </c>
      <c r="E75" t="b">
        <f t="shared" si="4"/>
        <v>1</v>
      </c>
      <c r="F75" t="b">
        <f t="shared" si="5"/>
        <v>0</v>
      </c>
      <c r="G75">
        <f t="shared" si="6"/>
        <v>41</v>
      </c>
      <c r="H75" t="str">
        <f t="shared" si="7"/>
        <v/>
      </c>
    </row>
    <row r="76" spans="2:8" x14ac:dyDescent="0.35">
      <c r="B76" s="6">
        <v>73</v>
      </c>
      <c r="C76" t="str">
        <f>INDEX(state,MATCH(Bonus_StatAn!$B76,Analysis!$A:$A,0))</f>
        <v>successful</v>
      </c>
      <c r="D76" s="6">
        <f>INDEX(backers,MATCH(Bonus_StatAn!$B76,Analysis!$A:$A,0))</f>
        <v>18</v>
      </c>
      <c r="E76" t="b">
        <f t="shared" si="4"/>
        <v>1</v>
      </c>
      <c r="F76" t="b">
        <f t="shared" si="5"/>
        <v>0</v>
      </c>
      <c r="G76">
        <f t="shared" si="6"/>
        <v>18</v>
      </c>
      <c r="H76" t="str">
        <f t="shared" si="7"/>
        <v/>
      </c>
    </row>
    <row r="77" spans="2:8" x14ac:dyDescent="0.35">
      <c r="B77" s="6">
        <v>74</v>
      </c>
      <c r="C77" t="str">
        <f>INDEX(state,MATCH(Bonus_StatAn!$B77,Analysis!$A:$A,0))</f>
        <v>successful</v>
      </c>
      <c r="D77" s="6">
        <f>INDEX(backers,MATCH(Bonus_StatAn!$B77,Analysis!$A:$A,0))</f>
        <v>29</v>
      </c>
      <c r="E77" t="b">
        <f t="shared" si="4"/>
        <v>1</v>
      </c>
      <c r="F77" t="b">
        <f t="shared" si="5"/>
        <v>0</v>
      </c>
      <c r="G77">
        <f t="shared" si="6"/>
        <v>29</v>
      </c>
      <c r="H77" t="str">
        <f t="shared" si="7"/>
        <v/>
      </c>
    </row>
    <row r="78" spans="2:8" x14ac:dyDescent="0.35">
      <c r="B78" s="6">
        <v>75</v>
      </c>
      <c r="C78" t="str">
        <f>INDEX(state,MATCH(Bonus_StatAn!$B78,Analysis!$A:$A,0))</f>
        <v>successful</v>
      </c>
      <c r="D78" s="6">
        <f>INDEX(backers,MATCH(Bonus_StatAn!$B78,Analysis!$A:$A,0))</f>
        <v>47</v>
      </c>
      <c r="E78" t="b">
        <f t="shared" si="4"/>
        <v>1</v>
      </c>
      <c r="F78" t="b">
        <f t="shared" si="5"/>
        <v>0</v>
      </c>
      <c r="G78">
        <f t="shared" si="6"/>
        <v>47</v>
      </c>
      <c r="H78" t="str">
        <f t="shared" si="7"/>
        <v/>
      </c>
    </row>
    <row r="79" spans="2:8" x14ac:dyDescent="0.35">
      <c r="B79" s="6">
        <v>76</v>
      </c>
      <c r="C79" t="str">
        <f>INDEX(state,MATCH(Bonus_StatAn!$B79,Analysis!$A:$A,0))</f>
        <v>successful</v>
      </c>
      <c r="D79" s="6">
        <f>INDEX(backers,MATCH(Bonus_StatAn!$B79,Analysis!$A:$A,0))</f>
        <v>15</v>
      </c>
      <c r="E79" t="b">
        <f t="shared" si="4"/>
        <v>1</v>
      </c>
      <c r="F79" t="b">
        <f t="shared" si="5"/>
        <v>0</v>
      </c>
      <c r="G79">
        <f t="shared" si="6"/>
        <v>15</v>
      </c>
      <c r="H79" t="str">
        <f t="shared" si="7"/>
        <v/>
      </c>
    </row>
    <row r="80" spans="2:8" x14ac:dyDescent="0.35">
      <c r="B80" s="6">
        <v>77</v>
      </c>
      <c r="C80" t="str">
        <f>INDEX(state,MATCH(Bonus_StatAn!$B80,Analysis!$A:$A,0))</f>
        <v>successful</v>
      </c>
      <c r="D80" s="6">
        <f>INDEX(backers,MATCH(Bonus_StatAn!$B80,Analysis!$A:$A,0))</f>
        <v>26</v>
      </c>
      <c r="E80" t="b">
        <f t="shared" si="4"/>
        <v>1</v>
      </c>
      <c r="F80" t="b">
        <f t="shared" si="5"/>
        <v>0</v>
      </c>
      <c r="G80">
        <f t="shared" si="6"/>
        <v>26</v>
      </c>
      <c r="H80" t="str">
        <f t="shared" si="7"/>
        <v/>
      </c>
    </row>
    <row r="81" spans="2:8" x14ac:dyDescent="0.35">
      <c r="B81" s="6">
        <v>78</v>
      </c>
      <c r="C81" t="str">
        <f>INDEX(state,MATCH(Bonus_StatAn!$B81,Analysis!$A:$A,0))</f>
        <v>successful</v>
      </c>
      <c r="D81" s="6">
        <f>INDEX(backers,MATCH(Bonus_StatAn!$B81,Analysis!$A:$A,0))</f>
        <v>35</v>
      </c>
      <c r="E81" t="b">
        <f t="shared" si="4"/>
        <v>1</v>
      </c>
      <c r="F81" t="b">
        <f t="shared" si="5"/>
        <v>0</v>
      </c>
      <c r="G81">
        <f t="shared" si="6"/>
        <v>35</v>
      </c>
      <c r="H81" t="str">
        <f t="shared" si="7"/>
        <v/>
      </c>
    </row>
    <row r="82" spans="2:8" x14ac:dyDescent="0.35">
      <c r="B82" s="6">
        <v>79</v>
      </c>
      <c r="C82" t="str">
        <f>INDEX(state,MATCH(Bonus_StatAn!$B82,Analysis!$A:$A,0))</f>
        <v>successful</v>
      </c>
      <c r="D82" s="6">
        <f>INDEX(backers,MATCH(Bonus_StatAn!$B82,Analysis!$A:$A,0))</f>
        <v>41</v>
      </c>
      <c r="E82" t="b">
        <f t="shared" si="4"/>
        <v>1</v>
      </c>
      <c r="F82" t="b">
        <f t="shared" si="5"/>
        <v>0</v>
      </c>
      <c r="G82">
        <f t="shared" si="6"/>
        <v>41</v>
      </c>
      <c r="H82" t="str">
        <f t="shared" si="7"/>
        <v/>
      </c>
    </row>
    <row r="83" spans="2:8" x14ac:dyDescent="0.35">
      <c r="B83" s="6">
        <v>80</v>
      </c>
      <c r="C83" t="str">
        <f>INDEX(state,MATCH(Bonus_StatAn!$B83,Analysis!$A:$A,0))</f>
        <v>successful</v>
      </c>
      <c r="D83" s="6">
        <f>INDEX(backers,MATCH(Bonus_StatAn!$B83,Analysis!$A:$A,0))</f>
        <v>47</v>
      </c>
      <c r="E83" t="b">
        <f t="shared" si="4"/>
        <v>1</v>
      </c>
      <c r="F83" t="b">
        <f t="shared" si="5"/>
        <v>0</v>
      </c>
      <c r="G83">
        <f t="shared" si="6"/>
        <v>47</v>
      </c>
      <c r="H83" t="str">
        <f t="shared" si="7"/>
        <v/>
      </c>
    </row>
    <row r="84" spans="2:8" x14ac:dyDescent="0.35">
      <c r="B84" s="6">
        <v>81</v>
      </c>
      <c r="C84" t="str">
        <f>INDEX(state,MATCH(Bonus_StatAn!$B84,Analysis!$A:$A,0))</f>
        <v>successful</v>
      </c>
      <c r="D84" s="6">
        <f>INDEX(backers,MATCH(Bonus_StatAn!$B84,Analysis!$A:$A,0))</f>
        <v>28</v>
      </c>
      <c r="E84" t="b">
        <f t="shared" si="4"/>
        <v>1</v>
      </c>
      <c r="F84" t="b">
        <f t="shared" si="5"/>
        <v>0</v>
      </c>
      <c r="G84">
        <f t="shared" si="6"/>
        <v>28</v>
      </c>
      <c r="H84" t="str">
        <f t="shared" si="7"/>
        <v/>
      </c>
    </row>
    <row r="85" spans="2:8" x14ac:dyDescent="0.35">
      <c r="B85" s="6">
        <v>82</v>
      </c>
      <c r="C85" t="str">
        <f>INDEX(state,MATCH(Bonus_StatAn!$B85,Analysis!$A:$A,0))</f>
        <v>successful</v>
      </c>
      <c r="D85" s="6">
        <f>INDEX(backers,MATCH(Bonus_StatAn!$B85,Analysis!$A:$A,0))</f>
        <v>100</v>
      </c>
      <c r="E85" t="b">
        <f t="shared" si="4"/>
        <v>1</v>
      </c>
      <c r="F85" t="b">
        <f t="shared" si="5"/>
        <v>0</v>
      </c>
      <c r="G85">
        <f t="shared" si="6"/>
        <v>100</v>
      </c>
      <c r="H85" t="str">
        <f t="shared" si="7"/>
        <v/>
      </c>
    </row>
    <row r="86" spans="2:8" x14ac:dyDescent="0.35">
      <c r="B86" s="6">
        <v>83</v>
      </c>
      <c r="C86" t="str">
        <f>INDEX(state,MATCH(Bonus_StatAn!$B86,Analysis!$A:$A,0))</f>
        <v>successful</v>
      </c>
      <c r="D86" s="6">
        <f>INDEX(backers,MATCH(Bonus_StatAn!$B86,Analysis!$A:$A,0))</f>
        <v>13</v>
      </c>
      <c r="E86" t="b">
        <f t="shared" si="4"/>
        <v>1</v>
      </c>
      <c r="F86" t="b">
        <f t="shared" si="5"/>
        <v>0</v>
      </c>
      <c r="G86">
        <f t="shared" si="6"/>
        <v>13</v>
      </c>
      <c r="H86" t="str">
        <f t="shared" si="7"/>
        <v/>
      </c>
    </row>
    <row r="87" spans="2:8" x14ac:dyDescent="0.35">
      <c r="B87" s="6">
        <v>84</v>
      </c>
      <c r="C87" t="str">
        <f>INDEX(state,MATCH(Bonus_StatAn!$B87,Analysis!$A:$A,0))</f>
        <v>successful</v>
      </c>
      <c r="D87" s="6">
        <f>INDEX(backers,MATCH(Bonus_StatAn!$B87,Analysis!$A:$A,0))</f>
        <v>7</v>
      </c>
      <c r="E87" t="b">
        <f t="shared" si="4"/>
        <v>1</v>
      </c>
      <c r="F87" t="b">
        <f t="shared" si="5"/>
        <v>0</v>
      </c>
      <c r="G87">
        <f t="shared" si="6"/>
        <v>7</v>
      </c>
      <c r="H87" t="str">
        <f t="shared" si="7"/>
        <v/>
      </c>
    </row>
    <row r="88" spans="2:8" x14ac:dyDescent="0.35">
      <c r="B88" s="6">
        <v>85</v>
      </c>
      <c r="C88" t="str">
        <f>INDEX(state,MATCH(Bonus_StatAn!$B88,Analysis!$A:$A,0))</f>
        <v>successful</v>
      </c>
      <c r="D88" s="6">
        <f>INDEX(backers,MATCH(Bonus_StatAn!$B88,Analysis!$A:$A,0))</f>
        <v>21</v>
      </c>
      <c r="E88" t="b">
        <f t="shared" si="4"/>
        <v>1</v>
      </c>
      <c r="F88" t="b">
        <f t="shared" si="5"/>
        <v>0</v>
      </c>
      <c r="G88">
        <f t="shared" si="6"/>
        <v>21</v>
      </c>
      <c r="H88" t="str">
        <f t="shared" si="7"/>
        <v/>
      </c>
    </row>
    <row r="89" spans="2:8" x14ac:dyDescent="0.35">
      <c r="B89" s="6">
        <v>86</v>
      </c>
      <c r="C89" t="str">
        <f>INDEX(state,MATCH(Bonus_StatAn!$B89,Analysis!$A:$A,0))</f>
        <v>successful</v>
      </c>
      <c r="D89" s="6">
        <f>INDEX(backers,MATCH(Bonus_StatAn!$B89,Analysis!$A:$A,0))</f>
        <v>17</v>
      </c>
      <c r="E89" t="b">
        <f t="shared" si="4"/>
        <v>1</v>
      </c>
      <c r="F89" t="b">
        <f t="shared" si="5"/>
        <v>0</v>
      </c>
      <c r="G89">
        <f t="shared" si="6"/>
        <v>17</v>
      </c>
      <c r="H89" t="str">
        <f t="shared" si="7"/>
        <v/>
      </c>
    </row>
    <row r="90" spans="2:8" x14ac:dyDescent="0.35">
      <c r="B90" s="6">
        <v>87</v>
      </c>
      <c r="C90" t="str">
        <f>INDEX(state,MATCH(Bonus_StatAn!$B90,Analysis!$A:$A,0))</f>
        <v>successful</v>
      </c>
      <c r="D90" s="6">
        <f>INDEX(backers,MATCH(Bonus_StatAn!$B90,Analysis!$A:$A,0))</f>
        <v>25</v>
      </c>
      <c r="E90" t="b">
        <f t="shared" si="4"/>
        <v>1</v>
      </c>
      <c r="F90" t="b">
        <f t="shared" si="5"/>
        <v>0</v>
      </c>
      <c r="G90">
        <f t="shared" si="6"/>
        <v>25</v>
      </c>
      <c r="H90" t="str">
        <f t="shared" si="7"/>
        <v/>
      </c>
    </row>
    <row r="91" spans="2:8" x14ac:dyDescent="0.35">
      <c r="B91" s="6">
        <v>88</v>
      </c>
      <c r="C91" t="str">
        <f>INDEX(state,MATCH(Bonus_StatAn!$B91,Analysis!$A:$A,0))</f>
        <v>successful</v>
      </c>
      <c r="D91" s="6">
        <f>INDEX(backers,MATCH(Bonus_StatAn!$B91,Analysis!$A:$A,0))</f>
        <v>60</v>
      </c>
      <c r="E91" t="b">
        <f t="shared" si="4"/>
        <v>1</v>
      </c>
      <c r="F91" t="b">
        <f t="shared" si="5"/>
        <v>0</v>
      </c>
      <c r="G91">
        <f t="shared" si="6"/>
        <v>60</v>
      </c>
      <c r="H91" t="str">
        <f t="shared" si="7"/>
        <v/>
      </c>
    </row>
    <row r="92" spans="2:8" x14ac:dyDescent="0.35">
      <c r="B92" s="6">
        <v>89</v>
      </c>
      <c r="C92" t="str">
        <f>INDEX(state,MATCH(Bonus_StatAn!$B92,Analysis!$A:$A,0))</f>
        <v>successful</v>
      </c>
      <c r="D92" s="6">
        <f>INDEX(backers,MATCH(Bonus_StatAn!$B92,Analysis!$A:$A,0))</f>
        <v>56</v>
      </c>
      <c r="E92" t="b">
        <f t="shared" si="4"/>
        <v>1</v>
      </c>
      <c r="F92" t="b">
        <f t="shared" si="5"/>
        <v>0</v>
      </c>
      <c r="G92">
        <f t="shared" si="6"/>
        <v>56</v>
      </c>
      <c r="H92" t="str">
        <f t="shared" si="7"/>
        <v/>
      </c>
    </row>
    <row r="93" spans="2:8" x14ac:dyDescent="0.35">
      <c r="B93" s="6">
        <v>90</v>
      </c>
      <c r="C93" t="str">
        <f>INDEX(state,MATCH(Bonus_StatAn!$B93,Analysis!$A:$A,0))</f>
        <v>successful</v>
      </c>
      <c r="D93" s="6">
        <f>INDEX(backers,MATCH(Bonus_StatAn!$B93,Analysis!$A:$A,0))</f>
        <v>16</v>
      </c>
      <c r="E93" t="b">
        <f t="shared" si="4"/>
        <v>1</v>
      </c>
      <c r="F93" t="b">
        <f t="shared" si="5"/>
        <v>0</v>
      </c>
      <c r="G93">
        <f t="shared" si="6"/>
        <v>16</v>
      </c>
      <c r="H93" t="str">
        <f t="shared" si="7"/>
        <v/>
      </c>
    </row>
    <row r="94" spans="2:8" x14ac:dyDescent="0.35">
      <c r="B94" s="6">
        <v>91</v>
      </c>
      <c r="C94" t="str">
        <f>INDEX(state,MATCH(Bonus_StatAn!$B94,Analysis!$A:$A,0))</f>
        <v>successful</v>
      </c>
      <c r="D94" s="6">
        <f>INDEX(backers,MATCH(Bonus_StatAn!$B94,Analysis!$A:$A,0))</f>
        <v>46</v>
      </c>
      <c r="E94" t="b">
        <f t="shared" si="4"/>
        <v>1</v>
      </c>
      <c r="F94" t="b">
        <f t="shared" si="5"/>
        <v>0</v>
      </c>
      <c r="G94">
        <f t="shared" si="6"/>
        <v>46</v>
      </c>
      <c r="H94" t="str">
        <f t="shared" si="7"/>
        <v/>
      </c>
    </row>
    <row r="95" spans="2:8" x14ac:dyDescent="0.35">
      <c r="B95" s="6">
        <v>92</v>
      </c>
      <c r="C95" t="str">
        <f>INDEX(state,MATCH(Bonus_StatAn!$B95,Analysis!$A:$A,0))</f>
        <v>successful</v>
      </c>
      <c r="D95" s="6">
        <f>INDEX(backers,MATCH(Bonus_StatAn!$B95,Analysis!$A:$A,0))</f>
        <v>43</v>
      </c>
      <c r="E95" t="b">
        <f t="shared" si="4"/>
        <v>1</v>
      </c>
      <c r="F95" t="b">
        <f t="shared" si="5"/>
        <v>0</v>
      </c>
      <c r="G95">
        <f t="shared" si="6"/>
        <v>43</v>
      </c>
      <c r="H95" t="str">
        <f t="shared" si="7"/>
        <v/>
      </c>
    </row>
    <row r="96" spans="2:8" x14ac:dyDescent="0.35">
      <c r="B96" s="6">
        <v>93</v>
      </c>
      <c r="C96" t="str">
        <f>INDEX(state,MATCH(Bonus_StatAn!$B96,Analysis!$A:$A,0))</f>
        <v>successful</v>
      </c>
      <c r="D96" s="6">
        <f>INDEX(backers,MATCH(Bonus_StatAn!$B96,Analysis!$A:$A,0))</f>
        <v>15</v>
      </c>
      <c r="E96" t="b">
        <f t="shared" si="4"/>
        <v>1</v>
      </c>
      <c r="F96" t="b">
        <f t="shared" si="5"/>
        <v>0</v>
      </c>
      <c r="G96">
        <f t="shared" si="6"/>
        <v>15</v>
      </c>
      <c r="H96" t="str">
        <f t="shared" si="7"/>
        <v/>
      </c>
    </row>
    <row r="97" spans="2:8" x14ac:dyDescent="0.35">
      <c r="B97" s="6">
        <v>94</v>
      </c>
      <c r="C97" t="str">
        <f>INDEX(state,MATCH(Bonus_StatAn!$B97,Analysis!$A:$A,0))</f>
        <v>successful</v>
      </c>
      <c r="D97" s="6">
        <f>INDEX(backers,MATCH(Bonus_StatAn!$B97,Analysis!$A:$A,0))</f>
        <v>12</v>
      </c>
      <c r="E97" t="b">
        <f t="shared" si="4"/>
        <v>1</v>
      </c>
      <c r="F97" t="b">
        <f t="shared" si="5"/>
        <v>0</v>
      </c>
      <c r="G97">
        <f t="shared" si="6"/>
        <v>12</v>
      </c>
      <c r="H97" t="str">
        <f t="shared" si="7"/>
        <v/>
      </c>
    </row>
    <row r="98" spans="2:8" x14ac:dyDescent="0.35">
      <c r="B98" s="6">
        <v>95</v>
      </c>
      <c r="C98" t="str">
        <f>INDEX(state,MATCH(Bonus_StatAn!$B98,Analysis!$A:$A,0))</f>
        <v>successful</v>
      </c>
      <c r="D98" s="6">
        <f>INDEX(backers,MATCH(Bonus_StatAn!$B98,Analysis!$A:$A,0))</f>
        <v>21</v>
      </c>
      <c r="E98" t="b">
        <f t="shared" si="4"/>
        <v>1</v>
      </c>
      <c r="F98" t="b">
        <f t="shared" si="5"/>
        <v>0</v>
      </c>
      <c r="G98">
        <f t="shared" si="6"/>
        <v>21</v>
      </c>
      <c r="H98" t="str">
        <f t="shared" si="7"/>
        <v/>
      </c>
    </row>
    <row r="99" spans="2:8" x14ac:dyDescent="0.35">
      <c r="B99" s="6">
        <v>96</v>
      </c>
      <c r="C99" t="str">
        <f>INDEX(state,MATCH(Bonus_StatAn!$B99,Analysis!$A:$A,0))</f>
        <v>successful</v>
      </c>
      <c r="D99" s="6">
        <f>INDEX(backers,MATCH(Bonus_StatAn!$B99,Analysis!$A:$A,0))</f>
        <v>34</v>
      </c>
      <c r="E99" t="b">
        <f t="shared" si="4"/>
        <v>1</v>
      </c>
      <c r="F99" t="b">
        <f t="shared" si="5"/>
        <v>0</v>
      </c>
      <c r="G99">
        <f t="shared" si="6"/>
        <v>34</v>
      </c>
      <c r="H99" t="str">
        <f t="shared" si="7"/>
        <v/>
      </c>
    </row>
    <row r="100" spans="2:8" x14ac:dyDescent="0.35">
      <c r="B100" s="6">
        <v>97</v>
      </c>
      <c r="C100" t="str">
        <f>INDEX(state,MATCH(Bonus_StatAn!$B100,Analysis!$A:$A,0))</f>
        <v>successful</v>
      </c>
      <c r="D100" s="6">
        <f>INDEX(backers,MATCH(Bonus_StatAn!$B100,Analysis!$A:$A,0))</f>
        <v>8</v>
      </c>
      <c r="E100" t="b">
        <f t="shared" si="4"/>
        <v>1</v>
      </c>
      <c r="F100" t="b">
        <f t="shared" si="5"/>
        <v>0</v>
      </c>
      <c r="G100">
        <f t="shared" si="6"/>
        <v>8</v>
      </c>
      <c r="H100" t="str">
        <f t="shared" si="7"/>
        <v/>
      </c>
    </row>
    <row r="101" spans="2:8" x14ac:dyDescent="0.35">
      <c r="B101" s="6">
        <v>98</v>
      </c>
      <c r="C101" t="str">
        <f>INDEX(state,MATCH(Bonus_StatAn!$B101,Analysis!$A:$A,0))</f>
        <v>successful</v>
      </c>
      <c r="D101" s="6">
        <f>INDEX(backers,MATCH(Bonus_StatAn!$B101,Analysis!$A:$A,0))</f>
        <v>60</v>
      </c>
      <c r="E101" t="b">
        <f t="shared" si="4"/>
        <v>1</v>
      </c>
      <c r="F101" t="b">
        <f t="shared" si="5"/>
        <v>0</v>
      </c>
      <c r="G101">
        <f t="shared" si="6"/>
        <v>60</v>
      </c>
      <c r="H101" t="str">
        <f t="shared" si="7"/>
        <v/>
      </c>
    </row>
    <row r="102" spans="2:8" x14ac:dyDescent="0.35">
      <c r="B102" s="6">
        <v>99</v>
      </c>
      <c r="C102" t="str">
        <f>INDEX(state,MATCH(Bonus_StatAn!$B102,Analysis!$A:$A,0))</f>
        <v>successful</v>
      </c>
      <c r="D102" s="6">
        <f>INDEX(backers,MATCH(Bonus_StatAn!$B102,Analysis!$A:$A,0))</f>
        <v>39</v>
      </c>
      <c r="E102" t="b">
        <f t="shared" si="4"/>
        <v>1</v>
      </c>
      <c r="F102" t="b">
        <f t="shared" si="5"/>
        <v>0</v>
      </c>
      <c r="G102">
        <f t="shared" si="6"/>
        <v>39</v>
      </c>
      <c r="H102" t="str">
        <f t="shared" si="7"/>
        <v/>
      </c>
    </row>
    <row r="103" spans="2:8" x14ac:dyDescent="0.35">
      <c r="B103" s="6">
        <v>100</v>
      </c>
      <c r="C103" t="str">
        <f>INDEX(state,MATCH(Bonus_StatAn!$B103,Analysis!$A:$A,0))</f>
        <v>successful</v>
      </c>
      <c r="D103" s="6">
        <f>INDEX(backers,MATCH(Bonus_StatAn!$B103,Analysis!$A:$A,0))</f>
        <v>26</v>
      </c>
      <c r="E103" t="b">
        <f t="shared" si="4"/>
        <v>1</v>
      </c>
      <c r="F103" t="b">
        <f t="shared" si="5"/>
        <v>0</v>
      </c>
      <c r="G103">
        <f t="shared" si="6"/>
        <v>26</v>
      </c>
      <c r="H103" t="str">
        <f t="shared" si="7"/>
        <v/>
      </c>
    </row>
    <row r="104" spans="2:8" x14ac:dyDescent="0.35">
      <c r="B104" s="6">
        <v>101</v>
      </c>
      <c r="C104" t="str">
        <f>INDEX(state,MATCH(Bonus_StatAn!$B104,Analysis!$A:$A,0))</f>
        <v>successful</v>
      </c>
      <c r="D104" s="6">
        <f>INDEX(backers,MATCH(Bonus_StatAn!$B104,Analysis!$A:$A,0))</f>
        <v>35</v>
      </c>
      <c r="E104" t="b">
        <f t="shared" si="4"/>
        <v>1</v>
      </c>
      <c r="F104" t="b">
        <f t="shared" si="5"/>
        <v>0</v>
      </c>
      <c r="G104">
        <f t="shared" si="6"/>
        <v>35</v>
      </c>
      <c r="H104" t="str">
        <f t="shared" si="7"/>
        <v/>
      </c>
    </row>
    <row r="105" spans="2:8" x14ac:dyDescent="0.35">
      <c r="B105" s="6">
        <v>102</v>
      </c>
      <c r="C105" t="str">
        <f>INDEX(state,MATCH(Bonus_StatAn!$B105,Analysis!$A:$A,0))</f>
        <v>successful</v>
      </c>
      <c r="D105" s="6">
        <f>INDEX(backers,MATCH(Bonus_StatAn!$B105,Analysis!$A:$A,0))</f>
        <v>65</v>
      </c>
      <c r="E105" t="b">
        <f t="shared" si="4"/>
        <v>1</v>
      </c>
      <c r="F105" t="b">
        <f t="shared" si="5"/>
        <v>0</v>
      </c>
      <c r="G105">
        <f t="shared" si="6"/>
        <v>65</v>
      </c>
      <c r="H105" t="str">
        <f t="shared" si="7"/>
        <v/>
      </c>
    </row>
    <row r="106" spans="2:8" x14ac:dyDescent="0.35">
      <c r="B106" s="6">
        <v>103</v>
      </c>
      <c r="C106" t="str">
        <f>INDEX(state,MATCH(Bonus_StatAn!$B106,Analysis!$A:$A,0))</f>
        <v>successful</v>
      </c>
      <c r="D106" s="6">
        <f>INDEX(backers,MATCH(Bonus_StatAn!$B106,Analysis!$A:$A,0))</f>
        <v>49</v>
      </c>
      <c r="E106" t="b">
        <f t="shared" si="4"/>
        <v>1</v>
      </c>
      <c r="F106" t="b">
        <f t="shared" si="5"/>
        <v>0</v>
      </c>
      <c r="G106">
        <f t="shared" si="6"/>
        <v>49</v>
      </c>
      <c r="H106" t="str">
        <f t="shared" si="7"/>
        <v/>
      </c>
    </row>
    <row r="107" spans="2:8" x14ac:dyDescent="0.35">
      <c r="B107" s="6">
        <v>104</v>
      </c>
      <c r="C107" t="str">
        <f>INDEX(state,MATCH(Bonus_StatAn!$B107,Analysis!$A:$A,0))</f>
        <v>successful</v>
      </c>
      <c r="D107" s="6">
        <f>INDEX(backers,MATCH(Bonus_StatAn!$B107,Analysis!$A:$A,0))</f>
        <v>10</v>
      </c>
      <c r="E107" t="b">
        <f t="shared" si="4"/>
        <v>1</v>
      </c>
      <c r="F107" t="b">
        <f t="shared" si="5"/>
        <v>0</v>
      </c>
      <c r="G107">
        <f t="shared" si="6"/>
        <v>10</v>
      </c>
      <c r="H107" t="str">
        <f t="shared" si="7"/>
        <v/>
      </c>
    </row>
    <row r="108" spans="2:8" x14ac:dyDescent="0.35">
      <c r="B108" s="6">
        <v>105</v>
      </c>
      <c r="C108" t="str">
        <f>INDEX(state,MATCH(Bonus_StatAn!$B108,Analysis!$A:$A,0))</f>
        <v>successful</v>
      </c>
      <c r="D108" s="6">
        <f>INDEX(backers,MATCH(Bonus_StatAn!$B108,Analysis!$A:$A,0))</f>
        <v>60</v>
      </c>
      <c r="E108" t="b">
        <f t="shared" si="4"/>
        <v>1</v>
      </c>
      <c r="F108" t="b">
        <f t="shared" si="5"/>
        <v>0</v>
      </c>
      <c r="G108">
        <f t="shared" si="6"/>
        <v>60</v>
      </c>
      <c r="H108" t="str">
        <f t="shared" si="7"/>
        <v/>
      </c>
    </row>
    <row r="109" spans="2:8" x14ac:dyDescent="0.35">
      <c r="B109" s="6">
        <v>106</v>
      </c>
      <c r="C109" t="str">
        <f>INDEX(state,MATCH(Bonus_StatAn!$B109,Analysis!$A:$A,0))</f>
        <v>successful</v>
      </c>
      <c r="D109" s="6">
        <f>INDEX(backers,MATCH(Bonus_StatAn!$B109,Analysis!$A:$A,0))</f>
        <v>27</v>
      </c>
      <c r="E109" t="b">
        <f t="shared" si="4"/>
        <v>1</v>
      </c>
      <c r="F109" t="b">
        <f t="shared" si="5"/>
        <v>0</v>
      </c>
      <c r="G109">
        <f t="shared" si="6"/>
        <v>27</v>
      </c>
      <c r="H109" t="str">
        <f t="shared" si="7"/>
        <v/>
      </c>
    </row>
    <row r="110" spans="2:8" x14ac:dyDescent="0.35">
      <c r="B110" s="6">
        <v>107</v>
      </c>
      <c r="C110" t="str">
        <f>INDEX(state,MATCH(Bonus_StatAn!$B110,Analysis!$A:$A,0))</f>
        <v>successful</v>
      </c>
      <c r="D110" s="6">
        <f>INDEX(backers,MATCH(Bonus_StatAn!$B110,Analysis!$A:$A,0))</f>
        <v>69</v>
      </c>
      <c r="E110" t="b">
        <f t="shared" si="4"/>
        <v>1</v>
      </c>
      <c r="F110" t="b">
        <f t="shared" si="5"/>
        <v>0</v>
      </c>
      <c r="G110">
        <f t="shared" si="6"/>
        <v>69</v>
      </c>
      <c r="H110" t="str">
        <f t="shared" si="7"/>
        <v/>
      </c>
    </row>
    <row r="111" spans="2:8" x14ac:dyDescent="0.35">
      <c r="B111" s="6">
        <v>108</v>
      </c>
      <c r="C111" t="str">
        <f>INDEX(state,MATCH(Bonus_StatAn!$B111,Analysis!$A:$A,0))</f>
        <v>successful</v>
      </c>
      <c r="D111" s="6">
        <f>INDEX(backers,MATCH(Bonus_StatAn!$B111,Analysis!$A:$A,0))</f>
        <v>47</v>
      </c>
      <c r="E111" t="b">
        <f t="shared" si="4"/>
        <v>1</v>
      </c>
      <c r="F111" t="b">
        <f t="shared" si="5"/>
        <v>0</v>
      </c>
      <c r="G111">
        <f t="shared" si="6"/>
        <v>47</v>
      </c>
      <c r="H111" t="str">
        <f t="shared" si="7"/>
        <v/>
      </c>
    </row>
    <row r="112" spans="2:8" x14ac:dyDescent="0.35">
      <c r="B112" s="6">
        <v>109</v>
      </c>
      <c r="C112" t="str">
        <f>INDEX(state,MATCH(Bonus_StatAn!$B112,Analysis!$A:$A,0))</f>
        <v>successful</v>
      </c>
      <c r="D112" s="6">
        <f>INDEX(backers,MATCH(Bonus_StatAn!$B112,Analysis!$A:$A,0))</f>
        <v>47</v>
      </c>
      <c r="E112" t="b">
        <f t="shared" si="4"/>
        <v>1</v>
      </c>
      <c r="F112" t="b">
        <f t="shared" si="5"/>
        <v>0</v>
      </c>
      <c r="G112">
        <f t="shared" si="6"/>
        <v>47</v>
      </c>
      <c r="H112" t="str">
        <f t="shared" si="7"/>
        <v/>
      </c>
    </row>
    <row r="113" spans="2:8" x14ac:dyDescent="0.35">
      <c r="B113" s="6">
        <v>110</v>
      </c>
      <c r="C113" t="str">
        <f>INDEX(state,MATCH(Bonus_StatAn!$B113,Analysis!$A:$A,0))</f>
        <v>successful</v>
      </c>
      <c r="D113" s="6">
        <f>INDEX(backers,MATCH(Bonus_StatAn!$B113,Analysis!$A:$A,0))</f>
        <v>26</v>
      </c>
      <c r="E113" t="b">
        <f t="shared" si="4"/>
        <v>1</v>
      </c>
      <c r="F113" t="b">
        <f t="shared" si="5"/>
        <v>0</v>
      </c>
      <c r="G113">
        <f t="shared" si="6"/>
        <v>26</v>
      </c>
      <c r="H113" t="str">
        <f t="shared" si="7"/>
        <v/>
      </c>
    </row>
    <row r="114" spans="2:8" x14ac:dyDescent="0.35">
      <c r="B114" s="6">
        <v>111</v>
      </c>
      <c r="C114" t="str">
        <f>INDEX(state,MATCH(Bonus_StatAn!$B114,Analysis!$A:$A,0))</f>
        <v>successful</v>
      </c>
      <c r="D114" s="6">
        <f>INDEX(backers,MATCH(Bonus_StatAn!$B114,Analysis!$A:$A,0))</f>
        <v>53</v>
      </c>
      <c r="E114" t="b">
        <f t="shared" si="4"/>
        <v>1</v>
      </c>
      <c r="F114" t="b">
        <f t="shared" si="5"/>
        <v>0</v>
      </c>
      <c r="G114">
        <f t="shared" si="6"/>
        <v>53</v>
      </c>
      <c r="H114" t="str">
        <f t="shared" si="7"/>
        <v/>
      </c>
    </row>
    <row r="115" spans="2:8" x14ac:dyDescent="0.35">
      <c r="B115" s="6">
        <v>112</v>
      </c>
      <c r="C115" t="str">
        <f>INDEX(state,MATCH(Bonus_StatAn!$B115,Analysis!$A:$A,0))</f>
        <v>successful</v>
      </c>
      <c r="D115" s="6">
        <f>INDEX(backers,MATCH(Bonus_StatAn!$B115,Analysis!$A:$A,0))</f>
        <v>81</v>
      </c>
      <c r="E115" t="b">
        <f t="shared" si="4"/>
        <v>1</v>
      </c>
      <c r="F115" t="b">
        <f t="shared" si="5"/>
        <v>0</v>
      </c>
      <c r="G115">
        <f t="shared" si="6"/>
        <v>81</v>
      </c>
      <c r="H115" t="str">
        <f t="shared" si="7"/>
        <v/>
      </c>
    </row>
    <row r="116" spans="2:8" x14ac:dyDescent="0.35">
      <c r="B116" s="6">
        <v>113</v>
      </c>
      <c r="C116" t="str">
        <f>INDEX(state,MATCH(Bonus_StatAn!$B116,Analysis!$A:$A,0))</f>
        <v>successful</v>
      </c>
      <c r="D116" s="6">
        <f>INDEX(backers,MATCH(Bonus_StatAn!$B116,Analysis!$A:$A,0))</f>
        <v>78</v>
      </c>
      <c r="E116" t="b">
        <f t="shared" si="4"/>
        <v>1</v>
      </c>
      <c r="F116" t="b">
        <f t="shared" si="5"/>
        <v>0</v>
      </c>
      <c r="G116">
        <f t="shared" si="6"/>
        <v>78</v>
      </c>
      <c r="H116" t="str">
        <f t="shared" si="7"/>
        <v/>
      </c>
    </row>
    <row r="117" spans="2:8" x14ac:dyDescent="0.35">
      <c r="B117" s="6">
        <v>114</v>
      </c>
      <c r="C117" t="str">
        <f>INDEX(state,MATCH(Bonus_StatAn!$B117,Analysis!$A:$A,0))</f>
        <v>successful</v>
      </c>
      <c r="D117" s="6">
        <f>INDEX(backers,MATCH(Bonus_StatAn!$B117,Analysis!$A:$A,0))</f>
        <v>35</v>
      </c>
      <c r="E117" t="b">
        <f t="shared" si="4"/>
        <v>1</v>
      </c>
      <c r="F117" t="b">
        <f t="shared" si="5"/>
        <v>0</v>
      </c>
      <c r="G117">
        <f t="shared" si="6"/>
        <v>35</v>
      </c>
      <c r="H117" t="str">
        <f t="shared" si="7"/>
        <v/>
      </c>
    </row>
    <row r="118" spans="2:8" x14ac:dyDescent="0.35">
      <c r="B118" s="6">
        <v>115</v>
      </c>
      <c r="C118" t="str">
        <f>INDEX(state,MATCH(Bonus_StatAn!$B118,Analysis!$A:$A,0))</f>
        <v>successful</v>
      </c>
      <c r="D118" s="6">
        <f>INDEX(backers,MATCH(Bonus_StatAn!$B118,Analysis!$A:$A,0))</f>
        <v>22</v>
      </c>
      <c r="E118" t="b">
        <f t="shared" si="4"/>
        <v>1</v>
      </c>
      <c r="F118" t="b">
        <f t="shared" si="5"/>
        <v>0</v>
      </c>
      <c r="G118">
        <f t="shared" si="6"/>
        <v>22</v>
      </c>
      <c r="H118" t="str">
        <f t="shared" si="7"/>
        <v/>
      </c>
    </row>
    <row r="119" spans="2:8" x14ac:dyDescent="0.35">
      <c r="B119" s="6">
        <v>116</v>
      </c>
      <c r="C119" t="str">
        <f>INDEX(state,MATCH(Bonus_StatAn!$B119,Analysis!$A:$A,0))</f>
        <v>successful</v>
      </c>
      <c r="D119" s="6">
        <f>INDEX(backers,MATCH(Bonus_StatAn!$B119,Analysis!$A:$A,0))</f>
        <v>57</v>
      </c>
      <c r="E119" t="b">
        <f t="shared" si="4"/>
        <v>1</v>
      </c>
      <c r="F119" t="b">
        <f t="shared" si="5"/>
        <v>0</v>
      </c>
      <c r="G119">
        <f t="shared" si="6"/>
        <v>57</v>
      </c>
      <c r="H119" t="str">
        <f t="shared" si="7"/>
        <v/>
      </c>
    </row>
    <row r="120" spans="2:8" x14ac:dyDescent="0.35">
      <c r="B120" s="6">
        <v>117</v>
      </c>
      <c r="C120" t="str">
        <f>INDEX(state,MATCH(Bonus_StatAn!$B120,Analysis!$A:$A,0))</f>
        <v>successful</v>
      </c>
      <c r="D120" s="6">
        <f>INDEX(backers,MATCH(Bonus_StatAn!$B120,Analysis!$A:$A,0))</f>
        <v>27</v>
      </c>
      <c r="E120" t="b">
        <f t="shared" si="4"/>
        <v>1</v>
      </c>
      <c r="F120" t="b">
        <f t="shared" si="5"/>
        <v>0</v>
      </c>
      <c r="G120">
        <f t="shared" si="6"/>
        <v>27</v>
      </c>
      <c r="H120" t="str">
        <f t="shared" si="7"/>
        <v/>
      </c>
    </row>
    <row r="121" spans="2:8" x14ac:dyDescent="0.35">
      <c r="B121" s="6">
        <v>118</v>
      </c>
      <c r="C121" t="str">
        <f>INDEX(state,MATCH(Bonus_StatAn!$B121,Analysis!$A:$A,0))</f>
        <v>successful</v>
      </c>
      <c r="D121" s="6">
        <f>INDEX(backers,MATCH(Bonus_StatAn!$B121,Analysis!$A:$A,0))</f>
        <v>39</v>
      </c>
      <c r="E121" t="b">
        <f t="shared" si="4"/>
        <v>1</v>
      </c>
      <c r="F121" t="b">
        <f t="shared" si="5"/>
        <v>0</v>
      </c>
      <c r="G121">
        <f t="shared" si="6"/>
        <v>39</v>
      </c>
      <c r="H121" t="str">
        <f t="shared" si="7"/>
        <v/>
      </c>
    </row>
    <row r="122" spans="2:8" x14ac:dyDescent="0.35">
      <c r="B122" s="6">
        <v>119</v>
      </c>
      <c r="C122" t="str">
        <f>INDEX(state,MATCH(Bonus_StatAn!$B122,Analysis!$A:$A,0))</f>
        <v>successful</v>
      </c>
      <c r="D122" s="6">
        <f>INDEX(backers,MATCH(Bonus_StatAn!$B122,Analysis!$A:$A,0))</f>
        <v>37</v>
      </c>
      <c r="E122" t="b">
        <f t="shared" si="4"/>
        <v>1</v>
      </c>
      <c r="F122" t="b">
        <f t="shared" si="5"/>
        <v>0</v>
      </c>
      <c r="G122">
        <f t="shared" si="6"/>
        <v>37</v>
      </c>
      <c r="H122" t="str">
        <f t="shared" si="7"/>
        <v/>
      </c>
    </row>
    <row r="123" spans="2:8" x14ac:dyDescent="0.35">
      <c r="B123" s="6">
        <v>120</v>
      </c>
      <c r="C123" t="str">
        <f>INDEX(state,MATCH(Bonus_StatAn!$B123,Analysis!$A:$A,0))</f>
        <v>canceled</v>
      </c>
      <c r="D123" s="6">
        <f>INDEX(backers,MATCH(Bonus_StatAn!$B123,Analysis!$A:$A,0))</f>
        <v>1</v>
      </c>
      <c r="E123" t="b">
        <f t="shared" si="4"/>
        <v>0</v>
      </c>
      <c r="F123" t="b">
        <f t="shared" si="5"/>
        <v>1</v>
      </c>
      <c r="G123" t="str">
        <f t="shared" si="6"/>
        <v/>
      </c>
      <c r="H123">
        <f t="shared" si="7"/>
        <v>1</v>
      </c>
    </row>
    <row r="124" spans="2:8" x14ac:dyDescent="0.35">
      <c r="B124" s="6">
        <v>121</v>
      </c>
      <c r="C124" t="str">
        <f>INDEX(state,MATCH(Bonus_StatAn!$B124,Analysis!$A:$A,0))</f>
        <v>canceled</v>
      </c>
      <c r="D124" s="6">
        <f>INDEX(backers,MATCH(Bonus_StatAn!$B124,Analysis!$A:$A,0))</f>
        <v>1</v>
      </c>
      <c r="E124" t="b">
        <f t="shared" si="4"/>
        <v>0</v>
      </c>
      <c r="F124" t="b">
        <f t="shared" si="5"/>
        <v>1</v>
      </c>
      <c r="G124" t="str">
        <f t="shared" si="6"/>
        <v/>
      </c>
      <c r="H124">
        <f t="shared" si="7"/>
        <v>1</v>
      </c>
    </row>
    <row r="125" spans="2:8" x14ac:dyDescent="0.35">
      <c r="B125" s="6">
        <v>122</v>
      </c>
      <c r="C125" t="str">
        <f>INDEX(state,MATCH(Bonus_StatAn!$B125,Analysis!$A:$A,0))</f>
        <v>canceled</v>
      </c>
      <c r="D125" s="6">
        <f>INDEX(backers,MATCH(Bonus_StatAn!$B125,Analysis!$A:$A,0))</f>
        <v>0</v>
      </c>
      <c r="E125" t="b">
        <f t="shared" si="4"/>
        <v>0</v>
      </c>
      <c r="F125" t="b">
        <f t="shared" si="5"/>
        <v>1</v>
      </c>
      <c r="G125" t="str">
        <f t="shared" si="6"/>
        <v/>
      </c>
      <c r="H125">
        <f t="shared" si="7"/>
        <v>0</v>
      </c>
    </row>
    <row r="126" spans="2:8" x14ac:dyDescent="0.35">
      <c r="B126" s="6">
        <v>123</v>
      </c>
      <c r="C126" t="str">
        <f>INDEX(state,MATCH(Bonus_StatAn!$B126,Analysis!$A:$A,0))</f>
        <v>canceled</v>
      </c>
      <c r="D126" s="6">
        <f>INDEX(backers,MATCH(Bonus_StatAn!$B126,Analysis!$A:$A,0))</f>
        <v>6</v>
      </c>
      <c r="E126" t="b">
        <f t="shared" si="4"/>
        <v>0</v>
      </c>
      <c r="F126" t="b">
        <f t="shared" si="5"/>
        <v>1</v>
      </c>
      <c r="G126" t="str">
        <f t="shared" si="6"/>
        <v/>
      </c>
      <c r="H126">
        <f t="shared" si="7"/>
        <v>6</v>
      </c>
    </row>
    <row r="127" spans="2:8" x14ac:dyDescent="0.35">
      <c r="B127" s="6">
        <v>124</v>
      </c>
      <c r="C127" t="str">
        <f>INDEX(state,MATCH(Bonus_StatAn!$B127,Analysis!$A:$A,0))</f>
        <v>canceled</v>
      </c>
      <c r="D127" s="6">
        <f>INDEX(backers,MATCH(Bonus_StatAn!$B127,Analysis!$A:$A,0))</f>
        <v>0</v>
      </c>
      <c r="E127" t="b">
        <f t="shared" si="4"/>
        <v>0</v>
      </c>
      <c r="F127" t="b">
        <f t="shared" si="5"/>
        <v>1</v>
      </c>
      <c r="G127" t="str">
        <f t="shared" si="6"/>
        <v/>
      </c>
      <c r="H127">
        <f t="shared" si="7"/>
        <v>0</v>
      </c>
    </row>
    <row r="128" spans="2:8" x14ac:dyDescent="0.35">
      <c r="B128" s="6">
        <v>125</v>
      </c>
      <c r="C128" t="str">
        <f>INDEX(state,MATCH(Bonus_StatAn!$B128,Analysis!$A:$A,0))</f>
        <v>canceled</v>
      </c>
      <c r="D128" s="6">
        <f>INDEX(backers,MATCH(Bonus_StatAn!$B128,Analysis!$A:$A,0))</f>
        <v>6</v>
      </c>
      <c r="E128" t="b">
        <f t="shared" si="4"/>
        <v>0</v>
      </c>
      <c r="F128" t="b">
        <f t="shared" si="5"/>
        <v>1</v>
      </c>
      <c r="G128" t="str">
        <f t="shared" si="6"/>
        <v/>
      </c>
      <c r="H128">
        <f t="shared" si="7"/>
        <v>6</v>
      </c>
    </row>
    <row r="129" spans="2:8" x14ac:dyDescent="0.35">
      <c r="B129" s="6">
        <v>126</v>
      </c>
      <c r="C129" t="str">
        <f>INDEX(state,MATCH(Bonus_StatAn!$B129,Analysis!$A:$A,0))</f>
        <v>canceled</v>
      </c>
      <c r="D129" s="6">
        <f>INDEX(backers,MATCH(Bonus_StatAn!$B129,Analysis!$A:$A,0))</f>
        <v>13</v>
      </c>
      <c r="E129" t="b">
        <f t="shared" si="4"/>
        <v>0</v>
      </c>
      <c r="F129" t="b">
        <f t="shared" si="5"/>
        <v>1</v>
      </c>
      <c r="G129" t="str">
        <f t="shared" si="6"/>
        <v/>
      </c>
      <c r="H129">
        <f t="shared" si="7"/>
        <v>13</v>
      </c>
    </row>
    <row r="130" spans="2:8" x14ac:dyDescent="0.35">
      <c r="B130" s="6">
        <v>127</v>
      </c>
      <c r="C130" t="str">
        <f>INDEX(state,MATCH(Bonus_StatAn!$B130,Analysis!$A:$A,0))</f>
        <v>canceled</v>
      </c>
      <c r="D130" s="6">
        <f>INDEX(backers,MATCH(Bonus_StatAn!$B130,Analysis!$A:$A,0))</f>
        <v>4</v>
      </c>
      <c r="E130" t="b">
        <f t="shared" si="4"/>
        <v>0</v>
      </c>
      <c r="F130" t="b">
        <f t="shared" si="5"/>
        <v>1</v>
      </c>
      <c r="G130" t="str">
        <f t="shared" si="6"/>
        <v/>
      </c>
      <c r="H130">
        <f t="shared" si="7"/>
        <v>4</v>
      </c>
    </row>
    <row r="131" spans="2:8" x14ac:dyDescent="0.35">
      <c r="B131" s="6">
        <v>128</v>
      </c>
      <c r="C131" t="str">
        <f>INDEX(state,MATCH(Bonus_StatAn!$B131,Analysis!$A:$A,0))</f>
        <v>canceled</v>
      </c>
      <c r="D131" s="6">
        <f>INDEX(backers,MATCH(Bonus_StatAn!$B131,Analysis!$A:$A,0))</f>
        <v>6</v>
      </c>
      <c r="E131" t="b">
        <f t="shared" si="4"/>
        <v>0</v>
      </c>
      <c r="F131" t="b">
        <f t="shared" si="5"/>
        <v>1</v>
      </c>
      <c r="G131" t="str">
        <f t="shared" si="6"/>
        <v/>
      </c>
      <c r="H131">
        <f t="shared" si="7"/>
        <v>6</v>
      </c>
    </row>
    <row r="132" spans="2:8" x14ac:dyDescent="0.35">
      <c r="B132" s="6">
        <v>129</v>
      </c>
      <c r="C132" t="str">
        <f>INDEX(state,MATCH(Bonus_StatAn!$B132,Analysis!$A:$A,0))</f>
        <v>canceled</v>
      </c>
      <c r="D132" s="6">
        <f>INDEX(backers,MATCH(Bonus_StatAn!$B132,Analysis!$A:$A,0))</f>
        <v>0</v>
      </c>
      <c r="E132" t="b">
        <f t="shared" ref="E132:E195" si="8">$C132="successful"</f>
        <v>0</v>
      </c>
      <c r="F132" t="b">
        <f t="shared" ref="F132:F195" si="9">OR($C132="canceled", $C132="failed")</f>
        <v>1</v>
      </c>
      <c r="G132" t="str">
        <f t="shared" ref="G132:G195" si="10">IF($E132, D132, "")</f>
        <v/>
      </c>
      <c r="H132">
        <f t="shared" ref="H132:H195" si="11">IF(F132, D132, "")</f>
        <v>0</v>
      </c>
    </row>
    <row r="133" spans="2:8" x14ac:dyDescent="0.35">
      <c r="B133" s="6">
        <v>130</v>
      </c>
      <c r="C133" t="str">
        <f>INDEX(state,MATCH(Bonus_StatAn!$B133,Analysis!$A:$A,0))</f>
        <v>canceled</v>
      </c>
      <c r="D133" s="6">
        <f>INDEX(backers,MATCH(Bonus_StatAn!$B133,Analysis!$A:$A,0))</f>
        <v>0</v>
      </c>
      <c r="E133" t="b">
        <f t="shared" si="8"/>
        <v>0</v>
      </c>
      <c r="F133" t="b">
        <f t="shared" si="9"/>
        <v>1</v>
      </c>
      <c r="G133" t="str">
        <f t="shared" si="10"/>
        <v/>
      </c>
      <c r="H133">
        <f t="shared" si="11"/>
        <v>0</v>
      </c>
    </row>
    <row r="134" spans="2:8" x14ac:dyDescent="0.35">
      <c r="B134" s="6">
        <v>131</v>
      </c>
      <c r="C134" t="str">
        <f>INDEX(state,MATCH(Bonus_StatAn!$B134,Analysis!$A:$A,0))</f>
        <v>canceled</v>
      </c>
      <c r="D134" s="6">
        <f>INDEX(backers,MATCH(Bonus_StatAn!$B134,Analysis!$A:$A,0))</f>
        <v>0</v>
      </c>
      <c r="E134" t="b">
        <f t="shared" si="8"/>
        <v>0</v>
      </c>
      <c r="F134" t="b">
        <f t="shared" si="9"/>
        <v>1</v>
      </c>
      <c r="G134" t="str">
        <f t="shared" si="10"/>
        <v/>
      </c>
      <c r="H134">
        <f t="shared" si="11"/>
        <v>0</v>
      </c>
    </row>
    <row r="135" spans="2:8" x14ac:dyDescent="0.35">
      <c r="B135" s="6">
        <v>132</v>
      </c>
      <c r="C135" t="str">
        <f>INDEX(state,MATCH(Bonus_StatAn!$B135,Analysis!$A:$A,0))</f>
        <v>canceled</v>
      </c>
      <c r="D135" s="6">
        <f>INDEX(backers,MATCH(Bonus_StatAn!$B135,Analysis!$A:$A,0))</f>
        <v>81</v>
      </c>
      <c r="E135" t="b">
        <f t="shared" si="8"/>
        <v>0</v>
      </c>
      <c r="F135" t="b">
        <f t="shared" si="9"/>
        <v>1</v>
      </c>
      <c r="G135" t="str">
        <f t="shared" si="10"/>
        <v/>
      </c>
      <c r="H135">
        <f t="shared" si="11"/>
        <v>81</v>
      </c>
    </row>
    <row r="136" spans="2:8" x14ac:dyDescent="0.35">
      <c r="B136" s="6">
        <v>133</v>
      </c>
      <c r="C136" t="str">
        <f>INDEX(state,MATCH(Bonus_StatAn!$B136,Analysis!$A:$A,0))</f>
        <v>canceled</v>
      </c>
      <c r="D136" s="6">
        <f>INDEX(backers,MATCH(Bonus_StatAn!$B136,Analysis!$A:$A,0))</f>
        <v>0</v>
      </c>
      <c r="E136" t="b">
        <f t="shared" si="8"/>
        <v>0</v>
      </c>
      <c r="F136" t="b">
        <f t="shared" si="9"/>
        <v>1</v>
      </c>
      <c r="G136" t="str">
        <f t="shared" si="10"/>
        <v/>
      </c>
      <c r="H136">
        <f t="shared" si="11"/>
        <v>0</v>
      </c>
    </row>
    <row r="137" spans="2:8" x14ac:dyDescent="0.35">
      <c r="B137" s="6">
        <v>134</v>
      </c>
      <c r="C137" t="str">
        <f>INDEX(state,MATCH(Bonus_StatAn!$B137,Analysis!$A:$A,0))</f>
        <v>canceled</v>
      </c>
      <c r="D137" s="6">
        <f>INDEX(backers,MATCH(Bonus_StatAn!$B137,Analysis!$A:$A,0))</f>
        <v>0</v>
      </c>
      <c r="E137" t="b">
        <f t="shared" si="8"/>
        <v>0</v>
      </c>
      <c r="F137" t="b">
        <f t="shared" si="9"/>
        <v>1</v>
      </c>
      <c r="G137" t="str">
        <f t="shared" si="10"/>
        <v/>
      </c>
      <c r="H137">
        <f t="shared" si="11"/>
        <v>0</v>
      </c>
    </row>
    <row r="138" spans="2:8" x14ac:dyDescent="0.35">
      <c r="B138" s="6">
        <v>135</v>
      </c>
      <c r="C138" t="str">
        <f>INDEX(state,MATCH(Bonus_StatAn!$B138,Analysis!$A:$A,0))</f>
        <v>canceled</v>
      </c>
      <c r="D138" s="6">
        <f>INDEX(backers,MATCH(Bonus_StatAn!$B138,Analysis!$A:$A,0))</f>
        <v>5</v>
      </c>
      <c r="E138" t="b">
        <f t="shared" si="8"/>
        <v>0</v>
      </c>
      <c r="F138" t="b">
        <f t="shared" si="9"/>
        <v>1</v>
      </c>
      <c r="G138" t="str">
        <f t="shared" si="10"/>
        <v/>
      </c>
      <c r="H138">
        <f t="shared" si="11"/>
        <v>5</v>
      </c>
    </row>
    <row r="139" spans="2:8" x14ac:dyDescent="0.35">
      <c r="B139" s="6">
        <v>136</v>
      </c>
      <c r="C139" t="str">
        <f>INDEX(state,MATCH(Bonus_StatAn!$B139,Analysis!$A:$A,0))</f>
        <v>canceled</v>
      </c>
      <c r="D139" s="6">
        <f>INDEX(backers,MATCH(Bonus_StatAn!$B139,Analysis!$A:$A,0))</f>
        <v>0</v>
      </c>
      <c r="E139" t="b">
        <f t="shared" si="8"/>
        <v>0</v>
      </c>
      <c r="F139" t="b">
        <f t="shared" si="9"/>
        <v>1</v>
      </c>
      <c r="G139" t="str">
        <f t="shared" si="10"/>
        <v/>
      </c>
      <c r="H139">
        <f t="shared" si="11"/>
        <v>0</v>
      </c>
    </row>
    <row r="140" spans="2:8" x14ac:dyDescent="0.35">
      <c r="B140" s="6">
        <v>137</v>
      </c>
      <c r="C140" t="str">
        <f>INDEX(state,MATCH(Bonus_StatAn!$B140,Analysis!$A:$A,0))</f>
        <v>canceled</v>
      </c>
      <c r="D140" s="6">
        <f>INDEX(backers,MATCH(Bonus_StatAn!$B140,Analysis!$A:$A,0))</f>
        <v>0</v>
      </c>
      <c r="E140" t="b">
        <f t="shared" si="8"/>
        <v>0</v>
      </c>
      <c r="F140" t="b">
        <f t="shared" si="9"/>
        <v>1</v>
      </c>
      <c r="G140" t="str">
        <f t="shared" si="10"/>
        <v/>
      </c>
      <c r="H140">
        <f t="shared" si="11"/>
        <v>0</v>
      </c>
    </row>
    <row r="141" spans="2:8" x14ac:dyDescent="0.35">
      <c r="B141" s="6">
        <v>138</v>
      </c>
      <c r="C141" t="str">
        <f>INDEX(state,MATCH(Bonus_StatAn!$B141,Analysis!$A:$A,0))</f>
        <v>canceled</v>
      </c>
      <c r="D141" s="6">
        <f>INDEX(backers,MATCH(Bonus_StatAn!$B141,Analysis!$A:$A,0))</f>
        <v>58</v>
      </c>
      <c r="E141" t="b">
        <f t="shared" si="8"/>
        <v>0</v>
      </c>
      <c r="F141" t="b">
        <f t="shared" si="9"/>
        <v>1</v>
      </c>
      <c r="G141" t="str">
        <f t="shared" si="10"/>
        <v/>
      </c>
      <c r="H141">
        <f t="shared" si="11"/>
        <v>58</v>
      </c>
    </row>
    <row r="142" spans="2:8" x14ac:dyDescent="0.35">
      <c r="B142" s="6">
        <v>139</v>
      </c>
      <c r="C142" t="str">
        <f>INDEX(state,MATCH(Bonus_StatAn!$B142,Analysis!$A:$A,0))</f>
        <v>canceled</v>
      </c>
      <c r="D142" s="6">
        <f>INDEX(backers,MATCH(Bonus_StatAn!$B142,Analysis!$A:$A,0))</f>
        <v>1</v>
      </c>
      <c r="E142" t="b">
        <f t="shared" si="8"/>
        <v>0</v>
      </c>
      <c r="F142" t="b">
        <f t="shared" si="9"/>
        <v>1</v>
      </c>
      <c r="G142" t="str">
        <f t="shared" si="10"/>
        <v/>
      </c>
      <c r="H142">
        <f t="shared" si="11"/>
        <v>1</v>
      </c>
    </row>
    <row r="143" spans="2:8" x14ac:dyDescent="0.35">
      <c r="B143" s="6">
        <v>140</v>
      </c>
      <c r="C143" t="str">
        <f>INDEX(state,MATCH(Bonus_StatAn!$B143,Analysis!$A:$A,0))</f>
        <v>canceled</v>
      </c>
      <c r="D143" s="6">
        <f>INDEX(backers,MATCH(Bonus_StatAn!$B143,Analysis!$A:$A,0))</f>
        <v>0</v>
      </c>
      <c r="E143" t="b">
        <f t="shared" si="8"/>
        <v>0</v>
      </c>
      <c r="F143" t="b">
        <f t="shared" si="9"/>
        <v>1</v>
      </c>
      <c r="G143" t="str">
        <f t="shared" si="10"/>
        <v/>
      </c>
      <c r="H143">
        <f t="shared" si="11"/>
        <v>0</v>
      </c>
    </row>
    <row r="144" spans="2:8" x14ac:dyDescent="0.35">
      <c r="B144" s="6">
        <v>141</v>
      </c>
      <c r="C144" t="str">
        <f>INDEX(state,MATCH(Bonus_StatAn!$B144,Analysis!$A:$A,0))</f>
        <v>canceled</v>
      </c>
      <c r="D144" s="6">
        <f>INDEX(backers,MATCH(Bonus_StatAn!$B144,Analysis!$A:$A,0))</f>
        <v>28</v>
      </c>
      <c r="E144" t="b">
        <f t="shared" si="8"/>
        <v>0</v>
      </c>
      <c r="F144" t="b">
        <f t="shared" si="9"/>
        <v>1</v>
      </c>
      <c r="G144" t="str">
        <f t="shared" si="10"/>
        <v/>
      </c>
      <c r="H144">
        <f t="shared" si="11"/>
        <v>28</v>
      </c>
    </row>
    <row r="145" spans="2:8" x14ac:dyDescent="0.35">
      <c r="B145" s="6">
        <v>142</v>
      </c>
      <c r="C145" t="str">
        <f>INDEX(state,MATCH(Bonus_StatAn!$B145,Analysis!$A:$A,0))</f>
        <v>canceled</v>
      </c>
      <c r="D145" s="6">
        <f>INDEX(backers,MATCH(Bonus_StatAn!$B145,Analysis!$A:$A,0))</f>
        <v>1</v>
      </c>
      <c r="E145" t="b">
        <f t="shared" si="8"/>
        <v>0</v>
      </c>
      <c r="F145" t="b">
        <f t="shared" si="9"/>
        <v>1</v>
      </c>
      <c r="G145" t="str">
        <f t="shared" si="10"/>
        <v/>
      </c>
      <c r="H145">
        <f t="shared" si="11"/>
        <v>1</v>
      </c>
    </row>
    <row r="146" spans="2:8" x14ac:dyDescent="0.35">
      <c r="B146" s="6">
        <v>143</v>
      </c>
      <c r="C146" t="str">
        <f>INDEX(state,MATCH(Bonus_StatAn!$B146,Analysis!$A:$A,0))</f>
        <v>canceled</v>
      </c>
      <c r="D146" s="6">
        <f>INDEX(backers,MATCH(Bonus_StatAn!$B146,Analysis!$A:$A,0))</f>
        <v>0</v>
      </c>
      <c r="E146" t="b">
        <f t="shared" si="8"/>
        <v>0</v>
      </c>
      <c r="F146" t="b">
        <f t="shared" si="9"/>
        <v>1</v>
      </c>
      <c r="G146" t="str">
        <f t="shared" si="10"/>
        <v/>
      </c>
      <c r="H146">
        <f t="shared" si="11"/>
        <v>0</v>
      </c>
    </row>
    <row r="147" spans="2:8" x14ac:dyDescent="0.35">
      <c r="B147" s="6">
        <v>144</v>
      </c>
      <c r="C147" t="str">
        <f>INDEX(state,MATCH(Bonus_StatAn!$B147,Analysis!$A:$A,0))</f>
        <v>canceled</v>
      </c>
      <c r="D147" s="6">
        <f>INDEX(backers,MATCH(Bonus_StatAn!$B147,Analysis!$A:$A,0))</f>
        <v>37</v>
      </c>
      <c r="E147" t="b">
        <f t="shared" si="8"/>
        <v>0</v>
      </c>
      <c r="F147" t="b">
        <f t="shared" si="9"/>
        <v>1</v>
      </c>
      <c r="G147" t="str">
        <f t="shared" si="10"/>
        <v/>
      </c>
      <c r="H147">
        <f t="shared" si="11"/>
        <v>37</v>
      </c>
    </row>
    <row r="148" spans="2:8" x14ac:dyDescent="0.35">
      <c r="B148" s="6">
        <v>145</v>
      </c>
      <c r="C148" t="str">
        <f>INDEX(state,MATCH(Bonus_StatAn!$B148,Analysis!$A:$A,0))</f>
        <v>canceled</v>
      </c>
      <c r="D148" s="6">
        <f>INDEX(backers,MATCH(Bonus_StatAn!$B148,Analysis!$A:$A,0))</f>
        <v>9</v>
      </c>
      <c r="E148" t="b">
        <f t="shared" si="8"/>
        <v>0</v>
      </c>
      <c r="F148" t="b">
        <f t="shared" si="9"/>
        <v>1</v>
      </c>
      <c r="G148" t="str">
        <f t="shared" si="10"/>
        <v/>
      </c>
      <c r="H148">
        <f t="shared" si="11"/>
        <v>9</v>
      </c>
    </row>
    <row r="149" spans="2:8" x14ac:dyDescent="0.35">
      <c r="B149" s="6">
        <v>146</v>
      </c>
      <c r="C149" t="str">
        <f>INDEX(state,MATCH(Bonus_StatAn!$B149,Analysis!$A:$A,0))</f>
        <v>canceled</v>
      </c>
      <c r="D149" s="6">
        <f>INDEX(backers,MATCH(Bonus_StatAn!$B149,Analysis!$A:$A,0))</f>
        <v>3</v>
      </c>
      <c r="E149" t="b">
        <f t="shared" si="8"/>
        <v>0</v>
      </c>
      <c r="F149" t="b">
        <f t="shared" si="9"/>
        <v>1</v>
      </c>
      <c r="G149" t="str">
        <f t="shared" si="10"/>
        <v/>
      </c>
      <c r="H149">
        <f t="shared" si="11"/>
        <v>3</v>
      </c>
    </row>
    <row r="150" spans="2:8" x14ac:dyDescent="0.35">
      <c r="B150" s="6">
        <v>147</v>
      </c>
      <c r="C150" t="str">
        <f>INDEX(state,MATCH(Bonus_StatAn!$B150,Analysis!$A:$A,0))</f>
        <v>canceled</v>
      </c>
      <c r="D150" s="6">
        <f>INDEX(backers,MATCH(Bonus_StatAn!$B150,Analysis!$A:$A,0))</f>
        <v>0</v>
      </c>
      <c r="E150" t="b">
        <f t="shared" si="8"/>
        <v>0</v>
      </c>
      <c r="F150" t="b">
        <f t="shared" si="9"/>
        <v>1</v>
      </c>
      <c r="G150" t="str">
        <f t="shared" si="10"/>
        <v/>
      </c>
      <c r="H150">
        <f t="shared" si="11"/>
        <v>0</v>
      </c>
    </row>
    <row r="151" spans="2:8" x14ac:dyDescent="0.35">
      <c r="B151" s="6">
        <v>148</v>
      </c>
      <c r="C151" t="str">
        <f>INDEX(state,MATCH(Bonus_StatAn!$B151,Analysis!$A:$A,0))</f>
        <v>canceled</v>
      </c>
      <c r="D151" s="6">
        <f>INDEX(backers,MATCH(Bonus_StatAn!$B151,Analysis!$A:$A,0))</f>
        <v>2</v>
      </c>
      <c r="E151" t="b">
        <f t="shared" si="8"/>
        <v>0</v>
      </c>
      <c r="F151" t="b">
        <f t="shared" si="9"/>
        <v>1</v>
      </c>
      <c r="G151" t="str">
        <f t="shared" si="10"/>
        <v/>
      </c>
      <c r="H151">
        <f t="shared" si="11"/>
        <v>2</v>
      </c>
    </row>
    <row r="152" spans="2:8" x14ac:dyDescent="0.35">
      <c r="B152" s="6">
        <v>149</v>
      </c>
      <c r="C152" t="str">
        <f>INDEX(state,MATCH(Bonus_StatAn!$B152,Analysis!$A:$A,0))</f>
        <v>canceled</v>
      </c>
      <c r="D152" s="6">
        <f>INDEX(backers,MATCH(Bonus_StatAn!$B152,Analysis!$A:$A,0))</f>
        <v>6</v>
      </c>
      <c r="E152" t="b">
        <f t="shared" si="8"/>
        <v>0</v>
      </c>
      <c r="F152" t="b">
        <f t="shared" si="9"/>
        <v>1</v>
      </c>
      <c r="G152" t="str">
        <f t="shared" si="10"/>
        <v/>
      </c>
      <c r="H152">
        <f t="shared" si="11"/>
        <v>6</v>
      </c>
    </row>
    <row r="153" spans="2:8" x14ac:dyDescent="0.35">
      <c r="B153" s="6">
        <v>150</v>
      </c>
      <c r="C153" t="str">
        <f>INDEX(state,MATCH(Bonus_StatAn!$B153,Analysis!$A:$A,0))</f>
        <v>canceled</v>
      </c>
      <c r="D153" s="6">
        <f>INDEX(backers,MATCH(Bonus_StatAn!$B153,Analysis!$A:$A,0))</f>
        <v>67</v>
      </c>
      <c r="E153" t="b">
        <f t="shared" si="8"/>
        <v>0</v>
      </c>
      <c r="F153" t="b">
        <f t="shared" si="9"/>
        <v>1</v>
      </c>
      <c r="G153" t="str">
        <f t="shared" si="10"/>
        <v/>
      </c>
      <c r="H153">
        <f t="shared" si="11"/>
        <v>67</v>
      </c>
    </row>
    <row r="154" spans="2:8" x14ac:dyDescent="0.35">
      <c r="B154" s="6">
        <v>151</v>
      </c>
      <c r="C154" t="str">
        <f>INDEX(state,MATCH(Bonus_StatAn!$B154,Analysis!$A:$A,0))</f>
        <v>canceled</v>
      </c>
      <c r="D154" s="6">
        <f>INDEX(backers,MATCH(Bonus_StatAn!$B154,Analysis!$A:$A,0))</f>
        <v>5</v>
      </c>
      <c r="E154" t="b">
        <f t="shared" si="8"/>
        <v>0</v>
      </c>
      <c r="F154" t="b">
        <f t="shared" si="9"/>
        <v>1</v>
      </c>
      <c r="G154" t="str">
        <f t="shared" si="10"/>
        <v/>
      </c>
      <c r="H154">
        <f t="shared" si="11"/>
        <v>5</v>
      </c>
    </row>
    <row r="155" spans="2:8" x14ac:dyDescent="0.35">
      <c r="B155" s="6">
        <v>152</v>
      </c>
      <c r="C155" t="str">
        <f>INDEX(state,MATCH(Bonus_StatAn!$B155,Analysis!$A:$A,0))</f>
        <v>canceled</v>
      </c>
      <c r="D155" s="6">
        <f>INDEX(backers,MATCH(Bonus_StatAn!$B155,Analysis!$A:$A,0))</f>
        <v>2</v>
      </c>
      <c r="E155" t="b">
        <f t="shared" si="8"/>
        <v>0</v>
      </c>
      <c r="F155" t="b">
        <f t="shared" si="9"/>
        <v>1</v>
      </c>
      <c r="G155" t="str">
        <f t="shared" si="10"/>
        <v/>
      </c>
      <c r="H155">
        <f t="shared" si="11"/>
        <v>2</v>
      </c>
    </row>
    <row r="156" spans="2:8" x14ac:dyDescent="0.35">
      <c r="B156" s="6">
        <v>153</v>
      </c>
      <c r="C156" t="str">
        <f>INDEX(state,MATCH(Bonus_StatAn!$B156,Analysis!$A:$A,0))</f>
        <v>canceled</v>
      </c>
      <c r="D156" s="6">
        <f>INDEX(backers,MATCH(Bonus_StatAn!$B156,Analysis!$A:$A,0))</f>
        <v>10</v>
      </c>
      <c r="E156" t="b">
        <f t="shared" si="8"/>
        <v>0</v>
      </c>
      <c r="F156" t="b">
        <f t="shared" si="9"/>
        <v>1</v>
      </c>
      <c r="G156" t="str">
        <f t="shared" si="10"/>
        <v/>
      </c>
      <c r="H156">
        <f t="shared" si="11"/>
        <v>10</v>
      </c>
    </row>
    <row r="157" spans="2:8" x14ac:dyDescent="0.35">
      <c r="B157" s="6">
        <v>154</v>
      </c>
      <c r="C157" t="str">
        <f>INDEX(state,MATCH(Bonus_StatAn!$B157,Analysis!$A:$A,0))</f>
        <v>canceled</v>
      </c>
      <c r="D157" s="6">
        <f>INDEX(backers,MATCH(Bonus_StatAn!$B157,Analysis!$A:$A,0))</f>
        <v>3</v>
      </c>
      <c r="E157" t="b">
        <f t="shared" si="8"/>
        <v>0</v>
      </c>
      <c r="F157" t="b">
        <f t="shared" si="9"/>
        <v>1</v>
      </c>
      <c r="G157" t="str">
        <f t="shared" si="10"/>
        <v/>
      </c>
      <c r="H157">
        <f t="shared" si="11"/>
        <v>3</v>
      </c>
    </row>
    <row r="158" spans="2:8" x14ac:dyDescent="0.35">
      <c r="B158" s="6">
        <v>155</v>
      </c>
      <c r="C158" t="str">
        <f>INDEX(state,MATCH(Bonus_StatAn!$B158,Analysis!$A:$A,0))</f>
        <v>canceled</v>
      </c>
      <c r="D158" s="6">
        <f>INDEX(backers,MATCH(Bonus_StatAn!$B158,Analysis!$A:$A,0))</f>
        <v>4</v>
      </c>
      <c r="E158" t="b">
        <f t="shared" si="8"/>
        <v>0</v>
      </c>
      <c r="F158" t="b">
        <f t="shared" si="9"/>
        <v>1</v>
      </c>
      <c r="G158" t="str">
        <f t="shared" si="10"/>
        <v/>
      </c>
      <c r="H158">
        <f t="shared" si="11"/>
        <v>4</v>
      </c>
    </row>
    <row r="159" spans="2:8" x14ac:dyDescent="0.35">
      <c r="B159" s="6">
        <v>156</v>
      </c>
      <c r="C159" t="str">
        <f>INDEX(state,MATCH(Bonus_StatAn!$B159,Analysis!$A:$A,0))</f>
        <v>canceled</v>
      </c>
      <c r="D159" s="6">
        <f>INDEX(backers,MATCH(Bonus_StatAn!$B159,Analysis!$A:$A,0))</f>
        <v>15</v>
      </c>
      <c r="E159" t="b">
        <f t="shared" si="8"/>
        <v>0</v>
      </c>
      <c r="F159" t="b">
        <f t="shared" si="9"/>
        <v>1</v>
      </c>
      <c r="G159" t="str">
        <f t="shared" si="10"/>
        <v/>
      </c>
      <c r="H159">
        <f t="shared" si="11"/>
        <v>15</v>
      </c>
    </row>
    <row r="160" spans="2:8" x14ac:dyDescent="0.35">
      <c r="B160" s="6">
        <v>157</v>
      </c>
      <c r="C160" t="str">
        <f>INDEX(state,MATCH(Bonus_StatAn!$B160,Analysis!$A:$A,0))</f>
        <v>canceled</v>
      </c>
      <c r="D160" s="6">
        <f>INDEX(backers,MATCH(Bonus_StatAn!$B160,Analysis!$A:$A,0))</f>
        <v>2</v>
      </c>
      <c r="E160" t="b">
        <f t="shared" si="8"/>
        <v>0</v>
      </c>
      <c r="F160" t="b">
        <f t="shared" si="9"/>
        <v>1</v>
      </c>
      <c r="G160" t="str">
        <f t="shared" si="10"/>
        <v/>
      </c>
      <c r="H160">
        <f t="shared" si="11"/>
        <v>2</v>
      </c>
    </row>
    <row r="161" spans="2:8" x14ac:dyDescent="0.35">
      <c r="B161" s="6">
        <v>158</v>
      </c>
      <c r="C161" t="str">
        <f>INDEX(state,MATCH(Bonus_StatAn!$B161,Analysis!$A:$A,0))</f>
        <v>canceled</v>
      </c>
      <c r="D161" s="6">
        <f>INDEX(backers,MATCH(Bonus_StatAn!$B161,Analysis!$A:$A,0))</f>
        <v>0</v>
      </c>
      <c r="E161" t="b">
        <f t="shared" si="8"/>
        <v>0</v>
      </c>
      <c r="F161" t="b">
        <f t="shared" si="9"/>
        <v>1</v>
      </c>
      <c r="G161" t="str">
        <f t="shared" si="10"/>
        <v/>
      </c>
      <c r="H161">
        <f t="shared" si="11"/>
        <v>0</v>
      </c>
    </row>
    <row r="162" spans="2:8" x14ac:dyDescent="0.35">
      <c r="B162" s="6">
        <v>159</v>
      </c>
      <c r="C162" t="str">
        <f>INDEX(state,MATCH(Bonus_StatAn!$B162,Analysis!$A:$A,0))</f>
        <v>canceled</v>
      </c>
      <c r="D162" s="6">
        <f>INDEX(backers,MATCH(Bonus_StatAn!$B162,Analysis!$A:$A,0))</f>
        <v>1</v>
      </c>
      <c r="E162" t="b">
        <f t="shared" si="8"/>
        <v>0</v>
      </c>
      <c r="F162" t="b">
        <f t="shared" si="9"/>
        <v>1</v>
      </c>
      <c r="G162" t="str">
        <f t="shared" si="10"/>
        <v/>
      </c>
      <c r="H162">
        <f t="shared" si="11"/>
        <v>1</v>
      </c>
    </row>
    <row r="163" spans="2:8" x14ac:dyDescent="0.35">
      <c r="B163" s="6">
        <v>160</v>
      </c>
      <c r="C163" t="str">
        <f>INDEX(state,MATCH(Bonus_StatAn!$B163,Analysis!$A:$A,0))</f>
        <v>failed</v>
      </c>
      <c r="D163" s="6">
        <f>INDEX(backers,MATCH(Bonus_StatAn!$B163,Analysis!$A:$A,0))</f>
        <v>0</v>
      </c>
      <c r="E163" t="b">
        <f t="shared" si="8"/>
        <v>0</v>
      </c>
      <c r="F163" t="b">
        <f t="shared" si="9"/>
        <v>1</v>
      </c>
      <c r="G163" t="str">
        <f t="shared" si="10"/>
        <v/>
      </c>
      <c r="H163">
        <f t="shared" si="11"/>
        <v>0</v>
      </c>
    </row>
    <row r="164" spans="2:8" x14ac:dyDescent="0.35">
      <c r="B164" s="6">
        <v>161</v>
      </c>
      <c r="C164" t="str">
        <f>INDEX(state,MATCH(Bonus_StatAn!$B164,Analysis!$A:$A,0))</f>
        <v>failed</v>
      </c>
      <c r="D164" s="6">
        <f>INDEX(backers,MATCH(Bonus_StatAn!$B164,Analysis!$A:$A,0))</f>
        <v>1</v>
      </c>
      <c r="E164" t="b">
        <f t="shared" si="8"/>
        <v>0</v>
      </c>
      <c r="F164" t="b">
        <f t="shared" si="9"/>
        <v>1</v>
      </c>
      <c r="G164" t="str">
        <f t="shared" si="10"/>
        <v/>
      </c>
      <c r="H164">
        <f t="shared" si="11"/>
        <v>1</v>
      </c>
    </row>
    <row r="165" spans="2:8" x14ac:dyDescent="0.35">
      <c r="B165" s="6">
        <v>162</v>
      </c>
      <c r="C165" t="str">
        <f>INDEX(state,MATCH(Bonus_StatAn!$B165,Analysis!$A:$A,0))</f>
        <v>failed</v>
      </c>
      <c r="D165" s="6">
        <f>INDEX(backers,MATCH(Bonus_StatAn!$B165,Analysis!$A:$A,0))</f>
        <v>10</v>
      </c>
      <c r="E165" t="b">
        <f t="shared" si="8"/>
        <v>0</v>
      </c>
      <c r="F165" t="b">
        <f t="shared" si="9"/>
        <v>1</v>
      </c>
      <c r="G165" t="str">
        <f t="shared" si="10"/>
        <v/>
      </c>
      <c r="H165">
        <f t="shared" si="11"/>
        <v>10</v>
      </c>
    </row>
    <row r="166" spans="2:8" x14ac:dyDescent="0.35">
      <c r="B166" s="6">
        <v>163</v>
      </c>
      <c r="C166" t="str">
        <f>INDEX(state,MATCH(Bonus_StatAn!$B166,Analysis!$A:$A,0))</f>
        <v>failed</v>
      </c>
      <c r="D166" s="6">
        <f>INDEX(backers,MATCH(Bonus_StatAn!$B166,Analysis!$A:$A,0))</f>
        <v>0</v>
      </c>
      <c r="E166" t="b">
        <f t="shared" si="8"/>
        <v>0</v>
      </c>
      <c r="F166" t="b">
        <f t="shared" si="9"/>
        <v>1</v>
      </c>
      <c r="G166" t="str">
        <f t="shared" si="10"/>
        <v/>
      </c>
      <c r="H166">
        <f t="shared" si="11"/>
        <v>0</v>
      </c>
    </row>
    <row r="167" spans="2:8" x14ac:dyDescent="0.35">
      <c r="B167" s="6">
        <v>164</v>
      </c>
      <c r="C167" t="str">
        <f>INDEX(state,MATCH(Bonus_StatAn!$B167,Analysis!$A:$A,0))</f>
        <v>failed</v>
      </c>
      <c r="D167" s="6">
        <f>INDEX(backers,MATCH(Bonus_StatAn!$B167,Analysis!$A:$A,0))</f>
        <v>7</v>
      </c>
      <c r="E167" t="b">
        <f t="shared" si="8"/>
        <v>0</v>
      </c>
      <c r="F167" t="b">
        <f t="shared" si="9"/>
        <v>1</v>
      </c>
      <c r="G167" t="str">
        <f t="shared" si="10"/>
        <v/>
      </c>
      <c r="H167">
        <f t="shared" si="11"/>
        <v>7</v>
      </c>
    </row>
    <row r="168" spans="2:8" x14ac:dyDescent="0.35">
      <c r="B168" s="6">
        <v>165</v>
      </c>
      <c r="C168" t="str">
        <f>INDEX(state,MATCH(Bonus_StatAn!$B168,Analysis!$A:$A,0))</f>
        <v>failed</v>
      </c>
      <c r="D168" s="6">
        <f>INDEX(backers,MATCH(Bonus_StatAn!$B168,Analysis!$A:$A,0))</f>
        <v>0</v>
      </c>
      <c r="E168" t="b">
        <f t="shared" si="8"/>
        <v>0</v>
      </c>
      <c r="F168" t="b">
        <f t="shared" si="9"/>
        <v>1</v>
      </c>
      <c r="G168" t="str">
        <f t="shared" si="10"/>
        <v/>
      </c>
      <c r="H168">
        <f t="shared" si="11"/>
        <v>0</v>
      </c>
    </row>
    <row r="169" spans="2:8" x14ac:dyDescent="0.35">
      <c r="B169" s="6">
        <v>166</v>
      </c>
      <c r="C169" t="str">
        <f>INDEX(state,MATCH(Bonus_StatAn!$B169,Analysis!$A:$A,0))</f>
        <v>failed</v>
      </c>
      <c r="D169" s="6">
        <f>INDEX(backers,MATCH(Bonus_StatAn!$B169,Analysis!$A:$A,0))</f>
        <v>1</v>
      </c>
      <c r="E169" t="b">
        <f t="shared" si="8"/>
        <v>0</v>
      </c>
      <c r="F169" t="b">
        <f t="shared" si="9"/>
        <v>1</v>
      </c>
      <c r="G169" t="str">
        <f t="shared" si="10"/>
        <v/>
      </c>
      <c r="H169">
        <f t="shared" si="11"/>
        <v>1</v>
      </c>
    </row>
    <row r="170" spans="2:8" x14ac:dyDescent="0.35">
      <c r="B170" s="6">
        <v>167</v>
      </c>
      <c r="C170" t="str">
        <f>INDEX(state,MATCH(Bonus_StatAn!$B170,Analysis!$A:$A,0))</f>
        <v>failed</v>
      </c>
      <c r="D170" s="6">
        <f>INDEX(backers,MATCH(Bonus_StatAn!$B170,Analysis!$A:$A,0))</f>
        <v>2</v>
      </c>
      <c r="E170" t="b">
        <f t="shared" si="8"/>
        <v>0</v>
      </c>
      <c r="F170" t="b">
        <f t="shared" si="9"/>
        <v>1</v>
      </c>
      <c r="G170" t="str">
        <f t="shared" si="10"/>
        <v/>
      </c>
      <c r="H170">
        <f t="shared" si="11"/>
        <v>2</v>
      </c>
    </row>
    <row r="171" spans="2:8" x14ac:dyDescent="0.35">
      <c r="B171" s="6">
        <v>168</v>
      </c>
      <c r="C171" t="str">
        <f>INDEX(state,MATCH(Bonus_StatAn!$B171,Analysis!$A:$A,0))</f>
        <v>failed</v>
      </c>
      <c r="D171" s="6">
        <f>INDEX(backers,MATCH(Bonus_StatAn!$B171,Analysis!$A:$A,0))</f>
        <v>3</v>
      </c>
      <c r="E171" t="b">
        <f t="shared" si="8"/>
        <v>0</v>
      </c>
      <c r="F171" t="b">
        <f t="shared" si="9"/>
        <v>1</v>
      </c>
      <c r="G171" t="str">
        <f t="shared" si="10"/>
        <v/>
      </c>
      <c r="H171">
        <f t="shared" si="11"/>
        <v>3</v>
      </c>
    </row>
    <row r="172" spans="2:8" x14ac:dyDescent="0.35">
      <c r="B172" s="6">
        <v>169</v>
      </c>
      <c r="C172" t="str">
        <f>INDEX(state,MATCH(Bonus_StatAn!$B172,Analysis!$A:$A,0))</f>
        <v>failed</v>
      </c>
      <c r="D172" s="6">
        <f>INDEX(backers,MATCH(Bonus_StatAn!$B172,Analysis!$A:$A,0))</f>
        <v>10</v>
      </c>
      <c r="E172" t="b">
        <f t="shared" si="8"/>
        <v>0</v>
      </c>
      <c r="F172" t="b">
        <f t="shared" si="9"/>
        <v>1</v>
      </c>
      <c r="G172" t="str">
        <f t="shared" si="10"/>
        <v/>
      </c>
      <c r="H172">
        <f t="shared" si="11"/>
        <v>10</v>
      </c>
    </row>
    <row r="173" spans="2:8" x14ac:dyDescent="0.35">
      <c r="B173" s="6">
        <v>170</v>
      </c>
      <c r="C173" t="str">
        <f>INDEX(state,MATCH(Bonus_StatAn!$B173,Analysis!$A:$A,0))</f>
        <v>failed</v>
      </c>
      <c r="D173" s="6">
        <f>INDEX(backers,MATCH(Bonus_StatAn!$B173,Analysis!$A:$A,0))</f>
        <v>10</v>
      </c>
      <c r="E173" t="b">
        <f t="shared" si="8"/>
        <v>0</v>
      </c>
      <c r="F173" t="b">
        <f t="shared" si="9"/>
        <v>1</v>
      </c>
      <c r="G173" t="str">
        <f t="shared" si="10"/>
        <v/>
      </c>
      <c r="H173">
        <f t="shared" si="11"/>
        <v>10</v>
      </c>
    </row>
    <row r="174" spans="2:8" x14ac:dyDescent="0.35">
      <c r="B174" s="6">
        <v>171</v>
      </c>
      <c r="C174" t="str">
        <f>INDEX(state,MATCH(Bonus_StatAn!$B174,Analysis!$A:$A,0))</f>
        <v>failed</v>
      </c>
      <c r="D174" s="6">
        <f>INDEX(backers,MATCH(Bonus_StatAn!$B174,Analysis!$A:$A,0))</f>
        <v>1</v>
      </c>
      <c r="E174" t="b">
        <f t="shared" si="8"/>
        <v>0</v>
      </c>
      <c r="F174" t="b">
        <f t="shared" si="9"/>
        <v>1</v>
      </c>
      <c r="G174" t="str">
        <f t="shared" si="10"/>
        <v/>
      </c>
      <c r="H174">
        <f t="shared" si="11"/>
        <v>1</v>
      </c>
    </row>
    <row r="175" spans="2:8" x14ac:dyDescent="0.35">
      <c r="B175" s="6">
        <v>172</v>
      </c>
      <c r="C175" t="str">
        <f>INDEX(state,MATCH(Bonus_StatAn!$B175,Analysis!$A:$A,0))</f>
        <v>failed</v>
      </c>
      <c r="D175" s="6">
        <f>INDEX(backers,MATCH(Bonus_StatAn!$B175,Analysis!$A:$A,0))</f>
        <v>0</v>
      </c>
      <c r="E175" t="b">
        <f t="shared" si="8"/>
        <v>0</v>
      </c>
      <c r="F175" t="b">
        <f t="shared" si="9"/>
        <v>1</v>
      </c>
      <c r="G175" t="str">
        <f t="shared" si="10"/>
        <v/>
      </c>
      <c r="H175">
        <f t="shared" si="11"/>
        <v>0</v>
      </c>
    </row>
    <row r="176" spans="2:8" x14ac:dyDescent="0.35">
      <c r="B176" s="6">
        <v>173</v>
      </c>
      <c r="C176" t="str">
        <f>INDEX(state,MATCH(Bonus_StatAn!$B176,Analysis!$A:$A,0))</f>
        <v>failed</v>
      </c>
      <c r="D176" s="6">
        <f>INDEX(backers,MATCH(Bonus_StatAn!$B176,Analysis!$A:$A,0))</f>
        <v>0</v>
      </c>
      <c r="E176" t="b">
        <f t="shared" si="8"/>
        <v>0</v>
      </c>
      <c r="F176" t="b">
        <f t="shared" si="9"/>
        <v>1</v>
      </c>
      <c r="G176" t="str">
        <f t="shared" si="10"/>
        <v/>
      </c>
      <c r="H176">
        <f t="shared" si="11"/>
        <v>0</v>
      </c>
    </row>
    <row r="177" spans="2:8" x14ac:dyDescent="0.35">
      <c r="B177" s="6">
        <v>174</v>
      </c>
      <c r="C177" t="str">
        <f>INDEX(state,MATCH(Bonus_StatAn!$B177,Analysis!$A:$A,0))</f>
        <v>failed</v>
      </c>
      <c r="D177" s="6">
        <f>INDEX(backers,MATCH(Bonus_StatAn!$B177,Analysis!$A:$A,0))</f>
        <v>0</v>
      </c>
      <c r="E177" t="b">
        <f t="shared" si="8"/>
        <v>0</v>
      </c>
      <c r="F177" t="b">
        <f t="shared" si="9"/>
        <v>1</v>
      </c>
      <c r="G177" t="str">
        <f t="shared" si="10"/>
        <v/>
      </c>
      <c r="H177">
        <f t="shared" si="11"/>
        <v>0</v>
      </c>
    </row>
    <row r="178" spans="2:8" x14ac:dyDescent="0.35">
      <c r="B178" s="6">
        <v>175</v>
      </c>
      <c r="C178" t="str">
        <f>INDEX(state,MATCH(Bonus_StatAn!$B178,Analysis!$A:$A,0))</f>
        <v>failed</v>
      </c>
      <c r="D178" s="6">
        <f>INDEX(backers,MATCH(Bonus_StatAn!$B178,Analysis!$A:$A,0))</f>
        <v>26</v>
      </c>
      <c r="E178" t="b">
        <f t="shared" si="8"/>
        <v>0</v>
      </c>
      <c r="F178" t="b">
        <f t="shared" si="9"/>
        <v>1</v>
      </c>
      <c r="G178" t="str">
        <f t="shared" si="10"/>
        <v/>
      </c>
      <c r="H178">
        <f t="shared" si="11"/>
        <v>26</v>
      </c>
    </row>
    <row r="179" spans="2:8" x14ac:dyDescent="0.35">
      <c r="B179" s="6">
        <v>176</v>
      </c>
      <c r="C179" t="str">
        <f>INDEX(state,MATCH(Bonus_StatAn!$B179,Analysis!$A:$A,0))</f>
        <v>failed</v>
      </c>
      <c r="D179" s="6">
        <f>INDEX(backers,MATCH(Bonus_StatAn!$B179,Analysis!$A:$A,0))</f>
        <v>0</v>
      </c>
      <c r="E179" t="b">
        <f t="shared" si="8"/>
        <v>0</v>
      </c>
      <c r="F179" t="b">
        <f t="shared" si="9"/>
        <v>1</v>
      </c>
      <c r="G179" t="str">
        <f t="shared" si="10"/>
        <v/>
      </c>
      <c r="H179">
        <f t="shared" si="11"/>
        <v>0</v>
      </c>
    </row>
    <row r="180" spans="2:8" x14ac:dyDescent="0.35">
      <c r="B180" s="6">
        <v>177</v>
      </c>
      <c r="C180" t="str">
        <f>INDEX(state,MATCH(Bonus_StatAn!$B180,Analysis!$A:$A,0))</f>
        <v>failed</v>
      </c>
      <c r="D180" s="6">
        <f>INDEX(backers,MATCH(Bonus_StatAn!$B180,Analysis!$A:$A,0))</f>
        <v>7</v>
      </c>
      <c r="E180" t="b">
        <f t="shared" si="8"/>
        <v>0</v>
      </c>
      <c r="F180" t="b">
        <f t="shared" si="9"/>
        <v>1</v>
      </c>
      <c r="G180" t="str">
        <f t="shared" si="10"/>
        <v/>
      </c>
      <c r="H180">
        <f t="shared" si="11"/>
        <v>7</v>
      </c>
    </row>
    <row r="181" spans="2:8" x14ac:dyDescent="0.35">
      <c r="B181" s="6">
        <v>178</v>
      </c>
      <c r="C181" t="str">
        <f>INDEX(state,MATCH(Bonus_StatAn!$B181,Analysis!$A:$A,0))</f>
        <v>failed</v>
      </c>
      <c r="D181" s="6">
        <f>INDEX(backers,MATCH(Bonus_StatAn!$B181,Analysis!$A:$A,0))</f>
        <v>0</v>
      </c>
      <c r="E181" t="b">
        <f t="shared" si="8"/>
        <v>0</v>
      </c>
      <c r="F181" t="b">
        <f t="shared" si="9"/>
        <v>1</v>
      </c>
      <c r="G181" t="str">
        <f t="shared" si="10"/>
        <v/>
      </c>
      <c r="H181">
        <f t="shared" si="11"/>
        <v>0</v>
      </c>
    </row>
    <row r="182" spans="2:8" x14ac:dyDescent="0.35">
      <c r="B182" s="6">
        <v>179</v>
      </c>
      <c r="C182" t="str">
        <f>INDEX(state,MATCH(Bonus_StatAn!$B182,Analysis!$A:$A,0))</f>
        <v>failed</v>
      </c>
      <c r="D182" s="6">
        <f>INDEX(backers,MATCH(Bonus_StatAn!$B182,Analysis!$A:$A,0))</f>
        <v>2</v>
      </c>
      <c r="E182" t="b">
        <f t="shared" si="8"/>
        <v>0</v>
      </c>
      <c r="F182" t="b">
        <f t="shared" si="9"/>
        <v>1</v>
      </c>
      <c r="G182" t="str">
        <f t="shared" si="10"/>
        <v/>
      </c>
      <c r="H182">
        <f t="shared" si="11"/>
        <v>2</v>
      </c>
    </row>
    <row r="183" spans="2:8" x14ac:dyDescent="0.35">
      <c r="B183" s="6">
        <v>180</v>
      </c>
      <c r="C183" t="str">
        <f>INDEX(state,MATCH(Bonus_StatAn!$B183,Analysis!$A:$A,0))</f>
        <v>failed</v>
      </c>
      <c r="D183" s="6">
        <f>INDEX(backers,MATCH(Bonus_StatAn!$B183,Analysis!$A:$A,0))</f>
        <v>13</v>
      </c>
      <c r="E183" t="b">
        <f t="shared" si="8"/>
        <v>0</v>
      </c>
      <c r="F183" t="b">
        <f t="shared" si="9"/>
        <v>1</v>
      </c>
      <c r="G183" t="str">
        <f t="shared" si="10"/>
        <v/>
      </c>
      <c r="H183">
        <f t="shared" si="11"/>
        <v>13</v>
      </c>
    </row>
    <row r="184" spans="2:8" x14ac:dyDescent="0.35">
      <c r="B184" s="6">
        <v>181</v>
      </c>
      <c r="C184" t="str">
        <f>INDEX(state,MATCH(Bonus_StatAn!$B184,Analysis!$A:$A,0))</f>
        <v>failed</v>
      </c>
      <c r="D184" s="6">
        <f>INDEX(backers,MATCH(Bonus_StatAn!$B184,Analysis!$A:$A,0))</f>
        <v>4</v>
      </c>
      <c r="E184" t="b">
        <f t="shared" si="8"/>
        <v>0</v>
      </c>
      <c r="F184" t="b">
        <f t="shared" si="9"/>
        <v>1</v>
      </c>
      <c r="G184" t="str">
        <f t="shared" si="10"/>
        <v/>
      </c>
      <c r="H184">
        <f t="shared" si="11"/>
        <v>4</v>
      </c>
    </row>
    <row r="185" spans="2:8" x14ac:dyDescent="0.35">
      <c r="B185" s="6">
        <v>182</v>
      </c>
      <c r="C185" t="str">
        <f>INDEX(state,MATCH(Bonus_StatAn!$B185,Analysis!$A:$A,0))</f>
        <v>failed</v>
      </c>
      <c r="D185" s="6">
        <f>INDEX(backers,MATCH(Bonus_StatAn!$B185,Analysis!$A:$A,0))</f>
        <v>0</v>
      </c>
      <c r="E185" t="b">
        <f t="shared" si="8"/>
        <v>0</v>
      </c>
      <c r="F185" t="b">
        <f t="shared" si="9"/>
        <v>1</v>
      </c>
      <c r="G185" t="str">
        <f t="shared" si="10"/>
        <v/>
      </c>
      <c r="H185">
        <f t="shared" si="11"/>
        <v>0</v>
      </c>
    </row>
    <row r="186" spans="2:8" x14ac:dyDescent="0.35">
      <c r="B186" s="6">
        <v>183</v>
      </c>
      <c r="C186" t="str">
        <f>INDEX(state,MATCH(Bonus_StatAn!$B186,Analysis!$A:$A,0))</f>
        <v>failed</v>
      </c>
      <c r="D186" s="6">
        <f>INDEX(backers,MATCH(Bonus_StatAn!$B186,Analysis!$A:$A,0))</f>
        <v>12</v>
      </c>
      <c r="E186" t="b">
        <f t="shared" si="8"/>
        <v>0</v>
      </c>
      <c r="F186" t="b">
        <f t="shared" si="9"/>
        <v>1</v>
      </c>
      <c r="G186" t="str">
        <f t="shared" si="10"/>
        <v/>
      </c>
      <c r="H186">
        <f t="shared" si="11"/>
        <v>12</v>
      </c>
    </row>
    <row r="187" spans="2:8" x14ac:dyDescent="0.35">
      <c r="B187" s="6">
        <v>184</v>
      </c>
      <c r="C187" t="str">
        <f>INDEX(state,MATCH(Bonus_StatAn!$B187,Analysis!$A:$A,0))</f>
        <v>failed</v>
      </c>
      <c r="D187" s="6">
        <f>INDEX(backers,MATCH(Bonus_StatAn!$B187,Analysis!$A:$A,0))</f>
        <v>2</v>
      </c>
      <c r="E187" t="b">
        <f t="shared" si="8"/>
        <v>0</v>
      </c>
      <c r="F187" t="b">
        <f t="shared" si="9"/>
        <v>1</v>
      </c>
      <c r="G187" t="str">
        <f t="shared" si="10"/>
        <v/>
      </c>
      <c r="H187">
        <f t="shared" si="11"/>
        <v>2</v>
      </c>
    </row>
    <row r="188" spans="2:8" x14ac:dyDescent="0.35">
      <c r="B188" s="6">
        <v>185</v>
      </c>
      <c r="C188" t="str">
        <f>INDEX(state,MATCH(Bonus_StatAn!$B188,Analysis!$A:$A,0))</f>
        <v>failed</v>
      </c>
      <c r="D188" s="6">
        <f>INDEX(backers,MATCH(Bonus_StatAn!$B188,Analysis!$A:$A,0))</f>
        <v>10</v>
      </c>
      <c r="E188" t="b">
        <f t="shared" si="8"/>
        <v>0</v>
      </c>
      <c r="F188" t="b">
        <f t="shared" si="9"/>
        <v>1</v>
      </c>
      <c r="G188" t="str">
        <f t="shared" si="10"/>
        <v/>
      </c>
      <c r="H188">
        <f t="shared" si="11"/>
        <v>10</v>
      </c>
    </row>
    <row r="189" spans="2:8" x14ac:dyDescent="0.35">
      <c r="B189" s="6">
        <v>186</v>
      </c>
      <c r="C189" t="str">
        <f>INDEX(state,MATCH(Bonus_StatAn!$B189,Analysis!$A:$A,0))</f>
        <v>failed</v>
      </c>
      <c r="D189" s="6">
        <f>INDEX(backers,MATCH(Bonus_StatAn!$B189,Analysis!$A:$A,0))</f>
        <v>0</v>
      </c>
      <c r="E189" t="b">
        <f t="shared" si="8"/>
        <v>0</v>
      </c>
      <c r="F189" t="b">
        <f t="shared" si="9"/>
        <v>1</v>
      </c>
      <c r="G189" t="str">
        <f t="shared" si="10"/>
        <v/>
      </c>
      <c r="H189">
        <f t="shared" si="11"/>
        <v>0</v>
      </c>
    </row>
    <row r="190" spans="2:8" x14ac:dyDescent="0.35">
      <c r="B190" s="6">
        <v>187</v>
      </c>
      <c r="C190" t="str">
        <f>INDEX(state,MATCH(Bonus_StatAn!$B190,Analysis!$A:$A,0))</f>
        <v>failed</v>
      </c>
      <c r="D190" s="6">
        <f>INDEX(backers,MATCH(Bonus_StatAn!$B190,Analysis!$A:$A,0))</f>
        <v>5</v>
      </c>
      <c r="E190" t="b">
        <f t="shared" si="8"/>
        <v>0</v>
      </c>
      <c r="F190" t="b">
        <f t="shared" si="9"/>
        <v>1</v>
      </c>
      <c r="G190" t="str">
        <f t="shared" si="10"/>
        <v/>
      </c>
      <c r="H190">
        <f t="shared" si="11"/>
        <v>5</v>
      </c>
    </row>
    <row r="191" spans="2:8" x14ac:dyDescent="0.35">
      <c r="B191" s="6">
        <v>188</v>
      </c>
      <c r="C191" t="str">
        <f>INDEX(state,MATCH(Bonus_StatAn!$B191,Analysis!$A:$A,0))</f>
        <v>failed</v>
      </c>
      <c r="D191" s="6">
        <f>INDEX(backers,MATCH(Bonus_StatAn!$B191,Analysis!$A:$A,0))</f>
        <v>0</v>
      </c>
      <c r="E191" t="b">
        <f t="shared" si="8"/>
        <v>0</v>
      </c>
      <c r="F191" t="b">
        <f t="shared" si="9"/>
        <v>1</v>
      </c>
      <c r="G191" t="str">
        <f t="shared" si="10"/>
        <v/>
      </c>
      <c r="H191">
        <f t="shared" si="11"/>
        <v>0</v>
      </c>
    </row>
    <row r="192" spans="2:8" x14ac:dyDescent="0.35">
      <c r="B192" s="6">
        <v>189</v>
      </c>
      <c r="C192" t="str">
        <f>INDEX(state,MATCH(Bonus_StatAn!$B192,Analysis!$A:$A,0))</f>
        <v>failed</v>
      </c>
      <c r="D192" s="6">
        <f>INDEX(backers,MATCH(Bonus_StatAn!$B192,Analysis!$A:$A,0))</f>
        <v>5</v>
      </c>
      <c r="E192" t="b">
        <f t="shared" si="8"/>
        <v>0</v>
      </c>
      <c r="F192" t="b">
        <f t="shared" si="9"/>
        <v>1</v>
      </c>
      <c r="G192" t="str">
        <f t="shared" si="10"/>
        <v/>
      </c>
      <c r="H192">
        <f t="shared" si="11"/>
        <v>5</v>
      </c>
    </row>
    <row r="193" spans="2:8" x14ac:dyDescent="0.35">
      <c r="B193" s="6">
        <v>190</v>
      </c>
      <c r="C193" t="str">
        <f>INDEX(state,MATCH(Bonus_StatAn!$B193,Analysis!$A:$A,0))</f>
        <v>failed</v>
      </c>
      <c r="D193" s="6">
        <f>INDEX(backers,MATCH(Bonus_StatAn!$B193,Analysis!$A:$A,0))</f>
        <v>1</v>
      </c>
      <c r="E193" t="b">
        <f t="shared" si="8"/>
        <v>0</v>
      </c>
      <c r="F193" t="b">
        <f t="shared" si="9"/>
        <v>1</v>
      </c>
      <c r="G193" t="str">
        <f t="shared" si="10"/>
        <v/>
      </c>
      <c r="H193">
        <f t="shared" si="11"/>
        <v>1</v>
      </c>
    </row>
    <row r="194" spans="2:8" x14ac:dyDescent="0.35">
      <c r="B194" s="6">
        <v>191</v>
      </c>
      <c r="C194" t="str">
        <f>INDEX(state,MATCH(Bonus_StatAn!$B194,Analysis!$A:$A,0))</f>
        <v>failed</v>
      </c>
      <c r="D194" s="6">
        <f>INDEX(backers,MATCH(Bonus_StatAn!$B194,Analysis!$A:$A,0))</f>
        <v>3</v>
      </c>
      <c r="E194" t="b">
        <f t="shared" si="8"/>
        <v>0</v>
      </c>
      <c r="F194" t="b">
        <f t="shared" si="9"/>
        <v>1</v>
      </c>
      <c r="G194" t="str">
        <f t="shared" si="10"/>
        <v/>
      </c>
      <c r="H194">
        <f t="shared" si="11"/>
        <v>3</v>
      </c>
    </row>
    <row r="195" spans="2:8" x14ac:dyDescent="0.35">
      <c r="B195" s="6">
        <v>192</v>
      </c>
      <c r="C195" t="str">
        <f>INDEX(state,MATCH(Bonus_StatAn!$B195,Analysis!$A:$A,0))</f>
        <v>failed</v>
      </c>
      <c r="D195" s="6">
        <f>INDEX(backers,MATCH(Bonus_StatAn!$B195,Analysis!$A:$A,0))</f>
        <v>3</v>
      </c>
      <c r="E195" t="b">
        <f t="shared" si="8"/>
        <v>0</v>
      </c>
      <c r="F195" t="b">
        <f t="shared" si="9"/>
        <v>1</v>
      </c>
      <c r="G195" t="str">
        <f t="shared" si="10"/>
        <v/>
      </c>
      <c r="H195">
        <f t="shared" si="11"/>
        <v>3</v>
      </c>
    </row>
    <row r="196" spans="2:8" x14ac:dyDescent="0.35">
      <c r="B196" s="6">
        <v>193</v>
      </c>
      <c r="C196" t="str">
        <f>INDEX(state,MATCH(Bonus_StatAn!$B196,Analysis!$A:$A,0))</f>
        <v>failed</v>
      </c>
      <c r="D196" s="6">
        <f>INDEX(backers,MATCH(Bonus_StatAn!$B196,Analysis!$A:$A,0))</f>
        <v>0</v>
      </c>
      <c r="E196" t="b">
        <f t="shared" ref="E196:E259" si="12">$C196="successful"</f>
        <v>0</v>
      </c>
      <c r="F196" t="b">
        <f t="shared" ref="F196:F259" si="13">OR($C196="canceled", $C196="failed")</f>
        <v>1</v>
      </c>
      <c r="G196" t="str">
        <f t="shared" ref="G196:G259" si="14">IF($E196, D196, "")</f>
        <v/>
      </c>
      <c r="H196">
        <f t="shared" ref="H196:H259" si="15">IF(F196, D196, "")</f>
        <v>0</v>
      </c>
    </row>
    <row r="197" spans="2:8" x14ac:dyDescent="0.35">
      <c r="B197" s="6">
        <v>194</v>
      </c>
      <c r="C197" t="str">
        <f>INDEX(state,MATCH(Bonus_StatAn!$B197,Analysis!$A:$A,0))</f>
        <v>failed</v>
      </c>
      <c r="D197" s="6">
        <f>INDEX(backers,MATCH(Bonus_StatAn!$B197,Analysis!$A:$A,0))</f>
        <v>3</v>
      </c>
      <c r="E197" t="b">
        <f t="shared" si="12"/>
        <v>0</v>
      </c>
      <c r="F197" t="b">
        <f t="shared" si="13"/>
        <v>1</v>
      </c>
      <c r="G197" t="str">
        <f t="shared" si="14"/>
        <v/>
      </c>
      <c r="H197">
        <f t="shared" si="15"/>
        <v>3</v>
      </c>
    </row>
    <row r="198" spans="2:8" x14ac:dyDescent="0.35">
      <c r="B198" s="6">
        <v>195</v>
      </c>
      <c r="C198" t="str">
        <f>INDEX(state,MATCH(Bonus_StatAn!$B198,Analysis!$A:$A,0))</f>
        <v>failed</v>
      </c>
      <c r="D198" s="6">
        <f>INDEX(backers,MATCH(Bonus_StatAn!$B198,Analysis!$A:$A,0))</f>
        <v>0</v>
      </c>
      <c r="E198" t="b">
        <f t="shared" si="12"/>
        <v>0</v>
      </c>
      <c r="F198" t="b">
        <f t="shared" si="13"/>
        <v>1</v>
      </c>
      <c r="G198" t="str">
        <f t="shared" si="14"/>
        <v/>
      </c>
      <c r="H198">
        <f t="shared" si="15"/>
        <v>0</v>
      </c>
    </row>
    <row r="199" spans="2:8" x14ac:dyDescent="0.35">
      <c r="B199" s="6">
        <v>196</v>
      </c>
      <c r="C199" t="str">
        <f>INDEX(state,MATCH(Bonus_StatAn!$B199,Analysis!$A:$A,0))</f>
        <v>failed</v>
      </c>
      <c r="D199" s="6">
        <f>INDEX(backers,MATCH(Bonus_StatAn!$B199,Analysis!$A:$A,0))</f>
        <v>19</v>
      </c>
      <c r="E199" t="b">
        <f t="shared" si="12"/>
        <v>0</v>
      </c>
      <c r="F199" t="b">
        <f t="shared" si="13"/>
        <v>1</v>
      </c>
      <c r="G199" t="str">
        <f t="shared" si="14"/>
        <v/>
      </c>
      <c r="H199">
        <f t="shared" si="15"/>
        <v>19</v>
      </c>
    </row>
    <row r="200" spans="2:8" x14ac:dyDescent="0.35">
      <c r="B200" s="6">
        <v>197</v>
      </c>
      <c r="C200" t="str">
        <f>INDEX(state,MATCH(Bonus_StatAn!$B200,Analysis!$A:$A,0))</f>
        <v>failed</v>
      </c>
      <c r="D200" s="6">
        <f>INDEX(backers,MATCH(Bonus_StatAn!$B200,Analysis!$A:$A,0))</f>
        <v>8</v>
      </c>
      <c r="E200" t="b">
        <f t="shared" si="12"/>
        <v>0</v>
      </c>
      <c r="F200" t="b">
        <f t="shared" si="13"/>
        <v>1</v>
      </c>
      <c r="G200" t="str">
        <f t="shared" si="14"/>
        <v/>
      </c>
      <c r="H200">
        <f t="shared" si="15"/>
        <v>8</v>
      </c>
    </row>
    <row r="201" spans="2:8" x14ac:dyDescent="0.35">
      <c r="B201" s="6">
        <v>198</v>
      </c>
      <c r="C201" t="str">
        <f>INDEX(state,MATCH(Bonus_StatAn!$B201,Analysis!$A:$A,0))</f>
        <v>failed</v>
      </c>
      <c r="D201" s="6">
        <f>INDEX(backers,MATCH(Bonus_StatAn!$B201,Analysis!$A:$A,0))</f>
        <v>6</v>
      </c>
      <c r="E201" t="b">
        <f t="shared" si="12"/>
        <v>0</v>
      </c>
      <c r="F201" t="b">
        <f t="shared" si="13"/>
        <v>1</v>
      </c>
      <c r="G201" t="str">
        <f t="shared" si="14"/>
        <v/>
      </c>
      <c r="H201">
        <f t="shared" si="15"/>
        <v>6</v>
      </c>
    </row>
    <row r="202" spans="2:8" x14ac:dyDescent="0.35">
      <c r="B202" s="6">
        <v>199</v>
      </c>
      <c r="C202" t="str">
        <f>INDEX(state,MATCH(Bonus_StatAn!$B202,Analysis!$A:$A,0))</f>
        <v>failed</v>
      </c>
      <c r="D202" s="6">
        <f>INDEX(backers,MATCH(Bonus_StatAn!$B202,Analysis!$A:$A,0))</f>
        <v>0</v>
      </c>
      <c r="E202" t="b">
        <f t="shared" si="12"/>
        <v>0</v>
      </c>
      <c r="F202" t="b">
        <f t="shared" si="13"/>
        <v>1</v>
      </c>
      <c r="G202" t="str">
        <f t="shared" si="14"/>
        <v/>
      </c>
      <c r="H202">
        <f t="shared" si="15"/>
        <v>0</v>
      </c>
    </row>
    <row r="203" spans="2:8" x14ac:dyDescent="0.35">
      <c r="B203" s="6">
        <v>200</v>
      </c>
      <c r="C203" t="str">
        <f>INDEX(state,MATCH(Bonus_StatAn!$B203,Analysis!$A:$A,0))</f>
        <v>failed</v>
      </c>
      <c r="D203" s="6">
        <f>INDEX(backers,MATCH(Bonus_StatAn!$B203,Analysis!$A:$A,0))</f>
        <v>18</v>
      </c>
      <c r="E203" t="b">
        <f t="shared" si="12"/>
        <v>0</v>
      </c>
      <c r="F203" t="b">
        <f t="shared" si="13"/>
        <v>1</v>
      </c>
      <c r="G203" t="str">
        <f t="shared" si="14"/>
        <v/>
      </c>
      <c r="H203">
        <f t="shared" si="15"/>
        <v>18</v>
      </c>
    </row>
    <row r="204" spans="2:8" x14ac:dyDescent="0.35">
      <c r="B204" s="6">
        <v>201</v>
      </c>
      <c r="C204" t="str">
        <f>INDEX(state,MATCH(Bonus_StatAn!$B204,Analysis!$A:$A,0))</f>
        <v>failed</v>
      </c>
      <c r="D204" s="6">
        <f>INDEX(backers,MATCH(Bonus_StatAn!$B204,Analysis!$A:$A,0))</f>
        <v>7</v>
      </c>
      <c r="E204" t="b">
        <f t="shared" si="12"/>
        <v>0</v>
      </c>
      <c r="F204" t="b">
        <f t="shared" si="13"/>
        <v>1</v>
      </c>
      <c r="G204" t="str">
        <f t="shared" si="14"/>
        <v/>
      </c>
      <c r="H204">
        <f t="shared" si="15"/>
        <v>7</v>
      </c>
    </row>
    <row r="205" spans="2:8" x14ac:dyDescent="0.35">
      <c r="B205" s="6">
        <v>202</v>
      </c>
      <c r="C205" t="str">
        <f>INDEX(state,MATCH(Bonus_StatAn!$B205,Analysis!$A:$A,0))</f>
        <v>failed</v>
      </c>
      <c r="D205" s="6">
        <f>INDEX(backers,MATCH(Bonus_StatAn!$B205,Analysis!$A:$A,0))</f>
        <v>0</v>
      </c>
      <c r="E205" t="b">
        <f t="shared" si="12"/>
        <v>0</v>
      </c>
      <c r="F205" t="b">
        <f t="shared" si="13"/>
        <v>1</v>
      </c>
      <c r="G205" t="str">
        <f t="shared" si="14"/>
        <v/>
      </c>
      <c r="H205">
        <f t="shared" si="15"/>
        <v>0</v>
      </c>
    </row>
    <row r="206" spans="2:8" x14ac:dyDescent="0.35">
      <c r="B206" s="6">
        <v>203</v>
      </c>
      <c r="C206" t="str">
        <f>INDEX(state,MATCH(Bonus_StatAn!$B206,Analysis!$A:$A,0))</f>
        <v>failed</v>
      </c>
      <c r="D206" s="6">
        <f>INDEX(backers,MATCH(Bonus_StatAn!$B206,Analysis!$A:$A,0))</f>
        <v>8</v>
      </c>
      <c r="E206" t="b">
        <f t="shared" si="12"/>
        <v>0</v>
      </c>
      <c r="F206" t="b">
        <f t="shared" si="13"/>
        <v>1</v>
      </c>
      <c r="G206" t="str">
        <f t="shared" si="14"/>
        <v/>
      </c>
      <c r="H206">
        <f t="shared" si="15"/>
        <v>8</v>
      </c>
    </row>
    <row r="207" spans="2:8" x14ac:dyDescent="0.35">
      <c r="B207" s="6">
        <v>204</v>
      </c>
      <c r="C207" t="str">
        <f>INDEX(state,MATCH(Bonus_StatAn!$B207,Analysis!$A:$A,0))</f>
        <v>failed</v>
      </c>
      <c r="D207" s="6">
        <f>INDEX(backers,MATCH(Bonus_StatAn!$B207,Analysis!$A:$A,0))</f>
        <v>1293</v>
      </c>
      <c r="E207" t="b">
        <f t="shared" si="12"/>
        <v>0</v>
      </c>
      <c r="F207" t="b">
        <f t="shared" si="13"/>
        <v>1</v>
      </c>
      <c r="G207" t="str">
        <f t="shared" si="14"/>
        <v/>
      </c>
      <c r="H207">
        <f t="shared" si="15"/>
        <v>1293</v>
      </c>
    </row>
    <row r="208" spans="2:8" x14ac:dyDescent="0.35">
      <c r="B208" s="6">
        <v>205</v>
      </c>
      <c r="C208" t="str">
        <f>INDEX(state,MATCH(Bonus_StatAn!$B208,Analysis!$A:$A,0))</f>
        <v>failed</v>
      </c>
      <c r="D208" s="6">
        <f>INDEX(backers,MATCH(Bonus_StatAn!$B208,Analysis!$A:$A,0))</f>
        <v>17</v>
      </c>
      <c r="E208" t="b">
        <f t="shared" si="12"/>
        <v>0</v>
      </c>
      <c r="F208" t="b">
        <f>OR($C208="canceled", $C208="failed")</f>
        <v>1</v>
      </c>
      <c r="G208" t="str">
        <f t="shared" si="14"/>
        <v/>
      </c>
      <c r="H208">
        <f t="shared" si="15"/>
        <v>17</v>
      </c>
    </row>
    <row r="209" spans="2:8" x14ac:dyDescent="0.35">
      <c r="B209" s="6">
        <v>206</v>
      </c>
      <c r="C209" t="str">
        <f>INDEX(state,MATCH(Bonus_StatAn!$B209,Analysis!$A:$A,0))</f>
        <v>failed</v>
      </c>
      <c r="D209" s="6">
        <f>INDEX(backers,MATCH(Bonus_StatAn!$B209,Analysis!$A:$A,0))</f>
        <v>0</v>
      </c>
      <c r="E209" t="b">
        <f t="shared" si="12"/>
        <v>0</v>
      </c>
      <c r="F209" t="b">
        <f t="shared" si="13"/>
        <v>1</v>
      </c>
      <c r="G209" t="str">
        <f t="shared" si="14"/>
        <v/>
      </c>
      <c r="H209">
        <f t="shared" si="15"/>
        <v>0</v>
      </c>
    </row>
    <row r="210" spans="2:8" x14ac:dyDescent="0.35">
      <c r="B210" s="6">
        <v>207</v>
      </c>
      <c r="C210" t="str">
        <f>INDEX(state,MATCH(Bonus_StatAn!$B210,Analysis!$A:$A,0))</f>
        <v>failed</v>
      </c>
      <c r="D210" s="6">
        <f>INDEX(backers,MATCH(Bonus_StatAn!$B210,Analysis!$A:$A,0))</f>
        <v>13</v>
      </c>
      <c r="E210" t="b">
        <f t="shared" si="12"/>
        <v>0</v>
      </c>
      <c r="F210" t="b">
        <f t="shared" si="13"/>
        <v>1</v>
      </c>
      <c r="G210" t="str">
        <f t="shared" si="14"/>
        <v/>
      </c>
      <c r="H210">
        <f t="shared" si="15"/>
        <v>13</v>
      </c>
    </row>
    <row r="211" spans="2:8" x14ac:dyDescent="0.35">
      <c r="B211" s="6">
        <v>208</v>
      </c>
      <c r="C211" t="str">
        <f>INDEX(state,MATCH(Bonus_StatAn!$B211,Analysis!$A:$A,0))</f>
        <v>failed</v>
      </c>
      <c r="D211" s="6">
        <f>INDEX(backers,MATCH(Bonus_StatAn!$B211,Analysis!$A:$A,0))</f>
        <v>0</v>
      </c>
      <c r="E211" t="b">
        <f t="shared" si="12"/>
        <v>0</v>
      </c>
      <c r="F211" t="b">
        <f t="shared" si="13"/>
        <v>1</v>
      </c>
      <c r="G211" t="str">
        <f t="shared" si="14"/>
        <v/>
      </c>
      <c r="H211">
        <f t="shared" si="15"/>
        <v>0</v>
      </c>
    </row>
    <row r="212" spans="2:8" x14ac:dyDescent="0.35">
      <c r="B212" s="6">
        <v>209</v>
      </c>
      <c r="C212" t="str">
        <f>INDEX(state,MATCH(Bonus_StatAn!$B212,Analysis!$A:$A,0))</f>
        <v>failed</v>
      </c>
      <c r="D212" s="6">
        <f>INDEX(backers,MATCH(Bonus_StatAn!$B212,Analysis!$A:$A,0))</f>
        <v>0</v>
      </c>
      <c r="E212" t="b">
        <f t="shared" si="12"/>
        <v>0</v>
      </c>
      <c r="F212" t="b">
        <f t="shared" si="13"/>
        <v>1</v>
      </c>
      <c r="G212" t="str">
        <f t="shared" si="14"/>
        <v/>
      </c>
      <c r="H212">
        <f t="shared" si="15"/>
        <v>0</v>
      </c>
    </row>
    <row r="213" spans="2:8" x14ac:dyDescent="0.35">
      <c r="B213" s="6">
        <v>210</v>
      </c>
      <c r="C213" t="str">
        <f>INDEX(state,MATCH(Bonus_StatAn!$B213,Analysis!$A:$A,0))</f>
        <v>failed</v>
      </c>
      <c r="D213" s="6">
        <f>INDEX(backers,MATCH(Bonus_StatAn!$B213,Analysis!$A:$A,0))</f>
        <v>33</v>
      </c>
      <c r="E213" t="b">
        <f t="shared" si="12"/>
        <v>0</v>
      </c>
      <c r="F213" t="b">
        <f t="shared" si="13"/>
        <v>1</v>
      </c>
      <c r="G213" t="str">
        <f t="shared" si="14"/>
        <v/>
      </c>
      <c r="H213">
        <f t="shared" si="15"/>
        <v>33</v>
      </c>
    </row>
    <row r="214" spans="2:8" x14ac:dyDescent="0.35">
      <c r="B214" s="6">
        <v>211</v>
      </c>
      <c r="C214" t="str">
        <f>INDEX(state,MATCH(Bonus_StatAn!$B214,Analysis!$A:$A,0))</f>
        <v>failed</v>
      </c>
      <c r="D214" s="6">
        <f>INDEX(backers,MATCH(Bonus_StatAn!$B214,Analysis!$A:$A,0))</f>
        <v>12</v>
      </c>
      <c r="E214" t="b">
        <f t="shared" si="12"/>
        <v>0</v>
      </c>
      <c r="F214" t="b">
        <f t="shared" si="13"/>
        <v>1</v>
      </c>
      <c r="G214" t="str">
        <f t="shared" si="14"/>
        <v/>
      </c>
      <c r="H214">
        <f t="shared" si="15"/>
        <v>12</v>
      </c>
    </row>
    <row r="215" spans="2:8" x14ac:dyDescent="0.35">
      <c r="B215" s="6">
        <v>212</v>
      </c>
      <c r="C215" t="str">
        <f>INDEX(state,MATCH(Bonus_StatAn!$B215,Analysis!$A:$A,0))</f>
        <v>failed</v>
      </c>
      <c r="D215" s="6">
        <f>INDEX(backers,MATCH(Bonus_StatAn!$B215,Analysis!$A:$A,0))</f>
        <v>1</v>
      </c>
      <c r="E215" t="b">
        <f t="shared" si="12"/>
        <v>0</v>
      </c>
      <c r="F215" t="b">
        <f t="shared" si="13"/>
        <v>1</v>
      </c>
      <c r="G215" t="str">
        <f t="shared" si="14"/>
        <v/>
      </c>
      <c r="H215">
        <f t="shared" si="15"/>
        <v>1</v>
      </c>
    </row>
    <row r="216" spans="2:8" x14ac:dyDescent="0.35">
      <c r="B216" s="6">
        <v>213</v>
      </c>
      <c r="C216" t="str">
        <f>INDEX(state,MATCH(Bonus_StatAn!$B216,Analysis!$A:$A,0))</f>
        <v>failed</v>
      </c>
      <c r="D216" s="6">
        <f>INDEX(backers,MATCH(Bonus_StatAn!$B216,Analysis!$A:$A,0))</f>
        <v>1</v>
      </c>
      <c r="E216" t="b">
        <f t="shared" si="12"/>
        <v>0</v>
      </c>
      <c r="F216" t="b">
        <f t="shared" si="13"/>
        <v>1</v>
      </c>
      <c r="G216" t="str">
        <f t="shared" si="14"/>
        <v/>
      </c>
      <c r="H216">
        <f t="shared" si="15"/>
        <v>1</v>
      </c>
    </row>
    <row r="217" spans="2:8" x14ac:dyDescent="0.35">
      <c r="B217" s="6">
        <v>214</v>
      </c>
      <c r="C217" t="str">
        <f>INDEX(state,MATCH(Bonus_StatAn!$B217,Analysis!$A:$A,0))</f>
        <v>failed</v>
      </c>
      <c r="D217" s="6">
        <f>INDEX(backers,MATCH(Bonus_StatAn!$B217,Analysis!$A:$A,0))</f>
        <v>1</v>
      </c>
      <c r="E217" t="b">
        <f t="shared" si="12"/>
        <v>0</v>
      </c>
      <c r="F217" t="b">
        <f t="shared" si="13"/>
        <v>1</v>
      </c>
      <c r="G217" t="str">
        <f t="shared" si="14"/>
        <v/>
      </c>
      <c r="H217">
        <f t="shared" si="15"/>
        <v>1</v>
      </c>
    </row>
    <row r="218" spans="2:8" x14ac:dyDescent="0.35">
      <c r="B218" s="6">
        <v>215</v>
      </c>
      <c r="C218" t="str">
        <f>INDEX(state,MATCH(Bonus_StatAn!$B218,Analysis!$A:$A,0))</f>
        <v>failed</v>
      </c>
      <c r="D218" s="6">
        <f>INDEX(backers,MATCH(Bonus_StatAn!$B218,Analysis!$A:$A,0))</f>
        <v>1</v>
      </c>
      <c r="E218" t="b">
        <f t="shared" si="12"/>
        <v>0</v>
      </c>
      <c r="F218" t="b">
        <f t="shared" si="13"/>
        <v>1</v>
      </c>
      <c r="G218" t="str">
        <f t="shared" si="14"/>
        <v/>
      </c>
      <c r="H218">
        <f t="shared" si="15"/>
        <v>1</v>
      </c>
    </row>
    <row r="219" spans="2:8" x14ac:dyDescent="0.35">
      <c r="B219" s="6">
        <v>216</v>
      </c>
      <c r="C219" t="str">
        <f>INDEX(state,MATCH(Bonus_StatAn!$B219,Analysis!$A:$A,0))</f>
        <v>failed</v>
      </c>
      <c r="D219" s="6">
        <f>INDEX(backers,MATCH(Bonus_StatAn!$B219,Analysis!$A:$A,0))</f>
        <v>84</v>
      </c>
      <c r="E219" t="b">
        <f t="shared" si="12"/>
        <v>0</v>
      </c>
      <c r="F219" t="b">
        <f t="shared" si="13"/>
        <v>1</v>
      </c>
      <c r="G219" t="str">
        <f t="shared" si="14"/>
        <v/>
      </c>
      <c r="H219">
        <f t="shared" si="15"/>
        <v>84</v>
      </c>
    </row>
    <row r="220" spans="2:8" x14ac:dyDescent="0.35">
      <c r="B220" s="6">
        <v>217</v>
      </c>
      <c r="C220" t="str">
        <f>INDEX(state,MATCH(Bonus_StatAn!$B220,Analysis!$A:$A,0))</f>
        <v>failed</v>
      </c>
      <c r="D220" s="6">
        <f>INDEX(backers,MATCH(Bonus_StatAn!$B220,Analysis!$A:$A,0))</f>
        <v>38</v>
      </c>
      <c r="E220" t="b">
        <f t="shared" si="12"/>
        <v>0</v>
      </c>
      <c r="F220" t="b">
        <f t="shared" si="13"/>
        <v>1</v>
      </c>
      <c r="G220" t="str">
        <f t="shared" si="14"/>
        <v/>
      </c>
      <c r="H220">
        <f t="shared" si="15"/>
        <v>38</v>
      </c>
    </row>
    <row r="221" spans="2:8" x14ac:dyDescent="0.35">
      <c r="B221" s="6">
        <v>218</v>
      </c>
      <c r="C221" t="str">
        <f>INDEX(state,MATCH(Bonus_StatAn!$B221,Analysis!$A:$A,0))</f>
        <v>failed</v>
      </c>
      <c r="D221" s="6">
        <f>INDEX(backers,MATCH(Bonus_StatAn!$B221,Analysis!$A:$A,0))</f>
        <v>1</v>
      </c>
      <c r="E221" t="b">
        <f t="shared" si="12"/>
        <v>0</v>
      </c>
      <c r="F221" t="b">
        <f t="shared" si="13"/>
        <v>1</v>
      </c>
      <c r="G221" t="str">
        <f t="shared" si="14"/>
        <v/>
      </c>
      <c r="H221">
        <f t="shared" si="15"/>
        <v>1</v>
      </c>
    </row>
    <row r="222" spans="2:8" x14ac:dyDescent="0.35">
      <c r="B222" s="6">
        <v>219</v>
      </c>
      <c r="C222" t="str">
        <f>INDEX(state,MATCH(Bonus_StatAn!$B222,Analysis!$A:$A,0))</f>
        <v>failed</v>
      </c>
      <c r="D222" s="6">
        <f>INDEX(backers,MATCH(Bonus_StatAn!$B222,Analysis!$A:$A,0))</f>
        <v>76</v>
      </c>
      <c r="E222" t="b">
        <f t="shared" si="12"/>
        <v>0</v>
      </c>
      <c r="F222" t="b">
        <f t="shared" si="13"/>
        <v>1</v>
      </c>
      <c r="G222" t="str">
        <f t="shared" si="14"/>
        <v/>
      </c>
      <c r="H222">
        <f t="shared" si="15"/>
        <v>76</v>
      </c>
    </row>
    <row r="223" spans="2:8" x14ac:dyDescent="0.35">
      <c r="B223" s="6">
        <v>220</v>
      </c>
      <c r="C223" t="str">
        <f>INDEX(state,MATCH(Bonus_StatAn!$B223,Analysis!$A:$A,0))</f>
        <v>failed</v>
      </c>
      <c r="D223" s="6">
        <f>INDEX(backers,MATCH(Bonus_StatAn!$B223,Analysis!$A:$A,0))</f>
        <v>3</v>
      </c>
      <c r="E223" t="b">
        <f t="shared" si="12"/>
        <v>0</v>
      </c>
      <c r="F223" t="b">
        <f t="shared" si="13"/>
        <v>1</v>
      </c>
      <c r="G223" t="str">
        <f t="shared" si="14"/>
        <v/>
      </c>
      <c r="H223">
        <f t="shared" si="15"/>
        <v>3</v>
      </c>
    </row>
    <row r="224" spans="2:8" x14ac:dyDescent="0.35">
      <c r="B224" s="6">
        <v>221</v>
      </c>
      <c r="C224" t="str">
        <f>INDEX(state,MATCH(Bonus_StatAn!$B224,Analysis!$A:$A,0))</f>
        <v>failed</v>
      </c>
      <c r="D224" s="6">
        <f>INDEX(backers,MATCH(Bonus_StatAn!$B224,Analysis!$A:$A,0))</f>
        <v>0</v>
      </c>
      <c r="E224" t="b">
        <f t="shared" si="12"/>
        <v>0</v>
      </c>
      <c r="F224" t="b">
        <f t="shared" si="13"/>
        <v>1</v>
      </c>
      <c r="G224" t="str">
        <f t="shared" si="14"/>
        <v/>
      </c>
      <c r="H224">
        <f t="shared" si="15"/>
        <v>0</v>
      </c>
    </row>
    <row r="225" spans="2:8" x14ac:dyDescent="0.35">
      <c r="B225" s="6">
        <v>222</v>
      </c>
      <c r="C225" t="str">
        <f>INDEX(state,MATCH(Bonus_StatAn!$B225,Analysis!$A:$A,0))</f>
        <v>failed</v>
      </c>
      <c r="D225" s="6">
        <f>INDEX(backers,MATCH(Bonus_StatAn!$B225,Analysis!$A:$A,0))</f>
        <v>2</v>
      </c>
      <c r="E225" t="b">
        <f t="shared" si="12"/>
        <v>0</v>
      </c>
      <c r="F225" t="b">
        <f t="shared" si="13"/>
        <v>1</v>
      </c>
      <c r="G225" t="str">
        <f t="shared" si="14"/>
        <v/>
      </c>
      <c r="H225">
        <f t="shared" si="15"/>
        <v>2</v>
      </c>
    </row>
    <row r="226" spans="2:8" x14ac:dyDescent="0.35">
      <c r="B226" s="6">
        <v>223</v>
      </c>
      <c r="C226" t="str">
        <f>INDEX(state,MATCH(Bonus_StatAn!$B226,Analysis!$A:$A,0))</f>
        <v>failed</v>
      </c>
      <c r="D226" s="6">
        <f>INDEX(backers,MATCH(Bonus_StatAn!$B226,Analysis!$A:$A,0))</f>
        <v>0</v>
      </c>
      <c r="E226" t="b">
        <f t="shared" si="12"/>
        <v>0</v>
      </c>
      <c r="F226" t="b">
        <f t="shared" si="13"/>
        <v>1</v>
      </c>
      <c r="G226" t="str">
        <f t="shared" si="14"/>
        <v/>
      </c>
      <c r="H226">
        <f t="shared" si="15"/>
        <v>0</v>
      </c>
    </row>
    <row r="227" spans="2:8" x14ac:dyDescent="0.35">
      <c r="B227" s="6">
        <v>224</v>
      </c>
      <c r="C227" t="str">
        <f>INDEX(state,MATCH(Bonus_StatAn!$B227,Analysis!$A:$A,0))</f>
        <v>failed</v>
      </c>
      <c r="D227" s="6">
        <f>INDEX(backers,MATCH(Bonus_StatAn!$B227,Analysis!$A:$A,0))</f>
        <v>0</v>
      </c>
      <c r="E227" t="b">
        <f t="shared" si="12"/>
        <v>0</v>
      </c>
      <c r="F227" t="b">
        <f t="shared" si="13"/>
        <v>1</v>
      </c>
      <c r="G227" t="str">
        <f t="shared" si="14"/>
        <v/>
      </c>
      <c r="H227">
        <f t="shared" si="15"/>
        <v>0</v>
      </c>
    </row>
    <row r="228" spans="2:8" x14ac:dyDescent="0.35">
      <c r="B228" s="6">
        <v>225</v>
      </c>
      <c r="C228" t="str">
        <f>INDEX(state,MATCH(Bonus_StatAn!$B228,Analysis!$A:$A,0))</f>
        <v>failed</v>
      </c>
      <c r="D228" s="6">
        <f>INDEX(backers,MATCH(Bonus_StatAn!$B228,Analysis!$A:$A,0))</f>
        <v>0</v>
      </c>
      <c r="E228" t="b">
        <f t="shared" si="12"/>
        <v>0</v>
      </c>
      <c r="F228" t="b">
        <f t="shared" si="13"/>
        <v>1</v>
      </c>
      <c r="G228" t="str">
        <f t="shared" si="14"/>
        <v/>
      </c>
      <c r="H228">
        <f t="shared" si="15"/>
        <v>0</v>
      </c>
    </row>
    <row r="229" spans="2:8" x14ac:dyDescent="0.35">
      <c r="B229" s="6">
        <v>226</v>
      </c>
      <c r="C229" t="str">
        <f>INDEX(state,MATCH(Bonus_StatAn!$B229,Analysis!$A:$A,0))</f>
        <v>failed</v>
      </c>
      <c r="D229" s="6">
        <f>INDEX(backers,MATCH(Bonus_StatAn!$B229,Analysis!$A:$A,0))</f>
        <v>2</v>
      </c>
      <c r="E229" t="b">
        <f t="shared" si="12"/>
        <v>0</v>
      </c>
      <c r="F229" t="b">
        <f t="shared" si="13"/>
        <v>1</v>
      </c>
      <c r="G229" t="str">
        <f t="shared" si="14"/>
        <v/>
      </c>
      <c r="H229">
        <f t="shared" si="15"/>
        <v>2</v>
      </c>
    </row>
    <row r="230" spans="2:8" x14ac:dyDescent="0.35">
      <c r="B230" s="6">
        <v>227</v>
      </c>
      <c r="C230" t="str">
        <f>INDEX(state,MATCH(Bonus_StatAn!$B230,Analysis!$A:$A,0))</f>
        <v>failed</v>
      </c>
      <c r="D230" s="6">
        <f>INDEX(backers,MATCH(Bonus_StatAn!$B230,Analysis!$A:$A,0))</f>
        <v>0</v>
      </c>
      <c r="E230" t="b">
        <f t="shared" si="12"/>
        <v>0</v>
      </c>
      <c r="F230" t="b">
        <f t="shared" si="13"/>
        <v>1</v>
      </c>
      <c r="G230" t="str">
        <f t="shared" si="14"/>
        <v/>
      </c>
      <c r="H230">
        <f t="shared" si="15"/>
        <v>0</v>
      </c>
    </row>
    <row r="231" spans="2:8" x14ac:dyDescent="0.35">
      <c r="B231" s="6">
        <v>228</v>
      </c>
      <c r="C231" t="str">
        <f>INDEX(state,MATCH(Bonus_StatAn!$B231,Analysis!$A:$A,0))</f>
        <v>failed</v>
      </c>
      <c r="D231" s="6">
        <f>INDEX(backers,MATCH(Bonus_StatAn!$B231,Analysis!$A:$A,0))</f>
        <v>0</v>
      </c>
      <c r="E231" t="b">
        <f t="shared" si="12"/>
        <v>0</v>
      </c>
      <c r="F231" t="b">
        <f t="shared" si="13"/>
        <v>1</v>
      </c>
      <c r="G231" t="str">
        <f t="shared" si="14"/>
        <v/>
      </c>
      <c r="H231">
        <f t="shared" si="15"/>
        <v>0</v>
      </c>
    </row>
    <row r="232" spans="2:8" x14ac:dyDescent="0.35">
      <c r="B232" s="6">
        <v>229</v>
      </c>
      <c r="C232" t="str">
        <f>INDEX(state,MATCH(Bonus_StatAn!$B232,Analysis!$A:$A,0))</f>
        <v>failed</v>
      </c>
      <c r="D232" s="6">
        <f>INDEX(backers,MATCH(Bonus_StatAn!$B232,Analysis!$A:$A,0))</f>
        <v>0</v>
      </c>
      <c r="E232" t="b">
        <f t="shared" si="12"/>
        <v>0</v>
      </c>
      <c r="F232" t="b">
        <f t="shared" si="13"/>
        <v>1</v>
      </c>
      <c r="G232" t="str">
        <f t="shared" si="14"/>
        <v/>
      </c>
      <c r="H232">
        <f t="shared" si="15"/>
        <v>0</v>
      </c>
    </row>
    <row r="233" spans="2:8" x14ac:dyDescent="0.35">
      <c r="B233" s="6">
        <v>230</v>
      </c>
      <c r="C233" t="str">
        <f>INDEX(state,MATCH(Bonus_StatAn!$B233,Analysis!$A:$A,0))</f>
        <v>failed</v>
      </c>
      <c r="D233" s="6">
        <f>INDEX(backers,MATCH(Bonus_StatAn!$B233,Analysis!$A:$A,0))</f>
        <v>2</v>
      </c>
      <c r="E233" t="b">
        <f t="shared" si="12"/>
        <v>0</v>
      </c>
      <c r="F233" t="b">
        <f t="shared" si="13"/>
        <v>1</v>
      </c>
      <c r="G233" t="str">
        <f t="shared" si="14"/>
        <v/>
      </c>
      <c r="H233">
        <f t="shared" si="15"/>
        <v>2</v>
      </c>
    </row>
    <row r="234" spans="2:8" x14ac:dyDescent="0.35">
      <c r="B234" s="6">
        <v>231</v>
      </c>
      <c r="C234" t="str">
        <f>INDEX(state,MATCH(Bonus_StatAn!$B234,Analysis!$A:$A,0))</f>
        <v>failed</v>
      </c>
      <c r="D234" s="6">
        <f>INDEX(backers,MATCH(Bonus_StatAn!$B234,Analysis!$A:$A,0))</f>
        <v>0</v>
      </c>
      <c r="E234" t="b">
        <f t="shared" si="12"/>
        <v>0</v>
      </c>
      <c r="F234" t="b">
        <f t="shared" si="13"/>
        <v>1</v>
      </c>
      <c r="G234" t="str">
        <f t="shared" si="14"/>
        <v/>
      </c>
      <c r="H234">
        <f t="shared" si="15"/>
        <v>0</v>
      </c>
    </row>
    <row r="235" spans="2:8" x14ac:dyDescent="0.35">
      <c r="B235" s="6">
        <v>232</v>
      </c>
      <c r="C235" t="str">
        <f>INDEX(state,MATCH(Bonus_StatAn!$B235,Analysis!$A:$A,0))</f>
        <v>failed</v>
      </c>
      <c r="D235" s="6">
        <f>INDEX(backers,MATCH(Bonus_StatAn!$B235,Analysis!$A:$A,0))</f>
        <v>7</v>
      </c>
      <c r="E235" t="b">
        <f t="shared" si="12"/>
        <v>0</v>
      </c>
      <c r="F235" t="b">
        <f t="shared" si="13"/>
        <v>1</v>
      </c>
      <c r="G235" t="str">
        <f t="shared" si="14"/>
        <v/>
      </c>
      <c r="H235">
        <f t="shared" si="15"/>
        <v>7</v>
      </c>
    </row>
    <row r="236" spans="2:8" x14ac:dyDescent="0.35">
      <c r="B236" s="6">
        <v>233</v>
      </c>
      <c r="C236" t="str">
        <f>INDEX(state,MATCH(Bonus_StatAn!$B236,Analysis!$A:$A,0))</f>
        <v>failed</v>
      </c>
      <c r="D236" s="6">
        <f>INDEX(backers,MATCH(Bonus_StatAn!$B236,Analysis!$A:$A,0))</f>
        <v>0</v>
      </c>
      <c r="E236" t="b">
        <f t="shared" si="12"/>
        <v>0</v>
      </c>
      <c r="F236" t="b">
        <f t="shared" si="13"/>
        <v>1</v>
      </c>
      <c r="G236" t="str">
        <f t="shared" si="14"/>
        <v/>
      </c>
      <c r="H236">
        <f t="shared" si="15"/>
        <v>0</v>
      </c>
    </row>
    <row r="237" spans="2:8" x14ac:dyDescent="0.35">
      <c r="B237" s="6">
        <v>234</v>
      </c>
      <c r="C237" t="str">
        <f>INDEX(state,MATCH(Bonus_StatAn!$B237,Analysis!$A:$A,0))</f>
        <v>failed</v>
      </c>
      <c r="D237" s="6">
        <f>INDEX(backers,MATCH(Bonus_StatAn!$B237,Analysis!$A:$A,0))</f>
        <v>5</v>
      </c>
      <c r="E237" t="b">
        <f t="shared" si="12"/>
        <v>0</v>
      </c>
      <c r="F237" t="b">
        <f t="shared" si="13"/>
        <v>1</v>
      </c>
      <c r="G237" t="str">
        <f t="shared" si="14"/>
        <v/>
      </c>
      <c r="H237">
        <f t="shared" si="15"/>
        <v>5</v>
      </c>
    </row>
    <row r="238" spans="2:8" x14ac:dyDescent="0.35">
      <c r="B238" s="6">
        <v>235</v>
      </c>
      <c r="C238" t="str">
        <f>INDEX(state,MATCH(Bonus_StatAn!$B238,Analysis!$A:$A,0))</f>
        <v>failed</v>
      </c>
      <c r="D238" s="6">
        <f>INDEX(backers,MATCH(Bonus_StatAn!$B238,Analysis!$A:$A,0))</f>
        <v>0</v>
      </c>
      <c r="E238" t="b">
        <f t="shared" si="12"/>
        <v>0</v>
      </c>
      <c r="F238" t="b">
        <f t="shared" si="13"/>
        <v>1</v>
      </c>
      <c r="G238" t="str">
        <f t="shared" si="14"/>
        <v/>
      </c>
      <c r="H238">
        <f t="shared" si="15"/>
        <v>0</v>
      </c>
    </row>
    <row r="239" spans="2:8" x14ac:dyDescent="0.35">
      <c r="B239" s="6">
        <v>236</v>
      </c>
      <c r="C239" t="str">
        <f>INDEX(state,MATCH(Bonus_StatAn!$B239,Analysis!$A:$A,0))</f>
        <v>failed</v>
      </c>
      <c r="D239" s="6">
        <f>INDEX(backers,MATCH(Bonus_StatAn!$B239,Analysis!$A:$A,0))</f>
        <v>0</v>
      </c>
      <c r="E239" t="b">
        <f t="shared" si="12"/>
        <v>0</v>
      </c>
      <c r="F239" t="b">
        <f t="shared" si="13"/>
        <v>1</v>
      </c>
      <c r="G239" t="str">
        <f t="shared" si="14"/>
        <v/>
      </c>
      <c r="H239">
        <f t="shared" si="15"/>
        <v>0</v>
      </c>
    </row>
    <row r="240" spans="2:8" x14ac:dyDescent="0.35">
      <c r="B240" s="6">
        <v>237</v>
      </c>
      <c r="C240" t="str">
        <f>INDEX(state,MATCH(Bonus_StatAn!$B240,Analysis!$A:$A,0))</f>
        <v>failed</v>
      </c>
      <c r="D240" s="6">
        <f>INDEX(backers,MATCH(Bonus_StatAn!$B240,Analysis!$A:$A,0))</f>
        <v>1</v>
      </c>
      <c r="E240" t="b">
        <f t="shared" si="12"/>
        <v>0</v>
      </c>
      <c r="F240" t="b">
        <f t="shared" si="13"/>
        <v>1</v>
      </c>
      <c r="G240" t="str">
        <f t="shared" si="14"/>
        <v/>
      </c>
      <c r="H240">
        <f t="shared" si="15"/>
        <v>1</v>
      </c>
    </row>
    <row r="241" spans="2:8" x14ac:dyDescent="0.35">
      <c r="B241" s="6">
        <v>238</v>
      </c>
      <c r="C241" t="str">
        <f>INDEX(state,MATCH(Bonus_StatAn!$B241,Analysis!$A:$A,0))</f>
        <v>failed</v>
      </c>
      <c r="D241" s="6">
        <f>INDEX(backers,MATCH(Bonus_StatAn!$B241,Analysis!$A:$A,0))</f>
        <v>0</v>
      </c>
      <c r="E241" t="b">
        <f t="shared" si="12"/>
        <v>0</v>
      </c>
      <c r="F241" t="b">
        <f t="shared" si="13"/>
        <v>1</v>
      </c>
      <c r="G241" t="str">
        <f t="shared" si="14"/>
        <v/>
      </c>
      <c r="H241">
        <f t="shared" si="15"/>
        <v>0</v>
      </c>
    </row>
    <row r="242" spans="2:8" x14ac:dyDescent="0.35">
      <c r="B242" s="6">
        <v>239</v>
      </c>
      <c r="C242" t="str">
        <f>INDEX(state,MATCH(Bonus_StatAn!$B242,Analysis!$A:$A,0))</f>
        <v>failed</v>
      </c>
      <c r="D242" s="6">
        <f>INDEX(backers,MATCH(Bonus_StatAn!$B242,Analysis!$A:$A,0))</f>
        <v>5</v>
      </c>
      <c r="E242" t="b">
        <f t="shared" si="12"/>
        <v>0</v>
      </c>
      <c r="F242" t="b">
        <f t="shared" si="13"/>
        <v>1</v>
      </c>
      <c r="G242" t="str">
        <f t="shared" si="14"/>
        <v/>
      </c>
      <c r="H242">
        <f t="shared" si="15"/>
        <v>5</v>
      </c>
    </row>
    <row r="243" spans="2:8" x14ac:dyDescent="0.35">
      <c r="B243" s="6">
        <v>240</v>
      </c>
      <c r="C243" t="str">
        <f>INDEX(state,MATCH(Bonus_StatAn!$B243,Analysis!$A:$A,0))</f>
        <v>successful</v>
      </c>
      <c r="D243" s="6">
        <f>INDEX(backers,MATCH(Bonus_StatAn!$B243,Analysis!$A:$A,0))</f>
        <v>137</v>
      </c>
      <c r="E243" t="b">
        <f t="shared" si="12"/>
        <v>1</v>
      </c>
      <c r="F243" t="b">
        <f t="shared" si="13"/>
        <v>0</v>
      </c>
      <c r="G243">
        <f t="shared" si="14"/>
        <v>137</v>
      </c>
      <c r="H243" t="str">
        <f t="shared" si="15"/>
        <v/>
      </c>
    </row>
    <row r="244" spans="2:8" x14ac:dyDescent="0.35">
      <c r="B244" s="6">
        <v>241</v>
      </c>
      <c r="C244" t="str">
        <f>INDEX(state,MATCH(Bonus_StatAn!$B244,Analysis!$A:$A,0))</f>
        <v>successful</v>
      </c>
      <c r="D244" s="6">
        <f>INDEX(backers,MATCH(Bonus_StatAn!$B244,Analysis!$A:$A,0))</f>
        <v>376</v>
      </c>
      <c r="E244" t="b">
        <f t="shared" si="12"/>
        <v>1</v>
      </c>
      <c r="F244" t="b">
        <f t="shared" si="13"/>
        <v>0</v>
      </c>
      <c r="G244">
        <f t="shared" si="14"/>
        <v>376</v>
      </c>
      <c r="H244" t="str">
        <f t="shared" si="15"/>
        <v/>
      </c>
    </row>
    <row r="245" spans="2:8" x14ac:dyDescent="0.35">
      <c r="B245" s="6">
        <v>242</v>
      </c>
      <c r="C245" t="str">
        <f>INDEX(state,MATCH(Bonus_StatAn!$B245,Analysis!$A:$A,0))</f>
        <v>successful</v>
      </c>
      <c r="D245" s="6">
        <f>INDEX(backers,MATCH(Bonus_StatAn!$B245,Analysis!$A:$A,0))</f>
        <v>202</v>
      </c>
      <c r="E245" t="b">
        <f t="shared" si="12"/>
        <v>1</v>
      </c>
      <c r="F245" t="b">
        <f t="shared" si="13"/>
        <v>0</v>
      </c>
      <c r="G245">
        <f t="shared" si="14"/>
        <v>202</v>
      </c>
      <c r="H245" t="str">
        <f t="shared" si="15"/>
        <v/>
      </c>
    </row>
    <row r="246" spans="2:8" x14ac:dyDescent="0.35">
      <c r="B246" s="6">
        <v>243</v>
      </c>
      <c r="C246" t="str">
        <f>INDEX(state,MATCH(Bonus_StatAn!$B246,Analysis!$A:$A,0))</f>
        <v>successful</v>
      </c>
      <c r="D246" s="6">
        <f>INDEX(backers,MATCH(Bonus_StatAn!$B246,Analysis!$A:$A,0))</f>
        <v>328</v>
      </c>
      <c r="E246" t="b">
        <f t="shared" si="12"/>
        <v>1</v>
      </c>
      <c r="F246" t="b">
        <f t="shared" si="13"/>
        <v>0</v>
      </c>
      <c r="G246">
        <f t="shared" si="14"/>
        <v>328</v>
      </c>
      <c r="H246" t="str">
        <f t="shared" si="15"/>
        <v/>
      </c>
    </row>
    <row r="247" spans="2:8" x14ac:dyDescent="0.35">
      <c r="B247" s="6">
        <v>244</v>
      </c>
      <c r="C247" t="str">
        <f>INDEX(state,MATCH(Bonus_StatAn!$B247,Analysis!$A:$A,0))</f>
        <v>successful</v>
      </c>
      <c r="D247" s="6">
        <f>INDEX(backers,MATCH(Bonus_StatAn!$B247,Analysis!$A:$A,0))</f>
        <v>84</v>
      </c>
      <c r="E247" t="b">
        <f t="shared" si="12"/>
        <v>1</v>
      </c>
      <c r="F247" t="b">
        <f t="shared" si="13"/>
        <v>0</v>
      </c>
      <c r="G247">
        <f t="shared" si="14"/>
        <v>84</v>
      </c>
      <c r="H247" t="str">
        <f t="shared" si="15"/>
        <v/>
      </c>
    </row>
    <row r="248" spans="2:8" x14ac:dyDescent="0.35">
      <c r="B248" s="6">
        <v>245</v>
      </c>
      <c r="C248" t="str">
        <f>INDEX(state,MATCH(Bonus_StatAn!$B248,Analysis!$A:$A,0))</f>
        <v>successful</v>
      </c>
      <c r="D248" s="6">
        <f>INDEX(backers,MATCH(Bonus_StatAn!$B248,Analysis!$A:$A,0))</f>
        <v>96</v>
      </c>
      <c r="E248" t="b">
        <f t="shared" si="12"/>
        <v>1</v>
      </c>
      <c r="F248" t="b">
        <f t="shared" si="13"/>
        <v>0</v>
      </c>
      <c r="G248">
        <f t="shared" si="14"/>
        <v>96</v>
      </c>
      <c r="H248" t="str">
        <f t="shared" si="15"/>
        <v/>
      </c>
    </row>
    <row r="249" spans="2:8" x14ac:dyDescent="0.35">
      <c r="B249" s="6">
        <v>246</v>
      </c>
      <c r="C249" t="str">
        <f>INDEX(state,MATCH(Bonus_StatAn!$B249,Analysis!$A:$A,0))</f>
        <v>successful</v>
      </c>
      <c r="D249" s="6">
        <f>INDEX(backers,MATCH(Bonus_StatAn!$B249,Analysis!$A:$A,0))</f>
        <v>223</v>
      </c>
      <c r="E249" t="b">
        <f t="shared" si="12"/>
        <v>1</v>
      </c>
      <c r="F249" t="b">
        <f t="shared" si="13"/>
        <v>0</v>
      </c>
      <c r="G249">
        <f t="shared" si="14"/>
        <v>223</v>
      </c>
      <c r="H249" t="str">
        <f t="shared" si="15"/>
        <v/>
      </c>
    </row>
    <row r="250" spans="2:8" x14ac:dyDescent="0.35">
      <c r="B250" s="6">
        <v>247</v>
      </c>
      <c r="C250" t="str">
        <f>INDEX(state,MATCH(Bonus_StatAn!$B250,Analysis!$A:$A,0))</f>
        <v>successful</v>
      </c>
      <c r="D250" s="6">
        <f>INDEX(backers,MATCH(Bonus_StatAn!$B250,Analysis!$A:$A,0))</f>
        <v>62</v>
      </c>
      <c r="E250" t="b">
        <f t="shared" si="12"/>
        <v>1</v>
      </c>
      <c r="F250" t="b">
        <f t="shared" si="13"/>
        <v>0</v>
      </c>
      <c r="G250">
        <f t="shared" si="14"/>
        <v>62</v>
      </c>
      <c r="H250" t="str">
        <f t="shared" si="15"/>
        <v/>
      </c>
    </row>
    <row r="251" spans="2:8" x14ac:dyDescent="0.35">
      <c r="B251" s="6">
        <v>248</v>
      </c>
      <c r="C251" t="str">
        <f>INDEX(state,MATCH(Bonus_StatAn!$B251,Analysis!$A:$A,0))</f>
        <v>successful</v>
      </c>
      <c r="D251" s="6">
        <f>INDEX(backers,MATCH(Bonus_StatAn!$B251,Analysis!$A:$A,0))</f>
        <v>146</v>
      </c>
      <c r="E251" t="b">
        <f t="shared" si="12"/>
        <v>1</v>
      </c>
      <c r="F251" t="b">
        <f t="shared" si="13"/>
        <v>0</v>
      </c>
      <c r="G251">
        <f t="shared" si="14"/>
        <v>146</v>
      </c>
      <c r="H251" t="str">
        <f t="shared" si="15"/>
        <v/>
      </c>
    </row>
    <row r="252" spans="2:8" x14ac:dyDescent="0.35">
      <c r="B252" s="6">
        <v>249</v>
      </c>
      <c r="C252" t="str">
        <f>INDEX(state,MATCH(Bonus_StatAn!$B252,Analysis!$A:$A,0))</f>
        <v>successful</v>
      </c>
      <c r="D252" s="6">
        <f>INDEX(backers,MATCH(Bonus_StatAn!$B252,Analysis!$A:$A,0))</f>
        <v>235</v>
      </c>
      <c r="E252" t="b">
        <f t="shared" si="12"/>
        <v>1</v>
      </c>
      <c r="F252" t="b">
        <f t="shared" si="13"/>
        <v>0</v>
      </c>
      <c r="G252">
        <f t="shared" si="14"/>
        <v>235</v>
      </c>
      <c r="H252" t="str">
        <f t="shared" si="15"/>
        <v/>
      </c>
    </row>
    <row r="253" spans="2:8" x14ac:dyDescent="0.35">
      <c r="B253" s="6">
        <v>250</v>
      </c>
      <c r="C253" t="str">
        <f>INDEX(state,MATCH(Bonus_StatAn!$B253,Analysis!$A:$A,0))</f>
        <v>successful</v>
      </c>
      <c r="D253" s="6">
        <f>INDEX(backers,MATCH(Bonus_StatAn!$B253,Analysis!$A:$A,0))</f>
        <v>437</v>
      </c>
      <c r="E253" t="b">
        <f t="shared" si="12"/>
        <v>1</v>
      </c>
      <c r="F253" t="b">
        <f t="shared" si="13"/>
        <v>0</v>
      </c>
      <c r="G253">
        <f t="shared" si="14"/>
        <v>437</v>
      </c>
      <c r="H253" t="str">
        <f t="shared" si="15"/>
        <v/>
      </c>
    </row>
    <row r="254" spans="2:8" x14ac:dyDescent="0.35">
      <c r="B254" s="6">
        <v>251</v>
      </c>
      <c r="C254" t="str">
        <f>INDEX(state,MATCH(Bonus_StatAn!$B254,Analysis!$A:$A,0))</f>
        <v>successful</v>
      </c>
      <c r="D254" s="6">
        <f>INDEX(backers,MATCH(Bonus_StatAn!$B254,Analysis!$A:$A,0))</f>
        <v>77</v>
      </c>
      <c r="E254" t="b">
        <f t="shared" si="12"/>
        <v>1</v>
      </c>
      <c r="F254" t="b">
        <f t="shared" si="13"/>
        <v>0</v>
      </c>
      <c r="G254">
        <f t="shared" si="14"/>
        <v>77</v>
      </c>
      <c r="H254" t="str">
        <f t="shared" si="15"/>
        <v/>
      </c>
    </row>
    <row r="255" spans="2:8" x14ac:dyDescent="0.35">
      <c r="B255" s="6">
        <v>252</v>
      </c>
      <c r="C255" t="str">
        <f>INDEX(state,MATCH(Bonus_StatAn!$B255,Analysis!$A:$A,0))</f>
        <v>successful</v>
      </c>
      <c r="D255" s="6">
        <f>INDEX(backers,MATCH(Bonus_StatAn!$B255,Analysis!$A:$A,0))</f>
        <v>108</v>
      </c>
      <c r="E255" t="b">
        <f t="shared" si="12"/>
        <v>1</v>
      </c>
      <c r="F255" t="b">
        <f t="shared" si="13"/>
        <v>0</v>
      </c>
      <c r="G255">
        <f t="shared" si="14"/>
        <v>108</v>
      </c>
      <c r="H255" t="str">
        <f t="shared" si="15"/>
        <v/>
      </c>
    </row>
    <row r="256" spans="2:8" x14ac:dyDescent="0.35">
      <c r="B256" s="6">
        <v>253</v>
      </c>
      <c r="C256" t="str">
        <f>INDEX(state,MATCH(Bonus_StatAn!$B256,Analysis!$A:$A,0))</f>
        <v>successful</v>
      </c>
      <c r="D256" s="6">
        <f>INDEX(backers,MATCH(Bonus_StatAn!$B256,Analysis!$A:$A,0))</f>
        <v>7</v>
      </c>
      <c r="E256" t="b">
        <f t="shared" si="12"/>
        <v>1</v>
      </c>
      <c r="F256" t="b">
        <f t="shared" si="13"/>
        <v>0</v>
      </c>
      <c r="G256">
        <f t="shared" si="14"/>
        <v>7</v>
      </c>
      <c r="H256" t="str">
        <f t="shared" si="15"/>
        <v/>
      </c>
    </row>
    <row r="257" spans="2:8" x14ac:dyDescent="0.35">
      <c r="B257" s="6">
        <v>254</v>
      </c>
      <c r="C257" t="str">
        <f>INDEX(state,MATCH(Bonus_StatAn!$B257,Analysis!$A:$A,0))</f>
        <v>successful</v>
      </c>
      <c r="D257" s="6">
        <f>INDEX(backers,MATCH(Bonus_StatAn!$B257,Analysis!$A:$A,0))</f>
        <v>314</v>
      </c>
      <c r="E257" t="b">
        <f t="shared" si="12"/>
        <v>1</v>
      </c>
      <c r="F257" t="b">
        <f t="shared" si="13"/>
        <v>0</v>
      </c>
      <c r="G257">
        <f t="shared" si="14"/>
        <v>314</v>
      </c>
      <c r="H257" t="str">
        <f t="shared" si="15"/>
        <v/>
      </c>
    </row>
    <row r="258" spans="2:8" x14ac:dyDescent="0.35">
      <c r="B258" s="6">
        <v>255</v>
      </c>
      <c r="C258" t="str">
        <f>INDEX(state,MATCH(Bonus_StatAn!$B258,Analysis!$A:$A,0))</f>
        <v>successful</v>
      </c>
      <c r="D258" s="6">
        <f>INDEX(backers,MATCH(Bonus_StatAn!$B258,Analysis!$A:$A,0))</f>
        <v>188</v>
      </c>
      <c r="E258" t="b">
        <f t="shared" si="12"/>
        <v>1</v>
      </c>
      <c r="F258" t="b">
        <f t="shared" si="13"/>
        <v>0</v>
      </c>
      <c r="G258">
        <f t="shared" si="14"/>
        <v>188</v>
      </c>
      <c r="H258" t="str">
        <f t="shared" si="15"/>
        <v/>
      </c>
    </row>
    <row r="259" spans="2:8" x14ac:dyDescent="0.35">
      <c r="B259" s="6">
        <v>256</v>
      </c>
      <c r="C259" t="str">
        <f>INDEX(state,MATCH(Bonus_StatAn!$B259,Analysis!$A:$A,0))</f>
        <v>successful</v>
      </c>
      <c r="D259" s="6">
        <f>INDEX(backers,MATCH(Bonus_StatAn!$B259,Analysis!$A:$A,0))</f>
        <v>275</v>
      </c>
      <c r="E259" t="b">
        <f t="shared" si="12"/>
        <v>1</v>
      </c>
      <c r="F259" t="b">
        <f t="shared" si="13"/>
        <v>0</v>
      </c>
      <c r="G259">
        <f t="shared" si="14"/>
        <v>275</v>
      </c>
      <c r="H259" t="str">
        <f t="shared" si="15"/>
        <v/>
      </c>
    </row>
    <row r="260" spans="2:8" x14ac:dyDescent="0.35">
      <c r="B260" s="6">
        <v>257</v>
      </c>
      <c r="C260" t="str">
        <f>INDEX(state,MATCH(Bonus_StatAn!$B260,Analysis!$A:$A,0))</f>
        <v>successful</v>
      </c>
      <c r="D260" s="6">
        <f>INDEX(backers,MATCH(Bonus_StatAn!$B260,Analysis!$A:$A,0))</f>
        <v>560</v>
      </c>
      <c r="E260" t="b">
        <f t="shared" ref="E260:E323" si="16">$C260="successful"</f>
        <v>1</v>
      </c>
      <c r="F260" t="b">
        <f t="shared" ref="F260:F323" si="17">OR($C260="canceled", $C260="failed")</f>
        <v>0</v>
      </c>
      <c r="G260">
        <f t="shared" ref="G260:G323" si="18">IF($E260, D260, "")</f>
        <v>560</v>
      </c>
      <c r="H260" t="str">
        <f t="shared" ref="H260:H323" si="19">IF(F260, D260, "")</f>
        <v/>
      </c>
    </row>
    <row r="261" spans="2:8" x14ac:dyDescent="0.35">
      <c r="B261" s="6">
        <v>258</v>
      </c>
      <c r="C261" t="str">
        <f>INDEX(state,MATCH(Bonus_StatAn!$B261,Analysis!$A:$A,0))</f>
        <v>successful</v>
      </c>
      <c r="D261" s="6">
        <f>INDEX(backers,MATCH(Bonus_StatAn!$B261,Analysis!$A:$A,0))</f>
        <v>688</v>
      </c>
      <c r="E261" t="b">
        <f t="shared" si="16"/>
        <v>1</v>
      </c>
      <c r="F261" t="b">
        <f t="shared" si="17"/>
        <v>0</v>
      </c>
      <c r="G261">
        <f t="shared" si="18"/>
        <v>688</v>
      </c>
      <c r="H261" t="str">
        <f t="shared" si="19"/>
        <v/>
      </c>
    </row>
    <row r="262" spans="2:8" x14ac:dyDescent="0.35">
      <c r="B262" s="6">
        <v>259</v>
      </c>
      <c r="C262" t="str">
        <f>INDEX(state,MATCH(Bonus_StatAn!$B262,Analysis!$A:$A,0))</f>
        <v>successful</v>
      </c>
      <c r="D262" s="6">
        <f>INDEX(backers,MATCH(Bonus_StatAn!$B262,Analysis!$A:$A,0))</f>
        <v>942</v>
      </c>
      <c r="E262" t="b">
        <f t="shared" si="16"/>
        <v>1</v>
      </c>
      <c r="F262" t="b">
        <f t="shared" si="17"/>
        <v>0</v>
      </c>
      <c r="G262">
        <f t="shared" si="18"/>
        <v>942</v>
      </c>
      <c r="H262" t="str">
        <f t="shared" si="19"/>
        <v/>
      </c>
    </row>
    <row r="263" spans="2:8" x14ac:dyDescent="0.35">
      <c r="B263" s="6">
        <v>260</v>
      </c>
      <c r="C263" t="str">
        <f>INDEX(state,MATCH(Bonus_StatAn!$B263,Analysis!$A:$A,0))</f>
        <v>successful</v>
      </c>
      <c r="D263" s="6">
        <f>INDEX(backers,MATCH(Bonus_StatAn!$B263,Analysis!$A:$A,0))</f>
        <v>88</v>
      </c>
      <c r="E263" t="b">
        <f t="shared" si="16"/>
        <v>1</v>
      </c>
      <c r="F263" t="b">
        <f t="shared" si="17"/>
        <v>0</v>
      </c>
      <c r="G263">
        <f t="shared" si="18"/>
        <v>88</v>
      </c>
      <c r="H263" t="str">
        <f t="shared" si="19"/>
        <v/>
      </c>
    </row>
    <row r="264" spans="2:8" x14ac:dyDescent="0.35">
      <c r="B264" s="6">
        <v>261</v>
      </c>
      <c r="C264" t="str">
        <f>INDEX(state,MATCH(Bonus_StatAn!$B264,Analysis!$A:$A,0))</f>
        <v>successful</v>
      </c>
      <c r="D264" s="6">
        <f>INDEX(backers,MATCH(Bonus_StatAn!$B264,Analysis!$A:$A,0))</f>
        <v>220</v>
      </c>
      <c r="E264" t="b">
        <f t="shared" si="16"/>
        <v>1</v>
      </c>
      <c r="F264" t="b">
        <f t="shared" si="17"/>
        <v>0</v>
      </c>
      <c r="G264">
        <f t="shared" si="18"/>
        <v>220</v>
      </c>
      <c r="H264" t="str">
        <f t="shared" si="19"/>
        <v/>
      </c>
    </row>
    <row r="265" spans="2:8" x14ac:dyDescent="0.35">
      <c r="B265" s="6">
        <v>262</v>
      </c>
      <c r="C265" t="str">
        <f>INDEX(state,MATCH(Bonus_StatAn!$B265,Analysis!$A:$A,0))</f>
        <v>successful</v>
      </c>
      <c r="D265" s="6">
        <f>INDEX(backers,MATCH(Bonus_StatAn!$B265,Analysis!$A:$A,0))</f>
        <v>145</v>
      </c>
      <c r="E265" t="b">
        <f t="shared" si="16"/>
        <v>1</v>
      </c>
      <c r="F265" t="b">
        <f t="shared" si="17"/>
        <v>0</v>
      </c>
      <c r="G265">
        <f t="shared" si="18"/>
        <v>145</v>
      </c>
      <c r="H265" t="str">
        <f t="shared" si="19"/>
        <v/>
      </c>
    </row>
    <row r="266" spans="2:8" x14ac:dyDescent="0.35">
      <c r="B266" s="6">
        <v>263</v>
      </c>
      <c r="C266" t="str">
        <f>INDEX(state,MATCH(Bonus_StatAn!$B266,Analysis!$A:$A,0))</f>
        <v>successful</v>
      </c>
      <c r="D266" s="6">
        <f>INDEX(backers,MATCH(Bonus_StatAn!$B266,Analysis!$A:$A,0))</f>
        <v>963</v>
      </c>
      <c r="E266" t="b">
        <f t="shared" si="16"/>
        <v>1</v>
      </c>
      <c r="F266" t="b">
        <f t="shared" si="17"/>
        <v>0</v>
      </c>
      <c r="G266">
        <f t="shared" si="18"/>
        <v>963</v>
      </c>
      <c r="H266" t="str">
        <f t="shared" si="19"/>
        <v/>
      </c>
    </row>
    <row r="267" spans="2:8" x14ac:dyDescent="0.35">
      <c r="B267" s="6">
        <v>264</v>
      </c>
      <c r="C267" t="str">
        <f>INDEX(state,MATCH(Bonus_StatAn!$B267,Analysis!$A:$A,0))</f>
        <v>successful</v>
      </c>
      <c r="D267" s="6">
        <f>INDEX(backers,MATCH(Bonus_StatAn!$B267,Analysis!$A:$A,0))</f>
        <v>91</v>
      </c>
      <c r="E267" t="b">
        <f t="shared" si="16"/>
        <v>1</v>
      </c>
      <c r="F267" t="b">
        <f t="shared" si="17"/>
        <v>0</v>
      </c>
      <c r="G267">
        <f t="shared" si="18"/>
        <v>91</v>
      </c>
      <c r="H267" t="str">
        <f t="shared" si="19"/>
        <v/>
      </c>
    </row>
    <row r="268" spans="2:8" x14ac:dyDescent="0.35">
      <c r="B268" s="6">
        <v>265</v>
      </c>
      <c r="C268" t="str">
        <f>INDEX(state,MATCH(Bonus_StatAn!$B268,Analysis!$A:$A,0))</f>
        <v>successful</v>
      </c>
      <c r="D268" s="6">
        <f>INDEX(backers,MATCH(Bonus_StatAn!$B268,Analysis!$A:$A,0))</f>
        <v>58</v>
      </c>
      <c r="E268" t="b">
        <f t="shared" si="16"/>
        <v>1</v>
      </c>
      <c r="F268" t="b">
        <f t="shared" si="17"/>
        <v>0</v>
      </c>
      <c r="G268">
        <f t="shared" si="18"/>
        <v>58</v>
      </c>
      <c r="H268" t="str">
        <f t="shared" si="19"/>
        <v/>
      </c>
    </row>
    <row r="269" spans="2:8" x14ac:dyDescent="0.35">
      <c r="B269" s="6">
        <v>266</v>
      </c>
      <c r="C269" t="str">
        <f>INDEX(state,MATCH(Bonus_StatAn!$B269,Analysis!$A:$A,0))</f>
        <v>successful</v>
      </c>
      <c r="D269" s="6">
        <f>INDEX(backers,MATCH(Bonus_StatAn!$B269,Analysis!$A:$A,0))</f>
        <v>36</v>
      </c>
      <c r="E269" t="b">
        <f t="shared" si="16"/>
        <v>1</v>
      </c>
      <c r="F269" t="b">
        <f t="shared" si="17"/>
        <v>0</v>
      </c>
      <c r="G269">
        <f t="shared" si="18"/>
        <v>36</v>
      </c>
      <c r="H269" t="str">
        <f t="shared" si="19"/>
        <v/>
      </c>
    </row>
    <row r="270" spans="2:8" x14ac:dyDescent="0.35">
      <c r="B270" s="6">
        <v>267</v>
      </c>
      <c r="C270" t="str">
        <f>INDEX(state,MATCH(Bonus_StatAn!$B270,Analysis!$A:$A,0))</f>
        <v>successful</v>
      </c>
      <c r="D270" s="6">
        <f>INDEX(backers,MATCH(Bonus_StatAn!$B270,Analysis!$A:$A,0))</f>
        <v>165</v>
      </c>
      <c r="E270" t="b">
        <f t="shared" si="16"/>
        <v>1</v>
      </c>
      <c r="F270" t="b">
        <f t="shared" si="17"/>
        <v>0</v>
      </c>
      <c r="G270">
        <f t="shared" si="18"/>
        <v>165</v>
      </c>
      <c r="H270" t="str">
        <f t="shared" si="19"/>
        <v/>
      </c>
    </row>
    <row r="271" spans="2:8" x14ac:dyDescent="0.35">
      <c r="B271" s="6">
        <v>268</v>
      </c>
      <c r="C271" t="str">
        <f>INDEX(state,MATCH(Bonus_StatAn!$B271,Analysis!$A:$A,0))</f>
        <v>successful</v>
      </c>
      <c r="D271" s="6">
        <f>INDEX(backers,MATCH(Bonus_StatAn!$B271,Analysis!$A:$A,0))</f>
        <v>111</v>
      </c>
      <c r="E271" t="b">
        <f t="shared" si="16"/>
        <v>1</v>
      </c>
      <c r="F271" t="b">
        <f t="shared" si="17"/>
        <v>0</v>
      </c>
      <c r="G271">
        <f t="shared" si="18"/>
        <v>111</v>
      </c>
      <c r="H271" t="str">
        <f t="shared" si="19"/>
        <v/>
      </c>
    </row>
    <row r="272" spans="2:8" x14ac:dyDescent="0.35">
      <c r="B272" s="6">
        <v>269</v>
      </c>
      <c r="C272" t="str">
        <f>INDEX(state,MATCH(Bonus_StatAn!$B272,Analysis!$A:$A,0))</f>
        <v>successful</v>
      </c>
      <c r="D272" s="6">
        <f>INDEX(backers,MATCH(Bonus_StatAn!$B272,Analysis!$A:$A,0))</f>
        <v>1596</v>
      </c>
      <c r="E272" t="b">
        <f t="shared" si="16"/>
        <v>1</v>
      </c>
      <c r="F272" t="b">
        <f t="shared" si="17"/>
        <v>0</v>
      </c>
      <c r="G272">
        <f t="shared" si="18"/>
        <v>1596</v>
      </c>
      <c r="H272" t="str">
        <f t="shared" si="19"/>
        <v/>
      </c>
    </row>
    <row r="273" spans="2:8" x14ac:dyDescent="0.35">
      <c r="B273" s="6">
        <v>270</v>
      </c>
      <c r="C273" t="str">
        <f>INDEX(state,MATCH(Bonus_StatAn!$B273,Analysis!$A:$A,0))</f>
        <v>successful</v>
      </c>
      <c r="D273" s="6">
        <f>INDEX(backers,MATCH(Bonus_StatAn!$B273,Analysis!$A:$A,0))</f>
        <v>61</v>
      </c>
      <c r="E273" t="b">
        <f t="shared" si="16"/>
        <v>1</v>
      </c>
      <c r="F273" t="b">
        <f t="shared" si="17"/>
        <v>0</v>
      </c>
      <c r="G273">
        <f t="shared" si="18"/>
        <v>61</v>
      </c>
      <c r="H273" t="str">
        <f t="shared" si="19"/>
        <v/>
      </c>
    </row>
    <row r="274" spans="2:8" x14ac:dyDescent="0.35">
      <c r="B274" s="6">
        <v>271</v>
      </c>
      <c r="C274" t="str">
        <f>INDEX(state,MATCH(Bonus_StatAn!$B274,Analysis!$A:$A,0))</f>
        <v>successful</v>
      </c>
      <c r="D274" s="6">
        <f>INDEX(backers,MATCH(Bonus_StatAn!$B274,Analysis!$A:$A,0))</f>
        <v>287</v>
      </c>
      <c r="E274" t="b">
        <f t="shared" si="16"/>
        <v>1</v>
      </c>
      <c r="F274" t="b">
        <f t="shared" si="17"/>
        <v>0</v>
      </c>
      <c r="G274">
        <f t="shared" si="18"/>
        <v>287</v>
      </c>
      <c r="H274" t="str">
        <f t="shared" si="19"/>
        <v/>
      </c>
    </row>
    <row r="275" spans="2:8" x14ac:dyDescent="0.35">
      <c r="B275" s="6">
        <v>272</v>
      </c>
      <c r="C275" t="str">
        <f>INDEX(state,MATCH(Bonus_StatAn!$B275,Analysis!$A:$A,0))</f>
        <v>successful</v>
      </c>
      <c r="D275" s="6">
        <f>INDEX(backers,MATCH(Bonus_StatAn!$B275,Analysis!$A:$A,0))</f>
        <v>65</v>
      </c>
      <c r="E275" t="b">
        <f t="shared" si="16"/>
        <v>1</v>
      </c>
      <c r="F275" t="b">
        <f t="shared" si="17"/>
        <v>0</v>
      </c>
      <c r="G275">
        <f t="shared" si="18"/>
        <v>65</v>
      </c>
      <c r="H275" t="str">
        <f t="shared" si="19"/>
        <v/>
      </c>
    </row>
    <row r="276" spans="2:8" x14ac:dyDescent="0.35">
      <c r="B276" s="6">
        <v>273</v>
      </c>
      <c r="C276" t="str">
        <f>INDEX(state,MATCH(Bonus_StatAn!$B276,Analysis!$A:$A,0))</f>
        <v>successful</v>
      </c>
      <c r="D276" s="6">
        <f>INDEX(backers,MATCH(Bonus_StatAn!$B276,Analysis!$A:$A,0))</f>
        <v>118</v>
      </c>
      <c r="E276" t="b">
        <f t="shared" si="16"/>
        <v>1</v>
      </c>
      <c r="F276" t="b">
        <f t="shared" si="17"/>
        <v>0</v>
      </c>
      <c r="G276">
        <f t="shared" si="18"/>
        <v>118</v>
      </c>
      <c r="H276" t="str">
        <f t="shared" si="19"/>
        <v/>
      </c>
    </row>
    <row r="277" spans="2:8" x14ac:dyDescent="0.35">
      <c r="B277" s="6">
        <v>274</v>
      </c>
      <c r="C277" t="str">
        <f>INDEX(state,MATCH(Bonus_StatAn!$B277,Analysis!$A:$A,0))</f>
        <v>successful</v>
      </c>
      <c r="D277" s="6">
        <f>INDEX(backers,MATCH(Bonus_StatAn!$B277,Analysis!$A:$A,0))</f>
        <v>113</v>
      </c>
      <c r="E277" t="b">
        <f t="shared" si="16"/>
        <v>1</v>
      </c>
      <c r="F277" t="b">
        <f t="shared" si="17"/>
        <v>0</v>
      </c>
      <c r="G277">
        <f t="shared" si="18"/>
        <v>113</v>
      </c>
      <c r="H277" t="str">
        <f t="shared" si="19"/>
        <v/>
      </c>
    </row>
    <row r="278" spans="2:8" x14ac:dyDescent="0.35">
      <c r="B278" s="6">
        <v>275</v>
      </c>
      <c r="C278" t="str">
        <f>INDEX(state,MATCH(Bonus_StatAn!$B278,Analysis!$A:$A,0))</f>
        <v>successful</v>
      </c>
      <c r="D278" s="6">
        <f>INDEX(backers,MATCH(Bonus_StatAn!$B278,Analysis!$A:$A,0))</f>
        <v>332</v>
      </c>
      <c r="E278" t="b">
        <f t="shared" si="16"/>
        <v>1</v>
      </c>
      <c r="F278" t="b">
        <f t="shared" si="17"/>
        <v>0</v>
      </c>
      <c r="G278">
        <f t="shared" si="18"/>
        <v>332</v>
      </c>
      <c r="H278" t="str">
        <f t="shared" si="19"/>
        <v/>
      </c>
    </row>
    <row r="279" spans="2:8" x14ac:dyDescent="0.35">
      <c r="B279" s="6">
        <v>276</v>
      </c>
      <c r="C279" t="str">
        <f>INDEX(state,MATCH(Bonus_StatAn!$B279,Analysis!$A:$A,0))</f>
        <v>successful</v>
      </c>
      <c r="D279" s="6">
        <f>INDEX(backers,MATCH(Bonus_StatAn!$B279,Analysis!$A:$A,0))</f>
        <v>62</v>
      </c>
      <c r="E279" t="b">
        <f t="shared" si="16"/>
        <v>1</v>
      </c>
      <c r="F279" t="b">
        <f t="shared" si="17"/>
        <v>0</v>
      </c>
      <c r="G279">
        <f t="shared" si="18"/>
        <v>62</v>
      </c>
      <c r="H279" t="str">
        <f t="shared" si="19"/>
        <v/>
      </c>
    </row>
    <row r="280" spans="2:8" x14ac:dyDescent="0.35">
      <c r="B280" s="6">
        <v>277</v>
      </c>
      <c r="C280" t="str">
        <f>INDEX(state,MATCH(Bonus_StatAn!$B280,Analysis!$A:$A,0))</f>
        <v>successful</v>
      </c>
      <c r="D280" s="6">
        <f>INDEX(backers,MATCH(Bonus_StatAn!$B280,Analysis!$A:$A,0))</f>
        <v>951</v>
      </c>
      <c r="E280" t="b">
        <f t="shared" si="16"/>
        <v>1</v>
      </c>
      <c r="F280" t="b">
        <f t="shared" si="17"/>
        <v>0</v>
      </c>
      <c r="G280">
        <f t="shared" si="18"/>
        <v>951</v>
      </c>
      <c r="H280" t="str">
        <f t="shared" si="19"/>
        <v/>
      </c>
    </row>
    <row r="281" spans="2:8" x14ac:dyDescent="0.35">
      <c r="B281" s="6">
        <v>278</v>
      </c>
      <c r="C281" t="str">
        <f>INDEX(state,MATCH(Bonus_StatAn!$B281,Analysis!$A:$A,0))</f>
        <v>successful</v>
      </c>
      <c r="D281" s="6">
        <f>INDEX(backers,MATCH(Bonus_StatAn!$B281,Analysis!$A:$A,0))</f>
        <v>415</v>
      </c>
      <c r="E281" t="b">
        <f t="shared" si="16"/>
        <v>1</v>
      </c>
      <c r="F281" t="b">
        <f t="shared" si="17"/>
        <v>0</v>
      </c>
      <c r="G281">
        <f t="shared" si="18"/>
        <v>415</v>
      </c>
      <c r="H281" t="str">
        <f t="shared" si="19"/>
        <v/>
      </c>
    </row>
    <row r="282" spans="2:8" x14ac:dyDescent="0.35">
      <c r="B282" s="6">
        <v>279</v>
      </c>
      <c r="C282" t="str">
        <f>INDEX(state,MATCH(Bonus_StatAn!$B282,Analysis!$A:$A,0))</f>
        <v>successful</v>
      </c>
      <c r="D282" s="6">
        <f>INDEX(backers,MATCH(Bonus_StatAn!$B282,Analysis!$A:$A,0))</f>
        <v>305</v>
      </c>
      <c r="E282" t="b">
        <f t="shared" si="16"/>
        <v>1</v>
      </c>
      <c r="F282" t="b">
        <f t="shared" si="17"/>
        <v>0</v>
      </c>
      <c r="G282">
        <f t="shared" si="18"/>
        <v>305</v>
      </c>
      <c r="H282" t="str">
        <f t="shared" si="19"/>
        <v/>
      </c>
    </row>
    <row r="283" spans="2:8" x14ac:dyDescent="0.35">
      <c r="B283" s="6">
        <v>280</v>
      </c>
      <c r="C283" t="str">
        <f>INDEX(state,MATCH(Bonus_StatAn!$B283,Analysis!$A:$A,0))</f>
        <v>successful</v>
      </c>
      <c r="D283" s="6">
        <f>INDEX(backers,MATCH(Bonus_StatAn!$B283,Analysis!$A:$A,0))</f>
        <v>2139</v>
      </c>
      <c r="E283" t="b">
        <f t="shared" si="16"/>
        <v>1</v>
      </c>
      <c r="F283" t="b">
        <f t="shared" si="17"/>
        <v>0</v>
      </c>
      <c r="G283">
        <f t="shared" si="18"/>
        <v>2139</v>
      </c>
      <c r="H283" t="str">
        <f t="shared" si="19"/>
        <v/>
      </c>
    </row>
    <row r="284" spans="2:8" x14ac:dyDescent="0.35">
      <c r="B284" s="6">
        <v>281</v>
      </c>
      <c r="C284" t="str">
        <f>INDEX(state,MATCH(Bonus_StatAn!$B284,Analysis!$A:$A,0))</f>
        <v>successful</v>
      </c>
      <c r="D284" s="6">
        <f>INDEX(backers,MATCH(Bonus_StatAn!$B284,Analysis!$A:$A,0))</f>
        <v>79</v>
      </c>
      <c r="E284" t="b">
        <f t="shared" si="16"/>
        <v>1</v>
      </c>
      <c r="F284" t="b">
        <f t="shared" si="17"/>
        <v>0</v>
      </c>
      <c r="G284">
        <f t="shared" si="18"/>
        <v>79</v>
      </c>
      <c r="H284" t="str">
        <f t="shared" si="19"/>
        <v/>
      </c>
    </row>
    <row r="285" spans="2:8" x14ac:dyDescent="0.35">
      <c r="B285" s="6">
        <v>282</v>
      </c>
      <c r="C285" t="str">
        <f>INDEX(state,MATCH(Bonus_StatAn!$B285,Analysis!$A:$A,0))</f>
        <v>successful</v>
      </c>
      <c r="D285" s="6">
        <f>INDEX(backers,MATCH(Bonus_StatAn!$B285,Analysis!$A:$A,0))</f>
        <v>179</v>
      </c>
      <c r="E285" t="b">
        <f t="shared" si="16"/>
        <v>1</v>
      </c>
      <c r="F285" t="b">
        <f t="shared" si="17"/>
        <v>0</v>
      </c>
      <c r="G285">
        <f t="shared" si="18"/>
        <v>179</v>
      </c>
      <c r="H285" t="str">
        <f t="shared" si="19"/>
        <v/>
      </c>
    </row>
    <row r="286" spans="2:8" x14ac:dyDescent="0.35">
      <c r="B286" s="6">
        <v>283</v>
      </c>
      <c r="C286" t="str">
        <f>INDEX(state,MATCH(Bonus_StatAn!$B286,Analysis!$A:$A,0))</f>
        <v>successful</v>
      </c>
      <c r="D286" s="6">
        <f>INDEX(backers,MATCH(Bonus_StatAn!$B286,Analysis!$A:$A,0))</f>
        <v>202</v>
      </c>
      <c r="E286" t="b">
        <f t="shared" si="16"/>
        <v>1</v>
      </c>
      <c r="F286" t="b">
        <f t="shared" si="17"/>
        <v>0</v>
      </c>
      <c r="G286">
        <f t="shared" si="18"/>
        <v>202</v>
      </c>
      <c r="H286" t="str">
        <f t="shared" si="19"/>
        <v/>
      </c>
    </row>
    <row r="287" spans="2:8" x14ac:dyDescent="0.35">
      <c r="B287" s="6">
        <v>284</v>
      </c>
      <c r="C287" t="str">
        <f>INDEX(state,MATCH(Bonus_StatAn!$B287,Analysis!$A:$A,0))</f>
        <v>successful</v>
      </c>
      <c r="D287" s="6">
        <f>INDEX(backers,MATCH(Bonus_StatAn!$B287,Analysis!$A:$A,0))</f>
        <v>760</v>
      </c>
      <c r="E287" t="b">
        <f t="shared" si="16"/>
        <v>1</v>
      </c>
      <c r="F287" t="b">
        <f t="shared" si="17"/>
        <v>0</v>
      </c>
      <c r="G287">
        <f t="shared" si="18"/>
        <v>760</v>
      </c>
      <c r="H287" t="str">
        <f t="shared" si="19"/>
        <v/>
      </c>
    </row>
    <row r="288" spans="2:8" x14ac:dyDescent="0.35">
      <c r="B288" s="6">
        <v>285</v>
      </c>
      <c r="C288" t="str">
        <f>INDEX(state,MATCH(Bonus_StatAn!$B288,Analysis!$A:$A,0))</f>
        <v>successful</v>
      </c>
      <c r="D288" s="6">
        <f>INDEX(backers,MATCH(Bonus_StatAn!$B288,Analysis!$A:$A,0))</f>
        <v>563</v>
      </c>
      <c r="E288" t="b">
        <f t="shared" si="16"/>
        <v>1</v>
      </c>
      <c r="F288" t="b">
        <f t="shared" si="17"/>
        <v>0</v>
      </c>
      <c r="G288">
        <f t="shared" si="18"/>
        <v>563</v>
      </c>
      <c r="H288" t="str">
        <f t="shared" si="19"/>
        <v/>
      </c>
    </row>
    <row r="289" spans="2:8" x14ac:dyDescent="0.35">
      <c r="B289" s="6">
        <v>286</v>
      </c>
      <c r="C289" t="str">
        <f>INDEX(state,MATCH(Bonus_StatAn!$B289,Analysis!$A:$A,0))</f>
        <v>successful</v>
      </c>
      <c r="D289" s="6">
        <f>INDEX(backers,MATCH(Bonus_StatAn!$B289,Analysis!$A:$A,0))</f>
        <v>135</v>
      </c>
      <c r="E289" t="b">
        <f t="shared" si="16"/>
        <v>1</v>
      </c>
      <c r="F289" t="b">
        <f t="shared" si="17"/>
        <v>0</v>
      </c>
      <c r="G289">
        <f t="shared" si="18"/>
        <v>135</v>
      </c>
      <c r="H289" t="str">
        <f t="shared" si="19"/>
        <v/>
      </c>
    </row>
    <row r="290" spans="2:8" x14ac:dyDescent="0.35">
      <c r="B290" s="6">
        <v>287</v>
      </c>
      <c r="C290" t="str">
        <f>INDEX(state,MATCH(Bonus_StatAn!$B290,Analysis!$A:$A,0))</f>
        <v>successful</v>
      </c>
      <c r="D290" s="6">
        <f>INDEX(backers,MATCH(Bonus_StatAn!$B290,Analysis!$A:$A,0))</f>
        <v>290</v>
      </c>
      <c r="E290" t="b">
        <f t="shared" si="16"/>
        <v>1</v>
      </c>
      <c r="F290" t="b">
        <f t="shared" si="17"/>
        <v>0</v>
      </c>
      <c r="G290">
        <f t="shared" si="18"/>
        <v>290</v>
      </c>
      <c r="H290" t="str">
        <f t="shared" si="19"/>
        <v/>
      </c>
    </row>
    <row r="291" spans="2:8" x14ac:dyDescent="0.35">
      <c r="B291" s="6">
        <v>288</v>
      </c>
      <c r="C291" t="str">
        <f>INDEX(state,MATCH(Bonus_StatAn!$B291,Analysis!$A:$A,0))</f>
        <v>successful</v>
      </c>
      <c r="D291" s="6">
        <f>INDEX(backers,MATCH(Bonus_StatAn!$B291,Analysis!$A:$A,0))</f>
        <v>447</v>
      </c>
      <c r="E291" t="b">
        <f t="shared" si="16"/>
        <v>1</v>
      </c>
      <c r="F291" t="b">
        <f t="shared" si="17"/>
        <v>0</v>
      </c>
      <c r="G291">
        <f t="shared" si="18"/>
        <v>447</v>
      </c>
      <c r="H291" t="str">
        <f t="shared" si="19"/>
        <v/>
      </c>
    </row>
    <row r="292" spans="2:8" x14ac:dyDescent="0.35">
      <c r="B292" s="6">
        <v>289</v>
      </c>
      <c r="C292" t="str">
        <f>INDEX(state,MATCH(Bonus_StatAn!$B292,Analysis!$A:$A,0))</f>
        <v>successful</v>
      </c>
      <c r="D292" s="6">
        <f>INDEX(backers,MATCH(Bonus_StatAn!$B292,Analysis!$A:$A,0))</f>
        <v>232</v>
      </c>
      <c r="E292" t="b">
        <f t="shared" si="16"/>
        <v>1</v>
      </c>
      <c r="F292" t="b">
        <f t="shared" si="17"/>
        <v>0</v>
      </c>
      <c r="G292">
        <f t="shared" si="18"/>
        <v>232</v>
      </c>
      <c r="H292" t="str">
        <f t="shared" si="19"/>
        <v/>
      </c>
    </row>
    <row r="293" spans="2:8" x14ac:dyDescent="0.35">
      <c r="B293" s="6">
        <v>290</v>
      </c>
      <c r="C293" t="str">
        <f>INDEX(state,MATCH(Bonus_StatAn!$B293,Analysis!$A:$A,0))</f>
        <v>successful</v>
      </c>
      <c r="D293" s="6">
        <f>INDEX(backers,MATCH(Bonus_StatAn!$B293,Analysis!$A:$A,0))</f>
        <v>168</v>
      </c>
      <c r="E293" t="b">
        <f t="shared" si="16"/>
        <v>1</v>
      </c>
      <c r="F293" t="b">
        <f t="shared" si="17"/>
        <v>0</v>
      </c>
      <c r="G293">
        <f t="shared" si="18"/>
        <v>168</v>
      </c>
      <c r="H293" t="str">
        <f t="shared" si="19"/>
        <v/>
      </c>
    </row>
    <row r="294" spans="2:8" x14ac:dyDescent="0.35">
      <c r="B294" s="6">
        <v>291</v>
      </c>
      <c r="C294" t="str">
        <f>INDEX(state,MATCH(Bonus_StatAn!$B294,Analysis!$A:$A,0))</f>
        <v>successful</v>
      </c>
      <c r="D294" s="6">
        <f>INDEX(backers,MATCH(Bonus_StatAn!$B294,Analysis!$A:$A,0))</f>
        <v>128</v>
      </c>
      <c r="E294" t="b">
        <f t="shared" si="16"/>
        <v>1</v>
      </c>
      <c r="F294" t="b">
        <f t="shared" si="17"/>
        <v>0</v>
      </c>
      <c r="G294">
        <f t="shared" si="18"/>
        <v>128</v>
      </c>
      <c r="H294" t="str">
        <f t="shared" si="19"/>
        <v/>
      </c>
    </row>
    <row r="295" spans="2:8" x14ac:dyDescent="0.35">
      <c r="B295" s="6">
        <v>292</v>
      </c>
      <c r="C295" t="str">
        <f>INDEX(state,MATCH(Bonus_StatAn!$B295,Analysis!$A:$A,0))</f>
        <v>successful</v>
      </c>
      <c r="D295" s="6">
        <f>INDEX(backers,MATCH(Bonus_StatAn!$B295,Analysis!$A:$A,0))</f>
        <v>493</v>
      </c>
      <c r="E295" t="b">
        <f t="shared" si="16"/>
        <v>1</v>
      </c>
      <c r="F295" t="b">
        <f t="shared" si="17"/>
        <v>0</v>
      </c>
      <c r="G295">
        <f t="shared" si="18"/>
        <v>493</v>
      </c>
      <c r="H295" t="str">
        <f t="shared" si="19"/>
        <v/>
      </c>
    </row>
    <row r="296" spans="2:8" x14ac:dyDescent="0.35">
      <c r="B296" s="6">
        <v>293</v>
      </c>
      <c r="C296" t="str">
        <f>INDEX(state,MATCH(Bonus_StatAn!$B296,Analysis!$A:$A,0))</f>
        <v>successful</v>
      </c>
      <c r="D296" s="6">
        <f>INDEX(backers,MATCH(Bonus_StatAn!$B296,Analysis!$A:$A,0))</f>
        <v>131</v>
      </c>
      <c r="E296" t="b">
        <f t="shared" si="16"/>
        <v>1</v>
      </c>
      <c r="F296" t="b">
        <f t="shared" si="17"/>
        <v>0</v>
      </c>
      <c r="G296">
        <f t="shared" si="18"/>
        <v>131</v>
      </c>
      <c r="H296" t="str">
        <f t="shared" si="19"/>
        <v/>
      </c>
    </row>
    <row r="297" spans="2:8" x14ac:dyDescent="0.35">
      <c r="B297" s="6">
        <v>294</v>
      </c>
      <c r="C297" t="str">
        <f>INDEX(state,MATCH(Bonus_StatAn!$B297,Analysis!$A:$A,0))</f>
        <v>successful</v>
      </c>
      <c r="D297" s="6">
        <f>INDEX(backers,MATCH(Bonus_StatAn!$B297,Analysis!$A:$A,0))</f>
        <v>50</v>
      </c>
      <c r="E297" t="b">
        <f t="shared" si="16"/>
        <v>1</v>
      </c>
      <c r="F297" t="b">
        <f t="shared" si="17"/>
        <v>0</v>
      </c>
      <c r="G297">
        <f t="shared" si="18"/>
        <v>50</v>
      </c>
      <c r="H297" t="str">
        <f t="shared" si="19"/>
        <v/>
      </c>
    </row>
    <row r="298" spans="2:8" x14ac:dyDescent="0.35">
      <c r="B298" s="6">
        <v>295</v>
      </c>
      <c r="C298" t="str">
        <f>INDEX(state,MATCH(Bonus_StatAn!$B298,Analysis!$A:$A,0))</f>
        <v>successful</v>
      </c>
      <c r="D298" s="6">
        <f>INDEX(backers,MATCH(Bonus_StatAn!$B298,Analysis!$A:$A,0))</f>
        <v>665</v>
      </c>
      <c r="E298" t="b">
        <f t="shared" si="16"/>
        <v>1</v>
      </c>
      <c r="F298" t="b">
        <f t="shared" si="17"/>
        <v>0</v>
      </c>
      <c r="G298">
        <f t="shared" si="18"/>
        <v>665</v>
      </c>
      <c r="H298" t="str">
        <f t="shared" si="19"/>
        <v/>
      </c>
    </row>
    <row r="299" spans="2:8" x14ac:dyDescent="0.35">
      <c r="B299" s="6">
        <v>296</v>
      </c>
      <c r="C299" t="str">
        <f>INDEX(state,MATCH(Bonus_StatAn!$B299,Analysis!$A:$A,0))</f>
        <v>successful</v>
      </c>
      <c r="D299" s="6">
        <f>INDEX(backers,MATCH(Bonus_StatAn!$B299,Analysis!$A:$A,0))</f>
        <v>129</v>
      </c>
      <c r="E299" t="b">
        <f t="shared" si="16"/>
        <v>1</v>
      </c>
      <c r="F299" t="b">
        <f t="shared" si="17"/>
        <v>0</v>
      </c>
      <c r="G299">
        <f t="shared" si="18"/>
        <v>129</v>
      </c>
      <c r="H299" t="str">
        <f t="shared" si="19"/>
        <v/>
      </c>
    </row>
    <row r="300" spans="2:8" x14ac:dyDescent="0.35">
      <c r="B300" s="6">
        <v>297</v>
      </c>
      <c r="C300" t="str">
        <f>INDEX(state,MATCH(Bonus_StatAn!$B300,Analysis!$A:$A,0))</f>
        <v>successful</v>
      </c>
      <c r="D300" s="6">
        <f>INDEX(backers,MATCH(Bonus_StatAn!$B300,Analysis!$A:$A,0))</f>
        <v>142</v>
      </c>
      <c r="E300" t="b">
        <f t="shared" si="16"/>
        <v>1</v>
      </c>
      <c r="F300" t="b">
        <f t="shared" si="17"/>
        <v>0</v>
      </c>
      <c r="G300">
        <f t="shared" si="18"/>
        <v>142</v>
      </c>
      <c r="H300" t="str">
        <f t="shared" si="19"/>
        <v/>
      </c>
    </row>
    <row r="301" spans="2:8" x14ac:dyDescent="0.35">
      <c r="B301" s="6">
        <v>298</v>
      </c>
      <c r="C301" t="str">
        <f>INDEX(state,MATCH(Bonus_StatAn!$B301,Analysis!$A:$A,0))</f>
        <v>successful</v>
      </c>
      <c r="D301" s="6">
        <f>INDEX(backers,MATCH(Bonus_StatAn!$B301,Analysis!$A:$A,0))</f>
        <v>2436</v>
      </c>
      <c r="E301" t="b">
        <f t="shared" si="16"/>
        <v>1</v>
      </c>
      <c r="F301" t="b">
        <f t="shared" si="17"/>
        <v>0</v>
      </c>
      <c r="G301">
        <f t="shared" si="18"/>
        <v>2436</v>
      </c>
      <c r="H301" t="str">
        <f t="shared" si="19"/>
        <v/>
      </c>
    </row>
    <row r="302" spans="2:8" x14ac:dyDescent="0.35">
      <c r="B302" s="6">
        <v>299</v>
      </c>
      <c r="C302" t="str">
        <f>INDEX(state,MATCH(Bonus_StatAn!$B302,Analysis!$A:$A,0))</f>
        <v>successful</v>
      </c>
      <c r="D302" s="6">
        <f>INDEX(backers,MATCH(Bonus_StatAn!$B302,Analysis!$A:$A,0))</f>
        <v>244</v>
      </c>
      <c r="E302" t="b">
        <f t="shared" si="16"/>
        <v>1</v>
      </c>
      <c r="F302" t="b">
        <f t="shared" si="17"/>
        <v>0</v>
      </c>
      <c r="G302">
        <f t="shared" si="18"/>
        <v>244</v>
      </c>
      <c r="H302" t="str">
        <f t="shared" si="19"/>
        <v/>
      </c>
    </row>
    <row r="303" spans="2:8" x14ac:dyDescent="0.35">
      <c r="B303" s="6">
        <v>300</v>
      </c>
      <c r="C303" t="str">
        <f>INDEX(state,MATCH(Bonus_StatAn!$B303,Analysis!$A:$A,0))</f>
        <v>successful</v>
      </c>
      <c r="D303" s="6">
        <f>INDEX(backers,MATCH(Bonus_StatAn!$B303,Analysis!$A:$A,0))</f>
        <v>298</v>
      </c>
      <c r="E303" t="b">
        <f t="shared" si="16"/>
        <v>1</v>
      </c>
      <c r="F303" t="b">
        <f t="shared" si="17"/>
        <v>0</v>
      </c>
      <c r="G303">
        <f t="shared" si="18"/>
        <v>298</v>
      </c>
      <c r="H303" t="str">
        <f t="shared" si="19"/>
        <v/>
      </c>
    </row>
    <row r="304" spans="2:8" x14ac:dyDescent="0.35">
      <c r="B304" s="6">
        <v>301</v>
      </c>
      <c r="C304" t="str">
        <f>INDEX(state,MATCH(Bonus_StatAn!$B304,Analysis!$A:$A,0))</f>
        <v>successful</v>
      </c>
      <c r="D304" s="6">
        <f>INDEX(backers,MATCH(Bonus_StatAn!$B304,Analysis!$A:$A,0))</f>
        <v>251</v>
      </c>
      <c r="E304" t="b">
        <f t="shared" si="16"/>
        <v>1</v>
      </c>
      <c r="F304" t="b">
        <f t="shared" si="17"/>
        <v>0</v>
      </c>
      <c r="G304">
        <f t="shared" si="18"/>
        <v>251</v>
      </c>
      <c r="H304" t="str">
        <f t="shared" si="19"/>
        <v/>
      </c>
    </row>
    <row r="305" spans="2:8" x14ac:dyDescent="0.35">
      <c r="B305" s="6">
        <v>302</v>
      </c>
      <c r="C305" t="str">
        <f>INDEX(state,MATCH(Bonus_StatAn!$B305,Analysis!$A:$A,0))</f>
        <v>successful</v>
      </c>
      <c r="D305" s="6">
        <f>INDEX(backers,MATCH(Bonus_StatAn!$B305,Analysis!$A:$A,0))</f>
        <v>108</v>
      </c>
      <c r="E305" t="b">
        <f t="shared" si="16"/>
        <v>1</v>
      </c>
      <c r="F305" t="b">
        <f t="shared" si="17"/>
        <v>0</v>
      </c>
      <c r="G305">
        <f t="shared" si="18"/>
        <v>108</v>
      </c>
      <c r="H305" t="str">
        <f t="shared" si="19"/>
        <v/>
      </c>
    </row>
    <row r="306" spans="2:8" x14ac:dyDescent="0.35">
      <c r="B306" s="6">
        <v>303</v>
      </c>
      <c r="C306" t="str">
        <f>INDEX(state,MATCH(Bonus_StatAn!$B306,Analysis!$A:$A,0))</f>
        <v>successful</v>
      </c>
      <c r="D306" s="6">
        <f>INDEX(backers,MATCH(Bonus_StatAn!$B306,Analysis!$A:$A,0))</f>
        <v>82</v>
      </c>
      <c r="E306" t="b">
        <f t="shared" si="16"/>
        <v>1</v>
      </c>
      <c r="F306" t="b">
        <f t="shared" si="17"/>
        <v>0</v>
      </c>
      <c r="G306">
        <f t="shared" si="18"/>
        <v>82</v>
      </c>
      <c r="H306" t="str">
        <f t="shared" si="19"/>
        <v/>
      </c>
    </row>
    <row r="307" spans="2:8" x14ac:dyDescent="0.35">
      <c r="B307" s="6">
        <v>304</v>
      </c>
      <c r="C307" t="str">
        <f>INDEX(state,MATCH(Bonus_StatAn!$B307,Analysis!$A:$A,0))</f>
        <v>successful</v>
      </c>
      <c r="D307" s="6">
        <f>INDEX(backers,MATCH(Bonus_StatAn!$B307,Analysis!$A:$A,0))</f>
        <v>74</v>
      </c>
      <c r="E307" t="b">
        <f t="shared" si="16"/>
        <v>1</v>
      </c>
      <c r="F307" t="b">
        <f t="shared" si="17"/>
        <v>0</v>
      </c>
      <c r="G307">
        <f t="shared" si="18"/>
        <v>74</v>
      </c>
      <c r="H307" t="str">
        <f t="shared" si="19"/>
        <v/>
      </c>
    </row>
    <row r="308" spans="2:8" x14ac:dyDescent="0.35">
      <c r="B308" s="6">
        <v>305</v>
      </c>
      <c r="C308" t="str">
        <f>INDEX(state,MATCH(Bonus_StatAn!$B308,Analysis!$A:$A,0))</f>
        <v>successful</v>
      </c>
      <c r="D308" s="6">
        <f>INDEX(backers,MATCH(Bonus_StatAn!$B308,Analysis!$A:$A,0))</f>
        <v>189</v>
      </c>
      <c r="E308" t="b">
        <f t="shared" si="16"/>
        <v>1</v>
      </c>
      <c r="F308" t="b">
        <f t="shared" si="17"/>
        <v>0</v>
      </c>
      <c r="G308">
        <f t="shared" si="18"/>
        <v>189</v>
      </c>
      <c r="H308" t="str">
        <f t="shared" si="19"/>
        <v/>
      </c>
    </row>
    <row r="309" spans="2:8" x14ac:dyDescent="0.35">
      <c r="B309" s="6">
        <v>306</v>
      </c>
      <c r="C309" t="str">
        <f>INDEX(state,MATCH(Bonus_StatAn!$B309,Analysis!$A:$A,0))</f>
        <v>successful</v>
      </c>
      <c r="D309" s="6">
        <f>INDEX(backers,MATCH(Bonus_StatAn!$B309,Analysis!$A:$A,0))</f>
        <v>80</v>
      </c>
      <c r="E309" t="b">
        <f t="shared" si="16"/>
        <v>1</v>
      </c>
      <c r="F309" t="b">
        <f t="shared" si="17"/>
        <v>0</v>
      </c>
      <c r="G309">
        <f t="shared" si="18"/>
        <v>80</v>
      </c>
      <c r="H309" t="str">
        <f t="shared" si="19"/>
        <v/>
      </c>
    </row>
    <row r="310" spans="2:8" x14ac:dyDescent="0.35">
      <c r="B310" s="6">
        <v>307</v>
      </c>
      <c r="C310" t="str">
        <f>INDEX(state,MATCH(Bonus_StatAn!$B310,Analysis!$A:$A,0))</f>
        <v>successful</v>
      </c>
      <c r="D310" s="6">
        <f>INDEX(backers,MATCH(Bonus_StatAn!$B310,Analysis!$A:$A,0))</f>
        <v>576</v>
      </c>
      <c r="E310" t="b">
        <f t="shared" si="16"/>
        <v>1</v>
      </c>
      <c r="F310" t="b">
        <f t="shared" si="17"/>
        <v>0</v>
      </c>
      <c r="G310">
        <f t="shared" si="18"/>
        <v>576</v>
      </c>
      <c r="H310" t="str">
        <f t="shared" si="19"/>
        <v/>
      </c>
    </row>
    <row r="311" spans="2:8" x14ac:dyDescent="0.35">
      <c r="B311" s="6">
        <v>308</v>
      </c>
      <c r="C311" t="str">
        <f>INDEX(state,MATCH(Bonus_StatAn!$B311,Analysis!$A:$A,0))</f>
        <v>successful</v>
      </c>
      <c r="D311" s="6">
        <f>INDEX(backers,MATCH(Bonus_StatAn!$B311,Analysis!$A:$A,0))</f>
        <v>202</v>
      </c>
      <c r="E311" t="b">
        <f t="shared" si="16"/>
        <v>1</v>
      </c>
      <c r="F311" t="b">
        <f t="shared" si="17"/>
        <v>0</v>
      </c>
      <c r="G311">
        <f t="shared" si="18"/>
        <v>202</v>
      </c>
      <c r="H311" t="str">
        <f t="shared" si="19"/>
        <v/>
      </c>
    </row>
    <row r="312" spans="2:8" x14ac:dyDescent="0.35">
      <c r="B312" s="6">
        <v>309</v>
      </c>
      <c r="C312" t="str">
        <f>INDEX(state,MATCH(Bonus_StatAn!$B312,Analysis!$A:$A,0))</f>
        <v>successful</v>
      </c>
      <c r="D312" s="6">
        <f>INDEX(backers,MATCH(Bonus_StatAn!$B312,Analysis!$A:$A,0))</f>
        <v>238</v>
      </c>
      <c r="E312" t="b">
        <f t="shared" si="16"/>
        <v>1</v>
      </c>
      <c r="F312" t="b">
        <f t="shared" si="17"/>
        <v>0</v>
      </c>
      <c r="G312">
        <f t="shared" si="18"/>
        <v>238</v>
      </c>
      <c r="H312" t="str">
        <f t="shared" si="19"/>
        <v/>
      </c>
    </row>
    <row r="313" spans="2:8" x14ac:dyDescent="0.35">
      <c r="B313" s="6">
        <v>310</v>
      </c>
      <c r="C313" t="str">
        <f>INDEX(state,MATCH(Bonus_StatAn!$B313,Analysis!$A:$A,0))</f>
        <v>successful</v>
      </c>
      <c r="D313" s="6">
        <f>INDEX(backers,MATCH(Bonus_StatAn!$B313,Analysis!$A:$A,0))</f>
        <v>36</v>
      </c>
      <c r="E313" t="b">
        <f t="shared" si="16"/>
        <v>1</v>
      </c>
      <c r="F313" t="b">
        <f t="shared" si="17"/>
        <v>0</v>
      </c>
      <c r="G313">
        <f t="shared" si="18"/>
        <v>36</v>
      </c>
      <c r="H313" t="str">
        <f t="shared" si="19"/>
        <v/>
      </c>
    </row>
    <row r="314" spans="2:8" x14ac:dyDescent="0.35">
      <c r="B314" s="6">
        <v>311</v>
      </c>
      <c r="C314" t="str">
        <f>INDEX(state,MATCH(Bonus_StatAn!$B314,Analysis!$A:$A,0))</f>
        <v>successful</v>
      </c>
      <c r="D314" s="6">
        <f>INDEX(backers,MATCH(Bonus_StatAn!$B314,Analysis!$A:$A,0))</f>
        <v>150</v>
      </c>
      <c r="E314" t="b">
        <f t="shared" si="16"/>
        <v>1</v>
      </c>
      <c r="F314" t="b">
        <f t="shared" si="17"/>
        <v>0</v>
      </c>
      <c r="G314">
        <f t="shared" si="18"/>
        <v>150</v>
      </c>
      <c r="H314" t="str">
        <f t="shared" si="19"/>
        <v/>
      </c>
    </row>
    <row r="315" spans="2:8" x14ac:dyDescent="0.35">
      <c r="B315" s="6">
        <v>312</v>
      </c>
      <c r="C315" t="str">
        <f>INDEX(state,MATCH(Bonus_StatAn!$B315,Analysis!$A:$A,0))</f>
        <v>successful</v>
      </c>
      <c r="D315" s="6">
        <f>INDEX(backers,MATCH(Bonus_StatAn!$B315,Analysis!$A:$A,0))</f>
        <v>146</v>
      </c>
      <c r="E315" t="b">
        <f t="shared" si="16"/>
        <v>1</v>
      </c>
      <c r="F315" t="b">
        <f t="shared" si="17"/>
        <v>0</v>
      </c>
      <c r="G315">
        <f t="shared" si="18"/>
        <v>146</v>
      </c>
      <c r="H315" t="str">
        <f t="shared" si="19"/>
        <v/>
      </c>
    </row>
    <row r="316" spans="2:8" x14ac:dyDescent="0.35">
      <c r="B316" s="6">
        <v>313</v>
      </c>
      <c r="C316" t="str">
        <f>INDEX(state,MATCH(Bonus_StatAn!$B316,Analysis!$A:$A,0))</f>
        <v>successful</v>
      </c>
      <c r="D316" s="6">
        <f>INDEX(backers,MATCH(Bonus_StatAn!$B316,Analysis!$A:$A,0))</f>
        <v>222</v>
      </c>
      <c r="E316" t="b">
        <f t="shared" si="16"/>
        <v>1</v>
      </c>
      <c r="F316" t="b">
        <f t="shared" si="17"/>
        <v>0</v>
      </c>
      <c r="G316">
        <f t="shared" si="18"/>
        <v>222</v>
      </c>
      <c r="H316" t="str">
        <f t="shared" si="19"/>
        <v/>
      </c>
    </row>
    <row r="317" spans="2:8" x14ac:dyDescent="0.35">
      <c r="B317" s="6">
        <v>314</v>
      </c>
      <c r="C317" t="str">
        <f>INDEX(state,MATCH(Bonus_StatAn!$B317,Analysis!$A:$A,0))</f>
        <v>successful</v>
      </c>
      <c r="D317" s="6">
        <f>INDEX(backers,MATCH(Bonus_StatAn!$B317,Analysis!$A:$A,0))</f>
        <v>120</v>
      </c>
      <c r="E317" t="b">
        <f t="shared" si="16"/>
        <v>1</v>
      </c>
      <c r="F317" t="b">
        <f t="shared" si="17"/>
        <v>0</v>
      </c>
      <c r="G317">
        <f t="shared" si="18"/>
        <v>120</v>
      </c>
      <c r="H317" t="str">
        <f t="shared" si="19"/>
        <v/>
      </c>
    </row>
    <row r="318" spans="2:8" x14ac:dyDescent="0.35">
      <c r="B318" s="6">
        <v>315</v>
      </c>
      <c r="C318" t="str">
        <f>INDEX(state,MATCH(Bonus_StatAn!$B318,Analysis!$A:$A,0))</f>
        <v>successful</v>
      </c>
      <c r="D318" s="6">
        <f>INDEX(backers,MATCH(Bonus_StatAn!$B318,Analysis!$A:$A,0))</f>
        <v>126</v>
      </c>
      <c r="E318" t="b">
        <f t="shared" si="16"/>
        <v>1</v>
      </c>
      <c r="F318" t="b">
        <f t="shared" si="17"/>
        <v>0</v>
      </c>
      <c r="G318">
        <f t="shared" si="18"/>
        <v>126</v>
      </c>
      <c r="H318" t="str">
        <f t="shared" si="19"/>
        <v/>
      </c>
    </row>
    <row r="319" spans="2:8" x14ac:dyDescent="0.35">
      <c r="B319" s="6">
        <v>316</v>
      </c>
      <c r="C319" t="str">
        <f>INDEX(state,MATCH(Bonus_StatAn!$B319,Analysis!$A:$A,0))</f>
        <v>successful</v>
      </c>
      <c r="D319" s="6">
        <f>INDEX(backers,MATCH(Bonus_StatAn!$B319,Analysis!$A:$A,0))</f>
        <v>158</v>
      </c>
      <c r="E319" t="b">
        <f t="shared" si="16"/>
        <v>1</v>
      </c>
      <c r="F319" t="b">
        <f t="shared" si="17"/>
        <v>0</v>
      </c>
      <c r="G319">
        <f t="shared" si="18"/>
        <v>158</v>
      </c>
      <c r="H319" t="str">
        <f t="shared" si="19"/>
        <v/>
      </c>
    </row>
    <row r="320" spans="2:8" x14ac:dyDescent="0.35">
      <c r="B320" s="6">
        <v>317</v>
      </c>
      <c r="C320" t="str">
        <f>INDEX(state,MATCH(Bonus_StatAn!$B320,Analysis!$A:$A,0))</f>
        <v>successful</v>
      </c>
      <c r="D320" s="6">
        <f>INDEX(backers,MATCH(Bonus_StatAn!$B320,Analysis!$A:$A,0))</f>
        <v>316</v>
      </c>
      <c r="E320" t="b">
        <f t="shared" si="16"/>
        <v>1</v>
      </c>
      <c r="F320" t="b">
        <f t="shared" si="17"/>
        <v>0</v>
      </c>
      <c r="G320">
        <f t="shared" si="18"/>
        <v>316</v>
      </c>
      <c r="H320" t="str">
        <f t="shared" si="19"/>
        <v/>
      </c>
    </row>
    <row r="321" spans="2:8" x14ac:dyDescent="0.35">
      <c r="B321" s="6">
        <v>318</v>
      </c>
      <c r="C321" t="str">
        <f>INDEX(state,MATCH(Bonus_StatAn!$B321,Analysis!$A:$A,0))</f>
        <v>successful</v>
      </c>
      <c r="D321" s="6">
        <f>INDEX(backers,MATCH(Bonus_StatAn!$B321,Analysis!$A:$A,0))</f>
        <v>284</v>
      </c>
      <c r="E321" t="b">
        <f t="shared" si="16"/>
        <v>1</v>
      </c>
      <c r="F321" t="b">
        <f t="shared" si="17"/>
        <v>0</v>
      </c>
      <c r="G321">
        <f t="shared" si="18"/>
        <v>284</v>
      </c>
      <c r="H321" t="str">
        <f t="shared" si="19"/>
        <v/>
      </c>
    </row>
    <row r="322" spans="2:8" x14ac:dyDescent="0.35">
      <c r="B322" s="6">
        <v>319</v>
      </c>
      <c r="C322" t="str">
        <f>INDEX(state,MATCH(Bonus_StatAn!$B322,Analysis!$A:$A,0))</f>
        <v>successful</v>
      </c>
      <c r="D322" s="6">
        <f>INDEX(backers,MATCH(Bonus_StatAn!$B322,Analysis!$A:$A,0))</f>
        <v>51</v>
      </c>
      <c r="E322" t="b">
        <f t="shared" si="16"/>
        <v>1</v>
      </c>
      <c r="F322" t="b">
        <f t="shared" si="17"/>
        <v>0</v>
      </c>
      <c r="G322">
        <f t="shared" si="18"/>
        <v>51</v>
      </c>
      <c r="H322" t="str">
        <f t="shared" si="19"/>
        <v/>
      </c>
    </row>
    <row r="323" spans="2:8" x14ac:dyDescent="0.35">
      <c r="B323" s="6">
        <v>320</v>
      </c>
      <c r="C323" t="str">
        <f>INDEX(state,MATCH(Bonus_StatAn!$B323,Analysis!$A:$A,0))</f>
        <v>successful</v>
      </c>
      <c r="D323" s="6">
        <f>INDEX(backers,MATCH(Bonus_StatAn!$B323,Analysis!$A:$A,0))</f>
        <v>158</v>
      </c>
      <c r="E323" t="b">
        <f t="shared" si="16"/>
        <v>1</v>
      </c>
      <c r="F323" t="b">
        <f t="shared" si="17"/>
        <v>0</v>
      </c>
      <c r="G323">
        <f t="shared" si="18"/>
        <v>158</v>
      </c>
      <c r="H323" t="str">
        <f t="shared" si="19"/>
        <v/>
      </c>
    </row>
    <row r="324" spans="2:8" x14ac:dyDescent="0.35">
      <c r="B324" s="6">
        <v>321</v>
      </c>
      <c r="C324" t="str">
        <f>INDEX(state,MATCH(Bonus_StatAn!$B324,Analysis!$A:$A,0))</f>
        <v>successful</v>
      </c>
      <c r="D324" s="6">
        <f>INDEX(backers,MATCH(Bonus_StatAn!$B324,Analysis!$A:$A,0))</f>
        <v>337</v>
      </c>
      <c r="E324" t="b">
        <f t="shared" ref="E324:E387" si="20">$C324="successful"</f>
        <v>1</v>
      </c>
      <c r="F324" t="b">
        <f t="shared" ref="F324:F387" si="21">OR($C324="canceled", $C324="failed")</f>
        <v>0</v>
      </c>
      <c r="G324">
        <f t="shared" ref="G324:G387" si="22">IF($E324, D324, "")</f>
        <v>337</v>
      </c>
      <c r="H324" t="str">
        <f t="shared" ref="H324:H387" si="23">IF(F324, D324, "")</f>
        <v/>
      </c>
    </row>
    <row r="325" spans="2:8" x14ac:dyDescent="0.35">
      <c r="B325" s="6">
        <v>322</v>
      </c>
      <c r="C325" t="str">
        <f>INDEX(state,MATCH(Bonus_StatAn!$B325,Analysis!$A:$A,0))</f>
        <v>successful</v>
      </c>
      <c r="D325" s="6">
        <f>INDEX(backers,MATCH(Bonus_StatAn!$B325,Analysis!$A:$A,0))</f>
        <v>186</v>
      </c>
      <c r="E325" t="b">
        <f t="shared" si="20"/>
        <v>1</v>
      </c>
      <c r="F325" t="b">
        <f t="shared" si="21"/>
        <v>0</v>
      </c>
      <c r="G325">
        <f t="shared" si="22"/>
        <v>186</v>
      </c>
      <c r="H325" t="str">
        <f t="shared" si="23"/>
        <v/>
      </c>
    </row>
    <row r="326" spans="2:8" x14ac:dyDescent="0.35">
      <c r="B326" s="6">
        <v>323</v>
      </c>
      <c r="C326" t="str">
        <f>INDEX(state,MATCH(Bonus_StatAn!$B326,Analysis!$A:$A,0))</f>
        <v>successful</v>
      </c>
      <c r="D326" s="6">
        <f>INDEX(backers,MATCH(Bonus_StatAn!$B326,Analysis!$A:$A,0))</f>
        <v>58</v>
      </c>
      <c r="E326" t="b">
        <f t="shared" si="20"/>
        <v>1</v>
      </c>
      <c r="F326" t="b">
        <f t="shared" si="21"/>
        <v>0</v>
      </c>
      <c r="G326">
        <f t="shared" si="22"/>
        <v>58</v>
      </c>
      <c r="H326" t="str">
        <f t="shared" si="23"/>
        <v/>
      </c>
    </row>
    <row r="327" spans="2:8" x14ac:dyDescent="0.35">
      <c r="B327" s="6">
        <v>324</v>
      </c>
      <c r="C327" t="str">
        <f>INDEX(state,MATCH(Bonus_StatAn!$B327,Analysis!$A:$A,0))</f>
        <v>successful</v>
      </c>
      <c r="D327" s="6">
        <f>INDEX(backers,MATCH(Bonus_StatAn!$B327,Analysis!$A:$A,0))</f>
        <v>82</v>
      </c>
      <c r="E327" t="b">
        <f t="shared" si="20"/>
        <v>1</v>
      </c>
      <c r="F327" t="b">
        <f t="shared" si="21"/>
        <v>0</v>
      </c>
      <c r="G327">
        <f t="shared" si="22"/>
        <v>82</v>
      </c>
      <c r="H327" t="str">
        <f t="shared" si="23"/>
        <v/>
      </c>
    </row>
    <row r="328" spans="2:8" x14ac:dyDescent="0.35">
      <c r="B328" s="6">
        <v>325</v>
      </c>
      <c r="C328" t="str">
        <f>INDEX(state,MATCH(Bonus_StatAn!$B328,Analysis!$A:$A,0))</f>
        <v>successful</v>
      </c>
      <c r="D328" s="6">
        <f>INDEX(backers,MATCH(Bonus_StatAn!$B328,Analysis!$A:$A,0))</f>
        <v>736</v>
      </c>
      <c r="E328" t="b">
        <f t="shared" si="20"/>
        <v>1</v>
      </c>
      <c r="F328" t="b">
        <f t="shared" si="21"/>
        <v>0</v>
      </c>
      <c r="G328">
        <f t="shared" si="22"/>
        <v>736</v>
      </c>
      <c r="H328" t="str">
        <f t="shared" si="23"/>
        <v/>
      </c>
    </row>
    <row r="329" spans="2:8" x14ac:dyDescent="0.35">
      <c r="B329" s="6">
        <v>326</v>
      </c>
      <c r="C329" t="str">
        <f>INDEX(state,MATCH(Bonus_StatAn!$B329,Analysis!$A:$A,0))</f>
        <v>successful</v>
      </c>
      <c r="D329" s="6">
        <f>INDEX(backers,MATCH(Bonus_StatAn!$B329,Analysis!$A:$A,0))</f>
        <v>1151</v>
      </c>
      <c r="E329" t="b">
        <f t="shared" si="20"/>
        <v>1</v>
      </c>
      <c r="F329" t="b">
        <f t="shared" si="21"/>
        <v>0</v>
      </c>
      <c r="G329">
        <f t="shared" si="22"/>
        <v>1151</v>
      </c>
      <c r="H329" t="str">
        <f t="shared" si="23"/>
        <v/>
      </c>
    </row>
    <row r="330" spans="2:8" x14ac:dyDescent="0.35">
      <c r="B330" s="6">
        <v>327</v>
      </c>
      <c r="C330" t="str">
        <f>INDEX(state,MATCH(Bonus_StatAn!$B330,Analysis!$A:$A,0))</f>
        <v>successful</v>
      </c>
      <c r="D330" s="6">
        <f>INDEX(backers,MATCH(Bonus_StatAn!$B330,Analysis!$A:$A,0))</f>
        <v>34</v>
      </c>
      <c r="E330" t="b">
        <f t="shared" si="20"/>
        <v>1</v>
      </c>
      <c r="F330" t="b">
        <f t="shared" si="21"/>
        <v>0</v>
      </c>
      <c r="G330">
        <f t="shared" si="22"/>
        <v>34</v>
      </c>
      <c r="H330" t="str">
        <f t="shared" si="23"/>
        <v/>
      </c>
    </row>
    <row r="331" spans="2:8" x14ac:dyDescent="0.35">
      <c r="B331" s="6">
        <v>328</v>
      </c>
      <c r="C331" t="str">
        <f>INDEX(state,MATCH(Bonus_StatAn!$B331,Analysis!$A:$A,0))</f>
        <v>successful</v>
      </c>
      <c r="D331" s="6">
        <f>INDEX(backers,MATCH(Bonus_StatAn!$B331,Analysis!$A:$A,0))</f>
        <v>498</v>
      </c>
      <c r="E331" t="b">
        <f t="shared" si="20"/>
        <v>1</v>
      </c>
      <c r="F331" t="b">
        <f t="shared" si="21"/>
        <v>0</v>
      </c>
      <c r="G331">
        <f t="shared" si="22"/>
        <v>498</v>
      </c>
      <c r="H331" t="str">
        <f t="shared" si="23"/>
        <v/>
      </c>
    </row>
    <row r="332" spans="2:8" x14ac:dyDescent="0.35">
      <c r="B332" s="6">
        <v>329</v>
      </c>
      <c r="C332" t="str">
        <f>INDEX(state,MATCH(Bonus_StatAn!$B332,Analysis!$A:$A,0))</f>
        <v>successful</v>
      </c>
      <c r="D332" s="6">
        <f>INDEX(backers,MATCH(Bonus_StatAn!$B332,Analysis!$A:$A,0))</f>
        <v>167</v>
      </c>
      <c r="E332" t="b">
        <f t="shared" si="20"/>
        <v>1</v>
      </c>
      <c r="F332" t="b">
        <f t="shared" si="21"/>
        <v>0</v>
      </c>
      <c r="G332">
        <f t="shared" si="22"/>
        <v>167</v>
      </c>
      <c r="H332" t="str">
        <f t="shared" si="23"/>
        <v/>
      </c>
    </row>
    <row r="333" spans="2:8" x14ac:dyDescent="0.35">
      <c r="B333" s="6">
        <v>330</v>
      </c>
      <c r="C333" t="str">
        <f>INDEX(state,MATCH(Bonus_StatAn!$B333,Analysis!$A:$A,0))</f>
        <v>successful</v>
      </c>
      <c r="D333" s="6">
        <f>INDEX(backers,MATCH(Bonus_StatAn!$B333,Analysis!$A:$A,0))</f>
        <v>340</v>
      </c>
      <c r="E333" t="b">
        <f t="shared" si="20"/>
        <v>1</v>
      </c>
      <c r="F333" t="b">
        <f t="shared" si="21"/>
        <v>0</v>
      </c>
      <c r="G333">
        <f t="shared" si="22"/>
        <v>340</v>
      </c>
      <c r="H333" t="str">
        <f t="shared" si="23"/>
        <v/>
      </c>
    </row>
    <row r="334" spans="2:8" x14ac:dyDescent="0.35">
      <c r="B334" s="6">
        <v>331</v>
      </c>
      <c r="C334" t="str">
        <f>INDEX(state,MATCH(Bonus_StatAn!$B334,Analysis!$A:$A,0))</f>
        <v>successful</v>
      </c>
      <c r="D334" s="6">
        <f>INDEX(backers,MATCH(Bonus_StatAn!$B334,Analysis!$A:$A,0))</f>
        <v>438</v>
      </c>
      <c r="E334" t="b">
        <f t="shared" si="20"/>
        <v>1</v>
      </c>
      <c r="F334" t="b">
        <f t="shared" si="21"/>
        <v>0</v>
      </c>
      <c r="G334">
        <f t="shared" si="22"/>
        <v>438</v>
      </c>
      <c r="H334" t="str">
        <f t="shared" si="23"/>
        <v/>
      </c>
    </row>
    <row r="335" spans="2:8" x14ac:dyDescent="0.35">
      <c r="B335" s="6">
        <v>332</v>
      </c>
      <c r="C335" t="str">
        <f>INDEX(state,MATCH(Bonus_StatAn!$B335,Analysis!$A:$A,0))</f>
        <v>successful</v>
      </c>
      <c r="D335" s="6">
        <f>INDEX(backers,MATCH(Bonus_StatAn!$B335,Analysis!$A:$A,0))</f>
        <v>555</v>
      </c>
      <c r="E335" t="b">
        <f t="shared" si="20"/>
        <v>1</v>
      </c>
      <c r="F335" t="b">
        <f t="shared" si="21"/>
        <v>0</v>
      </c>
      <c r="G335">
        <f t="shared" si="22"/>
        <v>555</v>
      </c>
      <c r="H335" t="str">
        <f t="shared" si="23"/>
        <v/>
      </c>
    </row>
    <row r="336" spans="2:8" x14ac:dyDescent="0.35">
      <c r="B336" s="6">
        <v>333</v>
      </c>
      <c r="C336" t="str">
        <f>INDEX(state,MATCH(Bonus_StatAn!$B336,Analysis!$A:$A,0))</f>
        <v>successful</v>
      </c>
      <c r="D336" s="6">
        <f>INDEX(backers,MATCH(Bonus_StatAn!$B336,Analysis!$A:$A,0))</f>
        <v>266</v>
      </c>
      <c r="E336" t="b">
        <f t="shared" si="20"/>
        <v>1</v>
      </c>
      <c r="F336" t="b">
        <f t="shared" si="21"/>
        <v>0</v>
      </c>
      <c r="G336">
        <f t="shared" si="22"/>
        <v>266</v>
      </c>
      <c r="H336" t="str">
        <f t="shared" si="23"/>
        <v/>
      </c>
    </row>
    <row r="337" spans="2:8" x14ac:dyDescent="0.35">
      <c r="B337" s="6">
        <v>334</v>
      </c>
      <c r="C337" t="str">
        <f>INDEX(state,MATCH(Bonus_StatAn!$B337,Analysis!$A:$A,0))</f>
        <v>successful</v>
      </c>
      <c r="D337" s="6">
        <f>INDEX(backers,MATCH(Bonus_StatAn!$B337,Analysis!$A:$A,0))</f>
        <v>69</v>
      </c>
      <c r="E337" t="b">
        <f t="shared" si="20"/>
        <v>1</v>
      </c>
      <c r="F337" t="b">
        <f t="shared" si="21"/>
        <v>0</v>
      </c>
      <c r="G337">
        <f t="shared" si="22"/>
        <v>69</v>
      </c>
      <c r="H337" t="str">
        <f t="shared" si="23"/>
        <v/>
      </c>
    </row>
    <row r="338" spans="2:8" x14ac:dyDescent="0.35">
      <c r="B338" s="6">
        <v>335</v>
      </c>
      <c r="C338" t="str">
        <f>INDEX(state,MATCH(Bonus_StatAn!$B338,Analysis!$A:$A,0))</f>
        <v>successful</v>
      </c>
      <c r="D338" s="6">
        <f>INDEX(backers,MATCH(Bonus_StatAn!$B338,Analysis!$A:$A,0))</f>
        <v>80</v>
      </c>
      <c r="E338" t="b">
        <f t="shared" si="20"/>
        <v>1</v>
      </c>
      <c r="F338" t="b">
        <f t="shared" si="21"/>
        <v>0</v>
      </c>
      <c r="G338">
        <f t="shared" si="22"/>
        <v>80</v>
      </c>
      <c r="H338" t="str">
        <f t="shared" si="23"/>
        <v/>
      </c>
    </row>
    <row r="339" spans="2:8" x14ac:dyDescent="0.35">
      <c r="B339" s="6">
        <v>336</v>
      </c>
      <c r="C339" t="str">
        <f>INDEX(state,MATCH(Bonus_StatAn!$B339,Analysis!$A:$A,0))</f>
        <v>successful</v>
      </c>
      <c r="D339" s="6">
        <f>INDEX(backers,MATCH(Bonus_StatAn!$B339,Analysis!$A:$A,0))</f>
        <v>493</v>
      </c>
      <c r="E339" t="b">
        <f t="shared" si="20"/>
        <v>1</v>
      </c>
      <c r="F339" t="b">
        <f t="shared" si="21"/>
        <v>0</v>
      </c>
      <c r="G339">
        <f t="shared" si="22"/>
        <v>493</v>
      </c>
      <c r="H339" t="str">
        <f t="shared" si="23"/>
        <v/>
      </c>
    </row>
    <row r="340" spans="2:8" x14ac:dyDescent="0.35">
      <c r="B340" s="6">
        <v>337</v>
      </c>
      <c r="C340" t="str">
        <f>INDEX(state,MATCH(Bonus_StatAn!$B340,Analysis!$A:$A,0))</f>
        <v>successful</v>
      </c>
      <c r="D340" s="6">
        <f>INDEX(backers,MATCH(Bonus_StatAn!$B340,Analysis!$A:$A,0))</f>
        <v>31</v>
      </c>
      <c r="E340" t="b">
        <f t="shared" si="20"/>
        <v>1</v>
      </c>
      <c r="F340" t="b">
        <f t="shared" si="21"/>
        <v>0</v>
      </c>
      <c r="G340">
        <f t="shared" si="22"/>
        <v>31</v>
      </c>
      <c r="H340" t="str">
        <f t="shared" si="23"/>
        <v/>
      </c>
    </row>
    <row r="341" spans="2:8" x14ac:dyDescent="0.35">
      <c r="B341" s="6">
        <v>338</v>
      </c>
      <c r="C341" t="str">
        <f>INDEX(state,MATCH(Bonus_StatAn!$B341,Analysis!$A:$A,0))</f>
        <v>successful</v>
      </c>
      <c r="D341" s="6">
        <f>INDEX(backers,MATCH(Bonus_StatAn!$B341,Analysis!$A:$A,0))</f>
        <v>236</v>
      </c>
      <c r="E341" t="b">
        <f t="shared" si="20"/>
        <v>1</v>
      </c>
      <c r="F341" t="b">
        <f t="shared" si="21"/>
        <v>0</v>
      </c>
      <c r="G341">
        <f t="shared" si="22"/>
        <v>236</v>
      </c>
      <c r="H341" t="str">
        <f t="shared" si="23"/>
        <v/>
      </c>
    </row>
    <row r="342" spans="2:8" x14ac:dyDescent="0.35">
      <c r="B342" s="6">
        <v>339</v>
      </c>
      <c r="C342" t="str">
        <f>INDEX(state,MATCH(Bonus_StatAn!$B342,Analysis!$A:$A,0))</f>
        <v>successful</v>
      </c>
      <c r="D342" s="6">
        <f>INDEX(backers,MATCH(Bonus_StatAn!$B342,Analysis!$A:$A,0))</f>
        <v>89</v>
      </c>
      <c r="E342" t="b">
        <f t="shared" si="20"/>
        <v>1</v>
      </c>
      <c r="F342" t="b">
        <f t="shared" si="21"/>
        <v>0</v>
      </c>
      <c r="G342">
        <f t="shared" si="22"/>
        <v>89</v>
      </c>
      <c r="H342" t="str">
        <f t="shared" si="23"/>
        <v/>
      </c>
    </row>
    <row r="343" spans="2:8" x14ac:dyDescent="0.35">
      <c r="B343" s="6">
        <v>340</v>
      </c>
      <c r="C343" t="str">
        <f>INDEX(state,MATCH(Bonus_StatAn!$B343,Analysis!$A:$A,0))</f>
        <v>successful</v>
      </c>
      <c r="D343" s="6">
        <f>INDEX(backers,MATCH(Bonus_StatAn!$B343,Analysis!$A:$A,0))</f>
        <v>299</v>
      </c>
      <c r="E343" t="b">
        <f t="shared" si="20"/>
        <v>1</v>
      </c>
      <c r="F343" t="b">
        <f t="shared" si="21"/>
        <v>0</v>
      </c>
      <c r="G343">
        <f t="shared" si="22"/>
        <v>299</v>
      </c>
      <c r="H343" t="str">
        <f t="shared" si="23"/>
        <v/>
      </c>
    </row>
    <row r="344" spans="2:8" x14ac:dyDescent="0.35">
      <c r="B344" s="6">
        <v>341</v>
      </c>
      <c r="C344" t="str">
        <f>INDEX(state,MATCH(Bonus_StatAn!$B344,Analysis!$A:$A,0))</f>
        <v>successful</v>
      </c>
      <c r="D344" s="6">
        <f>INDEX(backers,MATCH(Bonus_StatAn!$B344,Analysis!$A:$A,0))</f>
        <v>55</v>
      </c>
      <c r="E344" t="b">
        <f t="shared" si="20"/>
        <v>1</v>
      </c>
      <c r="F344" t="b">
        <f t="shared" si="21"/>
        <v>0</v>
      </c>
      <c r="G344">
        <f t="shared" si="22"/>
        <v>55</v>
      </c>
      <c r="H344" t="str">
        <f t="shared" si="23"/>
        <v/>
      </c>
    </row>
    <row r="345" spans="2:8" x14ac:dyDescent="0.35">
      <c r="B345" s="6">
        <v>342</v>
      </c>
      <c r="C345" t="str">
        <f>INDEX(state,MATCH(Bonus_StatAn!$B345,Analysis!$A:$A,0))</f>
        <v>successful</v>
      </c>
      <c r="D345" s="6">
        <f>INDEX(backers,MATCH(Bonus_StatAn!$B345,Analysis!$A:$A,0))</f>
        <v>325</v>
      </c>
      <c r="E345" t="b">
        <f t="shared" si="20"/>
        <v>1</v>
      </c>
      <c r="F345" t="b">
        <f t="shared" si="21"/>
        <v>0</v>
      </c>
      <c r="G345">
        <f t="shared" si="22"/>
        <v>325</v>
      </c>
      <c r="H345" t="str">
        <f t="shared" si="23"/>
        <v/>
      </c>
    </row>
    <row r="346" spans="2:8" x14ac:dyDescent="0.35">
      <c r="B346" s="6">
        <v>343</v>
      </c>
      <c r="C346" t="str">
        <f>INDEX(state,MATCH(Bonus_StatAn!$B346,Analysis!$A:$A,0))</f>
        <v>successful</v>
      </c>
      <c r="D346" s="6">
        <f>INDEX(backers,MATCH(Bonus_StatAn!$B346,Analysis!$A:$A,0))</f>
        <v>524</v>
      </c>
      <c r="E346" t="b">
        <f t="shared" si="20"/>
        <v>1</v>
      </c>
      <c r="F346" t="b">
        <f t="shared" si="21"/>
        <v>0</v>
      </c>
      <c r="G346">
        <f t="shared" si="22"/>
        <v>524</v>
      </c>
      <c r="H346" t="str">
        <f t="shared" si="23"/>
        <v/>
      </c>
    </row>
    <row r="347" spans="2:8" x14ac:dyDescent="0.35">
      <c r="B347" s="6">
        <v>344</v>
      </c>
      <c r="C347" t="str">
        <f>INDEX(state,MATCH(Bonus_StatAn!$B347,Analysis!$A:$A,0))</f>
        <v>successful</v>
      </c>
      <c r="D347" s="6">
        <f>INDEX(backers,MATCH(Bonus_StatAn!$B347,Analysis!$A:$A,0))</f>
        <v>285</v>
      </c>
      <c r="E347" t="b">
        <f t="shared" si="20"/>
        <v>1</v>
      </c>
      <c r="F347" t="b">
        <f t="shared" si="21"/>
        <v>0</v>
      </c>
      <c r="G347">
        <f t="shared" si="22"/>
        <v>285</v>
      </c>
      <c r="H347" t="str">
        <f t="shared" si="23"/>
        <v/>
      </c>
    </row>
    <row r="348" spans="2:8" x14ac:dyDescent="0.35">
      <c r="B348" s="6">
        <v>345</v>
      </c>
      <c r="C348" t="str">
        <f>INDEX(state,MATCH(Bonus_StatAn!$B348,Analysis!$A:$A,0))</f>
        <v>successful</v>
      </c>
      <c r="D348" s="6">
        <f>INDEX(backers,MATCH(Bonus_StatAn!$B348,Analysis!$A:$A,0))</f>
        <v>179</v>
      </c>
      <c r="E348" t="b">
        <f t="shared" si="20"/>
        <v>1</v>
      </c>
      <c r="F348" t="b">
        <f t="shared" si="21"/>
        <v>0</v>
      </c>
      <c r="G348">
        <f t="shared" si="22"/>
        <v>179</v>
      </c>
      <c r="H348" t="str">
        <f t="shared" si="23"/>
        <v/>
      </c>
    </row>
    <row r="349" spans="2:8" x14ac:dyDescent="0.35">
      <c r="B349" s="6">
        <v>346</v>
      </c>
      <c r="C349" t="str">
        <f>INDEX(state,MATCH(Bonus_StatAn!$B349,Analysis!$A:$A,0))</f>
        <v>successful</v>
      </c>
      <c r="D349" s="6">
        <f>INDEX(backers,MATCH(Bonus_StatAn!$B349,Analysis!$A:$A,0))</f>
        <v>188</v>
      </c>
      <c r="E349" t="b">
        <f t="shared" si="20"/>
        <v>1</v>
      </c>
      <c r="F349" t="b">
        <f t="shared" si="21"/>
        <v>0</v>
      </c>
      <c r="G349">
        <f t="shared" si="22"/>
        <v>188</v>
      </c>
      <c r="H349" t="str">
        <f t="shared" si="23"/>
        <v/>
      </c>
    </row>
    <row r="350" spans="2:8" x14ac:dyDescent="0.35">
      <c r="B350" s="6">
        <v>347</v>
      </c>
      <c r="C350" t="str">
        <f>INDEX(state,MATCH(Bonus_StatAn!$B350,Analysis!$A:$A,0))</f>
        <v>successful</v>
      </c>
      <c r="D350" s="6">
        <f>INDEX(backers,MATCH(Bonus_StatAn!$B350,Analysis!$A:$A,0))</f>
        <v>379</v>
      </c>
      <c r="E350" t="b">
        <f t="shared" si="20"/>
        <v>1</v>
      </c>
      <c r="F350" t="b">
        <f t="shared" si="21"/>
        <v>0</v>
      </c>
      <c r="G350">
        <f t="shared" si="22"/>
        <v>379</v>
      </c>
      <c r="H350" t="str">
        <f t="shared" si="23"/>
        <v/>
      </c>
    </row>
    <row r="351" spans="2:8" x14ac:dyDescent="0.35">
      <c r="B351" s="6">
        <v>348</v>
      </c>
      <c r="C351" t="str">
        <f>INDEX(state,MATCH(Bonus_StatAn!$B351,Analysis!$A:$A,0))</f>
        <v>successful</v>
      </c>
      <c r="D351" s="6">
        <f>INDEX(backers,MATCH(Bonus_StatAn!$B351,Analysis!$A:$A,0))</f>
        <v>119</v>
      </c>
      <c r="E351" t="b">
        <f t="shared" si="20"/>
        <v>1</v>
      </c>
      <c r="F351" t="b">
        <f t="shared" si="21"/>
        <v>0</v>
      </c>
      <c r="G351">
        <f t="shared" si="22"/>
        <v>119</v>
      </c>
      <c r="H351" t="str">
        <f t="shared" si="23"/>
        <v/>
      </c>
    </row>
    <row r="352" spans="2:8" x14ac:dyDescent="0.35">
      <c r="B352" s="6">
        <v>349</v>
      </c>
      <c r="C352" t="str">
        <f>INDEX(state,MATCH(Bonus_StatAn!$B352,Analysis!$A:$A,0))</f>
        <v>successful</v>
      </c>
      <c r="D352" s="6">
        <f>INDEX(backers,MATCH(Bonus_StatAn!$B352,Analysis!$A:$A,0))</f>
        <v>167</v>
      </c>
      <c r="E352" t="b">
        <f t="shared" si="20"/>
        <v>1</v>
      </c>
      <c r="F352" t="b">
        <f t="shared" si="21"/>
        <v>0</v>
      </c>
      <c r="G352">
        <f t="shared" si="22"/>
        <v>167</v>
      </c>
      <c r="H352" t="str">
        <f t="shared" si="23"/>
        <v/>
      </c>
    </row>
    <row r="353" spans="2:8" x14ac:dyDescent="0.35">
      <c r="B353" s="6">
        <v>350</v>
      </c>
      <c r="C353" t="str">
        <f>INDEX(state,MATCH(Bonus_StatAn!$B353,Analysis!$A:$A,0))</f>
        <v>successful</v>
      </c>
      <c r="D353" s="6">
        <f>INDEX(backers,MATCH(Bonus_StatAn!$B353,Analysis!$A:$A,0))</f>
        <v>221</v>
      </c>
      <c r="E353" t="b">
        <f t="shared" si="20"/>
        <v>1</v>
      </c>
      <c r="F353" t="b">
        <f t="shared" si="21"/>
        <v>0</v>
      </c>
      <c r="G353">
        <f t="shared" si="22"/>
        <v>221</v>
      </c>
      <c r="H353" t="str">
        <f t="shared" si="23"/>
        <v/>
      </c>
    </row>
    <row r="354" spans="2:8" x14ac:dyDescent="0.35">
      <c r="B354" s="6">
        <v>351</v>
      </c>
      <c r="C354" t="str">
        <f>INDEX(state,MATCH(Bonus_StatAn!$B354,Analysis!$A:$A,0))</f>
        <v>successful</v>
      </c>
      <c r="D354" s="6">
        <f>INDEX(backers,MATCH(Bonus_StatAn!$B354,Analysis!$A:$A,0))</f>
        <v>964</v>
      </c>
      <c r="E354" t="b">
        <f t="shared" si="20"/>
        <v>1</v>
      </c>
      <c r="F354" t="b">
        <f t="shared" si="21"/>
        <v>0</v>
      </c>
      <c r="G354">
        <f t="shared" si="22"/>
        <v>964</v>
      </c>
      <c r="H354" t="str">
        <f t="shared" si="23"/>
        <v/>
      </c>
    </row>
    <row r="355" spans="2:8" x14ac:dyDescent="0.35">
      <c r="B355" s="6">
        <v>352</v>
      </c>
      <c r="C355" t="str">
        <f>INDEX(state,MATCH(Bonus_StatAn!$B355,Analysis!$A:$A,0))</f>
        <v>successful</v>
      </c>
      <c r="D355" s="6">
        <f>INDEX(backers,MATCH(Bonus_StatAn!$B355,Analysis!$A:$A,0))</f>
        <v>286</v>
      </c>
      <c r="E355" t="b">
        <f t="shared" si="20"/>
        <v>1</v>
      </c>
      <c r="F355" t="b">
        <f t="shared" si="21"/>
        <v>0</v>
      </c>
      <c r="G355">
        <f t="shared" si="22"/>
        <v>286</v>
      </c>
      <c r="H355" t="str">
        <f t="shared" si="23"/>
        <v/>
      </c>
    </row>
    <row r="356" spans="2:8" x14ac:dyDescent="0.35">
      <c r="B356" s="6">
        <v>353</v>
      </c>
      <c r="C356" t="str">
        <f>INDEX(state,MATCH(Bonus_StatAn!$B356,Analysis!$A:$A,0))</f>
        <v>successful</v>
      </c>
      <c r="D356" s="6">
        <f>INDEX(backers,MATCH(Bonus_StatAn!$B356,Analysis!$A:$A,0))</f>
        <v>613</v>
      </c>
      <c r="E356" t="b">
        <f t="shared" si="20"/>
        <v>1</v>
      </c>
      <c r="F356" t="b">
        <f t="shared" si="21"/>
        <v>0</v>
      </c>
      <c r="G356">
        <f t="shared" si="22"/>
        <v>613</v>
      </c>
      <c r="H356" t="str">
        <f t="shared" si="23"/>
        <v/>
      </c>
    </row>
    <row r="357" spans="2:8" x14ac:dyDescent="0.35">
      <c r="B357" s="6">
        <v>354</v>
      </c>
      <c r="C357" t="str">
        <f>INDEX(state,MATCH(Bonus_StatAn!$B357,Analysis!$A:$A,0))</f>
        <v>successful</v>
      </c>
      <c r="D357" s="6">
        <f>INDEX(backers,MATCH(Bonus_StatAn!$B357,Analysis!$A:$A,0))</f>
        <v>29</v>
      </c>
      <c r="E357" t="b">
        <f t="shared" si="20"/>
        <v>1</v>
      </c>
      <c r="F357" t="b">
        <f t="shared" si="21"/>
        <v>0</v>
      </c>
      <c r="G357">
        <f t="shared" si="22"/>
        <v>29</v>
      </c>
      <c r="H357" t="str">
        <f t="shared" si="23"/>
        <v/>
      </c>
    </row>
    <row r="358" spans="2:8" x14ac:dyDescent="0.35">
      <c r="B358" s="6">
        <v>355</v>
      </c>
      <c r="C358" t="str">
        <f>INDEX(state,MATCH(Bonus_StatAn!$B358,Analysis!$A:$A,0))</f>
        <v>successful</v>
      </c>
      <c r="D358" s="6">
        <f>INDEX(backers,MATCH(Bonus_StatAn!$B358,Analysis!$A:$A,0))</f>
        <v>165</v>
      </c>
      <c r="E358" t="b">
        <f t="shared" si="20"/>
        <v>1</v>
      </c>
      <c r="F358" t="b">
        <f t="shared" si="21"/>
        <v>0</v>
      </c>
      <c r="G358">
        <f t="shared" si="22"/>
        <v>165</v>
      </c>
      <c r="H358" t="str">
        <f t="shared" si="23"/>
        <v/>
      </c>
    </row>
    <row r="359" spans="2:8" x14ac:dyDescent="0.35">
      <c r="B359" s="6">
        <v>356</v>
      </c>
      <c r="C359" t="str">
        <f>INDEX(state,MATCH(Bonus_StatAn!$B359,Analysis!$A:$A,0))</f>
        <v>successful</v>
      </c>
      <c r="D359" s="6">
        <f>INDEX(backers,MATCH(Bonus_StatAn!$B359,Analysis!$A:$A,0))</f>
        <v>97</v>
      </c>
      <c r="E359" t="b">
        <f t="shared" si="20"/>
        <v>1</v>
      </c>
      <c r="F359" t="b">
        <f t="shared" si="21"/>
        <v>0</v>
      </c>
      <c r="G359">
        <f t="shared" si="22"/>
        <v>97</v>
      </c>
      <c r="H359" t="str">
        <f t="shared" si="23"/>
        <v/>
      </c>
    </row>
    <row r="360" spans="2:8" x14ac:dyDescent="0.35">
      <c r="B360" s="6">
        <v>357</v>
      </c>
      <c r="C360" t="str">
        <f>INDEX(state,MATCH(Bonus_StatAn!$B360,Analysis!$A:$A,0))</f>
        <v>successful</v>
      </c>
      <c r="D360" s="6">
        <f>INDEX(backers,MATCH(Bonus_StatAn!$B360,Analysis!$A:$A,0))</f>
        <v>303</v>
      </c>
      <c r="E360" t="b">
        <f t="shared" si="20"/>
        <v>1</v>
      </c>
      <c r="F360" t="b">
        <f t="shared" si="21"/>
        <v>0</v>
      </c>
      <c r="G360">
        <f t="shared" si="22"/>
        <v>303</v>
      </c>
      <c r="H360" t="str">
        <f t="shared" si="23"/>
        <v/>
      </c>
    </row>
    <row r="361" spans="2:8" x14ac:dyDescent="0.35">
      <c r="B361" s="6">
        <v>358</v>
      </c>
      <c r="C361" t="str">
        <f>INDEX(state,MATCH(Bonus_StatAn!$B361,Analysis!$A:$A,0))</f>
        <v>successful</v>
      </c>
      <c r="D361" s="6">
        <f>INDEX(backers,MATCH(Bonus_StatAn!$B361,Analysis!$A:$A,0))</f>
        <v>267</v>
      </c>
      <c r="E361" t="b">
        <f t="shared" si="20"/>
        <v>1</v>
      </c>
      <c r="F361" t="b">
        <f t="shared" si="21"/>
        <v>0</v>
      </c>
      <c r="G361">
        <f t="shared" si="22"/>
        <v>267</v>
      </c>
      <c r="H361" t="str">
        <f t="shared" si="23"/>
        <v/>
      </c>
    </row>
    <row r="362" spans="2:8" x14ac:dyDescent="0.35">
      <c r="B362" s="6">
        <v>359</v>
      </c>
      <c r="C362" t="str">
        <f>INDEX(state,MATCH(Bonus_StatAn!$B362,Analysis!$A:$A,0))</f>
        <v>successful</v>
      </c>
      <c r="D362" s="6">
        <f>INDEX(backers,MATCH(Bonus_StatAn!$B362,Analysis!$A:$A,0))</f>
        <v>302</v>
      </c>
      <c r="E362" t="b">
        <f t="shared" si="20"/>
        <v>1</v>
      </c>
      <c r="F362" t="b">
        <f t="shared" si="21"/>
        <v>0</v>
      </c>
      <c r="G362">
        <f t="shared" si="22"/>
        <v>302</v>
      </c>
      <c r="H362" t="str">
        <f t="shared" si="23"/>
        <v/>
      </c>
    </row>
    <row r="363" spans="2:8" x14ac:dyDescent="0.35">
      <c r="B363" s="6">
        <v>360</v>
      </c>
      <c r="C363" t="str">
        <f>INDEX(state,MATCH(Bonus_StatAn!$B363,Analysis!$A:$A,0))</f>
        <v>successful</v>
      </c>
      <c r="D363" s="6">
        <f>INDEX(backers,MATCH(Bonus_StatAn!$B363,Analysis!$A:$A,0))</f>
        <v>87</v>
      </c>
      <c r="E363" t="b">
        <f t="shared" si="20"/>
        <v>1</v>
      </c>
      <c r="F363" t="b">
        <f t="shared" si="21"/>
        <v>0</v>
      </c>
      <c r="G363">
        <f t="shared" si="22"/>
        <v>87</v>
      </c>
      <c r="H363" t="str">
        <f t="shared" si="23"/>
        <v/>
      </c>
    </row>
    <row r="364" spans="2:8" x14ac:dyDescent="0.35">
      <c r="B364" s="6">
        <v>361</v>
      </c>
      <c r="C364" t="str">
        <f>INDEX(state,MATCH(Bonus_StatAn!$B364,Analysis!$A:$A,0))</f>
        <v>successful</v>
      </c>
      <c r="D364" s="6">
        <f>INDEX(backers,MATCH(Bonus_StatAn!$B364,Analysis!$A:$A,0))</f>
        <v>354</v>
      </c>
      <c r="E364" t="b">
        <f t="shared" si="20"/>
        <v>1</v>
      </c>
      <c r="F364" t="b">
        <f t="shared" si="21"/>
        <v>0</v>
      </c>
      <c r="G364">
        <f t="shared" si="22"/>
        <v>354</v>
      </c>
      <c r="H364" t="str">
        <f t="shared" si="23"/>
        <v/>
      </c>
    </row>
    <row r="365" spans="2:8" x14ac:dyDescent="0.35">
      <c r="B365" s="6">
        <v>362</v>
      </c>
      <c r="C365" t="str">
        <f>INDEX(state,MATCH(Bonus_StatAn!$B365,Analysis!$A:$A,0))</f>
        <v>successful</v>
      </c>
      <c r="D365" s="6">
        <f>INDEX(backers,MATCH(Bonus_StatAn!$B365,Analysis!$A:$A,0))</f>
        <v>86</v>
      </c>
      <c r="E365" t="b">
        <f t="shared" si="20"/>
        <v>1</v>
      </c>
      <c r="F365" t="b">
        <f t="shared" si="21"/>
        <v>0</v>
      </c>
      <c r="G365">
        <f t="shared" si="22"/>
        <v>86</v>
      </c>
      <c r="H365" t="str">
        <f t="shared" si="23"/>
        <v/>
      </c>
    </row>
    <row r="366" spans="2:8" x14ac:dyDescent="0.35">
      <c r="B366" s="6">
        <v>363</v>
      </c>
      <c r="C366" t="str">
        <f>INDEX(state,MATCH(Bonus_StatAn!$B366,Analysis!$A:$A,0))</f>
        <v>successful</v>
      </c>
      <c r="D366" s="6">
        <f>INDEX(backers,MATCH(Bonus_StatAn!$B366,Analysis!$A:$A,0))</f>
        <v>26</v>
      </c>
      <c r="E366" t="b">
        <f t="shared" si="20"/>
        <v>1</v>
      </c>
      <c r="F366" t="b">
        <f t="shared" si="21"/>
        <v>0</v>
      </c>
      <c r="G366">
        <f t="shared" si="22"/>
        <v>26</v>
      </c>
      <c r="H366" t="str">
        <f t="shared" si="23"/>
        <v/>
      </c>
    </row>
    <row r="367" spans="2:8" x14ac:dyDescent="0.35">
      <c r="B367" s="6">
        <v>364</v>
      </c>
      <c r="C367" t="str">
        <f>INDEX(state,MATCH(Bonus_StatAn!$B367,Analysis!$A:$A,0))</f>
        <v>successful</v>
      </c>
      <c r="D367" s="6">
        <f>INDEX(backers,MATCH(Bonus_StatAn!$B367,Analysis!$A:$A,0))</f>
        <v>113</v>
      </c>
      <c r="E367" t="b">
        <f t="shared" si="20"/>
        <v>1</v>
      </c>
      <c r="F367" t="b">
        <f t="shared" si="21"/>
        <v>0</v>
      </c>
      <c r="G367">
        <f t="shared" si="22"/>
        <v>113</v>
      </c>
      <c r="H367" t="str">
        <f t="shared" si="23"/>
        <v/>
      </c>
    </row>
    <row r="368" spans="2:8" x14ac:dyDescent="0.35">
      <c r="B368" s="6">
        <v>365</v>
      </c>
      <c r="C368" t="str">
        <f>INDEX(state,MATCH(Bonus_StatAn!$B368,Analysis!$A:$A,0))</f>
        <v>successful</v>
      </c>
      <c r="D368" s="6">
        <f>INDEX(backers,MATCH(Bonus_StatAn!$B368,Analysis!$A:$A,0))</f>
        <v>65</v>
      </c>
      <c r="E368" t="b">
        <f t="shared" si="20"/>
        <v>1</v>
      </c>
      <c r="F368" t="b">
        <f t="shared" si="21"/>
        <v>0</v>
      </c>
      <c r="G368">
        <f t="shared" si="22"/>
        <v>65</v>
      </c>
      <c r="H368" t="str">
        <f t="shared" si="23"/>
        <v/>
      </c>
    </row>
    <row r="369" spans="2:8" x14ac:dyDescent="0.35">
      <c r="B369" s="6">
        <v>366</v>
      </c>
      <c r="C369" t="str">
        <f>INDEX(state,MATCH(Bonus_StatAn!$B369,Analysis!$A:$A,0))</f>
        <v>successful</v>
      </c>
      <c r="D369" s="6">
        <f>INDEX(backers,MATCH(Bonus_StatAn!$B369,Analysis!$A:$A,0))</f>
        <v>134</v>
      </c>
      <c r="E369" t="b">
        <f t="shared" si="20"/>
        <v>1</v>
      </c>
      <c r="F369" t="b">
        <f t="shared" si="21"/>
        <v>0</v>
      </c>
      <c r="G369">
        <f t="shared" si="22"/>
        <v>134</v>
      </c>
      <c r="H369" t="str">
        <f t="shared" si="23"/>
        <v/>
      </c>
    </row>
    <row r="370" spans="2:8" x14ac:dyDescent="0.35">
      <c r="B370" s="6">
        <v>367</v>
      </c>
      <c r="C370" t="str">
        <f>INDEX(state,MATCH(Bonus_StatAn!$B370,Analysis!$A:$A,0))</f>
        <v>successful</v>
      </c>
      <c r="D370" s="6">
        <f>INDEX(backers,MATCH(Bonus_StatAn!$B370,Analysis!$A:$A,0))</f>
        <v>119</v>
      </c>
      <c r="E370" t="b">
        <f t="shared" si="20"/>
        <v>1</v>
      </c>
      <c r="F370" t="b">
        <f t="shared" si="21"/>
        <v>0</v>
      </c>
      <c r="G370">
        <f t="shared" si="22"/>
        <v>119</v>
      </c>
      <c r="H370" t="str">
        <f t="shared" si="23"/>
        <v/>
      </c>
    </row>
    <row r="371" spans="2:8" x14ac:dyDescent="0.35">
      <c r="B371" s="6">
        <v>368</v>
      </c>
      <c r="C371" t="str">
        <f>INDEX(state,MATCH(Bonus_StatAn!$B371,Analysis!$A:$A,0))</f>
        <v>successful</v>
      </c>
      <c r="D371" s="6">
        <f>INDEX(backers,MATCH(Bonus_StatAn!$B371,Analysis!$A:$A,0))</f>
        <v>159</v>
      </c>
      <c r="E371" t="b">
        <f t="shared" si="20"/>
        <v>1</v>
      </c>
      <c r="F371" t="b">
        <f t="shared" si="21"/>
        <v>0</v>
      </c>
      <c r="G371">
        <f t="shared" si="22"/>
        <v>159</v>
      </c>
      <c r="H371" t="str">
        <f t="shared" si="23"/>
        <v/>
      </c>
    </row>
    <row r="372" spans="2:8" x14ac:dyDescent="0.35">
      <c r="B372" s="6">
        <v>369</v>
      </c>
      <c r="C372" t="str">
        <f>INDEX(state,MATCH(Bonus_StatAn!$B372,Analysis!$A:$A,0))</f>
        <v>successful</v>
      </c>
      <c r="D372" s="6">
        <f>INDEX(backers,MATCH(Bonus_StatAn!$B372,Analysis!$A:$A,0))</f>
        <v>167</v>
      </c>
      <c r="E372" t="b">
        <f t="shared" si="20"/>
        <v>1</v>
      </c>
      <c r="F372" t="b">
        <f t="shared" si="21"/>
        <v>0</v>
      </c>
      <c r="G372">
        <f t="shared" si="22"/>
        <v>167</v>
      </c>
      <c r="H372" t="str">
        <f t="shared" si="23"/>
        <v/>
      </c>
    </row>
    <row r="373" spans="2:8" x14ac:dyDescent="0.35">
      <c r="B373" s="6">
        <v>370</v>
      </c>
      <c r="C373" t="str">
        <f>INDEX(state,MATCH(Bonus_StatAn!$B373,Analysis!$A:$A,0))</f>
        <v>successful</v>
      </c>
      <c r="D373" s="6">
        <f>INDEX(backers,MATCH(Bonus_StatAn!$B373,Analysis!$A:$A,0))</f>
        <v>43</v>
      </c>
      <c r="E373" t="b">
        <f t="shared" si="20"/>
        <v>1</v>
      </c>
      <c r="F373" t="b">
        <f t="shared" si="21"/>
        <v>0</v>
      </c>
      <c r="G373">
        <f t="shared" si="22"/>
        <v>43</v>
      </c>
      <c r="H373" t="str">
        <f t="shared" si="23"/>
        <v/>
      </c>
    </row>
    <row r="374" spans="2:8" x14ac:dyDescent="0.35">
      <c r="B374" s="6">
        <v>371</v>
      </c>
      <c r="C374" t="str">
        <f>INDEX(state,MATCH(Bonus_StatAn!$B374,Analysis!$A:$A,0))</f>
        <v>successful</v>
      </c>
      <c r="D374" s="6">
        <f>INDEX(backers,MATCH(Bonus_StatAn!$B374,Analysis!$A:$A,0))</f>
        <v>1062</v>
      </c>
      <c r="E374" t="b">
        <f t="shared" si="20"/>
        <v>1</v>
      </c>
      <c r="F374" t="b">
        <f t="shared" si="21"/>
        <v>0</v>
      </c>
      <c r="G374">
        <f t="shared" si="22"/>
        <v>1062</v>
      </c>
      <c r="H374" t="str">
        <f t="shared" si="23"/>
        <v/>
      </c>
    </row>
    <row r="375" spans="2:8" x14ac:dyDescent="0.35">
      <c r="B375" s="6">
        <v>372</v>
      </c>
      <c r="C375" t="str">
        <f>INDEX(state,MATCH(Bonus_StatAn!$B375,Analysis!$A:$A,0))</f>
        <v>successful</v>
      </c>
      <c r="D375" s="6">
        <f>INDEX(backers,MATCH(Bonus_StatAn!$B375,Analysis!$A:$A,0))</f>
        <v>9</v>
      </c>
      <c r="E375" t="b">
        <f t="shared" si="20"/>
        <v>1</v>
      </c>
      <c r="F375" t="b">
        <f t="shared" si="21"/>
        <v>0</v>
      </c>
      <c r="G375">
        <f t="shared" si="22"/>
        <v>9</v>
      </c>
      <c r="H375" t="str">
        <f t="shared" si="23"/>
        <v/>
      </c>
    </row>
    <row r="376" spans="2:8" x14ac:dyDescent="0.35">
      <c r="B376" s="6">
        <v>373</v>
      </c>
      <c r="C376" t="str">
        <f>INDEX(state,MATCH(Bonus_StatAn!$B376,Analysis!$A:$A,0))</f>
        <v>successful</v>
      </c>
      <c r="D376" s="6">
        <f>INDEX(backers,MATCH(Bonus_StatAn!$B376,Analysis!$A:$A,0))</f>
        <v>89</v>
      </c>
      <c r="E376" t="b">
        <f t="shared" si="20"/>
        <v>1</v>
      </c>
      <c r="F376" t="b">
        <f t="shared" si="21"/>
        <v>0</v>
      </c>
      <c r="G376">
        <f t="shared" si="22"/>
        <v>89</v>
      </c>
      <c r="H376" t="str">
        <f t="shared" si="23"/>
        <v/>
      </c>
    </row>
    <row r="377" spans="2:8" x14ac:dyDescent="0.35">
      <c r="B377" s="6">
        <v>374</v>
      </c>
      <c r="C377" t="str">
        <f>INDEX(state,MATCH(Bonus_StatAn!$B377,Analysis!$A:$A,0))</f>
        <v>successful</v>
      </c>
      <c r="D377" s="6">
        <f>INDEX(backers,MATCH(Bonus_StatAn!$B377,Analysis!$A:$A,0))</f>
        <v>174</v>
      </c>
      <c r="E377" t="b">
        <f t="shared" si="20"/>
        <v>1</v>
      </c>
      <c r="F377" t="b">
        <f t="shared" si="21"/>
        <v>0</v>
      </c>
      <c r="G377">
        <f t="shared" si="22"/>
        <v>174</v>
      </c>
      <c r="H377" t="str">
        <f t="shared" si="23"/>
        <v/>
      </c>
    </row>
    <row r="378" spans="2:8" x14ac:dyDescent="0.35">
      <c r="B378" s="6">
        <v>375</v>
      </c>
      <c r="C378" t="str">
        <f>INDEX(state,MATCH(Bonus_StatAn!$B378,Analysis!$A:$A,0))</f>
        <v>successful</v>
      </c>
      <c r="D378" s="6">
        <f>INDEX(backers,MATCH(Bonus_StatAn!$B378,Analysis!$A:$A,0))</f>
        <v>14</v>
      </c>
      <c r="E378" t="b">
        <f t="shared" si="20"/>
        <v>1</v>
      </c>
      <c r="F378" t="b">
        <f t="shared" si="21"/>
        <v>0</v>
      </c>
      <c r="G378">
        <f t="shared" si="22"/>
        <v>14</v>
      </c>
      <c r="H378" t="str">
        <f t="shared" si="23"/>
        <v/>
      </c>
    </row>
    <row r="379" spans="2:8" x14ac:dyDescent="0.35">
      <c r="B379" s="6">
        <v>376</v>
      </c>
      <c r="C379" t="str">
        <f>INDEX(state,MATCH(Bonus_StatAn!$B379,Analysis!$A:$A,0))</f>
        <v>successful</v>
      </c>
      <c r="D379" s="6">
        <f>INDEX(backers,MATCH(Bonus_StatAn!$B379,Analysis!$A:$A,0))</f>
        <v>48</v>
      </c>
      <c r="E379" t="b">
        <f t="shared" si="20"/>
        <v>1</v>
      </c>
      <c r="F379" t="b">
        <f t="shared" si="21"/>
        <v>0</v>
      </c>
      <c r="G379">
        <f t="shared" si="22"/>
        <v>48</v>
      </c>
      <c r="H379" t="str">
        <f t="shared" si="23"/>
        <v/>
      </c>
    </row>
    <row r="380" spans="2:8" x14ac:dyDescent="0.35">
      <c r="B380" s="6">
        <v>377</v>
      </c>
      <c r="C380" t="str">
        <f>INDEX(state,MATCH(Bonus_StatAn!$B380,Analysis!$A:$A,0))</f>
        <v>successful</v>
      </c>
      <c r="D380" s="6">
        <f>INDEX(backers,MATCH(Bonus_StatAn!$B380,Analysis!$A:$A,0))</f>
        <v>133</v>
      </c>
      <c r="E380" t="b">
        <f t="shared" si="20"/>
        <v>1</v>
      </c>
      <c r="F380" t="b">
        <f t="shared" si="21"/>
        <v>0</v>
      </c>
      <c r="G380">
        <f t="shared" si="22"/>
        <v>133</v>
      </c>
      <c r="H380" t="str">
        <f t="shared" si="23"/>
        <v/>
      </c>
    </row>
    <row r="381" spans="2:8" x14ac:dyDescent="0.35">
      <c r="B381" s="6">
        <v>378</v>
      </c>
      <c r="C381" t="str">
        <f>INDEX(state,MATCH(Bonus_StatAn!$B381,Analysis!$A:$A,0))</f>
        <v>successful</v>
      </c>
      <c r="D381" s="6">
        <f>INDEX(backers,MATCH(Bonus_StatAn!$B381,Analysis!$A:$A,0))</f>
        <v>83</v>
      </c>
      <c r="E381" t="b">
        <f t="shared" si="20"/>
        <v>1</v>
      </c>
      <c r="F381" t="b">
        <f t="shared" si="21"/>
        <v>0</v>
      </c>
      <c r="G381">
        <f t="shared" si="22"/>
        <v>83</v>
      </c>
      <c r="H381" t="str">
        <f t="shared" si="23"/>
        <v/>
      </c>
    </row>
    <row r="382" spans="2:8" x14ac:dyDescent="0.35">
      <c r="B382" s="6">
        <v>379</v>
      </c>
      <c r="C382" t="str">
        <f>INDEX(state,MATCH(Bonus_StatAn!$B382,Analysis!$A:$A,0))</f>
        <v>successful</v>
      </c>
      <c r="D382" s="6">
        <f>INDEX(backers,MATCH(Bonus_StatAn!$B382,Analysis!$A:$A,0))</f>
        <v>149</v>
      </c>
      <c r="E382" t="b">
        <f t="shared" si="20"/>
        <v>1</v>
      </c>
      <c r="F382" t="b">
        <f t="shared" si="21"/>
        <v>0</v>
      </c>
      <c r="G382">
        <f t="shared" si="22"/>
        <v>149</v>
      </c>
      <c r="H382" t="str">
        <f t="shared" si="23"/>
        <v/>
      </c>
    </row>
    <row r="383" spans="2:8" x14ac:dyDescent="0.35">
      <c r="B383" s="6">
        <v>380</v>
      </c>
      <c r="C383" t="str">
        <f>INDEX(state,MATCH(Bonus_StatAn!$B383,Analysis!$A:$A,0))</f>
        <v>successful</v>
      </c>
      <c r="D383" s="6">
        <f>INDEX(backers,MATCH(Bonus_StatAn!$B383,Analysis!$A:$A,0))</f>
        <v>49</v>
      </c>
      <c r="E383" t="b">
        <f t="shared" si="20"/>
        <v>1</v>
      </c>
      <c r="F383" t="b">
        <f t="shared" si="21"/>
        <v>0</v>
      </c>
      <c r="G383">
        <f t="shared" si="22"/>
        <v>49</v>
      </c>
      <c r="H383" t="str">
        <f t="shared" si="23"/>
        <v/>
      </c>
    </row>
    <row r="384" spans="2:8" x14ac:dyDescent="0.35">
      <c r="B384" s="6">
        <v>381</v>
      </c>
      <c r="C384" t="str">
        <f>INDEX(state,MATCH(Bonus_StatAn!$B384,Analysis!$A:$A,0))</f>
        <v>successful</v>
      </c>
      <c r="D384" s="6">
        <f>INDEX(backers,MATCH(Bonus_StatAn!$B384,Analysis!$A:$A,0))</f>
        <v>251</v>
      </c>
      <c r="E384" t="b">
        <f t="shared" si="20"/>
        <v>1</v>
      </c>
      <c r="F384" t="b">
        <f t="shared" si="21"/>
        <v>0</v>
      </c>
      <c r="G384">
        <f t="shared" si="22"/>
        <v>251</v>
      </c>
      <c r="H384" t="str">
        <f t="shared" si="23"/>
        <v/>
      </c>
    </row>
    <row r="385" spans="2:8" x14ac:dyDescent="0.35">
      <c r="B385" s="6">
        <v>382</v>
      </c>
      <c r="C385" t="str">
        <f>INDEX(state,MATCH(Bonus_StatAn!$B385,Analysis!$A:$A,0))</f>
        <v>successful</v>
      </c>
      <c r="D385" s="6">
        <f>INDEX(backers,MATCH(Bonus_StatAn!$B385,Analysis!$A:$A,0))</f>
        <v>22</v>
      </c>
      <c r="E385" t="b">
        <f t="shared" si="20"/>
        <v>1</v>
      </c>
      <c r="F385" t="b">
        <f t="shared" si="21"/>
        <v>0</v>
      </c>
      <c r="G385">
        <f t="shared" si="22"/>
        <v>22</v>
      </c>
      <c r="H385" t="str">
        <f t="shared" si="23"/>
        <v/>
      </c>
    </row>
    <row r="386" spans="2:8" x14ac:dyDescent="0.35">
      <c r="B386" s="6">
        <v>383</v>
      </c>
      <c r="C386" t="str">
        <f>INDEX(state,MATCH(Bonus_StatAn!$B386,Analysis!$A:$A,0))</f>
        <v>successful</v>
      </c>
      <c r="D386" s="6">
        <f>INDEX(backers,MATCH(Bonus_StatAn!$B386,Analysis!$A:$A,0))</f>
        <v>48</v>
      </c>
      <c r="E386" t="b">
        <f t="shared" si="20"/>
        <v>1</v>
      </c>
      <c r="F386" t="b">
        <f t="shared" si="21"/>
        <v>0</v>
      </c>
      <c r="G386">
        <f t="shared" si="22"/>
        <v>48</v>
      </c>
      <c r="H386" t="str">
        <f t="shared" si="23"/>
        <v/>
      </c>
    </row>
    <row r="387" spans="2:8" x14ac:dyDescent="0.35">
      <c r="B387" s="6">
        <v>384</v>
      </c>
      <c r="C387" t="str">
        <f>INDEX(state,MATCH(Bonus_StatAn!$B387,Analysis!$A:$A,0))</f>
        <v>successful</v>
      </c>
      <c r="D387" s="6">
        <f>INDEX(backers,MATCH(Bonus_StatAn!$B387,Analysis!$A:$A,0))</f>
        <v>383</v>
      </c>
      <c r="E387" t="b">
        <f t="shared" si="20"/>
        <v>1</v>
      </c>
      <c r="F387" t="b">
        <f t="shared" si="21"/>
        <v>0</v>
      </c>
      <c r="G387">
        <f t="shared" si="22"/>
        <v>383</v>
      </c>
      <c r="H387" t="str">
        <f t="shared" si="23"/>
        <v/>
      </c>
    </row>
    <row r="388" spans="2:8" x14ac:dyDescent="0.35">
      <c r="B388" s="6">
        <v>385</v>
      </c>
      <c r="C388" t="str">
        <f>INDEX(state,MATCH(Bonus_StatAn!$B388,Analysis!$A:$A,0))</f>
        <v>successful</v>
      </c>
      <c r="D388" s="6">
        <f>INDEX(backers,MATCH(Bonus_StatAn!$B388,Analysis!$A:$A,0))</f>
        <v>237</v>
      </c>
      <c r="E388" t="b">
        <f t="shared" ref="E388:E451" si="24">$C388="successful"</f>
        <v>1</v>
      </c>
      <c r="F388" t="b">
        <f t="shared" ref="F388:F451" si="25">OR($C388="canceled", $C388="failed")</f>
        <v>0</v>
      </c>
      <c r="G388">
        <f t="shared" ref="G388:G451" si="26">IF($E388, D388, "")</f>
        <v>237</v>
      </c>
      <c r="H388" t="str">
        <f t="shared" ref="H388:H451" si="27">IF(F388, D388, "")</f>
        <v/>
      </c>
    </row>
    <row r="389" spans="2:8" x14ac:dyDescent="0.35">
      <c r="B389" s="6">
        <v>386</v>
      </c>
      <c r="C389" t="str">
        <f>INDEX(state,MATCH(Bonus_StatAn!$B389,Analysis!$A:$A,0))</f>
        <v>successful</v>
      </c>
      <c r="D389" s="6">
        <f>INDEX(backers,MATCH(Bonus_StatAn!$B389,Analysis!$A:$A,0))</f>
        <v>13</v>
      </c>
      <c r="E389" t="b">
        <f t="shared" si="24"/>
        <v>1</v>
      </c>
      <c r="F389" t="b">
        <f t="shared" si="25"/>
        <v>0</v>
      </c>
      <c r="G389">
        <f t="shared" si="26"/>
        <v>13</v>
      </c>
      <c r="H389" t="str">
        <f t="shared" si="27"/>
        <v/>
      </c>
    </row>
    <row r="390" spans="2:8" x14ac:dyDescent="0.35">
      <c r="B390" s="6">
        <v>387</v>
      </c>
      <c r="C390" t="str">
        <f>INDEX(state,MATCH(Bonus_StatAn!$B390,Analysis!$A:$A,0))</f>
        <v>successful</v>
      </c>
      <c r="D390" s="6">
        <f>INDEX(backers,MATCH(Bonus_StatAn!$B390,Analysis!$A:$A,0))</f>
        <v>562</v>
      </c>
      <c r="E390" t="b">
        <f t="shared" si="24"/>
        <v>1</v>
      </c>
      <c r="F390" t="b">
        <f t="shared" si="25"/>
        <v>0</v>
      </c>
      <c r="G390">
        <f t="shared" si="26"/>
        <v>562</v>
      </c>
      <c r="H390" t="str">
        <f t="shared" si="27"/>
        <v/>
      </c>
    </row>
    <row r="391" spans="2:8" x14ac:dyDescent="0.35">
      <c r="B391" s="6">
        <v>388</v>
      </c>
      <c r="C391" t="str">
        <f>INDEX(state,MATCH(Bonus_StatAn!$B391,Analysis!$A:$A,0))</f>
        <v>successful</v>
      </c>
      <c r="D391" s="6">
        <f>INDEX(backers,MATCH(Bonus_StatAn!$B391,Analysis!$A:$A,0))</f>
        <v>71</v>
      </c>
      <c r="E391" t="b">
        <f t="shared" si="24"/>
        <v>1</v>
      </c>
      <c r="F391" t="b">
        <f t="shared" si="25"/>
        <v>0</v>
      </c>
      <c r="G391">
        <f t="shared" si="26"/>
        <v>71</v>
      </c>
      <c r="H391" t="str">
        <f t="shared" si="27"/>
        <v/>
      </c>
    </row>
    <row r="392" spans="2:8" x14ac:dyDescent="0.35">
      <c r="B392" s="6">
        <v>389</v>
      </c>
      <c r="C392" t="str">
        <f>INDEX(state,MATCH(Bonus_StatAn!$B392,Analysis!$A:$A,0))</f>
        <v>successful</v>
      </c>
      <c r="D392" s="6">
        <f>INDEX(backers,MATCH(Bonus_StatAn!$B392,Analysis!$A:$A,0))</f>
        <v>1510</v>
      </c>
      <c r="E392" t="b">
        <f t="shared" si="24"/>
        <v>1</v>
      </c>
      <c r="F392" t="b">
        <f t="shared" si="25"/>
        <v>0</v>
      </c>
      <c r="G392">
        <f t="shared" si="26"/>
        <v>1510</v>
      </c>
      <c r="H392" t="str">
        <f t="shared" si="27"/>
        <v/>
      </c>
    </row>
    <row r="393" spans="2:8" x14ac:dyDescent="0.35">
      <c r="B393" s="6">
        <v>390</v>
      </c>
      <c r="C393" t="str">
        <f>INDEX(state,MATCH(Bonus_StatAn!$B393,Analysis!$A:$A,0))</f>
        <v>successful</v>
      </c>
      <c r="D393" s="6">
        <f>INDEX(backers,MATCH(Bonus_StatAn!$B393,Analysis!$A:$A,0))</f>
        <v>14</v>
      </c>
      <c r="E393" t="b">
        <f t="shared" si="24"/>
        <v>1</v>
      </c>
      <c r="F393" t="b">
        <f t="shared" si="25"/>
        <v>0</v>
      </c>
      <c r="G393">
        <f t="shared" si="26"/>
        <v>14</v>
      </c>
      <c r="H393" t="str">
        <f t="shared" si="27"/>
        <v/>
      </c>
    </row>
    <row r="394" spans="2:8" x14ac:dyDescent="0.35">
      <c r="B394" s="6">
        <v>391</v>
      </c>
      <c r="C394" t="str">
        <f>INDEX(state,MATCH(Bonus_StatAn!$B394,Analysis!$A:$A,0))</f>
        <v>successful</v>
      </c>
      <c r="D394" s="6">
        <f>INDEX(backers,MATCH(Bonus_StatAn!$B394,Analysis!$A:$A,0))</f>
        <v>193</v>
      </c>
      <c r="E394" t="b">
        <f t="shared" si="24"/>
        <v>1</v>
      </c>
      <c r="F394" t="b">
        <f t="shared" si="25"/>
        <v>0</v>
      </c>
      <c r="G394">
        <f t="shared" si="26"/>
        <v>193</v>
      </c>
      <c r="H394" t="str">
        <f t="shared" si="27"/>
        <v/>
      </c>
    </row>
    <row r="395" spans="2:8" x14ac:dyDescent="0.35">
      <c r="B395" s="6">
        <v>392</v>
      </c>
      <c r="C395" t="str">
        <f>INDEX(state,MATCH(Bonus_StatAn!$B395,Analysis!$A:$A,0))</f>
        <v>successful</v>
      </c>
      <c r="D395" s="6">
        <f>INDEX(backers,MATCH(Bonus_StatAn!$B395,Analysis!$A:$A,0))</f>
        <v>206</v>
      </c>
      <c r="E395" t="b">
        <f t="shared" si="24"/>
        <v>1</v>
      </c>
      <c r="F395" t="b">
        <f t="shared" si="25"/>
        <v>0</v>
      </c>
      <c r="G395">
        <f t="shared" si="26"/>
        <v>206</v>
      </c>
      <c r="H395" t="str">
        <f t="shared" si="27"/>
        <v/>
      </c>
    </row>
    <row r="396" spans="2:8" x14ac:dyDescent="0.35">
      <c r="B396" s="6">
        <v>393</v>
      </c>
      <c r="C396" t="str">
        <f>INDEX(state,MATCH(Bonus_StatAn!$B396,Analysis!$A:$A,0))</f>
        <v>successful</v>
      </c>
      <c r="D396" s="6">
        <f>INDEX(backers,MATCH(Bonus_StatAn!$B396,Analysis!$A:$A,0))</f>
        <v>351</v>
      </c>
      <c r="E396" t="b">
        <f t="shared" si="24"/>
        <v>1</v>
      </c>
      <c r="F396" t="b">
        <f t="shared" si="25"/>
        <v>0</v>
      </c>
      <c r="G396">
        <f t="shared" si="26"/>
        <v>351</v>
      </c>
      <c r="H396" t="str">
        <f t="shared" si="27"/>
        <v/>
      </c>
    </row>
    <row r="397" spans="2:8" x14ac:dyDescent="0.35">
      <c r="B397" s="6">
        <v>394</v>
      </c>
      <c r="C397" t="str">
        <f>INDEX(state,MATCH(Bonus_StatAn!$B397,Analysis!$A:$A,0))</f>
        <v>successful</v>
      </c>
      <c r="D397" s="6">
        <f>INDEX(backers,MATCH(Bonus_StatAn!$B397,Analysis!$A:$A,0))</f>
        <v>50</v>
      </c>
      <c r="E397" t="b">
        <f t="shared" si="24"/>
        <v>1</v>
      </c>
      <c r="F397" t="b">
        <f t="shared" si="25"/>
        <v>0</v>
      </c>
      <c r="G397">
        <f t="shared" si="26"/>
        <v>50</v>
      </c>
      <c r="H397" t="str">
        <f t="shared" si="27"/>
        <v/>
      </c>
    </row>
    <row r="398" spans="2:8" x14ac:dyDescent="0.35">
      <c r="B398" s="6">
        <v>395</v>
      </c>
      <c r="C398" t="str">
        <f>INDEX(state,MATCH(Bonus_StatAn!$B398,Analysis!$A:$A,0))</f>
        <v>successful</v>
      </c>
      <c r="D398" s="6">
        <f>INDEX(backers,MATCH(Bonus_StatAn!$B398,Analysis!$A:$A,0))</f>
        <v>184</v>
      </c>
      <c r="E398" t="b">
        <f t="shared" si="24"/>
        <v>1</v>
      </c>
      <c r="F398" t="b">
        <f t="shared" si="25"/>
        <v>0</v>
      </c>
      <c r="G398">
        <f t="shared" si="26"/>
        <v>184</v>
      </c>
      <c r="H398" t="str">
        <f t="shared" si="27"/>
        <v/>
      </c>
    </row>
    <row r="399" spans="2:8" x14ac:dyDescent="0.35">
      <c r="B399" s="6">
        <v>396</v>
      </c>
      <c r="C399" t="str">
        <f>INDEX(state,MATCH(Bonus_StatAn!$B399,Analysis!$A:$A,0))</f>
        <v>successful</v>
      </c>
      <c r="D399" s="6">
        <f>INDEX(backers,MATCH(Bonus_StatAn!$B399,Analysis!$A:$A,0))</f>
        <v>196</v>
      </c>
      <c r="E399" t="b">
        <f t="shared" si="24"/>
        <v>1</v>
      </c>
      <c r="F399" t="b">
        <f t="shared" si="25"/>
        <v>0</v>
      </c>
      <c r="G399">
        <f t="shared" si="26"/>
        <v>196</v>
      </c>
      <c r="H399" t="str">
        <f t="shared" si="27"/>
        <v/>
      </c>
    </row>
    <row r="400" spans="2:8" x14ac:dyDescent="0.35">
      <c r="B400" s="6">
        <v>397</v>
      </c>
      <c r="C400" t="str">
        <f>INDEX(state,MATCH(Bonus_StatAn!$B400,Analysis!$A:$A,0))</f>
        <v>successful</v>
      </c>
      <c r="D400" s="6">
        <f>INDEX(backers,MATCH(Bonus_StatAn!$B400,Analysis!$A:$A,0))</f>
        <v>229</v>
      </c>
      <c r="E400" t="b">
        <f t="shared" si="24"/>
        <v>1</v>
      </c>
      <c r="F400" t="b">
        <f t="shared" si="25"/>
        <v>0</v>
      </c>
      <c r="G400">
        <f t="shared" si="26"/>
        <v>229</v>
      </c>
      <c r="H400" t="str">
        <f t="shared" si="27"/>
        <v/>
      </c>
    </row>
    <row r="401" spans="2:8" x14ac:dyDescent="0.35">
      <c r="B401" s="6">
        <v>398</v>
      </c>
      <c r="C401" t="str">
        <f>INDEX(state,MATCH(Bonus_StatAn!$B401,Analysis!$A:$A,0))</f>
        <v>successful</v>
      </c>
      <c r="D401" s="6">
        <f>INDEX(backers,MATCH(Bonus_StatAn!$B401,Analysis!$A:$A,0))</f>
        <v>67</v>
      </c>
      <c r="E401" t="b">
        <f t="shared" si="24"/>
        <v>1</v>
      </c>
      <c r="F401" t="b">
        <f t="shared" si="25"/>
        <v>0</v>
      </c>
      <c r="G401">
        <f t="shared" si="26"/>
        <v>67</v>
      </c>
      <c r="H401" t="str">
        <f t="shared" si="27"/>
        <v/>
      </c>
    </row>
    <row r="402" spans="2:8" x14ac:dyDescent="0.35">
      <c r="B402" s="6">
        <v>399</v>
      </c>
      <c r="C402" t="str">
        <f>INDEX(state,MATCH(Bonus_StatAn!$B402,Analysis!$A:$A,0))</f>
        <v>successful</v>
      </c>
      <c r="D402" s="6">
        <f>INDEX(backers,MATCH(Bonus_StatAn!$B402,Analysis!$A:$A,0))</f>
        <v>95</v>
      </c>
      <c r="E402" t="b">
        <f t="shared" si="24"/>
        <v>1</v>
      </c>
      <c r="F402" t="b">
        <f t="shared" si="25"/>
        <v>0</v>
      </c>
      <c r="G402">
        <f t="shared" si="26"/>
        <v>95</v>
      </c>
      <c r="H402" t="str">
        <f t="shared" si="27"/>
        <v/>
      </c>
    </row>
    <row r="403" spans="2:8" x14ac:dyDescent="0.35">
      <c r="B403" s="6">
        <v>400</v>
      </c>
      <c r="C403" t="str">
        <f>INDEX(state,MATCH(Bonus_StatAn!$B403,Analysis!$A:$A,0))</f>
        <v>successful</v>
      </c>
      <c r="D403" s="6">
        <f>INDEX(backers,MATCH(Bonus_StatAn!$B403,Analysis!$A:$A,0))</f>
        <v>62</v>
      </c>
      <c r="E403" t="b">
        <f t="shared" si="24"/>
        <v>1</v>
      </c>
      <c r="F403" t="b">
        <f t="shared" si="25"/>
        <v>0</v>
      </c>
      <c r="G403">
        <f t="shared" si="26"/>
        <v>62</v>
      </c>
      <c r="H403" t="str">
        <f t="shared" si="27"/>
        <v/>
      </c>
    </row>
    <row r="404" spans="2:8" x14ac:dyDescent="0.35">
      <c r="B404" s="6">
        <v>401</v>
      </c>
      <c r="C404" t="str">
        <f>INDEX(state,MATCH(Bonus_StatAn!$B404,Analysis!$A:$A,0))</f>
        <v>successful</v>
      </c>
      <c r="D404" s="6">
        <f>INDEX(backers,MATCH(Bonus_StatAn!$B404,Analysis!$A:$A,0))</f>
        <v>73</v>
      </c>
      <c r="E404" t="b">
        <f t="shared" si="24"/>
        <v>1</v>
      </c>
      <c r="F404" t="b">
        <f t="shared" si="25"/>
        <v>0</v>
      </c>
      <c r="G404">
        <f t="shared" si="26"/>
        <v>73</v>
      </c>
      <c r="H404" t="str">
        <f t="shared" si="27"/>
        <v/>
      </c>
    </row>
    <row r="405" spans="2:8" x14ac:dyDescent="0.35">
      <c r="B405" s="6">
        <v>402</v>
      </c>
      <c r="C405" t="str">
        <f>INDEX(state,MATCH(Bonus_StatAn!$B405,Analysis!$A:$A,0))</f>
        <v>successful</v>
      </c>
      <c r="D405" s="6">
        <f>INDEX(backers,MATCH(Bonus_StatAn!$B405,Analysis!$A:$A,0))</f>
        <v>43</v>
      </c>
      <c r="E405" t="b">
        <f t="shared" si="24"/>
        <v>1</v>
      </c>
      <c r="F405" t="b">
        <f t="shared" si="25"/>
        <v>0</v>
      </c>
      <c r="G405">
        <f t="shared" si="26"/>
        <v>43</v>
      </c>
      <c r="H405" t="str">
        <f t="shared" si="27"/>
        <v/>
      </c>
    </row>
    <row r="406" spans="2:8" x14ac:dyDescent="0.35">
      <c r="B406" s="6">
        <v>403</v>
      </c>
      <c r="C406" t="str">
        <f>INDEX(state,MATCH(Bonus_StatAn!$B406,Analysis!$A:$A,0))</f>
        <v>successful</v>
      </c>
      <c r="D406" s="6">
        <f>INDEX(backers,MATCH(Bonus_StatAn!$B406,Analysis!$A:$A,0))</f>
        <v>70</v>
      </c>
      <c r="E406" t="b">
        <f t="shared" si="24"/>
        <v>1</v>
      </c>
      <c r="F406" t="b">
        <f t="shared" si="25"/>
        <v>0</v>
      </c>
      <c r="G406">
        <f t="shared" si="26"/>
        <v>70</v>
      </c>
      <c r="H406" t="str">
        <f t="shared" si="27"/>
        <v/>
      </c>
    </row>
    <row r="407" spans="2:8" x14ac:dyDescent="0.35">
      <c r="B407" s="6">
        <v>404</v>
      </c>
      <c r="C407" t="str">
        <f>INDEX(state,MATCH(Bonus_StatAn!$B407,Analysis!$A:$A,0))</f>
        <v>successful</v>
      </c>
      <c r="D407" s="6">
        <f>INDEX(backers,MATCH(Bonus_StatAn!$B407,Analysis!$A:$A,0))</f>
        <v>271</v>
      </c>
      <c r="E407" t="b">
        <f t="shared" si="24"/>
        <v>1</v>
      </c>
      <c r="F407" t="b">
        <f t="shared" si="25"/>
        <v>0</v>
      </c>
      <c r="G407">
        <f t="shared" si="26"/>
        <v>271</v>
      </c>
      <c r="H407" t="str">
        <f t="shared" si="27"/>
        <v/>
      </c>
    </row>
    <row r="408" spans="2:8" x14ac:dyDescent="0.35">
      <c r="B408" s="6">
        <v>405</v>
      </c>
      <c r="C408" t="str">
        <f>INDEX(state,MATCH(Bonus_StatAn!$B408,Analysis!$A:$A,0))</f>
        <v>successful</v>
      </c>
      <c r="D408" s="6">
        <f>INDEX(backers,MATCH(Bonus_StatAn!$B408,Analysis!$A:$A,0))</f>
        <v>55</v>
      </c>
      <c r="E408" t="b">
        <f t="shared" si="24"/>
        <v>1</v>
      </c>
      <c r="F408" t="b">
        <f t="shared" si="25"/>
        <v>0</v>
      </c>
      <c r="G408">
        <f t="shared" si="26"/>
        <v>55</v>
      </c>
      <c r="H408" t="str">
        <f t="shared" si="27"/>
        <v/>
      </c>
    </row>
    <row r="409" spans="2:8" x14ac:dyDescent="0.35">
      <c r="B409" s="6">
        <v>406</v>
      </c>
      <c r="C409" t="str">
        <f>INDEX(state,MATCH(Bonus_StatAn!$B409,Analysis!$A:$A,0))</f>
        <v>successful</v>
      </c>
      <c r="D409" s="6">
        <f>INDEX(backers,MATCH(Bonus_StatAn!$B409,Analysis!$A:$A,0))</f>
        <v>35</v>
      </c>
      <c r="E409" t="b">
        <f t="shared" si="24"/>
        <v>1</v>
      </c>
      <c r="F409" t="b">
        <f t="shared" si="25"/>
        <v>0</v>
      </c>
      <c r="G409">
        <f t="shared" si="26"/>
        <v>35</v>
      </c>
      <c r="H409" t="str">
        <f t="shared" si="27"/>
        <v/>
      </c>
    </row>
    <row r="410" spans="2:8" x14ac:dyDescent="0.35">
      <c r="B410" s="6">
        <v>407</v>
      </c>
      <c r="C410" t="str">
        <f>INDEX(state,MATCH(Bonus_StatAn!$B410,Analysis!$A:$A,0))</f>
        <v>successful</v>
      </c>
      <c r="D410" s="6">
        <f>INDEX(backers,MATCH(Bonus_StatAn!$B410,Analysis!$A:$A,0))</f>
        <v>22</v>
      </c>
      <c r="E410" t="b">
        <f t="shared" si="24"/>
        <v>1</v>
      </c>
      <c r="F410" t="b">
        <f t="shared" si="25"/>
        <v>0</v>
      </c>
      <c r="G410">
        <f t="shared" si="26"/>
        <v>22</v>
      </c>
      <c r="H410" t="str">
        <f t="shared" si="27"/>
        <v/>
      </c>
    </row>
    <row r="411" spans="2:8" x14ac:dyDescent="0.35">
      <c r="B411" s="6">
        <v>408</v>
      </c>
      <c r="C411" t="str">
        <f>INDEX(state,MATCH(Bonus_StatAn!$B411,Analysis!$A:$A,0))</f>
        <v>successful</v>
      </c>
      <c r="D411" s="6">
        <f>INDEX(backers,MATCH(Bonus_StatAn!$B411,Analysis!$A:$A,0))</f>
        <v>38</v>
      </c>
      <c r="E411" t="b">
        <f t="shared" si="24"/>
        <v>1</v>
      </c>
      <c r="F411" t="b">
        <f t="shared" si="25"/>
        <v>0</v>
      </c>
      <c r="G411">
        <f t="shared" si="26"/>
        <v>38</v>
      </c>
      <c r="H411" t="str">
        <f t="shared" si="27"/>
        <v/>
      </c>
    </row>
    <row r="412" spans="2:8" x14ac:dyDescent="0.35">
      <c r="B412" s="6">
        <v>409</v>
      </c>
      <c r="C412" t="str">
        <f>INDEX(state,MATCH(Bonus_StatAn!$B412,Analysis!$A:$A,0))</f>
        <v>successful</v>
      </c>
      <c r="D412" s="6">
        <f>INDEX(backers,MATCH(Bonus_StatAn!$B412,Analysis!$A:$A,0))</f>
        <v>15</v>
      </c>
      <c r="E412" t="b">
        <f t="shared" si="24"/>
        <v>1</v>
      </c>
      <c r="F412" t="b">
        <f t="shared" si="25"/>
        <v>0</v>
      </c>
      <c r="G412">
        <f t="shared" si="26"/>
        <v>15</v>
      </c>
      <c r="H412" t="str">
        <f t="shared" si="27"/>
        <v/>
      </c>
    </row>
    <row r="413" spans="2:8" x14ac:dyDescent="0.35">
      <c r="B413" s="6">
        <v>410</v>
      </c>
      <c r="C413" t="str">
        <f>INDEX(state,MATCH(Bonus_StatAn!$B413,Analysis!$A:$A,0))</f>
        <v>successful</v>
      </c>
      <c r="D413" s="6">
        <f>INDEX(backers,MATCH(Bonus_StatAn!$B413,Analysis!$A:$A,0))</f>
        <v>7</v>
      </c>
      <c r="E413" t="b">
        <f t="shared" si="24"/>
        <v>1</v>
      </c>
      <c r="F413" t="b">
        <f t="shared" si="25"/>
        <v>0</v>
      </c>
      <c r="G413">
        <f t="shared" si="26"/>
        <v>7</v>
      </c>
      <c r="H413" t="str">
        <f t="shared" si="27"/>
        <v/>
      </c>
    </row>
    <row r="414" spans="2:8" x14ac:dyDescent="0.35">
      <c r="B414" s="6">
        <v>411</v>
      </c>
      <c r="C414" t="str">
        <f>INDEX(state,MATCH(Bonus_StatAn!$B414,Analysis!$A:$A,0))</f>
        <v>successful</v>
      </c>
      <c r="D414" s="6">
        <f>INDEX(backers,MATCH(Bonus_StatAn!$B414,Analysis!$A:$A,0))</f>
        <v>241</v>
      </c>
      <c r="E414" t="b">
        <f t="shared" si="24"/>
        <v>1</v>
      </c>
      <c r="F414" t="b">
        <f t="shared" si="25"/>
        <v>0</v>
      </c>
      <c r="G414">
        <f t="shared" si="26"/>
        <v>241</v>
      </c>
      <c r="H414" t="str">
        <f t="shared" si="27"/>
        <v/>
      </c>
    </row>
    <row r="415" spans="2:8" x14ac:dyDescent="0.35">
      <c r="B415" s="6">
        <v>412</v>
      </c>
      <c r="C415" t="str">
        <f>INDEX(state,MATCH(Bonus_StatAn!$B415,Analysis!$A:$A,0))</f>
        <v>successful</v>
      </c>
      <c r="D415" s="6">
        <f>INDEX(backers,MATCH(Bonus_StatAn!$B415,Analysis!$A:$A,0))</f>
        <v>55</v>
      </c>
      <c r="E415" t="b">
        <f t="shared" si="24"/>
        <v>1</v>
      </c>
      <c r="F415" t="b">
        <f t="shared" si="25"/>
        <v>0</v>
      </c>
      <c r="G415">
        <f t="shared" si="26"/>
        <v>55</v>
      </c>
      <c r="H415" t="str">
        <f t="shared" si="27"/>
        <v/>
      </c>
    </row>
    <row r="416" spans="2:8" x14ac:dyDescent="0.35">
      <c r="B416" s="6">
        <v>413</v>
      </c>
      <c r="C416" t="str">
        <f>INDEX(state,MATCH(Bonus_StatAn!$B416,Analysis!$A:$A,0))</f>
        <v>successful</v>
      </c>
      <c r="D416" s="6">
        <f>INDEX(backers,MATCH(Bonus_StatAn!$B416,Analysis!$A:$A,0))</f>
        <v>171</v>
      </c>
      <c r="E416" t="b">
        <f t="shared" si="24"/>
        <v>1</v>
      </c>
      <c r="F416" t="b">
        <f t="shared" si="25"/>
        <v>0</v>
      </c>
      <c r="G416">
        <f t="shared" si="26"/>
        <v>171</v>
      </c>
      <c r="H416" t="str">
        <f t="shared" si="27"/>
        <v/>
      </c>
    </row>
    <row r="417" spans="2:8" x14ac:dyDescent="0.35">
      <c r="B417" s="6">
        <v>414</v>
      </c>
      <c r="C417" t="str">
        <f>INDEX(state,MATCH(Bonus_StatAn!$B417,Analysis!$A:$A,0))</f>
        <v>successful</v>
      </c>
      <c r="D417" s="6">
        <f>INDEX(backers,MATCH(Bonus_StatAn!$B417,Analysis!$A:$A,0))</f>
        <v>208</v>
      </c>
      <c r="E417" t="b">
        <f t="shared" si="24"/>
        <v>1</v>
      </c>
      <c r="F417" t="b">
        <f t="shared" si="25"/>
        <v>0</v>
      </c>
      <c r="G417">
        <f t="shared" si="26"/>
        <v>208</v>
      </c>
      <c r="H417" t="str">
        <f t="shared" si="27"/>
        <v/>
      </c>
    </row>
    <row r="418" spans="2:8" x14ac:dyDescent="0.35">
      <c r="B418" s="6">
        <v>415</v>
      </c>
      <c r="C418" t="str">
        <f>INDEX(state,MATCH(Bonus_StatAn!$B418,Analysis!$A:$A,0))</f>
        <v>successful</v>
      </c>
      <c r="D418" s="6">
        <f>INDEX(backers,MATCH(Bonus_StatAn!$B418,Analysis!$A:$A,0))</f>
        <v>21</v>
      </c>
      <c r="E418" t="b">
        <f t="shared" si="24"/>
        <v>1</v>
      </c>
      <c r="F418" t="b">
        <f t="shared" si="25"/>
        <v>0</v>
      </c>
      <c r="G418">
        <f t="shared" si="26"/>
        <v>21</v>
      </c>
      <c r="H418" t="str">
        <f t="shared" si="27"/>
        <v/>
      </c>
    </row>
    <row r="419" spans="2:8" x14ac:dyDescent="0.35">
      <c r="B419" s="6">
        <v>416</v>
      </c>
      <c r="C419" t="str">
        <f>INDEX(state,MATCH(Bonus_StatAn!$B419,Analysis!$A:$A,0))</f>
        <v>successful</v>
      </c>
      <c r="D419" s="6">
        <f>INDEX(backers,MATCH(Bonus_StatAn!$B419,Analysis!$A:$A,0))</f>
        <v>25</v>
      </c>
      <c r="E419" t="b">
        <f t="shared" si="24"/>
        <v>1</v>
      </c>
      <c r="F419" t="b">
        <f t="shared" si="25"/>
        <v>0</v>
      </c>
      <c r="G419">
        <f t="shared" si="26"/>
        <v>25</v>
      </c>
      <c r="H419" t="str">
        <f t="shared" si="27"/>
        <v/>
      </c>
    </row>
    <row r="420" spans="2:8" x14ac:dyDescent="0.35">
      <c r="B420" s="6">
        <v>417</v>
      </c>
      <c r="C420" t="str">
        <f>INDEX(state,MATCH(Bonus_StatAn!$B420,Analysis!$A:$A,0))</f>
        <v>successful</v>
      </c>
      <c r="D420" s="6">
        <f>INDEX(backers,MATCH(Bonus_StatAn!$B420,Analysis!$A:$A,0))</f>
        <v>52</v>
      </c>
      <c r="E420" t="b">
        <f t="shared" si="24"/>
        <v>1</v>
      </c>
      <c r="F420" t="b">
        <f t="shared" si="25"/>
        <v>0</v>
      </c>
      <c r="G420">
        <f t="shared" si="26"/>
        <v>52</v>
      </c>
      <c r="H420" t="str">
        <f t="shared" si="27"/>
        <v/>
      </c>
    </row>
    <row r="421" spans="2:8" x14ac:dyDescent="0.35">
      <c r="B421" s="6">
        <v>418</v>
      </c>
      <c r="C421" t="str">
        <f>INDEX(state,MATCH(Bonus_StatAn!$B421,Analysis!$A:$A,0))</f>
        <v>successful</v>
      </c>
      <c r="D421" s="6">
        <f>INDEX(backers,MATCH(Bonus_StatAn!$B421,Analysis!$A:$A,0))</f>
        <v>104</v>
      </c>
      <c r="E421" t="b">
        <f t="shared" si="24"/>
        <v>1</v>
      </c>
      <c r="F421" t="b">
        <f t="shared" si="25"/>
        <v>0</v>
      </c>
      <c r="G421">
        <f t="shared" si="26"/>
        <v>104</v>
      </c>
      <c r="H421" t="str">
        <f t="shared" si="27"/>
        <v/>
      </c>
    </row>
    <row r="422" spans="2:8" x14ac:dyDescent="0.35">
      <c r="B422" s="6">
        <v>419</v>
      </c>
      <c r="C422" t="str">
        <f>INDEX(state,MATCH(Bonus_StatAn!$B422,Analysis!$A:$A,0))</f>
        <v>successful</v>
      </c>
      <c r="D422" s="6">
        <f>INDEX(backers,MATCH(Bonus_StatAn!$B422,Analysis!$A:$A,0))</f>
        <v>73</v>
      </c>
      <c r="E422" t="b">
        <f t="shared" si="24"/>
        <v>1</v>
      </c>
      <c r="F422" t="b">
        <f t="shared" si="25"/>
        <v>0</v>
      </c>
      <c r="G422">
        <f t="shared" si="26"/>
        <v>73</v>
      </c>
      <c r="H422" t="str">
        <f t="shared" si="27"/>
        <v/>
      </c>
    </row>
    <row r="423" spans="2:8" x14ac:dyDescent="0.35">
      <c r="B423" s="6">
        <v>420</v>
      </c>
      <c r="C423" t="str">
        <f>INDEX(state,MATCH(Bonus_StatAn!$B423,Analysis!$A:$A,0))</f>
        <v>failed</v>
      </c>
      <c r="D423" s="6">
        <f>INDEX(backers,MATCH(Bonus_StatAn!$B423,Analysis!$A:$A,0))</f>
        <v>3</v>
      </c>
      <c r="E423" t="b">
        <f t="shared" si="24"/>
        <v>0</v>
      </c>
      <c r="F423" t="b">
        <f t="shared" si="25"/>
        <v>1</v>
      </c>
      <c r="G423" t="str">
        <f t="shared" si="26"/>
        <v/>
      </c>
      <c r="H423">
        <f t="shared" si="27"/>
        <v>3</v>
      </c>
    </row>
    <row r="424" spans="2:8" x14ac:dyDescent="0.35">
      <c r="B424" s="6">
        <v>421</v>
      </c>
      <c r="C424" t="str">
        <f>INDEX(state,MATCH(Bonus_StatAn!$B424,Analysis!$A:$A,0))</f>
        <v>failed</v>
      </c>
      <c r="D424" s="6">
        <f>INDEX(backers,MATCH(Bonus_StatAn!$B424,Analysis!$A:$A,0))</f>
        <v>6</v>
      </c>
      <c r="E424" t="b">
        <f t="shared" si="24"/>
        <v>0</v>
      </c>
      <c r="F424" t="b">
        <f t="shared" si="25"/>
        <v>1</v>
      </c>
      <c r="G424" t="str">
        <f t="shared" si="26"/>
        <v/>
      </c>
      <c r="H424">
        <f t="shared" si="27"/>
        <v>6</v>
      </c>
    </row>
    <row r="425" spans="2:8" x14ac:dyDescent="0.35">
      <c r="B425" s="6">
        <v>422</v>
      </c>
      <c r="C425" t="str">
        <f>INDEX(state,MATCH(Bonus_StatAn!$B425,Analysis!$A:$A,0))</f>
        <v>failed</v>
      </c>
      <c r="D425" s="6">
        <f>INDEX(backers,MATCH(Bonus_StatAn!$B425,Analysis!$A:$A,0))</f>
        <v>12</v>
      </c>
      <c r="E425" t="b">
        <f t="shared" si="24"/>
        <v>0</v>
      </c>
      <c r="F425" t="b">
        <f t="shared" si="25"/>
        <v>1</v>
      </c>
      <c r="G425" t="str">
        <f t="shared" si="26"/>
        <v/>
      </c>
      <c r="H425">
        <f t="shared" si="27"/>
        <v>12</v>
      </c>
    </row>
    <row r="426" spans="2:8" x14ac:dyDescent="0.35">
      <c r="B426" s="6">
        <v>423</v>
      </c>
      <c r="C426" t="str">
        <f>INDEX(state,MATCH(Bonus_StatAn!$B426,Analysis!$A:$A,0))</f>
        <v>failed</v>
      </c>
      <c r="D426" s="6">
        <f>INDEX(backers,MATCH(Bonus_StatAn!$B426,Analysis!$A:$A,0))</f>
        <v>13</v>
      </c>
      <c r="E426" t="b">
        <f t="shared" si="24"/>
        <v>0</v>
      </c>
      <c r="F426" t="b">
        <f t="shared" si="25"/>
        <v>1</v>
      </c>
      <c r="G426" t="str">
        <f t="shared" si="26"/>
        <v/>
      </c>
      <c r="H426">
        <f t="shared" si="27"/>
        <v>13</v>
      </c>
    </row>
    <row r="427" spans="2:8" x14ac:dyDescent="0.35">
      <c r="B427" s="6">
        <v>424</v>
      </c>
      <c r="C427" t="str">
        <f>INDEX(state,MATCH(Bonus_StatAn!$B427,Analysis!$A:$A,0))</f>
        <v>failed</v>
      </c>
      <c r="D427" s="6">
        <f>INDEX(backers,MATCH(Bonus_StatAn!$B427,Analysis!$A:$A,0))</f>
        <v>5</v>
      </c>
      <c r="E427" t="b">
        <f t="shared" si="24"/>
        <v>0</v>
      </c>
      <c r="F427" t="b">
        <f t="shared" si="25"/>
        <v>1</v>
      </c>
      <c r="G427" t="str">
        <f t="shared" si="26"/>
        <v/>
      </c>
      <c r="H427">
        <f t="shared" si="27"/>
        <v>5</v>
      </c>
    </row>
    <row r="428" spans="2:8" x14ac:dyDescent="0.35">
      <c r="B428" s="6">
        <v>425</v>
      </c>
      <c r="C428" t="str">
        <f>INDEX(state,MATCH(Bonus_StatAn!$B428,Analysis!$A:$A,0))</f>
        <v>failed</v>
      </c>
      <c r="D428" s="6">
        <f>INDEX(backers,MATCH(Bonus_StatAn!$B428,Analysis!$A:$A,0))</f>
        <v>2</v>
      </c>
      <c r="E428" t="b">
        <f t="shared" si="24"/>
        <v>0</v>
      </c>
      <c r="F428" t="b">
        <f t="shared" si="25"/>
        <v>1</v>
      </c>
      <c r="G428" t="str">
        <f t="shared" si="26"/>
        <v/>
      </c>
      <c r="H428">
        <f t="shared" si="27"/>
        <v>2</v>
      </c>
    </row>
    <row r="429" spans="2:8" x14ac:dyDescent="0.35">
      <c r="B429" s="6">
        <v>426</v>
      </c>
      <c r="C429" t="str">
        <f>INDEX(state,MATCH(Bonus_StatAn!$B429,Analysis!$A:$A,0))</f>
        <v>failed</v>
      </c>
      <c r="D429" s="6">
        <f>INDEX(backers,MATCH(Bonus_StatAn!$B429,Analysis!$A:$A,0))</f>
        <v>8</v>
      </c>
      <c r="E429" t="b">
        <f t="shared" si="24"/>
        <v>0</v>
      </c>
      <c r="F429" t="b">
        <f t="shared" si="25"/>
        <v>1</v>
      </c>
      <c r="G429" t="str">
        <f t="shared" si="26"/>
        <v/>
      </c>
      <c r="H429">
        <f t="shared" si="27"/>
        <v>8</v>
      </c>
    </row>
    <row r="430" spans="2:8" x14ac:dyDescent="0.35">
      <c r="B430" s="6">
        <v>427</v>
      </c>
      <c r="C430" t="str">
        <f>INDEX(state,MATCH(Bonus_StatAn!$B430,Analysis!$A:$A,0))</f>
        <v>failed</v>
      </c>
      <c r="D430" s="6">
        <f>INDEX(backers,MATCH(Bonus_StatAn!$B430,Analysis!$A:$A,0))</f>
        <v>0</v>
      </c>
      <c r="E430" t="b">
        <f t="shared" si="24"/>
        <v>0</v>
      </c>
      <c r="F430" t="b">
        <f t="shared" si="25"/>
        <v>1</v>
      </c>
      <c r="G430" t="str">
        <f t="shared" si="26"/>
        <v/>
      </c>
      <c r="H430">
        <f t="shared" si="27"/>
        <v>0</v>
      </c>
    </row>
    <row r="431" spans="2:8" x14ac:dyDescent="0.35">
      <c r="B431" s="6">
        <v>428</v>
      </c>
      <c r="C431" t="str">
        <f>INDEX(state,MATCH(Bonus_StatAn!$B431,Analysis!$A:$A,0))</f>
        <v>failed</v>
      </c>
      <c r="D431" s="6">
        <f>INDEX(backers,MATCH(Bonus_StatAn!$B431,Analysis!$A:$A,0))</f>
        <v>13</v>
      </c>
      <c r="E431" t="b">
        <f t="shared" si="24"/>
        <v>0</v>
      </c>
      <c r="F431" t="b">
        <f t="shared" si="25"/>
        <v>1</v>
      </c>
      <c r="G431" t="str">
        <f t="shared" si="26"/>
        <v/>
      </c>
      <c r="H431">
        <f t="shared" si="27"/>
        <v>13</v>
      </c>
    </row>
    <row r="432" spans="2:8" x14ac:dyDescent="0.35">
      <c r="B432" s="6">
        <v>429</v>
      </c>
      <c r="C432" t="str">
        <f>INDEX(state,MATCH(Bonus_StatAn!$B432,Analysis!$A:$A,0))</f>
        <v>failed</v>
      </c>
      <c r="D432" s="6">
        <f>INDEX(backers,MATCH(Bonus_StatAn!$B432,Analysis!$A:$A,0))</f>
        <v>0</v>
      </c>
      <c r="E432" t="b">
        <f t="shared" si="24"/>
        <v>0</v>
      </c>
      <c r="F432" t="b">
        <f t="shared" si="25"/>
        <v>1</v>
      </c>
      <c r="G432" t="str">
        <f t="shared" si="26"/>
        <v/>
      </c>
      <c r="H432">
        <f t="shared" si="27"/>
        <v>0</v>
      </c>
    </row>
    <row r="433" spans="2:8" x14ac:dyDescent="0.35">
      <c r="B433" s="6">
        <v>430</v>
      </c>
      <c r="C433" t="str">
        <f>INDEX(state,MATCH(Bonus_StatAn!$B433,Analysis!$A:$A,0))</f>
        <v>failed</v>
      </c>
      <c r="D433" s="6">
        <f>INDEX(backers,MATCH(Bonus_StatAn!$B433,Analysis!$A:$A,0))</f>
        <v>5</v>
      </c>
      <c r="E433" t="b">
        <f t="shared" si="24"/>
        <v>0</v>
      </c>
      <c r="F433" t="b">
        <f t="shared" si="25"/>
        <v>1</v>
      </c>
      <c r="G433" t="str">
        <f t="shared" si="26"/>
        <v/>
      </c>
      <c r="H433">
        <f t="shared" si="27"/>
        <v>5</v>
      </c>
    </row>
    <row r="434" spans="2:8" x14ac:dyDescent="0.35">
      <c r="B434" s="6">
        <v>431</v>
      </c>
      <c r="C434" t="str">
        <f>INDEX(state,MATCH(Bonus_StatAn!$B434,Analysis!$A:$A,0))</f>
        <v>failed</v>
      </c>
      <c r="D434" s="6">
        <f>INDEX(backers,MATCH(Bonus_StatAn!$B434,Analysis!$A:$A,0))</f>
        <v>8</v>
      </c>
      <c r="E434" t="b">
        <f t="shared" si="24"/>
        <v>0</v>
      </c>
      <c r="F434" t="b">
        <f t="shared" si="25"/>
        <v>1</v>
      </c>
      <c r="G434" t="str">
        <f t="shared" si="26"/>
        <v/>
      </c>
      <c r="H434">
        <f t="shared" si="27"/>
        <v>8</v>
      </c>
    </row>
    <row r="435" spans="2:8" x14ac:dyDescent="0.35">
      <c r="B435" s="6">
        <v>432</v>
      </c>
      <c r="C435" t="str">
        <f>INDEX(state,MATCH(Bonus_StatAn!$B435,Analysis!$A:$A,0))</f>
        <v>failed</v>
      </c>
      <c r="D435" s="6">
        <f>INDEX(backers,MATCH(Bonus_StatAn!$B435,Analysis!$A:$A,0))</f>
        <v>8</v>
      </c>
      <c r="E435" t="b">
        <f t="shared" si="24"/>
        <v>0</v>
      </c>
      <c r="F435" t="b">
        <f t="shared" si="25"/>
        <v>1</v>
      </c>
      <c r="G435" t="str">
        <f t="shared" si="26"/>
        <v/>
      </c>
      <c r="H435">
        <f t="shared" si="27"/>
        <v>8</v>
      </c>
    </row>
    <row r="436" spans="2:8" x14ac:dyDescent="0.35">
      <c r="B436" s="6">
        <v>433</v>
      </c>
      <c r="C436" t="str">
        <f>INDEX(state,MATCH(Bonus_StatAn!$B436,Analysis!$A:$A,0))</f>
        <v>failed</v>
      </c>
      <c r="D436" s="6">
        <f>INDEX(backers,MATCH(Bonus_StatAn!$B436,Analysis!$A:$A,0))</f>
        <v>0</v>
      </c>
      <c r="E436" t="b">
        <f t="shared" si="24"/>
        <v>0</v>
      </c>
      <c r="F436" t="b">
        <f t="shared" si="25"/>
        <v>1</v>
      </c>
      <c r="G436" t="str">
        <f t="shared" si="26"/>
        <v/>
      </c>
      <c r="H436">
        <f t="shared" si="27"/>
        <v>0</v>
      </c>
    </row>
    <row r="437" spans="2:8" x14ac:dyDescent="0.35">
      <c r="B437" s="6">
        <v>434</v>
      </c>
      <c r="C437" t="str">
        <f>INDEX(state,MATCH(Bonus_StatAn!$B437,Analysis!$A:$A,0))</f>
        <v>failed</v>
      </c>
      <c r="D437" s="6">
        <f>INDEX(backers,MATCH(Bonus_StatAn!$B437,Analysis!$A:$A,0))</f>
        <v>2</v>
      </c>
      <c r="E437" t="b">
        <f t="shared" si="24"/>
        <v>0</v>
      </c>
      <c r="F437" t="b">
        <f t="shared" si="25"/>
        <v>1</v>
      </c>
      <c r="G437" t="str">
        <f t="shared" si="26"/>
        <v/>
      </c>
      <c r="H437">
        <f t="shared" si="27"/>
        <v>2</v>
      </c>
    </row>
    <row r="438" spans="2:8" x14ac:dyDescent="0.35">
      <c r="B438" s="6">
        <v>435</v>
      </c>
      <c r="C438" t="str">
        <f>INDEX(state,MATCH(Bonus_StatAn!$B438,Analysis!$A:$A,0))</f>
        <v>failed</v>
      </c>
      <c r="D438" s="6">
        <f>INDEX(backers,MATCH(Bonus_StatAn!$B438,Analysis!$A:$A,0))</f>
        <v>3</v>
      </c>
      <c r="E438" t="b">
        <f t="shared" si="24"/>
        <v>0</v>
      </c>
      <c r="F438" t="b">
        <f t="shared" si="25"/>
        <v>1</v>
      </c>
      <c r="G438" t="str">
        <f t="shared" si="26"/>
        <v/>
      </c>
      <c r="H438">
        <f t="shared" si="27"/>
        <v>3</v>
      </c>
    </row>
    <row r="439" spans="2:8" x14ac:dyDescent="0.35">
      <c r="B439" s="6">
        <v>436</v>
      </c>
      <c r="C439" t="str">
        <f>INDEX(state,MATCH(Bonus_StatAn!$B439,Analysis!$A:$A,0))</f>
        <v>failed</v>
      </c>
      <c r="D439" s="6">
        <f>INDEX(backers,MATCH(Bonus_StatAn!$B439,Analysis!$A:$A,0))</f>
        <v>0</v>
      </c>
      <c r="E439" t="b">
        <f t="shared" si="24"/>
        <v>0</v>
      </c>
      <c r="F439" t="b">
        <f t="shared" si="25"/>
        <v>1</v>
      </c>
      <c r="G439" t="str">
        <f t="shared" si="26"/>
        <v/>
      </c>
      <c r="H439">
        <f t="shared" si="27"/>
        <v>0</v>
      </c>
    </row>
    <row r="440" spans="2:8" x14ac:dyDescent="0.35">
      <c r="B440" s="6">
        <v>437</v>
      </c>
      <c r="C440" t="str">
        <f>INDEX(state,MATCH(Bonus_StatAn!$B440,Analysis!$A:$A,0))</f>
        <v>failed</v>
      </c>
      <c r="D440" s="6">
        <f>INDEX(backers,MATCH(Bonus_StatAn!$B440,Analysis!$A:$A,0))</f>
        <v>0</v>
      </c>
      <c r="E440" t="b">
        <f t="shared" si="24"/>
        <v>0</v>
      </c>
      <c r="F440" t="b">
        <f t="shared" si="25"/>
        <v>1</v>
      </c>
      <c r="G440" t="str">
        <f t="shared" si="26"/>
        <v/>
      </c>
      <c r="H440">
        <f t="shared" si="27"/>
        <v>0</v>
      </c>
    </row>
    <row r="441" spans="2:8" x14ac:dyDescent="0.35">
      <c r="B441" s="6">
        <v>438</v>
      </c>
      <c r="C441" t="str">
        <f>INDEX(state,MATCH(Bonus_StatAn!$B441,Analysis!$A:$A,0))</f>
        <v>failed</v>
      </c>
      <c r="D441" s="6">
        <f>INDEX(backers,MATCH(Bonus_StatAn!$B441,Analysis!$A:$A,0))</f>
        <v>11</v>
      </c>
      <c r="E441" t="b">
        <f t="shared" si="24"/>
        <v>0</v>
      </c>
      <c r="F441" t="b">
        <f t="shared" si="25"/>
        <v>1</v>
      </c>
      <c r="G441" t="str">
        <f t="shared" si="26"/>
        <v/>
      </c>
      <c r="H441">
        <f t="shared" si="27"/>
        <v>11</v>
      </c>
    </row>
    <row r="442" spans="2:8" x14ac:dyDescent="0.35">
      <c r="B442" s="6">
        <v>439</v>
      </c>
      <c r="C442" t="str">
        <f>INDEX(state,MATCH(Bonus_StatAn!$B442,Analysis!$A:$A,0))</f>
        <v>failed</v>
      </c>
      <c r="D442" s="6">
        <f>INDEX(backers,MATCH(Bonus_StatAn!$B442,Analysis!$A:$A,0))</f>
        <v>0</v>
      </c>
      <c r="E442" t="b">
        <f t="shared" si="24"/>
        <v>0</v>
      </c>
      <c r="F442" t="b">
        <f t="shared" si="25"/>
        <v>1</v>
      </c>
      <c r="G442" t="str">
        <f t="shared" si="26"/>
        <v/>
      </c>
      <c r="H442">
        <f t="shared" si="27"/>
        <v>0</v>
      </c>
    </row>
    <row r="443" spans="2:8" x14ac:dyDescent="0.35">
      <c r="B443" s="6">
        <v>440</v>
      </c>
      <c r="C443" t="str">
        <f>INDEX(state,MATCH(Bonus_StatAn!$B443,Analysis!$A:$A,0))</f>
        <v>failed</v>
      </c>
      <c r="D443" s="6">
        <f>INDEX(backers,MATCH(Bonus_StatAn!$B443,Analysis!$A:$A,0))</f>
        <v>1</v>
      </c>
      <c r="E443" t="b">
        <f t="shared" si="24"/>
        <v>0</v>
      </c>
      <c r="F443" t="b">
        <f t="shared" si="25"/>
        <v>1</v>
      </c>
      <c r="G443" t="str">
        <f t="shared" si="26"/>
        <v/>
      </c>
      <c r="H443">
        <f t="shared" si="27"/>
        <v>1</v>
      </c>
    </row>
    <row r="444" spans="2:8" x14ac:dyDescent="0.35">
      <c r="B444" s="6">
        <v>441</v>
      </c>
      <c r="C444" t="str">
        <f>INDEX(state,MATCH(Bonus_StatAn!$B444,Analysis!$A:$A,0))</f>
        <v>failed</v>
      </c>
      <c r="D444" s="6">
        <f>INDEX(backers,MATCH(Bonus_StatAn!$B444,Analysis!$A:$A,0))</f>
        <v>0</v>
      </c>
      <c r="E444" t="b">
        <f t="shared" si="24"/>
        <v>0</v>
      </c>
      <c r="F444" t="b">
        <f t="shared" si="25"/>
        <v>1</v>
      </c>
      <c r="G444" t="str">
        <f t="shared" si="26"/>
        <v/>
      </c>
      <c r="H444">
        <f t="shared" si="27"/>
        <v>0</v>
      </c>
    </row>
    <row r="445" spans="2:8" x14ac:dyDescent="0.35">
      <c r="B445" s="6">
        <v>442</v>
      </c>
      <c r="C445" t="str">
        <f>INDEX(state,MATCH(Bonus_StatAn!$B445,Analysis!$A:$A,0))</f>
        <v>failed</v>
      </c>
      <c r="D445" s="6">
        <f>INDEX(backers,MATCH(Bonus_StatAn!$B445,Analysis!$A:$A,0))</f>
        <v>17</v>
      </c>
      <c r="E445" t="b">
        <f t="shared" si="24"/>
        <v>0</v>
      </c>
      <c r="F445" t="b">
        <f t="shared" si="25"/>
        <v>1</v>
      </c>
      <c r="G445" t="str">
        <f t="shared" si="26"/>
        <v/>
      </c>
      <c r="H445">
        <f t="shared" si="27"/>
        <v>17</v>
      </c>
    </row>
    <row r="446" spans="2:8" x14ac:dyDescent="0.35">
      <c r="B446" s="6">
        <v>443</v>
      </c>
      <c r="C446" t="str">
        <f>INDEX(state,MATCH(Bonus_StatAn!$B446,Analysis!$A:$A,0))</f>
        <v>failed</v>
      </c>
      <c r="D446" s="6">
        <f>INDEX(backers,MATCH(Bonus_StatAn!$B446,Analysis!$A:$A,0))</f>
        <v>2</v>
      </c>
      <c r="E446" t="b">
        <f t="shared" si="24"/>
        <v>0</v>
      </c>
      <c r="F446" t="b">
        <f t="shared" si="25"/>
        <v>1</v>
      </c>
      <c r="G446" t="str">
        <f t="shared" si="26"/>
        <v/>
      </c>
      <c r="H446">
        <f t="shared" si="27"/>
        <v>2</v>
      </c>
    </row>
    <row r="447" spans="2:8" x14ac:dyDescent="0.35">
      <c r="B447" s="6">
        <v>444</v>
      </c>
      <c r="C447" t="str">
        <f>INDEX(state,MATCH(Bonus_StatAn!$B447,Analysis!$A:$A,0))</f>
        <v>failed</v>
      </c>
      <c r="D447" s="6">
        <f>INDEX(backers,MATCH(Bonus_StatAn!$B447,Analysis!$A:$A,0))</f>
        <v>1</v>
      </c>
      <c r="E447" t="b">
        <f t="shared" si="24"/>
        <v>0</v>
      </c>
      <c r="F447" t="b">
        <f t="shared" si="25"/>
        <v>1</v>
      </c>
      <c r="G447" t="str">
        <f t="shared" si="26"/>
        <v/>
      </c>
      <c r="H447">
        <f t="shared" si="27"/>
        <v>1</v>
      </c>
    </row>
    <row r="448" spans="2:8" x14ac:dyDescent="0.35">
      <c r="B448" s="6">
        <v>445</v>
      </c>
      <c r="C448" t="str">
        <f>INDEX(state,MATCH(Bonus_StatAn!$B448,Analysis!$A:$A,0))</f>
        <v>failed</v>
      </c>
      <c r="D448" s="6">
        <f>INDEX(backers,MATCH(Bonus_StatAn!$B448,Analysis!$A:$A,0))</f>
        <v>2</v>
      </c>
      <c r="E448" t="b">
        <f t="shared" si="24"/>
        <v>0</v>
      </c>
      <c r="F448" t="b">
        <f t="shared" si="25"/>
        <v>1</v>
      </c>
      <c r="G448" t="str">
        <f t="shared" si="26"/>
        <v/>
      </c>
      <c r="H448">
        <f t="shared" si="27"/>
        <v>2</v>
      </c>
    </row>
    <row r="449" spans="2:8" x14ac:dyDescent="0.35">
      <c r="B449" s="6">
        <v>446</v>
      </c>
      <c r="C449" t="str">
        <f>INDEX(state,MATCH(Bonus_StatAn!$B449,Analysis!$A:$A,0))</f>
        <v>failed</v>
      </c>
      <c r="D449" s="6">
        <f>INDEX(backers,MATCH(Bonus_StatAn!$B449,Analysis!$A:$A,0))</f>
        <v>16</v>
      </c>
      <c r="E449" t="b">
        <f t="shared" si="24"/>
        <v>0</v>
      </c>
      <c r="F449" t="b">
        <f t="shared" si="25"/>
        <v>1</v>
      </c>
      <c r="G449" t="str">
        <f t="shared" si="26"/>
        <v/>
      </c>
      <c r="H449">
        <f t="shared" si="27"/>
        <v>16</v>
      </c>
    </row>
    <row r="450" spans="2:8" x14ac:dyDescent="0.35">
      <c r="B450" s="6">
        <v>447</v>
      </c>
      <c r="C450" t="str">
        <f>INDEX(state,MATCH(Bonus_StatAn!$B450,Analysis!$A:$A,0))</f>
        <v>failed</v>
      </c>
      <c r="D450" s="6">
        <f>INDEX(backers,MATCH(Bonus_StatAn!$B450,Analysis!$A:$A,0))</f>
        <v>1</v>
      </c>
      <c r="E450" t="b">
        <f t="shared" si="24"/>
        <v>0</v>
      </c>
      <c r="F450" t="b">
        <f t="shared" si="25"/>
        <v>1</v>
      </c>
      <c r="G450" t="str">
        <f t="shared" si="26"/>
        <v/>
      </c>
      <c r="H450">
        <f t="shared" si="27"/>
        <v>1</v>
      </c>
    </row>
    <row r="451" spans="2:8" x14ac:dyDescent="0.35">
      <c r="B451" s="6">
        <v>448</v>
      </c>
      <c r="C451" t="str">
        <f>INDEX(state,MATCH(Bonus_StatAn!$B451,Analysis!$A:$A,0))</f>
        <v>failed</v>
      </c>
      <c r="D451" s="6">
        <f>INDEX(backers,MATCH(Bonus_StatAn!$B451,Analysis!$A:$A,0))</f>
        <v>4</v>
      </c>
      <c r="E451" t="b">
        <f t="shared" si="24"/>
        <v>0</v>
      </c>
      <c r="F451" t="b">
        <f t="shared" si="25"/>
        <v>1</v>
      </c>
      <c r="G451" t="str">
        <f t="shared" si="26"/>
        <v/>
      </c>
      <c r="H451">
        <f t="shared" si="27"/>
        <v>4</v>
      </c>
    </row>
    <row r="452" spans="2:8" x14ac:dyDescent="0.35">
      <c r="B452" s="6">
        <v>449</v>
      </c>
      <c r="C452" t="str">
        <f>INDEX(state,MATCH(Bonus_StatAn!$B452,Analysis!$A:$A,0))</f>
        <v>failed</v>
      </c>
      <c r="D452" s="6">
        <f>INDEX(backers,MATCH(Bonus_StatAn!$B452,Analysis!$A:$A,0))</f>
        <v>5</v>
      </c>
      <c r="E452" t="b">
        <f t="shared" ref="E452:E515" si="28">$C452="successful"</f>
        <v>0</v>
      </c>
      <c r="F452" t="b">
        <f t="shared" ref="F452:F515" si="29">OR($C452="canceled", $C452="failed")</f>
        <v>1</v>
      </c>
      <c r="G452" t="str">
        <f t="shared" ref="G452:G515" si="30">IF($E452, D452, "")</f>
        <v/>
      </c>
      <c r="H452">
        <f t="shared" ref="H452:H515" si="31">IF(F452, D452, "")</f>
        <v>5</v>
      </c>
    </row>
    <row r="453" spans="2:8" x14ac:dyDescent="0.35">
      <c r="B453" s="6">
        <v>450</v>
      </c>
      <c r="C453" t="str">
        <f>INDEX(state,MATCH(Bonus_StatAn!$B453,Analysis!$A:$A,0))</f>
        <v>failed</v>
      </c>
      <c r="D453" s="6">
        <f>INDEX(backers,MATCH(Bonus_StatAn!$B453,Analysis!$A:$A,0))</f>
        <v>7</v>
      </c>
      <c r="E453" t="b">
        <f t="shared" si="28"/>
        <v>0</v>
      </c>
      <c r="F453" t="b">
        <f t="shared" si="29"/>
        <v>1</v>
      </c>
      <c r="G453" t="str">
        <f t="shared" si="30"/>
        <v/>
      </c>
      <c r="H453">
        <f t="shared" si="31"/>
        <v>7</v>
      </c>
    </row>
    <row r="454" spans="2:8" x14ac:dyDescent="0.35">
      <c r="B454" s="6">
        <v>451</v>
      </c>
      <c r="C454" t="str">
        <f>INDEX(state,MATCH(Bonus_StatAn!$B454,Analysis!$A:$A,0))</f>
        <v>failed</v>
      </c>
      <c r="D454" s="6">
        <f>INDEX(backers,MATCH(Bonus_StatAn!$B454,Analysis!$A:$A,0))</f>
        <v>0</v>
      </c>
      <c r="E454" t="b">
        <f t="shared" si="28"/>
        <v>0</v>
      </c>
      <c r="F454" t="b">
        <f t="shared" si="29"/>
        <v>1</v>
      </c>
      <c r="G454" t="str">
        <f t="shared" si="30"/>
        <v/>
      </c>
      <c r="H454">
        <f t="shared" si="31"/>
        <v>0</v>
      </c>
    </row>
    <row r="455" spans="2:8" x14ac:dyDescent="0.35">
      <c r="B455" s="6">
        <v>452</v>
      </c>
      <c r="C455" t="str">
        <f>INDEX(state,MATCH(Bonus_StatAn!$B455,Analysis!$A:$A,0))</f>
        <v>failed</v>
      </c>
      <c r="D455" s="6">
        <f>INDEX(backers,MATCH(Bonus_StatAn!$B455,Analysis!$A:$A,0))</f>
        <v>12</v>
      </c>
      <c r="E455" t="b">
        <f t="shared" si="28"/>
        <v>0</v>
      </c>
      <c r="F455" t="b">
        <f t="shared" si="29"/>
        <v>1</v>
      </c>
      <c r="G455" t="str">
        <f t="shared" si="30"/>
        <v/>
      </c>
      <c r="H455">
        <f t="shared" si="31"/>
        <v>12</v>
      </c>
    </row>
    <row r="456" spans="2:8" x14ac:dyDescent="0.35">
      <c r="B456" s="6">
        <v>453</v>
      </c>
      <c r="C456" t="str">
        <f>INDEX(state,MATCH(Bonus_StatAn!$B456,Analysis!$A:$A,0))</f>
        <v>failed</v>
      </c>
      <c r="D456" s="6">
        <f>INDEX(backers,MATCH(Bonus_StatAn!$B456,Analysis!$A:$A,0))</f>
        <v>2</v>
      </c>
      <c r="E456" t="b">
        <f t="shared" si="28"/>
        <v>0</v>
      </c>
      <c r="F456" t="b">
        <f t="shared" si="29"/>
        <v>1</v>
      </c>
      <c r="G456" t="str">
        <f t="shared" si="30"/>
        <v/>
      </c>
      <c r="H456">
        <f t="shared" si="31"/>
        <v>2</v>
      </c>
    </row>
    <row r="457" spans="2:8" x14ac:dyDescent="0.35">
      <c r="B457" s="6">
        <v>454</v>
      </c>
      <c r="C457" t="str">
        <f>INDEX(state,MATCH(Bonus_StatAn!$B457,Analysis!$A:$A,0))</f>
        <v>failed</v>
      </c>
      <c r="D457" s="6">
        <f>INDEX(backers,MATCH(Bonus_StatAn!$B457,Analysis!$A:$A,0))</f>
        <v>5</v>
      </c>
      <c r="E457" t="b">
        <f t="shared" si="28"/>
        <v>0</v>
      </c>
      <c r="F457" t="b">
        <f t="shared" si="29"/>
        <v>1</v>
      </c>
      <c r="G457" t="str">
        <f t="shared" si="30"/>
        <v/>
      </c>
      <c r="H457">
        <f t="shared" si="31"/>
        <v>5</v>
      </c>
    </row>
    <row r="458" spans="2:8" x14ac:dyDescent="0.35">
      <c r="B458" s="6">
        <v>455</v>
      </c>
      <c r="C458" t="str">
        <f>INDEX(state,MATCH(Bonus_StatAn!$B458,Analysis!$A:$A,0))</f>
        <v>failed</v>
      </c>
      <c r="D458" s="6">
        <f>INDEX(backers,MATCH(Bonus_StatAn!$B458,Analysis!$A:$A,0))</f>
        <v>2</v>
      </c>
      <c r="E458" t="b">
        <f t="shared" si="28"/>
        <v>0</v>
      </c>
      <c r="F458" t="b">
        <f t="shared" si="29"/>
        <v>1</v>
      </c>
      <c r="G458" t="str">
        <f t="shared" si="30"/>
        <v/>
      </c>
      <c r="H458">
        <f t="shared" si="31"/>
        <v>2</v>
      </c>
    </row>
    <row r="459" spans="2:8" x14ac:dyDescent="0.35">
      <c r="B459" s="6">
        <v>456</v>
      </c>
      <c r="C459" t="str">
        <f>INDEX(state,MATCH(Bonus_StatAn!$B459,Analysis!$A:$A,0))</f>
        <v>failed</v>
      </c>
      <c r="D459" s="6">
        <f>INDEX(backers,MATCH(Bonus_StatAn!$B459,Analysis!$A:$A,0))</f>
        <v>3</v>
      </c>
      <c r="E459" t="b">
        <f t="shared" si="28"/>
        <v>0</v>
      </c>
      <c r="F459" t="b">
        <f t="shared" si="29"/>
        <v>1</v>
      </c>
      <c r="G459" t="str">
        <f t="shared" si="30"/>
        <v/>
      </c>
      <c r="H459">
        <f t="shared" si="31"/>
        <v>3</v>
      </c>
    </row>
    <row r="460" spans="2:8" x14ac:dyDescent="0.35">
      <c r="B460" s="6">
        <v>457</v>
      </c>
      <c r="C460" t="str">
        <f>INDEX(state,MATCH(Bonus_StatAn!$B460,Analysis!$A:$A,0))</f>
        <v>failed</v>
      </c>
      <c r="D460" s="6">
        <f>INDEX(backers,MATCH(Bonus_StatAn!$B460,Analysis!$A:$A,0))</f>
        <v>0</v>
      </c>
      <c r="E460" t="b">
        <f t="shared" si="28"/>
        <v>0</v>
      </c>
      <c r="F460" t="b">
        <f t="shared" si="29"/>
        <v>1</v>
      </c>
      <c r="G460" t="str">
        <f t="shared" si="30"/>
        <v/>
      </c>
      <c r="H460">
        <f t="shared" si="31"/>
        <v>0</v>
      </c>
    </row>
    <row r="461" spans="2:8" x14ac:dyDescent="0.35">
      <c r="B461" s="6">
        <v>458</v>
      </c>
      <c r="C461" t="str">
        <f>INDEX(state,MATCH(Bonus_StatAn!$B461,Analysis!$A:$A,0))</f>
        <v>failed</v>
      </c>
      <c r="D461" s="6">
        <f>INDEX(backers,MATCH(Bonus_StatAn!$B461,Analysis!$A:$A,0))</f>
        <v>49</v>
      </c>
      <c r="E461" t="b">
        <f t="shared" si="28"/>
        <v>0</v>
      </c>
      <c r="F461" t="b">
        <f t="shared" si="29"/>
        <v>1</v>
      </c>
      <c r="G461" t="str">
        <f t="shared" si="30"/>
        <v/>
      </c>
      <c r="H461">
        <f t="shared" si="31"/>
        <v>49</v>
      </c>
    </row>
    <row r="462" spans="2:8" x14ac:dyDescent="0.35">
      <c r="B462" s="6">
        <v>459</v>
      </c>
      <c r="C462" t="str">
        <f>INDEX(state,MATCH(Bonus_StatAn!$B462,Analysis!$A:$A,0))</f>
        <v>failed</v>
      </c>
      <c r="D462" s="6">
        <f>INDEX(backers,MATCH(Bonus_StatAn!$B462,Analysis!$A:$A,0))</f>
        <v>1</v>
      </c>
      <c r="E462" t="b">
        <f t="shared" si="28"/>
        <v>0</v>
      </c>
      <c r="F462" t="b">
        <f t="shared" si="29"/>
        <v>1</v>
      </c>
      <c r="G462" t="str">
        <f t="shared" si="30"/>
        <v/>
      </c>
      <c r="H462">
        <f t="shared" si="31"/>
        <v>1</v>
      </c>
    </row>
    <row r="463" spans="2:8" x14ac:dyDescent="0.35">
      <c r="B463" s="6">
        <v>460</v>
      </c>
      <c r="C463" t="str">
        <f>INDEX(state,MATCH(Bonus_StatAn!$B463,Analysis!$A:$A,0))</f>
        <v>failed</v>
      </c>
      <c r="D463" s="6">
        <f>INDEX(backers,MATCH(Bonus_StatAn!$B463,Analysis!$A:$A,0))</f>
        <v>2</v>
      </c>
      <c r="E463" t="b">
        <f t="shared" si="28"/>
        <v>0</v>
      </c>
      <c r="F463" t="b">
        <f t="shared" si="29"/>
        <v>1</v>
      </c>
      <c r="G463" t="str">
        <f t="shared" si="30"/>
        <v/>
      </c>
      <c r="H463">
        <f t="shared" si="31"/>
        <v>2</v>
      </c>
    </row>
    <row r="464" spans="2:8" x14ac:dyDescent="0.35">
      <c r="B464" s="6">
        <v>461</v>
      </c>
      <c r="C464" t="str">
        <f>INDEX(state,MATCH(Bonus_StatAn!$B464,Analysis!$A:$A,0))</f>
        <v>failed</v>
      </c>
      <c r="D464" s="6">
        <f>INDEX(backers,MATCH(Bonus_StatAn!$B464,Analysis!$A:$A,0))</f>
        <v>0</v>
      </c>
      <c r="E464" t="b">
        <f t="shared" si="28"/>
        <v>0</v>
      </c>
      <c r="F464" t="b">
        <f t="shared" si="29"/>
        <v>1</v>
      </c>
      <c r="G464" t="str">
        <f t="shared" si="30"/>
        <v/>
      </c>
      <c r="H464">
        <f t="shared" si="31"/>
        <v>0</v>
      </c>
    </row>
    <row r="465" spans="2:8" x14ac:dyDescent="0.35">
      <c r="B465" s="6">
        <v>462</v>
      </c>
      <c r="C465" t="str">
        <f>INDEX(state,MATCH(Bonus_StatAn!$B465,Analysis!$A:$A,0))</f>
        <v>failed</v>
      </c>
      <c r="D465" s="6">
        <f>INDEX(backers,MATCH(Bonus_StatAn!$B465,Analysis!$A:$A,0))</f>
        <v>0</v>
      </c>
      <c r="E465" t="b">
        <f t="shared" si="28"/>
        <v>0</v>
      </c>
      <c r="F465" t="b">
        <f t="shared" si="29"/>
        <v>1</v>
      </c>
      <c r="G465" t="str">
        <f t="shared" si="30"/>
        <v/>
      </c>
      <c r="H465">
        <f t="shared" si="31"/>
        <v>0</v>
      </c>
    </row>
    <row r="466" spans="2:8" x14ac:dyDescent="0.35">
      <c r="B466" s="6">
        <v>463</v>
      </c>
      <c r="C466" t="str">
        <f>INDEX(state,MATCH(Bonus_StatAn!$B466,Analysis!$A:$A,0))</f>
        <v>failed</v>
      </c>
      <c r="D466" s="6">
        <f>INDEX(backers,MATCH(Bonus_StatAn!$B466,Analysis!$A:$A,0))</f>
        <v>11</v>
      </c>
      <c r="E466" t="b">
        <f t="shared" si="28"/>
        <v>0</v>
      </c>
      <c r="F466" t="b">
        <f t="shared" si="29"/>
        <v>1</v>
      </c>
      <c r="G466" t="str">
        <f t="shared" si="30"/>
        <v/>
      </c>
      <c r="H466">
        <f t="shared" si="31"/>
        <v>11</v>
      </c>
    </row>
    <row r="467" spans="2:8" x14ac:dyDescent="0.35">
      <c r="B467" s="6">
        <v>464</v>
      </c>
      <c r="C467" t="str">
        <f>INDEX(state,MATCH(Bonus_StatAn!$B467,Analysis!$A:$A,0))</f>
        <v>failed</v>
      </c>
      <c r="D467" s="6">
        <f>INDEX(backers,MATCH(Bonus_StatAn!$B467,Analysis!$A:$A,0))</f>
        <v>1</v>
      </c>
      <c r="E467" t="b">
        <f t="shared" si="28"/>
        <v>0</v>
      </c>
      <c r="F467" t="b">
        <f t="shared" si="29"/>
        <v>1</v>
      </c>
      <c r="G467" t="str">
        <f t="shared" si="30"/>
        <v/>
      </c>
      <c r="H467">
        <f t="shared" si="31"/>
        <v>1</v>
      </c>
    </row>
    <row r="468" spans="2:8" x14ac:dyDescent="0.35">
      <c r="B468" s="6">
        <v>465</v>
      </c>
      <c r="C468" t="str">
        <f>INDEX(state,MATCH(Bonus_StatAn!$B468,Analysis!$A:$A,0))</f>
        <v>failed</v>
      </c>
      <c r="D468" s="6">
        <f>INDEX(backers,MATCH(Bonus_StatAn!$B468,Analysis!$A:$A,0))</f>
        <v>8</v>
      </c>
      <c r="E468" t="b">
        <f t="shared" si="28"/>
        <v>0</v>
      </c>
      <c r="F468" t="b">
        <f t="shared" si="29"/>
        <v>1</v>
      </c>
      <c r="G468" t="str">
        <f t="shared" si="30"/>
        <v/>
      </c>
      <c r="H468">
        <f t="shared" si="31"/>
        <v>8</v>
      </c>
    </row>
    <row r="469" spans="2:8" x14ac:dyDescent="0.35">
      <c r="B469" s="6">
        <v>466</v>
      </c>
      <c r="C469" t="str">
        <f>INDEX(state,MATCH(Bonus_StatAn!$B469,Analysis!$A:$A,0))</f>
        <v>failed</v>
      </c>
      <c r="D469" s="6">
        <f>INDEX(backers,MATCH(Bonus_StatAn!$B469,Analysis!$A:$A,0))</f>
        <v>5</v>
      </c>
      <c r="E469" t="b">
        <f t="shared" si="28"/>
        <v>0</v>
      </c>
      <c r="F469" t="b">
        <f t="shared" si="29"/>
        <v>1</v>
      </c>
      <c r="G469" t="str">
        <f t="shared" si="30"/>
        <v/>
      </c>
      <c r="H469">
        <f t="shared" si="31"/>
        <v>5</v>
      </c>
    </row>
    <row r="470" spans="2:8" x14ac:dyDescent="0.35">
      <c r="B470" s="6">
        <v>467</v>
      </c>
      <c r="C470" t="str">
        <f>INDEX(state,MATCH(Bonus_StatAn!$B470,Analysis!$A:$A,0))</f>
        <v>failed</v>
      </c>
      <c r="D470" s="6">
        <f>INDEX(backers,MATCH(Bonus_StatAn!$B470,Analysis!$A:$A,0))</f>
        <v>39</v>
      </c>
      <c r="E470" t="b">
        <f t="shared" si="28"/>
        <v>0</v>
      </c>
      <c r="F470" t="b">
        <f t="shared" si="29"/>
        <v>1</v>
      </c>
      <c r="G470" t="str">
        <f t="shared" si="30"/>
        <v/>
      </c>
      <c r="H470">
        <f t="shared" si="31"/>
        <v>39</v>
      </c>
    </row>
    <row r="471" spans="2:8" x14ac:dyDescent="0.35">
      <c r="B471" s="6">
        <v>468</v>
      </c>
      <c r="C471" t="str">
        <f>INDEX(state,MATCH(Bonus_StatAn!$B471,Analysis!$A:$A,0))</f>
        <v>failed</v>
      </c>
      <c r="D471" s="6">
        <f>INDEX(backers,MATCH(Bonus_StatAn!$B471,Analysis!$A:$A,0))</f>
        <v>0</v>
      </c>
      <c r="E471" t="b">
        <f t="shared" si="28"/>
        <v>0</v>
      </c>
      <c r="F471" t="b">
        <f t="shared" si="29"/>
        <v>1</v>
      </c>
      <c r="G471" t="str">
        <f t="shared" si="30"/>
        <v/>
      </c>
      <c r="H471">
        <f t="shared" si="31"/>
        <v>0</v>
      </c>
    </row>
    <row r="472" spans="2:8" x14ac:dyDescent="0.35">
      <c r="B472" s="6">
        <v>469</v>
      </c>
      <c r="C472" t="str">
        <f>INDEX(state,MATCH(Bonus_StatAn!$B472,Analysis!$A:$A,0))</f>
        <v>failed</v>
      </c>
      <c r="D472" s="6">
        <f>INDEX(backers,MATCH(Bonus_StatAn!$B472,Analysis!$A:$A,0))</f>
        <v>0</v>
      </c>
      <c r="E472" t="b">
        <f t="shared" si="28"/>
        <v>0</v>
      </c>
      <c r="F472" t="b">
        <f t="shared" si="29"/>
        <v>1</v>
      </c>
      <c r="G472" t="str">
        <f t="shared" si="30"/>
        <v/>
      </c>
      <c r="H472">
        <f t="shared" si="31"/>
        <v>0</v>
      </c>
    </row>
    <row r="473" spans="2:8" x14ac:dyDescent="0.35">
      <c r="B473" s="6">
        <v>470</v>
      </c>
      <c r="C473" t="str">
        <f>INDEX(state,MATCH(Bonus_StatAn!$B473,Analysis!$A:$A,0))</f>
        <v>failed</v>
      </c>
      <c r="D473" s="6">
        <f>INDEX(backers,MATCH(Bonus_StatAn!$B473,Analysis!$A:$A,0))</f>
        <v>2</v>
      </c>
      <c r="E473" t="b">
        <f t="shared" si="28"/>
        <v>0</v>
      </c>
      <c r="F473" t="b">
        <f t="shared" si="29"/>
        <v>1</v>
      </c>
      <c r="G473" t="str">
        <f t="shared" si="30"/>
        <v/>
      </c>
      <c r="H473">
        <f t="shared" si="31"/>
        <v>2</v>
      </c>
    </row>
    <row r="474" spans="2:8" x14ac:dyDescent="0.35">
      <c r="B474" s="6">
        <v>471</v>
      </c>
      <c r="C474" t="str">
        <f>INDEX(state,MATCH(Bonus_StatAn!$B474,Analysis!$A:$A,0))</f>
        <v>failed</v>
      </c>
      <c r="D474" s="6">
        <f>INDEX(backers,MATCH(Bonus_StatAn!$B474,Analysis!$A:$A,0))</f>
        <v>170</v>
      </c>
      <c r="E474" t="b">
        <f t="shared" si="28"/>
        <v>0</v>
      </c>
      <c r="F474" t="b">
        <f t="shared" si="29"/>
        <v>1</v>
      </c>
      <c r="G474" t="str">
        <f t="shared" si="30"/>
        <v/>
      </c>
      <c r="H474">
        <f t="shared" si="31"/>
        <v>170</v>
      </c>
    </row>
    <row r="475" spans="2:8" x14ac:dyDescent="0.35">
      <c r="B475" s="6">
        <v>472</v>
      </c>
      <c r="C475" t="str">
        <f>INDEX(state,MATCH(Bonus_StatAn!$B475,Analysis!$A:$A,0))</f>
        <v>failed</v>
      </c>
      <c r="D475" s="6">
        <f>INDEX(backers,MATCH(Bonus_StatAn!$B475,Analysis!$A:$A,0))</f>
        <v>5</v>
      </c>
      <c r="E475" t="b">
        <f t="shared" si="28"/>
        <v>0</v>
      </c>
      <c r="F475" t="b">
        <f t="shared" si="29"/>
        <v>1</v>
      </c>
      <c r="G475" t="str">
        <f t="shared" si="30"/>
        <v/>
      </c>
      <c r="H475">
        <f t="shared" si="31"/>
        <v>5</v>
      </c>
    </row>
    <row r="476" spans="2:8" x14ac:dyDescent="0.35">
      <c r="B476" s="6">
        <v>473</v>
      </c>
      <c r="C476" t="str">
        <f>INDEX(state,MATCH(Bonus_StatAn!$B476,Analysis!$A:$A,0))</f>
        <v>failed</v>
      </c>
      <c r="D476" s="6">
        <f>INDEX(backers,MATCH(Bonus_StatAn!$B476,Analysis!$A:$A,0))</f>
        <v>14</v>
      </c>
      <c r="E476" t="b">
        <f t="shared" si="28"/>
        <v>0</v>
      </c>
      <c r="F476" t="b">
        <f t="shared" si="29"/>
        <v>1</v>
      </c>
      <c r="G476" t="str">
        <f t="shared" si="30"/>
        <v/>
      </c>
      <c r="H476">
        <f t="shared" si="31"/>
        <v>14</v>
      </c>
    </row>
    <row r="477" spans="2:8" x14ac:dyDescent="0.35">
      <c r="B477" s="6">
        <v>474</v>
      </c>
      <c r="C477" t="str">
        <f>INDEX(state,MATCH(Bonus_StatAn!$B477,Analysis!$A:$A,0))</f>
        <v>failed</v>
      </c>
      <c r="D477" s="6">
        <f>INDEX(backers,MATCH(Bonus_StatAn!$B477,Analysis!$A:$A,0))</f>
        <v>1</v>
      </c>
      <c r="E477" t="b">
        <f t="shared" si="28"/>
        <v>0</v>
      </c>
      <c r="F477" t="b">
        <f t="shared" si="29"/>
        <v>1</v>
      </c>
      <c r="G477" t="str">
        <f t="shared" si="30"/>
        <v/>
      </c>
      <c r="H477">
        <f t="shared" si="31"/>
        <v>1</v>
      </c>
    </row>
    <row r="478" spans="2:8" x14ac:dyDescent="0.35">
      <c r="B478" s="6">
        <v>475</v>
      </c>
      <c r="C478" t="str">
        <f>INDEX(state,MATCH(Bonus_StatAn!$B478,Analysis!$A:$A,0))</f>
        <v>failed</v>
      </c>
      <c r="D478" s="6">
        <f>INDEX(backers,MATCH(Bonus_StatAn!$B478,Analysis!$A:$A,0))</f>
        <v>0</v>
      </c>
      <c r="E478" t="b">
        <f t="shared" si="28"/>
        <v>0</v>
      </c>
      <c r="F478" t="b">
        <f t="shared" si="29"/>
        <v>1</v>
      </c>
      <c r="G478" t="str">
        <f t="shared" si="30"/>
        <v/>
      </c>
      <c r="H478">
        <f t="shared" si="31"/>
        <v>0</v>
      </c>
    </row>
    <row r="479" spans="2:8" x14ac:dyDescent="0.35">
      <c r="B479" s="6">
        <v>476</v>
      </c>
      <c r="C479" t="str">
        <f>INDEX(state,MATCH(Bonus_StatAn!$B479,Analysis!$A:$A,0))</f>
        <v>failed</v>
      </c>
      <c r="D479" s="6">
        <f>INDEX(backers,MATCH(Bonus_StatAn!$B479,Analysis!$A:$A,0))</f>
        <v>124</v>
      </c>
      <c r="E479" t="b">
        <f t="shared" si="28"/>
        <v>0</v>
      </c>
      <c r="F479" t="b">
        <f t="shared" si="29"/>
        <v>1</v>
      </c>
      <c r="G479" t="str">
        <f t="shared" si="30"/>
        <v/>
      </c>
      <c r="H479">
        <f t="shared" si="31"/>
        <v>124</v>
      </c>
    </row>
    <row r="480" spans="2:8" x14ac:dyDescent="0.35">
      <c r="B480" s="6">
        <v>477</v>
      </c>
      <c r="C480" t="str">
        <f>INDEX(state,MATCH(Bonus_StatAn!$B480,Analysis!$A:$A,0))</f>
        <v>failed</v>
      </c>
      <c r="D480" s="6">
        <f>INDEX(backers,MATCH(Bonus_StatAn!$B480,Analysis!$A:$A,0))</f>
        <v>0</v>
      </c>
      <c r="E480" t="b">
        <f t="shared" si="28"/>
        <v>0</v>
      </c>
      <c r="F480" t="b">
        <f t="shared" si="29"/>
        <v>1</v>
      </c>
      <c r="G480" t="str">
        <f t="shared" si="30"/>
        <v/>
      </c>
      <c r="H480">
        <f t="shared" si="31"/>
        <v>0</v>
      </c>
    </row>
    <row r="481" spans="2:8" x14ac:dyDescent="0.35">
      <c r="B481" s="6">
        <v>478</v>
      </c>
      <c r="C481" t="str">
        <f>INDEX(state,MATCH(Bonus_StatAn!$B481,Analysis!$A:$A,0))</f>
        <v>failed</v>
      </c>
      <c r="D481" s="6">
        <f>INDEX(backers,MATCH(Bonus_StatAn!$B481,Analysis!$A:$A,0))</f>
        <v>0</v>
      </c>
      <c r="E481" t="b">
        <f t="shared" si="28"/>
        <v>0</v>
      </c>
      <c r="F481" t="b">
        <f t="shared" si="29"/>
        <v>1</v>
      </c>
      <c r="G481" t="str">
        <f t="shared" si="30"/>
        <v/>
      </c>
      <c r="H481">
        <f t="shared" si="31"/>
        <v>0</v>
      </c>
    </row>
    <row r="482" spans="2:8" x14ac:dyDescent="0.35">
      <c r="B482" s="6">
        <v>479</v>
      </c>
      <c r="C482" t="str">
        <f>INDEX(state,MATCH(Bonus_StatAn!$B482,Analysis!$A:$A,0))</f>
        <v>failed</v>
      </c>
      <c r="D482" s="6">
        <f>INDEX(backers,MATCH(Bonus_StatAn!$B482,Analysis!$A:$A,0))</f>
        <v>55</v>
      </c>
      <c r="E482" t="b">
        <f t="shared" si="28"/>
        <v>0</v>
      </c>
      <c r="F482" t="b">
        <f t="shared" si="29"/>
        <v>1</v>
      </c>
      <c r="G482" t="str">
        <f t="shared" si="30"/>
        <v/>
      </c>
      <c r="H482">
        <f t="shared" si="31"/>
        <v>55</v>
      </c>
    </row>
    <row r="483" spans="2:8" x14ac:dyDescent="0.35">
      <c r="B483" s="6">
        <v>480</v>
      </c>
      <c r="C483" t="str">
        <f>INDEX(state,MATCH(Bonus_StatAn!$B483,Analysis!$A:$A,0))</f>
        <v>failed</v>
      </c>
      <c r="D483" s="6">
        <f>INDEX(backers,MATCH(Bonus_StatAn!$B483,Analysis!$A:$A,0))</f>
        <v>140</v>
      </c>
      <c r="E483" t="b">
        <f t="shared" si="28"/>
        <v>0</v>
      </c>
      <c r="F483" t="b">
        <f t="shared" si="29"/>
        <v>1</v>
      </c>
      <c r="G483" t="str">
        <f t="shared" si="30"/>
        <v/>
      </c>
      <c r="H483">
        <f t="shared" si="31"/>
        <v>140</v>
      </c>
    </row>
    <row r="484" spans="2:8" x14ac:dyDescent="0.35">
      <c r="B484" s="6">
        <v>481</v>
      </c>
      <c r="C484" t="str">
        <f>INDEX(state,MATCH(Bonus_StatAn!$B484,Analysis!$A:$A,0))</f>
        <v>failed</v>
      </c>
      <c r="D484" s="6">
        <f>INDEX(backers,MATCH(Bonus_StatAn!$B484,Analysis!$A:$A,0))</f>
        <v>21</v>
      </c>
      <c r="E484" t="b">
        <f t="shared" si="28"/>
        <v>0</v>
      </c>
      <c r="F484" t="b">
        <f t="shared" si="29"/>
        <v>1</v>
      </c>
      <c r="G484" t="str">
        <f t="shared" si="30"/>
        <v/>
      </c>
      <c r="H484">
        <f t="shared" si="31"/>
        <v>21</v>
      </c>
    </row>
    <row r="485" spans="2:8" x14ac:dyDescent="0.35">
      <c r="B485" s="6">
        <v>482</v>
      </c>
      <c r="C485" t="str">
        <f>INDEX(state,MATCH(Bonus_StatAn!$B485,Analysis!$A:$A,0))</f>
        <v>failed</v>
      </c>
      <c r="D485" s="6">
        <f>INDEX(backers,MATCH(Bonus_StatAn!$B485,Analysis!$A:$A,0))</f>
        <v>1</v>
      </c>
      <c r="E485" t="b">
        <f t="shared" si="28"/>
        <v>0</v>
      </c>
      <c r="F485" t="b">
        <f t="shared" si="29"/>
        <v>1</v>
      </c>
      <c r="G485" t="str">
        <f t="shared" si="30"/>
        <v/>
      </c>
      <c r="H485">
        <f t="shared" si="31"/>
        <v>1</v>
      </c>
    </row>
    <row r="486" spans="2:8" x14ac:dyDescent="0.35">
      <c r="B486" s="6">
        <v>483</v>
      </c>
      <c r="C486" t="str">
        <f>INDEX(state,MATCH(Bonus_StatAn!$B486,Analysis!$A:$A,0))</f>
        <v>failed</v>
      </c>
      <c r="D486" s="6">
        <f>INDEX(backers,MATCH(Bonus_StatAn!$B486,Analysis!$A:$A,0))</f>
        <v>147</v>
      </c>
      <c r="E486" t="b">
        <f t="shared" si="28"/>
        <v>0</v>
      </c>
      <c r="F486" t="b">
        <f t="shared" si="29"/>
        <v>1</v>
      </c>
      <c r="G486" t="str">
        <f t="shared" si="30"/>
        <v/>
      </c>
      <c r="H486">
        <f t="shared" si="31"/>
        <v>147</v>
      </c>
    </row>
    <row r="487" spans="2:8" x14ac:dyDescent="0.35">
      <c r="B487" s="6">
        <v>484</v>
      </c>
      <c r="C487" t="str">
        <f>INDEX(state,MATCH(Bonus_StatAn!$B487,Analysis!$A:$A,0))</f>
        <v>failed</v>
      </c>
      <c r="D487" s="6">
        <f>INDEX(backers,MATCH(Bonus_StatAn!$B487,Analysis!$A:$A,0))</f>
        <v>11</v>
      </c>
      <c r="E487" t="b">
        <f t="shared" si="28"/>
        <v>0</v>
      </c>
      <c r="F487" t="b">
        <f t="shared" si="29"/>
        <v>1</v>
      </c>
      <c r="G487" t="str">
        <f t="shared" si="30"/>
        <v/>
      </c>
      <c r="H487">
        <f t="shared" si="31"/>
        <v>11</v>
      </c>
    </row>
    <row r="488" spans="2:8" x14ac:dyDescent="0.35">
      <c r="B488" s="6">
        <v>485</v>
      </c>
      <c r="C488" t="str">
        <f>INDEX(state,MATCH(Bonus_StatAn!$B488,Analysis!$A:$A,0))</f>
        <v>failed</v>
      </c>
      <c r="D488" s="6">
        <f>INDEX(backers,MATCH(Bonus_StatAn!$B488,Analysis!$A:$A,0))</f>
        <v>125</v>
      </c>
      <c r="E488" t="b">
        <f t="shared" si="28"/>
        <v>0</v>
      </c>
      <c r="F488" t="b">
        <f t="shared" si="29"/>
        <v>1</v>
      </c>
      <c r="G488" t="str">
        <f t="shared" si="30"/>
        <v/>
      </c>
      <c r="H488">
        <f t="shared" si="31"/>
        <v>125</v>
      </c>
    </row>
    <row r="489" spans="2:8" x14ac:dyDescent="0.35">
      <c r="B489" s="6">
        <v>486</v>
      </c>
      <c r="C489" t="str">
        <f>INDEX(state,MATCH(Bonus_StatAn!$B489,Analysis!$A:$A,0))</f>
        <v>failed</v>
      </c>
      <c r="D489" s="6">
        <f>INDEX(backers,MATCH(Bonus_StatAn!$B489,Analysis!$A:$A,0))</f>
        <v>1</v>
      </c>
      <c r="E489" t="b">
        <f t="shared" si="28"/>
        <v>0</v>
      </c>
      <c r="F489" t="b">
        <f t="shared" si="29"/>
        <v>1</v>
      </c>
      <c r="G489" t="str">
        <f t="shared" si="30"/>
        <v/>
      </c>
      <c r="H489">
        <f t="shared" si="31"/>
        <v>1</v>
      </c>
    </row>
    <row r="490" spans="2:8" x14ac:dyDescent="0.35">
      <c r="B490" s="6">
        <v>487</v>
      </c>
      <c r="C490" t="str">
        <f>INDEX(state,MATCH(Bonus_StatAn!$B490,Analysis!$A:$A,0))</f>
        <v>failed</v>
      </c>
      <c r="D490" s="6">
        <f>INDEX(backers,MATCH(Bonus_StatAn!$B490,Analysis!$A:$A,0))</f>
        <v>0</v>
      </c>
      <c r="E490" t="b">
        <f t="shared" si="28"/>
        <v>0</v>
      </c>
      <c r="F490" t="b">
        <f t="shared" si="29"/>
        <v>1</v>
      </c>
      <c r="G490" t="str">
        <f t="shared" si="30"/>
        <v/>
      </c>
      <c r="H490">
        <f t="shared" si="31"/>
        <v>0</v>
      </c>
    </row>
    <row r="491" spans="2:8" x14ac:dyDescent="0.35">
      <c r="B491" s="6">
        <v>488</v>
      </c>
      <c r="C491" t="str">
        <f>INDEX(state,MATCH(Bonus_StatAn!$B491,Analysis!$A:$A,0))</f>
        <v>failed</v>
      </c>
      <c r="D491" s="6">
        <f>INDEX(backers,MATCH(Bonus_StatAn!$B491,Analysis!$A:$A,0))</f>
        <v>0</v>
      </c>
      <c r="E491" t="b">
        <f t="shared" si="28"/>
        <v>0</v>
      </c>
      <c r="F491" t="b">
        <f t="shared" si="29"/>
        <v>1</v>
      </c>
      <c r="G491" t="str">
        <f t="shared" si="30"/>
        <v/>
      </c>
      <c r="H491">
        <f t="shared" si="31"/>
        <v>0</v>
      </c>
    </row>
    <row r="492" spans="2:8" x14ac:dyDescent="0.35">
      <c r="B492" s="6">
        <v>489</v>
      </c>
      <c r="C492" t="str">
        <f>INDEX(state,MATCH(Bonus_StatAn!$B492,Analysis!$A:$A,0))</f>
        <v>failed</v>
      </c>
      <c r="D492" s="6">
        <f>INDEX(backers,MATCH(Bonus_StatAn!$B492,Analysis!$A:$A,0))</f>
        <v>3</v>
      </c>
      <c r="E492" t="b">
        <f t="shared" si="28"/>
        <v>0</v>
      </c>
      <c r="F492" t="b">
        <f t="shared" si="29"/>
        <v>1</v>
      </c>
      <c r="G492" t="str">
        <f t="shared" si="30"/>
        <v/>
      </c>
      <c r="H492">
        <f t="shared" si="31"/>
        <v>3</v>
      </c>
    </row>
    <row r="493" spans="2:8" x14ac:dyDescent="0.35">
      <c r="B493" s="6">
        <v>490</v>
      </c>
      <c r="C493" t="str">
        <f>INDEX(state,MATCH(Bonus_StatAn!$B493,Analysis!$A:$A,0))</f>
        <v>failed</v>
      </c>
      <c r="D493" s="6">
        <f>INDEX(backers,MATCH(Bonus_StatAn!$B493,Analysis!$A:$A,0))</f>
        <v>0</v>
      </c>
      <c r="E493" t="b">
        <f t="shared" si="28"/>
        <v>0</v>
      </c>
      <c r="F493" t="b">
        <f t="shared" si="29"/>
        <v>1</v>
      </c>
      <c r="G493" t="str">
        <f t="shared" si="30"/>
        <v/>
      </c>
      <c r="H493">
        <f t="shared" si="31"/>
        <v>0</v>
      </c>
    </row>
    <row r="494" spans="2:8" x14ac:dyDescent="0.35">
      <c r="B494" s="6">
        <v>491</v>
      </c>
      <c r="C494" t="str">
        <f>INDEX(state,MATCH(Bonus_StatAn!$B494,Analysis!$A:$A,0))</f>
        <v>failed</v>
      </c>
      <c r="D494" s="6">
        <f>INDEX(backers,MATCH(Bonus_StatAn!$B494,Analysis!$A:$A,0))</f>
        <v>0</v>
      </c>
      <c r="E494" t="b">
        <f t="shared" si="28"/>
        <v>0</v>
      </c>
      <c r="F494" t="b">
        <f t="shared" si="29"/>
        <v>1</v>
      </c>
      <c r="G494" t="str">
        <f t="shared" si="30"/>
        <v/>
      </c>
      <c r="H494">
        <f t="shared" si="31"/>
        <v>0</v>
      </c>
    </row>
    <row r="495" spans="2:8" x14ac:dyDescent="0.35">
      <c r="B495" s="6">
        <v>492</v>
      </c>
      <c r="C495" t="str">
        <f>INDEX(state,MATCH(Bonus_StatAn!$B495,Analysis!$A:$A,0))</f>
        <v>failed</v>
      </c>
      <c r="D495" s="6">
        <f>INDEX(backers,MATCH(Bonus_StatAn!$B495,Analysis!$A:$A,0))</f>
        <v>0</v>
      </c>
      <c r="E495" t="b">
        <f t="shared" si="28"/>
        <v>0</v>
      </c>
      <c r="F495" t="b">
        <f t="shared" si="29"/>
        <v>1</v>
      </c>
      <c r="G495" t="str">
        <f t="shared" si="30"/>
        <v/>
      </c>
      <c r="H495">
        <f t="shared" si="31"/>
        <v>0</v>
      </c>
    </row>
    <row r="496" spans="2:8" x14ac:dyDescent="0.35">
      <c r="B496" s="6">
        <v>493</v>
      </c>
      <c r="C496" t="str">
        <f>INDEX(state,MATCH(Bonus_StatAn!$B496,Analysis!$A:$A,0))</f>
        <v>failed</v>
      </c>
      <c r="D496" s="6">
        <f>INDEX(backers,MATCH(Bonus_StatAn!$B496,Analysis!$A:$A,0))</f>
        <v>0</v>
      </c>
      <c r="E496" t="b">
        <f t="shared" si="28"/>
        <v>0</v>
      </c>
      <c r="F496" t="b">
        <f t="shared" si="29"/>
        <v>1</v>
      </c>
      <c r="G496" t="str">
        <f t="shared" si="30"/>
        <v/>
      </c>
      <c r="H496">
        <f t="shared" si="31"/>
        <v>0</v>
      </c>
    </row>
    <row r="497" spans="2:8" x14ac:dyDescent="0.35">
      <c r="B497" s="6">
        <v>494</v>
      </c>
      <c r="C497" t="str">
        <f>INDEX(state,MATCH(Bonus_StatAn!$B497,Analysis!$A:$A,0))</f>
        <v>failed</v>
      </c>
      <c r="D497" s="6">
        <f>INDEX(backers,MATCH(Bonus_StatAn!$B497,Analysis!$A:$A,0))</f>
        <v>3</v>
      </c>
      <c r="E497" t="b">
        <f t="shared" si="28"/>
        <v>0</v>
      </c>
      <c r="F497" t="b">
        <f t="shared" si="29"/>
        <v>1</v>
      </c>
      <c r="G497" t="str">
        <f t="shared" si="30"/>
        <v/>
      </c>
      <c r="H497">
        <f t="shared" si="31"/>
        <v>3</v>
      </c>
    </row>
    <row r="498" spans="2:8" x14ac:dyDescent="0.35">
      <c r="B498" s="6">
        <v>495</v>
      </c>
      <c r="C498" t="str">
        <f>INDEX(state,MATCH(Bonus_StatAn!$B498,Analysis!$A:$A,0))</f>
        <v>failed</v>
      </c>
      <c r="D498" s="6">
        <f>INDEX(backers,MATCH(Bonus_StatAn!$B498,Analysis!$A:$A,0))</f>
        <v>0</v>
      </c>
      <c r="E498" t="b">
        <f t="shared" si="28"/>
        <v>0</v>
      </c>
      <c r="F498" t="b">
        <f t="shared" si="29"/>
        <v>1</v>
      </c>
      <c r="G498" t="str">
        <f t="shared" si="30"/>
        <v/>
      </c>
      <c r="H498">
        <f t="shared" si="31"/>
        <v>0</v>
      </c>
    </row>
    <row r="499" spans="2:8" x14ac:dyDescent="0.35">
      <c r="B499" s="6">
        <v>496</v>
      </c>
      <c r="C499" t="str">
        <f>INDEX(state,MATCH(Bonus_StatAn!$B499,Analysis!$A:$A,0))</f>
        <v>failed</v>
      </c>
      <c r="D499" s="6">
        <f>INDEX(backers,MATCH(Bonus_StatAn!$B499,Analysis!$A:$A,0))</f>
        <v>1</v>
      </c>
      <c r="E499" t="b">
        <f t="shared" si="28"/>
        <v>0</v>
      </c>
      <c r="F499" t="b">
        <f t="shared" si="29"/>
        <v>1</v>
      </c>
      <c r="G499" t="str">
        <f t="shared" si="30"/>
        <v/>
      </c>
      <c r="H499">
        <f t="shared" si="31"/>
        <v>1</v>
      </c>
    </row>
    <row r="500" spans="2:8" x14ac:dyDescent="0.35">
      <c r="B500" s="6">
        <v>497</v>
      </c>
      <c r="C500" t="str">
        <f>INDEX(state,MATCH(Bonus_StatAn!$B500,Analysis!$A:$A,0))</f>
        <v>failed</v>
      </c>
      <c r="D500" s="6">
        <f>INDEX(backers,MATCH(Bonus_StatAn!$B500,Analysis!$A:$A,0))</f>
        <v>3</v>
      </c>
      <c r="E500" t="b">
        <f t="shared" si="28"/>
        <v>0</v>
      </c>
      <c r="F500" t="b">
        <f t="shared" si="29"/>
        <v>1</v>
      </c>
      <c r="G500" t="str">
        <f t="shared" si="30"/>
        <v/>
      </c>
      <c r="H500">
        <f t="shared" si="31"/>
        <v>3</v>
      </c>
    </row>
    <row r="501" spans="2:8" x14ac:dyDescent="0.35">
      <c r="B501" s="6">
        <v>498</v>
      </c>
      <c r="C501" t="str">
        <f>INDEX(state,MATCH(Bonus_StatAn!$B501,Analysis!$A:$A,0))</f>
        <v>failed</v>
      </c>
      <c r="D501" s="6">
        <f>INDEX(backers,MATCH(Bonus_StatAn!$B501,Analysis!$A:$A,0))</f>
        <v>22</v>
      </c>
      <c r="E501" t="b">
        <f t="shared" si="28"/>
        <v>0</v>
      </c>
      <c r="F501" t="b">
        <f t="shared" si="29"/>
        <v>1</v>
      </c>
      <c r="G501" t="str">
        <f t="shared" si="30"/>
        <v/>
      </c>
      <c r="H501">
        <f t="shared" si="31"/>
        <v>22</v>
      </c>
    </row>
    <row r="502" spans="2:8" x14ac:dyDescent="0.35">
      <c r="B502" s="6">
        <v>499</v>
      </c>
      <c r="C502" t="str">
        <f>INDEX(state,MATCH(Bonus_StatAn!$B502,Analysis!$A:$A,0))</f>
        <v>failed</v>
      </c>
      <c r="D502" s="6">
        <f>INDEX(backers,MATCH(Bonus_StatAn!$B502,Analysis!$A:$A,0))</f>
        <v>26</v>
      </c>
      <c r="E502" t="b">
        <f t="shared" si="28"/>
        <v>0</v>
      </c>
      <c r="F502" t="b">
        <f t="shared" si="29"/>
        <v>1</v>
      </c>
      <c r="G502" t="str">
        <f t="shared" si="30"/>
        <v/>
      </c>
      <c r="H502">
        <f t="shared" si="31"/>
        <v>26</v>
      </c>
    </row>
    <row r="503" spans="2:8" x14ac:dyDescent="0.35">
      <c r="B503" s="6">
        <v>500</v>
      </c>
      <c r="C503" t="str">
        <f>INDEX(state,MATCH(Bonus_StatAn!$B503,Analysis!$A:$A,0))</f>
        <v>failed</v>
      </c>
      <c r="D503" s="6">
        <f>INDEX(backers,MATCH(Bonus_StatAn!$B503,Analysis!$A:$A,0))</f>
        <v>4</v>
      </c>
      <c r="E503" t="b">
        <f t="shared" si="28"/>
        <v>0</v>
      </c>
      <c r="F503" t="b">
        <f t="shared" si="29"/>
        <v>1</v>
      </c>
      <c r="G503" t="str">
        <f t="shared" si="30"/>
        <v/>
      </c>
      <c r="H503">
        <f t="shared" si="31"/>
        <v>4</v>
      </c>
    </row>
    <row r="504" spans="2:8" x14ac:dyDescent="0.35">
      <c r="B504" s="6">
        <v>501</v>
      </c>
      <c r="C504" t="str">
        <f>INDEX(state,MATCH(Bonus_StatAn!$B504,Analysis!$A:$A,0))</f>
        <v>failed</v>
      </c>
      <c r="D504" s="6">
        <f>INDEX(backers,MATCH(Bonus_StatAn!$B504,Analysis!$A:$A,0))</f>
        <v>0</v>
      </c>
      <c r="E504" t="b">
        <f t="shared" si="28"/>
        <v>0</v>
      </c>
      <c r="F504" t="b">
        <f t="shared" si="29"/>
        <v>1</v>
      </c>
      <c r="G504" t="str">
        <f t="shared" si="30"/>
        <v/>
      </c>
      <c r="H504">
        <f t="shared" si="31"/>
        <v>0</v>
      </c>
    </row>
    <row r="505" spans="2:8" x14ac:dyDescent="0.35">
      <c r="B505" s="6">
        <v>502</v>
      </c>
      <c r="C505" t="str">
        <f>INDEX(state,MATCH(Bonus_StatAn!$B505,Analysis!$A:$A,0))</f>
        <v>failed</v>
      </c>
      <c r="D505" s="6">
        <f>INDEX(backers,MATCH(Bonus_StatAn!$B505,Analysis!$A:$A,0))</f>
        <v>4</v>
      </c>
      <c r="E505" t="b">
        <f t="shared" si="28"/>
        <v>0</v>
      </c>
      <c r="F505" t="b">
        <f t="shared" si="29"/>
        <v>1</v>
      </c>
      <c r="G505" t="str">
        <f t="shared" si="30"/>
        <v/>
      </c>
      <c r="H505">
        <f t="shared" si="31"/>
        <v>4</v>
      </c>
    </row>
    <row r="506" spans="2:8" x14ac:dyDescent="0.35">
      <c r="B506" s="6">
        <v>503</v>
      </c>
      <c r="C506" t="str">
        <f>INDEX(state,MATCH(Bonus_StatAn!$B506,Analysis!$A:$A,0))</f>
        <v>failed</v>
      </c>
      <c r="D506" s="6">
        <f>INDEX(backers,MATCH(Bonus_StatAn!$B506,Analysis!$A:$A,0))</f>
        <v>9</v>
      </c>
      <c r="E506" t="b">
        <f t="shared" si="28"/>
        <v>0</v>
      </c>
      <c r="F506" t="b">
        <f t="shared" si="29"/>
        <v>1</v>
      </c>
      <c r="G506" t="str">
        <f t="shared" si="30"/>
        <v/>
      </c>
      <c r="H506">
        <f t="shared" si="31"/>
        <v>9</v>
      </c>
    </row>
    <row r="507" spans="2:8" x14ac:dyDescent="0.35">
      <c r="B507" s="6">
        <v>504</v>
      </c>
      <c r="C507" t="str">
        <f>INDEX(state,MATCH(Bonus_StatAn!$B507,Analysis!$A:$A,0))</f>
        <v>failed</v>
      </c>
      <c r="D507" s="6">
        <f>INDEX(backers,MATCH(Bonus_StatAn!$B507,Analysis!$A:$A,0))</f>
        <v>5</v>
      </c>
      <c r="E507" t="b">
        <f t="shared" si="28"/>
        <v>0</v>
      </c>
      <c r="F507" t="b">
        <f t="shared" si="29"/>
        <v>1</v>
      </c>
      <c r="G507" t="str">
        <f t="shared" si="30"/>
        <v/>
      </c>
      <c r="H507">
        <f t="shared" si="31"/>
        <v>5</v>
      </c>
    </row>
    <row r="508" spans="2:8" x14ac:dyDescent="0.35">
      <c r="B508" s="6">
        <v>505</v>
      </c>
      <c r="C508" t="str">
        <f>INDEX(state,MATCH(Bonus_StatAn!$B508,Analysis!$A:$A,0))</f>
        <v>failed</v>
      </c>
      <c r="D508" s="6">
        <f>INDEX(backers,MATCH(Bonus_StatAn!$B508,Analysis!$A:$A,0))</f>
        <v>14</v>
      </c>
      <c r="E508" t="b">
        <f t="shared" si="28"/>
        <v>0</v>
      </c>
      <c r="F508" t="b">
        <f t="shared" si="29"/>
        <v>1</v>
      </c>
      <c r="G508" t="str">
        <f t="shared" si="30"/>
        <v/>
      </c>
      <c r="H508">
        <f t="shared" si="31"/>
        <v>14</v>
      </c>
    </row>
    <row r="509" spans="2:8" x14ac:dyDescent="0.35">
      <c r="B509" s="6">
        <v>506</v>
      </c>
      <c r="C509" t="str">
        <f>INDEX(state,MATCH(Bonus_StatAn!$B509,Analysis!$A:$A,0))</f>
        <v>failed</v>
      </c>
      <c r="D509" s="6">
        <f>INDEX(backers,MATCH(Bonus_StatAn!$B509,Analysis!$A:$A,0))</f>
        <v>1</v>
      </c>
      <c r="E509" t="b">
        <f t="shared" si="28"/>
        <v>0</v>
      </c>
      <c r="F509" t="b">
        <f t="shared" si="29"/>
        <v>1</v>
      </c>
      <c r="G509" t="str">
        <f t="shared" si="30"/>
        <v/>
      </c>
      <c r="H509">
        <f t="shared" si="31"/>
        <v>1</v>
      </c>
    </row>
    <row r="510" spans="2:8" x14ac:dyDescent="0.35">
      <c r="B510" s="6">
        <v>507</v>
      </c>
      <c r="C510" t="str">
        <f>INDEX(state,MATCH(Bonus_StatAn!$B510,Analysis!$A:$A,0))</f>
        <v>failed</v>
      </c>
      <c r="D510" s="6">
        <f>INDEX(backers,MATCH(Bonus_StatAn!$B510,Analysis!$A:$A,0))</f>
        <v>10</v>
      </c>
      <c r="E510" t="b">
        <f t="shared" si="28"/>
        <v>0</v>
      </c>
      <c r="F510" t="b">
        <f t="shared" si="29"/>
        <v>1</v>
      </c>
      <c r="G510" t="str">
        <f t="shared" si="30"/>
        <v/>
      </c>
      <c r="H510">
        <f t="shared" si="31"/>
        <v>10</v>
      </c>
    </row>
    <row r="511" spans="2:8" x14ac:dyDescent="0.35">
      <c r="B511" s="6">
        <v>508</v>
      </c>
      <c r="C511" t="str">
        <f>INDEX(state,MATCH(Bonus_StatAn!$B511,Analysis!$A:$A,0))</f>
        <v>failed</v>
      </c>
      <c r="D511" s="6">
        <f>INDEX(backers,MATCH(Bonus_StatAn!$B511,Analysis!$A:$A,0))</f>
        <v>3</v>
      </c>
      <c r="E511" t="b">
        <f t="shared" si="28"/>
        <v>0</v>
      </c>
      <c r="F511" t="b">
        <f t="shared" si="29"/>
        <v>1</v>
      </c>
      <c r="G511" t="str">
        <f t="shared" si="30"/>
        <v/>
      </c>
      <c r="H511">
        <f t="shared" si="31"/>
        <v>3</v>
      </c>
    </row>
    <row r="512" spans="2:8" x14ac:dyDescent="0.35">
      <c r="B512" s="6">
        <v>509</v>
      </c>
      <c r="C512" t="str">
        <f>INDEX(state,MATCH(Bonus_StatAn!$B512,Analysis!$A:$A,0))</f>
        <v>failed</v>
      </c>
      <c r="D512" s="6">
        <f>INDEX(backers,MATCH(Bonus_StatAn!$B512,Analysis!$A:$A,0))</f>
        <v>1</v>
      </c>
      <c r="E512" t="b">
        <f t="shared" si="28"/>
        <v>0</v>
      </c>
      <c r="F512" t="b">
        <f t="shared" si="29"/>
        <v>1</v>
      </c>
      <c r="G512" t="str">
        <f t="shared" si="30"/>
        <v/>
      </c>
      <c r="H512">
        <f t="shared" si="31"/>
        <v>1</v>
      </c>
    </row>
    <row r="513" spans="2:8" x14ac:dyDescent="0.35">
      <c r="B513" s="6">
        <v>510</v>
      </c>
      <c r="C513" t="str">
        <f>INDEX(state,MATCH(Bonus_StatAn!$B513,Analysis!$A:$A,0))</f>
        <v>failed</v>
      </c>
      <c r="D513" s="6">
        <f>INDEX(backers,MATCH(Bonus_StatAn!$B513,Analysis!$A:$A,0))</f>
        <v>0</v>
      </c>
      <c r="E513" t="b">
        <f t="shared" si="28"/>
        <v>0</v>
      </c>
      <c r="F513" t="b">
        <f t="shared" si="29"/>
        <v>1</v>
      </c>
      <c r="G513" t="str">
        <f t="shared" si="30"/>
        <v/>
      </c>
      <c r="H513">
        <f t="shared" si="31"/>
        <v>0</v>
      </c>
    </row>
    <row r="514" spans="2:8" x14ac:dyDescent="0.35">
      <c r="B514" s="6">
        <v>511</v>
      </c>
      <c r="C514" t="str">
        <f>INDEX(state,MATCH(Bonus_StatAn!$B514,Analysis!$A:$A,0))</f>
        <v>failed</v>
      </c>
      <c r="D514" s="6">
        <f>INDEX(backers,MATCH(Bonus_StatAn!$B514,Analysis!$A:$A,0))</f>
        <v>5</v>
      </c>
      <c r="E514" t="b">
        <f t="shared" si="28"/>
        <v>0</v>
      </c>
      <c r="F514" t="b">
        <f t="shared" si="29"/>
        <v>1</v>
      </c>
      <c r="G514" t="str">
        <f t="shared" si="30"/>
        <v/>
      </c>
      <c r="H514">
        <f t="shared" si="31"/>
        <v>5</v>
      </c>
    </row>
    <row r="515" spans="2:8" x14ac:dyDescent="0.35">
      <c r="B515" s="6">
        <v>512</v>
      </c>
      <c r="C515" t="str">
        <f>INDEX(state,MATCH(Bonus_StatAn!$B515,Analysis!$A:$A,0))</f>
        <v>failed</v>
      </c>
      <c r="D515" s="6">
        <f>INDEX(backers,MATCH(Bonus_StatAn!$B515,Analysis!$A:$A,0))</f>
        <v>2</v>
      </c>
      <c r="E515" t="b">
        <f t="shared" si="28"/>
        <v>0</v>
      </c>
      <c r="F515" t="b">
        <f t="shared" si="29"/>
        <v>1</v>
      </c>
      <c r="G515" t="str">
        <f t="shared" si="30"/>
        <v/>
      </c>
      <c r="H515">
        <f t="shared" si="31"/>
        <v>2</v>
      </c>
    </row>
    <row r="516" spans="2:8" x14ac:dyDescent="0.35">
      <c r="B516" s="6">
        <v>513</v>
      </c>
      <c r="C516" t="str">
        <f>INDEX(state,MATCH(Bonus_StatAn!$B516,Analysis!$A:$A,0))</f>
        <v>failed</v>
      </c>
      <c r="D516" s="6">
        <f>INDEX(backers,MATCH(Bonus_StatAn!$B516,Analysis!$A:$A,0))</f>
        <v>68</v>
      </c>
      <c r="E516" t="b">
        <f t="shared" ref="E516:E579" si="32">$C516="successful"</f>
        <v>0</v>
      </c>
      <c r="F516" t="b">
        <f t="shared" ref="F516:F579" si="33">OR($C516="canceled", $C516="failed")</f>
        <v>1</v>
      </c>
      <c r="G516" t="str">
        <f t="shared" ref="G516:G579" si="34">IF($E516, D516, "")</f>
        <v/>
      </c>
      <c r="H516">
        <f t="shared" ref="H516:H579" si="35">IF(F516, D516, "")</f>
        <v>68</v>
      </c>
    </row>
    <row r="517" spans="2:8" x14ac:dyDescent="0.35">
      <c r="B517" s="6">
        <v>514</v>
      </c>
      <c r="C517" t="str">
        <f>INDEX(state,MATCH(Bonus_StatAn!$B517,Analysis!$A:$A,0))</f>
        <v>failed</v>
      </c>
      <c r="D517" s="6">
        <f>INDEX(backers,MATCH(Bonus_StatAn!$B517,Analysis!$A:$A,0))</f>
        <v>3</v>
      </c>
      <c r="E517" t="b">
        <f t="shared" si="32"/>
        <v>0</v>
      </c>
      <c r="F517" t="b">
        <f t="shared" si="33"/>
        <v>1</v>
      </c>
      <c r="G517" t="str">
        <f t="shared" si="34"/>
        <v/>
      </c>
      <c r="H517">
        <f t="shared" si="35"/>
        <v>3</v>
      </c>
    </row>
    <row r="518" spans="2:8" x14ac:dyDescent="0.35">
      <c r="B518" s="6">
        <v>515</v>
      </c>
      <c r="C518" t="str">
        <f>INDEX(state,MATCH(Bonus_StatAn!$B518,Analysis!$A:$A,0))</f>
        <v>failed</v>
      </c>
      <c r="D518" s="6">
        <f>INDEX(backers,MATCH(Bonus_StatAn!$B518,Analysis!$A:$A,0))</f>
        <v>34</v>
      </c>
      <c r="E518" t="b">
        <f t="shared" si="32"/>
        <v>0</v>
      </c>
      <c r="F518" t="b">
        <f t="shared" si="33"/>
        <v>1</v>
      </c>
      <c r="G518" t="str">
        <f t="shared" si="34"/>
        <v/>
      </c>
      <c r="H518">
        <f t="shared" si="35"/>
        <v>34</v>
      </c>
    </row>
    <row r="519" spans="2:8" x14ac:dyDescent="0.35">
      <c r="B519" s="6">
        <v>516</v>
      </c>
      <c r="C519" t="str">
        <f>INDEX(state,MATCH(Bonus_StatAn!$B519,Analysis!$A:$A,0))</f>
        <v>failed</v>
      </c>
      <c r="D519" s="6">
        <f>INDEX(backers,MATCH(Bonus_StatAn!$B519,Analysis!$A:$A,0))</f>
        <v>0</v>
      </c>
      <c r="E519" t="b">
        <f t="shared" si="32"/>
        <v>0</v>
      </c>
      <c r="F519" t="b">
        <f t="shared" si="33"/>
        <v>1</v>
      </c>
      <c r="G519" t="str">
        <f t="shared" si="34"/>
        <v/>
      </c>
      <c r="H519">
        <f t="shared" si="35"/>
        <v>0</v>
      </c>
    </row>
    <row r="520" spans="2:8" x14ac:dyDescent="0.35">
      <c r="B520" s="6">
        <v>517</v>
      </c>
      <c r="C520" t="str">
        <f>INDEX(state,MATCH(Bonus_StatAn!$B520,Analysis!$A:$A,0))</f>
        <v>failed</v>
      </c>
      <c r="D520" s="6">
        <f>INDEX(backers,MATCH(Bonus_StatAn!$B520,Analysis!$A:$A,0))</f>
        <v>3</v>
      </c>
      <c r="E520" t="b">
        <f t="shared" si="32"/>
        <v>0</v>
      </c>
      <c r="F520" t="b">
        <f t="shared" si="33"/>
        <v>1</v>
      </c>
      <c r="G520" t="str">
        <f t="shared" si="34"/>
        <v/>
      </c>
      <c r="H520">
        <f t="shared" si="35"/>
        <v>3</v>
      </c>
    </row>
    <row r="521" spans="2:8" x14ac:dyDescent="0.35">
      <c r="B521" s="6">
        <v>518</v>
      </c>
      <c r="C521" t="str">
        <f>INDEX(state,MATCH(Bonus_StatAn!$B521,Analysis!$A:$A,0))</f>
        <v>failed</v>
      </c>
      <c r="D521" s="6">
        <f>INDEX(backers,MATCH(Bonus_StatAn!$B521,Analysis!$A:$A,0))</f>
        <v>0</v>
      </c>
      <c r="E521" t="b">
        <f t="shared" si="32"/>
        <v>0</v>
      </c>
      <c r="F521" t="b">
        <f t="shared" si="33"/>
        <v>1</v>
      </c>
      <c r="G521" t="str">
        <f t="shared" si="34"/>
        <v/>
      </c>
      <c r="H521">
        <f t="shared" si="35"/>
        <v>0</v>
      </c>
    </row>
    <row r="522" spans="2:8" x14ac:dyDescent="0.35">
      <c r="B522" s="6">
        <v>519</v>
      </c>
      <c r="C522" t="str">
        <f>INDEX(state,MATCH(Bonus_StatAn!$B522,Analysis!$A:$A,0))</f>
        <v>failed</v>
      </c>
      <c r="D522" s="6">
        <f>INDEX(backers,MATCH(Bonus_StatAn!$B522,Analysis!$A:$A,0))</f>
        <v>70</v>
      </c>
      <c r="E522" t="b">
        <f t="shared" si="32"/>
        <v>0</v>
      </c>
      <c r="F522" t="b">
        <f t="shared" si="33"/>
        <v>1</v>
      </c>
      <c r="G522" t="str">
        <f t="shared" si="34"/>
        <v/>
      </c>
      <c r="H522">
        <f t="shared" si="35"/>
        <v>70</v>
      </c>
    </row>
    <row r="523" spans="2:8" x14ac:dyDescent="0.35">
      <c r="B523" s="6">
        <v>520</v>
      </c>
      <c r="C523" t="str">
        <f>INDEX(state,MATCH(Bonus_StatAn!$B523,Analysis!$A:$A,0))</f>
        <v>successful</v>
      </c>
      <c r="D523" s="6">
        <f>INDEX(backers,MATCH(Bonus_StatAn!$B523,Analysis!$A:$A,0))</f>
        <v>34</v>
      </c>
      <c r="E523" t="b">
        <f t="shared" si="32"/>
        <v>1</v>
      </c>
      <c r="F523" t="b">
        <f t="shared" si="33"/>
        <v>0</v>
      </c>
      <c r="G523">
        <f t="shared" si="34"/>
        <v>34</v>
      </c>
      <c r="H523" t="str">
        <f t="shared" si="35"/>
        <v/>
      </c>
    </row>
    <row r="524" spans="2:8" x14ac:dyDescent="0.35">
      <c r="B524" s="6">
        <v>521</v>
      </c>
      <c r="C524" t="str">
        <f>INDEX(state,MATCH(Bonus_StatAn!$B524,Analysis!$A:$A,0))</f>
        <v>successful</v>
      </c>
      <c r="D524" s="6">
        <f>INDEX(backers,MATCH(Bonus_StatAn!$B524,Analysis!$A:$A,0))</f>
        <v>56</v>
      </c>
      <c r="E524" t="b">
        <f t="shared" si="32"/>
        <v>1</v>
      </c>
      <c r="F524" t="b">
        <f t="shared" si="33"/>
        <v>0</v>
      </c>
      <c r="G524">
        <f t="shared" si="34"/>
        <v>56</v>
      </c>
      <c r="H524" t="str">
        <f t="shared" si="35"/>
        <v/>
      </c>
    </row>
    <row r="525" spans="2:8" x14ac:dyDescent="0.35">
      <c r="B525" s="6">
        <v>522</v>
      </c>
      <c r="C525" t="str">
        <f>INDEX(state,MATCH(Bonus_StatAn!$B525,Analysis!$A:$A,0))</f>
        <v>successful</v>
      </c>
      <c r="D525" s="6">
        <f>INDEX(backers,MATCH(Bonus_StatAn!$B525,Analysis!$A:$A,0))</f>
        <v>31</v>
      </c>
      <c r="E525" t="b">
        <f t="shared" si="32"/>
        <v>1</v>
      </c>
      <c r="F525" t="b">
        <f t="shared" si="33"/>
        <v>0</v>
      </c>
      <c r="G525">
        <f t="shared" si="34"/>
        <v>31</v>
      </c>
      <c r="H525" t="str">
        <f t="shared" si="35"/>
        <v/>
      </c>
    </row>
    <row r="526" spans="2:8" x14ac:dyDescent="0.35">
      <c r="B526" s="6">
        <v>523</v>
      </c>
      <c r="C526" t="str">
        <f>INDEX(state,MATCH(Bonus_StatAn!$B526,Analysis!$A:$A,0))</f>
        <v>successful</v>
      </c>
      <c r="D526" s="6">
        <f>INDEX(backers,MATCH(Bonus_StatAn!$B526,Analysis!$A:$A,0))</f>
        <v>84</v>
      </c>
      <c r="E526" t="b">
        <f t="shared" si="32"/>
        <v>1</v>
      </c>
      <c r="F526" t="b">
        <f t="shared" si="33"/>
        <v>0</v>
      </c>
      <c r="G526">
        <f t="shared" si="34"/>
        <v>84</v>
      </c>
      <c r="H526" t="str">
        <f t="shared" si="35"/>
        <v/>
      </c>
    </row>
    <row r="527" spans="2:8" x14ac:dyDescent="0.35">
      <c r="B527" s="6">
        <v>524</v>
      </c>
      <c r="C527" t="str">
        <f>INDEX(state,MATCH(Bonus_StatAn!$B527,Analysis!$A:$A,0))</f>
        <v>successful</v>
      </c>
      <c r="D527" s="6">
        <f>INDEX(backers,MATCH(Bonus_StatAn!$B527,Analysis!$A:$A,0))</f>
        <v>130</v>
      </c>
      <c r="E527" t="b">
        <f t="shared" si="32"/>
        <v>1</v>
      </c>
      <c r="F527" t="b">
        <f t="shared" si="33"/>
        <v>0</v>
      </c>
      <c r="G527">
        <f t="shared" si="34"/>
        <v>130</v>
      </c>
      <c r="H527" t="str">
        <f t="shared" si="35"/>
        <v/>
      </c>
    </row>
    <row r="528" spans="2:8" x14ac:dyDescent="0.35">
      <c r="B528" s="6">
        <v>525</v>
      </c>
      <c r="C528" t="str">
        <f>INDEX(state,MATCH(Bonus_StatAn!$B528,Analysis!$A:$A,0))</f>
        <v>successful</v>
      </c>
      <c r="D528" s="6">
        <f>INDEX(backers,MATCH(Bonus_StatAn!$B528,Analysis!$A:$A,0))</f>
        <v>12</v>
      </c>
      <c r="E528" t="b">
        <f t="shared" si="32"/>
        <v>1</v>
      </c>
      <c r="F528" t="b">
        <f t="shared" si="33"/>
        <v>0</v>
      </c>
      <c r="G528">
        <f t="shared" si="34"/>
        <v>12</v>
      </c>
      <c r="H528" t="str">
        <f t="shared" si="35"/>
        <v/>
      </c>
    </row>
    <row r="529" spans="2:8" x14ac:dyDescent="0.35">
      <c r="B529" s="6">
        <v>526</v>
      </c>
      <c r="C529" t="str">
        <f>INDEX(state,MATCH(Bonus_StatAn!$B529,Analysis!$A:$A,0))</f>
        <v>successful</v>
      </c>
      <c r="D529" s="6">
        <f>INDEX(backers,MATCH(Bonus_StatAn!$B529,Analysis!$A:$A,0))</f>
        <v>23</v>
      </c>
      <c r="E529" t="b">
        <f t="shared" si="32"/>
        <v>1</v>
      </c>
      <c r="F529" t="b">
        <f t="shared" si="33"/>
        <v>0</v>
      </c>
      <c r="G529">
        <f t="shared" si="34"/>
        <v>23</v>
      </c>
      <c r="H529" t="str">
        <f t="shared" si="35"/>
        <v/>
      </c>
    </row>
    <row r="530" spans="2:8" x14ac:dyDescent="0.35">
      <c r="B530" s="6">
        <v>527</v>
      </c>
      <c r="C530" t="str">
        <f>INDEX(state,MATCH(Bonus_StatAn!$B530,Analysis!$A:$A,0))</f>
        <v>successful</v>
      </c>
      <c r="D530" s="6">
        <f>INDEX(backers,MATCH(Bonus_StatAn!$B530,Analysis!$A:$A,0))</f>
        <v>158</v>
      </c>
      <c r="E530" t="b">
        <f t="shared" si="32"/>
        <v>1</v>
      </c>
      <c r="F530" t="b">
        <f t="shared" si="33"/>
        <v>0</v>
      </c>
      <c r="G530">
        <f t="shared" si="34"/>
        <v>158</v>
      </c>
      <c r="H530" t="str">
        <f t="shared" si="35"/>
        <v/>
      </c>
    </row>
    <row r="531" spans="2:8" x14ac:dyDescent="0.35">
      <c r="B531" s="6">
        <v>528</v>
      </c>
      <c r="C531" t="str">
        <f>INDEX(state,MATCH(Bonus_StatAn!$B531,Analysis!$A:$A,0))</f>
        <v>successful</v>
      </c>
      <c r="D531" s="6">
        <f>INDEX(backers,MATCH(Bonus_StatAn!$B531,Analysis!$A:$A,0))</f>
        <v>30</v>
      </c>
      <c r="E531" t="b">
        <f t="shared" si="32"/>
        <v>1</v>
      </c>
      <c r="F531" t="b">
        <f t="shared" si="33"/>
        <v>0</v>
      </c>
      <c r="G531">
        <f t="shared" si="34"/>
        <v>30</v>
      </c>
      <c r="H531" t="str">
        <f t="shared" si="35"/>
        <v/>
      </c>
    </row>
    <row r="532" spans="2:8" x14ac:dyDescent="0.35">
      <c r="B532" s="6">
        <v>529</v>
      </c>
      <c r="C532" t="str">
        <f>INDEX(state,MATCH(Bonus_StatAn!$B532,Analysis!$A:$A,0))</f>
        <v>successful</v>
      </c>
      <c r="D532" s="6">
        <f>INDEX(backers,MATCH(Bonus_StatAn!$B532,Analysis!$A:$A,0))</f>
        <v>18</v>
      </c>
      <c r="E532" t="b">
        <f t="shared" si="32"/>
        <v>1</v>
      </c>
      <c r="F532" t="b">
        <f t="shared" si="33"/>
        <v>0</v>
      </c>
      <c r="G532">
        <f t="shared" si="34"/>
        <v>18</v>
      </c>
      <c r="H532" t="str">
        <f t="shared" si="35"/>
        <v/>
      </c>
    </row>
    <row r="533" spans="2:8" x14ac:dyDescent="0.35">
      <c r="B533" s="6">
        <v>530</v>
      </c>
      <c r="C533" t="str">
        <f>INDEX(state,MATCH(Bonus_StatAn!$B533,Analysis!$A:$A,0))</f>
        <v>successful</v>
      </c>
      <c r="D533" s="6">
        <f>INDEX(backers,MATCH(Bonus_StatAn!$B533,Analysis!$A:$A,0))</f>
        <v>29</v>
      </c>
      <c r="E533" t="b">
        <f t="shared" si="32"/>
        <v>1</v>
      </c>
      <c r="F533" t="b">
        <f t="shared" si="33"/>
        <v>0</v>
      </c>
      <c r="G533">
        <f t="shared" si="34"/>
        <v>29</v>
      </c>
      <c r="H533" t="str">
        <f t="shared" si="35"/>
        <v/>
      </c>
    </row>
    <row r="534" spans="2:8" x14ac:dyDescent="0.35">
      <c r="B534" s="6">
        <v>531</v>
      </c>
      <c r="C534" t="str">
        <f>INDEX(state,MATCH(Bonus_StatAn!$B534,Analysis!$A:$A,0))</f>
        <v>successful</v>
      </c>
      <c r="D534" s="6">
        <f>INDEX(backers,MATCH(Bonus_StatAn!$B534,Analysis!$A:$A,0))</f>
        <v>31</v>
      </c>
      <c r="E534" t="b">
        <f t="shared" si="32"/>
        <v>1</v>
      </c>
      <c r="F534" t="b">
        <f t="shared" si="33"/>
        <v>0</v>
      </c>
      <c r="G534">
        <f t="shared" si="34"/>
        <v>31</v>
      </c>
      <c r="H534" t="str">
        <f t="shared" si="35"/>
        <v/>
      </c>
    </row>
    <row r="535" spans="2:8" x14ac:dyDescent="0.35">
      <c r="B535" s="6">
        <v>532</v>
      </c>
      <c r="C535" t="str">
        <f>INDEX(state,MATCH(Bonus_StatAn!$B535,Analysis!$A:$A,0))</f>
        <v>successful</v>
      </c>
      <c r="D535" s="6">
        <f>INDEX(backers,MATCH(Bonus_StatAn!$B535,Analysis!$A:$A,0))</f>
        <v>173</v>
      </c>
      <c r="E535" t="b">
        <f t="shared" si="32"/>
        <v>1</v>
      </c>
      <c r="F535" t="b">
        <f t="shared" si="33"/>
        <v>0</v>
      </c>
      <c r="G535">
        <f t="shared" si="34"/>
        <v>173</v>
      </c>
      <c r="H535" t="str">
        <f t="shared" si="35"/>
        <v/>
      </c>
    </row>
    <row r="536" spans="2:8" x14ac:dyDescent="0.35">
      <c r="B536" s="6">
        <v>533</v>
      </c>
      <c r="C536" t="str">
        <f>INDEX(state,MATCH(Bonus_StatAn!$B536,Analysis!$A:$A,0))</f>
        <v>successful</v>
      </c>
      <c r="D536" s="6">
        <f>INDEX(backers,MATCH(Bonus_StatAn!$B536,Analysis!$A:$A,0))</f>
        <v>17</v>
      </c>
      <c r="E536" t="b">
        <f t="shared" si="32"/>
        <v>1</v>
      </c>
      <c r="F536" t="b">
        <f t="shared" si="33"/>
        <v>0</v>
      </c>
      <c r="G536">
        <f t="shared" si="34"/>
        <v>17</v>
      </c>
      <c r="H536" t="str">
        <f t="shared" si="35"/>
        <v/>
      </c>
    </row>
    <row r="537" spans="2:8" x14ac:dyDescent="0.35">
      <c r="B537" s="6">
        <v>534</v>
      </c>
      <c r="C537" t="str">
        <f>INDEX(state,MATCH(Bonus_StatAn!$B537,Analysis!$A:$A,0))</f>
        <v>successful</v>
      </c>
      <c r="D537" s="6">
        <f>INDEX(backers,MATCH(Bonus_StatAn!$B537,Analysis!$A:$A,0))</f>
        <v>48</v>
      </c>
      <c r="E537" t="b">
        <f t="shared" si="32"/>
        <v>1</v>
      </c>
      <c r="F537" t="b">
        <f t="shared" si="33"/>
        <v>0</v>
      </c>
      <c r="G537">
        <f t="shared" si="34"/>
        <v>48</v>
      </c>
      <c r="H537" t="str">
        <f t="shared" si="35"/>
        <v/>
      </c>
    </row>
    <row r="538" spans="2:8" x14ac:dyDescent="0.35">
      <c r="B538" s="6">
        <v>535</v>
      </c>
      <c r="C538" t="str">
        <f>INDEX(state,MATCH(Bonus_StatAn!$B538,Analysis!$A:$A,0))</f>
        <v>successful</v>
      </c>
      <c r="D538" s="6">
        <f>INDEX(backers,MATCH(Bonus_StatAn!$B538,Analysis!$A:$A,0))</f>
        <v>59</v>
      </c>
      <c r="E538" t="b">
        <f t="shared" si="32"/>
        <v>1</v>
      </c>
      <c r="F538" t="b">
        <f t="shared" si="33"/>
        <v>0</v>
      </c>
      <c r="G538">
        <f t="shared" si="34"/>
        <v>59</v>
      </c>
      <c r="H538" t="str">
        <f t="shared" si="35"/>
        <v/>
      </c>
    </row>
    <row r="539" spans="2:8" x14ac:dyDescent="0.35">
      <c r="B539" s="6">
        <v>536</v>
      </c>
      <c r="C539" t="str">
        <f>INDEX(state,MATCH(Bonus_StatAn!$B539,Analysis!$A:$A,0))</f>
        <v>successful</v>
      </c>
      <c r="D539" s="6">
        <f>INDEX(backers,MATCH(Bonus_StatAn!$B539,Analysis!$A:$A,0))</f>
        <v>39</v>
      </c>
      <c r="E539" t="b">
        <f t="shared" si="32"/>
        <v>1</v>
      </c>
      <c r="F539" t="b">
        <f t="shared" si="33"/>
        <v>0</v>
      </c>
      <c r="G539">
        <f t="shared" si="34"/>
        <v>39</v>
      </c>
      <c r="H539" t="str">
        <f t="shared" si="35"/>
        <v/>
      </c>
    </row>
    <row r="540" spans="2:8" x14ac:dyDescent="0.35">
      <c r="B540" s="6">
        <v>537</v>
      </c>
      <c r="C540" t="str">
        <f>INDEX(state,MATCH(Bonus_StatAn!$B540,Analysis!$A:$A,0))</f>
        <v>successful</v>
      </c>
      <c r="D540" s="6">
        <f>INDEX(backers,MATCH(Bonus_StatAn!$B540,Analysis!$A:$A,0))</f>
        <v>59</v>
      </c>
      <c r="E540" t="b">
        <f t="shared" si="32"/>
        <v>1</v>
      </c>
      <c r="F540" t="b">
        <f t="shared" si="33"/>
        <v>0</v>
      </c>
      <c r="G540">
        <f t="shared" si="34"/>
        <v>59</v>
      </c>
      <c r="H540" t="str">
        <f t="shared" si="35"/>
        <v/>
      </c>
    </row>
    <row r="541" spans="2:8" x14ac:dyDescent="0.35">
      <c r="B541" s="6">
        <v>538</v>
      </c>
      <c r="C541" t="str">
        <f>INDEX(state,MATCH(Bonus_StatAn!$B541,Analysis!$A:$A,0))</f>
        <v>successful</v>
      </c>
      <c r="D541" s="6">
        <f>INDEX(backers,MATCH(Bonus_StatAn!$B541,Analysis!$A:$A,0))</f>
        <v>60</v>
      </c>
      <c r="E541" t="b">
        <f t="shared" si="32"/>
        <v>1</v>
      </c>
      <c r="F541" t="b">
        <f t="shared" si="33"/>
        <v>0</v>
      </c>
      <c r="G541">
        <f t="shared" si="34"/>
        <v>60</v>
      </c>
      <c r="H541" t="str">
        <f t="shared" si="35"/>
        <v/>
      </c>
    </row>
    <row r="542" spans="2:8" x14ac:dyDescent="0.35">
      <c r="B542" s="6">
        <v>539</v>
      </c>
      <c r="C542" t="str">
        <f>INDEX(state,MATCH(Bonus_StatAn!$B542,Analysis!$A:$A,0))</f>
        <v>successful</v>
      </c>
      <c r="D542" s="6">
        <f>INDEX(backers,MATCH(Bonus_StatAn!$B542,Analysis!$A:$A,0))</f>
        <v>20</v>
      </c>
      <c r="E542" t="b">
        <f t="shared" si="32"/>
        <v>1</v>
      </c>
      <c r="F542" t="b">
        <f t="shared" si="33"/>
        <v>0</v>
      </c>
      <c r="G542">
        <f t="shared" si="34"/>
        <v>20</v>
      </c>
      <c r="H542" t="str">
        <f t="shared" si="35"/>
        <v/>
      </c>
    </row>
    <row r="543" spans="2:8" x14ac:dyDescent="0.35">
      <c r="B543" s="6">
        <v>540</v>
      </c>
      <c r="C543" t="str">
        <f>INDEX(state,MATCH(Bonus_StatAn!$B543,Analysis!$A:$A,0))</f>
        <v>failed</v>
      </c>
      <c r="D543" s="6">
        <f>INDEX(backers,MATCH(Bonus_StatAn!$B543,Analysis!$A:$A,0))</f>
        <v>1</v>
      </c>
      <c r="E543" t="b">
        <f t="shared" si="32"/>
        <v>0</v>
      </c>
      <c r="F543" t="b">
        <f t="shared" si="33"/>
        <v>1</v>
      </c>
      <c r="G543" t="str">
        <f t="shared" si="34"/>
        <v/>
      </c>
      <c r="H543">
        <f t="shared" si="35"/>
        <v>1</v>
      </c>
    </row>
    <row r="544" spans="2:8" x14ac:dyDescent="0.35">
      <c r="B544" s="6">
        <v>541</v>
      </c>
      <c r="C544" t="str">
        <f>INDEX(state,MATCH(Bonus_StatAn!$B544,Analysis!$A:$A,0))</f>
        <v>failed</v>
      </c>
      <c r="D544" s="6">
        <f>INDEX(backers,MATCH(Bonus_StatAn!$B544,Analysis!$A:$A,0))</f>
        <v>1</v>
      </c>
      <c r="E544" t="b">
        <f t="shared" si="32"/>
        <v>0</v>
      </c>
      <c r="F544" t="b">
        <f t="shared" si="33"/>
        <v>1</v>
      </c>
      <c r="G544" t="str">
        <f t="shared" si="34"/>
        <v/>
      </c>
      <c r="H544">
        <f t="shared" si="35"/>
        <v>1</v>
      </c>
    </row>
    <row r="545" spans="2:8" x14ac:dyDescent="0.35">
      <c r="B545" s="6">
        <v>542</v>
      </c>
      <c r="C545" t="str">
        <f>INDEX(state,MATCH(Bonus_StatAn!$B545,Analysis!$A:$A,0))</f>
        <v>failed</v>
      </c>
      <c r="D545" s="6">
        <f>INDEX(backers,MATCH(Bonus_StatAn!$B545,Analysis!$A:$A,0))</f>
        <v>1</v>
      </c>
      <c r="E545" t="b">
        <f t="shared" si="32"/>
        <v>0</v>
      </c>
      <c r="F545" t="b">
        <f t="shared" si="33"/>
        <v>1</v>
      </c>
      <c r="G545" t="str">
        <f t="shared" si="34"/>
        <v/>
      </c>
      <c r="H545">
        <f t="shared" si="35"/>
        <v>1</v>
      </c>
    </row>
    <row r="546" spans="2:8" x14ac:dyDescent="0.35">
      <c r="B546" s="6">
        <v>543</v>
      </c>
      <c r="C546" t="str">
        <f>INDEX(state,MATCH(Bonus_StatAn!$B546,Analysis!$A:$A,0))</f>
        <v>failed</v>
      </c>
      <c r="D546" s="6">
        <f>INDEX(backers,MATCH(Bonus_StatAn!$B546,Analysis!$A:$A,0))</f>
        <v>2</v>
      </c>
      <c r="E546" t="b">
        <f t="shared" si="32"/>
        <v>0</v>
      </c>
      <c r="F546" t="b">
        <f t="shared" si="33"/>
        <v>1</v>
      </c>
      <c r="G546" t="str">
        <f t="shared" si="34"/>
        <v/>
      </c>
      <c r="H546">
        <f t="shared" si="35"/>
        <v>2</v>
      </c>
    </row>
    <row r="547" spans="2:8" x14ac:dyDescent="0.35">
      <c r="B547" s="6">
        <v>544</v>
      </c>
      <c r="C547" t="str">
        <f>INDEX(state,MATCH(Bonus_StatAn!$B547,Analysis!$A:$A,0))</f>
        <v>failed</v>
      </c>
      <c r="D547" s="6">
        <f>INDEX(backers,MATCH(Bonus_StatAn!$B547,Analysis!$A:$A,0))</f>
        <v>2</v>
      </c>
      <c r="E547" t="b">
        <f t="shared" si="32"/>
        <v>0</v>
      </c>
      <c r="F547" t="b">
        <f t="shared" si="33"/>
        <v>1</v>
      </c>
      <c r="G547" t="str">
        <f t="shared" si="34"/>
        <v/>
      </c>
      <c r="H547">
        <f t="shared" si="35"/>
        <v>2</v>
      </c>
    </row>
    <row r="548" spans="2:8" x14ac:dyDescent="0.35">
      <c r="B548" s="6">
        <v>545</v>
      </c>
      <c r="C548" t="str">
        <f>INDEX(state,MATCH(Bonus_StatAn!$B548,Analysis!$A:$A,0))</f>
        <v>failed</v>
      </c>
      <c r="D548" s="6">
        <f>INDEX(backers,MATCH(Bonus_StatAn!$B548,Analysis!$A:$A,0))</f>
        <v>34</v>
      </c>
      <c r="E548" t="b">
        <f t="shared" si="32"/>
        <v>0</v>
      </c>
      <c r="F548" t="b">
        <f t="shared" si="33"/>
        <v>1</v>
      </c>
      <c r="G548" t="str">
        <f t="shared" si="34"/>
        <v/>
      </c>
      <c r="H548">
        <f t="shared" si="35"/>
        <v>34</v>
      </c>
    </row>
    <row r="549" spans="2:8" x14ac:dyDescent="0.35">
      <c r="B549" s="6">
        <v>546</v>
      </c>
      <c r="C549" t="str">
        <f>INDEX(state,MATCH(Bonus_StatAn!$B549,Analysis!$A:$A,0))</f>
        <v>failed</v>
      </c>
      <c r="D549" s="6">
        <f>INDEX(backers,MATCH(Bonus_StatAn!$B549,Analysis!$A:$A,0))</f>
        <v>2</v>
      </c>
      <c r="E549" t="b">
        <f t="shared" si="32"/>
        <v>0</v>
      </c>
      <c r="F549" t="b">
        <f t="shared" si="33"/>
        <v>1</v>
      </c>
      <c r="G549" t="str">
        <f t="shared" si="34"/>
        <v/>
      </c>
      <c r="H549">
        <f t="shared" si="35"/>
        <v>2</v>
      </c>
    </row>
    <row r="550" spans="2:8" x14ac:dyDescent="0.35">
      <c r="B550" s="6">
        <v>547</v>
      </c>
      <c r="C550" t="str">
        <f>INDEX(state,MATCH(Bonus_StatAn!$B550,Analysis!$A:$A,0))</f>
        <v>failed</v>
      </c>
      <c r="D550" s="6">
        <f>INDEX(backers,MATCH(Bonus_StatAn!$B550,Analysis!$A:$A,0))</f>
        <v>0</v>
      </c>
      <c r="E550" t="b">
        <f t="shared" si="32"/>
        <v>0</v>
      </c>
      <c r="F550" t="b">
        <f t="shared" si="33"/>
        <v>1</v>
      </c>
      <c r="G550" t="str">
        <f t="shared" si="34"/>
        <v/>
      </c>
      <c r="H550">
        <f t="shared" si="35"/>
        <v>0</v>
      </c>
    </row>
    <row r="551" spans="2:8" x14ac:dyDescent="0.35">
      <c r="B551" s="6">
        <v>548</v>
      </c>
      <c r="C551" t="str">
        <f>INDEX(state,MATCH(Bonus_StatAn!$B551,Analysis!$A:$A,0))</f>
        <v>failed</v>
      </c>
      <c r="D551" s="6">
        <f>INDEX(backers,MATCH(Bonus_StatAn!$B551,Analysis!$A:$A,0))</f>
        <v>1</v>
      </c>
      <c r="E551" t="b">
        <f t="shared" si="32"/>
        <v>0</v>
      </c>
      <c r="F551" t="b">
        <f t="shared" si="33"/>
        <v>1</v>
      </c>
      <c r="G551" t="str">
        <f t="shared" si="34"/>
        <v/>
      </c>
      <c r="H551">
        <f t="shared" si="35"/>
        <v>1</v>
      </c>
    </row>
    <row r="552" spans="2:8" x14ac:dyDescent="0.35">
      <c r="B552" s="6">
        <v>549</v>
      </c>
      <c r="C552" t="str">
        <f>INDEX(state,MATCH(Bonus_StatAn!$B552,Analysis!$A:$A,0))</f>
        <v>failed</v>
      </c>
      <c r="D552" s="6">
        <f>INDEX(backers,MATCH(Bonus_StatAn!$B552,Analysis!$A:$A,0))</f>
        <v>8</v>
      </c>
      <c r="E552" t="b">
        <f t="shared" si="32"/>
        <v>0</v>
      </c>
      <c r="F552" t="b">
        <f t="shared" si="33"/>
        <v>1</v>
      </c>
      <c r="G552" t="str">
        <f t="shared" si="34"/>
        <v/>
      </c>
      <c r="H552">
        <f t="shared" si="35"/>
        <v>8</v>
      </c>
    </row>
    <row r="553" spans="2:8" x14ac:dyDescent="0.35">
      <c r="B553" s="6">
        <v>550</v>
      </c>
      <c r="C553" t="str">
        <f>INDEX(state,MATCH(Bonus_StatAn!$B553,Analysis!$A:$A,0))</f>
        <v>failed</v>
      </c>
      <c r="D553" s="6">
        <f>INDEX(backers,MATCH(Bonus_StatAn!$B553,Analysis!$A:$A,0))</f>
        <v>4</v>
      </c>
      <c r="E553" t="b">
        <f t="shared" si="32"/>
        <v>0</v>
      </c>
      <c r="F553" t="b">
        <f t="shared" si="33"/>
        <v>1</v>
      </c>
      <c r="G553" t="str">
        <f t="shared" si="34"/>
        <v/>
      </c>
      <c r="H553">
        <f t="shared" si="35"/>
        <v>4</v>
      </c>
    </row>
    <row r="554" spans="2:8" x14ac:dyDescent="0.35">
      <c r="B554" s="6">
        <v>551</v>
      </c>
      <c r="C554" t="str">
        <f>INDEX(state,MATCH(Bonus_StatAn!$B554,Analysis!$A:$A,0))</f>
        <v>failed</v>
      </c>
      <c r="D554" s="6">
        <f>INDEX(backers,MATCH(Bonus_StatAn!$B554,Analysis!$A:$A,0))</f>
        <v>28</v>
      </c>
      <c r="E554" t="b">
        <f t="shared" si="32"/>
        <v>0</v>
      </c>
      <c r="F554" t="b">
        <f t="shared" si="33"/>
        <v>1</v>
      </c>
      <c r="G554" t="str">
        <f t="shared" si="34"/>
        <v/>
      </c>
      <c r="H554">
        <f t="shared" si="35"/>
        <v>28</v>
      </c>
    </row>
    <row r="555" spans="2:8" x14ac:dyDescent="0.35">
      <c r="B555" s="6">
        <v>552</v>
      </c>
      <c r="C555" t="str">
        <f>INDEX(state,MATCH(Bonus_StatAn!$B555,Analysis!$A:$A,0))</f>
        <v>failed</v>
      </c>
      <c r="D555" s="6">
        <f>INDEX(backers,MATCH(Bonus_StatAn!$B555,Analysis!$A:$A,0))</f>
        <v>0</v>
      </c>
      <c r="E555" t="b">
        <f t="shared" si="32"/>
        <v>0</v>
      </c>
      <c r="F555" t="b">
        <f t="shared" si="33"/>
        <v>1</v>
      </c>
      <c r="G555" t="str">
        <f t="shared" si="34"/>
        <v/>
      </c>
      <c r="H555">
        <f t="shared" si="35"/>
        <v>0</v>
      </c>
    </row>
    <row r="556" spans="2:8" x14ac:dyDescent="0.35">
      <c r="B556" s="6">
        <v>553</v>
      </c>
      <c r="C556" t="str">
        <f>INDEX(state,MATCH(Bonus_StatAn!$B556,Analysis!$A:$A,0))</f>
        <v>failed</v>
      </c>
      <c r="D556" s="6">
        <f>INDEX(backers,MATCH(Bonus_StatAn!$B556,Analysis!$A:$A,0))</f>
        <v>6</v>
      </c>
      <c r="E556" t="b">
        <f t="shared" si="32"/>
        <v>0</v>
      </c>
      <c r="F556" t="b">
        <f t="shared" si="33"/>
        <v>1</v>
      </c>
      <c r="G556" t="str">
        <f t="shared" si="34"/>
        <v/>
      </c>
      <c r="H556">
        <f t="shared" si="35"/>
        <v>6</v>
      </c>
    </row>
    <row r="557" spans="2:8" x14ac:dyDescent="0.35">
      <c r="B557" s="6">
        <v>554</v>
      </c>
      <c r="C557" t="str">
        <f>INDEX(state,MATCH(Bonus_StatAn!$B557,Analysis!$A:$A,0))</f>
        <v>failed</v>
      </c>
      <c r="D557" s="6">
        <f>INDEX(backers,MATCH(Bonus_StatAn!$B557,Analysis!$A:$A,0))</f>
        <v>22</v>
      </c>
      <c r="E557" t="b">
        <f t="shared" si="32"/>
        <v>0</v>
      </c>
      <c r="F557" t="b">
        <f t="shared" si="33"/>
        <v>1</v>
      </c>
      <c r="G557" t="str">
        <f t="shared" si="34"/>
        <v/>
      </c>
      <c r="H557">
        <f t="shared" si="35"/>
        <v>22</v>
      </c>
    </row>
    <row r="558" spans="2:8" x14ac:dyDescent="0.35">
      <c r="B558" s="6">
        <v>555</v>
      </c>
      <c r="C558" t="str">
        <f>INDEX(state,MATCH(Bonus_StatAn!$B558,Analysis!$A:$A,0))</f>
        <v>failed</v>
      </c>
      <c r="D558" s="6">
        <f>INDEX(backers,MATCH(Bonus_StatAn!$B558,Analysis!$A:$A,0))</f>
        <v>0</v>
      </c>
      <c r="E558" t="b">
        <f t="shared" si="32"/>
        <v>0</v>
      </c>
      <c r="F558" t="b">
        <f t="shared" si="33"/>
        <v>1</v>
      </c>
      <c r="G558" t="str">
        <f t="shared" si="34"/>
        <v/>
      </c>
      <c r="H558">
        <f t="shared" si="35"/>
        <v>0</v>
      </c>
    </row>
    <row r="559" spans="2:8" x14ac:dyDescent="0.35">
      <c r="B559" s="6">
        <v>556</v>
      </c>
      <c r="C559" t="str">
        <f>INDEX(state,MATCH(Bonus_StatAn!$B559,Analysis!$A:$A,0))</f>
        <v>failed</v>
      </c>
      <c r="D559" s="6">
        <f>INDEX(backers,MATCH(Bonus_StatAn!$B559,Analysis!$A:$A,0))</f>
        <v>1</v>
      </c>
      <c r="E559" t="b">
        <f t="shared" si="32"/>
        <v>0</v>
      </c>
      <c r="F559" t="b">
        <f t="shared" si="33"/>
        <v>1</v>
      </c>
      <c r="G559" t="str">
        <f t="shared" si="34"/>
        <v/>
      </c>
      <c r="H559">
        <f t="shared" si="35"/>
        <v>1</v>
      </c>
    </row>
    <row r="560" spans="2:8" x14ac:dyDescent="0.35">
      <c r="B560" s="6">
        <v>557</v>
      </c>
      <c r="C560" t="str">
        <f>INDEX(state,MATCH(Bonus_StatAn!$B560,Analysis!$A:$A,0))</f>
        <v>failed</v>
      </c>
      <c r="D560" s="6">
        <f>INDEX(backers,MATCH(Bonus_StatAn!$B560,Analysis!$A:$A,0))</f>
        <v>20</v>
      </c>
      <c r="E560" t="b">
        <f t="shared" si="32"/>
        <v>0</v>
      </c>
      <c r="F560" t="b">
        <f t="shared" si="33"/>
        <v>1</v>
      </c>
      <c r="G560" t="str">
        <f t="shared" si="34"/>
        <v/>
      </c>
      <c r="H560">
        <f t="shared" si="35"/>
        <v>20</v>
      </c>
    </row>
    <row r="561" spans="2:8" x14ac:dyDescent="0.35">
      <c r="B561" s="6">
        <v>558</v>
      </c>
      <c r="C561" t="str">
        <f>INDEX(state,MATCH(Bonus_StatAn!$B561,Analysis!$A:$A,0))</f>
        <v>failed</v>
      </c>
      <c r="D561" s="6">
        <f>INDEX(backers,MATCH(Bonus_StatAn!$B561,Analysis!$A:$A,0))</f>
        <v>0</v>
      </c>
      <c r="E561" t="b">
        <f t="shared" si="32"/>
        <v>0</v>
      </c>
      <c r="F561" t="b">
        <f t="shared" si="33"/>
        <v>1</v>
      </c>
      <c r="G561" t="str">
        <f t="shared" si="34"/>
        <v/>
      </c>
      <c r="H561">
        <f t="shared" si="35"/>
        <v>0</v>
      </c>
    </row>
    <row r="562" spans="2:8" x14ac:dyDescent="0.35">
      <c r="B562" s="6">
        <v>559</v>
      </c>
      <c r="C562" t="str">
        <f>INDEX(state,MATCH(Bonus_StatAn!$B562,Analysis!$A:$A,0))</f>
        <v>failed</v>
      </c>
      <c r="D562" s="6">
        <f>INDEX(backers,MATCH(Bonus_StatAn!$B562,Analysis!$A:$A,0))</f>
        <v>1</v>
      </c>
      <c r="E562" t="b">
        <f t="shared" si="32"/>
        <v>0</v>
      </c>
      <c r="F562" t="b">
        <f t="shared" si="33"/>
        <v>1</v>
      </c>
      <c r="G562" t="str">
        <f t="shared" si="34"/>
        <v/>
      </c>
      <c r="H562">
        <f t="shared" si="35"/>
        <v>1</v>
      </c>
    </row>
    <row r="563" spans="2:8" x14ac:dyDescent="0.35">
      <c r="B563" s="6">
        <v>560</v>
      </c>
      <c r="C563" t="str">
        <f>INDEX(state,MATCH(Bonus_StatAn!$B563,Analysis!$A:$A,0))</f>
        <v>failed</v>
      </c>
      <c r="D563" s="6">
        <f>INDEX(backers,MATCH(Bonus_StatAn!$B563,Analysis!$A:$A,0))</f>
        <v>3</v>
      </c>
      <c r="E563" t="b">
        <f t="shared" si="32"/>
        <v>0</v>
      </c>
      <c r="F563" t="b">
        <f t="shared" si="33"/>
        <v>1</v>
      </c>
      <c r="G563" t="str">
        <f t="shared" si="34"/>
        <v/>
      </c>
      <c r="H563">
        <f t="shared" si="35"/>
        <v>3</v>
      </c>
    </row>
    <row r="564" spans="2:8" x14ac:dyDescent="0.35">
      <c r="B564" s="6">
        <v>561</v>
      </c>
      <c r="C564" t="str">
        <f>INDEX(state,MATCH(Bonus_StatAn!$B564,Analysis!$A:$A,0))</f>
        <v>failed</v>
      </c>
      <c r="D564" s="6">
        <f>INDEX(backers,MATCH(Bonus_StatAn!$B564,Analysis!$A:$A,0))</f>
        <v>2</v>
      </c>
      <c r="E564" t="b">
        <f t="shared" si="32"/>
        <v>0</v>
      </c>
      <c r="F564" t="b">
        <f t="shared" si="33"/>
        <v>1</v>
      </c>
      <c r="G564" t="str">
        <f t="shared" si="34"/>
        <v/>
      </c>
      <c r="H564">
        <f t="shared" si="35"/>
        <v>2</v>
      </c>
    </row>
    <row r="565" spans="2:8" x14ac:dyDescent="0.35">
      <c r="B565" s="6">
        <v>562</v>
      </c>
      <c r="C565" t="str">
        <f>INDEX(state,MATCH(Bonus_StatAn!$B565,Analysis!$A:$A,0))</f>
        <v>failed</v>
      </c>
      <c r="D565" s="6">
        <f>INDEX(backers,MATCH(Bonus_StatAn!$B565,Analysis!$A:$A,0))</f>
        <v>0</v>
      </c>
      <c r="E565" t="b">
        <f t="shared" si="32"/>
        <v>0</v>
      </c>
      <c r="F565" t="b">
        <f t="shared" si="33"/>
        <v>1</v>
      </c>
      <c r="G565" t="str">
        <f t="shared" si="34"/>
        <v/>
      </c>
      <c r="H565">
        <f t="shared" si="35"/>
        <v>0</v>
      </c>
    </row>
    <row r="566" spans="2:8" x14ac:dyDescent="0.35">
      <c r="B566" s="6">
        <v>563</v>
      </c>
      <c r="C566" t="str">
        <f>INDEX(state,MATCH(Bonus_StatAn!$B566,Analysis!$A:$A,0))</f>
        <v>failed</v>
      </c>
      <c r="D566" s="6">
        <f>INDEX(backers,MATCH(Bonus_StatAn!$B566,Analysis!$A:$A,0))</f>
        <v>2</v>
      </c>
      <c r="E566" t="b">
        <f t="shared" si="32"/>
        <v>0</v>
      </c>
      <c r="F566" t="b">
        <f t="shared" si="33"/>
        <v>1</v>
      </c>
      <c r="G566" t="str">
        <f t="shared" si="34"/>
        <v/>
      </c>
      <c r="H566">
        <f t="shared" si="35"/>
        <v>2</v>
      </c>
    </row>
    <row r="567" spans="2:8" x14ac:dyDescent="0.35">
      <c r="B567" s="6">
        <v>564</v>
      </c>
      <c r="C567" t="str">
        <f>INDEX(state,MATCH(Bonus_StatAn!$B567,Analysis!$A:$A,0))</f>
        <v>failed</v>
      </c>
      <c r="D567" s="6">
        <f>INDEX(backers,MATCH(Bonus_StatAn!$B567,Analysis!$A:$A,0))</f>
        <v>1</v>
      </c>
      <c r="E567" t="b">
        <f t="shared" si="32"/>
        <v>0</v>
      </c>
      <c r="F567" t="b">
        <f t="shared" si="33"/>
        <v>1</v>
      </c>
      <c r="G567" t="str">
        <f t="shared" si="34"/>
        <v/>
      </c>
      <c r="H567">
        <f t="shared" si="35"/>
        <v>1</v>
      </c>
    </row>
    <row r="568" spans="2:8" x14ac:dyDescent="0.35">
      <c r="B568" s="6">
        <v>565</v>
      </c>
      <c r="C568" t="str">
        <f>INDEX(state,MATCH(Bonus_StatAn!$B568,Analysis!$A:$A,0))</f>
        <v>failed</v>
      </c>
      <c r="D568" s="6">
        <f>INDEX(backers,MATCH(Bonus_StatAn!$B568,Analysis!$A:$A,0))</f>
        <v>0</v>
      </c>
      <c r="E568" t="b">
        <f t="shared" si="32"/>
        <v>0</v>
      </c>
      <c r="F568" t="b">
        <f t="shared" si="33"/>
        <v>1</v>
      </c>
      <c r="G568" t="str">
        <f t="shared" si="34"/>
        <v/>
      </c>
      <c r="H568">
        <f t="shared" si="35"/>
        <v>0</v>
      </c>
    </row>
    <row r="569" spans="2:8" x14ac:dyDescent="0.35">
      <c r="B569" s="6">
        <v>566</v>
      </c>
      <c r="C569" t="str">
        <f>INDEX(state,MATCH(Bonus_StatAn!$B569,Analysis!$A:$A,0))</f>
        <v>failed</v>
      </c>
      <c r="D569" s="6">
        <f>INDEX(backers,MATCH(Bonus_StatAn!$B569,Analysis!$A:$A,0))</f>
        <v>1</v>
      </c>
      <c r="E569" t="b">
        <f t="shared" si="32"/>
        <v>0</v>
      </c>
      <c r="F569" t="b">
        <f t="shared" si="33"/>
        <v>1</v>
      </c>
      <c r="G569" t="str">
        <f t="shared" si="34"/>
        <v/>
      </c>
      <c r="H569">
        <f t="shared" si="35"/>
        <v>1</v>
      </c>
    </row>
    <row r="570" spans="2:8" x14ac:dyDescent="0.35">
      <c r="B570" s="6">
        <v>567</v>
      </c>
      <c r="C570" t="str">
        <f>INDEX(state,MATCH(Bonus_StatAn!$B570,Analysis!$A:$A,0))</f>
        <v>failed</v>
      </c>
      <c r="D570" s="6">
        <f>INDEX(backers,MATCH(Bonus_StatAn!$B570,Analysis!$A:$A,0))</f>
        <v>0</v>
      </c>
      <c r="E570" t="b">
        <f t="shared" si="32"/>
        <v>0</v>
      </c>
      <c r="F570" t="b">
        <f t="shared" si="33"/>
        <v>1</v>
      </c>
      <c r="G570" t="str">
        <f t="shared" si="34"/>
        <v/>
      </c>
      <c r="H570">
        <f t="shared" si="35"/>
        <v>0</v>
      </c>
    </row>
    <row r="571" spans="2:8" x14ac:dyDescent="0.35">
      <c r="B571" s="6">
        <v>568</v>
      </c>
      <c r="C571" t="str">
        <f>INDEX(state,MATCH(Bonus_StatAn!$B571,Analysis!$A:$A,0))</f>
        <v>failed</v>
      </c>
      <c r="D571" s="6">
        <f>INDEX(backers,MATCH(Bonus_StatAn!$B571,Analysis!$A:$A,0))</f>
        <v>5</v>
      </c>
      <c r="E571" t="b">
        <f t="shared" si="32"/>
        <v>0</v>
      </c>
      <c r="F571" t="b">
        <f t="shared" si="33"/>
        <v>1</v>
      </c>
      <c r="G571" t="str">
        <f t="shared" si="34"/>
        <v/>
      </c>
      <c r="H571">
        <f t="shared" si="35"/>
        <v>5</v>
      </c>
    </row>
    <row r="572" spans="2:8" x14ac:dyDescent="0.35">
      <c r="B572" s="6">
        <v>569</v>
      </c>
      <c r="C572" t="str">
        <f>INDEX(state,MATCH(Bonus_StatAn!$B572,Analysis!$A:$A,0))</f>
        <v>failed</v>
      </c>
      <c r="D572" s="6">
        <f>INDEX(backers,MATCH(Bonus_StatAn!$B572,Analysis!$A:$A,0))</f>
        <v>1</v>
      </c>
      <c r="E572" t="b">
        <f t="shared" si="32"/>
        <v>0</v>
      </c>
      <c r="F572" t="b">
        <f t="shared" si="33"/>
        <v>1</v>
      </c>
      <c r="G572" t="str">
        <f t="shared" si="34"/>
        <v/>
      </c>
      <c r="H572">
        <f t="shared" si="35"/>
        <v>1</v>
      </c>
    </row>
    <row r="573" spans="2:8" x14ac:dyDescent="0.35">
      <c r="B573" s="6">
        <v>570</v>
      </c>
      <c r="C573" t="str">
        <f>INDEX(state,MATCH(Bonus_StatAn!$B573,Analysis!$A:$A,0))</f>
        <v>failed</v>
      </c>
      <c r="D573" s="6">
        <f>INDEX(backers,MATCH(Bonus_StatAn!$B573,Analysis!$A:$A,0))</f>
        <v>1</v>
      </c>
      <c r="E573" t="b">
        <f t="shared" si="32"/>
        <v>0</v>
      </c>
      <c r="F573" t="b">
        <f t="shared" si="33"/>
        <v>1</v>
      </c>
      <c r="G573" t="str">
        <f t="shared" si="34"/>
        <v/>
      </c>
      <c r="H573">
        <f t="shared" si="35"/>
        <v>1</v>
      </c>
    </row>
    <row r="574" spans="2:8" x14ac:dyDescent="0.35">
      <c r="B574" s="6">
        <v>571</v>
      </c>
      <c r="C574" t="str">
        <f>INDEX(state,MATCH(Bonus_StatAn!$B574,Analysis!$A:$A,0))</f>
        <v>failed</v>
      </c>
      <c r="D574" s="6">
        <f>INDEX(backers,MATCH(Bonus_StatAn!$B574,Analysis!$A:$A,0))</f>
        <v>2</v>
      </c>
      <c r="E574" t="b">
        <f t="shared" si="32"/>
        <v>0</v>
      </c>
      <c r="F574" t="b">
        <f t="shared" si="33"/>
        <v>1</v>
      </c>
      <c r="G574" t="str">
        <f t="shared" si="34"/>
        <v/>
      </c>
      <c r="H574">
        <f t="shared" si="35"/>
        <v>2</v>
      </c>
    </row>
    <row r="575" spans="2:8" x14ac:dyDescent="0.35">
      <c r="B575" s="6">
        <v>572</v>
      </c>
      <c r="C575" t="str">
        <f>INDEX(state,MATCH(Bonus_StatAn!$B575,Analysis!$A:$A,0))</f>
        <v>failed</v>
      </c>
      <c r="D575" s="6">
        <f>INDEX(backers,MATCH(Bonus_StatAn!$B575,Analysis!$A:$A,0))</f>
        <v>0</v>
      </c>
      <c r="E575" t="b">
        <f t="shared" si="32"/>
        <v>0</v>
      </c>
      <c r="F575" t="b">
        <f t="shared" si="33"/>
        <v>1</v>
      </c>
      <c r="G575" t="str">
        <f t="shared" si="34"/>
        <v/>
      </c>
      <c r="H575">
        <f t="shared" si="35"/>
        <v>0</v>
      </c>
    </row>
    <row r="576" spans="2:8" x14ac:dyDescent="0.35">
      <c r="B576" s="6">
        <v>573</v>
      </c>
      <c r="C576" t="str">
        <f>INDEX(state,MATCH(Bonus_StatAn!$B576,Analysis!$A:$A,0))</f>
        <v>failed</v>
      </c>
      <c r="D576" s="6">
        <f>INDEX(backers,MATCH(Bonus_StatAn!$B576,Analysis!$A:$A,0))</f>
        <v>9</v>
      </c>
      <c r="E576" t="b">
        <f t="shared" si="32"/>
        <v>0</v>
      </c>
      <c r="F576" t="b">
        <f t="shared" si="33"/>
        <v>1</v>
      </c>
      <c r="G576" t="str">
        <f t="shared" si="34"/>
        <v/>
      </c>
      <c r="H576">
        <f t="shared" si="35"/>
        <v>9</v>
      </c>
    </row>
    <row r="577" spans="2:8" x14ac:dyDescent="0.35">
      <c r="B577" s="6">
        <v>574</v>
      </c>
      <c r="C577" t="str">
        <f>INDEX(state,MATCH(Bonus_StatAn!$B577,Analysis!$A:$A,0))</f>
        <v>failed</v>
      </c>
      <c r="D577" s="6">
        <f>INDEX(backers,MATCH(Bonus_StatAn!$B577,Analysis!$A:$A,0))</f>
        <v>4</v>
      </c>
      <c r="E577" t="b">
        <f t="shared" si="32"/>
        <v>0</v>
      </c>
      <c r="F577" t="b">
        <f t="shared" si="33"/>
        <v>1</v>
      </c>
      <c r="G577" t="str">
        <f t="shared" si="34"/>
        <v/>
      </c>
      <c r="H577">
        <f t="shared" si="35"/>
        <v>4</v>
      </c>
    </row>
    <row r="578" spans="2:8" x14ac:dyDescent="0.35">
      <c r="B578" s="6">
        <v>575</v>
      </c>
      <c r="C578" t="str">
        <f>INDEX(state,MATCH(Bonus_StatAn!$B578,Analysis!$A:$A,0))</f>
        <v>failed</v>
      </c>
      <c r="D578" s="6">
        <f>INDEX(backers,MATCH(Bonus_StatAn!$B578,Analysis!$A:$A,0))</f>
        <v>4</v>
      </c>
      <c r="E578" t="b">
        <f t="shared" si="32"/>
        <v>0</v>
      </c>
      <c r="F578" t="b">
        <f t="shared" si="33"/>
        <v>1</v>
      </c>
      <c r="G578" t="str">
        <f t="shared" si="34"/>
        <v/>
      </c>
      <c r="H578">
        <f t="shared" si="35"/>
        <v>4</v>
      </c>
    </row>
    <row r="579" spans="2:8" x14ac:dyDescent="0.35">
      <c r="B579" s="6">
        <v>576</v>
      </c>
      <c r="C579" t="str">
        <f>INDEX(state,MATCH(Bonus_StatAn!$B579,Analysis!$A:$A,0))</f>
        <v>failed</v>
      </c>
      <c r="D579" s="6">
        <f>INDEX(backers,MATCH(Bonus_StatAn!$B579,Analysis!$A:$A,0))</f>
        <v>1</v>
      </c>
      <c r="E579" t="b">
        <f t="shared" si="32"/>
        <v>0</v>
      </c>
      <c r="F579" t="b">
        <f t="shared" si="33"/>
        <v>1</v>
      </c>
      <c r="G579" t="str">
        <f t="shared" si="34"/>
        <v/>
      </c>
      <c r="H579">
        <f t="shared" si="35"/>
        <v>1</v>
      </c>
    </row>
    <row r="580" spans="2:8" x14ac:dyDescent="0.35">
      <c r="B580" s="6">
        <v>577</v>
      </c>
      <c r="C580" t="str">
        <f>INDEX(state,MATCH(Bonus_StatAn!$B580,Analysis!$A:$A,0))</f>
        <v>failed</v>
      </c>
      <c r="D580" s="6">
        <f>INDEX(backers,MATCH(Bonus_StatAn!$B580,Analysis!$A:$A,0))</f>
        <v>1</v>
      </c>
      <c r="E580" t="b">
        <f t="shared" ref="E580:E643" si="36">$C580="successful"</f>
        <v>0</v>
      </c>
      <c r="F580" t="b">
        <f t="shared" ref="F580:F643" si="37">OR($C580="canceled", $C580="failed")</f>
        <v>1</v>
      </c>
      <c r="G580" t="str">
        <f t="shared" ref="G580:G643" si="38">IF($E580, D580, "")</f>
        <v/>
      </c>
      <c r="H580">
        <f t="shared" ref="H580:H643" si="39">IF(F580, D580, "")</f>
        <v>1</v>
      </c>
    </row>
    <row r="581" spans="2:8" x14ac:dyDescent="0.35">
      <c r="B581" s="6">
        <v>578</v>
      </c>
      <c r="C581" t="str">
        <f>INDEX(state,MATCH(Bonus_StatAn!$B581,Analysis!$A:$A,0))</f>
        <v>failed</v>
      </c>
      <c r="D581" s="6">
        <f>INDEX(backers,MATCH(Bonus_StatAn!$B581,Analysis!$A:$A,0))</f>
        <v>7</v>
      </c>
      <c r="E581" t="b">
        <f t="shared" si="36"/>
        <v>0</v>
      </c>
      <c r="F581" t="b">
        <f t="shared" si="37"/>
        <v>1</v>
      </c>
      <c r="G581" t="str">
        <f t="shared" si="38"/>
        <v/>
      </c>
      <c r="H581">
        <f t="shared" si="39"/>
        <v>7</v>
      </c>
    </row>
    <row r="582" spans="2:8" x14ac:dyDescent="0.35">
      <c r="B582" s="6">
        <v>579</v>
      </c>
      <c r="C582" t="str">
        <f>INDEX(state,MATCH(Bonus_StatAn!$B582,Analysis!$A:$A,0))</f>
        <v>failed</v>
      </c>
      <c r="D582" s="6">
        <f>INDEX(backers,MATCH(Bonus_StatAn!$B582,Analysis!$A:$A,0))</f>
        <v>5</v>
      </c>
      <c r="E582" t="b">
        <f t="shared" si="36"/>
        <v>0</v>
      </c>
      <c r="F582" t="b">
        <f t="shared" si="37"/>
        <v>1</v>
      </c>
      <c r="G582" t="str">
        <f t="shared" si="38"/>
        <v/>
      </c>
      <c r="H582">
        <f t="shared" si="39"/>
        <v>5</v>
      </c>
    </row>
    <row r="583" spans="2:8" x14ac:dyDescent="0.35">
      <c r="B583" s="6">
        <v>580</v>
      </c>
      <c r="C583" t="str">
        <f>INDEX(state,MATCH(Bonus_StatAn!$B583,Analysis!$A:$A,0))</f>
        <v>failed</v>
      </c>
      <c r="D583" s="6">
        <f>INDEX(backers,MATCH(Bonus_StatAn!$B583,Analysis!$A:$A,0))</f>
        <v>1</v>
      </c>
      <c r="E583" t="b">
        <f t="shared" si="36"/>
        <v>0</v>
      </c>
      <c r="F583" t="b">
        <f t="shared" si="37"/>
        <v>1</v>
      </c>
      <c r="G583" t="str">
        <f t="shared" si="38"/>
        <v/>
      </c>
      <c r="H583">
        <f t="shared" si="39"/>
        <v>1</v>
      </c>
    </row>
    <row r="584" spans="2:8" x14ac:dyDescent="0.35">
      <c r="B584" s="6">
        <v>581</v>
      </c>
      <c r="C584" t="str">
        <f>INDEX(state,MATCH(Bonus_StatAn!$B584,Analysis!$A:$A,0))</f>
        <v>failed</v>
      </c>
      <c r="D584" s="6">
        <f>INDEX(backers,MATCH(Bonus_StatAn!$B584,Analysis!$A:$A,0))</f>
        <v>0</v>
      </c>
      <c r="E584" t="b">
        <f t="shared" si="36"/>
        <v>0</v>
      </c>
      <c r="F584" t="b">
        <f t="shared" si="37"/>
        <v>1</v>
      </c>
      <c r="G584" t="str">
        <f t="shared" si="38"/>
        <v/>
      </c>
      <c r="H584">
        <f t="shared" si="39"/>
        <v>0</v>
      </c>
    </row>
    <row r="585" spans="2:8" x14ac:dyDescent="0.35">
      <c r="B585" s="6">
        <v>582</v>
      </c>
      <c r="C585" t="str">
        <f>INDEX(state,MATCH(Bonus_StatAn!$B585,Analysis!$A:$A,0))</f>
        <v>failed</v>
      </c>
      <c r="D585" s="6">
        <f>INDEX(backers,MATCH(Bonus_StatAn!$B585,Analysis!$A:$A,0))</f>
        <v>0</v>
      </c>
      <c r="E585" t="b">
        <f t="shared" si="36"/>
        <v>0</v>
      </c>
      <c r="F585" t="b">
        <f t="shared" si="37"/>
        <v>1</v>
      </c>
      <c r="G585" t="str">
        <f t="shared" si="38"/>
        <v/>
      </c>
      <c r="H585">
        <f t="shared" si="39"/>
        <v>0</v>
      </c>
    </row>
    <row r="586" spans="2:8" x14ac:dyDescent="0.35">
      <c r="B586" s="6">
        <v>583</v>
      </c>
      <c r="C586" t="str">
        <f>INDEX(state,MATCH(Bonus_StatAn!$B586,Analysis!$A:$A,0))</f>
        <v>failed</v>
      </c>
      <c r="D586" s="6">
        <f>INDEX(backers,MATCH(Bonus_StatAn!$B586,Analysis!$A:$A,0))</f>
        <v>1</v>
      </c>
      <c r="E586" t="b">
        <f t="shared" si="36"/>
        <v>0</v>
      </c>
      <c r="F586" t="b">
        <f t="shared" si="37"/>
        <v>1</v>
      </c>
      <c r="G586" t="str">
        <f t="shared" si="38"/>
        <v/>
      </c>
      <c r="H586">
        <f t="shared" si="39"/>
        <v>1</v>
      </c>
    </row>
    <row r="587" spans="2:8" x14ac:dyDescent="0.35">
      <c r="B587" s="6">
        <v>584</v>
      </c>
      <c r="C587" t="str">
        <f>INDEX(state,MATCH(Bonus_StatAn!$B587,Analysis!$A:$A,0))</f>
        <v>failed</v>
      </c>
      <c r="D587" s="6">
        <f>INDEX(backers,MATCH(Bonus_StatAn!$B587,Analysis!$A:$A,0))</f>
        <v>2</v>
      </c>
      <c r="E587" t="b">
        <f t="shared" si="36"/>
        <v>0</v>
      </c>
      <c r="F587" t="b">
        <f t="shared" si="37"/>
        <v>1</v>
      </c>
      <c r="G587" t="str">
        <f t="shared" si="38"/>
        <v/>
      </c>
      <c r="H587">
        <f t="shared" si="39"/>
        <v>2</v>
      </c>
    </row>
    <row r="588" spans="2:8" x14ac:dyDescent="0.35">
      <c r="B588" s="6">
        <v>585</v>
      </c>
      <c r="C588" t="str">
        <f>INDEX(state,MATCH(Bonus_StatAn!$B588,Analysis!$A:$A,0))</f>
        <v>failed</v>
      </c>
      <c r="D588" s="6">
        <f>INDEX(backers,MATCH(Bonus_StatAn!$B588,Analysis!$A:$A,0))</f>
        <v>0</v>
      </c>
      <c r="E588" t="b">
        <f t="shared" si="36"/>
        <v>0</v>
      </c>
      <c r="F588" t="b">
        <f t="shared" si="37"/>
        <v>1</v>
      </c>
      <c r="G588" t="str">
        <f t="shared" si="38"/>
        <v/>
      </c>
      <c r="H588">
        <f t="shared" si="39"/>
        <v>0</v>
      </c>
    </row>
    <row r="589" spans="2:8" x14ac:dyDescent="0.35">
      <c r="B589" s="6">
        <v>586</v>
      </c>
      <c r="C589" t="str">
        <f>INDEX(state,MATCH(Bonus_StatAn!$B589,Analysis!$A:$A,0))</f>
        <v>failed</v>
      </c>
      <c r="D589" s="6">
        <f>INDEX(backers,MATCH(Bonus_StatAn!$B589,Analysis!$A:$A,0))</f>
        <v>4</v>
      </c>
      <c r="E589" t="b">
        <f t="shared" si="36"/>
        <v>0</v>
      </c>
      <c r="F589" t="b">
        <f t="shared" si="37"/>
        <v>1</v>
      </c>
      <c r="G589" t="str">
        <f t="shared" si="38"/>
        <v/>
      </c>
      <c r="H589">
        <f t="shared" si="39"/>
        <v>4</v>
      </c>
    </row>
    <row r="590" spans="2:8" x14ac:dyDescent="0.35">
      <c r="B590" s="6">
        <v>587</v>
      </c>
      <c r="C590" t="str">
        <f>INDEX(state,MATCH(Bonus_StatAn!$B590,Analysis!$A:$A,0))</f>
        <v>failed</v>
      </c>
      <c r="D590" s="6">
        <f>INDEX(backers,MATCH(Bonus_StatAn!$B590,Analysis!$A:$A,0))</f>
        <v>7</v>
      </c>
      <c r="E590" t="b">
        <f t="shared" si="36"/>
        <v>0</v>
      </c>
      <c r="F590" t="b">
        <f t="shared" si="37"/>
        <v>1</v>
      </c>
      <c r="G590" t="str">
        <f t="shared" si="38"/>
        <v/>
      </c>
      <c r="H590">
        <f t="shared" si="39"/>
        <v>7</v>
      </c>
    </row>
    <row r="591" spans="2:8" x14ac:dyDescent="0.35">
      <c r="B591" s="6">
        <v>588</v>
      </c>
      <c r="C591" t="str">
        <f>INDEX(state,MATCH(Bonus_StatAn!$B591,Analysis!$A:$A,0))</f>
        <v>failed</v>
      </c>
      <c r="D591" s="6">
        <f>INDEX(backers,MATCH(Bonus_StatAn!$B591,Analysis!$A:$A,0))</f>
        <v>2</v>
      </c>
      <c r="E591" t="b">
        <f t="shared" si="36"/>
        <v>0</v>
      </c>
      <c r="F591" t="b">
        <f t="shared" si="37"/>
        <v>1</v>
      </c>
      <c r="G591" t="str">
        <f t="shared" si="38"/>
        <v/>
      </c>
      <c r="H591">
        <f t="shared" si="39"/>
        <v>2</v>
      </c>
    </row>
    <row r="592" spans="2:8" x14ac:dyDescent="0.35">
      <c r="B592" s="6">
        <v>589</v>
      </c>
      <c r="C592" t="str">
        <f>INDEX(state,MATCH(Bonus_StatAn!$B592,Analysis!$A:$A,0))</f>
        <v>failed</v>
      </c>
      <c r="D592" s="6">
        <f>INDEX(backers,MATCH(Bonus_StatAn!$B592,Analysis!$A:$A,0))</f>
        <v>1</v>
      </c>
      <c r="E592" t="b">
        <f t="shared" si="36"/>
        <v>0</v>
      </c>
      <c r="F592" t="b">
        <f t="shared" si="37"/>
        <v>1</v>
      </c>
      <c r="G592" t="str">
        <f t="shared" si="38"/>
        <v/>
      </c>
      <c r="H592">
        <f t="shared" si="39"/>
        <v>1</v>
      </c>
    </row>
    <row r="593" spans="2:8" x14ac:dyDescent="0.35">
      <c r="B593" s="6">
        <v>590</v>
      </c>
      <c r="C593" t="str">
        <f>INDEX(state,MATCH(Bonus_StatAn!$B593,Analysis!$A:$A,0))</f>
        <v>failed</v>
      </c>
      <c r="D593" s="6">
        <f>INDEX(backers,MATCH(Bonus_StatAn!$B593,Analysis!$A:$A,0))</f>
        <v>9</v>
      </c>
      <c r="E593" t="b">
        <f t="shared" si="36"/>
        <v>0</v>
      </c>
      <c r="F593" t="b">
        <f t="shared" si="37"/>
        <v>1</v>
      </c>
      <c r="G593" t="str">
        <f t="shared" si="38"/>
        <v/>
      </c>
      <c r="H593">
        <f t="shared" si="39"/>
        <v>9</v>
      </c>
    </row>
    <row r="594" spans="2:8" x14ac:dyDescent="0.35">
      <c r="B594" s="6">
        <v>591</v>
      </c>
      <c r="C594" t="str">
        <f>INDEX(state,MATCH(Bonus_StatAn!$B594,Analysis!$A:$A,0))</f>
        <v>failed</v>
      </c>
      <c r="D594" s="6">
        <f>INDEX(backers,MATCH(Bonus_StatAn!$B594,Analysis!$A:$A,0))</f>
        <v>2</v>
      </c>
      <c r="E594" t="b">
        <f t="shared" si="36"/>
        <v>0</v>
      </c>
      <c r="F594" t="b">
        <f t="shared" si="37"/>
        <v>1</v>
      </c>
      <c r="G594" t="str">
        <f t="shared" si="38"/>
        <v/>
      </c>
      <c r="H594">
        <f t="shared" si="39"/>
        <v>2</v>
      </c>
    </row>
    <row r="595" spans="2:8" x14ac:dyDescent="0.35">
      <c r="B595" s="6">
        <v>592</v>
      </c>
      <c r="C595" t="str">
        <f>INDEX(state,MATCH(Bonus_StatAn!$B595,Analysis!$A:$A,0))</f>
        <v>failed</v>
      </c>
      <c r="D595" s="6">
        <f>INDEX(backers,MATCH(Bonus_StatAn!$B595,Analysis!$A:$A,0))</f>
        <v>1</v>
      </c>
      <c r="E595" t="b">
        <f t="shared" si="36"/>
        <v>0</v>
      </c>
      <c r="F595" t="b">
        <f t="shared" si="37"/>
        <v>1</v>
      </c>
      <c r="G595" t="str">
        <f t="shared" si="38"/>
        <v/>
      </c>
      <c r="H595">
        <f t="shared" si="39"/>
        <v>1</v>
      </c>
    </row>
    <row r="596" spans="2:8" x14ac:dyDescent="0.35">
      <c r="B596" s="6">
        <v>593</v>
      </c>
      <c r="C596" t="str">
        <f>INDEX(state,MATCH(Bonus_StatAn!$B596,Analysis!$A:$A,0))</f>
        <v>failed</v>
      </c>
      <c r="D596" s="6">
        <f>INDEX(backers,MATCH(Bonus_StatAn!$B596,Analysis!$A:$A,0))</f>
        <v>7</v>
      </c>
      <c r="E596" t="b">
        <f t="shared" si="36"/>
        <v>0</v>
      </c>
      <c r="F596" t="b">
        <f t="shared" si="37"/>
        <v>1</v>
      </c>
      <c r="G596" t="str">
        <f t="shared" si="38"/>
        <v/>
      </c>
      <c r="H596">
        <f t="shared" si="39"/>
        <v>7</v>
      </c>
    </row>
    <row r="597" spans="2:8" x14ac:dyDescent="0.35">
      <c r="B597" s="6">
        <v>594</v>
      </c>
      <c r="C597" t="str">
        <f>INDEX(state,MATCH(Bonus_StatAn!$B597,Analysis!$A:$A,0))</f>
        <v>failed</v>
      </c>
      <c r="D597" s="6">
        <f>INDEX(backers,MATCH(Bonus_StatAn!$B597,Analysis!$A:$A,0))</f>
        <v>2</v>
      </c>
      <c r="E597" t="b">
        <f t="shared" si="36"/>
        <v>0</v>
      </c>
      <c r="F597" t="b">
        <f t="shared" si="37"/>
        <v>1</v>
      </c>
      <c r="G597" t="str">
        <f t="shared" si="38"/>
        <v/>
      </c>
      <c r="H597">
        <f t="shared" si="39"/>
        <v>2</v>
      </c>
    </row>
    <row r="598" spans="2:8" x14ac:dyDescent="0.35">
      <c r="B598" s="6">
        <v>595</v>
      </c>
      <c r="C598" t="str">
        <f>INDEX(state,MATCH(Bonus_StatAn!$B598,Analysis!$A:$A,0))</f>
        <v>failed</v>
      </c>
      <c r="D598" s="6">
        <f>INDEX(backers,MATCH(Bonus_StatAn!$B598,Analysis!$A:$A,0))</f>
        <v>8</v>
      </c>
      <c r="E598" t="b">
        <f t="shared" si="36"/>
        <v>0</v>
      </c>
      <c r="F598" t="b">
        <f t="shared" si="37"/>
        <v>1</v>
      </c>
      <c r="G598" t="str">
        <f t="shared" si="38"/>
        <v/>
      </c>
      <c r="H598">
        <f t="shared" si="39"/>
        <v>8</v>
      </c>
    </row>
    <row r="599" spans="2:8" x14ac:dyDescent="0.35">
      <c r="B599" s="6">
        <v>596</v>
      </c>
      <c r="C599" t="str">
        <f>INDEX(state,MATCH(Bonus_StatAn!$B599,Analysis!$A:$A,0))</f>
        <v>failed</v>
      </c>
      <c r="D599" s="6">
        <f>INDEX(backers,MATCH(Bonus_StatAn!$B599,Analysis!$A:$A,0))</f>
        <v>2</v>
      </c>
      <c r="E599" t="b">
        <f t="shared" si="36"/>
        <v>0</v>
      </c>
      <c r="F599" t="b">
        <f t="shared" si="37"/>
        <v>1</v>
      </c>
      <c r="G599" t="str">
        <f t="shared" si="38"/>
        <v/>
      </c>
      <c r="H599">
        <f t="shared" si="39"/>
        <v>2</v>
      </c>
    </row>
    <row r="600" spans="2:8" x14ac:dyDescent="0.35">
      <c r="B600" s="6">
        <v>597</v>
      </c>
      <c r="C600" t="str">
        <f>INDEX(state,MATCH(Bonus_StatAn!$B600,Analysis!$A:$A,0))</f>
        <v>failed</v>
      </c>
      <c r="D600" s="6">
        <f>INDEX(backers,MATCH(Bonus_StatAn!$B600,Analysis!$A:$A,0))</f>
        <v>2</v>
      </c>
      <c r="E600" t="b">
        <f t="shared" si="36"/>
        <v>0</v>
      </c>
      <c r="F600" t="b">
        <f t="shared" si="37"/>
        <v>1</v>
      </c>
      <c r="G600" t="str">
        <f t="shared" si="38"/>
        <v/>
      </c>
      <c r="H600">
        <f t="shared" si="39"/>
        <v>2</v>
      </c>
    </row>
    <row r="601" spans="2:8" x14ac:dyDescent="0.35">
      <c r="B601" s="6">
        <v>598</v>
      </c>
      <c r="C601" t="str">
        <f>INDEX(state,MATCH(Bonus_StatAn!$B601,Analysis!$A:$A,0))</f>
        <v>failed</v>
      </c>
      <c r="D601" s="6">
        <f>INDEX(backers,MATCH(Bonus_StatAn!$B601,Analysis!$A:$A,0))</f>
        <v>7</v>
      </c>
      <c r="E601" t="b">
        <f t="shared" si="36"/>
        <v>0</v>
      </c>
      <c r="F601" t="b">
        <f t="shared" si="37"/>
        <v>1</v>
      </c>
      <c r="G601" t="str">
        <f t="shared" si="38"/>
        <v/>
      </c>
      <c r="H601">
        <f t="shared" si="39"/>
        <v>7</v>
      </c>
    </row>
    <row r="602" spans="2:8" x14ac:dyDescent="0.35">
      <c r="B602" s="6">
        <v>599</v>
      </c>
      <c r="C602" t="str">
        <f>INDEX(state,MATCH(Bonus_StatAn!$B602,Analysis!$A:$A,0))</f>
        <v>failed</v>
      </c>
      <c r="D602" s="6">
        <f>INDEX(backers,MATCH(Bonus_StatAn!$B602,Analysis!$A:$A,0))</f>
        <v>2</v>
      </c>
      <c r="E602" t="b">
        <f t="shared" si="36"/>
        <v>0</v>
      </c>
      <c r="F602" t="b">
        <f t="shared" si="37"/>
        <v>1</v>
      </c>
      <c r="G602" t="str">
        <f t="shared" si="38"/>
        <v/>
      </c>
      <c r="H602">
        <f t="shared" si="39"/>
        <v>2</v>
      </c>
    </row>
    <row r="603" spans="2:8" x14ac:dyDescent="0.35">
      <c r="B603" s="6">
        <v>600</v>
      </c>
      <c r="C603" t="str">
        <f>INDEX(state,MATCH(Bonus_StatAn!$B603,Analysis!$A:$A,0))</f>
        <v>canceled</v>
      </c>
      <c r="D603" s="6">
        <f>INDEX(backers,MATCH(Bonus_StatAn!$B603,Analysis!$A:$A,0))</f>
        <v>1</v>
      </c>
      <c r="E603" t="b">
        <f t="shared" si="36"/>
        <v>0</v>
      </c>
      <c r="F603" t="b">
        <f t="shared" si="37"/>
        <v>1</v>
      </c>
      <c r="G603" t="str">
        <f t="shared" si="38"/>
        <v/>
      </c>
      <c r="H603">
        <f t="shared" si="39"/>
        <v>1</v>
      </c>
    </row>
    <row r="604" spans="2:8" x14ac:dyDescent="0.35">
      <c r="B604" s="6">
        <v>601</v>
      </c>
      <c r="C604" t="str">
        <f>INDEX(state,MATCH(Bonus_StatAn!$B604,Analysis!$A:$A,0))</f>
        <v>canceled</v>
      </c>
      <c r="D604" s="6">
        <f>INDEX(backers,MATCH(Bonus_StatAn!$B604,Analysis!$A:$A,0))</f>
        <v>6</v>
      </c>
      <c r="E604" t="b">
        <f t="shared" si="36"/>
        <v>0</v>
      </c>
      <c r="F604" t="b">
        <f t="shared" si="37"/>
        <v>1</v>
      </c>
      <c r="G604" t="str">
        <f t="shared" si="38"/>
        <v/>
      </c>
      <c r="H604">
        <f t="shared" si="39"/>
        <v>6</v>
      </c>
    </row>
    <row r="605" spans="2:8" x14ac:dyDescent="0.35">
      <c r="B605" s="6">
        <v>602</v>
      </c>
      <c r="C605" t="str">
        <f>INDEX(state,MATCH(Bonus_StatAn!$B605,Analysis!$A:$A,0))</f>
        <v>canceled</v>
      </c>
      <c r="D605" s="6">
        <f>INDEX(backers,MATCH(Bonus_StatAn!$B605,Analysis!$A:$A,0))</f>
        <v>0</v>
      </c>
      <c r="E605" t="b">
        <f t="shared" si="36"/>
        <v>0</v>
      </c>
      <c r="F605" t="b">
        <f t="shared" si="37"/>
        <v>1</v>
      </c>
      <c r="G605" t="str">
        <f t="shared" si="38"/>
        <v/>
      </c>
      <c r="H605">
        <f t="shared" si="39"/>
        <v>0</v>
      </c>
    </row>
    <row r="606" spans="2:8" x14ac:dyDescent="0.35">
      <c r="B606" s="6">
        <v>603</v>
      </c>
      <c r="C606" t="str">
        <f>INDEX(state,MATCH(Bonus_StatAn!$B606,Analysis!$A:$A,0))</f>
        <v>canceled</v>
      </c>
      <c r="D606" s="6">
        <f>INDEX(backers,MATCH(Bonus_StatAn!$B606,Analysis!$A:$A,0))</f>
        <v>13</v>
      </c>
      <c r="E606" t="b">
        <f t="shared" si="36"/>
        <v>0</v>
      </c>
      <c r="F606" t="b">
        <f t="shared" si="37"/>
        <v>1</v>
      </c>
      <c r="G606" t="str">
        <f t="shared" si="38"/>
        <v/>
      </c>
      <c r="H606">
        <f t="shared" si="39"/>
        <v>13</v>
      </c>
    </row>
    <row r="607" spans="2:8" x14ac:dyDescent="0.35">
      <c r="B607" s="6">
        <v>604</v>
      </c>
      <c r="C607" t="str">
        <f>INDEX(state,MATCH(Bonus_StatAn!$B607,Analysis!$A:$A,0))</f>
        <v>canceled</v>
      </c>
      <c r="D607" s="6">
        <f>INDEX(backers,MATCH(Bonus_StatAn!$B607,Analysis!$A:$A,0))</f>
        <v>0</v>
      </c>
      <c r="E607" t="b">
        <f t="shared" si="36"/>
        <v>0</v>
      </c>
      <c r="F607" t="b">
        <f t="shared" si="37"/>
        <v>1</v>
      </c>
      <c r="G607" t="str">
        <f t="shared" si="38"/>
        <v/>
      </c>
      <c r="H607">
        <f t="shared" si="39"/>
        <v>0</v>
      </c>
    </row>
    <row r="608" spans="2:8" x14ac:dyDescent="0.35">
      <c r="B608" s="6">
        <v>605</v>
      </c>
      <c r="C608" t="str">
        <f>INDEX(state,MATCH(Bonus_StatAn!$B608,Analysis!$A:$A,0))</f>
        <v>canceled</v>
      </c>
      <c r="D608" s="6">
        <f>INDEX(backers,MATCH(Bonus_StatAn!$B608,Analysis!$A:$A,0))</f>
        <v>8</v>
      </c>
      <c r="E608" t="b">
        <f t="shared" si="36"/>
        <v>0</v>
      </c>
      <c r="F608" t="b">
        <f t="shared" si="37"/>
        <v>1</v>
      </c>
      <c r="G608" t="str">
        <f t="shared" si="38"/>
        <v/>
      </c>
      <c r="H608">
        <f t="shared" si="39"/>
        <v>8</v>
      </c>
    </row>
    <row r="609" spans="2:8" x14ac:dyDescent="0.35">
      <c r="B609" s="6">
        <v>606</v>
      </c>
      <c r="C609" t="str">
        <f>INDEX(state,MATCH(Bonus_StatAn!$B609,Analysis!$A:$A,0))</f>
        <v>canceled</v>
      </c>
      <c r="D609" s="6">
        <f>INDEX(backers,MATCH(Bonus_StatAn!$B609,Analysis!$A:$A,0))</f>
        <v>1</v>
      </c>
      <c r="E609" t="b">
        <f t="shared" si="36"/>
        <v>0</v>
      </c>
      <c r="F609" t="b">
        <f t="shared" si="37"/>
        <v>1</v>
      </c>
      <c r="G609" t="str">
        <f t="shared" si="38"/>
        <v/>
      </c>
      <c r="H609">
        <f t="shared" si="39"/>
        <v>1</v>
      </c>
    </row>
    <row r="610" spans="2:8" x14ac:dyDescent="0.35">
      <c r="B610" s="6">
        <v>607</v>
      </c>
      <c r="C610" t="str">
        <f>INDEX(state,MATCH(Bonus_StatAn!$B610,Analysis!$A:$A,0))</f>
        <v>canceled</v>
      </c>
      <c r="D610" s="6">
        <f>INDEX(backers,MATCH(Bonus_StatAn!$B610,Analysis!$A:$A,0))</f>
        <v>0</v>
      </c>
      <c r="E610" t="b">
        <f t="shared" si="36"/>
        <v>0</v>
      </c>
      <c r="F610" t="b">
        <f t="shared" si="37"/>
        <v>1</v>
      </c>
      <c r="G610" t="str">
        <f t="shared" si="38"/>
        <v/>
      </c>
      <c r="H610">
        <f t="shared" si="39"/>
        <v>0</v>
      </c>
    </row>
    <row r="611" spans="2:8" x14ac:dyDescent="0.35">
      <c r="B611" s="6">
        <v>608</v>
      </c>
      <c r="C611" t="str">
        <f>INDEX(state,MATCH(Bonus_StatAn!$B611,Analysis!$A:$A,0))</f>
        <v>canceled</v>
      </c>
      <c r="D611" s="6">
        <f>INDEX(backers,MATCH(Bonus_StatAn!$B611,Analysis!$A:$A,0))</f>
        <v>5</v>
      </c>
      <c r="E611" t="b">
        <f t="shared" si="36"/>
        <v>0</v>
      </c>
      <c r="F611" t="b">
        <f t="shared" si="37"/>
        <v>1</v>
      </c>
      <c r="G611" t="str">
        <f t="shared" si="38"/>
        <v/>
      </c>
      <c r="H611">
        <f t="shared" si="39"/>
        <v>5</v>
      </c>
    </row>
    <row r="612" spans="2:8" x14ac:dyDescent="0.35">
      <c r="B612" s="6">
        <v>609</v>
      </c>
      <c r="C612" t="str">
        <f>INDEX(state,MATCH(Bonus_StatAn!$B612,Analysis!$A:$A,0))</f>
        <v>canceled</v>
      </c>
      <c r="D612" s="6">
        <f>INDEX(backers,MATCH(Bonus_StatAn!$B612,Analysis!$A:$A,0))</f>
        <v>1</v>
      </c>
      <c r="E612" t="b">
        <f t="shared" si="36"/>
        <v>0</v>
      </c>
      <c r="F612" t="b">
        <f t="shared" si="37"/>
        <v>1</v>
      </c>
      <c r="G612" t="str">
        <f t="shared" si="38"/>
        <v/>
      </c>
      <c r="H612">
        <f t="shared" si="39"/>
        <v>1</v>
      </c>
    </row>
    <row r="613" spans="2:8" x14ac:dyDescent="0.35">
      <c r="B613" s="6">
        <v>610</v>
      </c>
      <c r="C613" t="str">
        <f>INDEX(state,MATCH(Bonus_StatAn!$B613,Analysis!$A:$A,0))</f>
        <v>canceled</v>
      </c>
      <c r="D613" s="6">
        <f>INDEX(backers,MATCH(Bonus_StatAn!$B613,Analysis!$A:$A,0))</f>
        <v>0</v>
      </c>
      <c r="E613" t="b">
        <f t="shared" si="36"/>
        <v>0</v>
      </c>
      <c r="F613" t="b">
        <f t="shared" si="37"/>
        <v>1</v>
      </c>
      <c r="G613" t="str">
        <f t="shared" si="38"/>
        <v/>
      </c>
      <c r="H613">
        <f t="shared" si="39"/>
        <v>0</v>
      </c>
    </row>
    <row r="614" spans="2:8" x14ac:dyDescent="0.35">
      <c r="B614" s="6">
        <v>611</v>
      </c>
      <c r="C614" t="str">
        <f>INDEX(state,MATCH(Bonus_StatAn!$B614,Analysis!$A:$A,0))</f>
        <v>canceled</v>
      </c>
      <c r="D614" s="6">
        <f>INDEX(backers,MATCH(Bonus_StatAn!$B614,Analysis!$A:$A,0))</f>
        <v>0</v>
      </c>
      <c r="E614" t="b">
        <f t="shared" si="36"/>
        <v>0</v>
      </c>
      <c r="F614" t="b">
        <f t="shared" si="37"/>
        <v>1</v>
      </c>
      <c r="G614" t="str">
        <f t="shared" si="38"/>
        <v/>
      </c>
      <c r="H614">
        <f t="shared" si="39"/>
        <v>0</v>
      </c>
    </row>
    <row r="615" spans="2:8" x14ac:dyDescent="0.35">
      <c r="B615" s="6">
        <v>612</v>
      </c>
      <c r="C615" t="str">
        <f>INDEX(state,MATCH(Bonus_StatAn!$B615,Analysis!$A:$A,0))</f>
        <v>canceled</v>
      </c>
      <c r="D615" s="6">
        <f>INDEX(backers,MATCH(Bonus_StatAn!$B615,Analysis!$A:$A,0))</f>
        <v>0</v>
      </c>
      <c r="E615" t="b">
        <f t="shared" si="36"/>
        <v>0</v>
      </c>
      <c r="F615" t="b">
        <f t="shared" si="37"/>
        <v>1</v>
      </c>
      <c r="G615" t="str">
        <f t="shared" si="38"/>
        <v/>
      </c>
      <c r="H615">
        <f t="shared" si="39"/>
        <v>0</v>
      </c>
    </row>
    <row r="616" spans="2:8" x14ac:dyDescent="0.35">
      <c r="B616" s="6">
        <v>613</v>
      </c>
      <c r="C616" t="str">
        <f>INDEX(state,MATCH(Bonus_StatAn!$B616,Analysis!$A:$A,0))</f>
        <v>canceled</v>
      </c>
      <c r="D616" s="6">
        <f>INDEX(backers,MATCH(Bonus_StatAn!$B616,Analysis!$A:$A,0))</f>
        <v>121</v>
      </c>
      <c r="E616" t="b">
        <f t="shared" si="36"/>
        <v>0</v>
      </c>
      <c r="F616" t="b">
        <f t="shared" si="37"/>
        <v>1</v>
      </c>
      <c r="G616" t="str">
        <f t="shared" si="38"/>
        <v/>
      </c>
      <c r="H616">
        <f t="shared" si="39"/>
        <v>121</v>
      </c>
    </row>
    <row r="617" spans="2:8" x14ac:dyDescent="0.35">
      <c r="B617" s="6">
        <v>614</v>
      </c>
      <c r="C617" t="str">
        <f>INDEX(state,MATCH(Bonus_StatAn!$B617,Analysis!$A:$A,0))</f>
        <v>canceled</v>
      </c>
      <c r="D617" s="6">
        <f>INDEX(backers,MATCH(Bonus_StatAn!$B617,Analysis!$A:$A,0))</f>
        <v>0</v>
      </c>
      <c r="E617" t="b">
        <f t="shared" si="36"/>
        <v>0</v>
      </c>
      <c r="F617" t="b">
        <f t="shared" si="37"/>
        <v>1</v>
      </c>
      <c r="G617" t="str">
        <f t="shared" si="38"/>
        <v/>
      </c>
      <c r="H617">
        <f t="shared" si="39"/>
        <v>0</v>
      </c>
    </row>
    <row r="618" spans="2:8" x14ac:dyDescent="0.35">
      <c r="B618" s="6">
        <v>615</v>
      </c>
      <c r="C618" t="str">
        <f>INDEX(state,MATCH(Bonus_StatAn!$B618,Analysis!$A:$A,0))</f>
        <v>canceled</v>
      </c>
      <c r="D618" s="6">
        <f>INDEX(backers,MATCH(Bonus_StatAn!$B618,Analysis!$A:$A,0))</f>
        <v>0</v>
      </c>
      <c r="E618" t="b">
        <f t="shared" si="36"/>
        <v>0</v>
      </c>
      <c r="F618" t="b">
        <f t="shared" si="37"/>
        <v>1</v>
      </c>
      <c r="G618" t="str">
        <f t="shared" si="38"/>
        <v/>
      </c>
      <c r="H618">
        <f t="shared" si="39"/>
        <v>0</v>
      </c>
    </row>
    <row r="619" spans="2:8" x14ac:dyDescent="0.35">
      <c r="B619" s="6">
        <v>616</v>
      </c>
      <c r="C619" t="str">
        <f>INDEX(state,MATCH(Bonus_StatAn!$B619,Analysis!$A:$A,0))</f>
        <v>canceled</v>
      </c>
      <c r="D619" s="6">
        <f>INDEX(backers,MATCH(Bonus_StatAn!$B619,Analysis!$A:$A,0))</f>
        <v>0</v>
      </c>
      <c r="E619" t="b">
        <f t="shared" si="36"/>
        <v>0</v>
      </c>
      <c r="F619" t="b">
        <f t="shared" si="37"/>
        <v>1</v>
      </c>
      <c r="G619" t="str">
        <f t="shared" si="38"/>
        <v/>
      </c>
      <c r="H619">
        <f t="shared" si="39"/>
        <v>0</v>
      </c>
    </row>
    <row r="620" spans="2:8" x14ac:dyDescent="0.35">
      <c r="B620" s="6">
        <v>617</v>
      </c>
      <c r="C620" t="str">
        <f>INDEX(state,MATCH(Bonus_StatAn!$B620,Analysis!$A:$A,0))</f>
        <v>canceled</v>
      </c>
      <c r="D620" s="6">
        <f>INDEX(backers,MATCH(Bonus_StatAn!$B620,Analysis!$A:$A,0))</f>
        <v>3</v>
      </c>
      <c r="E620" t="b">
        <f t="shared" si="36"/>
        <v>0</v>
      </c>
      <c r="F620" t="b">
        <f t="shared" si="37"/>
        <v>1</v>
      </c>
      <c r="G620" t="str">
        <f t="shared" si="38"/>
        <v/>
      </c>
      <c r="H620">
        <f t="shared" si="39"/>
        <v>3</v>
      </c>
    </row>
    <row r="621" spans="2:8" x14ac:dyDescent="0.35">
      <c r="B621" s="6">
        <v>618</v>
      </c>
      <c r="C621" t="str">
        <f>INDEX(state,MATCH(Bonus_StatAn!$B621,Analysis!$A:$A,0))</f>
        <v>canceled</v>
      </c>
      <c r="D621" s="6">
        <f>INDEX(backers,MATCH(Bonus_StatAn!$B621,Analysis!$A:$A,0))</f>
        <v>0</v>
      </c>
      <c r="E621" t="b">
        <f t="shared" si="36"/>
        <v>0</v>
      </c>
      <c r="F621" t="b">
        <f t="shared" si="37"/>
        <v>1</v>
      </c>
      <c r="G621" t="str">
        <f t="shared" si="38"/>
        <v/>
      </c>
      <c r="H621">
        <f t="shared" si="39"/>
        <v>0</v>
      </c>
    </row>
    <row r="622" spans="2:8" x14ac:dyDescent="0.35">
      <c r="B622" s="6">
        <v>619</v>
      </c>
      <c r="C622" t="str">
        <f>INDEX(state,MATCH(Bonus_StatAn!$B622,Analysis!$A:$A,0))</f>
        <v>canceled</v>
      </c>
      <c r="D622" s="6">
        <f>INDEX(backers,MATCH(Bonus_StatAn!$B622,Analysis!$A:$A,0))</f>
        <v>1</v>
      </c>
      <c r="E622" t="b">
        <f t="shared" si="36"/>
        <v>0</v>
      </c>
      <c r="F622" t="b">
        <f t="shared" si="37"/>
        <v>1</v>
      </c>
      <c r="G622" t="str">
        <f t="shared" si="38"/>
        <v/>
      </c>
      <c r="H622">
        <f t="shared" si="39"/>
        <v>1</v>
      </c>
    </row>
    <row r="623" spans="2:8" x14ac:dyDescent="0.35">
      <c r="B623" s="6">
        <v>620</v>
      </c>
      <c r="C623" t="str">
        <f>INDEX(state,MATCH(Bonus_StatAn!$B623,Analysis!$A:$A,0))</f>
        <v>canceled</v>
      </c>
      <c r="D623" s="6">
        <f>INDEX(backers,MATCH(Bonus_StatAn!$B623,Analysis!$A:$A,0))</f>
        <v>1</v>
      </c>
      <c r="E623" t="b">
        <f t="shared" si="36"/>
        <v>0</v>
      </c>
      <c r="F623" t="b">
        <f t="shared" si="37"/>
        <v>1</v>
      </c>
      <c r="G623" t="str">
        <f t="shared" si="38"/>
        <v/>
      </c>
      <c r="H623">
        <f t="shared" si="39"/>
        <v>1</v>
      </c>
    </row>
    <row r="624" spans="2:8" x14ac:dyDescent="0.35">
      <c r="B624" s="6">
        <v>621</v>
      </c>
      <c r="C624" t="str">
        <f>INDEX(state,MATCH(Bonus_StatAn!$B624,Analysis!$A:$A,0))</f>
        <v>canceled</v>
      </c>
      <c r="D624" s="6">
        <f>INDEX(backers,MATCH(Bonus_StatAn!$B624,Analysis!$A:$A,0))</f>
        <v>3</v>
      </c>
      <c r="E624" t="b">
        <f t="shared" si="36"/>
        <v>0</v>
      </c>
      <c r="F624" t="b">
        <f t="shared" si="37"/>
        <v>1</v>
      </c>
      <c r="G624" t="str">
        <f t="shared" si="38"/>
        <v/>
      </c>
      <c r="H624">
        <f t="shared" si="39"/>
        <v>3</v>
      </c>
    </row>
    <row r="625" spans="2:8" x14ac:dyDescent="0.35">
      <c r="B625" s="6">
        <v>622</v>
      </c>
      <c r="C625" t="str">
        <f>INDEX(state,MATCH(Bonus_StatAn!$B625,Analysis!$A:$A,0))</f>
        <v>canceled</v>
      </c>
      <c r="D625" s="6">
        <f>INDEX(backers,MATCH(Bonus_StatAn!$B625,Analysis!$A:$A,0))</f>
        <v>9</v>
      </c>
      <c r="E625" t="b">
        <f t="shared" si="36"/>
        <v>0</v>
      </c>
      <c r="F625" t="b">
        <f t="shared" si="37"/>
        <v>1</v>
      </c>
      <c r="G625" t="str">
        <f t="shared" si="38"/>
        <v/>
      </c>
      <c r="H625">
        <f t="shared" si="39"/>
        <v>9</v>
      </c>
    </row>
    <row r="626" spans="2:8" x14ac:dyDescent="0.35">
      <c r="B626" s="6">
        <v>623</v>
      </c>
      <c r="C626" t="str">
        <f>INDEX(state,MATCH(Bonus_StatAn!$B626,Analysis!$A:$A,0))</f>
        <v>canceled</v>
      </c>
      <c r="D626" s="6">
        <f>INDEX(backers,MATCH(Bonus_StatAn!$B626,Analysis!$A:$A,0))</f>
        <v>0</v>
      </c>
      <c r="E626" t="b">
        <f t="shared" si="36"/>
        <v>0</v>
      </c>
      <c r="F626" t="b">
        <f t="shared" si="37"/>
        <v>1</v>
      </c>
      <c r="G626" t="str">
        <f t="shared" si="38"/>
        <v/>
      </c>
      <c r="H626">
        <f t="shared" si="39"/>
        <v>0</v>
      </c>
    </row>
    <row r="627" spans="2:8" x14ac:dyDescent="0.35">
      <c r="B627" s="6">
        <v>624</v>
      </c>
      <c r="C627" t="str">
        <f>INDEX(state,MATCH(Bonus_StatAn!$B627,Analysis!$A:$A,0))</f>
        <v>canceled</v>
      </c>
      <c r="D627" s="6">
        <f>INDEX(backers,MATCH(Bonus_StatAn!$B627,Analysis!$A:$A,0))</f>
        <v>0</v>
      </c>
      <c r="E627" t="b">
        <f t="shared" si="36"/>
        <v>0</v>
      </c>
      <c r="F627" t="b">
        <f t="shared" si="37"/>
        <v>1</v>
      </c>
      <c r="G627" t="str">
        <f t="shared" si="38"/>
        <v/>
      </c>
      <c r="H627">
        <f t="shared" si="39"/>
        <v>0</v>
      </c>
    </row>
    <row r="628" spans="2:8" x14ac:dyDescent="0.35">
      <c r="B628" s="6">
        <v>625</v>
      </c>
      <c r="C628" t="str">
        <f>INDEX(state,MATCH(Bonus_StatAn!$B628,Analysis!$A:$A,0))</f>
        <v>canceled</v>
      </c>
      <c r="D628" s="6">
        <f>INDEX(backers,MATCH(Bonus_StatAn!$B628,Analysis!$A:$A,0))</f>
        <v>0</v>
      </c>
      <c r="E628" t="b">
        <f t="shared" si="36"/>
        <v>0</v>
      </c>
      <c r="F628" t="b">
        <f t="shared" si="37"/>
        <v>1</v>
      </c>
      <c r="G628" t="str">
        <f t="shared" si="38"/>
        <v/>
      </c>
      <c r="H628">
        <f t="shared" si="39"/>
        <v>0</v>
      </c>
    </row>
    <row r="629" spans="2:8" x14ac:dyDescent="0.35">
      <c r="B629" s="6">
        <v>626</v>
      </c>
      <c r="C629" t="str">
        <f>INDEX(state,MATCH(Bonus_StatAn!$B629,Analysis!$A:$A,0))</f>
        <v>canceled</v>
      </c>
      <c r="D629" s="6">
        <f>INDEX(backers,MATCH(Bonus_StatAn!$B629,Analysis!$A:$A,0))</f>
        <v>39</v>
      </c>
      <c r="E629" t="b">
        <f t="shared" si="36"/>
        <v>0</v>
      </c>
      <c r="F629" t="b">
        <f t="shared" si="37"/>
        <v>1</v>
      </c>
      <c r="G629" t="str">
        <f t="shared" si="38"/>
        <v/>
      </c>
      <c r="H629">
        <f t="shared" si="39"/>
        <v>39</v>
      </c>
    </row>
    <row r="630" spans="2:8" x14ac:dyDescent="0.35">
      <c r="B630" s="6">
        <v>627</v>
      </c>
      <c r="C630" t="str">
        <f>INDEX(state,MATCH(Bonus_StatAn!$B630,Analysis!$A:$A,0))</f>
        <v>canceled</v>
      </c>
      <c r="D630" s="6">
        <f>INDEX(backers,MATCH(Bonus_StatAn!$B630,Analysis!$A:$A,0))</f>
        <v>1</v>
      </c>
      <c r="E630" t="b">
        <f t="shared" si="36"/>
        <v>0</v>
      </c>
      <c r="F630" t="b">
        <f t="shared" si="37"/>
        <v>1</v>
      </c>
      <c r="G630" t="str">
        <f t="shared" si="38"/>
        <v/>
      </c>
      <c r="H630">
        <f t="shared" si="39"/>
        <v>1</v>
      </c>
    </row>
    <row r="631" spans="2:8" x14ac:dyDescent="0.35">
      <c r="B631" s="6">
        <v>628</v>
      </c>
      <c r="C631" t="str">
        <f>INDEX(state,MATCH(Bonus_StatAn!$B631,Analysis!$A:$A,0))</f>
        <v>canceled</v>
      </c>
      <c r="D631" s="6">
        <f>INDEX(backers,MATCH(Bonus_StatAn!$B631,Analysis!$A:$A,0))</f>
        <v>0</v>
      </c>
      <c r="E631" t="b">
        <f t="shared" si="36"/>
        <v>0</v>
      </c>
      <c r="F631" t="b">
        <f t="shared" si="37"/>
        <v>1</v>
      </c>
      <c r="G631" t="str">
        <f t="shared" si="38"/>
        <v/>
      </c>
      <c r="H631">
        <f t="shared" si="39"/>
        <v>0</v>
      </c>
    </row>
    <row r="632" spans="2:8" x14ac:dyDescent="0.35">
      <c r="B632" s="6">
        <v>629</v>
      </c>
      <c r="C632" t="str">
        <f>INDEX(state,MATCH(Bonus_StatAn!$B632,Analysis!$A:$A,0))</f>
        <v>canceled</v>
      </c>
      <c r="D632" s="6">
        <f>INDEX(backers,MATCH(Bonus_StatAn!$B632,Analysis!$A:$A,0))</f>
        <v>3</v>
      </c>
      <c r="E632" t="b">
        <f t="shared" si="36"/>
        <v>0</v>
      </c>
      <c r="F632" t="b">
        <f t="shared" si="37"/>
        <v>1</v>
      </c>
      <c r="G632" t="str">
        <f t="shared" si="38"/>
        <v/>
      </c>
      <c r="H632">
        <f t="shared" si="39"/>
        <v>3</v>
      </c>
    </row>
    <row r="633" spans="2:8" x14ac:dyDescent="0.35">
      <c r="B633" s="6">
        <v>630</v>
      </c>
      <c r="C633" t="str">
        <f>INDEX(state,MATCH(Bonus_StatAn!$B633,Analysis!$A:$A,0))</f>
        <v>canceled</v>
      </c>
      <c r="D633" s="6">
        <f>INDEX(backers,MATCH(Bonus_StatAn!$B633,Analysis!$A:$A,0))</f>
        <v>1</v>
      </c>
      <c r="E633" t="b">
        <f t="shared" si="36"/>
        <v>0</v>
      </c>
      <c r="F633" t="b">
        <f t="shared" si="37"/>
        <v>1</v>
      </c>
      <c r="G633" t="str">
        <f t="shared" si="38"/>
        <v/>
      </c>
      <c r="H633">
        <f t="shared" si="39"/>
        <v>1</v>
      </c>
    </row>
    <row r="634" spans="2:8" x14ac:dyDescent="0.35">
      <c r="B634" s="6">
        <v>631</v>
      </c>
      <c r="C634" t="str">
        <f>INDEX(state,MATCH(Bonus_StatAn!$B634,Analysis!$A:$A,0))</f>
        <v>canceled</v>
      </c>
      <c r="D634" s="6">
        <f>INDEX(backers,MATCH(Bonus_StatAn!$B634,Analysis!$A:$A,0))</f>
        <v>9</v>
      </c>
      <c r="E634" t="b">
        <f t="shared" si="36"/>
        <v>0</v>
      </c>
      <c r="F634" t="b">
        <f t="shared" si="37"/>
        <v>1</v>
      </c>
      <c r="G634" t="str">
        <f t="shared" si="38"/>
        <v/>
      </c>
      <c r="H634">
        <f t="shared" si="39"/>
        <v>9</v>
      </c>
    </row>
    <row r="635" spans="2:8" x14ac:dyDescent="0.35">
      <c r="B635" s="6">
        <v>632</v>
      </c>
      <c r="C635" t="str">
        <f>INDEX(state,MATCH(Bonus_StatAn!$B635,Analysis!$A:$A,0))</f>
        <v>canceled</v>
      </c>
      <c r="D635" s="6">
        <f>INDEX(backers,MATCH(Bonus_StatAn!$B635,Analysis!$A:$A,0))</f>
        <v>0</v>
      </c>
      <c r="E635" t="b">
        <f t="shared" si="36"/>
        <v>0</v>
      </c>
      <c r="F635" t="b">
        <f t="shared" si="37"/>
        <v>1</v>
      </c>
      <c r="G635" t="str">
        <f t="shared" si="38"/>
        <v/>
      </c>
      <c r="H635">
        <f t="shared" si="39"/>
        <v>0</v>
      </c>
    </row>
    <row r="636" spans="2:8" x14ac:dyDescent="0.35">
      <c r="B636" s="6">
        <v>633</v>
      </c>
      <c r="C636" t="str">
        <f>INDEX(state,MATCH(Bonus_StatAn!$B636,Analysis!$A:$A,0))</f>
        <v>canceled</v>
      </c>
      <c r="D636" s="6">
        <f>INDEX(backers,MATCH(Bonus_StatAn!$B636,Analysis!$A:$A,0))</f>
        <v>25</v>
      </c>
      <c r="E636" t="b">
        <f t="shared" si="36"/>
        <v>0</v>
      </c>
      <c r="F636" t="b">
        <f t="shared" si="37"/>
        <v>1</v>
      </c>
      <c r="G636" t="str">
        <f t="shared" si="38"/>
        <v/>
      </c>
      <c r="H636">
        <f t="shared" si="39"/>
        <v>25</v>
      </c>
    </row>
    <row r="637" spans="2:8" x14ac:dyDescent="0.35">
      <c r="B637" s="6">
        <v>634</v>
      </c>
      <c r="C637" t="str">
        <f>INDEX(state,MATCH(Bonus_StatAn!$B637,Analysis!$A:$A,0))</f>
        <v>canceled</v>
      </c>
      <c r="D637" s="6">
        <f>INDEX(backers,MATCH(Bonus_StatAn!$B637,Analysis!$A:$A,0))</f>
        <v>1</v>
      </c>
      <c r="E637" t="b">
        <f t="shared" si="36"/>
        <v>0</v>
      </c>
      <c r="F637" t="b">
        <f t="shared" si="37"/>
        <v>1</v>
      </c>
      <c r="G637" t="str">
        <f t="shared" si="38"/>
        <v/>
      </c>
      <c r="H637">
        <f t="shared" si="39"/>
        <v>1</v>
      </c>
    </row>
    <row r="638" spans="2:8" x14ac:dyDescent="0.35">
      <c r="B638" s="6">
        <v>635</v>
      </c>
      <c r="C638" t="str">
        <f>INDEX(state,MATCH(Bonus_StatAn!$B638,Analysis!$A:$A,0))</f>
        <v>canceled</v>
      </c>
      <c r="D638" s="6">
        <f>INDEX(backers,MATCH(Bonus_StatAn!$B638,Analysis!$A:$A,0))</f>
        <v>1</v>
      </c>
      <c r="E638" t="b">
        <f t="shared" si="36"/>
        <v>0</v>
      </c>
      <c r="F638" t="b">
        <f t="shared" si="37"/>
        <v>1</v>
      </c>
      <c r="G638" t="str">
        <f t="shared" si="38"/>
        <v/>
      </c>
      <c r="H638">
        <f t="shared" si="39"/>
        <v>1</v>
      </c>
    </row>
    <row r="639" spans="2:8" x14ac:dyDescent="0.35">
      <c r="B639" s="6">
        <v>636</v>
      </c>
      <c r="C639" t="str">
        <f>INDEX(state,MATCH(Bonus_StatAn!$B639,Analysis!$A:$A,0))</f>
        <v>canceled</v>
      </c>
      <c r="D639" s="6">
        <f>INDEX(backers,MATCH(Bonus_StatAn!$B639,Analysis!$A:$A,0))</f>
        <v>1</v>
      </c>
      <c r="E639" t="b">
        <f t="shared" si="36"/>
        <v>0</v>
      </c>
      <c r="F639" t="b">
        <f t="shared" si="37"/>
        <v>1</v>
      </c>
      <c r="G639" t="str">
        <f t="shared" si="38"/>
        <v/>
      </c>
      <c r="H639">
        <f t="shared" si="39"/>
        <v>1</v>
      </c>
    </row>
    <row r="640" spans="2:8" x14ac:dyDescent="0.35">
      <c r="B640" s="6">
        <v>637</v>
      </c>
      <c r="C640" t="str">
        <f>INDEX(state,MATCH(Bonus_StatAn!$B640,Analysis!$A:$A,0))</f>
        <v>canceled</v>
      </c>
      <c r="D640" s="6">
        <f>INDEX(backers,MATCH(Bonus_StatAn!$B640,Analysis!$A:$A,0))</f>
        <v>0</v>
      </c>
      <c r="E640" t="b">
        <f t="shared" si="36"/>
        <v>0</v>
      </c>
      <c r="F640" t="b">
        <f t="shared" si="37"/>
        <v>1</v>
      </c>
      <c r="G640" t="str">
        <f t="shared" si="38"/>
        <v/>
      </c>
      <c r="H640">
        <f t="shared" si="39"/>
        <v>0</v>
      </c>
    </row>
    <row r="641" spans="2:8" x14ac:dyDescent="0.35">
      <c r="B641" s="6">
        <v>638</v>
      </c>
      <c r="C641" t="str">
        <f>INDEX(state,MATCH(Bonus_StatAn!$B641,Analysis!$A:$A,0))</f>
        <v>canceled</v>
      </c>
      <c r="D641" s="6">
        <f>INDEX(backers,MATCH(Bonus_StatAn!$B641,Analysis!$A:$A,0))</f>
        <v>6</v>
      </c>
      <c r="E641" t="b">
        <f t="shared" si="36"/>
        <v>0</v>
      </c>
      <c r="F641" t="b">
        <f t="shared" si="37"/>
        <v>1</v>
      </c>
      <c r="G641" t="str">
        <f t="shared" si="38"/>
        <v/>
      </c>
      <c r="H641">
        <f t="shared" si="39"/>
        <v>6</v>
      </c>
    </row>
    <row r="642" spans="2:8" x14ac:dyDescent="0.35">
      <c r="B642" s="6">
        <v>639</v>
      </c>
      <c r="C642" t="str">
        <f>INDEX(state,MATCH(Bonus_StatAn!$B642,Analysis!$A:$A,0))</f>
        <v>canceled</v>
      </c>
      <c r="D642" s="6">
        <f>INDEX(backers,MATCH(Bonus_StatAn!$B642,Analysis!$A:$A,0))</f>
        <v>1</v>
      </c>
      <c r="E642" t="b">
        <f t="shared" si="36"/>
        <v>0</v>
      </c>
      <c r="F642" t="b">
        <f t="shared" si="37"/>
        <v>1</v>
      </c>
      <c r="G642" t="str">
        <f t="shared" si="38"/>
        <v/>
      </c>
      <c r="H642">
        <f t="shared" si="39"/>
        <v>1</v>
      </c>
    </row>
    <row r="643" spans="2:8" x14ac:dyDescent="0.35">
      <c r="B643" s="6">
        <v>640</v>
      </c>
      <c r="C643" t="str">
        <f>INDEX(state,MATCH(Bonus_StatAn!$B643,Analysis!$A:$A,0))</f>
        <v>successful</v>
      </c>
      <c r="D643" s="6">
        <f>INDEX(backers,MATCH(Bonus_StatAn!$B643,Analysis!$A:$A,0))</f>
        <v>2</v>
      </c>
      <c r="E643" t="b">
        <f t="shared" si="36"/>
        <v>1</v>
      </c>
      <c r="F643" t="b">
        <f t="shared" si="37"/>
        <v>0</v>
      </c>
      <c r="G643">
        <f t="shared" si="38"/>
        <v>2</v>
      </c>
      <c r="H643" t="str">
        <f t="shared" si="39"/>
        <v/>
      </c>
    </row>
    <row r="644" spans="2:8" x14ac:dyDescent="0.35">
      <c r="B644" s="6">
        <v>641</v>
      </c>
      <c r="C644" t="str">
        <f>INDEX(state,MATCH(Bonus_StatAn!$B644,Analysis!$A:$A,0))</f>
        <v>successful</v>
      </c>
      <c r="D644" s="6">
        <f>INDEX(backers,MATCH(Bonus_StatAn!$B644,Analysis!$A:$A,0))</f>
        <v>315</v>
      </c>
      <c r="E644" t="b">
        <f t="shared" ref="E644:E707" si="40">$C644="successful"</f>
        <v>1</v>
      </c>
      <c r="F644" t="b">
        <f t="shared" ref="F644:F707" si="41">OR($C644="canceled", $C644="failed")</f>
        <v>0</v>
      </c>
      <c r="G644">
        <f t="shared" ref="G644:G707" si="42">IF($E644, D644, "")</f>
        <v>315</v>
      </c>
      <c r="H644" t="str">
        <f t="shared" ref="H644:H707" si="43">IF(F644, D644, "")</f>
        <v/>
      </c>
    </row>
    <row r="645" spans="2:8" x14ac:dyDescent="0.35">
      <c r="B645" s="6">
        <v>642</v>
      </c>
      <c r="C645" t="str">
        <f>INDEX(state,MATCH(Bonus_StatAn!$B645,Analysis!$A:$A,0))</f>
        <v>successful</v>
      </c>
      <c r="D645" s="6">
        <f>INDEX(backers,MATCH(Bonus_StatAn!$B645,Analysis!$A:$A,0))</f>
        <v>2174</v>
      </c>
      <c r="E645" t="b">
        <f t="shared" si="40"/>
        <v>1</v>
      </c>
      <c r="F645" t="b">
        <f t="shared" si="41"/>
        <v>0</v>
      </c>
      <c r="G645">
        <f t="shared" si="42"/>
        <v>2174</v>
      </c>
      <c r="H645" t="str">
        <f t="shared" si="43"/>
        <v/>
      </c>
    </row>
    <row r="646" spans="2:8" x14ac:dyDescent="0.35">
      <c r="B646" s="6">
        <v>643</v>
      </c>
      <c r="C646" t="str">
        <f>INDEX(state,MATCH(Bonus_StatAn!$B646,Analysis!$A:$A,0))</f>
        <v>successful</v>
      </c>
      <c r="D646" s="6">
        <f>INDEX(backers,MATCH(Bonus_StatAn!$B646,Analysis!$A:$A,0))</f>
        <v>152</v>
      </c>
      <c r="E646" t="b">
        <f t="shared" si="40"/>
        <v>1</v>
      </c>
      <c r="F646" t="b">
        <f t="shared" si="41"/>
        <v>0</v>
      </c>
      <c r="G646">
        <f t="shared" si="42"/>
        <v>152</v>
      </c>
      <c r="H646" t="str">
        <f t="shared" si="43"/>
        <v/>
      </c>
    </row>
    <row r="647" spans="2:8" x14ac:dyDescent="0.35">
      <c r="B647" s="6">
        <v>644</v>
      </c>
      <c r="C647" t="str">
        <f>INDEX(state,MATCH(Bonus_StatAn!$B647,Analysis!$A:$A,0))</f>
        <v>successful</v>
      </c>
      <c r="D647" s="6">
        <f>INDEX(backers,MATCH(Bonus_StatAn!$B647,Analysis!$A:$A,0))</f>
        <v>1021</v>
      </c>
      <c r="E647" t="b">
        <f t="shared" si="40"/>
        <v>1</v>
      </c>
      <c r="F647" t="b">
        <f t="shared" si="41"/>
        <v>0</v>
      </c>
      <c r="G647">
        <f t="shared" si="42"/>
        <v>1021</v>
      </c>
      <c r="H647" t="str">
        <f t="shared" si="43"/>
        <v/>
      </c>
    </row>
    <row r="648" spans="2:8" x14ac:dyDescent="0.35">
      <c r="B648" s="6">
        <v>645</v>
      </c>
      <c r="C648" t="str">
        <f>INDEX(state,MATCH(Bonus_StatAn!$B648,Analysis!$A:$A,0))</f>
        <v>successful</v>
      </c>
      <c r="D648" s="6">
        <f>INDEX(backers,MATCH(Bonus_StatAn!$B648,Analysis!$A:$A,0))</f>
        <v>237</v>
      </c>
      <c r="E648" t="b">
        <f t="shared" si="40"/>
        <v>1</v>
      </c>
      <c r="F648" t="b">
        <f t="shared" si="41"/>
        <v>0</v>
      </c>
      <c r="G648">
        <f t="shared" si="42"/>
        <v>237</v>
      </c>
      <c r="H648" t="str">
        <f t="shared" si="43"/>
        <v/>
      </c>
    </row>
    <row r="649" spans="2:8" x14ac:dyDescent="0.35">
      <c r="B649" s="6">
        <v>646</v>
      </c>
      <c r="C649" t="str">
        <f>INDEX(state,MATCH(Bonus_StatAn!$B649,Analysis!$A:$A,0))</f>
        <v>successful</v>
      </c>
      <c r="D649" s="6">
        <f>INDEX(backers,MATCH(Bonus_StatAn!$B649,Analysis!$A:$A,0))</f>
        <v>27</v>
      </c>
      <c r="E649" t="b">
        <f t="shared" si="40"/>
        <v>1</v>
      </c>
      <c r="F649" t="b">
        <f t="shared" si="41"/>
        <v>0</v>
      </c>
      <c r="G649">
        <f t="shared" si="42"/>
        <v>27</v>
      </c>
      <c r="H649" t="str">
        <f t="shared" si="43"/>
        <v/>
      </c>
    </row>
    <row r="650" spans="2:8" x14ac:dyDescent="0.35">
      <c r="B650" s="6">
        <v>647</v>
      </c>
      <c r="C650" t="str">
        <f>INDEX(state,MATCH(Bonus_StatAn!$B650,Analysis!$A:$A,0))</f>
        <v>successful</v>
      </c>
      <c r="D650" s="6">
        <f>INDEX(backers,MATCH(Bonus_StatAn!$B650,Analysis!$A:$A,0))</f>
        <v>17</v>
      </c>
      <c r="E650" t="b">
        <f t="shared" si="40"/>
        <v>1</v>
      </c>
      <c r="F650" t="b">
        <f t="shared" si="41"/>
        <v>0</v>
      </c>
      <c r="G650">
        <f t="shared" si="42"/>
        <v>17</v>
      </c>
      <c r="H650" t="str">
        <f t="shared" si="43"/>
        <v/>
      </c>
    </row>
    <row r="651" spans="2:8" x14ac:dyDescent="0.35">
      <c r="B651" s="6">
        <v>648</v>
      </c>
      <c r="C651" t="str">
        <f>INDEX(state,MATCH(Bonus_StatAn!$B651,Analysis!$A:$A,0))</f>
        <v>successful</v>
      </c>
      <c r="D651" s="6">
        <f>INDEX(backers,MATCH(Bonus_StatAn!$B651,Analysis!$A:$A,0))</f>
        <v>27</v>
      </c>
      <c r="E651" t="b">
        <f t="shared" si="40"/>
        <v>1</v>
      </c>
      <c r="F651" t="b">
        <f t="shared" si="41"/>
        <v>0</v>
      </c>
      <c r="G651">
        <f t="shared" si="42"/>
        <v>27</v>
      </c>
      <c r="H651" t="str">
        <f t="shared" si="43"/>
        <v/>
      </c>
    </row>
    <row r="652" spans="2:8" x14ac:dyDescent="0.35">
      <c r="B652" s="6">
        <v>649</v>
      </c>
      <c r="C652" t="str">
        <f>INDEX(state,MATCH(Bonus_StatAn!$B652,Analysis!$A:$A,0))</f>
        <v>successful</v>
      </c>
      <c r="D652" s="6">
        <f>INDEX(backers,MATCH(Bonus_StatAn!$B652,Analysis!$A:$A,0))</f>
        <v>82</v>
      </c>
      <c r="E652" t="b">
        <f t="shared" si="40"/>
        <v>1</v>
      </c>
      <c r="F652" t="b">
        <f t="shared" si="41"/>
        <v>0</v>
      </c>
      <c r="G652">
        <f t="shared" si="42"/>
        <v>82</v>
      </c>
      <c r="H652" t="str">
        <f t="shared" si="43"/>
        <v/>
      </c>
    </row>
    <row r="653" spans="2:8" x14ac:dyDescent="0.35">
      <c r="B653" s="6">
        <v>650</v>
      </c>
      <c r="C653" t="str">
        <f>INDEX(state,MATCH(Bonus_StatAn!$B653,Analysis!$A:$A,0))</f>
        <v>successful</v>
      </c>
      <c r="D653" s="6">
        <f>INDEX(backers,MATCH(Bonus_StatAn!$B653,Analysis!$A:$A,0))</f>
        <v>48</v>
      </c>
      <c r="E653" t="b">
        <f t="shared" si="40"/>
        <v>1</v>
      </c>
      <c r="F653" t="b">
        <f t="shared" si="41"/>
        <v>0</v>
      </c>
      <c r="G653">
        <f t="shared" si="42"/>
        <v>48</v>
      </c>
      <c r="H653" t="str">
        <f t="shared" si="43"/>
        <v/>
      </c>
    </row>
    <row r="654" spans="2:8" x14ac:dyDescent="0.35">
      <c r="B654" s="6">
        <v>651</v>
      </c>
      <c r="C654" t="str">
        <f>INDEX(state,MATCH(Bonus_StatAn!$B654,Analysis!$A:$A,0))</f>
        <v>successful</v>
      </c>
      <c r="D654" s="6">
        <f>INDEX(backers,MATCH(Bonus_StatAn!$B654,Analysis!$A:$A,0))</f>
        <v>105</v>
      </c>
      <c r="E654" t="b">
        <f t="shared" si="40"/>
        <v>1</v>
      </c>
      <c r="F654" t="b">
        <f t="shared" si="41"/>
        <v>0</v>
      </c>
      <c r="G654">
        <f t="shared" si="42"/>
        <v>105</v>
      </c>
      <c r="H654" t="str">
        <f t="shared" si="43"/>
        <v/>
      </c>
    </row>
    <row r="655" spans="2:8" x14ac:dyDescent="0.35">
      <c r="B655" s="6">
        <v>652</v>
      </c>
      <c r="C655" t="str">
        <f>INDEX(state,MATCH(Bonus_StatAn!$B655,Analysis!$A:$A,0))</f>
        <v>successful</v>
      </c>
      <c r="D655" s="6">
        <f>INDEX(backers,MATCH(Bonus_StatAn!$B655,Analysis!$A:$A,0))</f>
        <v>28</v>
      </c>
      <c r="E655" t="b">
        <f t="shared" si="40"/>
        <v>1</v>
      </c>
      <c r="F655" t="b">
        <f t="shared" si="41"/>
        <v>0</v>
      </c>
      <c r="G655">
        <f t="shared" si="42"/>
        <v>28</v>
      </c>
      <c r="H655" t="str">
        <f t="shared" si="43"/>
        <v/>
      </c>
    </row>
    <row r="656" spans="2:8" x14ac:dyDescent="0.35">
      <c r="B656" s="6">
        <v>653</v>
      </c>
      <c r="C656" t="str">
        <f>INDEX(state,MATCH(Bonus_StatAn!$B656,Analysis!$A:$A,0))</f>
        <v>successful</v>
      </c>
      <c r="D656" s="6">
        <f>INDEX(backers,MATCH(Bonus_StatAn!$B656,Analysis!$A:$A,0))</f>
        <v>1107</v>
      </c>
      <c r="E656" t="b">
        <f t="shared" si="40"/>
        <v>1</v>
      </c>
      <c r="F656" t="b">
        <f t="shared" si="41"/>
        <v>0</v>
      </c>
      <c r="G656">
        <f t="shared" si="42"/>
        <v>1107</v>
      </c>
      <c r="H656" t="str">
        <f t="shared" si="43"/>
        <v/>
      </c>
    </row>
    <row r="657" spans="2:8" x14ac:dyDescent="0.35">
      <c r="B657" s="6">
        <v>654</v>
      </c>
      <c r="C657" t="str">
        <f>INDEX(state,MATCH(Bonus_StatAn!$B657,Analysis!$A:$A,0))</f>
        <v>successful</v>
      </c>
      <c r="D657" s="6">
        <f>INDEX(backers,MATCH(Bonus_StatAn!$B657,Analysis!$A:$A,0))</f>
        <v>1013</v>
      </c>
      <c r="E657" t="b">
        <f t="shared" si="40"/>
        <v>1</v>
      </c>
      <c r="F657" t="b">
        <f t="shared" si="41"/>
        <v>0</v>
      </c>
      <c r="G657">
        <f t="shared" si="42"/>
        <v>1013</v>
      </c>
      <c r="H657" t="str">
        <f t="shared" si="43"/>
        <v/>
      </c>
    </row>
    <row r="658" spans="2:8" x14ac:dyDescent="0.35">
      <c r="B658" s="6">
        <v>655</v>
      </c>
      <c r="C658" t="str">
        <f>INDEX(state,MATCH(Bonus_StatAn!$B658,Analysis!$A:$A,0))</f>
        <v>successful</v>
      </c>
      <c r="D658" s="6">
        <f>INDEX(backers,MATCH(Bonus_StatAn!$B658,Analysis!$A:$A,0))</f>
        <v>274</v>
      </c>
      <c r="E658" t="b">
        <f t="shared" si="40"/>
        <v>1</v>
      </c>
      <c r="F658" t="b">
        <f t="shared" si="41"/>
        <v>0</v>
      </c>
      <c r="G658">
        <f t="shared" si="42"/>
        <v>274</v>
      </c>
      <c r="H658" t="str">
        <f t="shared" si="43"/>
        <v/>
      </c>
    </row>
    <row r="659" spans="2:8" x14ac:dyDescent="0.35">
      <c r="B659" s="6">
        <v>656</v>
      </c>
      <c r="C659" t="str">
        <f>INDEX(state,MATCH(Bonus_StatAn!$B659,Analysis!$A:$A,0))</f>
        <v>successful</v>
      </c>
      <c r="D659" s="6">
        <f>INDEX(backers,MATCH(Bonus_StatAn!$B659,Analysis!$A:$A,0))</f>
        <v>87</v>
      </c>
      <c r="E659" t="b">
        <f t="shared" si="40"/>
        <v>1</v>
      </c>
      <c r="F659" t="b">
        <f t="shared" si="41"/>
        <v>0</v>
      </c>
      <c r="G659">
        <f t="shared" si="42"/>
        <v>87</v>
      </c>
      <c r="H659" t="str">
        <f t="shared" si="43"/>
        <v/>
      </c>
    </row>
    <row r="660" spans="2:8" x14ac:dyDescent="0.35">
      <c r="B660" s="6">
        <v>657</v>
      </c>
      <c r="C660" t="str">
        <f>INDEX(state,MATCH(Bonus_StatAn!$B660,Analysis!$A:$A,0))</f>
        <v>successful</v>
      </c>
      <c r="D660" s="6">
        <f>INDEX(backers,MATCH(Bonus_StatAn!$B660,Analysis!$A:$A,0))</f>
        <v>99</v>
      </c>
      <c r="E660" t="b">
        <f t="shared" si="40"/>
        <v>1</v>
      </c>
      <c r="F660" t="b">
        <f t="shared" si="41"/>
        <v>0</v>
      </c>
      <c r="G660">
        <f t="shared" si="42"/>
        <v>99</v>
      </c>
      <c r="H660" t="str">
        <f t="shared" si="43"/>
        <v/>
      </c>
    </row>
    <row r="661" spans="2:8" x14ac:dyDescent="0.35">
      <c r="B661" s="6">
        <v>658</v>
      </c>
      <c r="C661" t="str">
        <f>INDEX(state,MATCH(Bonus_StatAn!$B661,Analysis!$A:$A,0))</f>
        <v>successful</v>
      </c>
      <c r="D661" s="6">
        <f>INDEX(backers,MATCH(Bonus_StatAn!$B661,Analysis!$A:$A,0))</f>
        <v>276</v>
      </c>
      <c r="E661" t="b">
        <f t="shared" si="40"/>
        <v>1</v>
      </c>
      <c r="F661" t="b">
        <f t="shared" si="41"/>
        <v>0</v>
      </c>
      <c r="G661">
        <f t="shared" si="42"/>
        <v>276</v>
      </c>
      <c r="H661" t="str">
        <f t="shared" si="43"/>
        <v/>
      </c>
    </row>
    <row r="662" spans="2:8" x14ac:dyDescent="0.35">
      <c r="B662" s="6">
        <v>659</v>
      </c>
      <c r="C662" t="str">
        <f>INDEX(state,MATCH(Bonus_StatAn!$B662,Analysis!$A:$A,0))</f>
        <v>successful</v>
      </c>
      <c r="D662" s="6">
        <f>INDEX(backers,MATCH(Bonus_StatAn!$B662,Analysis!$A:$A,0))</f>
        <v>21</v>
      </c>
      <c r="E662" t="b">
        <f t="shared" si="40"/>
        <v>1</v>
      </c>
      <c r="F662" t="b">
        <f t="shared" si="41"/>
        <v>0</v>
      </c>
      <c r="G662">
        <f t="shared" si="42"/>
        <v>21</v>
      </c>
      <c r="H662" t="str">
        <f t="shared" si="43"/>
        <v/>
      </c>
    </row>
    <row r="663" spans="2:8" x14ac:dyDescent="0.35">
      <c r="B663" s="6">
        <v>660</v>
      </c>
      <c r="C663" t="str">
        <f>INDEX(state,MATCH(Bonus_StatAn!$B663,Analysis!$A:$A,0))</f>
        <v>failed</v>
      </c>
      <c r="D663" s="6">
        <f>INDEX(backers,MATCH(Bonus_StatAn!$B663,Analysis!$A:$A,0))</f>
        <v>18</v>
      </c>
      <c r="E663" t="b">
        <f t="shared" si="40"/>
        <v>0</v>
      </c>
      <c r="F663" t="b">
        <f t="shared" si="41"/>
        <v>1</v>
      </c>
      <c r="G663" t="str">
        <f t="shared" si="42"/>
        <v/>
      </c>
      <c r="H663">
        <f t="shared" si="43"/>
        <v>18</v>
      </c>
    </row>
    <row r="664" spans="2:8" x14ac:dyDescent="0.35">
      <c r="B664" s="6">
        <v>661</v>
      </c>
      <c r="C664" t="str">
        <f>INDEX(state,MATCH(Bonus_StatAn!$B664,Analysis!$A:$A,0))</f>
        <v>failed</v>
      </c>
      <c r="D664" s="6">
        <f>INDEX(backers,MATCH(Bonus_StatAn!$B664,Analysis!$A:$A,0))</f>
        <v>9</v>
      </c>
      <c r="E664" t="b">
        <f t="shared" si="40"/>
        <v>0</v>
      </c>
      <c r="F664" t="b">
        <f t="shared" si="41"/>
        <v>1</v>
      </c>
      <c r="G664" t="str">
        <f t="shared" si="42"/>
        <v/>
      </c>
      <c r="H664">
        <f t="shared" si="43"/>
        <v>9</v>
      </c>
    </row>
    <row r="665" spans="2:8" x14ac:dyDescent="0.35">
      <c r="B665" s="6">
        <v>662</v>
      </c>
      <c r="C665" t="str">
        <f>INDEX(state,MATCH(Bonus_StatAn!$B665,Analysis!$A:$A,0))</f>
        <v>failed</v>
      </c>
      <c r="D665" s="6">
        <f>INDEX(backers,MATCH(Bonus_StatAn!$B665,Analysis!$A:$A,0))</f>
        <v>4</v>
      </c>
      <c r="E665" t="b">
        <f t="shared" si="40"/>
        <v>0</v>
      </c>
      <c r="F665" t="b">
        <f t="shared" si="41"/>
        <v>1</v>
      </c>
      <c r="G665" t="str">
        <f t="shared" si="42"/>
        <v/>
      </c>
      <c r="H665">
        <f t="shared" si="43"/>
        <v>4</v>
      </c>
    </row>
    <row r="666" spans="2:8" x14ac:dyDescent="0.35">
      <c r="B666" s="6">
        <v>663</v>
      </c>
      <c r="C666" t="str">
        <f>INDEX(state,MATCH(Bonus_StatAn!$B666,Analysis!$A:$A,0))</f>
        <v>failed</v>
      </c>
      <c r="D666" s="6">
        <f>INDEX(backers,MATCH(Bonus_StatAn!$B666,Analysis!$A:$A,0))</f>
        <v>7</v>
      </c>
      <c r="E666" t="b">
        <f t="shared" si="40"/>
        <v>0</v>
      </c>
      <c r="F666" t="b">
        <f t="shared" si="41"/>
        <v>1</v>
      </c>
      <c r="G666" t="str">
        <f t="shared" si="42"/>
        <v/>
      </c>
      <c r="H666">
        <f t="shared" si="43"/>
        <v>7</v>
      </c>
    </row>
    <row r="667" spans="2:8" x14ac:dyDescent="0.35">
      <c r="B667" s="6">
        <v>664</v>
      </c>
      <c r="C667" t="str">
        <f>INDEX(state,MATCH(Bonus_StatAn!$B667,Analysis!$A:$A,0))</f>
        <v>failed</v>
      </c>
      <c r="D667" s="6">
        <f>INDEX(backers,MATCH(Bonus_StatAn!$B667,Analysis!$A:$A,0))</f>
        <v>29</v>
      </c>
      <c r="E667" t="b">
        <f t="shared" si="40"/>
        <v>0</v>
      </c>
      <c r="F667" t="b">
        <f t="shared" si="41"/>
        <v>1</v>
      </c>
      <c r="G667" t="str">
        <f t="shared" si="42"/>
        <v/>
      </c>
      <c r="H667">
        <f t="shared" si="43"/>
        <v>29</v>
      </c>
    </row>
    <row r="668" spans="2:8" x14ac:dyDescent="0.35">
      <c r="B668" s="6">
        <v>665</v>
      </c>
      <c r="C668" t="str">
        <f>INDEX(state,MATCH(Bonus_StatAn!$B668,Analysis!$A:$A,0))</f>
        <v>failed</v>
      </c>
      <c r="D668" s="6">
        <f>INDEX(backers,MATCH(Bonus_StatAn!$B668,Analysis!$A:$A,0))</f>
        <v>12</v>
      </c>
      <c r="E668" t="b">
        <f t="shared" si="40"/>
        <v>0</v>
      </c>
      <c r="F668" t="b">
        <f t="shared" si="41"/>
        <v>1</v>
      </c>
      <c r="G668" t="str">
        <f t="shared" si="42"/>
        <v/>
      </c>
      <c r="H668">
        <f t="shared" si="43"/>
        <v>12</v>
      </c>
    </row>
    <row r="669" spans="2:8" x14ac:dyDescent="0.35">
      <c r="B669" s="6">
        <v>666</v>
      </c>
      <c r="C669" t="str">
        <f>INDEX(state,MATCH(Bonus_StatAn!$B669,Analysis!$A:$A,0))</f>
        <v>failed</v>
      </c>
      <c r="D669" s="6">
        <f>INDEX(backers,MATCH(Bonus_StatAn!$B669,Analysis!$A:$A,0))</f>
        <v>4</v>
      </c>
      <c r="E669" t="b">
        <f t="shared" si="40"/>
        <v>0</v>
      </c>
      <c r="F669" t="b">
        <f t="shared" si="41"/>
        <v>1</v>
      </c>
      <c r="G669" t="str">
        <f t="shared" si="42"/>
        <v/>
      </c>
      <c r="H669">
        <f t="shared" si="43"/>
        <v>4</v>
      </c>
    </row>
    <row r="670" spans="2:8" x14ac:dyDescent="0.35">
      <c r="B670" s="6">
        <v>667</v>
      </c>
      <c r="C670" t="str">
        <f>INDEX(state,MATCH(Bonus_StatAn!$B670,Analysis!$A:$A,0))</f>
        <v>failed</v>
      </c>
      <c r="D670" s="6">
        <f>INDEX(backers,MATCH(Bonus_StatAn!$B670,Analysis!$A:$A,0))</f>
        <v>28</v>
      </c>
      <c r="E670" t="b">
        <f t="shared" si="40"/>
        <v>0</v>
      </c>
      <c r="F670" t="b">
        <f t="shared" si="41"/>
        <v>1</v>
      </c>
      <c r="G670" t="str">
        <f t="shared" si="42"/>
        <v/>
      </c>
      <c r="H670">
        <f t="shared" si="43"/>
        <v>28</v>
      </c>
    </row>
    <row r="671" spans="2:8" x14ac:dyDescent="0.35">
      <c r="B671" s="6">
        <v>668</v>
      </c>
      <c r="C671" t="str">
        <f>INDEX(state,MATCH(Bonus_StatAn!$B671,Analysis!$A:$A,0))</f>
        <v>failed</v>
      </c>
      <c r="D671" s="6">
        <f>INDEX(backers,MATCH(Bonus_StatAn!$B671,Analysis!$A:$A,0))</f>
        <v>25</v>
      </c>
      <c r="E671" t="b">
        <f t="shared" si="40"/>
        <v>0</v>
      </c>
      <c r="F671" t="b">
        <f t="shared" si="41"/>
        <v>1</v>
      </c>
      <c r="G671" t="str">
        <f t="shared" si="42"/>
        <v/>
      </c>
      <c r="H671">
        <f t="shared" si="43"/>
        <v>25</v>
      </c>
    </row>
    <row r="672" spans="2:8" x14ac:dyDescent="0.35">
      <c r="B672" s="6">
        <v>669</v>
      </c>
      <c r="C672" t="str">
        <f>INDEX(state,MATCH(Bonus_StatAn!$B672,Analysis!$A:$A,0))</f>
        <v>failed</v>
      </c>
      <c r="D672" s="6">
        <f>INDEX(backers,MATCH(Bonus_StatAn!$B672,Analysis!$A:$A,0))</f>
        <v>28</v>
      </c>
      <c r="E672" t="b">
        <f t="shared" si="40"/>
        <v>0</v>
      </c>
      <c r="F672" t="b">
        <f t="shared" si="41"/>
        <v>1</v>
      </c>
      <c r="G672" t="str">
        <f t="shared" si="42"/>
        <v/>
      </c>
      <c r="H672">
        <f t="shared" si="43"/>
        <v>28</v>
      </c>
    </row>
    <row r="673" spans="2:8" x14ac:dyDescent="0.35">
      <c r="B673" s="6">
        <v>670</v>
      </c>
      <c r="C673" t="str">
        <f>INDEX(state,MATCH(Bonus_StatAn!$B673,Analysis!$A:$A,0))</f>
        <v>failed</v>
      </c>
      <c r="D673" s="6">
        <f>INDEX(backers,MATCH(Bonus_StatAn!$B673,Analysis!$A:$A,0))</f>
        <v>310</v>
      </c>
      <c r="E673" t="b">
        <f t="shared" si="40"/>
        <v>0</v>
      </c>
      <c r="F673" t="b">
        <f t="shared" si="41"/>
        <v>1</v>
      </c>
      <c r="G673" t="str">
        <f t="shared" si="42"/>
        <v/>
      </c>
      <c r="H673">
        <f t="shared" si="43"/>
        <v>310</v>
      </c>
    </row>
    <row r="674" spans="2:8" x14ac:dyDescent="0.35">
      <c r="B674" s="6">
        <v>671</v>
      </c>
      <c r="C674" t="str">
        <f>INDEX(state,MATCH(Bonus_StatAn!$B674,Analysis!$A:$A,0))</f>
        <v>failed</v>
      </c>
      <c r="D674" s="6">
        <f>INDEX(backers,MATCH(Bonus_StatAn!$B674,Analysis!$A:$A,0))</f>
        <v>15</v>
      </c>
      <c r="E674" t="b">
        <f t="shared" si="40"/>
        <v>0</v>
      </c>
      <c r="F674" t="b">
        <f t="shared" si="41"/>
        <v>1</v>
      </c>
      <c r="G674" t="str">
        <f t="shared" si="42"/>
        <v/>
      </c>
      <c r="H674">
        <f t="shared" si="43"/>
        <v>15</v>
      </c>
    </row>
    <row r="675" spans="2:8" x14ac:dyDescent="0.35">
      <c r="B675" s="6">
        <v>672</v>
      </c>
      <c r="C675" t="str">
        <f>INDEX(state,MATCH(Bonus_StatAn!$B675,Analysis!$A:$A,0))</f>
        <v>failed</v>
      </c>
      <c r="D675" s="6">
        <f>INDEX(backers,MATCH(Bonus_StatAn!$B675,Analysis!$A:$A,0))</f>
        <v>215</v>
      </c>
      <c r="E675" t="b">
        <f t="shared" si="40"/>
        <v>0</v>
      </c>
      <c r="F675" t="b">
        <f t="shared" si="41"/>
        <v>1</v>
      </c>
      <c r="G675" t="str">
        <f t="shared" si="42"/>
        <v/>
      </c>
      <c r="H675">
        <f t="shared" si="43"/>
        <v>215</v>
      </c>
    </row>
    <row r="676" spans="2:8" x14ac:dyDescent="0.35">
      <c r="B676" s="6">
        <v>673</v>
      </c>
      <c r="C676" t="str">
        <f>INDEX(state,MATCH(Bonus_StatAn!$B676,Analysis!$A:$A,0))</f>
        <v>failed</v>
      </c>
      <c r="D676" s="6">
        <f>INDEX(backers,MATCH(Bonus_StatAn!$B676,Analysis!$A:$A,0))</f>
        <v>3</v>
      </c>
      <c r="E676" t="b">
        <f t="shared" si="40"/>
        <v>0</v>
      </c>
      <c r="F676" t="b">
        <f t="shared" si="41"/>
        <v>1</v>
      </c>
      <c r="G676" t="str">
        <f t="shared" si="42"/>
        <v/>
      </c>
      <c r="H676">
        <f t="shared" si="43"/>
        <v>3</v>
      </c>
    </row>
    <row r="677" spans="2:8" x14ac:dyDescent="0.35">
      <c r="B677" s="6">
        <v>674</v>
      </c>
      <c r="C677" t="str">
        <f>INDEX(state,MATCH(Bonus_StatAn!$B677,Analysis!$A:$A,0))</f>
        <v>failed</v>
      </c>
      <c r="D677" s="6">
        <f>INDEX(backers,MATCH(Bonus_StatAn!$B677,Analysis!$A:$A,0))</f>
        <v>2</v>
      </c>
      <c r="E677" t="b">
        <f t="shared" si="40"/>
        <v>0</v>
      </c>
      <c r="F677" t="b">
        <f t="shared" si="41"/>
        <v>1</v>
      </c>
      <c r="G677" t="str">
        <f t="shared" si="42"/>
        <v/>
      </c>
      <c r="H677">
        <f t="shared" si="43"/>
        <v>2</v>
      </c>
    </row>
    <row r="678" spans="2:8" x14ac:dyDescent="0.35">
      <c r="B678" s="6">
        <v>675</v>
      </c>
      <c r="C678" t="str">
        <f>INDEX(state,MATCH(Bonus_StatAn!$B678,Analysis!$A:$A,0))</f>
        <v>failed</v>
      </c>
      <c r="D678" s="6">
        <f>INDEX(backers,MATCH(Bonus_StatAn!$B678,Analysis!$A:$A,0))</f>
        <v>26</v>
      </c>
      <c r="E678" t="b">
        <f t="shared" si="40"/>
        <v>0</v>
      </c>
      <c r="F678" t="b">
        <f t="shared" si="41"/>
        <v>1</v>
      </c>
      <c r="G678" t="str">
        <f t="shared" si="42"/>
        <v/>
      </c>
      <c r="H678">
        <f t="shared" si="43"/>
        <v>26</v>
      </c>
    </row>
    <row r="679" spans="2:8" x14ac:dyDescent="0.35">
      <c r="B679" s="6">
        <v>676</v>
      </c>
      <c r="C679" t="str">
        <f>INDEX(state,MATCH(Bonus_StatAn!$B679,Analysis!$A:$A,0))</f>
        <v>failed</v>
      </c>
      <c r="D679" s="6">
        <f>INDEX(backers,MATCH(Bonus_StatAn!$B679,Analysis!$A:$A,0))</f>
        <v>24</v>
      </c>
      <c r="E679" t="b">
        <f t="shared" si="40"/>
        <v>0</v>
      </c>
      <c r="F679" t="b">
        <f t="shared" si="41"/>
        <v>1</v>
      </c>
      <c r="G679" t="str">
        <f t="shared" si="42"/>
        <v/>
      </c>
      <c r="H679">
        <f t="shared" si="43"/>
        <v>24</v>
      </c>
    </row>
    <row r="680" spans="2:8" x14ac:dyDescent="0.35">
      <c r="B680" s="6">
        <v>677</v>
      </c>
      <c r="C680" t="str">
        <f>INDEX(state,MATCH(Bonus_StatAn!$B680,Analysis!$A:$A,0))</f>
        <v>failed</v>
      </c>
      <c r="D680" s="6">
        <f>INDEX(backers,MATCH(Bonus_StatAn!$B680,Analysis!$A:$A,0))</f>
        <v>96</v>
      </c>
      <c r="E680" t="b">
        <f t="shared" si="40"/>
        <v>0</v>
      </c>
      <c r="F680" t="b">
        <f t="shared" si="41"/>
        <v>1</v>
      </c>
      <c r="G680" t="str">
        <f t="shared" si="42"/>
        <v/>
      </c>
      <c r="H680">
        <f t="shared" si="43"/>
        <v>96</v>
      </c>
    </row>
    <row r="681" spans="2:8" x14ac:dyDescent="0.35">
      <c r="B681" s="6">
        <v>678</v>
      </c>
      <c r="C681" t="str">
        <f>INDEX(state,MATCH(Bonus_StatAn!$B681,Analysis!$A:$A,0))</f>
        <v>failed</v>
      </c>
      <c r="D681" s="6">
        <f>INDEX(backers,MATCH(Bonus_StatAn!$B681,Analysis!$A:$A,0))</f>
        <v>17</v>
      </c>
      <c r="E681" t="b">
        <f t="shared" si="40"/>
        <v>0</v>
      </c>
      <c r="F681" t="b">
        <f t="shared" si="41"/>
        <v>1</v>
      </c>
      <c r="G681" t="str">
        <f t="shared" si="42"/>
        <v/>
      </c>
      <c r="H681">
        <f t="shared" si="43"/>
        <v>17</v>
      </c>
    </row>
    <row r="682" spans="2:8" x14ac:dyDescent="0.35">
      <c r="B682" s="6">
        <v>679</v>
      </c>
      <c r="C682" t="str">
        <f>INDEX(state,MATCH(Bonus_StatAn!$B682,Analysis!$A:$A,0))</f>
        <v>failed</v>
      </c>
      <c r="D682" s="6">
        <f>INDEX(backers,MATCH(Bonus_StatAn!$B682,Analysis!$A:$A,0))</f>
        <v>94</v>
      </c>
      <c r="E682" t="b">
        <f t="shared" si="40"/>
        <v>0</v>
      </c>
      <c r="F682" t="b">
        <f t="shared" si="41"/>
        <v>1</v>
      </c>
      <c r="G682" t="str">
        <f t="shared" si="42"/>
        <v/>
      </c>
      <c r="H682">
        <f t="shared" si="43"/>
        <v>94</v>
      </c>
    </row>
    <row r="683" spans="2:8" x14ac:dyDescent="0.35">
      <c r="B683" s="6">
        <v>680</v>
      </c>
      <c r="C683" t="str">
        <f>INDEX(state,MATCH(Bonus_StatAn!$B683,Analysis!$A:$A,0))</f>
        <v>failed</v>
      </c>
      <c r="D683" s="6">
        <f>INDEX(backers,MATCH(Bonus_StatAn!$B683,Analysis!$A:$A,0))</f>
        <v>129</v>
      </c>
      <c r="E683" t="b">
        <f t="shared" si="40"/>
        <v>0</v>
      </c>
      <c r="F683" t="b">
        <f t="shared" si="41"/>
        <v>1</v>
      </c>
      <c r="G683" t="str">
        <f t="shared" si="42"/>
        <v/>
      </c>
      <c r="H683">
        <f t="shared" si="43"/>
        <v>129</v>
      </c>
    </row>
    <row r="684" spans="2:8" x14ac:dyDescent="0.35">
      <c r="B684" s="6">
        <v>681</v>
      </c>
      <c r="C684" t="str">
        <f>INDEX(state,MATCH(Bonus_StatAn!$B684,Analysis!$A:$A,0))</f>
        <v>failed</v>
      </c>
      <c r="D684" s="6">
        <f>INDEX(backers,MATCH(Bonus_StatAn!$B684,Analysis!$A:$A,0))</f>
        <v>1</v>
      </c>
      <c r="E684" t="b">
        <f t="shared" si="40"/>
        <v>0</v>
      </c>
      <c r="F684" t="b">
        <f t="shared" si="41"/>
        <v>1</v>
      </c>
      <c r="G684" t="str">
        <f t="shared" si="42"/>
        <v/>
      </c>
      <c r="H684">
        <f t="shared" si="43"/>
        <v>1</v>
      </c>
    </row>
    <row r="685" spans="2:8" x14ac:dyDescent="0.35">
      <c r="B685" s="6">
        <v>682</v>
      </c>
      <c r="C685" t="str">
        <f>INDEX(state,MATCH(Bonus_StatAn!$B685,Analysis!$A:$A,0))</f>
        <v>failed</v>
      </c>
      <c r="D685" s="6">
        <f>INDEX(backers,MATCH(Bonus_StatAn!$B685,Analysis!$A:$A,0))</f>
        <v>4</v>
      </c>
      <c r="E685" t="b">
        <f t="shared" si="40"/>
        <v>0</v>
      </c>
      <c r="F685" t="b">
        <f t="shared" si="41"/>
        <v>1</v>
      </c>
      <c r="G685" t="str">
        <f t="shared" si="42"/>
        <v/>
      </c>
      <c r="H685">
        <f t="shared" si="43"/>
        <v>4</v>
      </c>
    </row>
    <row r="686" spans="2:8" x14ac:dyDescent="0.35">
      <c r="B686" s="6">
        <v>683</v>
      </c>
      <c r="C686" t="str">
        <f>INDEX(state,MATCH(Bonus_StatAn!$B686,Analysis!$A:$A,0))</f>
        <v>failed</v>
      </c>
      <c r="D686" s="6">
        <f>INDEX(backers,MATCH(Bonus_StatAn!$B686,Analysis!$A:$A,0))</f>
        <v>3</v>
      </c>
      <c r="E686" t="b">
        <f t="shared" si="40"/>
        <v>0</v>
      </c>
      <c r="F686" t="b">
        <f t="shared" si="41"/>
        <v>1</v>
      </c>
      <c r="G686" t="str">
        <f t="shared" si="42"/>
        <v/>
      </c>
      <c r="H686">
        <f t="shared" si="43"/>
        <v>3</v>
      </c>
    </row>
    <row r="687" spans="2:8" x14ac:dyDescent="0.35">
      <c r="B687" s="6">
        <v>684</v>
      </c>
      <c r="C687" t="str">
        <f>INDEX(state,MATCH(Bonus_StatAn!$B687,Analysis!$A:$A,0))</f>
        <v>failed</v>
      </c>
      <c r="D687" s="6">
        <f>INDEX(backers,MATCH(Bonus_StatAn!$B687,Analysis!$A:$A,0))</f>
        <v>135</v>
      </c>
      <c r="E687" t="b">
        <f t="shared" si="40"/>
        <v>0</v>
      </c>
      <c r="F687" t="b">
        <f t="shared" si="41"/>
        <v>1</v>
      </c>
      <c r="G687" t="str">
        <f t="shared" si="42"/>
        <v/>
      </c>
      <c r="H687">
        <f t="shared" si="43"/>
        <v>135</v>
      </c>
    </row>
    <row r="688" spans="2:8" x14ac:dyDescent="0.35">
      <c r="B688" s="6">
        <v>685</v>
      </c>
      <c r="C688" t="str">
        <f>INDEX(state,MATCH(Bonus_StatAn!$B688,Analysis!$A:$A,0))</f>
        <v>failed</v>
      </c>
      <c r="D688" s="6">
        <f>INDEX(backers,MATCH(Bonus_StatAn!$B688,Analysis!$A:$A,0))</f>
        <v>10</v>
      </c>
      <c r="E688" t="b">
        <f t="shared" si="40"/>
        <v>0</v>
      </c>
      <c r="F688" t="b">
        <f t="shared" si="41"/>
        <v>1</v>
      </c>
      <c r="G688" t="str">
        <f t="shared" si="42"/>
        <v/>
      </c>
      <c r="H688">
        <f t="shared" si="43"/>
        <v>10</v>
      </c>
    </row>
    <row r="689" spans="2:8" x14ac:dyDescent="0.35">
      <c r="B689" s="6">
        <v>686</v>
      </c>
      <c r="C689" t="str">
        <f>INDEX(state,MATCH(Bonus_StatAn!$B689,Analysis!$A:$A,0))</f>
        <v>failed</v>
      </c>
      <c r="D689" s="6">
        <f>INDEX(backers,MATCH(Bonus_StatAn!$B689,Analysis!$A:$A,0))</f>
        <v>0</v>
      </c>
      <c r="E689" t="b">
        <f t="shared" si="40"/>
        <v>0</v>
      </c>
      <c r="F689" t="b">
        <f t="shared" si="41"/>
        <v>1</v>
      </c>
      <c r="G689" t="str">
        <f t="shared" si="42"/>
        <v/>
      </c>
      <c r="H689">
        <f t="shared" si="43"/>
        <v>0</v>
      </c>
    </row>
    <row r="690" spans="2:8" x14ac:dyDescent="0.35">
      <c r="B690" s="6">
        <v>687</v>
      </c>
      <c r="C690" t="str">
        <f>INDEX(state,MATCH(Bonus_StatAn!$B690,Analysis!$A:$A,0))</f>
        <v>failed</v>
      </c>
      <c r="D690" s="6">
        <f>INDEX(backers,MATCH(Bonus_StatAn!$B690,Analysis!$A:$A,0))</f>
        <v>6</v>
      </c>
      <c r="E690" t="b">
        <f t="shared" si="40"/>
        <v>0</v>
      </c>
      <c r="F690" t="b">
        <f t="shared" si="41"/>
        <v>1</v>
      </c>
      <c r="G690" t="str">
        <f t="shared" si="42"/>
        <v/>
      </c>
      <c r="H690">
        <f t="shared" si="43"/>
        <v>6</v>
      </c>
    </row>
    <row r="691" spans="2:8" x14ac:dyDescent="0.35">
      <c r="B691" s="6">
        <v>688</v>
      </c>
      <c r="C691" t="str">
        <f>INDEX(state,MATCH(Bonus_StatAn!$B691,Analysis!$A:$A,0))</f>
        <v>failed</v>
      </c>
      <c r="D691" s="6">
        <f>INDEX(backers,MATCH(Bonus_StatAn!$B691,Analysis!$A:$A,0))</f>
        <v>36</v>
      </c>
      <c r="E691" t="b">
        <f t="shared" si="40"/>
        <v>0</v>
      </c>
      <c r="F691" t="b">
        <f t="shared" si="41"/>
        <v>1</v>
      </c>
      <c r="G691" t="str">
        <f t="shared" si="42"/>
        <v/>
      </c>
      <c r="H691">
        <f t="shared" si="43"/>
        <v>36</v>
      </c>
    </row>
    <row r="692" spans="2:8" x14ac:dyDescent="0.35">
      <c r="B692" s="6">
        <v>689</v>
      </c>
      <c r="C692" t="str">
        <f>INDEX(state,MATCH(Bonus_StatAn!$B692,Analysis!$A:$A,0))</f>
        <v>failed</v>
      </c>
      <c r="D692" s="6">
        <f>INDEX(backers,MATCH(Bonus_StatAn!$B692,Analysis!$A:$A,0))</f>
        <v>336</v>
      </c>
      <c r="E692" t="b">
        <f t="shared" si="40"/>
        <v>0</v>
      </c>
      <c r="F692" t="b">
        <f t="shared" si="41"/>
        <v>1</v>
      </c>
      <c r="G692" t="str">
        <f t="shared" si="42"/>
        <v/>
      </c>
      <c r="H692">
        <f t="shared" si="43"/>
        <v>336</v>
      </c>
    </row>
    <row r="693" spans="2:8" x14ac:dyDescent="0.35">
      <c r="B693" s="6">
        <v>690</v>
      </c>
      <c r="C693" t="str">
        <f>INDEX(state,MATCH(Bonus_StatAn!$B693,Analysis!$A:$A,0))</f>
        <v>failed</v>
      </c>
      <c r="D693" s="6">
        <f>INDEX(backers,MATCH(Bonus_StatAn!$B693,Analysis!$A:$A,0))</f>
        <v>34</v>
      </c>
      <c r="E693" t="b">
        <f t="shared" si="40"/>
        <v>0</v>
      </c>
      <c r="F693" t="b">
        <f t="shared" si="41"/>
        <v>1</v>
      </c>
      <c r="G693" t="str">
        <f t="shared" si="42"/>
        <v/>
      </c>
      <c r="H693">
        <f t="shared" si="43"/>
        <v>34</v>
      </c>
    </row>
    <row r="694" spans="2:8" x14ac:dyDescent="0.35">
      <c r="B694" s="6">
        <v>691</v>
      </c>
      <c r="C694" t="str">
        <f>INDEX(state,MATCH(Bonus_StatAn!$B694,Analysis!$A:$A,0))</f>
        <v>failed</v>
      </c>
      <c r="D694" s="6">
        <f>INDEX(backers,MATCH(Bonus_StatAn!$B694,Analysis!$A:$A,0))</f>
        <v>10</v>
      </c>
      <c r="E694" t="b">
        <f t="shared" si="40"/>
        <v>0</v>
      </c>
      <c r="F694" t="b">
        <f t="shared" si="41"/>
        <v>1</v>
      </c>
      <c r="G694" t="str">
        <f t="shared" si="42"/>
        <v/>
      </c>
      <c r="H694">
        <f t="shared" si="43"/>
        <v>10</v>
      </c>
    </row>
    <row r="695" spans="2:8" x14ac:dyDescent="0.35">
      <c r="B695" s="6">
        <v>692</v>
      </c>
      <c r="C695" t="str">
        <f>INDEX(state,MATCH(Bonus_StatAn!$B695,Analysis!$A:$A,0))</f>
        <v>failed</v>
      </c>
      <c r="D695" s="6">
        <f>INDEX(backers,MATCH(Bonus_StatAn!$B695,Analysis!$A:$A,0))</f>
        <v>201</v>
      </c>
      <c r="E695" t="b">
        <f t="shared" si="40"/>
        <v>0</v>
      </c>
      <c r="F695" t="b">
        <f t="shared" si="41"/>
        <v>1</v>
      </c>
      <c r="G695" t="str">
        <f t="shared" si="42"/>
        <v/>
      </c>
      <c r="H695">
        <f t="shared" si="43"/>
        <v>201</v>
      </c>
    </row>
    <row r="696" spans="2:8" x14ac:dyDescent="0.35">
      <c r="B696" s="6">
        <v>693</v>
      </c>
      <c r="C696" t="str">
        <f>INDEX(state,MATCH(Bonus_StatAn!$B696,Analysis!$A:$A,0))</f>
        <v>failed</v>
      </c>
      <c r="D696" s="6">
        <f>INDEX(backers,MATCH(Bonus_StatAn!$B696,Analysis!$A:$A,0))</f>
        <v>296</v>
      </c>
      <c r="E696" t="b">
        <f t="shared" si="40"/>
        <v>0</v>
      </c>
      <c r="F696" t="b">
        <f t="shared" si="41"/>
        <v>1</v>
      </c>
      <c r="G696" t="str">
        <f t="shared" si="42"/>
        <v/>
      </c>
      <c r="H696">
        <f t="shared" si="43"/>
        <v>296</v>
      </c>
    </row>
    <row r="697" spans="2:8" x14ac:dyDescent="0.35">
      <c r="B697" s="6">
        <v>694</v>
      </c>
      <c r="C697" t="str">
        <f>INDEX(state,MATCH(Bonus_StatAn!$B697,Analysis!$A:$A,0))</f>
        <v>failed</v>
      </c>
      <c r="D697" s="6">
        <f>INDEX(backers,MATCH(Bonus_StatAn!$B697,Analysis!$A:$A,0))</f>
        <v>7</v>
      </c>
      <c r="E697" t="b">
        <f t="shared" si="40"/>
        <v>0</v>
      </c>
      <c r="F697" t="b">
        <f t="shared" si="41"/>
        <v>1</v>
      </c>
      <c r="G697" t="str">
        <f t="shared" si="42"/>
        <v/>
      </c>
      <c r="H697">
        <f t="shared" si="43"/>
        <v>7</v>
      </c>
    </row>
    <row r="698" spans="2:8" x14ac:dyDescent="0.35">
      <c r="B698" s="6">
        <v>695</v>
      </c>
      <c r="C698" t="str">
        <f>INDEX(state,MATCH(Bonus_StatAn!$B698,Analysis!$A:$A,0))</f>
        <v>failed</v>
      </c>
      <c r="D698" s="6">
        <f>INDEX(backers,MATCH(Bonus_StatAn!$B698,Analysis!$A:$A,0))</f>
        <v>7</v>
      </c>
      <c r="E698" t="b">
        <f t="shared" si="40"/>
        <v>0</v>
      </c>
      <c r="F698" t="b">
        <f t="shared" si="41"/>
        <v>1</v>
      </c>
      <c r="G698" t="str">
        <f t="shared" si="42"/>
        <v/>
      </c>
      <c r="H698">
        <f t="shared" si="43"/>
        <v>7</v>
      </c>
    </row>
    <row r="699" spans="2:8" x14ac:dyDescent="0.35">
      <c r="B699" s="6">
        <v>696</v>
      </c>
      <c r="C699" t="str">
        <f>INDEX(state,MATCH(Bonus_StatAn!$B699,Analysis!$A:$A,0))</f>
        <v>failed</v>
      </c>
      <c r="D699" s="6">
        <f>INDEX(backers,MATCH(Bonus_StatAn!$B699,Analysis!$A:$A,0))</f>
        <v>1</v>
      </c>
      <c r="E699" t="b">
        <f t="shared" si="40"/>
        <v>0</v>
      </c>
      <c r="F699" t="b">
        <f t="shared" si="41"/>
        <v>1</v>
      </c>
      <c r="G699" t="str">
        <f t="shared" si="42"/>
        <v/>
      </c>
      <c r="H699">
        <f t="shared" si="43"/>
        <v>1</v>
      </c>
    </row>
    <row r="700" spans="2:8" x14ac:dyDescent="0.35">
      <c r="B700" s="6">
        <v>697</v>
      </c>
      <c r="C700" t="str">
        <f>INDEX(state,MATCH(Bonus_StatAn!$B700,Analysis!$A:$A,0))</f>
        <v>failed</v>
      </c>
      <c r="D700" s="6">
        <f>INDEX(backers,MATCH(Bonus_StatAn!$B700,Analysis!$A:$A,0))</f>
        <v>114</v>
      </c>
      <c r="E700" t="b">
        <f t="shared" si="40"/>
        <v>0</v>
      </c>
      <c r="F700" t="b">
        <f t="shared" si="41"/>
        <v>1</v>
      </c>
      <c r="G700" t="str">
        <f t="shared" si="42"/>
        <v/>
      </c>
      <c r="H700">
        <f t="shared" si="43"/>
        <v>114</v>
      </c>
    </row>
    <row r="701" spans="2:8" x14ac:dyDescent="0.35">
      <c r="B701" s="6">
        <v>698</v>
      </c>
      <c r="C701" t="str">
        <f>INDEX(state,MATCH(Bonus_StatAn!$B701,Analysis!$A:$A,0))</f>
        <v>failed</v>
      </c>
      <c r="D701" s="6">
        <f>INDEX(backers,MATCH(Bonus_StatAn!$B701,Analysis!$A:$A,0))</f>
        <v>29</v>
      </c>
      <c r="E701" t="b">
        <f t="shared" si="40"/>
        <v>0</v>
      </c>
      <c r="F701" t="b">
        <f t="shared" si="41"/>
        <v>1</v>
      </c>
      <c r="G701" t="str">
        <f t="shared" si="42"/>
        <v/>
      </c>
      <c r="H701">
        <f t="shared" si="43"/>
        <v>29</v>
      </c>
    </row>
    <row r="702" spans="2:8" x14ac:dyDescent="0.35">
      <c r="B702" s="6">
        <v>699</v>
      </c>
      <c r="C702" t="str">
        <f>INDEX(state,MATCH(Bonus_StatAn!$B702,Analysis!$A:$A,0))</f>
        <v>failed</v>
      </c>
      <c r="D702" s="6">
        <f>INDEX(backers,MATCH(Bonus_StatAn!$B702,Analysis!$A:$A,0))</f>
        <v>890</v>
      </c>
      <c r="E702" t="b">
        <f t="shared" si="40"/>
        <v>0</v>
      </c>
      <c r="F702" t="b">
        <f t="shared" si="41"/>
        <v>1</v>
      </c>
      <c r="G702" t="str">
        <f t="shared" si="42"/>
        <v/>
      </c>
      <c r="H702">
        <f t="shared" si="43"/>
        <v>890</v>
      </c>
    </row>
    <row r="703" spans="2:8" x14ac:dyDescent="0.35">
      <c r="B703" s="6">
        <v>700</v>
      </c>
      <c r="C703" t="str">
        <f>INDEX(state,MATCH(Bonus_StatAn!$B703,Analysis!$A:$A,0))</f>
        <v>failed</v>
      </c>
      <c r="D703" s="6">
        <f>INDEX(backers,MATCH(Bonus_StatAn!$B703,Analysis!$A:$A,0))</f>
        <v>31</v>
      </c>
      <c r="E703" t="b">
        <f t="shared" si="40"/>
        <v>0</v>
      </c>
      <c r="F703" t="b">
        <f t="shared" si="41"/>
        <v>1</v>
      </c>
      <c r="G703" t="str">
        <f t="shared" si="42"/>
        <v/>
      </c>
      <c r="H703">
        <f t="shared" si="43"/>
        <v>31</v>
      </c>
    </row>
    <row r="704" spans="2:8" x14ac:dyDescent="0.35">
      <c r="B704" s="6">
        <v>701</v>
      </c>
      <c r="C704" t="str">
        <f>INDEX(state,MATCH(Bonus_StatAn!$B704,Analysis!$A:$A,0))</f>
        <v>failed</v>
      </c>
      <c r="D704" s="6">
        <f>INDEX(backers,MATCH(Bonus_StatAn!$B704,Analysis!$A:$A,0))</f>
        <v>21</v>
      </c>
      <c r="E704" t="b">
        <f t="shared" si="40"/>
        <v>0</v>
      </c>
      <c r="F704" t="b">
        <f t="shared" si="41"/>
        <v>1</v>
      </c>
      <c r="G704" t="str">
        <f t="shared" si="42"/>
        <v/>
      </c>
      <c r="H704">
        <f t="shared" si="43"/>
        <v>21</v>
      </c>
    </row>
    <row r="705" spans="2:8" x14ac:dyDescent="0.35">
      <c r="B705" s="6">
        <v>702</v>
      </c>
      <c r="C705" t="str">
        <f>INDEX(state,MATCH(Bonus_StatAn!$B705,Analysis!$A:$A,0))</f>
        <v>failed</v>
      </c>
      <c r="D705" s="6">
        <f>INDEX(backers,MATCH(Bonus_StatAn!$B705,Analysis!$A:$A,0))</f>
        <v>37</v>
      </c>
      <c r="E705" t="b">
        <f t="shared" si="40"/>
        <v>0</v>
      </c>
      <c r="F705" t="b">
        <f t="shared" si="41"/>
        <v>1</v>
      </c>
      <c r="G705" t="str">
        <f t="shared" si="42"/>
        <v/>
      </c>
      <c r="H705">
        <f t="shared" si="43"/>
        <v>37</v>
      </c>
    </row>
    <row r="706" spans="2:8" x14ac:dyDescent="0.35">
      <c r="B706" s="6">
        <v>703</v>
      </c>
      <c r="C706" t="str">
        <f>INDEX(state,MATCH(Bonus_StatAn!$B706,Analysis!$A:$A,0))</f>
        <v>failed</v>
      </c>
      <c r="D706" s="6">
        <f>INDEX(backers,MATCH(Bonus_StatAn!$B706,Analysis!$A:$A,0))</f>
        <v>7</v>
      </c>
      <c r="E706" t="b">
        <f t="shared" si="40"/>
        <v>0</v>
      </c>
      <c r="F706" t="b">
        <f t="shared" si="41"/>
        <v>1</v>
      </c>
      <c r="G706" t="str">
        <f t="shared" si="42"/>
        <v/>
      </c>
      <c r="H706">
        <f t="shared" si="43"/>
        <v>7</v>
      </c>
    </row>
    <row r="707" spans="2:8" x14ac:dyDescent="0.35">
      <c r="B707" s="6">
        <v>704</v>
      </c>
      <c r="C707" t="str">
        <f>INDEX(state,MATCH(Bonus_StatAn!$B707,Analysis!$A:$A,0))</f>
        <v>failed</v>
      </c>
      <c r="D707" s="6">
        <f>INDEX(backers,MATCH(Bonus_StatAn!$B707,Analysis!$A:$A,0))</f>
        <v>4</v>
      </c>
      <c r="E707" t="b">
        <f t="shared" si="40"/>
        <v>0</v>
      </c>
      <c r="F707" t="b">
        <f t="shared" si="41"/>
        <v>1</v>
      </c>
      <c r="G707" t="str">
        <f t="shared" si="42"/>
        <v/>
      </c>
      <c r="H707">
        <f t="shared" si="43"/>
        <v>4</v>
      </c>
    </row>
    <row r="708" spans="2:8" x14ac:dyDescent="0.35">
      <c r="B708" s="6">
        <v>705</v>
      </c>
      <c r="C708" t="str">
        <f>INDEX(state,MATCH(Bonus_StatAn!$B708,Analysis!$A:$A,0))</f>
        <v>failed</v>
      </c>
      <c r="D708" s="6">
        <f>INDEX(backers,MATCH(Bonus_StatAn!$B708,Analysis!$A:$A,0))</f>
        <v>5</v>
      </c>
      <c r="E708" t="b">
        <f t="shared" ref="E708:E771" si="44">$C708="successful"</f>
        <v>0</v>
      </c>
      <c r="F708" t="b">
        <f t="shared" ref="F708:F771" si="45">OR($C708="canceled", $C708="failed")</f>
        <v>1</v>
      </c>
      <c r="G708" t="str">
        <f t="shared" ref="G708:G771" si="46">IF($E708, D708, "")</f>
        <v/>
      </c>
      <c r="H708">
        <f t="shared" ref="H708:H771" si="47">IF(F708, D708, "")</f>
        <v>5</v>
      </c>
    </row>
    <row r="709" spans="2:8" x14ac:dyDescent="0.35">
      <c r="B709" s="6">
        <v>706</v>
      </c>
      <c r="C709" t="str">
        <f>INDEX(state,MATCH(Bonus_StatAn!$B709,Analysis!$A:$A,0))</f>
        <v>failed</v>
      </c>
      <c r="D709" s="6">
        <f>INDEX(backers,MATCH(Bonus_StatAn!$B709,Analysis!$A:$A,0))</f>
        <v>0</v>
      </c>
      <c r="E709" t="b">
        <f t="shared" si="44"/>
        <v>0</v>
      </c>
      <c r="F709" t="b">
        <f t="shared" si="45"/>
        <v>1</v>
      </c>
      <c r="G709" t="str">
        <f t="shared" si="46"/>
        <v/>
      </c>
      <c r="H709">
        <f t="shared" si="47"/>
        <v>0</v>
      </c>
    </row>
    <row r="710" spans="2:8" x14ac:dyDescent="0.35">
      <c r="B710" s="6">
        <v>707</v>
      </c>
      <c r="C710" t="str">
        <f>INDEX(state,MATCH(Bonus_StatAn!$B710,Analysis!$A:$A,0))</f>
        <v>failed</v>
      </c>
      <c r="D710" s="6">
        <f>INDEX(backers,MATCH(Bonus_StatAn!$B710,Analysis!$A:$A,0))</f>
        <v>456</v>
      </c>
      <c r="E710" t="b">
        <f t="shared" si="44"/>
        <v>0</v>
      </c>
      <c r="F710" t="b">
        <f t="shared" si="45"/>
        <v>1</v>
      </c>
      <c r="G710" t="str">
        <f t="shared" si="46"/>
        <v/>
      </c>
      <c r="H710">
        <f t="shared" si="47"/>
        <v>456</v>
      </c>
    </row>
    <row r="711" spans="2:8" x14ac:dyDescent="0.35">
      <c r="B711" s="6">
        <v>708</v>
      </c>
      <c r="C711" t="str">
        <f>INDEX(state,MATCH(Bonus_StatAn!$B711,Analysis!$A:$A,0))</f>
        <v>failed</v>
      </c>
      <c r="D711" s="6">
        <f>INDEX(backers,MATCH(Bonus_StatAn!$B711,Analysis!$A:$A,0))</f>
        <v>369</v>
      </c>
      <c r="E711" t="b">
        <f t="shared" si="44"/>
        <v>0</v>
      </c>
      <c r="F711" t="b">
        <f t="shared" si="45"/>
        <v>1</v>
      </c>
      <c r="G711" t="str">
        <f t="shared" si="46"/>
        <v/>
      </c>
      <c r="H711">
        <f t="shared" si="47"/>
        <v>369</v>
      </c>
    </row>
    <row r="712" spans="2:8" x14ac:dyDescent="0.35">
      <c r="B712" s="6">
        <v>709</v>
      </c>
      <c r="C712" t="str">
        <f>INDEX(state,MATCH(Bonus_StatAn!$B712,Analysis!$A:$A,0))</f>
        <v>failed</v>
      </c>
      <c r="D712" s="6">
        <f>INDEX(backers,MATCH(Bonus_StatAn!$B712,Analysis!$A:$A,0))</f>
        <v>2</v>
      </c>
      <c r="E712" t="b">
        <f t="shared" si="44"/>
        <v>0</v>
      </c>
      <c r="F712" t="b">
        <f t="shared" si="45"/>
        <v>1</v>
      </c>
      <c r="G712" t="str">
        <f t="shared" si="46"/>
        <v/>
      </c>
      <c r="H712">
        <f t="shared" si="47"/>
        <v>2</v>
      </c>
    </row>
    <row r="713" spans="2:8" x14ac:dyDescent="0.35">
      <c r="B713" s="6">
        <v>710</v>
      </c>
      <c r="C713" t="str">
        <f>INDEX(state,MATCH(Bonus_StatAn!$B713,Analysis!$A:$A,0))</f>
        <v>failed</v>
      </c>
      <c r="D713" s="6">
        <f>INDEX(backers,MATCH(Bonus_StatAn!$B713,Analysis!$A:$A,0))</f>
        <v>0</v>
      </c>
      <c r="E713" t="b">
        <f t="shared" si="44"/>
        <v>0</v>
      </c>
      <c r="F713" t="b">
        <f t="shared" si="45"/>
        <v>1</v>
      </c>
      <c r="G713" t="str">
        <f t="shared" si="46"/>
        <v/>
      </c>
      <c r="H713">
        <f t="shared" si="47"/>
        <v>0</v>
      </c>
    </row>
    <row r="714" spans="2:8" x14ac:dyDescent="0.35">
      <c r="B714" s="6">
        <v>711</v>
      </c>
      <c r="C714" t="str">
        <f>INDEX(state,MATCH(Bonus_StatAn!$B714,Analysis!$A:$A,0))</f>
        <v>failed</v>
      </c>
      <c r="D714" s="6">
        <f>INDEX(backers,MATCH(Bonus_StatAn!$B714,Analysis!$A:$A,0))</f>
        <v>338</v>
      </c>
      <c r="E714" t="b">
        <f t="shared" si="44"/>
        <v>0</v>
      </c>
      <c r="F714" t="b">
        <f t="shared" si="45"/>
        <v>1</v>
      </c>
      <c r="G714" t="str">
        <f t="shared" si="46"/>
        <v/>
      </c>
      <c r="H714">
        <f t="shared" si="47"/>
        <v>338</v>
      </c>
    </row>
    <row r="715" spans="2:8" x14ac:dyDescent="0.35">
      <c r="B715" s="6">
        <v>712</v>
      </c>
      <c r="C715" t="str">
        <f>INDEX(state,MATCH(Bonus_StatAn!$B715,Analysis!$A:$A,0))</f>
        <v>failed</v>
      </c>
      <c r="D715" s="6">
        <f>INDEX(backers,MATCH(Bonus_StatAn!$B715,Analysis!$A:$A,0))</f>
        <v>4</v>
      </c>
      <c r="E715" t="b">
        <f t="shared" si="44"/>
        <v>0</v>
      </c>
      <c r="F715" t="b">
        <f t="shared" si="45"/>
        <v>1</v>
      </c>
      <c r="G715" t="str">
        <f t="shared" si="46"/>
        <v/>
      </c>
      <c r="H715">
        <f t="shared" si="47"/>
        <v>4</v>
      </c>
    </row>
    <row r="716" spans="2:8" x14ac:dyDescent="0.35">
      <c r="B716" s="6">
        <v>713</v>
      </c>
      <c r="C716" t="str">
        <f>INDEX(state,MATCH(Bonus_StatAn!$B716,Analysis!$A:$A,0))</f>
        <v>failed</v>
      </c>
      <c r="D716" s="6">
        <f>INDEX(backers,MATCH(Bonus_StatAn!$B716,Analysis!$A:$A,0))</f>
        <v>1</v>
      </c>
      <c r="E716" t="b">
        <f t="shared" si="44"/>
        <v>0</v>
      </c>
      <c r="F716" t="b">
        <f t="shared" si="45"/>
        <v>1</v>
      </c>
      <c r="G716" t="str">
        <f t="shared" si="46"/>
        <v/>
      </c>
      <c r="H716">
        <f t="shared" si="47"/>
        <v>1</v>
      </c>
    </row>
    <row r="717" spans="2:8" x14ac:dyDescent="0.35">
      <c r="B717" s="6">
        <v>714</v>
      </c>
      <c r="C717" t="str">
        <f>INDEX(state,MATCH(Bonus_StatAn!$B717,Analysis!$A:$A,0))</f>
        <v>failed</v>
      </c>
      <c r="D717" s="6">
        <f>INDEX(backers,MATCH(Bonus_StatAn!$B717,Analysis!$A:$A,0))</f>
        <v>28</v>
      </c>
      <c r="E717" t="b">
        <f t="shared" si="44"/>
        <v>0</v>
      </c>
      <c r="F717" t="b">
        <f t="shared" si="45"/>
        <v>1</v>
      </c>
      <c r="G717" t="str">
        <f t="shared" si="46"/>
        <v/>
      </c>
      <c r="H717">
        <f t="shared" si="47"/>
        <v>28</v>
      </c>
    </row>
    <row r="718" spans="2:8" x14ac:dyDescent="0.35">
      <c r="B718" s="6">
        <v>715</v>
      </c>
      <c r="C718" t="str">
        <f>INDEX(state,MATCH(Bonus_StatAn!$B718,Analysis!$A:$A,0))</f>
        <v>failed</v>
      </c>
      <c r="D718" s="6">
        <f>INDEX(backers,MATCH(Bonus_StatAn!$B718,Analysis!$A:$A,0))</f>
        <v>12</v>
      </c>
      <c r="E718" t="b">
        <f t="shared" si="44"/>
        <v>0</v>
      </c>
      <c r="F718" t="b">
        <f t="shared" si="45"/>
        <v>1</v>
      </c>
      <c r="G718" t="str">
        <f t="shared" si="46"/>
        <v/>
      </c>
      <c r="H718">
        <f t="shared" si="47"/>
        <v>12</v>
      </c>
    </row>
    <row r="719" spans="2:8" x14ac:dyDescent="0.35">
      <c r="B719" s="6">
        <v>716</v>
      </c>
      <c r="C719" t="str">
        <f>INDEX(state,MATCH(Bonus_StatAn!$B719,Analysis!$A:$A,0))</f>
        <v>failed</v>
      </c>
      <c r="D719" s="6">
        <f>INDEX(backers,MATCH(Bonus_StatAn!$B719,Analysis!$A:$A,0))</f>
        <v>16</v>
      </c>
      <c r="E719" t="b">
        <f t="shared" si="44"/>
        <v>0</v>
      </c>
      <c r="F719" t="b">
        <f t="shared" si="45"/>
        <v>1</v>
      </c>
      <c r="G719" t="str">
        <f t="shared" si="46"/>
        <v/>
      </c>
      <c r="H719">
        <f t="shared" si="47"/>
        <v>16</v>
      </c>
    </row>
    <row r="720" spans="2:8" x14ac:dyDescent="0.35">
      <c r="B720" s="6">
        <v>717</v>
      </c>
      <c r="C720" t="str">
        <f>INDEX(state,MATCH(Bonus_StatAn!$B720,Analysis!$A:$A,0))</f>
        <v>failed</v>
      </c>
      <c r="D720" s="6">
        <f>INDEX(backers,MATCH(Bonus_StatAn!$B720,Analysis!$A:$A,0))</f>
        <v>4</v>
      </c>
      <c r="E720" t="b">
        <f t="shared" si="44"/>
        <v>0</v>
      </c>
      <c r="F720" t="b">
        <f t="shared" si="45"/>
        <v>1</v>
      </c>
      <c r="G720" t="str">
        <f t="shared" si="46"/>
        <v/>
      </c>
      <c r="H720">
        <f t="shared" si="47"/>
        <v>4</v>
      </c>
    </row>
    <row r="721" spans="2:8" x14ac:dyDescent="0.35">
      <c r="B721" s="6">
        <v>718</v>
      </c>
      <c r="C721" t="str">
        <f>INDEX(state,MATCH(Bonus_StatAn!$B721,Analysis!$A:$A,0))</f>
        <v>failed</v>
      </c>
      <c r="D721" s="6">
        <f>INDEX(backers,MATCH(Bonus_StatAn!$B721,Analysis!$A:$A,0))</f>
        <v>4</v>
      </c>
      <c r="E721" t="b">
        <f t="shared" si="44"/>
        <v>0</v>
      </c>
      <c r="F721" t="b">
        <f t="shared" si="45"/>
        <v>1</v>
      </c>
      <c r="G721" t="str">
        <f t="shared" si="46"/>
        <v/>
      </c>
      <c r="H721">
        <f t="shared" si="47"/>
        <v>4</v>
      </c>
    </row>
    <row r="722" spans="2:8" x14ac:dyDescent="0.35">
      <c r="B722" s="6">
        <v>719</v>
      </c>
      <c r="C722" t="str">
        <f>INDEX(state,MATCH(Bonus_StatAn!$B722,Analysis!$A:$A,0))</f>
        <v>failed</v>
      </c>
      <c r="D722" s="6">
        <f>INDEX(backers,MATCH(Bonus_StatAn!$B722,Analysis!$A:$A,0))</f>
        <v>10</v>
      </c>
      <c r="E722" t="b">
        <f t="shared" si="44"/>
        <v>0</v>
      </c>
      <c r="F722" t="b">
        <f t="shared" si="45"/>
        <v>1</v>
      </c>
      <c r="G722" t="str">
        <f t="shared" si="46"/>
        <v/>
      </c>
      <c r="H722">
        <f t="shared" si="47"/>
        <v>10</v>
      </c>
    </row>
    <row r="723" spans="2:8" x14ac:dyDescent="0.35">
      <c r="B723" s="6">
        <v>720</v>
      </c>
      <c r="C723" t="str">
        <f>INDEX(state,MATCH(Bonus_StatAn!$B723,Analysis!$A:$A,0))</f>
        <v>successful</v>
      </c>
      <c r="D723" s="6">
        <f>INDEX(backers,MATCH(Bonus_StatAn!$B723,Analysis!$A:$A,0))</f>
        <v>41</v>
      </c>
      <c r="E723" t="b">
        <f t="shared" si="44"/>
        <v>1</v>
      </c>
      <c r="F723" t="b">
        <f t="shared" si="45"/>
        <v>0</v>
      </c>
      <c r="G723">
        <f t="shared" si="46"/>
        <v>41</v>
      </c>
      <c r="H723" t="str">
        <f t="shared" si="47"/>
        <v/>
      </c>
    </row>
    <row r="724" spans="2:8" x14ac:dyDescent="0.35">
      <c r="B724" s="6">
        <v>721</v>
      </c>
      <c r="C724" t="str">
        <f>INDEX(state,MATCH(Bonus_StatAn!$B724,Analysis!$A:$A,0))</f>
        <v>successful</v>
      </c>
      <c r="D724" s="6">
        <f>INDEX(backers,MATCH(Bonus_StatAn!$B724,Analysis!$A:$A,0))</f>
        <v>119</v>
      </c>
      <c r="E724" t="b">
        <f t="shared" si="44"/>
        <v>1</v>
      </c>
      <c r="F724" t="b">
        <f t="shared" si="45"/>
        <v>0</v>
      </c>
      <c r="G724">
        <f t="shared" si="46"/>
        <v>119</v>
      </c>
      <c r="H724" t="str">
        <f t="shared" si="47"/>
        <v/>
      </c>
    </row>
    <row r="725" spans="2:8" x14ac:dyDescent="0.35">
      <c r="B725" s="6">
        <v>722</v>
      </c>
      <c r="C725" t="str">
        <f>INDEX(state,MATCH(Bonus_StatAn!$B725,Analysis!$A:$A,0))</f>
        <v>successful</v>
      </c>
      <c r="D725" s="6">
        <f>INDEX(backers,MATCH(Bonus_StatAn!$B725,Analysis!$A:$A,0))</f>
        <v>153</v>
      </c>
      <c r="E725" t="b">
        <f t="shared" si="44"/>
        <v>1</v>
      </c>
      <c r="F725" t="b">
        <f t="shared" si="45"/>
        <v>0</v>
      </c>
      <c r="G725">
        <f t="shared" si="46"/>
        <v>153</v>
      </c>
      <c r="H725" t="str">
        <f t="shared" si="47"/>
        <v/>
      </c>
    </row>
    <row r="726" spans="2:8" x14ac:dyDescent="0.35">
      <c r="B726" s="6">
        <v>723</v>
      </c>
      <c r="C726" t="str">
        <f>INDEX(state,MATCH(Bonus_StatAn!$B726,Analysis!$A:$A,0))</f>
        <v>successful</v>
      </c>
      <c r="D726" s="6">
        <f>INDEX(backers,MATCH(Bonus_StatAn!$B726,Analysis!$A:$A,0))</f>
        <v>100</v>
      </c>
      <c r="E726" t="b">
        <f t="shared" si="44"/>
        <v>1</v>
      </c>
      <c r="F726" t="b">
        <f t="shared" si="45"/>
        <v>0</v>
      </c>
      <c r="G726">
        <f t="shared" si="46"/>
        <v>100</v>
      </c>
      <c r="H726" t="str">
        <f t="shared" si="47"/>
        <v/>
      </c>
    </row>
    <row r="727" spans="2:8" x14ac:dyDescent="0.35">
      <c r="B727" s="6">
        <v>724</v>
      </c>
      <c r="C727" t="str">
        <f>INDEX(state,MATCH(Bonus_StatAn!$B727,Analysis!$A:$A,0))</f>
        <v>successful</v>
      </c>
      <c r="D727" s="6">
        <f>INDEX(backers,MATCH(Bonus_StatAn!$B727,Analysis!$A:$A,0))</f>
        <v>143</v>
      </c>
      <c r="E727" t="b">
        <f t="shared" si="44"/>
        <v>1</v>
      </c>
      <c r="F727" t="b">
        <f t="shared" si="45"/>
        <v>0</v>
      </c>
      <c r="G727">
        <f t="shared" si="46"/>
        <v>143</v>
      </c>
      <c r="H727" t="str">
        <f t="shared" si="47"/>
        <v/>
      </c>
    </row>
    <row r="728" spans="2:8" x14ac:dyDescent="0.35">
      <c r="B728" s="6">
        <v>725</v>
      </c>
      <c r="C728" t="str">
        <f>INDEX(state,MATCH(Bonus_StatAn!$B728,Analysis!$A:$A,0))</f>
        <v>successful</v>
      </c>
      <c r="D728" s="6">
        <f>INDEX(backers,MATCH(Bonus_StatAn!$B728,Analysis!$A:$A,0))</f>
        <v>140</v>
      </c>
      <c r="E728" t="b">
        <f t="shared" si="44"/>
        <v>1</v>
      </c>
      <c r="F728" t="b">
        <f t="shared" si="45"/>
        <v>0</v>
      </c>
      <c r="G728">
        <f t="shared" si="46"/>
        <v>140</v>
      </c>
      <c r="H728" t="str">
        <f t="shared" si="47"/>
        <v/>
      </c>
    </row>
    <row r="729" spans="2:8" x14ac:dyDescent="0.35">
      <c r="B729" s="6">
        <v>726</v>
      </c>
      <c r="C729" t="str">
        <f>INDEX(state,MATCH(Bonus_StatAn!$B729,Analysis!$A:$A,0))</f>
        <v>successful</v>
      </c>
      <c r="D729" s="6">
        <f>INDEX(backers,MATCH(Bonus_StatAn!$B729,Analysis!$A:$A,0))</f>
        <v>35</v>
      </c>
      <c r="E729" t="b">
        <f t="shared" si="44"/>
        <v>1</v>
      </c>
      <c r="F729" t="b">
        <f t="shared" si="45"/>
        <v>0</v>
      </c>
      <c r="G729">
        <f t="shared" si="46"/>
        <v>35</v>
      </c>
      <c r="H729" t="str">
        <f t="shared" si="47"/>
        <v/>
      </c>
    </row>
    <row r="730" spans="2:8" x14ac:dyDescent="0.35">
      <c r="B730" s="6">
        <v>727</v>
      </c>
      <c r="C730" t="str">
        <f>INDEX(state,MATCH(Bonus_StatAn!$B730,Analysis!$A:$A,0))</f>
        <v>successful</v>
      </c>
      <c r="D730" s="6">
        <f>INDEX(backers,MATCH(Bonus_StatAn!$B730,Analysis!$A:$A,0))</f>
        <v>149</v>
      </c>
      <c r="E730" t="b">
        <f t="shared" si="44"/>
        <v>1</v>
      </c>
      <c r="F730" t="b">
        <f t="shared" si="45"/>
        <v>0</v>
      </c>
      <c r="G730">
        <f t="shared" si="46"/>
        <v>149</v>
      </c>
      <c r="H730" t="str">
        <f t="shared" si="47"/>
        <v/>
      </c>
    </row>
    <row r="731" spans="2:8" x14ac:dyDescent="0.35">
      <c r="B731" s="6">
        <v>728</v>
      </c>
      <c r="C731" t="str">
        <f>INDEX(state,MATCH(Bonus_StatAn!$B731,Analysis!$A:$A,0))</f>
        <v>successful</v>
      </c>
      <c r="D731" s="6">
        <f>INDEX(backers,MATCH(Bonus_StatAn!$B731,Analysis!$A:$A,0))</f>
        <v>130</v>
      </c>
      <c r="E731" t="b">
        <f t="shared" si="44"/>
        <v>1</v>
      </c>
      <c r="F731" t="b">
        <f t="shared" si="45"/>
        <v>0</v>
      </c>
      <c r="G731">
        <f t="shared" si="46"/>
        <v>130</v>
      </c>
      <c r="H731" t="str">
        <f t="shared" si="47"/>
        <v/>
      </c>
    </row>
    <row r="732" spans="2:8" x14ac:dyDescent="0.35">
      <c r="B732" s="6">
        <v>729</v>
      </c>
      <c r="C732" t="str">
        <f>INDEX(state,MATCH(Bonus_StatAn!$B732,Analysis!$A:$A,0))</f>
        <v>successful</v>
      </c>
      <c r="D732" s="6">
        <f>INDEX(backers,MATCH(Bonus_StatAn!$B732,Analysis!$A:$A,0))</f>
        <v>120</v>
      </c>
      <c r="E732" t="b">
        <f t="shared" si="44"/>
        <v>1</v>
      </c>
      <c r="F732" t="b">
        <f t="shared" si="45"/>
        <v>0</v>
      </c>
      <c r="G732">
        <f t="shared" si="46"/>
        <v>120</v>
      </c>
      <c r="H732" t="str">
        <f t="shared" si="47"/>
        <v/>
      </c>
    </row>
    <row r="733" spans="2:8" x14ac:dyDescent="0.35">
      <c r="B733" s="6">
        <v>730</v>
      </c>
      <c r="C733" t="str">
        <f>INDEX(state,MATCH(Bonus_StatAn!$B733,Analysis!$A:$A,0))</f>
        <v>successful</v>
      </c>
      <c r="D733" s="6">
        <f>INDEX(backers,MATCH(Bonus_StatAn!$B733,Analysis!$A:$A,0))</f>
        <v>265</v>
      </c>
      <c r="E733" t="b">
        <f t="shared" si="44"/>
        <v>1</v>
      </c>
      <c r="F733" t="b">
        <f t="shared" si="45"/>
        <v>0</v>
      </c>
      <c r="G733">
        <f t="shared" si="46"/>
        <v>265</v>
      </c>
      <c r="H733" t="str">
        <f t="shared" si="47"/>
        <v/>
      </c>
    </row>
    <row r="734" spans="2:8" x14ac:dyDescent="0.35">
      <c r="B734" s="6">
        <v>731</v>
      </c>
      <c r="C734" t="str">
        <f>INDEX(state,MATCH(Bonus_StatAn!$B734,Analysis!$A:$A,0))</f>
        <v>successful</v>
      </c>
      <c r="D734" s="6">
        <f>INDEX(backers,MATCH(Bonus_StatAn!$B734,Analysis!$A:$A,0))</f>
        <v>71</v>
      </c>
      <c r="E734" t="b">
        <f t="shared" si="44"/>
        <v>1</v>
      </c>
      <c r="F734" t="b">
        <f t="shared" si="45"/>
        <v>0</v>
      </c>
      <c r="G734">
        <f t="shared" si="46"/>
        <v>71</v>
      </c>
      <c r="H734" t="str">
        <f t="shared" si="47"/>
        <v/>
      </c>
    </row>
    <row r="735" spans="2:8" x14ac:dyDescent="0.35">
      <c r="B735" s="6">
        <v>732</v>
      </c>
      <c r="C735" t="str">
        <f>INDEX(state,MATCH(Bonus_StatAn!$B735,Analysis!$A:$A,0))</f>
        <v>successful</v>
      </c>
      <c r="D735" s="6">
        <f>INDEX(backers,MATCH(Bonus_StatAn!$B735,Analysis!$A:$A,0))</f>
        <v>13</v>
      </c>
      <c r="E735" t="b">
        <f t="shared" si="44"/>
        <v>1</v>
      </c>
      <c r="F735" t="b">
        <f t="shared" si="45"/>
        <v>0</v>
      </c>
      <c r="G735">
        <f t="shared" si="46"/>
        <v>13</v>
      </c>
      <c r="H735" t="str">
        <f t="shared" si="47"/>
        <v/>
      </c>
    </row>
    <row r="736" spans="2:8" x14ac:dyDescent="0.35">
      <c r="B736" s="6">
        <v>733</v>
      </c>
      <c r="C736" t="str">
        <f>INDEX(state,MATCH(Bonus_StatAn!$B736,Analysis!$A:$A,0))</f>
        <v>successful</v>
      </c>
      <c r="D736" s="6">
        <f>INDEX(backers,MATCH(Bonus_StatAn!$B736,Analysis!$A:$A,0))</f>
        <v>169</v>
      </c>
      <c r="E736" t="b">
        <f t="shared" si="44"/>
        <v>1</v>
      </c>
      <c r="F736" t="b">
        <f t="shared" si="45"/>
        <v>0</v>
      </c>
      <c r="G736">
        <f t="shared" si="46"/>
        <v>169</v>
      </c>
      <c r="H736" t="str">
        <f t="shared" si="47"/>
        <v/>
      </c>
    </row>
    <row r="737" spans="2:8" x14ac:dyDescent="0.35">
      <c r="B737" s="6">
        <v>734</v>
      </c>
      <c r="C737" t="str">
        <f>INDEX(state,MATCH(Bonus_StatAn!$B737,Analysis!$A:$A,0))</f>
        <v>successful</v>
      </c>
      <c r="D737" s="6">
        <f>INDEX(backers,MATCH(Bonus_StatAn!$B737,Analysis!$A:$A,0))</f>
        <v>57</v>
      </c>
      <c r="E737" t="b">
        <f t="shared" si="44"/>
        <v>1</v>
      </c>
      <c r="F737" t="b">
        <f t="shared" si="45"/>
        <v>0</v>
      </c>
      <c r="G737">
        <f t="shared" si="46"/>
        <v>57</v>
      </c>
      <c r="H737" t="str">
        <f t="shared" si="47"/>
        <v/>
      </c>
    </row>
    <row r="738" spans="2:8" x14ac:dyDescent="0.35">
      <c r="B738" s="6">
        <v>735</v>
      </c>
      <c r="C738" t="str">
        <f>INDEX(state,MATCH(Bonus_StatAn!$B738,Analysis!$A:$A,0))</f>
        <v>successful</v>
      </c>
      <c r="D738" s="6">
        <f>INDEX(backers,MATCH(Bonus_StatAn!$B738,Analysis!$A:$A,0))</f>
        <v>229</v>
      </c>
      <c r="E738" t="b">
        <f t="shared" si="44"/>
        <v>1</v>
      </c>
      <c r="F738" t="b">
        <f t="shared" si="45"/>
        <v>0</v>
      </c>
      <c r="G738">
        <f t="shared" si="46"/>
        <v>229</v>
      </c>
      <c r="H738" t="str">
        <f t="shared" si="47"/>
        <v/>
      </c>
    </row>
    <row r="739" spans="2:8" x14ac:dyDescent="0.35">
      <c r="B739" s="6">
        <v>736</v>
      </c>
      <c r="C739" t="str">
        <f>INDEX(state,MATCH(Bonus_StatAn!$B739,Analysis!$A:$A,0))</f>
        <v>successful</v>
      </c>
      <c r="D739" s="6">
        <f>INDEX(backers,MATCH(Bonus_StatAn!$B739,Analysis!$A:$A,0))</f>
        <v>108</v>
      </c>
      <c r="E739" t="b">
        <f t="shared" si="44"/>
        <v>1</v>
      </c>
      <c r="F739" t="b">
        <f t="shared" si="45"/>
        <v>0</v>
      </c>
      <c r="G739">
        <f t="shared" si="46"/>
        <v>108</v>
      </c>
      <c r="H739" t="str">
        <f t="shared" si="47"/>
        <v/>
      </c>
    </row>
    <row r="740" spans="2:8" x14ac:dyDescent="0.35">
      <c r="B740" s="6">
        <v>737</v>
      </c>
      <c r="C740" t="str">
        <f>INDEX(state,MATCH(Bonus_StatAn!$B740,Analysis!$A:$A,0))</f>
        <v>successful</v>
      </c>
      <c r="D740" s="6">
        <f>INDEX(backers,MATCH(Bonus_StatAn!$B740,Analysis!$A:$A,0))</f>
        <v>108</v>
      </c>
      <c r="E740" t="b">
        <f t="shared" si="44"/>
        <v>1</v>
      </c>
      <c r="F740" t="b">
        <f t="shared" si="45"/>
        <v>0</v>
      </c>
      <c r="G740">
        <f t="shared" si="46"/>
        <v>108</v>
      </c>
      <c r="H740" t="str">
        <f t="shared" si="47"/>
        <v/>
      </c>
    </row>
    <row r="741" spans="2:8" x14ac:dyDescent="0.35">
      <c r="B741" s="6">
        <v>738</v>
      </c>
      <c r="C741" t="str">
        <f>INDEX(state,MATCH(Bonus_StatAn!$B741,Analysis!$A:$A,0))</f>
        <v>successful</v>
      </c>
      <c r="D741" s="6">
        <f>INDEX(backers,MATCH(Bonus_StatAn!$B741,Analysis!$A:$A,0))</f>
        <v>41</v>
      </c>
      <c r="E741" t="b">
        <f t="shared" si="44"/>
        <v>1</v>
      </c>
      <c r="F741" t="b">
        <f t="shared" si="45"/>
        <v>0</v>
      </c>
      <c r="G741">
        <f t="shared" si="46"/>
        <v>41</v>
      </c>
      <c r="H741" t="str">
        <f t="shared" si="47"/>
        <v/>
      </c>
    </row>
    <row r="742" spans="2:8" x14ac:dyDescent="0.35">
      <c r="B742" s="6">
        <v>739</v>
      </c>
      <c r="C742" t="str">
        <f>INDEX(state,MATCH(Bonus_StatAn!$B742,Analysis!$A:$A,0))</f>
        <v>successful</v>
      </c>
      <c r="D742" s="6">
        <f>INDEX(backers,MATCH(Bonus_StatAn!$B742,Analysis!$A:$A,0))</f>
        <v>139</v>
      </c>
      <c r="E742" t="b">
        <f t="shared" si="44"/>
        <v>1</v>
      </c>
      <c r="F742" t="b">
        <f t="shared" si="45"/>
        <v>0</v>
      </c>
      <c r="G742">
        <f t="shared" si="46"/>
        <v>139</v>
      </c>
      <c r="H742" t="str">
        <f t="shared" si="47"/>
        <v/>
      </c>
    </row>
    <row r="743" spans="2:8" x14ac:dyDescent="0.35">
      <c r="B743" s="6">
        <v>740</v>
      </c>
      <c r="C743" t="str">
        <f>INDEX(state,MATCH(Bonus_StatAn!$B743,Analysis!$A:$A,0))</f>
        <v>successful</v>
      </c>
      <c r="D743" s="6">
        <f>INDEX(backers,MATCH(Bonus_StatAn!$B743,Analysis!$A:$A,0))</f>
        <v>19</v>
      </c>
      <c r="E743" t="b">
        <f t="shared" si="44"/>
        <v>1</v>
      </c>
      <c r="F743" t="b">
        <f t="shared" si="45"/>
        <v>0</v>
      </c>
      <c r="G743">
        <f t="shared" si="46"/>
        <v>19</v>
      </c>
      <c r="H743" t="str">
        <f t="shared" si="47"/>
        <v/>
      </c>
    </row>
    <row r="744" spans="2:8" x14ac:dyDescent="0.35">
      <c r="B744" s="6">
        <v>741</v>
      </c>
      <c r="C744" t="str">
        <f>INDEX(state,MATCH(Bonus_StatAn!$B744,Analysis!$A:$A,0))</f>
        <v>successful</v>
      </c>
      <c r="D744" s="6">
        <f>INDEX(backers,MATCH(Bonus_StatAn!$B744,Analysis!$A:$A,0))</f>
        <v>94</v>
      </c>
      <c r="E744" t="b">
        <f t="shared" si="44"/>
        <v>1</v>
      </c>
      <c r="F744" t="b">
        <f t="shared" si="45"/>
        <v>0</v>
      </c>
      <c r="G744">
        <f t="shared" si="46"/>
        <v>94</v>
      </c>
      <c r="H744" t="str">
        <f t="shared" si="47"/>
        <v/>
      </c>
    </row>
    <row r="745" spans="2:8" x14ac:dyDescent="0.35">
      <c r="B745" s="6">
        <v>742</v>
      </c>
      <c r="C745" t="str">
        <f>INDEX(state,MATCH(Bonus_StatAn!$B745,Analysis!$A:$A,0))</f>
        <v>successful</v>
      </c>
      <c r="D745" s="6">
        <f>INDEX(backers,MATCH(Bonus_StatAn!$B745,Analysis!$A:$A,0))</f>
        <v>23</v>
      </c>
      <c r="E745" t="b">
        <f t="shared" si="44"/>
        <v>1</v>
      </c>
      <c r="F745" t="b">
        <f t="shared" si="45"/>
        <v>0</v>
      </c>
      <c r="G745">
        <f t="shared" si="46"/>
        <v>23</v>
      </c>
      <c r="H745" t="str">
        <f t="shared" si="47"/>
        <v/>
      </c>
    </row>
    <row r="746" spans="2:8" x14ac:dyDescent="0.35">
      <c r="B746" s="6">
        <v>743</v>
      </c>
      <c r="C746" t="str">
        <f>INDEX(state,MATCH(Bonus_StatAn!$B746,Analysis!$A:$A,0))</f>
        <v>successful</v>
      </c>
      <c r="D746" s="6">
        <f>INDEX(backers,MATCH(Bonus_StatAn!$B746,Analysis!$A:$A,0))</f>
        <v>15</v>
      </c>
      <c r="E746" t="b">
        <f t="shared" si="44"/>
        <v>1</v>
      </c>
      <c r="F746" t="b">
        <f t="shared" si="45"/>
        <v>0</v>
      </c>
      <c r="G746">
        <f t="shared" si="46"/>
        <v>15</v>
      </c>
      <c r="H746" t="str">
        <f t="shared" si="47"/>
        <v/>
      </c>
    </row>
    <row r="747" spans="2:8" x14ac:dyDescent="0.35">
      <c r="B747" s="6">
        <v>744</v>
      </c>
      <c r="C747" t="str">
        <f>INDEX(state,MATCH(Bonus_StatAn!$B747,Analysis!$A:$A,0))</f>
        <v>successful</v>
      </c>
      <c r="D747" s="6">
        <f>INDEX(backers,MATCH(Bonus_StatAn!$B747,Analysis!$A:$A,0))</f>
        <v>62</v>
      </c>
      <c r="E747" t="b">
        <f t="shared" si="44"/>
        <v>1</v>
      </c>
      <c r="F747" t="b">
        <f t="shared" si="45"/>
        <v>0</v>
      </c>
      <c r="G747">
        <f t="shared" si="46"/>
        <v>62</v>
      </c>
      <c r="H747" t="str">
        <f t="shared" si="47"/>
        <v/>
      </c>
    </row>
    <row r="748" spans="2:8" x14ac:dyDescent="0.35">
      <c r="B748" s="6">
        <v>745</v>
      </c>
      <c r="C748" t="str">
        <f>INDEX(state,MATCH(Bonus_StatAn!$B748,Analysis!$A:$A,0))</f>
        <v>successful</v>
      </c>
      <c r="D748" s="6">
        <f>INDEX(backers,MATCH(Bonus_StatAn!$B748,Analysis!$A:$A,0))</f>
        <v>74</v>
      </c>
      <c r="E748" t="b">
        <f t="shared" si="44"/>
        <v>1</v>
      </c>
      <c r="F748" t="b">
        <f t="shared" si="45"/>
        <v>0</v>
      </c>
      <c r="G748">
        <f t="shared" si="46"/>
        <v>74</v>
      </c>
      <c r="H748" t="str">
        <f t="shared" si="47"/>
        <v/>
      </c>
    </row>
    <row r="749" spans="2:8" x14ac:dyDescent="0.35">
      <c r="B749" s="6">
        <v>746</v>
      </c>
      <c r="C749" t="str">
        <f>INDEX(state,MATCH(Bonus_StatAn!$B749,Analysis!$A:$A,0))</f>
        <v>successful</v>
      </c>
      <c r="D749" s="6">
        <f>INDEX(backers,MATCH(Bonus_StatAn!$B749,Analysis!$A:$A,0))</f>
        <v>97</v>
      </c>
      <c r="E749" t="b">
        <f t="shared" si="44"/>
        <v>1</v>
      </c>
      <c r="F749" t="b">
        <f t="shared" si="45"/>
        <v>0</v>
      </c>
      <c r="G749">
        <f t="shared" si="46"/>
        <v>97</v>
      </c>
      <c r="H749" t="str">
        <f t="shared" si="47"/>
        <v/>
      </c>
    </row>
    <row r="750" spans="2:8" x14ac:dyDescent="0.35">
      <c r="B750" s="6">
        <v>747</v>
      </c>
      <c r="C750" t="str">
        <f>INDEX(state,MATCH(Bonus_StatAn!$B750,Analysis!$A:$A,0))</f>
        <v>successful</v>
      </c>
      <c r="D750" s="6">
        <f>INDEX(backers,MATCH(Bonus_StatAn!$B750,Analysis!$A:$A,0))</f>
        <v>55</v>
      </c>
      <c r="E750" t="b">
        <f t="shared" si="44"/>
        <v>1</v>
      </c>
      <c r="F750" t="b">
        <f t="shared" si="45"/>
        <v>0</v>
      </c>
      <c r="G750">
        <f t="shared" si="46"/>
        <v>55</v>
      </c>
      <c r="H750" t="str">
        <f t="shared" si="47"/>
        <v/>
      </c>
    </row>
    <row r="751" spans="2:8" x14ac:dyDescent="0.35">
      <c r="B751" s="6">
        <v>748</v>
      </c>
      <c r="C751" t="str">
        <f>INDEX(state,MATCH(Bonus_StatAn!$B751,Analysis!$A:$A,0))</f>
        <v>successful</v>
      </c>
      <c r="D751" s="6">
        <f>INDEX(backers,MATCH(Bonus_StatAn!$B751,Analysis!$A:$A,0))</f>
        <v>44</v>
      </c>
      <c r="E751" t="b">
        <f t="shared" si="44"/>
        <v>1</v>
      </c>
      <c r="F751" t="b">
        <f t="shared" si="45"/>
        <v>0</v>
      </c>
      <c r="G751">
        <f t="shared" si="46"/>
        <v>44</v>
      </c>
      <c r="H751" t="str">
        <f t="shared" si="47"/>
        <v/>
      </c>
    </row>
    <row r="752" spans="2:8" x14ac:dyDescent="0.35">
      <c r="B752" s="6">
        <v>749</v>
      </c>
      <c r="C752" t="str">
        <f>INDEX(state,MATCH(Bonus_StatAn!$B752,Analysis!$A:$A,0))</f>
        <v>successful</v>
      </c>
      <c r="D752" s="6">
        <f>INDEX(backers,MATCH(Bonus_StatAn!$B752,Analysis!$A:$A,0))</f>
        <v>110</v>
      </c>
      <c r="E752" t="b">
        <f t="shared" si="44"/>
        <v>1</v>
      </c>
      <c r="F752" t="b">
        <f t="shared" si="45"/>
        <v>0</v>
      </c>
      <c r="G752">
        <f t="shared" si="46"/>
        <v>110</v>
      </c>
      <c r="H752" t="str">
        <f t="shared" si="47"/>
        <v/>
      </c>
    </row>
    <row r="753" spans="2:8" x14ac:dyDescent="0.35">
      <c r="B753" s="6">
        <v>750</v>
      </c>
      <c r="C753" t="str">
        <f>INDEX(state,MATCH(Bonus_StatAn!$B753,Analysis!$A:$A,0))</f>
        <v>successful</v>
      </c>
      <c r="D753" s="6">
        <f>INDEX(backers,MATCH(Bonus_StatAn!$B753,Analysis!$A:$A,0))</f>
        <v>59</v>
      </c>
      <c r="E753" t="b">
        <f t="shared" si="44"/>
        <v>1</v>
      </c>
      <c r="F753" t="b">
        <f t="shared" si="45"/>
        <v>0</v>
      </c>
      <c r="G753">
        <f t="shared" si="46"/>
        <v>59</v>
      </c>
      <c r="H753" t="str">
        <f t="shared" si="47"/>
        <v/>
      </c>
    </row>
    <row r="754" spans="2:8" x14ac:dyDescent="0.35">
      <c r="B754" s="6">
        <v>751</v>
      </c>
      <c r="C754" t="str">
        <f>INDEX(state,MATCH(Bonus_StatAn!$B754,Analysis!$A:$A,0))</f>
        <v>successful</v>
      </c>
      <c r="D754" s="6">
        <f>INDEX(backers,MATCH(Bonus_StatAn!$B754,Analysis!$A:$A,0))</f>
        <v>62</v>
      </c>
      <c r="E754" t="b">
        <f t="shared" si="44"/>
        <v>1</v>
      </c>
      <c r="F754" t="b">
        <f t="shared" si="45"/>
        <v>0</v>
      </c>
      <c r="G754">
        <f t="shared" si="46"/>
        <v>62</v>
      </c>
      <c r="H754" t="str">
        <f t="shared" si="47"/>
        <v/>
      </c>
    </row>
    <row r="755" spans="2:8" x14ac:dyDescent="0.35">
      <c r="B755" s="6">
        <v>752</v>
      </c>
      <c r="C755" t="str">
        <f>INDEX(state,MATCH(Bonus_StatAn!$B755,Analysis!$A:$A,0))</f>
        <v>successful</v>
      </c>
      <c r="D755" s="6">
        <f>INDEX(backers,MATCH(Bonus_StatAn!$B755,Analysis!$A:$A,0))</f>
        <v>105</v>
      </c>
      <c r="E755" t="b">
        <f t="shared" si="44"/>
        <v>1</v>
      </c>
      <c r="F755" t="b">
        <f t="shared" si="45"/>
        <v>0</v>
      </c>
      <c r="G755">
        <f t="shared" si="46"/>
        <v>105</v>
      </c>
      <c r="H755" t="str">
        <f t="shared" si="47"/>
        <v/>
      </c>
    </row>
    <row r="756" spans="2:8" x14ac:dyDescent="0.35">
      <c r="B756" s="6">
        <v>753</v>
      </c>
      <c r="C756" t="str">
        <f>INDEX(state,MATCH(Bonus_StatAn!$B756,Analysis!$A:$A,0))</f>
        <v>successful</v>
      </c>
      <c r="D756" s="6">
        <f>INDEX(backers,MATCH(Bonus_StatAn!$B756,Analysis!$A:$A,0))</f>
        <v>26</v>
      </c>
      <c r="E756" t="b">
        <f t="shared" si="44"/>
        <v>1</v>
      </c>
      <c r="F756" t="b">
        <f t="shared" si="45"/>
        <v>0</v>
      </c>
      <c r="G756">
        <f t="shared" si="46"/>
        <v>26</v>
      </c>
      <c r="H756" t="str">
        <f t="shared" si="47"/>
        <v/>
      </c>
    </row>
    <row r="757" spans="2:8" x14ac:dyDescent="0.35">
      <c r="B757" s="6">
        <v>754</v>
      </c>
      <c r="C757" t="str">
        <f>INDEX(state,MATCH(Bonus_StatAn!$B757,Analysis!$A:$A,0))</f>
        <v>successful</v>
      </c>
      <c r="D757" s="6">
        <f>INDEX(backers,MATCH(Bonus_StatAn!$B757,Analysis!$A:$A,0))</f>
        <v>49</v>
      </c>
      <c r="E757" t="b">
        <f t="shared" si="44"/>
        <v>1</v>
      </c>
      <c r="F757" t="b">
        <f t="shared" si="45"/>
        <v>0</v>
      </c>
      <c r="G757">
        <f t="shared" si="46"/>
        <v>49</v>
      </c>
      <c r="H757" t="str">
        <f t="shared" si="47"/>
        <v/>
      </c>
    </row>
    <row r="758" spans="2:8" x14ac:dyDescent="0.35">
      <c r="B758" s="6">
        <v>755</v>
      </c>
      <c r="C758" t="str">
        <f>INDEX(state,MATCH(Bonus_StatAn!$B758,Analysis!$A:$A,0))</f>
        <v>successful</v>
      </c>
      <c r="D758" s="6">
        <f>INDEX(backers,MATCH(Bonus_StatAn!$B758,Analysis!$A:$A,0))</f>
        <v>68</v>
      </c>
      <c r="E758" t="b">
        <f t="shared" si="44"/>
        <v>1</v>
      </c>
      <c r="F758" t="b">
        <f t="shared" si="45"/>
        <v>0</v>
      </c>
      <c r="G758">
        <f t="shared" si="46"/>
        <v>68</v>
      </c>
      <c r="H758" t="str">
        <f t="shared" si="47"/>
        <v/>
      </c>
    </row>
    <row r="759" spans="2:8" x14ac:dyDescent="0.35">
      <c r="B759" s="6">
        <v>756</v>
      </c>
      <c r="C759" t="str">
        <f>INDEX(state,MATCH(Bonus_StatAn!$B759,Analysis!$A:$A,0))</f>
        <v>successful</v>
      </c>
      <c r="D759" s="6">
        <f>INDEX(backers,MATCH(Bonus_StatAn!$B759,Analysis!$A:$A,0))</f>
        <v>22</v>
      </c>
      <c r="E759" t="b">
        <f t="shared" si="44"/>
        <v>1</v>
      </c>
      <c r="F759" t="b">
        <f t="shared" si="45"/>
        <v>0</v>
      </c>
      <c r="G759">
        <f t="shared" si="46"/>
        <v>22</v>
      </c>
      <c r="H759" t="str">
        <f t="shared" si="47"/>
        <v/>
      </c>
    </row>
    <row r="760" spans="2:8" x14ac:dyDescent="0.35">
      <c r="B760" s="6">
        <v>757</v>
      </c>
      <c r="C760" t="str">
        <f>INDEX(state,MATCH(Bonus_StatAn!$B760,Analysis!$A:$A,0))</f>
        <v>successful</v>
      </c>
      <c r="D760" s="6">
        <f>INDEX(backers,MATCH(Bonus_StatAn!$B760,Analysis!$A:$A,0))</f>
        <v>18</v>
      </c>
      <c r="E760" t="b">
        <f t="shared" si="44"/>
        <v>1</v>
      </c>
      <c r="F760" t="b">
        <f t="shared" si="45"/>
        <v>0</v>
      </c>
      <c r="G760">
        <f t="shared" si="46"/>
        <v>18</v>
      </c>
      <c r="H760" t="str">
        <f t="shared" si="47"/>
        <v/>
      </c>
    </row>
    <row r="761" spans="2:8" x14ac:dyDescent="0.35">
      <c r="B761" s="6">
        <v>758</v>
      </c>
      <c r="C761" t="str">
        <f>INDEX(state,MATCH(Bonus_StatAn!$B761,Analysis!$A:$A,0))</f>
        <v>successful</v>
      </c>
      <c r="D761" s="6">
        <f>INDEX(backers,MATCH(Bonus_StatAn!$B761,Analysis!$A:$A,0))</f>
        <v>19</v>
      </c>
      <c r="E761" t="b">
        <f t="shared" si="44"/>
        <v>1</v>
      </c>
      <c r="F761" t="b">
        <f t="shared" si="45"/>
        <v>0</v>
      </c>
      <c r="G761">
        <f t="shared" si="46"/>
        <v>19</v>
      </c>
      <c r="H761" t="str">
        <f t="shared" si="47"/>
        <v/>
      </c>
    </row>
    <row r="762" spans="2:8" x14ac:dyDescent="0.35">
      <c r="B762" s="6">
        <v>759</v>
      </c>
      <c r="C762" t="str">
        <f>INDEX(state,MATCH(Bonus_StatAn!$B762,Analysis!$A:$A,0))</f>
        <v>successful</v>
      </c>
      <c r="D762" s="6">
        <f>INDEX(backers,MATCH(Bonus_StatAn!$B762,Analysis!$A:$A,0))</f>
        <v>99</v>
      </c>
      <c r="E762" t="b">
        <f t="shared" si="44"/>
        <v>1</v>
      </c>
      <c r="F762" t="b">
        <f t="shared" si="45"/>
        <v>0</v>
      </c>
      <c r="G762">
        <f t="shared" si="46"/>
        <v>99</v>
      </c>
      <c r="H762" t="str">
        <f t="shared" si="47"/>
        <v/>
      </c>
    </row>
    <row r="763" spans="2:8" x14ac:dyDescent="0.35">
      <c r="B763" s="6">
        <v>760</v>
      </c>
      <c r="C763" t="str">
        <f>INDEX(state,MATCH(Bonus_StatAn!$B763,Analysis!$A:$A,0))</f>
        <v>failed</v>
      </c>
      <c r="D763" s="6">
        <f>INDEX(backers,MATCH(Bonus_StatAn!$B763,Analysis!$A:$A,0))</f>
        <v>0</v>
      </c>
      <c r="E763" t="b">
        <f t="shared" si="44"/>
        <v>0</v>
      </c>
      <c r="F763" t="b">
        <f t="shared" si="45"/>
        <v>1</v>
      </c>
      <c r="G763" t="str">
        <f t="shared" si="46"/>
        <v/>
      </c>
      <c r="H763">
        <f t="shared" si="47"/>
        <v>0</v>
      </c>
    </row>
    <row r="764" spans="2:8" x14ac:dyDescent="0.35">
      <c r="B764" s="6">
        <v>761</v>
      </c>
      <c r="C764" t="str">
        <f>INDEX(state,MATCH(Bonus_StatAn!$B764,Analysis!$A:$A,0))</f>
        <v>failed</v>
      </c>
      <c r="D764" s="6">
        <f>INDEX(backers,MATCH(Bonus_StatAn!$B764,Analysis!$A:$A,0))</f>
        <v>6</v>
      </c>
      <c r="E764" t="b">
        <f t="shared" si="44"/>
        <v>0</v>
      </c>
      <c r="F764" t="b">
        <f t="shared" si="45"/>
        <v>1</v>
      </c>
      <c r="G764" t="str">
        <f t="shared" si="46"/>
        <v/>
      </c>
      <c r="H764">
        <f t="shared" si="47"/>
        <v>6</v>
      </c>
    </row>
    <row r="765" spans="2:8" x14ac:dyDescent="0.35">
      <c r="B765" s="6">
        <v>762</v>
      </c>
      <c r="C765" t="str">
        <f>INDEX(state,MATCH(Bonus_StatAn!$B765,Analysis!$A:$A,0))</f>
        <v>failed</v>
      </c>
      <c r="D765" s="6">
        <f>INDEX(backers,MATCH(Bonus_StatAn!$B765,Analysis!$A:$A,0))</f>
        <v>0</v>
      </c>
      <c r="E765" t="b">
        <f t="shared" si="44"/>
        <v>0</v>
      </c>
      <c r="F765" t="b">
        <f t="shared" si="45"/>
        <v>1</v>
      </c>
      <c r="G765" t="str">
        <f t="shared" si="46"/>
        <v/>
      </c>
      <c r="H765">
        <f t="shared" si="47"/>
        <v>0</v>
      </c>
    </row>
    <row r="766" spans="2:8" x14ac:dyDescent="0.35">
      <c r="B766" s="6">
        <v>763</v>
      </c>
      <c r="C766" t="str">
        <f>INDEX(state,MATCH(Bonus_StatAn!$B766,Analysis!$A:$A,0))</f>
        <v>failed</v>
      </c>
      <c r="D766" s="6">
        <f>INDEX(backers,MATCH(Bonus_StatAn!$B766,Analysis!$A:$A,0))</f>
        <v>1</v>
      </c>
      <c r="E766" t="b">
        <f t="shared" si="44"/>
        <v>0</v>
      </c>
      <c r="F766" t="b">
        <f t="shared" si="45"/>
        <v>1</v>
      </c>
      <c r="G766" t="str">
        <f t="shared" si="46"/>
        <v/>
      </c>
      <c r="H766">
        <f t="shared" si="47"/>
        <v>1</v>
      </c>
    </row>
    <row r="767" spans="2:8" x14ac:dyDescent="0.35">
      <c r="B767" s="6">
        <v>764</v>
      </c>
      <c r="C767" t="str">
        <f>INDEX(state,MATCH(Bonus_StatAn!$B767,Analysis!$A:$A,0))</f>
        <v>failed</v>
      </c>
      <c r="D767" s="6">
        <f>INDEX(backers,MATCH(Bonus_StatAn!$B767,Analysis!$A:$A,0))</f>
        <v>0</v>
      </c>
      <c r="E767" t="b">
        <f t="shared" si="44"/>
        <v>0</v>
      </c>
      <c r="F767" t="b">
        <f t="shared" si="45"/>
        <v>1</v>
      </c>
      <c r="G767" t="str">
        <f t="shared" si="46"/>
        <v/>
      </c>
      <c r="H767">
        <f t="shared" si="47"/>
        <v>0</v>
      </c>
    </row>
    <row r="768" spans="2:8" x14ac:dyDescent="0.35">
      <c r="B768" s="6">
        <v>765</v>
      </c>
      <c r="C768" t="str">
        <f>INDEX(state,MATCH(Bonus_StatAn!$B768,Analysis!$A:$A,0))</f>
        <v>failed</v>
      </c>
      <c r="D768" s="6">
        <f>INDEX(backers,MATCH(Bonus_StatAn!$B768,Analysis!$A:$A,0))</f>
        <v>44</v>
      </c>
      <c r="E768" t="b">
        <f t="shared" si="44"/>
        <v>0</v>
      </c>
      <c r="F768" t="b">
        <f t="shared" si="45"/>
        <v>1</v>
      </c>
      <c r="G768" t="str">
        <f t="shared" si="46"/>
        <v/>
      </c>
      <c r="H768">
        <f t="shared" si="47"/>
        <v>44</v>
      </c>
    </row>
    <row r="769" spans="2:8" x14ac:dyDescent="0.35">
      <c r="B769" s="6">
        <v>766</v>
      </c>
      <c r="C769" t="str">
        <f>INDEX(state,MATCH(Bonus_StatAn!$B769,Analysis!$A:$A,0))</f>
        <v>failed</v>
      </c>
      <c r="D769" s="6">
        <f>INDEX(backers,MATCH(Bonus_StatAn!$B769,Analysis!$A:$A,0))</f>
        <v>0</v>
      </c>
      <c r="E769" t="b">
        <f t="shared" si="44"/>
        <v>0</v>
      </c>
      <c r="F769" t="b">
        <f t="shared" si="45"/>
        <v>1</v>
      </c>
      <c r="G769" t="str">
        <f t="shared" si="46"/>
        <v/>
      </c>
      <c r="H769">
        <f t="shared" si="47"/>
        <v>0</v>
      </c>
    </row>
    <row r="770" spans="2:8" x14ac:dyDescent="0.35">
      <c r="B770" s="6">
        <v>767</v>
      </c>
      <c r="C770" t="str">
        <f>INDEX(state,MATCH(Bonus_StatAn!$B770,Analysis!$A:$A,0))</f>
        <v>failed</v>
      </c>
      <c r="D770" s="6">
        <f>INDEX(backers,MATCH(Bonus_StatAn!$B770,Analysis!$A:$A,0))</f>
        <v>3</v>
      </c>
      <c r="E770" t="b">
        <f t="shared" si="44"/>
        <v>0</v>
      </c>
      <c r="F770" t="b">
        <f t="shared" si="45"/>
        <v>1</v>
      </c>
      <c r="G770" t="str">
        <f t="shared" si="46"/>
        <v/>
      </c>
      <c r="H770">
        <f t="shared" si="47"/>
        <v>3</v>
      </c>
    </row>
    <row r="771" spans="2:8" x14ac:dyDescent="0.35">
      <c r="B771" s="6">
        <v>768</v>
      </c>
      <c r="C771" t="str">
        <f>INDEX(state,MATCH(Bonus_StatAn!$B771,Analysis!$A:$A,0))</f>
        <v>failed</v>
      </c>
      <c r="D771" s="6">
        <f>INDEX(backers,MATCH(Bonus_StatAn!$B771,Analysis!$A:$A,0))</f>
        <v>0</v>
      </c>
      <c r="E771" t="b">
        <f t="shared" si="44"/>
        <v>0</v>
      </c>
      <c r="F771" t="b">
        <f t="shared" si="45"/>
        <v>1</v>
      </c>
      <c r="G771" t="str">
        <f t="shared" si="46"/>
        <v/>
      </c>
      <c r="H771">
        <f t="shared" si="47"/>
        <v>0</v>
      </c>
    </row>
    <row r="772" spans="2:8" x14ac:dyDescent="0.35">
      <c r="B772" s="6">
        <v>769</v>
      </c>
      <c r="C772" t="str">
        <f>INDEX(state,MATCH(Bonus_StatAn!$B772,Analysis!$A:$A,0))</f>
        <v>failed</v>
      </c>
      <c r="D772" s="6">
        <f>INDEX(backers,MATCH(Bonus_StatAn!$B772,Analysis!$A:$A,0))</f>
        <v>52</v>
      </c>
      <c r="E772" t="b">
        <f t="shared" ref="E772:E835" si="48">$C772="successful"</f>
        <v>0</v>
      </c>
      <c r="F772" t="b">
        <f t="shared" ref="F772:F835" si="49">OR($C772="canceled", $C772="failed")</f>
        <v>1</v>
      </c>
      <c r="G772" t="str">
        <f t="shared" ref="G772:G835" si="50">IF($E772, D772, "")</f>
        <v/>
      </c>
      <c r="H772">
        <f t="shared" ref="H772:H835" si="51">IF(F772, D772, "")</f>
        <v>52</v>
      </c>
    </row>
    <row r="773" spans="2:8" x14ac:dyDescent="0.35">
      <c r="B773" s="6">
        <v>770</v>
      </c>
      <c r="C773" t="str">
        <f>INDEX(state,MATCH(Bonus_StatAn!$B773,Analysis!$A:$A,0))</f>
        <v>failed</v>
      </c>
      <c r="D773" s="6">
        <f>INDEX(backers,MATCH(Bonus_StatAn!$B773,Analysis!$A:$A,0))</f>
        <v>0</v>
      </c>
      <c r="E773" t="b">
        <f t="shared" si="48"/>
        <v>0</v>
      </c>
      <c r="F773" t="b">
        <f t="shared" si="49"/>
        <v>1</v>
      </c>
      <c r="G773" t="str">
        <f t="shared" si="50"/>
        <v/>
      </c>
      <c r="H773">
        <f t="shared" si="51"/>
        <v>0</v>
      </c>
    </row>
    <row r="774" spans="2:8" x14ac:dyDescent="0.35">
      <c r="B774" s="6">
        <v>771</v>
      </c>
      <c r="C774" t="str">
        <f>INDEX(state,MATCH(Bonus_StatAn!$B774,Analysis!$A:$A,0))</f>
        <v>failed</v>
      </c>
      <c r="D774" s="6">
        <f>INDEX(backers,MATCH(Bonus_StatAn!$B774,Analysis!$A:$A,0))</f>
        <v>1</v>
      </c>
      <c r="E774" t="b">
        <f t="shared" si="48"/>
        <v>0</v>
      </c>
      <c r="F774" t="b">
        <f t="shared" si="49"/>
        <v>1</v>
      </c>
      <c r="G774" t="str">
        <f t="shared" si="50"/>
        <v/>
      </c>
      <c r="H774">
        <f t="shared" si="51"/>
        <v>1</v>
      </c>
    </row>
    <row r="775" spans="2:8" x14ac:dyDescent="0.35">
      <c r="B775" s="6">
        <v>772</v>
      </c>
      <c r="C775" t="str">
        <f>INDEX(state,MATCH(Bonus_StatAn!$B775,Analysis!$A:$A,0))</f>
        <v>failed</v>
      </c>
      <c r="D775" s="6">
        <f>INDEX(backers,MATCH(Bonus_StatAn!$B775,Analysis!$A:$A,0))</f>
        <v>1</v>
      </c>
      <c r="E775" t="b">
        <f t="shared" si="48"/>
        <v>0</v>
      </c>
      <c r="F775" t="b">
        <f t="shared" si="49"/>
        <v>1</v>
      </c>
      <c r="G775" t="str">
        <f t="shared" si="50"/>
        <v/>
      </c>
      <c r="H775">
        <f t="shared" si="51"/>
        <v>1</v>
      </c>
    </row>
    <row r="776" spans="2:8" x14ac:dyDescent="0.35">
      <c r="B776" s="6">
        <v>773</v>
      </c>
      <c r="C776" t="str">
        <f>INDEX(state,MATCH(Bonus_StatAn!$B776,Analysis!$A:$A,0))</f>
        <v>failed</v>
      </c>
      <c r="D776" s="6">
        <f>INDEX(backers,MATCH(Bonus_StatAn!$B776,Analysis!$A:$A,0))</f>
        <v>2</v>
      </c>
      <c r="E776" t="b">
        <f t="shared" si="48"/>
        <v>0</v>
      </c>
      <c r="F776" t="b">
        <f t="shared" si="49"/>
        <v>1</v>
      </c>
      <c r="G776" t="str">
        <f t="shared" si="50"/>
        <v/>
      </c>
      <c r="H776">
        <f t="shared" si="51"/>
        <v>2</v>
      </c>
    </row>
    <row r="777" spans="2:8" x14ac:dyDescent="0.35">
      <c r="B777" s="6">
        <v>774</v>
      </c>
      <c r="C777" t="str">
        <f>INDEX(state,MATCH(Bonus_StatAn!$B777,Analysis!$A:$A,0))</f>
        <v>failed</v>
      </c>
      <c r="D777" s="6">
        <f>INDEX(backers,MATCH(Bonus_StatAn!$B777,Analysis!$A:$A,0))</f>
        <v>9</v>
      </c>
      <c r="E777" t="b">
        <f t="shared" si="48"/>
        <v>0</v>
      </c>
      <c r="F777" t="b">
        <f t="shared" si="49"/>
        <v>1</v>
      </c>
      <c r="G777" t="str">
        <f t="shared" si="50"/>
        <v/>
      </c>
      <c r="H777">
        <f t="shared" si="51"/>
        <v>9</v>
      </c>
    </row>
    <row r="778" spans="2:8" x14ac:dyDescent="0.35">
      <c r="B778" s="6">
        <v>775</v>
      </c>
      <c r="C778" t="str">
        <f>INDEX(state,MATCH(Bonus_StatAn!$B778,Analysis!$A:$A,0))</f>
        <v>failed</v>
      </c>
      <c r="D778" s="6">
        <f>INDEX(backers,MATCH(Bonus_StatAn!$B778,Analysis!$A:$A,0))</f>
        <v>5</v>
      </c>
      <c r="E778" t="b">
        <f t="shared" si="48"/>
        <v>0</v>
      </c>
      <c r="F778" t="b">
        <f t="shared" si="49"/>
        <v>1</v>
      </c>
      <c r="G778" t="str">
        <f t="shared" si="50"/>
        <v/>
      </c>
      <c r="H778">
        <f t="shared" si="51"/>
        <v>5</v>
      </c>
    </row>
    <row r="779" spans="2:8" x14ac:dyDescent="0.35">
      <c r="B779" s="6">
        <v>776</v>
      </c>
      <c r="C779" t="str">
        <f>INDEX(state,MATCH(Bonus_StatAn!$B779,Analysis!$A:$A,0))</f>
        <v>failed</v>
      </c>
      <c r="D779" s="6">
        <f>INDEX(backers,MATCH(Bonus_StatAn!$B779,Analysis!$A:$A,0))</f>
        <v>57</v>
      </c>
      <c r="E779" t="b">
        <f t="shared" si="48"/>
        <v>0</v>
      </c>
      <c r="F779" t="b">
        <f t="shared" si="49"/>
        <v>1</v>
      </c>
      <c r="G779" t="str">
        <f t="shared" si="50"/>
        <v/>
      </c>
      <c r="H779">
        <f t="shared" si="51"/>
        <v>57</v>
      </c>
    </row>
    <row r="780" spans="2:8" x14ac:dyDescent="0.35">
      <c r="B780" s="6">
        <v>777</v>
      </c>
      <c r="C780" t="str">
        <f>INDEX(state,MATCH(Bonus_StatAn!$B780,Analysis!$A:$A,0))</f>
        <v>failed</v>
      </c>
      <c r="D780" s="6">
        <f>INDEX(backers,MATCH(Bonus_StatAn!$B780,Analysis!$A:$A,0))</f>
        <v>3</v>
      </c>
      <c r="E780" t="b">
        <f t="shared" si="48"/>
        <v>0</v>
      </c>
      <c r="F780" t="b">
        <f t="shared" si="49"/>
        <v>1</v>
      </c>
      <c r="G780" t="str">
        <f t="shared" si="50"/>
        <v/>
      </c>
      <c r="H780">
        <f t="shared" si="51"/>
        <v>3</v>
      </c>
    </row>
    <row r="781" spans="2:8" x14ac:dyDescent="0.35">
      <c r="B781" s="6">
        <v>778</v>
      </c>
      <c r="C781" t="str">
        <f>INDEX(state,MATCH(Bonus_StatAn!$B781,Analysis!$A:$A,0))</f>
        <v>failed</v>
      </c>
      <c r="D781" s="6">
        <f>INDEX(backers,MATCH(Bonus_StatAn!$B781,Analysis!$A:$A,0))</f>
        <v>1</v>
      </c>
      <c r="E781" t="b">
        <f t="shared" si="48"/>
        <v>0</v>
      </c>
      <c r="F781" t="b">
        <f t="shared" si="49"/>
        <v>1</v>
      </c>
      <c r="G781" t="str">
        <f t="shared" si="50"/>
        <v/>
      </c>
      <c r="H781">
        <f t="shared" si="51"/>
        <v>1</v>
      </c>
    </row>
    <row r="782" spans="2:8" x14ac:dyDescent="0.35">
      <c r="B782" s="6">
        <v>779</v>
      </c>
      <c r="C782" t="str">
        <f>INDEX(state,MATCH(Bonus_StatAn!$B782,Analysis!$A:$A,0))</f>
        <v>failed</v>
      </c>
      <c r="D782" s="6">
        <f>INDEX(backers,MATCH(Bonus_StatAn!$B782,Analysis!$A:$A,0))</f>
        <v>6</v>
      </c>
      <c r="E782" t="b">
        <f t="shared" si="48"/>
        <v>0</v>
      </c>
      <c r="F782" t="b">
        <f t="shared" si="49"/>
        <v>1</v>
      </c>
      <c r="G782" t="str">
        <f t="shared" si="50"/>
        <v/>
      </c>
      <c r="H782">
        <f t="shared" si="51"/>
        <v>6</v>
      </c>
    </row>
    <row r="783" spans="2:8" x14ac:dyDescent="0.35">
      <c r="B783" s="6">
        <v>780</v>
      </c>
      <c r="C783" t="str">
        <f>INDEX(state,MATCH(Bonus_StatAn!$B783,Analysis!$A:$A,0))</f>
        <v>successful</v>
      </c>
      <c r="D783" s="6">
        <f>INDEX(backers,MATCH(Bonus_StatAn!$B783,Analysis!$A:$A,0))</f>
        <v>27</v>
      </c>
      <c r="E783" t="b">
        <f t="shared" si="48"/>
        <v>1</v>
      </c>
      <c r="F783" t="b">
        <f t="shared" si="49"/>
        <v>0</v>
      </c>
      <c r="G783">
        <f t="shared" si="50"/>
        <v>27</v>
      </c>
      <c r="H783" t="str">
        <f t="shared" si="51"/>
        <v/>
      </c>
    </row>
    <row r="784" spans="2:8" x14ac:dyDescent="0.35">
      <c r="B784" s="6">
        <v>781</v>
      </c>
      <c r="C784" t="str">
        <f>INDEX(state,MATCH(Bonus_StatAn!$B784,Analysis!$A:$A,0))</f>
        <v>successful</v>
      </c>
      <c r="D784" s="6">
        <f>INDEX(backers,MATCH(Bonus_StatAn!$B784,Analysis!$A:$A,0))</f>
        <v>25</v>
      </c>
      <c r="E784" t="b">
        <f t="shared" si="48"/>
        <v>1</v>
      </c>
      <c r="F784" t="b">
        <f t="shared" si="49"/>
        <v>0</v>
      </c>
      <c r="G784">
        <f t="shared" si="50"/>
        <v>25</v>
      </c>
      <c r="H784" t="str">
        <f t="shared" si="51"/>
        <v/>
      </c>
    </row>
    <row r="785" spans="2:8" x14ac:dyDescent="0.35">
      <c r="B785" s="6">
        <v>782</v>
      </c>
      <c r="C785" t="str">
        <f>INDEX(state,MATCH(Bonus_StatAn!$B785,Analysis!$A:$A,0))</f>
        <v>successful</v>
      </c>
      <c r="D785" s="6">
        <f>INDEX(backers,MATCH(Bonus_StatAn!$B785,Analysis!$A:$A,0))</f>
        <v>14</v>
      </c>
      <c r="E785" t="b">
        <f t="shared" si="48"/>
        <v>1</v>
      </c>
      <c r="F785" t="b">
        <f t="shared" si="49"/>
        <v>0</v>
      </c>
      <c r="G785">
        <f t="shared" si="50"/>
        <v>14</v>
      </c>
      <c r="H785" t="str">
        <f t="shared" si="51"/>
        <v/>
      </c>
    </row>
    <row r="786" spans="2:8" x14ac:dyDescent="0.35">
      <c r="B786" s="6">
        <v>783</v>
      </c>
      <c r="C786" t="str">
        <f>INDEX(state,MATCH(Bonus_StatAn!$B786,Analysis!$A:$A,0))</f>
        <v>successful</v>
      </c>
      <c r="D786" s="6">
        <f>INDEX(backers,MATCH(Bonus_StatAn!$B786,Analysis!$A:$A,0))</f>
        <v>35</v>
      </c>
      <c r="E786" t="b">
        <f t="shared" si="48"/>
        <v>1</v>
      </c>
      <c r="F786" t="b">
        <f t="shared" si="49"/>
        <v>0</v>
      </c>
      <c r="G786">
        <f t="shared" si="50"/>
        <v>35</v>
      </c>
      <c r="H786" t="str">
        <f t="shared" si="51"/>
        <v/>
      </c>
    </row>
    <row r="787" spans="2:8" x14ac:dyDescent="0.35">
      <c r="B787" s="6">
        <v>784</v>
      </c>
      <c r="C787" t="str">
        <f>INDEX(state,MATCH(Bonus_StatAn!$B787,Analysis!$A:$A,0))</f>
        <v>successful</v>
      </c>
      <c r="D787" s="6">
        <f>INDEX(backers,MATCH(Bonus_StatAn!$B787,Analysis!$A:$A,0))</f>
        <v>10</v>
      </c>
      <c r="E787" t="b">
        <f t="shared" si="48"/>
        <v>1</v>
      </c>
      <c r="F787" t="b">
        <f t="shared" si="49"/>
        <v>0</v>
      </c>
      <c r="G787">
        <f t="shared" si="50"/>
        <v>10</v>
      </c>
      <c r="H787" t="str">
        <f t="shared" si="51"/>
        <v/>
      </c>
    </row>
    <row r="788" spans="2:8" x14ac:dyDescent="0.35">
      <c r="B788" s="6">
        <v>785</v>
      </c>
      <c r="C788" t="str">
        <f>INDEX(state,MATCH(Bonus_StatAn!$B788,Analysis!$A:$A,0))</f>
        <v>successful</v>
      </c>
      <c r="D788" s="6">
        <f>INDEX(backers,MATCH(Bonus_StatAn!$B788,Analysis!$A:$A,0))</f>
        <v>29</v>
      </c>
      <c r="E788" t="b">
        <f t="shared" si="48"/>
        <v>1</v>
      </c>
      <c r="F788" t="b">
        <f t="shared" si="49"/>
        <v>0</v>
      </c>
      <c r="G788">
        <f t="shared" si="50"/>
        <v>29</v>
      </c>
      <c r="H788" t="str">
        <f t="shared" si="51"/>
        <v/>
      </c>
    </row>
    <row r="789" spans="2:8" x14ac:dyDescent="0.35">
      <c r="B789" s="6">
        <v>786</v>
      </c>
      <c r="C789" t="str">
        <f>INDEX(state,MATCH(Bonus_StatAn!$B789,Analysis!$A:$A,0))</f>
        <v>successful</v>
      </c>
      <c r="D789" s="6">
        <f>INDEX(backers,MATCH(Bonus_StatAn!$B789,Analysis!$A:$A,0))</f>
        <v>44</v>
      </c>
      <c r="E789" t="b">
        <f t="shared" si="48"/>
        <v>1</v>
      </c>
      <c r="F789" t="b">
        <f t="shared" si="49"/>
        <v>0</v>
      </c>
      <c r="G789">
        <f t="shared" si="50"/>
        <v>44</v>
      </c>
      <c r="H789" t="str">
        <f t="shared" si="51"/>
        <v/>
      </c>
    </row>
    <row r="790" spans="2:8" x14ac:dyDescent="0.35">
      <c r="B790" s="6">
        <v>787</v>
      </c>
      <c r="C790" t="str">
        <f>INDEX(state,MATCH(Bonus_StatAn!$B790,Analysis!$A:$A,0))</f>
        <v>successful</v>
      </c>
      <c r="D790" s="6">
        <f>INDEX(backers,MATCH(Bonus_StatAn!$B790,Analysis!$A:$A,0))</f>
        <v>17</v>
      </c>
      <c r="E790" t="b">
        <f t="shared" si="48"/>
        <v>1</v>
      </c>
      <c r="F790" t="b">
        <f t="shared" si="49"/>
        <v>0</v>
      </c>
      <c r="G790">
        <f t="shared" si="50"/>
        <v>17</v>
      </c>
      <c r="H790" t="str">
        <f t="shared" si="51"/>
        <v/>
      </c>
    </row>
    <row r="791" spans="2:8" x14ac:dyDescent="0.35">
      <c r="B791" s="6">
        <v>788</v>
      </c>
      <c r="C791" t="str">
        <f>INDEX(state,MATCH(Bonus_StatAn!$B791,Analysis!$A:$A,0))</f>
        <v>successful</v>
      </c>
      <c r="D791" s="6">
        <f>INDEX(backers,MATCH(Bonus_StatAn!$B791,Analysis!$A:$A,0))</f>
        <v>34</v>
      </c>
      <c r="E791" t="b">
        <f t="shared" si="48"/>
        <v>1</v>
      </c>
      <c r="F791" t="b">
        <f t="shared" si="49"/>
        <v>0</v>
      </c>
      <c r="G791">
        <f t="shared" si="50"/>
        <v>34</v>
      </c>
      <c r="H791" t="str">
        <f t="shared" si="51"/>
        <v/>
      </c>
    </row>
    <row r="792" spans="2:8" x14ac:dyDescent="0.35">
      <c r="B792" s="6">
        <v>789</v>
      </c>
      <c r="C792" t="str">
        <f>INDEX(state,MATCH(Bonus_StatAn!$B792,Analysis!$A:$A,0))</f>
        <v>successful</v>
      </c>
      <c r="D792" s="6">
        <f>INDEX(backers,MATCH(Bonus_StatAn!$B792,Analysis!$A:$A,0))</f>
        <v>14</v>
      </c>
      <c r="E792" t="b">
        <f t="shared" si="48"/>
        <v>1</v>
      </c>
      <c r="F792" t="b">
        <f t="shared" si="49"/>
        <v>0</v>
      </c>
      <c r="G792">
        <f t="shared" si="50"/>
        <v>14</v>
      </c>
      <c r="H792" t="str">
        <f t="shared" si="51"/>
        <v/>
      </c>
    </row>
    <row r="793" spans="2:8" x14ac:dyDescent="0.35">
      <c r="B793" s="6">
        <v>790</v>
      </c>
      <c r="C793" t="str">
        <f>INDEX(state,MATCH(Bonus_StatAn!$B793,Analysis!$A:$A,0))</f>
        <v>successful</v>
      </c>
      <c r="D793" s="6">
        <f>INDEX(backers,MATCH(Bonus_StatAn!$B793,Analysis!$A:$A,0))</f>
        <v>156</v>
      </c>
      <c r="E793" t="b">
        <f t="shared" si="48"/>
        <v>1</v>
      </c>
      <c r="F793" t="b">
        <f t="shared" si="49"/>
        <v>0</v>
      </c>
      <c r="G793">
        <f t="shared" si="50"/>
        <v>156</v>
      </c>
      <c r="H793" t="str">
        <f t="shared" si="51"/>
        <v/>
      </c>
    </row>
    <row r="794" spans="2:8" x14ac:dyDescent="0.35">
      <c r="B794" s="6">
        <v>791</v>
      </c>
      <c r="C794" t="str">
        <f>INDEX(state,MATCH(Bonus_StatAn!$B794,Analysis!$A:$A,0))</f>
        <v>successful</v>
      </c>
      <c r="D794" s="6">
        <f>INDEX(backers,MATCH(Bonus_StatAn!$B794,Analysis!$A:$A,0))</f>
        <v>128</v>
      </c>
      <c r="E794" t="b">
        <f t="shared" si="48"/>
        <v>1</v>
      </c>
      <c r="F794" t="b">
        <f t="shared" si="49"/>
        <v>0</v>
      </c>
      <c r="G794">
        <f t="shared" si="50"/>
        <v>128</v>
      </c>
      <c r="H794" t="str">
        <f t="shared" si="51"/>
        <v/>
      </c>
    </row>
    <row r="795" spans="2:8" x14ac:dyDescent="0.35">
      <c r="B795" s="6">
        <v>792</v>
      </c>
      <c r="C795" t="str">
        <f>INDEX(state,MATCH(Bonus_StatAn!$B795,Analysis!$A:$A,0))</f>
        <v>successful</v>
      </c>
      <c r="D795" s="6">
        <f>INDEX(backers,MATCH(Bonus_StatAn!$B795,Analysis!$A:$A,0))</f>
        <v>60</v>
      </c>
      <c r="E795" t="b">
        <f t="shared" si="48"/>
        <v>1</v>
      </c>
      <c r="F795" t="b">
        <f t="shared" si="49"/>
        <v>0</v>
      </c>
      <c r="G795">
        <f t="shared" si="50"/>
        <v>60</v>
      </c>
      <c r="H795" t="str">
        <f t="shared" si="51"/>
        <v/>
      </c>
    </row>
    <row r="796" spans="2:8" x14ac:dyDescent="0.35">
      <c r="B796" s="6">
        <v>793</v>
      </c>
      <c r="C796" t="str">
        <f>INDEX(state,MATCH(Bonus_StatAn!$B796,Analysis!$A:$A,0))</f>
        <v>successful</v>
      </c>
      <c r="D796" s="6">
        <f>INDEX(backers,MATCH(Bonus_StatAn!$B796,Analysis!$A:$A,0))</f>
        <v>32</v>
      </c>
      <c r="E796" t="b">
        <f t="shared" si="48"/>
        <v>1</v>
      </c>
      <c r="F796" t="b">
        <f t="shared" si="49"/>
        <v>0</v>
      </c>
      <c r="G796">
        <f t="shared" si="50"/>
        <v>32</v>
      </c>
      <c r="H796" t="str">
        <f t="shared" si="51"/>
        <v/>
      </c>
    </row>
    <row r="797" spans="2:8" x14ac:dyDescent="0.35">
      <c r="B797" s="6">
        <v>794</v>
      </c>
      <c r="C797" t="str">
        <f>INDEX(state,MATCH(Bonus_StatAn!$B797,Analysis!$A:$A,0))</f>
        <v>successful</v>
      </c>
      <c r="D797" s="6">
        <f>INDEX(backers,MATCH(Bonus_StatAn!$B797,Analysis!$A:$A,0))</f>
        <v>53</v>
      </c>
      <c r="E797" t="b">
        <f t="shared" si="48"/>
        <v>1</v>
      </c>
      <c r="F797" t="b">
        <f t="shared" si="49"/>
        <v>0</v>
      </c>
      <c r="G797">
        <f t="shared" si="50"/>
        <v>53</v>
      </c>
      <c r="H797" t="str">
        <f t="shared" si="51"/>
        <v/>
      </c>
    </row>
    <row r="798" spans="2:8" x14ac:dyDescent="0.35">
      <c r="B798" s="6">
        <v>795</v>
      </c>
      <c r="C798" t="str">
        <f>INDEX(state,MATCH(Bonus_StatAn!$B798,Analysis!$A:$A,0))</f>
        <v>successful</v>
      </c>
      <c r="D798" s="6">
        <f>INDEX(backers,MATCH(Bonus_StatAn!$B798,Analysis!$A:$A,0))</f>
        <v>184</v>
      </c>
      <c r="E798" t="b">
        <f t="shared" si="48"/>
        <v>1</v>
      </c>
      <c r="F798" t="b">
        <f t="shared" si="49"/>
        <v>0</v>
      </c>
      <c r="G798">
        <f t="shared" si="50"/>
        <v>184</v>
      </c>
      <c r="H798" t="str">
        <f t="shared" si="51"/>
        <v/>
      </c>
    </row>
    <row r="799" spans="2:8" x14ac:dyDescent="0.35">
      <c r="B799" s="6">
        <v>796</v>
      </c>
      <c r="C799" t="str">
        <f>INDEX(state,MATCH(Bonus_StatAn!$B799,Analysis!$A:$A,0))</f>
        <v>successful</v>
      </c>
      <c r="D799" s="6">
        <f>INDEX(backers,MATCH(Bonus_StatAn!$B799,Analysis!$A:$A,0))</f>
        <v>90</v>
      </c>
      <c r="E799" t="b">
        <f t="shared" si="48"/>
        <v>1</v>
      </c>
      <c r="F799" t="b">
        <f t="shared" si="49"/>
        <v>0</v>
      </c>
      <c r="G799">
        <f t="shared" si="50"/>
        <v>90</v>
      </c>
      <c r="H799" t="str">
        <f t="shared" si="51"/>
        <v/>
      </c>
    </row>
    <row r="800" spans="2:8" x14ac:dyDescent="0.35">
      <c r="B800" s="6">
        <v>797</v>
      </c>
      <c r="C800" t="str">
        <f>INDEX(state,MATCH(Bonus_StatAn!$B800,Analysis!$A:$A,0))</f>
        <v>successful</v>
      </c>
      <c r="D800" s="6">
        <f>INDEX(backers,MATCH(Bonus_StatAn!$B800,Analysis!$A:$A,0))</f>
        <v>71</v>
      </c>
      <c r="E800" t="b">
        <f t="shared" si="48"/>
        <v>1</v>
      </c>
      <c r="F800" t="b">
        <f t="shared" si="49"/>
        <v>0</v>
      </c>
      <c r="G800">
        <f t="shared" si="50"/>
        <v>71</v>
      </c>
      <c r="H800" t="str">
        <f t="shared" si="51"/>
        <v/>
      </c>
    </row>
    <row r="801" spans="2:8" x14ac:dyDescent="0.35">
      <c r="B801" s="6">
        <v>798</v>
      </c>
      <c r="C801" t="str">
        <f>INDEX(state,MATCH(Bonus_StatAn!$B801,Analysis!$A:$A,0))</f>
        <v>successful</v>
      </c>
      <c r="D801" s="6">
        <f>INDEX(backers,MATCH(Bonus_StatAn!$B801,Analysis!$A:$A,0))</f>
        <v>87</v>
      </c>
      <c r="E801" t="b">
        <f t="shared" si="48"/>
        <v>1</v>
      </c>
      <c r="F801" t="b">
        <f t="shared" si="49"/>
        <v>0</v>
      </c>
      <c r="G801">
        <f t="shared" si="50"/>
        <v>87</v>
      </c>
      <c r="H801" t="str">
        <f t="shared" si="51"/>
        <v/>
      </c>
    </row>
    <row r="802" spans="2:8" x14ac:dyDescent="0.35">
      <c r="B802" s="6">
        <v>799</v>
      </c>
      <c r="C802" t="str">
        <f>INDEX(state,MATCH(Bonus_StatAn!$B802,Analysis!$A:$A,0))</f>
        <v>successful</v>
      </c>
      <c r="D802" s="6">
        <f>INDEX(backers,MATCH(Bonus_StatAn!$B802,Analysis!$A:$A,0))</f>
        <v>28</v>
      </c>
      <c r="E802" t="b">
        <f t="shared" si="48"/>
        <v>1</v>
      </c>
      <c r="F802" t="b">
        <f t="shared" si="49"/>
        <v>0</v>
      </c>
      <c r="G802">
        <f t="shared" si="50"/>
        <v>28</v>
      </c>
      <c r="H802" t="str">
        <f t="shared" si="51"/>
        <v/>
      </c>
    </row>
    <row r="803" spans="2:8" x14ac:dyDescent="0.35">
      <c r="B803" s="6">
        <v>800</v>
      </c>
      <c r="C803" t="str">
        <f>INDEX(state,MATCH(Bonus_StatAn!$B803,Analysis!$A:$A,0))</f>
        <v>successful</v>
      </c>
      <c r="D803" s="6">
        <f>INDEX(backers,MATCH(Bonus_StatAn!$B803,Analysis!$A:$A,0))</f>
        <v>56</v>
      </c>
      <c r="E803" t="b">
        <f t="shared" si="48"/>
        <v>1</v>
      </c>
      <c r="F803" t="b">
        <f t="shared" si="49"/>
        <v>0</v>
      </c>
      <c r="G803">
        <f t="shared" si="50"/>
        <v>56</v>
      </c>
      <c r="H803" t="str">
        <f t="shared" si="51"/>
        <v/>
      </c>
    </row>
    <row r="804" spans="2:8" x14ac:dyDescent="0.35">
      <c r="B804" s="6">
        <v>801</v>
      </c>
      <c r="C804" t="str">
        <f>INDEX(state,MATCH(Bonus_StatAn!$B804,Analysis!$A:$A,0))</f>
        <v>successful</v>
      </c>
      <c r="D804" s="6">
        <f>INDEX(backers,MATCH(Bonus_StatAn!$B804,Analysis!$A:$A,0))</f>
        <v>51</v>
      </c>
      <c r="E804" t="b">
        <f t="shared" si="48"/>
        <v>1</v>
      </c>
      <c r="F804" t="b">
        <f t="shared" si="49"/>
        <v>0</v>
      </c>
      <c r="G804">
        <f t="shared" si="50"/>
        <v>51</v>
      </c>
      <c r="H804" t="str">
        <f t="shared" si="51"/>
        <v/>
      </c>
    </row>
    <row r="805" spans="2:8" x14ac:dyDescent="0.35">
      <c r="B805" s="6">
        <v>802</v>
      </c>
      <c r="C805" t="str">
        <f>INDEX(state,MATCH(Bonus_StatAn!$B805,Analysis!$A:$A,0))</f>
        <v>successful</v>
      </c>
      <c r="D805" s="6">
        <f>INDEX(backers,MATCH(Bonus_StatAn!$B805,Analysis!$A:$A,0))</f>
        <v>75</v>
      </c>
      <c r="E805" t="b">
        <f t="shared" si="48"/>
        <v>1</v>
      </c>
      <c r="F805" t="b">
        <f t="shared" si="49"/>
        <v>0</v>
      </c>
      <c r="G805">
        <f t="shared" si="50"/>
        <v>75</v>
      </c>
      <c r="H805" t="str">
        <f t="shared" si="51"/>
        <v/>
      </c>
    </row>
    <row r="806" spans="2:8" x14ac:dyDescent="0.35">
      <c r="B806" s="6">
        <v>803</v>
      </c>
      <c r="C806" t="str">
        <f>INDEX(state,MATCH(Bonus_StatAn!$B806,Analysis!$A:$A,0))</f>
        <v>successful</v>
      </c>
      <c r="D806" s="6">
        <f>INDEX(backers,MATCH(Bonus_StatAn!$B806,Analysis!$A:$A,0))</f>
        <v>38</v>
      </c>
      <c r="E806" t="b">
        <f t="shared" si="48"/>
        <v>1</v>
      </c>
      <c r="F806" t="b">
        <f t="shared" si="49"/>
        <v>0</v>
      </c>
      <c r="G806">
        <f t="shared" si="50"/>
        <v>38</v>
      </c>
      <c r="H806" t="str">
        <f t="shared" si="51"/>
        <v/>
      </c>
    </row>
    <row r="807" spans="2:8" x14ac:dyDescent="0.35">
      <c r="B807" s="6">
        <v>804</v>
      </c>
      <c r="C807" t="str">
        <f>INDEX(state,MATCH(Bonus_StatAn!$B807,Analysis!$A:$A,0))</f>
        <v>successful</v>
      </c>
      <c r="D807" s="6">
        <f>INDEX(backers,MATCH(Bonus_StatAn!$B807,Analysis!$A:$A,0))</f>
        <v>18</v>
      </c>
      <c r="E807" t="b">
        <f t="shared" si="48"/>
        <v>1</v>
      </c>
      <c r="F807" t="b">
        <f t="shared" si="49"/>
        <v>0</v>
      </c>
      <c r="G807">
        <f t="shared" si="50"/>
        <v>18</v>
      </c>
      <c r="H807" t="str">
        <f t="shared" si="51"/>
        <v/>
      </c>
    </row>
    <row r="808" spans="2:8" x14ac:dyDescent="0.35">
      <c r="B808" s="6">
        <v>805</v>
      </c>
      <c r="C808" t="str">
        <f>INDEX(state,MATCH(Bonus_StatAn!$B808,Analysis!$A:$A,0))</f>
        <v>successful</v>
      </c>
      <c r="D808" s="6">
        <f>INDEX(backers,MATCH(Bonus_StatAn!$B808,Analysis!$A:$A,0))</f>
        <v>54</v>
      </c>
      <c r="E808" t="b">
        <f t="shared" si="48"/>
        <v>1</v>
      </c>
      <c r="F808" t="b">
        <f t="shared" si="49"/>
        <v>0</v>
      </c>
      <c r="G808">
        <f t="shared" si="50"/>
        <v>54</v>
      </c>
      <c r="H808" t="str">
        <f t="shared" si="51"/>
        <v/>
      </c>
    </row>
    <row r="809" spans="2:8" x14ac:dyDescent="0.35">
      <c r="B809" s="6">
        <v>806</v>
      </c>
      <c r="C809" t="str">
        <f>INDEX(state,MATCH(Bonus_StatAn!$B809,Analysis!$A:$A,0))</f>
        <v>successful</v>
      </c>
      <c r="D809" s="6">
        <f>INDEX(backers,MATCH(Bonus_StatAn!$B809,Analysis!$A:$A,0))</f>
        <v>71</v>
      </c>
      <c r="E809" t="b">
        <f t="shared" si="48"/>
        <v>1</v>
      </c>
      <c r="F809" t="b">
        <f t="shared" si="49"/>
        <v>0</v>
      </c>
      <c r="G809">
        <f t="shared" si="50"/>
        <v>71</v>
      </c>
      <c r="H809" t="str">
        <f t="shared" si="51"/>
        <v/>
      </c>
    </row>
    <row r="810" spans="2:8" x14ac:dyDescent="0.35">
      <c r="B810" s="6">
        <v>807</v>
      </c>
      <c r="C810" t="str">
        <f>INDEX(state,MATCH(Bonus_StatAn!$B810,Analysis!$A:$A,0))</f>
        <v>successful</v>
      </c>
      <c r="D810" s="6">
        <f>INDEX(backers,MATCH(Bonus_StatAn!$B810,Analysis!$A:$A,0))</f>
        <v>57</v>
      </c>
      <c r="E810" t="b">
        <f t="shared" si="48"/>
        <v>1</v>
      </c>
      <c r="F810" t="b">
        <f t="shared" si="49"/>
        <v>0</v>
      </c>
      <c r="G810">
        <f t="shared" si="50"/>
        <v>57</v>
      </c>
      <c r="H810" t="str">
        <f t="shared" si="51"/>
        <v/>
      </c>
    </row>
    <row r="811" spans="2:8" x14ac:dyDescent="0.35">
      <c r="B811" s="6">
        <v>808</v>
      </c>
      <c r="C811" t="str">
        <f>INDEX(state,MATCH(Bonus_StatAn!$B811,Analysis!$A:$A,0))</f>
        <v>successful</v>
      </c>
      <c r="D811" s="6">
        <f>INDEX(backers,MATCH(Bonus_StatAn!$B811,Analysis!$A:$A,0))</f>
        <v>43</v>
      </c>
      <c r="E811" t="b">
        <f t="shared" si="48"/>
        <v>1</v>
      </c>
      <c r="F811" t="b">
        <f t="shared" si="49"/>
        <v>0</v>
      </c>
      <c r="G811">
        <f t="shared" si="50"/>
        <v>43</v>
      </c>
      <c r="H811" t="str">
        <f t="shared" si="51"/>
        <v/>
      </c>
    </row>
    <row r="812" spans="2:8" x14ac:dyDescent="0.35">
      <c r="B812" s="6">
        <v>809</v>
      </c>
      <c r="C812" t="str">
        <f>INDEX(state,MATCH(Bonus_StatAn!$B812,Analysis!$A:$A,0))</f>
        <v>successful</v>
      </c>
      <c r="D812" s="6">
        <f>INDEX(backers,MATCH(Bonus_StatAn!$B812,Analysis!$A:$A,0))</f>
        <v>52</v>
      </c>
      <c r="E812" t="b">
        <f t="shared" si="48"/>
        <v>1</v>
      </c>
      <c r="F812" t="b">
        <f t="shared" si="49"/>
        <v>0</v>
      </c>
      <c r="G812">
        <f t="shared" si="50"/>
        <v>52</v>
      </c>
      <c r="H812" t="str">
        <f t="shared" si="51"/>
        <v/>
      </c>
    </row>
    <row r="813" spans="2:8" x14ac:dyDescent="0.35">
      <c r="B813" s="6">
        <v>810</v>
      </c>
      <c r="C813" t="str">
        <f>INDEX(state,MATCH(Bonus_StatAn!$B813,Analysis!$A:$A,0))</f>
        <v>successful</v>
      </c>
      <c r="D813" s="6">
        <f>INDEX(backers,MATCH(Bonus_StatAn!$B813,Analysis!$A:$A,0))</f>
        <v>27</v>
      </c>
      <c r="E813" t="b">
        <f t="shared" si="48"/>
        <v>1</v>
      </c>
      <c r="F813" t="b">
        <f t="shared" si="49"/>
        <v>0</v>
      </c>
      <c r="G813">
        <f t="shared" si="50"/>
        <v>27</v>
      </c>
      <c r="H813" t="str">
        <f t="shared" si="51"/>
        <v/>
      </c>
    </row>
    <row r="814" spans="2:8" x14ac:dyDescent="0.35">
      <c r="B814" s="6">
        <v>811</v>
      </c>
      <c r="C814" t="str">
        <f>INDEX(state,MATCH(Bonus_StatAn!$B814,Analysis!$A:$A,0))</f>
        <v>successful</v>
      </c>
      <c r="D814" s="6">
        <f>INDEX(backers,MATCH(Bonus_StatAn!$B814,Analysis!$A:$A,0))</f>
        <v>12</v>
      </c>
      <c r="E814" t="b">
        <f t="shared" si="48"/>
        <v>1</v>
      </c>
      <c r="F814" t="b">
        <f t="shared" si="49"/>
        <v>0</v>
      </c>
      <c r="G814">
        <f t="shared" si="50"/>
        <v>12</v>
      </c>
      <c r="H814" t="str">
        <f t="shared" si="51"/>
        <v/>
      </c>
    </row>
    <row r="815" spans="2:8" x14ac:dyDescent="0.35">
      <c r="B815" s="6">
        <v>812</v>
      </c>
      <c r="C815" t="str">
        <f>INDEX(state,MATCH(Bonus_StatAn!$B815,Analysis!$A:$A,0))</f>
        <v>successful</v>
      </c>
      <c r="D815" s="6">
        <f>INDEX(backers,MATCH(Bonus_StatAn!$B815,Analysis!$A:$A,0))</f>
        <v>33</v>
      </c>
      <c r="E815" t="b">
        <f t="shared" si="48"/>
        <v>1</v>
      </c>
      <c r="F815" t="b">
        <f t="shared" si="49"/>
        <v>0</v>
      </c>
      <c r="G815">
        <f t="shared" si="50"/>
        <v>33</v>
      </c>
      <c r="H815" t="str">
        <f t="shared" si="51"/>
        <v/>
      </c>
    </row>
    <row r="816" spans="2:8" x14ac:dyDescent="0.35">
      <c r="B816" s="6">
        <v>813</v>
      </c>
      <c r="C816" t="str">
        <f>INDEX(state,MATCH(Bonus_StatAn!$B816,Analysis!$A:$A,0))</f>
        <v>successful</v>
      </c>
      <c r="D816" s="6">
        <f>INDEX(backers,MATCH(Bonus_StatAn!$B816,Analysis!$A:$A,0))</f>
        <v>96</v>
      </c>
      <c r="E816" t="b">
        <f t="shared" si="48"/>
        <v>1</v>
      </c>
      <c r="F816" t="b">
        <f t="shared" si="49"/>
        <v>0</v>
      </c>
      <c r="G816">
        <f t="shared" si="50"/>
        <v>96</v>
      </c>
      <c r="H816" t="str">
        <f t="shared" si="51"/>
        <v/>
      </c>
    </row>
    <row r="817" spans="2:8" x14ac:dyDescent="0.35">
      <c r="B817" s="6">
        <v>814</v>
      </c>
      <c r="C817" t="str">
        <f>INDEX(state,MATCH(Bonus_StatAn!$B817,Analysis!$A:$A,0))</f>
        <v>successful</v>
      </c>
      <c r="D817" s="6">
        <f>INDEX(backers,MATCH(Bonus_StatAn!$B817,Analysis!$A:$A,0))</f>
        <v>28</v>
      </c>
      <c r="E817" t="b">
        <f t="shared" si="48"/>
        <v>1</v>
      </c>
      <c r="F817" t="b">
        <f t="shared" si="49"/>
        <v>0</v>
      </c>
      <c r="G817">
        <f t="shared" si="50"/>
        <v>28</v>
      </c>
      <c r="H817" t="str">
        <f t="shared" si="51"/>
        <v/>
      </c>
    </row>
    <row r="818" spans="2:8" x14ac:dyDescent="0.35">
      <c r="B818" s="6">
        <v>815</v>
      </c>
      <c r="C818" t="str">
        <f>INDEX(state,MATCH(Bonus_StatAn!$B818,Analysis!$A:$A,0))</f>
        <v>successful</v>
      </c>
      <c r="D818" s="6">
        <f>INDEX(backers,MATCH(Bonus_StatAn!$B818,Analysis!$A:$A,0))</f>
        <v>43</v>
      </c>
      <c r="E818" t="b">
        <f t="shared" si="48"/>
        <v>1</v>
      </c>
      <c r="F818" t="b">
        <f t="shared" si="49"/>
        <v>0</v>
      </c>
      <c r="G818">
        <f t="shared" si="50"/>
        <v>43</v>
      </c>
      <c r="H818" t="str">
        <f t="shared" si="51"/>
        <v/>
      </c>
    </row>
    <row r="819" spans="2:8" x14ac:dyDescent="0.35">
      <c r="B819" s="6">
        <v>816</v>
      </c>
      <c r="C819" t="str">
        <f>INDEX(state,MATCH(Bonus_StatAn!$B819,Analysis!$A:$A,0))</f>
        <v>successful</v>
      </c>
      <c r="D819" s="6">
        <f>INDEX(backers,MATCH(Bonus_StatAn!$B819,Analysis!$A:$A,0))</f>
        <v>205</v>
      </c>
      <c r="E819" t="b">
        <f t="shared" si="48"/>
        <v>1</v>
      </c>
      <c r="F819" t="b">
        <f t="shared" si="49"/>
        <v>0</v>
      </c>
      <c r="G819">
        <f t="shared" si="50"/>
        <v>205</v>
      </c>
      <c r="H819" t="str">
        <f t="shared" si="51"/>
        <v/>
      </c>
    </row>
    <row r="820" spans="2:8" x14ac:dyDescent="0.35">
      <c r="B820" s="6">
        <v>817</v>
      </c>
      <c r="C820" t="str">
        <f>INDEX(state,MATCH(Bonus_StatAn!$B820,Analysis!$A:$A,0))</f>
        <v>successful</v>
      </c>
      <c r="D820" s="6">
        <f>INDEX(backers,MATCH(Bonus_StatAn!$B820,Analysis!$A:$A,0))</f>
        <v>23</v>
      </c>
      <c r="E820" t="b">
        <f t="shared" si="48"/>
        <v>1</v>
      </c>
      <c r="F820" t="b">
        <f t="shared" si="49"/>
        <v>0</v>
      </c>
      <c r="G820">
        <f t="shared" si="50"/>
        <v>23</v>
      </c>
      <c r="H820" t="str">
        <f t="shared" si="51"/>
        <v/>
      </c>
    </row>
    <row r="821" spans="2:8" x14ac:dyDescent="0.35">
      <c r="B821" s="6">
        <v>818</v>
      </c>
      <c r="C821" t="str">
        <f>INDEX(state,MATCH(Bonus_StatAn!$B821,Analysis!$A:$A,0))</f>
        <v>successful</v>
      </c>
      <c r="D821" s="6">
        <f>INDEX(backers,MATCH(Bonus_StatAn!$B821,Analysis!$A:$A,0))</f>
        <v>19</v>
      </c>
      <c r="E821" t="b">
        <f t="shared" si="48"/>
        <v>1</v>
      </c>
      <c r="F821" t="b">
        <f t="shared" si="49"/>
        <v>0</v>
      </c>
      <c r="G821">
        <f t="shared" si="50"/>
        <v>19</v>
      </c>
      <c r="H821" t="str">
        <f t="shared" si="51"/>
        <v/>
      </c>
    </row>
    <row r="822" spans="2:8" x14ac:dyDescent="0.35">
      <c r="B822" s="6">
        <v>819</v>
      </c>
      <c r="C822" t="str">
        <f>INDEX(state,MATCH(Bonus_StatAn!$B822,Analysis!$A:$A,0))</f>
        <v>successful</v>
      </c>
      <c r="D822" s="6">
        <f>INDEX(backers,MATCH(Bonus_StatAn!$B822,Analysis!$A:$A,0))</f>
        <v>14</v>
      </c>
      <c r="E822" t="b">
        <f t="shared" si="48"/>
        <v>1</v>
      </c>
      <c r="F822" t="b">
        <f t="shared" si="49"/>
        <v>0</v>
      </c>
      <c r="G822">
        <f t="shared" si="50"/>
        <v>14</v>
      </c>
      <c r="H822" t="str">
        <f t="shared" si="51"/>
        <v/>
      </c>
    </row>
    <row r="823" spans="2:8" x14ac:dyDescent="0.35">
      <c r="B823" s="6">
        <v>820</v>
      </c>
      <c r="C823" t="str">
        <f>INDEX(state,MATCH(Bonus_StatAn!$B823,Analysis!$A:$A,0))</f>
        <v>successful</v>
      </c>
      <c r="D823" s="6">
        <f>INDEX(backers,MATCH(Bonus_StatAn!$B823,Analysis!$A:$A,0))</f>
        <v>38</v>
      </c>
      <c r="E823" t="b">
        <f t="shared" si="48"/>
        <v>1</v>
      </c>
      <c r="F823" t="b">
        <f t="shared" si="49"/>
        <v>0</v>
      </c>
      <c r="G823">
        <f t="shared" si="50"/>
        <v>38</v>
      </c>
      <c r="H823" t="str">
        <f t="shared" si="51"/>
        <v/>
      </c>
    </row>
    <row r="824" spans="2:8" x14ac:dyDescent="0.35">
      <c r="B824" s="6">
        <v>821</v>
      </c>
      <c r="C824" t="str">
        <f>INDEX(state,MATCH(Bonus_StatAn!$B824,Analysis!$A:$A,0))</f>
        <v>successful</v>
      </c>
      <c r="D824" s="6">
        <f>INDEX(backers,MATCH(Bonus_StatAn!$B824,Analysis!$A:$A,0))</f>
        <v>78</v>
      </c>
      <c r="E824" t="b">
        <f t="shared" si="48"/>
        <v>1</v>
      </c>
      <c r="F824" t="b">
        <f t="shared" si="49"/>
        <v>0</v>
      </c>
      <c r="G824">
        <f t="shared" si="50"/>
        <v>78</v>
      </c>
      <c r="H824" t="str">
        <f t="shared" si="51"/>
        <v/>
      </c>
    </row>
    <row r="825" spans="2:8" x14ac:dyDescent="0.35">
      <c r="B825" s="6">
        <v>822</v>
      </c>
      <c r="C825" t="str">
        <f>INDEX(state,MATCH(Bonus_StatAn!$B825,Analysis!$A:$A,0))</f>
        <v>successful</v>
      </c>
      <c r="D825" s="6">
        <f>INDEX(backers,MATCH(Bonus_StatAn!$B825,Analysis!$A:$A,0))</f>
        <v>69</v>
      </c>
      <c r="E825" t="b">
        <f t="shared" si="48"/>
        <v>1</v>
      </c>
      <c r="F825" t="b">
        <f t="shared" si="49"/>
        <v>0</v>
      </c>
      <c r="G825">
        <f t="shared" si="50"/>
        <v>69</v>
      </c>
      <c r="H825" t="str">
        <f t="shared" si="51"/>
        <v/>
      </c>
    </row>
    <row r="826" spans="2:8" x14ac:dyDescent="0.35">
      <c r="B826" s="6">
        <v>823</v>
      </c>
      <c r="C826" t="str">
        <f>INDEX(state,MATCH(Bonus_StatAn!$B826,Analysis!$A:$A,0))</f>
        <v>successful</v>
      </c>
      <c r="D826" s="6">
        <f>INDEX(backers,MATCH(Bonus_StatAn!$B826,Analysis!$A:$A,0))</f>
        <v>33</v>
      </c>
      <c r="E826" t="b">
        <f t="shared" si="48"/>
        <v>1</v>
      </c>
      <c r="F826" t="b">
        <f t="shared" si="49"/>
        <v>0</v>
      </c>
      <c r="G826">
        <f t="shared" si="50"/>
        <v>33</v>
      </c>
      <c r="H826" t="str">
        <f t="shared" si="51"/>
        <v/>
      </c>
    </row>
    <row r="827" spans="2:8" x14ac:dyDescent="0.35">
      <c r="B827" s="6">
        <v>824</v>
      </c>
      <c r="C827" t="str">
        <f>INDEX(state,MATCH(Bonus_StatAn!$B827,Analysis!$A:$A,0))</f>
        <v>successful</v>
      </c>
      <c r="D827" s="6">
        <f>INDEX(backers,MATCH(Bonus_StatAn!$B827,Analysis!$A:$A,0))</f>
        <v>54</v>
      </c>
      <c r="E827" t="b">
        <f t="shared" si="48"/>
        <v>1</v>
      </c>
      <c r="F827" t="b">
        <f t="shared" si="49"/>
        <v>0</v>
      </c>
      <c r="G827">
        <f t="shared" si="50"/>
        <v>54</v>
      </c>
      <c r="H827" t="str">
        <f t="shared" si="51"/>
        <v/>
      </c>
    </row>
    <row r="828" spans="2:8" x14ac:dyDescent="0.35">
      <c r="B828" s="6">
        <v>825</v>
      </c>
      <c r="C828" t="str">
        <f>INDEX(state,MATCH(Bonus_StatAn!$B828,Analysis!$A:$A,0))</f>
        <v>successful</v>
      </c>
      <c r="D828" s="6">
        <f>INDEX(backers,MATCH(Bonus_StatAn!$B828,Analysis!$A:$A,0))</f>
        <v>99</v>
      </c>
      <c r="E828" t="b">
        <f t="shared" si="48"/>
        <v>1</v>
      </c>
      <c r="F828" t="b">
        <f t="shared" si="49"/>
        <v>0</v>
      </c>
      <c r="G828">
        <f t="shared" si="50"/>
        <v>99</v>
      </c>
      <c r="H828" t="str">
        <f t="shared" si="51"/>
        <v/>
      </c>
    </row>
    <row r="829" spans="2:8" x14ac:dyDescent="0.35">
      <c r="B829" s="6">
        <v>826</v>
      </c>
      <c r="C829" t="str">
        <f>INDEX(state,MATCH(Bonus_StatAn!$B829,Analysis!$A:$A,0))</f>
        <v>successful</v>
      </c>
      <c r="D829" s="6">
        <f>INDEX(backers,MATCH(Bonus_StatAn!$B829,Analysis!$A:$A,0))</f>
        <v>49</v>
      </c>
      <c r="E829" t="b">
        <f t="shared" si="48"/>
        <v>1</v>
      </c>
      <c r="F829" t="b">
        <f t="shared" si="49"/>
        <v>0</v>
      </c>
      <c r="G829">
        <f t="shared" si="50"/>
        <v>49</v>
      </c>
      <c r="H829" t="str">
        <f t="shared" si="51"/>
        <v/>
      </c>
    </row>
    <row r="830" spans="2:8" x14ac:dyDescent="0.35">
      <c r="B830" s="6">
        <v>827</v>
      </c>
      <c r="C830" t="str">
        <f>INDEX(state,MATCH(Bonus_StatAn!$B830,Analysis!$A:$A,0))</f>
        <v>successful</v>
      </c>
      <c r="D830" s="6">
        <f>INDEX(backers,MATCH(Bonus_StatAn!$B830,Analysis!$A:$A,0))</f>
        <v>11</v>
      </c>
      <c r="E830" t="b">
        <f t="shared" si="48"/>
        <v>1</v>
      </c>
      <c r="F830" t="b">
        <f t="shared" si="49"/>
        <v>0</v>
      </c>
      <c r="G830">
        <f t="shared" si="50"/>
        <v>11</v>
      </c>
      <c r="H830" t="str">
        <f t="shared" si="51"/>
        <v/>
      </c>
    </row>
    <row r="831" spans="2:8" x14ac:dyDescent="0.35">
      <c r="B831" s="6">
        <v>828</v>
      </c>
      <c r="C831" t="str">
        <f>INDEX(state,MATCH(Bonus_StatAn!$B831,Analysis!$A:$A,0))</f>
        <v>successful</v>
      </c>
      <c r="D831" s="6">
        <f>INDEX(backers,MATCH(Bonus_StatAn!$B831,Analysis!$A:$A,0))</f>
        <v>38</v>
      </c>
      <c r="E831" t="b">
        <f t="shared" si="48"/>
        <v>1</v>
      </c>
      <c r="F831" t="b">
        <f t="shared" si="49"/>
        <v>0</v>
      </c>
      <c r="G831">
        <f t="shared" si="50"/>
        <v>38</v>
      </c>
      <c r="H831" t="str">
        <f t="shared" si="51"/>
        <v/>
      </c>
    </row>
    <row r="832" spans="2:8" x14ac:dyDescent="0.35">
      <c r="B832" s="6">
        <v>829</v>
      </c>
      <c r="C832" t="str">
        <f>INDEX(state,MATCH(Bonus_StatAn!$B832,Analysis!$A:$A,0))</f>
        <v>successful</v>
      </c>
      <c r="D832" s="6">
        <f>INDEX(backers,MATCH(Bonus_StatAn!$B832,Analysis!$A:$A,0))</f>
        <v>16</v>
      </c>
      <c r="E832" t="b">
        <f t="shared" si="48"/>
        <v>1</v>
      </c>
      <c r="F832" t="b">
        <f t="shared" si="49"/>
        <v>0</v>
      </c>
      <c r="G832">
        <f t="shared" si="50"/>
        <v>16</v>
      </c>
      <c r="H832" t="str">
        <f t="shared" si="51"/>
        <v/>
      </c>
    </row>
    <row r="833" spans="2:8" x14ac:dyDescent="0.35">
      <c r="B833" s="6">
        <v>830</v>
      </c>
      <c r="C833" t="str">
        <f>INDEX(state,MATCH(Bonus_StatAn!$B833,Analysis!$A:$A,0))</f>
        <v>successful</v>
      </c>
      <c r="D833" s="6">
        <f>INDEX(backers,MATCH(Bonus_StatAn!$B833,Analysis!$A:$A,0))</f>
        <v>32</v>
      </c>
      <c r="E833" t="b">
        <f t="shared" si="48"/>
        <v>1</v>
      </c>
      <c r="F833" t="b">
        <f t="shared" si="49"/>
        <v>0</v>
      </c>
      <c r="G833">
        <f t="shared" si="50"/>
        <v>32</v>
      </c>
      <c r="H833" t="str">
        <f t="shared" si="51"/>
        <v/>
      </c>
    </row>
    <row r="834" spans="2:8" x14ac:dyDescent="0.35">
      <c r="B834" s="6">
        <v>831</v>
      </c>
      <c r="C834" t="str">
        <f>INDEX(state,MATCH(Bonus_StatAn!$B834,Analysis!$A:$A,0))</f>
        <v>successful</v>
      </c>
      <c r="D834" s="6">
        <f>INDEX(backers,MATCH(Bonus_StatAn!$B834,Analysis!$A:$A,0))</f>
        <v>20</v>
      </c>
      <c r="E834" t="b">
        <f t="shared" si="48"/>
        <v>1</v>
      </c>
      <c r="F834" t="b">
        <f t="shared" si="49"/>
        <v>0</v>
      </c>
      <c r="G834">
        <f t="shared" si="50"/>
        <v>20</v>
      </c>
      <c r="H834" t="str">
        <f t="shared" si="51"/>
        <v/>
      </c>
    </row>
    <row r="835" spans="2:8" x14ac:dyDescent="0.35">
      <c r="B835" s="6">
        <v>832</v>
      </c>
      <c r="C835" t="str">
        <f>INDEX(state,MATCH(Bonus_StatAn!$B835,Analysis!$A:$A,0))</f>
        <v>successful</v>
      </c>
      <c r="D835" s="6">
        <f>INDEX(backers,MATCH(Bonus_StatAn!$B835,Analysis!$A:$A,0))</f>
        <v>154</v>
      </c>
      <c r="E835" t="b">
        <f t="shared" si="48"/>
        <v>1</v>
      </c>
      <c r="F835" t="b">
        <f t="shared" si="49"/>
        <v>0</v>
      </c>
      <c r="G835">
        <f t="shared" si="50"/>
        <v>154</v>
      </c>
      <c r="H835" t="str">
        <f t="shared" si="51"/>
        <v/>
      </c>
    </row>
    <row r="836" spans="2:8" x14ac:dyDescent="0.35">
      <c r="B836" s="6">
        <v>833</v>
      </c>
      <c r="C836" t="str">
        <f>INDEX(state,MATCH(Bonus_StatAn!$B836,Analysis!$A:$A,0))</f>
        <v>successful</v>
      </c>
      <c r="D836" s="6">
        <f>INDEX(backers,MATCH(Bonus_StatAn!$B836,Analysis!$A:$A,0))</f>
        <v>41</v>
      </c>
      <c r="E836" t="b">
        <f t="shared" ref="E836:E899" si="52">$C836="successful"</f>
        <v>1</v>
      </c>
      <c r="F836" t="b">
        <f t="shared" ref="F836:F899" si="53">OR($C836="canceled", $C836="failed")</f>
        <v>0</v>
      </c>
      <c r="G836">
        <f t="shared" ref="G836:G899" si="54">IF($E836, D836, "")</f>
        <v>41</v>
      </c>
      <c r="H836" t="str">
        <f t="shared" ref="H836:H899" si="55">IF(F836, D836, "")</f>
        <v/>
      </c>
    </row>
    <row r="837" spans="2:8" x14ac:dyDescent="0.35">
      <c r="B837" s="6">
        <v>834</v>
      </c>
      <c r="C837" t="str">
        <f>INDEX(state,MATCH(Bonus_StatAn!$B837,Analysis!$A:$A,0))</f>
        <v>successful</v>
      </c>
      <c r="D837" s="6">
        <f>INDEX(backers,MATCH(Bonus_StatAn!$B837,Analysis!$A:$A,0))</f>
        <v>75</v>
      </c>
      <c r="E837" t="b">
        <f t="shared" si="52"/>
        <v>1</v>
      </c>
      <c r="F837" t="b">
        <f t="shared" si="53"/>
        <v>0</v>
      </c>
      <c r="G837">
        <f t="shared" si="54"/>
        <v>75</v>
      </c>
      <c r="H837" t="str">
        <f t="shared" si="55"/>
        <v/>
      </c>
    </row>
    <row r="838" spans="2:8" x14ac:dyDescent="0.35">
      <c r="B838" s="6">
        <v>835</v>
      </c>
      <c r="C838" t="str">
        <f>INDEX(state,MATCH(Bonus_StatAn!$B838,Analysis!$A:$A,0))</f>
        <v>successful</v>
      </c>
      <c r="D838" s="6">
        <f>INDEX(backers,MATCH(Bonus_StatAn!$B838,Analysis!$A:$A,0))</f>
        <v>40</v>
      </c>
      <c r="E838" t="b">
        <f t="shared" si="52"/>
        <v>1</v>
      </c>
      <c r="F838" t="b">
        <f t="shared" si="53"/>
        <v>0</v>
      </c>
      <c r="G838">
        <f t="shared" si="54"/>
        <v>40</v>
      </c>
      <c r="H838" t="str">
        <f t="shared" si="55"/>
        <v/>
      </c>
    </row>
    <row r="839" spans="2:8" x14ac:dyDescent="0.35">
      <c r="B839" s="6">
        <v>836</v>
      </c>
      <c r="C839" t="str">
        <f>INDEX(state,MATCH(Bonus_StatAn!$B839,Analysis!$A:$A,0))</f>
        <v>successful</v>
      </c>
      <c r="D839" s="6">
        <f>INDEX(backers,MATCH(Bonus_StatAn!$B839,Analysis!$A:$A,0))</f>
        <v>46</v>
      </c>
      <c r="E839" t="b">
        <f t="shared" si="52"/>
        <v>1</v>
      </c>
      <c r="F839" t="b">
        <f t="shared" si="53"/>
        <v>0</v>
      </c>
      <c r="G839">
        <f t="shared" si="54"/>
        <v>46</v>
      </c>
      <c r="H839" t="str">
        <f t="shared" si="55"/>
        <v/>
      </c>
    </row>
    <row r="840" spans="2:8" x14ac:dyDescent="0.35">
      <c r="B840" s="6">
        <v>837</v>
      </c>
      <c r="C840" t="str">
        <f>INDEX(state,MATCH(Bonus_StatAn!$B840,Analysis!$A:$A,0))</f>
        <v>successful</v>
      </c>
      <c r="D840" s="6">
        <f>INDEX(backers,MATCH(Bonus_StatAn!$B840,Analysis!$A:$A,0))</f>
        <v>62</v>
      </c>
      <c r="E840" t="b">
        <f t="shared" si="52"/>
        <v>1</v>
      </c>
      <c r="F840" t="b">
        <f t="shared" si="53"/>
        <v>0</v>
      </c>
      <c r="G840">
        <f t="shared" si="54"/>
        <v>62</v>
      </c>
      <c r="H840" t="str">
        <f t="shared" si="55"/>
        <v/>
      </c>
    </row>
    <row r="841" spans="2:8" x14ac:dyDescent="0.35">
      <c r="B841" s="6">
        <v>838</v>
      </c>
      <c r="C841" t="str">
        <f>INDEX(state,MATCH(Bonus_StatAn!$B841,Analysis!$A:$A,0))</f>
        <v>successful</v>
      </c>
      <c r="D841" s="6">
        <f>INDEX(backers,MATCH(Bonus_StatAn!$B841,Analysis!$A:$A,0))</f>
        <v>61</v>
      </c>
      <c r="E841" t="b">
        <f t="shared" si="52"/>
        <v>1</v>
      </c>
      <c r="F841" t="b">
        <f t="shared" si="53"/>
        <v>0</v>
      </c>
      <c r="G841">
        <f t="shared" si="54"/>
        <v>61</v>
      </c>
      <c r="H841" t="str">
        <f t="shared" si="55"/>
        <v/>
      </c>
    </row>
    <row r="842" spans="2:8" x14ac:dyDescent="0.35">
      <c r="B842" s="6">
        <v>839</v>
      </c>
      <c r="C842" t="str">
        <f>INDEX(state,MATCH(Bonus_StatAn!$B842,Analysis!$A:$A,0))</f>
        <v>successful</v>
      </c>
      <c r="D842" s="6">
        <f>INDEX(backers,MATCH(Bonus_StatAn!$B842,Analysis!$A:$A,0))</f>
        <v>96</v>
      </c>
      <c r="E842" t="b">
        <f t="shared" si="52"/>
        <v>1</v>
      </c>
      <c r="F842" t="b">
        <f t="shared" si="53"/>
        <v>0</v>
      </c>
      <c r="G842">
        <f t="shared" si="54"/>
        <v>96</v>
      </c>
      <c r="H842" t="str">
        <f t="shared" si="55"/>
        <v/>
      </c>
    </row>
    <row r="843" spans="2:8" x14ac:dyDescent="0.35">
      <c r="B843" s="6">
        <v>840</v>
      </c>
      <c r="C843" t="str">
        <f>INDEX(state,MATCH(Bonus_StatAn!$B843,Analysis!$A:$A,0))</f>
        <v>successful</v>
      </c>
      <c r="D843" s="6">
        <f>INDEX(backers,MATCH(Bonus_StatAn!$B843,Analysis!$A:$A,0))</f>
        <v>190</v>
      </c>
      <c r="E843" t="b">
        <f t="shared" si="52"/>
        <v>1</v>
      </c>
      <c r="F843" t="b">
        <f t="shared" si="53"/>
        <v>0</v>
      </c>
      <c r="G843">
        <f t="shared" si="54"/>
        <v>190</v>
      </c>
      <c r="H843" t="str">
        <f t="shared" si="55"/>
        <v/>
      </c>
    </row>
    <row r="844" spans="2:8" x14ac:dyDescent="0.35">
      <c r="B844" s="6">
        <v>841</v>
      </c>
      <c r="C844" t="str">
        <f>INDEX(state,MATCH(Bonus_StatAn!$B844,Analysis!$A:$A,0))</f>
        <v>successful</v>
      </c>
      <c r="D844" s="6">
        <f>INDEX(backers,MATCH(Bonus_StatAn!$B844,Analysis!$A:$A,0))</f>
        <v>94</v>
      </c>
      <c r="E844" t="b">
        <f t="shared" si="52"/>
        <v>1</v>
      </c>
      <c r="F844" t="b">
        <f t="shared" si="53"/>
        <v>0</v>
      </c>
      <c r="G844">
        <f t="shared" si="54"/>
        <v>94</v>
      </c>
      <c r="H844" t="str">
        <f t="shared" si="55"/>
        <v/>
      </c>
    </row>
    <row r="845" spans="2:8" x14ac:dyDescent="0.35">
      <c r="B845" s="6">
        <v>842</v>
      </c>
      <c r="C845" t="str">
        <f>INDEX(state,MATCH(Bonus_StatAn!$B845,Analysis!$A:$A,0))</f>
        <v>successful</v>
      </c>
      <c r="D845" s="6">
        <f>INDEX(backers,MATCH(Bonus_StatAn!$B845,Analysis!$A:$A,0))</f>
        <v>39</v>
      </c>
      <c r="E845" t="b">
        <f t="shared" si="52"/>
        <v>1</v>
      </c>
      <c r="F845" t="b">
        <f t="shared" si="53"/>
        <v>0</v>
      </c>
      <c r="G845">
        <f t="shared" si="54"/>
        <v>39</v>
      </c>
      <c r="H845" t="str">
        <f t="shared" si="55"/>
        <v/>
      </c>
    </row>
    <row r="846" spans="2:8" x14ac:dyDescent="0.35">
      <c r="B846" s="6">
        <v>843</v>
      </c>
      <c r="C846" t="str">
        <f>INDEX(state,MATCH(Bonus_StatAn!$B846,Analysis!$A:$A,0))</f>
        <v>successful</v>
      </c>
      <c r="D846" s="6">
        <f>INDEX(backers,MATCH(Bonus_StatAn!$B846,Analysis!$A:$A,0))</f>
        <v>127</v>
      </c>
      <c r="E846" t="b">
        <f t="shared" si="52"/>
        <v>1</v>
      </c>
      <c r="F846" t="b">
        <f t="shared" si="53"/>
        <v>0</v>
      </c>
      <c r="G846">
        <f t="shared" si="54"/>
        <v>127</v>
      </c>
      <c r="H846" t="str">
        <f t="shared" si="55"/>
        <v/>
      </c>
    </row>
    <row r="847" spans="2:8" x14ac:dyDescent="0.35">
      <c r="B847" s="6">
        <v>844</v>
      </c>
      <c r="C847" t="str">
        <f>INDEX(state,MATCH(Bonus_StatAn!$B847,Analysis!$A:$A,0))</f>
        <v>successful</v>
      </c>
      <c r="D847" s="6">
        <f>INDEX(backers,MATCH(Bonus_StatAn!$B847,Analysis!$A:$A,0))</f>
        <v>159</v>
      </c>
      <c r="E847" t="b">
        <f t="shared" si="52"/>
        <v>1</v>
      </c>
      <c r="F847" t="b">
        <f t="shared" si="53"/>
        <v>0</v>
      </c>
      <c r="G847">
        <f t="shared" si="54"/>
        <v>159</v>
      </c>
      <c r="H847" t="str">
        <f t="shared" si="55"/>
        <v/>
      </c>
    </row>
    <row r="848" spans="2:8" x14ac:dyDescent="0.35">
      <c r="B848" s="6">
        <v>845</v>
      </c>
      <c r="C848" t="str">
        <f>INDEX(state,MATCH(Bonus_StatAn!$B848,Analysis!$A:$A,0))</f>
        <v>successful</v>
      </c>
      <c r="D848" s="6">
        <f>INDEX(backers,MATCH(Bonus_StatAn!$B848,Analysis!$A:$A,0))</f>
        <v>177</v>
      </c>
      <c r="E848" t="b">
        <f t="shared" si="52"/>
        <v>1</v>
      </c>
      <c r="F848" t="b">
        <f t="shared" si="53"/>
        <v>0</v>
      </c>
      <c r="G848">
        <f t="shared" si="54"/>
        <v>177</v>
      </c>
      <c r="H848" t="str">
        <f t="shared" si="55"/>
        <v/>
      </c>
    </row>
    <row r="849" spans="2:8" x14ac:dyDescent="0.35">
      <c r="B849" s="6">
        <v>846</v>
      </c>
      <c r="C849" t="str">
        <f>INDEX(state,MATCH(Bonus_StatAn!$B849,Analysis!$A:$A,0))</f>
        <v>successful</v>
      </c>
      <c r="D849" s="6">
        <f>INDEX(backers,MATCH(Bonus_StatAn!$B849,Analysis!$A:$A,0))</f>
        <v>47</v>
      </c>
      <c r="E849" t="b">
        <f t="shared" si="52"/>
        <v>1</v>
      </c>
      <c r="F849" t="b">
        <f t="shared" si="53"/>
        <v>0</v>
      </c>
      <c r="G849">
        <f t="shared" si="54"/>
        <v>47</v>
      </c>
      <c r="H849" t="str">
        <f t="shared" si="55"/>
        <v/>
      </c>
    </row>
    <row r="850" spans="2:8" x14ac:dyDescent="0.35">
      <c r="B850" s="6">
        <v>847</v>
      </c>
      <c r="C850" t="str">
        <f>INDEX(state,MATCH(Bonus_StatAn!$B850,Analysis!$A:$A,0))</f>
        <v>successful</v>
      </c>
      <c r="D850" s="6">
        <f>INDEX(backers,MATCH(Bonus_StatAn!$B850,Analysis!$A:$A,0))</f>
        <v>1</v>
      </c>
      <c r="E850" t="b">
        <f t="shared" si="52"/>
        <v>1</v>
      </c>
      <c r="F850" t="b">
        <f t="shared" si="53"/>
        <v>0</v>
      </c>
      <c r="G850">
        <f t="shared" si="54"/>
        <v>1</v>
      </c>
      <c r="H850" t="str">
        <f t="shared" si="55"/>
        <v/>
      </c>
    </row>
    <row r="851" spans="2:8" x14ac:dyDescent="0.35">
      <c r="B851" s="6">
        <v>848</v>
      </c>
      <c r="C851" t="str">
        <f>INDEX(state,MATCH(Bonus_StatAn!$B851,Analysis!$A:$A,0))</f>
        <v>successful</v>
      </c>
      <c r="D851" s="6">
        <f>INDEX(backers,MATCH(Bonus_StatAn!$B851,Analysis!$A:$A,0))</f>
        <v>16</v>
      </c>
      <c r="E851" t="b">
        <f t="shared" si="52"/>
        <v>1</v>
      </c>
      <c r="F851" t="b">
        <f t="shared" si="53"/>
        <v>0</v>
      </c>
      <c r="G851">
        <f t="shared" si="54"/>
        <v>16</v>
      </c>
      <c r="H851" t="str">
        <f t="shared" si="55"/>
        <v/>
      </c>
    </row>
    <row r="852" spans="2:8" x14ac:dyDescent="0.35">
      <c r="B852" s="6">
        <v>849</v>
      </c>
      <c r="C852" t="str">
        <f>INDEX(state,MATCH(Bonus_StatAn!$B852,Analysis!$A:$A,0))</f>
        <v>successful</v>
      </c>
      <c r="D852" s="6">
        <f>INDEX(backers,MATCH(Bonus_StatAn!$B852,Analysis!$A:$A,0))</f>
        <v>115</v>
      </c>
      <c r="E852" t="b">
        <f t="shared" si="52"/>
        <v>1</v>
      </c>
      <c r="F852" t="b">
        <f t="shared" si="53"/>
        <v>0</v>
      </c>
      <c r="G852">
        <f t="shared" si="54"/>
        <v>115</v>
      </c>
      <c r="H852" t="str">
        <f t="shared" si="55"/>
        <v/>
      </c>
    </row>
    <row r="853" spans="2:8" x14ac:dyDescent="0.35">
      <c r="B853" s="6">
        <v>850</v>
      </c>
      <c r="C853" t="str">
        <f>INDEX(state,MATCH(Bonus_StatAn!$B853,Analysis!$A:$A,0))</f>
        <v>successful</v>
      </c>
      <c r="D853" s="6">
        <f>INDEX(backers,MATCH(Bonus_StatAn!$B853,Analysis!$A:$A,0))</f>
        <v>133</v>
      </c>
      <c r="E853" t="b">
        <f t="shared" si="52"/>
        <v>1</v>
      </c>
      <c r="F853" t="b">
        <f t="shared" si="53"/>
        <v>0</v>
      </c>
      <c r="G853">
        <f t="shared" si="54"/>
        <v>133</v>
      </c>
      <c r="H853" t="str">
        <f t="shared" si="55"/>
        <v/>
      </c>
    </row>
    <row r="854" spans="2:8" x14ac:dyDescent="0.35">
      <c r="B854" s="6">
        <v>851</v>
      </c>
      <c r="C854" t="str">
        <f>INDEX(state,MATCH(Bonus_StatAn!$B854,Analysis!$A:$A,0))</f>
        <v>successful</v>
      </c>
      <c r="D854" s="6">
        <f>INDEX(backers,MATCH(Bonus_StatAn!$B854,Analysis!$A:$A,0))</f>
        <v>70</v>
      </c>
      <c r="E854" t="b">
        <f t="shared" si="52"/>
        <v>1</v>
      </c>
      <c r="F854" t="b">
        <f t="shared" si="53"/>
        <v>0</v>
      </c>
      <c r="G854">
        <f t="shared" si="54"/>
        <v>70</v>
      </c>
      <c r="H854" t="str">
        <f t="shared" si="55"/>
        <v/>
      </c>
    </row>
    <row r="855" spans="2:8" x14ac:dyDescent="0.35">
      <c r="B855" s="6">
        <v>852</v>
      </c>
      <c r="C855" t="str">
        <f>INDEX(state,MATCH(Bonus_StatAn!$B855,Analysis!$A:$A,0))</f>
        <v>successful</v>
      </c>
      <c r="D855" s="6">
        <f>INDEX(backers,MATCH(Bonus_StatAn!$B855,Analysis!$A:$A,0))</f>
        <v>62</v>
      </c>
      <c r="E855" t="b">
        <f t="shared" si="52"/>
        <v>1</v>
      </c>
      <c r="F855" t="b">
        <f t="shared" si="53"/>
        <v>0</v>
      </c>
      <c r="G855">
        <f t="shared" si="54"/>
        <v>62</v>
      </c>
      <c r="H855" t="str">
        <f t="shared" si="55"/>
        <v/>
      </c>
    </row>
    <row r="856" spans="2:8" x14ac:dyDescent="0.35">
      <c r="B856" s="6">
        <v>853</v>
      </c>
      <c r="C856" t="str">
        <f>INDEX(state,MATCH(Bonus_StatAn!$B856,Analysis!$A:$A,0))</f>
        <v>successful</v>
      </c>
      <c r="D856" s="6">
        <f>INDEX(backers,MATCH(Bonus_StatAn!$B856,Analysis!$A:$A,0))</f>
        <v>10</v>
      </c>
      <c r="E856" t="b">
        <f t="shared" si="52"/>
        <v>1</v>
      </c>
      <c r="F856" t="b">
        <f t="shared" si="53"/>
        <v>0</v>
      </c>
      <c r="G856">
        <f t="shared" si="54"/>
        <v>10</v>
      </c>
      <c r="H856" t="str">
        <f t="shared" si="55"/>
        <v/>
      </c>
    </row>
    <row r="857" spans="2:8" x14ac:dyDescent="0.35">
      <c r="B857" s="6">
        <v>854</v>
      </c>
      <c r="C857" t="str">
        <f>INDEX(state,MATCH(Bonus_StatAn!$B857,Analysis!$A:$A,0))</f>
        <v>successful</v>
      </c>
      <c r="D857" s="6">
        <f>INDEX(backers,MATCH(Bonus_StatAn!$B857,Analysis!$A:$A,0))</f>
        <v>499</v>
      </c>
      <c r="E857" t="b">
        <f t="shared" si="52"/>
        <v>1</v>
      </c>
      <c r="F857" t="b">
        <f t="shared" si="53"/>
        <v>0</v>
      </c>
      <c r="G857">
        <f t="shared" si="54"/>
        <v>499</v>
      </c>
      <c r="H857" t="str">
        <f t="shared" si="55"/>
        <v/>
      </c>
    </row>
    <row r="858" spans="2:8" x14ac:dyDescent="0.35">
      <c r="B858" s="6">
        <v>855</v>
      </c>
      <c r="C858" t="str">
        <f>INDEX(state,MATCH(Bonus_StatAn!$B858,Analysis!$A:$A,0))</f>
        <v>successful</v>
      </c>
      <c r="D858" s="6">
        <f>INDEX(backers,MATCH(Bonus_StatAn!$B858,Analysis!$A:$A,0))</f>
        <v>47</v>
      </c>
      <c r="E858" t="b">
        <f t="shared" si="52"/>
        <v>1</v>
      </c>
      <c r="F858" t="b">
        <f t="shared" si="53"/>
        <v>0</v>
      </c>
      <c r="G858">
        <f t="shared" si="54"/>
        <v>47</v>
      </c>
      <c r="H858" t="str">
        <f t="shared" si="55"/>
        <v/>
      </c>
    </row>
    <row r="859" spans="2:8" x14ac:dyDescent="0.35">
      <c r="B859" s="6">
        <v>856</v>
      </c>
      <c r="C859" t="str">
        <f>INDEX(state,MATCH(Bonus_StatAn!$B859,Analysis!$A:$A,0))</f>
        <v>successful</v>
      </c>
      <c r="D859" s="6">
        <f>INDEX(backers,MATCH(Bonus_StatAn!$B859,Analysis!$A:$A,0))</f>
        <v>28</v>
      </c>
      <c r="E859" t="b">
        <f t="shared" si="52"/>
        <v>1</v>
      </c>
      <c r="F859" t="b">
        <f t="shared" si="53"/>
        <v>0</v>
      </c>
      <c r="G859">
        <f t="shared" si="54"/>
        <v>28</v>
      </c>
      <c r="H859" t="str">
        <f t="shared" si="55"/>
        <v/>
      </c>
    </row>
    <row r="860" spans="2:8" x14ac:dyDescent="0.35">
      <c r="B860" s="6">
        <v>857</v>
      </c>
      <c r="C860" t="str">
        <f>INDEX(state,MATCH(Bonus_StatAn!$B860,Analysis!$A:$A,0))</f>
        <v>successful</v>
      </c>
      <c r="D860" s="6">
        <f>INDEX(backers,MATCH(Bonus_StatAn!$B860,Analysis!$A:$A,0))</f>
        <v>24</v>
      </c>
      <c r="E860" t="b">
        <f t="shared" si="52"/>
        <v>1</v>
      </c>
      <c r="F860" t="b">
        <f t="shared" si="53"/>
        <v>0</v>
      </c>
      <c r="G860">
        <f t="shared" si="54"/>
        <v>24</v>
      </c>
      <c r="H860" t="str">
        <f t="shared" si="55"/>
        <v/>
      </c>
    </row>
    <row r="861" spans="2:8" x14ac:dyDescent="0.35">
      <c r="B861" s="6">
        <v>858</v>
      </c>
      <c r="C861" t="str">
        <f>INDEX(state,MATCH(Bonus_StatAn!$B861,Analysis!$A:$A,0))</f>
        <v>successful</v>
      </c>
      <c r="D861" s="6">
        <f>INDEX(backers,MATCH(Bonus_StatAn!$B861,Analysis!$A:$A,0))</f>
        <v>76</v>
      </c>
      <c r="E861" t="b">
        <f t="shared" si="52"/>
        <v>1</v>
      </c>
      <c r="F861" t="b">
        <f t="shared" si="53"/>
        <v>0</v>
      </c>
      <c r="G861">
        <f t="shared" si="54"/>
        <v>76</v>
      </c>
      <c r="H861" t="str">
        <f t="shared" si="55"/>
        <v/>
      </c>
    </row>
    <row r="862" spans="2:8" x14ac:dyDescent="0.35">
      <c r="B862" s="6">
        <v>859</v>
      </c>
      <c r="C862" t="str">
        <f>INDEX(state,MATCH(Bonus_StatAn!$B862,Analysis!$A:$A,0))</f>
        <v>successful</v>
      </c>
      <c r="D862" s="6">
        <f>INDEX(backers,MATCH(Bonus_StatAn!$B862,Analysis!$A:$A,0))</f>
        <v>98</v>
      </c>
      <c r="E862" t="b">
        <f t="shared" si="52"/>
        <v>1</v>
      </c>
      <c r="F862" t="b">
        <f t="shared" si="53"/>
        <v>0</v>
      </c>
      <c r="G862">
        <f t="shared" si="54"/>
        <v>98</v>
      </c>
      <c r="H862" t="str">
        <f t="shared" si="55"/>
        <v/>
      </c>
    </row>
    <row r="863" spans="2:8" x14ac:dyDescent="0.35">
      <c r="B863" s="6">
        <v>860</v>
      </c>
      <c r="C863" t="str">
        <f>INDEX(state,MATCH(Bonus_StatAn!$B863,Analysis!$A:$A,0))</f>
        <v>failed</v>
      </c>
      <c r="D863" s="6">
        <f>INDEX(backers,MATCH(Bonus_StatAn!$B863,Analysis!$A:$A,0))</f>
        <v>48</v>
      </c>
      <c r="E863" t="b">
        <f t="shared" si="52"/>
        <v>0</v>
      </c>
      <c r="F863" t="b">
        <f t="shared" si="53"/>
        <v>1</v>
      </c>
      <c r="G863" t="str">
        <f t="shared" si="54"/>
        <v/>
      </c>
      <c r="H863">
        <f t="shared" si="55"/>
        <v>48</v>
      </c>
    </row>
    <row r="864" spans="2:8" x14ac:dyDescent="0.35">
      <c r="B864" s="6">
        <v>861</v>
      </c>
      <c r="C864" t="str">
        <f>INDEX(state,MATCH(Bonus_StatAn!$B864,Analysis!$A:$A,0))</f>
        <v>failed</v>
      </c>
      <c r="D864" s="6">
        <f>INDEX(backers,MATCH(Bonus_StatAn!$B864,Analysis!$A:$A,0))</f>
        <v>2</v>
      </c>
      <c r="E864" t="b">
        <f t="shared" si="52"/>
        <v>0</v>
      </c>
      <c r="F864" t="b">
        <f t="shared" si="53"/>
        <v>1</v>
      </c>
      <c r="G864" t="str">
        <f t="shared" si="54"/>
        <v/>
      </c>
      <c r="H864">
        <f t="shared" si="55"/>
        <v>2</v>
      </c>
    </row>
    <row r="865" spans="2:8" x14ac:dyDescent="0.35">
      <c r="B865" s="6">
        <v>862</v>
      </c>
      <c r="C865" t="str">
        <f>INDEX(state,MATCH(Bonus_StatAn!$B865,Analysis!$A:$A,0))</f>
        <v>failed</v>
      </c>
      <c r="D865" s="6">
        <f>INDEX(backers,MATCH(Bonus_StatAn!$B865,Analysis!$A:$A,0))</f>
        <v>4</v>
      </c>
      <c r="E865" t="b">
        <f t="shared" si="52"/>
        <v>0</v>
      </c>
      <c r="F865" t="b">
        <f t="shared" si="53"/>
        <v>1</v>
      </c>
      <c r="G865" t="str">
        <f t="shared" si="54"/>
        <v/>
      </c>
      <c r="H865">
        <f t="shared" si="55"/>
        <v>4</v>
      </c>
    </row>
    <row r="866" spans="2:8" x14ac:dyDescent="0.35">
      <c r="B866" s="6">
        <v>863</v>
      </c>
      <c r="C866" t="str">
        <f>INDEX(state,MATCH(Bonus_StatAn!$B866,Analysis!$A:$A,0))</f>
        <v>failed</v>
      </c>
      <c r="D866" s="6">
        <f>INDEX(backers,MATCH(Bonus_StatAn!$B866,Analysis!$A:$A,0))</f>
        <v>5</v>
      </c>
      <c r="E866" t="b">
        <f t="shared" si="52"/>
        <v>0</v>
      </c>
      <c r="F866" t="b">
        <f t="shared" si="53"/>
        <v>1</v>
      </c>
      <c r="G866" t="str">
        <f t="shared" si="54"/>
        <v/>
      </c>
      <c r="H866">
        <f t="shared" si="55"/>
        <v>5</v>
      </c>
    </row>
    <row r="867" spans="2:8" x14ac:dyDescent="0.35">
      <c r="B867" s="6">
        <v>864</v>
      </c>
      <c r="C867" t="str">
        <f>INDEX(state,MATCH(Bonus_StatAn!$B867,Analysis!$A:$A,0))</f>
        <v>failed</v>
      </c>
      <c r="D867" s="6">
        <f>INDEX(backers,MATCH(Bonus_StatAn!$B867,Analysis!$A:$A,0))</f>
        <v>79</v>
      </c>
      <c r="E867" t="b">
        <f t="shared" si="52"/>
        <v>0</v>
      </c>
      <c r="F867" t="b">
        <f t="shared" si="53"/>
        <v>1</v>
      </c>
      <c r="G867" t="str">
        <f t="shared" si="54"/>
        <v/>
      </c>
      <c r="H867">
        <f t="shared" si="55"/>
        <v>79</v>
      </c>
    </row>
    <row r="868" spans="2:8" x14ac:dyDescent="0.35">
      <c r="B868" s="6">
        <v>865</v>
      </c>
      <c r="C868" t="str">
        <f>INDEX(state,MATCH(Bonus_StatAn!$B868,Analysis!$A:$A,0))</f>
        <v>failed</v>
      </c>
      <c r="D868" s="6">
        <f>INDEX(backers,MATCH(Bonus_StatAn!$B868,Analysis!$A:$A,0))</f>
        <v>2</v>
      </c>
      <c r="E868" t="b">
        <f t="shared" si="52"/>
        <v>0</v>
      </c>
      <c r="F868" t="b">
        <f t="shared" si="53"/>
        <v>1</v>
      </c>
      <c r="G868" t="str">
        <f t="shared" si="54"/>
        <v/>
      </c>
      <c r="H868">
        <f t="shared" si="55"/>
        <v>2</v>
      </c>
    </row>
    <row r="869" spans="2:8" x14ac:dyDescent="0.35">
      <c r="B869" s="6">
        <v>866</v>
      </c>
      <c r="C869" t="str">
        <f>INDEX(state,MATCH(Bonus_StatAn!$B869,Analysis!$A:$A,0))</f>
        <v>failed</v>
      </c>
      <c r="D869" s="6">
        <f>INDEX(backers,MATCH(Bonus_StatAn!$B869,Analysis!$A:$A,0))</f>
        <v>11</v>
      </c>
      <c r="E869" t="b">
        <f t="shared" si="52"/>
        <v>0</v>
      </c>
      <c r="F869" t="b">
        <f t="shared" si="53"/>
        <v>1</v>
      </c>
      <c r="G869" t="str">
        <f t="shared" si="54"/>
        <v/>
      </c>
      <c r="H869">
        <f t="shared" si="55"/>
        <v>11</v>
      </c>
    </row>
    <row r="870" spans="2:8" x14ac:dyDescent="0.35">
      <c r="B870" s="6">
        <v>867</v>
      </c>
      <c r="C870" t="str">
        <f>INDEX(state,MATCH(Bonus_StatAn!$B870,Analysis!$A:$A,0))</f>
        <v>failed</v>
      </c>
      <c r="D870" s="6">
        <f>INDEX(backers,MATCH(Bonus_StatAn!$B870,Analysis!$A:$A,0))</f>
        <v>11</v>
      </c>
      <c r="E870" t="b">
        <f t="shared" si="52"/>
        <v>0</v>
      </c>
      <c r="F870" t="b">
        <f t="shared" si="53"/>
        <v>1</v>
      </c>
      <c r="G870" t="str">
        <f t="shared" si="54"/>
        <v/>
      </c>
      <c r="H870">
        <f t="shared" si="55"/>
        <v>11</v>
      </c>
    </row>
    <row r="871" spans="2:8" x14ac:dyDescent="0.35">
      <c r="B871" s="6">
        <v>868</v>
      </c>
      <c r="C871" t="str">
        <f>INDEX(state,MATCH(Bonus_StatAn!$B871,Analysis!$A:$A,0))</f>
        <v>failed</v>
      </c>
      <c r="D871" s="6">
        <f>INDEX(backers,MATCH(Bonus_StatAn!$B871,Analysis!$A:$A,0))</f>
        <v>1</v>
      </c>
      <c r="E871" t="b">
        <f t="shared" si="52"/>
        <v>0</v>
      </c>
      <c r="F871" t="b">
        <f t="shared" si="53"/>
        <v>1</v>
      </c>
      <c r="G871" t="str">
        <f t="shared" si="54"/>
        <v/>
      </c>
      <c r="H871">
        <f t="shared" si="55"/>
        <v>1</v>
      </c>
    </row>
    <row r="872" spans="2:8" x14ac:dyDescent="0.35">
      <c r="B872" s="6">
        <v>869</v>
      </c>
      <c r="C872" t="str">
        <f>INDEX(state,MATCH(Bonus_StatAn!$B872,Analysis!$A:$A,0))</f>
        <v>failed</v>
      </c>
      <c r="D872" s="6">
        <f>INDEX(backers,MATCH(Bonus_StatAn!$B872,Analysis!$A:$A,0))</f>
        <v>3</v>
      </c>
      <c r="E872" t="b">
        <f t="shared" si="52"/>
        <v>0</v>
      </c>
      <c r="F872" t="b">
        <f t="shared" si="53"/>
        <v>1</v>
      </c>
      <c r="G872" t="str">
        <f t="shared" si="54"/>
        <v/>
      </c>
      <c r="H872">
        <f t="shared" si="55"/>
        <v>3</v>
      </c>
    </row>
    <row r="873" spans="2:8" x14ac:dyDescent="0.35">
      <c r="B873" s="6">
        <v>870</v>
      </c>
      <c r="C873" t="str">
        <f>INDEX(state,MATCH(Bonus_StatAn!$B873,Analysis!$A:$A,0))</f>
        <v>failed</v>
      </c>
      <c r="D873" s="6">
        <f>INDEX(backers,MATCH(Bonus_StatAn!$B873,Analysis!$A:$A,0))</f>
        <v>5</v>
      </c>
      <c r="E873" t="b">
        <f t="shared" si="52"/>
        <v>0</v>
      </c>
      <c r="F873" t="b">
        <f t="shared" si="53"/>
        <v>1</v>
      </c>
      <c r="G873" t="str">
        <f t="shared" si="54"/>
        <v/>
      </c>
      <c r="H873">
        <f t="shared" si="55"/>
        <v>5</v>
      </c>
    </row>
    <row r="874" spans="2:8" x14ac:dyDescent="0.35">
      <c r="B874" s="6">
        <v>871</v>
      </c>
      <c r="C874" t="str">
        <f>INDEX(state,MATCH(Bonus_StatAn!$B874,Analysis!$A:$A,0))</f>
        <v>failed</v>
      </c>
      <c r="D874" s="6">
        <f>INDEX(backers,MATCH(Bonus_StatAn!$B874,Analysis!$A:$A,0))</f>
        <v>12</v>
      </c>
      <c r="E874" t="b">
        <f t="shared" si="52"/>
        <v>0</v>
      </c>
      <c r="F874" t="b">
        <f t="shared" si="53"/>
        <v>1</v>
      </c>
      <c r="G874" t="str">
        <f t="shared" si="54"/>
        <v/>
      </c>
      <c r="H874">
        <f t="shared" si="55"/>
        <v>12</v>
      </c>
    </row>
    <row r="875" spans="2:8" x14ac:dyDescent="0.35">
      <c r="B875" s="6">
        <v>872</v>
      </c>
      <c r="C875" t="str">
        <f>INDEX(state,MATCH(Bonus_StatAn!$B875,Analysis!$A:$A,0))</f>
        <v>failed</v>
      </c>
      <c r="D875" s="6">
        <f>INDEX(backers,MATCH(Bonus_StatAn!$B875,Analysis!$A:$A,0))</f>
        <v>2</v>
      </c>
      <c r="E875" t="b">
        <f t="shared" si="52"/>
        <v>0</v>
      </c>
      <c r="F875" t="b">
        <f t="shared" si="53"/>
        <v>1</v>
      </c>
      <c r="G875" t="str">
        <f t="shared" si="54"/>
        <v/>
      </c>
      <c r="H875">
        <f t="shared" si="55"/>
        <v>2</v>
      </c>
    </row>
    <row r="876" spans="2:8" x14ac:dyDescent="0.35">
      <c r="B876" s="6">
        <v>873</v>
      </c>
      <c r="C876" t="str">
        <f>INDEX(state,MATCH(Bonus_StatAn!$B876,Analysis!$A:$A,0))</f>
        <v>failed</v>
      </c>
      <c r="D876" s="6">
        <f>INDEX(backers,MATCH(Bonus_StatAn!$B876,Analysis!$A:$A,0))</f>
        <v>5</v>
      </c>
      <c r="E876" t="b">
        <f t="shared" si="52"/>
        <v>0</v>
      </c>
      <c r="F876" t="b">
        <f t="shared" si="53"/>
        <v>1</v>
      </c>
      <c r="G876" t="str">
        <f t="shared" si="54"/>
        <v/>
      </c>
      <c r="H876">
        <f t="shared" si="55"/>
        <v>5</v>
      </c>
    </row>
    <row r="877" spans="2:8" x14ac:dyDescent="0.35">
      <c r="B877" s="6">
        <v>874</v>
      </c>
      <c r="C877" t="str">
        <f>INDEX(state,MATCH(Bonus_StatAn!$B877,Analysis!$A:$A,0))</f>
        <v>failed</v>
      </c>
      <c r="D877" s="6">
        <f>INDEX(backers,MATCH(Bonus_StatAn!$B877,Analysis!$A:$A,0))</f>
        <v>21</v>
      </c>
      <c r="E877" t="b">
        <f t="shared" si="52"/>
        <v>0</v>
      </c>
      <c r="F877" t="b">
        <f t="shared" si="53"/>
        <v>1</v>
      </c>
      <c r="G877" t="str">
        <f t="shared" si="54"/>
        <v/>
      </c>
      <c r="H877">
        <f t="shared" si="55"/>
        <v>21</v>
      </c>
    </row>
    <row r="878" spans="2:8" x14ac:dyDescent="0.35">
      <c r="B878" s="6">
        <v>875</v>
      </c>
      <c r="C878" t="str">
        <f>INDEX(state,MATCH(Bonus_StatAn!$B878,Analysis!$A:$A,0))</f>
        <v>failed</v>
      </c>
      <c r="D878" s="6">
        <f>INDEX(backers,MATCH(Bonus_StatAn!$B878,Analysis!$A:$A,0))</f>
        <v>0</v>
      </c>
      <c r="E878" t="b">
        <f t="shared" si="52"/>
        <v>0</v>
      </c>
      <c r="F878" t="b">
        <f t="shared" si="53"/>
        <v>1</v>
      </c>
      <c r="G878" t="str">
        <f t="shared" si="54"/>
        <v/>
      </c>
      <c r="H878">
        <f t="shared" si="55"/>
        <v>0</v>
      </c>
    </row>
    <row r="879" spans="2:8" x14ac:dyDescent="0.35">
      <c r="B879" s="6">
        <v>876</v>
      </c>
      <c r="C879" t="str">
        <f>INDEX(state,MATCH(Bonus_StatAn!$B879,Analysis!$A:$A,0))</f>
        <v>failed</v>
      </c>
      <c r="D879" s="6">
        <f>INDEX(backers,MATCH(Bonus_StatAn!$B879,Analysis!$A:$A,0))</f>
        <v>45</v>
      </c>
      <c r="E879" t="b">
        <f t="shared" si="52"/>
        <v>0</v>
      </c>
      <c r="F879" t="b">
        <f t="shared" si="53"/>
        <v>1</v>
      </c>
      <c r="G879" t="str">
        <f t="shared" si="54"/>
        <v/>
      </c>
      <c r="H879">
        <f t="shared" si="55"/>
        <v>45</v>
      </c>
    </row>
    <row r="880" spans="2:8" x14ac:dyDescent="0.35">
      <c r="B880" s="6">
        <v>877</v>
      </c>
      <c r="C880" t="str">
        <f>INDEX(state,MATCH(Bonus_StatAn!$B880,Analysis!$A:$A,0))</f>
        <v>failed</v>
      </c>
      <c r="D880" s="6">
        <f>INDEX(backers,MATCH(Bonus_StatAn!$B880,Analysis!$A:$A,0))</f>
        <v>29</v>
      </c>
      <c r="E880" t="b">
        <f t="shared" si="52"/>
        <v>0</v>
      </c>
      <c r="F880" t="b">
        <f t="shared" si="53"/>
        <v>1</v>
      </c>
      <c r="G880" t="str">
        <f t="shared" si="54"/>
        <v/>
      </c>
      <c r="H880">
        <f t="shared" si="55"/>
        <v>29</v>
      </c>
    </row>
    <row r="881" spans="2:8" x14ac:dyDescent="0.35">
      <c r="B881" s="6">
        <v>878</v>
      </c>
      <c r="C881" t="str">
        <f>INDEX(state,MATCH(Bonus_StatAn!$B881,Analysis!$A:$A,0))</f>
        <v>failed</v>
      </c>
      <c r="D881" s="6">
        <f>INDEX(backers,MATCH(Bonus_StatAn!$B881,Analysis!$A:$A,0))</f>
        <v>2</v>
      </c>
      <c r="E881" t="b">
        <f t="shared" si="52"/>
        <v>0</v>
      </c>
      <c r="F881" t="b">
        <f t="shared" si="53"/>
        <v>1</v>
      </c>
      <c r="G881" t="str">
        <f t="shared" si="54"/>
        <v/>
      </c>
      <c r="H881">
        <f t="shared" si="55"/>
        <v>2</v>
      </c>
    </row>
    <row r="882" spans="2:8" x14ac:dyDescent="0.35">
      <c r="B882" s="6">
        <v>879</v>
      </c>
      <c r="C882" t="str">
        <f>INDEX(state,MATCH(Bonus_StatAn!$B882,Analysis!$A:$A,0))</f>
        <v>failed</v>
      </c>
      <c r="D882" s="6">
        <f>INDEX(backers,MATCH(Bonus_StatAn!$B882,Analysis!$A:$A,0))</f>
        <v>30</v>
      </c>
      <c r="E882" t="b">
        <f t="shared" si="52"/>
        <v>0</v>
      </c>
      <c r="F882" t="b">
        <f t="shared" si="53"/>
        <v>1</v>
      </c>
      <c r="G882" t="str">
        <f t="shared" si="54"/>
        <v/>
      </c>
      <c r="H882">
        <f t="shared" si="55"/>
        <v>30</v>
      </c>
    </row>
    <row r="883" spans="2:8" x14ac:dyDescent="0.35">
      <c r="B883" s="6">
        <v>880</v>
      </c>
      <c r="C883" t="str">
        <f>INDEX(state,MATCH(Bonus_StatAn!$B883,Analysis!$A:$A,0))</f>
        <v>failed</v>
      </c>
      <c r="D883" s="6">
        <f>INDEX(backers,MATCH(Bonus_StatAn!$B883,Analysis!$A:$A,0))</f>
        <v>8</v>
      </c>
      <c r="E883" t="b">
        <f t="shared" si="52"/>
        <v>0</v>
      </c>
      <c r="F883" t="b">
        <f t="shared" si="53"/>
        <v>1</v>
      </c>
      <c r="G883" t="str">
        <f t="shared" si="54"/>
        <v/>
      </c>
      <c r="H883">
        <f t="shared" si="55"/>
        <v>8</v>
      </c>
    </row>
    <row r="884" spans="2:8" x14ac:dyDescent="0.35">
      <c r="B884" s="6">
        <v>881</v>
      </c>
      <c r="C884" t="str">
        <f>INDEX(state,MATCH(Bonus_StatAn!$B884,Analysis!$A:$A,0))</f>
        <v>failed</v>
      </c>
      <c r="D884" s="6">
        <f>INDEX(backers,MATCH(Bonus_StatAn!$B884,Analysis!$A:$A,0))</f>
        <v>1</v>
      </c>
      <c r="E884" t="b">
        <f t="shared" si="52"/>
        <v>0</v>
      </c>
      <c r="F884" t="b">
        <f t="shared" si="53"/>
        <v>1</v>
      </c>
      <c r="G884" t="str">
        <f t="shared" si="54"/>
        <v/>
      </c>
      <c r="H884">
        <f t="shared" si="55"/>
        <v>1</v>
      </c>
    </row>
    <row r="885" spans="2:8" x14ac:dyDescent="0.35">
      <c r="B885" s="6">
        <v>882</v>
      </c>
      <c r="C885" t="str">
        <f>INDEX(state,MATCH(Bonus_StatAn!$B885,Analysis!$A:$A,0))</f>
        <v>failed</v>
      </c>
      <c r="D885" s="6">
        <f>INDEX(backers,MATCH(Bonus_StatAn!$B885,Analysis!$A:$A,0))</f>
        <v>14</v>
      </c>
      <c r="E885" t="b">
        <f t="shared" si="52"/>
        <v>0</v>
      </c>
      <c r="F885" t="b">
        <f t="shared" si="53"/>
        <v>1</v>
      </c>
      <c r="G885" t="str">
        <f t="shared" si="54"/>
        <v/>
      </c>
      <c r="H885">
        <f t="shared" si="55"/>
        <v>14</v>
      </c>
    </row>
    <row r="886" spans="2:8" x14ac:dyDescent="0.35">
      <c r="B886" s="6">
        <v>883</v>
      </c>
      <c r="C886" t="str">
        <f>INDEX(state,MATCH(Bonus_StatAn!$B886,Analysis!$A:$A,0))</f>
        <v>failed</v>
      </c>
      <c r="D886" s="6">
        <f>INDEX(backers,MATCH(Bonus_StatAn!$B886,Analysis!$A:$A,0))</f>
        <v>24</v>
      </c>
      <c r="E886" t="b">
        <f t="shared" si="52"/>
        <v>0</v>
      </c>
      <c r="F886" t="b">
        <f t="shared" si="53"/>
        <v>1</v>
      </c>
      <c r="G886" t="str">
        <f t="shared" si="54"/>
        <v/>
      </c>
      <c r="H886">
        <f t="shared" si="55"/>
        <v>24</v>
      </c>
    </row>
    <row r="887" spans="2:8" x14ac:dyDescent="0.35">
      <c r="B887" s="6">
        <v>884</v>
      </c>
      <c r="C887" t="str">
        <f>INDEX(state,MATCH(Bonus_StatAn!$B887,Analysis!$A:$A,0))</f>
        <v>failed</v>
      </c>
      <c r="D887" s="6">
        <f>INDEX(backers,MATCH(Bonus_StatAn!$B887,Analysis!$A:$A,0))</f>
        <v>2</v>
      </c>
      <c r="E887" t="b">
        <f t="shared" si="52"/>
        <v>0</v>
      </c>
      <c r="F887" t="b">
        <f t="shared" si="53"/>
        <v>1</v>
      </c>
      <c r="G887" t="str">
        <f t="shared" si="54"/>
        <v/>
      </c>
      <c r="H887">
        <f t="shared" si="55"/>
        <v>2</v>
      </c>
    </row>
    <row r="888" spans="2:8" x14ac:dyDescent="0.35">
      <c r="B888" s="6">
        <v>885</v>
      </c>
      <c r="C888" t="str">
        <f>INDEX(state,MATCH(Bonus_StatAn!$B888,Analysis!$A:$A,0))</f>
        <v>failed</v>
      </c>
      <c r="D888" s="6">
        <f>INDEX(backers,MATCH(Bonus_StatAn!$B888,Analysis!$A:$A,0))</f>
        <v>21</v>
      </c>
      <c r="E888" t="b">
        <f t="shared" si="52"/>
        <v>0</v>
      </c>
      <c r="F888" t="b">
        <f t="shared" si="53"/>
        <v>1</v>
      </c>
      <c r="G888" t="str">
        <f t="shared" si="54"/>
        <v/>
      </c>
      <c r="H888">
        <f t="shared" si="55"/>
        <v>21</v>
      </c>
    </row>
    <row r="889" spans="2:8" x14ac:dyDescent="0.35">
      <c r="B889" s="6">
        <v>886</v>
      </c>
      <c r="C889" t="str">
        <f>INDEX(state,MATCH(Bonus_StatAn!$B889,Analysis!$A:$A,0))</f>
        <v>failed</v>
      </c>
      <c r="D889" s="6">
        <f>INDEX(backers,MATCH(Bonus_StatAn!$B889,Analysis!$A:$A,0))</f>
        <v>7</v>
      </c>
      <c r="E889" t="b">
        <f t="shared" si="52"/>
        <v>0</v>
      </c>
      <c r="F889" t="b">
        <f t="shared" si="53"/>
        <v>1</v>
      </c>
      <c r="G889" t="str">
        <f t="shared" si="54"/>
        <v/>
      </c>
      <c r="H889">
        <f t="shared" si="55"/>
        <v>7</v>
      </c>
    </row>
    <row r="890" spans="2:8" x14ac:dyDescent="0.35">
      <c r="B890" s="6">
        <v>887</v>
      </c>
      <c r="C890" t="str">
        <f>INDEX(state,MATCH(Bonus_StatAn!$B890,Analysis!$A:$A,0))</f>
        <v>failed</v>
      </c>
      <c r="D890" s="6">
        <f>INDEX(backers,MATCH(Bonus_StatAn!$B890,Analysis!$A:$A,0))</f>
        <v>0</v>
      </c>
      <c r="E890" t="b">
        <f t="shared" si="52"/>
        <v>0</v>
      </c>
      <c r="F890" t="b">
        <f t="shared" si="53"/>
        <v>1</v>
      </c>
      <c r="G890" t="str">
        <f t="shared" si="54"/>
        <v/>
      </c>
      <c r="H890">
        <f t="shared" si="55"/>
        <v>0</v>
      </c>
    </row>
    <row r="891" spans="2:8" x14ac:dyDescent="0.35">
      <c r="B891" s="6">
        <v>888</v>
      </c>
      <c r="C891" t="str">
        <f>INDEX(state,MATCH(Bonus_StatAn!$B891,Analysis!$A:$A,0))</f>
        <v>failed</v>
      </c>
      <c r="D891" s="6">
        <f>INDEX(backers,MATCH(Bonus_StatAn!$B891,Analysis!$A:$A,0))</f>
        <v>4</v>
      </c>
      <c r="E891" t="b">
        <f t="shared" si="52"/>
        <v>0</v>
      </c>
      <c r="F891" t="b">
        <f t="shared" si="53"/>
        <v>1</v>
      </c>
      <c r="G891" t="str">
        <f t="shared" si="54"/>
        <v/>
      </c>
      <c r="H891">
        <f t="shared" si="55"/>
        <v>4</v>
      </c>
    </row>
    <row r="892" spans="2:8" x14ac:dyDescent="0.35">
      <c r="B892" s="6">
        <v>889</v>
      </c>
      <c r="C892" t="str">
        <f>INDEX(state,MATCH(Bonus_StatAn!$B892,Analysis!$A:$A,0))</f>
        <v>failed</v>
      </c>
      <c r="D892" s="6">
        <f>INDEX(backers,MATCH(Bonus_StatAn!$B892,Analysis!$A:$A,0))</f>
        <v>32</v>
      </c>
      <c r="E892" t="b">
        <f t="shared" si="52"/>
        <v>0</v>
      </c>
      <c r="F892" t="b">
        <f t="shared" si="53"/>
        <v>1</v>
      </c>
      <c r="G892" t="str">
        <f t="shared" si="54"/>
        <v/>
      </c>
      <c r="H892">
        <f t="shared" si="55"/>
        <v>32</v>
      </c>
    </row>
    <row r="893" spans="2:8" x14ac:dyDescent="0.35">
      <c r="B893" s="6">
        <v>890</v>
      </c>
      <c r="C893" t="str">
        <f>INDEX(state,MATCH(Bonus_StatAn!$B893,Analysis!$A:$A,0))</f>
        <v>failed</v>
      </c>
      <c r="D893" s="6">
        <f>INDEX(backers,MATCH(Bonus_StatAn!$B893,Analysis!$A:$A,0))</f>
        <v>4</v>
      </c>
      <c r="E893" t="b">
        <f t="shared" si="52"/>
        <v>0</v>
      </c>
      <c r="F893" t="b">
        <f t="shared" si="53"/>
        <v>1</v>
      </c>
      <c r="G893" t="str">
        <f t="shared" si="54"/>
        <v/>
      </c>
      <c r="H893">
        <f t="shared" si="55"/>
        <v>4</v>
      </c>
    </row>
    <row r="894" spans="2:8" x14ac:dyDescent="0.35">
      <c r="B894" s="6">
        <v>891</v>
      </c>
      <c r="C894" t="str">
        <f>INDEX(state,MATCH(Bonus_StatAn!$B894,Analysis!$A:$A,0))</f>
        <v>failed</v>
      </c>
      <c r="D894" s="6">
        <f>INDEX(backers,MATCH(Bonus_StatAn!$B894,Analysis!$A:$A,0))</f>
        <v>9</v>
      </c>
      <c r="E894" t="b">
        <f t="shared" si="52"/>
        <v>0</v>
      </c>
      <c r="F894" t="b">
        <f t="shared" si="53"/>
        <v>1</v>
      </c>
      <c r="G894" t="str">
        <f t="shared" si="54"/>
        <v/>
      </c>
      <c r="H894">
        <f t="shared" si="55"/>
        <v>9</v>
      </c>
    </row>
    <row r="895" spans="2:8" x14ac:dyDescent="0.35">
      <c r="B895" s="6">
        <v>892</v>
      </c>
      <c r="C895" t="str">
        <f>INDEX(state,MATCH(Bonus_StatAn!$B895,Analysis!$A:$A,0))</f>
        <v>failed</v>
      </c>
      <c r="D895" s="6">
        <f>INDEX(backers,MATCH(Bonus_StatAn!$B895,Analysis!$A:$A,0))</f>
        <v>17</v>
      </c>
      <c r="E895" t="b">
        <f t="shared" si="52"/>
        <v>0</v>
      </c>
      <c r="F895" t="b">
        <f t="shared" si="53"/>
        <v>1</v>
      </c>
      <c r="G895" t="str">
        <f t="shared" si="54"/>
        <v/>
      </c>
      <c r="H895">
        <f t="shared" si="55"/>
        <v>17</v>
      </c>
    </row>
    <row r="896" spans="2:8" x14ac:dyDescent="0.35">
      <c r="B896" s="6">
        <v>893</v>
      </c>
      <c r="C896" t="str">
        <f>INDEX(state,MATCH(Bonus_StatAn!$B896,Analysis!$A:$A,0))</f>
        <v>failed</v>
      </c>
      <c r="D896" s="6">
        <f>INDEX(backers,MATCH(Bonus_StatAn!$B896,Analysis!$A:$A,0))</f>
        <v>5</v>
      </c>
      <c r="E896" t="b">
        <f t="shared" si="52"/>
        <v>0</v>
      </c>
      <c r="F896" t="b">
        <f t="shared" si="53"/>
        <v>1</v>
      </c>
      <c r="G896" t="str">
        <f t="shared" si="54"/>
        <v/>
      </c>
      <c r="H896">
        <f t="shared" si="55"/>
        <v>5</v>
      </c>
    </row>
    <row r="897" spans="2:8" x14ac:dyDescent="0.35">
      <c r="B897" s="6">
        <v>894</v>
      </c>
      <c r="C897" t="str">
        <f>INDEX(state,MATCH(Bonus_StatAn!$B897,Analysis!$A:$A,0))</f>
        <v>failed</v>
      </c>
      <c r="D897" s="6">
        <f>INDEX(backers,MATCH(Bonus_StatAn!$B897,Analysis!$A:$A,0))</f>
        <v>53</v>
      </c>
      <c r="E897" t="b">
        <f t="shared" si="52"/>
        <v>0</v>
      </c>
      <c r="F897" t="b">
        <f t="shared" si="53"/>
        <v>1</v>
      </c>
      <c r="G897" t="str">
        <f t="shared" si="54"/>
        <v/>
      </c>
      <c r="H897">
        <f t="shared" si="55"/>
        <v>53</v>
      </c>
    </row>
    <row r="898" spans="2:8" x14ac:dyDescent="0.35">
      <c r="B898" s="6">
        <v>895</v>
      </c>
      <c r="C898" t="str">
        <f>INDEX(state,MATCH(Bonus_StatAn!$B898,Analysis!$A:$A,0))</f>
        <v>failed</v>
      </c>
      <c r="D898" s="6">
        <f>INDEX(backers,MATCH(Bonus_StatAn!$B898,Analysis!$A:$A,0))</f>
        <v>7</v>
      </c>
      <c r="E898" t="b">
        <f t="shared" si="52"/>
        <v>0</v>
      </c>
      <c r="F898" t="b">
        <f t="shared" si="53"/>
        <v>1</v>
      </c>
      <c r="G898" t="str">
        <f t="shared" si="54"/>
        <v/>
      </c>
      <c r="H898">
        <f t="shared" si="55"/>
        <v>7</v>
      </c>
    </row>
    <row r="899" spans="2:8" x14ac:dyDescent="0.35">
      <c r="B899" s="6">
        <v>896</v>
      </c>
      <c r="C899" t="str">
        <f>INDEX(state,MATCH(Bonus_StatAn!$B899,Analysis!$A:$A,0))</f>
        <v>failed</v>
      </c>
      <c r="D899" s="6">
        <f>INDEX(backers,MATCH(Bonus_StatAn!$B899,Analysis!$A:$A,0))</f>
        <v>72</v>
      </c>
      <c r="E899" t="b">
        <f t="shared" si="52"/>
        <v>0</v>
      </c>
      <c r="F899" t="b">
        <f t="shared" si="53"/>
        <v>1</v>
      </c>
      <c r="G899" t="str">
        <f t="shared" si="54"/>
        <v/>
      </c>
      <c r="H899">
        <f t="shared" si="55"/>
        <v>72</v>
      </c>
    </row>
    <row r="900" spans="2:8" x14ac:dyDescent="0.35">
      <c r="B900" s="6">
        <v>897</v>
      </c>
      <c r="C900" t="str">
        <f>INDEX(state,MATCH(Bonus_StatAn!$B900,Analysis!$A:$A,0))</f>
        <v>failed</v>
      </c>
      <c r="D900" s="6">
        <f>INDEX(backers,MATCH(Bonus_StatAn!$B900,Analysis!$A:$A,0))</f>
        <v>0</v>
      </c>
      <c r="E900" t="b">
        <f t="shared" ref="E900:E963" si="56">$C900="successful"</f>
        <v>0</v>
      </c>
      <c r="F900" t="b">
        <f t="shared" ref="F900:F963" si="57">OR($C900="canceled", $C900="failed")</f>
        <v>1</v>
      </c>
      <c r="G900" t="str">
        <f t="shared" ref="G900:G963" si="58">IF($E900, D900, "")</f>
        <v/>
      </c>
      <c r="H900">
        <f t="shared" ref="H900:H963" si="59">IF(F900, D900, "")</f>
        <v>0</v>
      </c>
    </row>
    <row r="901" spans="2:8" x14ac:dyDescent="0.35">
      <c r="B901" s="6">
        <v>898</v>
      </c>
      <c r="C901" t="str">
        <f>INDEX(state,MATCH(Bonus_StatAn!$B901,Analysis!$A:$A,0))</f>
        <v>failed</v>
      </c>
      <c r="D901" s="6">
        <f>INDEX(backers,MATCH(Bonus_StatAn!$B901,Analysis!$A:$A,0))</f>
        <v>2</v>
      </c>
      <c r="E901" t="b">
        <f t="shared" si="56"/>
        <v>0</v>
      </c>
      <c r="F901" t="b">
        <f t="shared" si="57"/>
        <v>1</v>
      </c>
      <c r="G901" t="str">
        <f t="shared" si="58"/>
        <v/>
      </c>
      <c r="H901">
        <f t="shared" si="59"/>
        <v>2</v>
      </c>
    </row>
    <row r="902" spans="2:8" x14ac:dyDescent="0.35">
      <c r="B902" s="6">
        <v>899</v>
      </c>
      <c r="C902" t="str">
        <f>INDEX(state,MATCH(Bonus_StatAn!$B902,Analysis!$A:$A,0))</f>
        <v>failed</v>
      </c>
      <c r="D902" s="6">
        <f>INDEX(backers,MATCH(Bonus_StatAn!$B902,Analysis!$A:$A,0))</f>
        <v>8</v>
      </c>
      <c r="E902" t="b">
        <f t="shared" si="56"/>
        <v>0</v>
      </c>
      <c r="F902" t="b">
        <f t="shared" si="57"/>
        <v>1</v>
      </c>
      <c r="G902" t="str">
        <f t="shared" si="58"/>
        <v/>
      </c>
      <c r="H902">
        <f t="shared" si="59"/>
        <v>8</v>
      </c>
    </row>
    <row r="903" spans="2:8" x14ac:dyDescent="0.35">
      <c r="B903" s="6">
        <v>900</v>
      </c>
      <c r="C903" t="str">
        <f>INDEX(state,MATCH(Bonus_StatAn!$B903,Analysis!$A:$A,0))</f>
        <v>failed</v>
      </c>
      <c r="D903" s="6">
        <f>INDEX(backers,MATCH(Bonus_StatAn!$B903,Analysis!$A:$A,0))</f>
        <v>2</v>
      </c>
      <c r="E903" t="b">
        <f t="shared" si="56"/>
        <v>0</v>
      </c>
      <c r="F903" t="b">
        <f t="shared" si="57"/>
        <v>1</v>
      </c>
      <c r="G903" t="str">
        <f t="shared" si="58"/>
        <v/>
      </c>
      <c r="H903">
        <f t="shared" si="59"/>
        <v>2</v>
      </c>
    </row>
    <row r="904" spans="2:8" x14ac:dyDescent="0.35">
      <c r="B904" s="6">
        <v>901</v>
      </c>
      <c r="C904" t="str">
        <f>INDEX(state,MATCH(Bonus_StatAn!$B904,Analysis!$A:$A,0))</f>
        <v>failed</v>
      </c>
      <c r="D904" s="6">
        <f>INDEX(backers,MATCH(Bonus_StatAn!$B904,Analysis!$A:$A,0))</f>
        <v>0</v>
      </c>
      <c r="E904" t="b">
        <f t="shared" si="56"/>
        <v>0</v>
      </c>
      <c r="F904" t="b">
        <f t="shared" si="57"/>
        <v>1</v>
      </c>
      <c r="G904" t="str">
        <f t="shared" si="58"/>
        <v/>
      </c>
      <c r="H904">
        <f t="shared" si="59"/>
        <v>0</v>
      </c>
    </row>
    <row r="905" spans="2:8" x14ac:dyDescent="0.35">
      <c r="B905" s="6">
        <v>902</v>
      </c>
      <c r="C905" t="str">
        <f>INDEX(state,MATCH(Bonus_StatAn!$B905,Analysis!$A:$A,0))</f>
        <v>failed</v>
      </c>
      <c r="D905" s="6">
        <f>INDEX(backers,MATCH(Bonus_StatAn!$B905,Analysis!$A:$A,0))</f>
        <v>3</v>
      </c>
      <c r="E905" t="b">
        <f t="shared" si="56"/>
        <v>0</v>
      </c>
      <c r="F905" t="b">
        <f t="shared" si="57"/>
        <v>1</v>
      </c>
      <c r="G905" t="str">
        <f t="shared" si="58"/>
        <v/>
      </c>
      <c r="H905">
        <f t="shared" si="59"/>
        <v>3</v>
      </c>
    </row>
    <row r="906" spans="2:8" x14ac:dyDescent="0.35">
      <c r="B906" s="6">
        <v>903</v>
      </c>
      <c r="C906" t="str">
        <f>INDEX(state,MATCH(Bonus_StatAn!$B906,Analysis!$A:$A,0))</f>
        <v>failed</v>
      </c>
      <c r="D906" s="6">
        <f>INDEX(backers,MATCH(Bonus_StatAn!$B906,Analysis!$A:$A,0))</f>
        <v>4</v>
      </c>
      <c r="E906" t="b">
        <f t="shared" si="56"/>
        <v>0</v>
      </c>
      <c r="F906" t="b">
        <f t="shared" si="57"/>
        <v>1</v>
      </c>
      <c r="G906" t="str">
        <f t="shared" si="58"/>
        <v/>
      </c>
      <c r="H906">
        <f t="shared" si="59"/>
        <v>4</v>
      </c>
    </row>
    <row r="907" spans="2:8" x14ac:dyDescent="0.35">
      <c r="B907" s="6">
        <v>904</v>
      </c>
      <c r="C907" t="str">
        <f>INDEX(state,MATCH(Bonus_StatAn!$B907,Analysis!$A:$A,0))</f>
        <v>failed</v>
      </c>
      <c r="D907" s="6">
        <f>INDEX(backers,MATCH(Bonus_StatAn!$B907,Analysis!$A:$A,0))</f>
        <v>3</v>
      </c>
      <c r="E907" t="b">
        <f t="shared" si="56"/>
        <v>0</v>
      </c>
      <c r="F907" t="b">
        <f t="shared" si="57"/>
        <v>1</v>
      </c>
      <c r="G907" t="str">
        <f t="shared" si="58"/>
        <v/>
      </c>
      <c r="H907">
        <f t="shared" si="59"/>
        <v>3</v>
      </c>
    </row>
    <row r="908" spans="2:8" x14ac:dyDescent="0.35">
      <c r="B908" s="6">
        <v>905</v>
      </c>
      <c r="C908" t="str">
        <f>INDEX(state,MATCH(Bonus_StatAn!$B908,Analysis!$A:$A,0))</f>
        <v>failed</v>
      </c>
      <c r="D908" s="6">
        <f>INDEX(backers,MATCH(Bonus_StatAn!$B908,Analysis!$A:$A,0))</f>
        <v>6</v>
      </c>
      <c r="E908" t="b">
        <f t="shared" si="56"/>
        <v>0</v>
      </c>
      <c r="F908" t="b">
        <f t="shared" si="57"/>
        <v>1</v>
      </c>
      <c r="G908" t="str">
        <f t="shared" si="58"/>
        <v/>
      </c>
      <c r="H908">
        <f t="shared" si="59"/>
        <v>6</v>
      </c>
    </row>
    <row r="909" spans="2:8" x14ac:dyDescent="0.35">
      <c r="B909" s="6">
        <v>906</v>
      </c>
      <c r="C909" t="str">
        <f>INDEX(state,MATCH(Bonus_StatAn!$B909,Analysis!$A:$A,0))</f>
        <v>failed</v>
      </c>
      <c r="D909" s="6">
        <f>INDEX(backers,MATCH(Bonus_StatAn!$B909,Analysis!$A:$A,0))</f>
        <v>0</v>
      </c>
      <c r="E909" t="b">
        <f t="shared" si="56"/>
        <v>0</v>
      </c>
      <c r="F909" t="b">
        <f t="shared" si="57"/>
        <v>1</v>
      </c>
      <c r="G909" t="str">
        <f t="shared" si="58"/>
        <v/>
      </c>
      <c r="H909">
        <f t="shared" si="59"/>
        <v>0</v>
      </c>
    </row>
    <row r="910" spans="2:8" x14ac:dyDescent="0.35">
      <c r="B910" s="6">
        <v>907</v>
      </c>
      <c r="C910" t="str">
        <f>INDEX(state,MATCH(Bonus_StatAn!$B910,Analysis!$A:$A,0))</f>
        <v>failed</v>
      </c>
      <c r="D910" s="6">
        <f>INDEX(backers,MATCH(Bonus_StatAn!$B910,Analysis!$A:$A,0))</f>
        <v>0</v>
      </c>
      <c r="E910" t="b">
        <f t="shared" si="56"/>
        <v>0</v>
      </c>
      <c r="F910" t="b">
        <f t="shared" si="57"/>
        <v>1</v>
      </c>
      <c r="G910" t="str">
        <f t="shared" si="58"/>
        <v/>
      </c>
      <c r="H910">
        <f t="shared" si="59"/>
        <v>0</v>
      </c>
    </row>
    <row r="911" spans="2:8" x14ac:dyDescent="0.35">
      <c r="B911" s="6">
        <v>908</v>
      </c>
      <c r="C911" t="str">
        <f>INDEX(state,MATCH(Bonus_StatAn!$B911,Analysis!$A:$A,0))</f>
        <v>failed</v>
      </c>
      <c r="D911" s="6">
        <f>INDEX(backers,MATCH(Bonus_StatAn!$B911,Analysis!$A:$A,0))</f>
        <v>0</v>
      </c>
      <c r="E911" t="b">
        <f t="shared" si="56"/>
        <v>0</v>
      </c>
      <c r="F911" t="b">
        <f t="shared" si="57"/>
        <v>1</v>
      </c>
      <c r="G911" t="str">
        <f t="shared" si="58"/>
        <v/>
      </c>
      <c r="H911">
        <f t="shared" si="59"/>
        <v>0</v>
      </c>
    </row>
    <row r="912" spans="2:8" x14ac:dyDescent="0.35">
      <c r="B912" s="6">
        <v>909</v>
      </c>
      <c r="C912" t="str">
        <f>INDEX(state,MATCH(Bonus_StatAn!$B912,Analysis!$A:$A,0))</f>
        <v>failed</v>
      </c>
      <c r="D912" s="6">
        <f>INDEX(backers,MATCH(Bonus_StatAn!$B912,Analysis!$A:$A,0))</f>
        <v>8</v>
      </c>
      <c r="E912" t="b">
        <f t="shared" si="56"/>
        <v>0</v>
      </c>
      <c r="F912" t="b">
        <f t="shared" si="57"/>
        <v>1</v>
      </c>
      <c r="G912" t="str">
        <f t="shared" si="58"/>
        <v/>
      </c>
      <c r="H912">
        <f t="shared" si="59"/>
        <v>8</v>
      </c>
    </row>
    <row r="913" spans="2:8" x14ac:dyDescent="0.35">
      <c r="B913" s="6">
        <v>910</v>
      </c>
      <c r="C913" t="str">
        <f>INDEX(state,MATCH(Bonus_StatAn!$B913,Analysis!$A:$A,0))</f>
        <v>failed</v>
      </c>
      <c r="D913" s="6">
        <f>INDEX(backers,MATCH(Bonus_StatAn!$B913,Analysis!$A:$A,0))</f>
        <v>5</v>
      </c>
      <c r="E913" t="b">
        <f t="shared" si="56"/>
        <v>0</v>
      </c>
      <c r="F913" t="b">
        <f t="shared" si="57"/>
        <v>1</v>
      </c>
      <c r="G913" t="str">
        <f t="shared" si="58"/>
        <v/>
      </c>
      <c r="H913">
        <f t="shared" si="59"/>
        <v>5</v>
      </c>
    </row>
    <row r="914" spans="2:8" x14ac:dyDescent="0.35">
      <c r="B914" s="6">
        <v>911</v>
      </c>
      <c r="C914" t="str">
        <f>INDEX(state,MATCH(Bonus_StatAn!$B914,Analysis!$A:$A,0))</f>
        <v>failed</v>
      </c>
      <c r="D914" s="6">
        <f>INDEX(backers,MATCH(Bonus_StatAn!$B914,Analysis!$A:$A,0))</f>
        <v>0</v>
      </c>
      <c r="E914" t="b">
        <f t="shared" si="56"/>
        <v>0</v>
      </c>
      <c r="F914" t="b">
        <f t="shared" si="57"/>
        <v>1</v>
      </c>
      <c r="G914" t="str">
        <f t="shared" si="58"/>
        <v/>
      </c>
      <c r="H914">
        <f t="shared" si="59"/>
        <v>0</v>
      </c>
    </row>
    <row r="915" spans="2:8" x14ac:dyDescent="0.35">
      <c r="B915" s="6">
        <v>912</v>
      </c>
      <c r="C915" t="str">
        <f>INDEX(state,MATCH(Bonus_StatAn!$B915,Analysis!$A:$A,0))</f>
        <v>failed</v>
      </c>
      <c r="D915" s="6">
        <f>INDEX(backers,MATCH(Bonus_StatAn!$B915,Analysis!$A:$A,0))</f>
        <v>2</v>
      </c>
      <c r="E915" t="b">
        <f t="shared" si="56"/>
        <v>0</v>
      </c>
      <c r="F915" t="b">
        <f t="shared" si="57"/>
        <v>1</v>
      </c>
      <c r="G915" t="str">
        <f t="shared" si="58"/>
        <v/>
      </c>
      <c r="H915">
        <f t="shared" si="59"/>
        <v>2</v>
      </c>
    </row>
    <row r="916" spans="2:8" x14ac:dyDescent="0.35">
      <c r="B916" s="6">
        <v>913</v>
      </c>
      <c r="C916" t="str">
        <f>INDEX(state,MATCH(Bonus_StatAn!$B916,Analysis!$A:$A,0))</f>
        <v>failed</v>
      </c>
      <c r="D916" s="6">
        <f>INDEX(backers,MATCH(Bonus_StatAn!$B916,Analysis!$A:$A,0))</f>
        <v>24</v>
      </c>
      <c r="E916" t="b">
        <f t="shared" si="56"/>
        <v>0</v>
      </c>
      <c r="F916" t="b">
        <f t="shared" si="57"/>
        <v>1</v>
      </c>
      <c r="G916" t="str">
        <f t="shared" si="58"/>
        <v/>
      </c>
      <c r="H916">
        <f t="shared" si="59"/>
        <v>24</v>
      </c>
    </row>
    <row r="917" spans="2:8" x14ac:dyDescent="0.35">
      <c r="B917" s="6">
        <v>914</v>
      </c>
      <c r="C917" t="str">
        <f>INDEX(state,MATCH(Bonus_StatAn!$B917,Analysis!$A:$A,0))</f>
        <v>failed</v>
      </c>
      <c r="D917" s="6">
        <f>INDEX(backers,MATCH(Bonus_StatAn!$B917,Analysis!$A:$A,0))</f>
        <v>0</v>
      </c>
      <c r="E917" t="b">
        <f t="shared" si="56"/>
        <v>0</v>
      </c>
      <c r="F917" t="b">
        <f t="shared" si="57"/>
        <v>1</v>
      </c>
      <c r="G917" t="str">
        <f t="shared" si="58"/>
        <v/>
      </c>
      <c r="H917">
        <f t="shared" si="59"/>
        <v>0</v>
      </c>
    </row>
    <row r="918" spans="2:8" x14ac:dyDescent="0.35">
      <c r="B918" s="6">
        <v>915</v>
      </c>
      <c r="C918" t="str">
        <f>INDEX(state,MATCH(Bonus_StatAn!$B918,Analysis!$A:$A,0))</f>
        <v>failed</v>
      </c>
      <c r="D918" s="6">
        <f>INDEX(backers,MATCH(Bonus_StatAn!$B918,Analysis!$A:$A,0))</f>
        <v>9</v>
      </c>
      <c r="E918" t="b">
        <f t="shared" si="56"/>
        <v>0</v>
      </c>
      <c r="F918" t="b">
        <f t="shared" si="57"/>
        <v>1</v>
      </c>
      <c r="G918" t="str">
        <f t="shared" si="58"/>
        <v/>
      </c>
      <c r="H918">
        <f t="shared" si="59"/>
        <v>9</v>
      </c>
    </row>
    <row r="919" spans="2:8" x14ac:dyDescent="0.35">
      <c r="B919" s="6">
        <v>916</v>
      </c>
      <c r="C919" t="str">
        <f>INDEX(state,MATCH(Bonus_StatAn!$B919,Analysis!$A:$A,0))</f>
        <v>failed</v>
      </c>
      <c r="D919" s="6">
        <f>INDEX(backers,MATCH(Bonus_StatAn!$B919,Analysis!$A:$A,0))</f>
        <v>0</v>
      </c>
      <c r="E919" t="b">
        <f t="shared" si="56"/>
        <v>0</v>
      </c>
      <c r="F919" t="b">
        <f t="shared" si="57"/>
        <v>1</v>
      </c>
      <c r="G919" t="str">
        <f t="shared" si="58"/>
        <v/>
      </c>
      <c r="H919">
        <f t="shared" si="59"/>
        <v>0</v>
      </c>
    </row>
    <row r="920" spans="2:8" x14ac:dyDescent="0.35">
      <c r="B920" s="6">
        <v>917</v>
      </c>
      <c r="C920" t="str">
        <f>INDEX(state,MATCH(Bonus_StatAn!$B920,Analysis!$A:$A,0))</f>
        <v>failed</v>
      </c>
      <c r="D920" s="6">
        <f>INDEX(backers,MATCH(Bonus_StatAn!$B920,Analysis!$A:$A,0))</f>
        <v>1</v>
      </c>
      <c r="E920" t="b">
        <f t="shared" si="56"/>
        <v>0</v>
      </c>
      <c r="F920" t="b">
        <f t="shared" si="57"/>
        <v>1</v>
      </c>
      <c r="G920" t="str">
        <f t="shared" si="58"/>
        <v/>
      </c>
      <c r="H920">
        <f t="shared" si="59"/>
        <v>1</v>
      </c>
    </row>
    <row r="921" spans="2:8" x14ac:dyDescent="0.35">
      <c r="B921" s="6">
        <v>918</v>
      </c>
      <c r="C921" t="str">
        <f>INDEX(state,MATCH(Bonus_StatAn!$B921,Analysis!$A:$A,0))</f>
        <v>failed</v>
      </c>
      <c r="D921" s="6">
        <f>INDEX(backers,MATCH(Bonus_StatAn!$B921,Analysis!$A:$A,0))</f>
        <v>10</v>
      </c>
      <c r="E921" t="b">
        <f t="shared" si="56"/>
        <v>0</v>
      </c>
      <c r="F921" t="b">
        <f t="shared" si="57"/>
        <v>1</v>
      </c>
      <c r="G921" t="str">
        <f t="shared" si="58"/>
        <v/>
      </c>
      <c r="H921">
        <f t="shared" si="59"/>
        <v>10</v>
      </c>
    </row>
    <row r="922" spans="2:8" x14ac:dyDescent="0.35">
      <c r="B922" s="6">
        <v>919</v>
      </c>
      <c r="C922" t="str">
        <f>INDEX(state,MATCH(Bonus_StatAn!$B922,Analysis!$A:$A,0))</f>
        <v>failed</v>
      </c>
      <c r="D922" s="6">
        <f>INDEX(backers,MATCH(Bonus_StatAn!$B922,Analysis!$A:$A,0))</f>
        <v>1</v>
      </c>
      <c r="E922" t="b">
        <f t="shared" si="56"/>
        <v>0</v>
      </c>
      <c r="F922" t="b">
        <f t="shared" si="57"/>
        <v>1</v>
      </c>
      <c r="G922" t="str">
        <f t="shared" si="58"/>
        <v/>
      </c>
      <c r="H922">
        <f t="shared" si="59"/>
        <v>1</v>
      </c>
    </row>
    <row r="923" spans="2:8" x14ac:dyDescent="0.35">
      <c r="B923" s="6">
        <v>920</v>
      </c>
      <c r="C923" t="str">
        <f>INDEX(state,MATCH(Bonus_StatAn!$B923,Analysis!$A:$A,0))</f>
        <v>failed</v>
      </c>
      <c r="D923" s="6">
        <f>INDEX(backers,MATCH(Bonus_StatAn!$B923,Analysis!$A:$A,0))</f>
        <v>0</v>
      </c>
      <c r="E923" t="b">
        <f t="shared" si="56"/>
        <v>0</v>
      </c>
      <c r="F923" t="b">
        <f t="shared" si="57"/>
        <v>1</v>
      </c>
      <c r="G923" t="str">
        <f t="shared" si="58"/>
        <v/>
      </c>
      <c r="H923">
        <f t="shared" si="59"/>
        <v>0</v>
      </c>
    </row>
    <row r="924" spans="2:8" x14ac:dyDescent="0.35">
      <c r="B924" s="6">
        <v>921</v>
      </c>
      <c r="C924" t="str">
        <f>INDEX(state,MATCH(Bonus_StatAn!$B924,Analysis!$A:$A,0))</f>
        <v>failed</v>
      </c>
      <c r="D924" s="6">
        <f>INDEX(backers,MATCH(Bonus_StatAn!$B924,Analysis!$A:$A,0))</f>
        <v>20</v>
      </c>
      <c r="E924" t="b">
        <f t="shared" si="56"/>
        <v>0</v>
      </c>
      <c r="F924" t="b">
        <f t="shared" si="57"/>
        <v>1</v>
      </c>
      <c r="G924" t="str">
        <f t="shared" si="58"/>
        <v/>
      </c>
      <c r="H924">
        <f t="shared" si="59"/>
        <v>20</v>
      </c>
    </row>
    <row r="925" spans="2:8" x14ac:dyDescent="0.35">
      <c r="B925" s="6">
        <v>922</v>
      </c>
      <c r="C925" t="str">
        <f>INDEX(state,MATCH(Bonus_StatAn!$B925,Analysis!$A:$A,0))</f>
        <v>failed</v>
      </c>
      <c r="D925" s="6">
        <f>INDEX(backers,MATCH(Bonus_StatAn!$B925,Analysis!$A:$A,0))</f>
        <v>30</v>
      </c>
      <c r="E925" t="b">
        <f t="shared" si="56"/>
        <v>0</v>
      </c>
      <c r="F925" t="b">
        <f t="shared" si="57"/>
        <v>1</v>
      </c>
      <c r="G925" t="str">
        <f t="shared" si="58"/>
        <v/>
      </c>
      <c r="H925">
        <f t="shared" si="59"/>
        <v>30</v>
      </c>
    </row>
    <row r="926" spans="2:8" x14ac:dyDescent="0.35">
      <c r="B926" s="6">
        <v>923</v>
      </c>
      <c r="C926" t="str">
        <f>INDEX(state,MATCH(Bonus_StatAn!$B926,Analysis!$A:$A,0))</f>
        <v>failed</v>
      </c>
      <c r="D926" s="6">
        <f>INDEX(backers,MATCH(Bonus_StatAn!$B926,Analysis!$A:$A,0))</f>
        <v>6</v>
      </c>
      <c r="E926" t="b">
        <f t="shared" si="56"/>
        <v>0</v>
      </c>
      <c r="F926" t="b">
        <f t="shared" si="57"/>
        <v>1</v>
      </c>
      <c r="G926" t="str">
        <f t="shared" si="58"/>
        <v/>
      </c>
      <c r="H926">
        <f t="shared" si="59"/>
        <v>6</v>
      </c>
    </row>
    <row r="927" spans="2:8" x14ac:dyDescent="0.35">
      <c r="B927" s="6">
        <v>924</v>
      </c>
      <c r="C927" t="str">
        <f>INDEX(state,MATCH(Bonus_StatAn!$B927,Analysis!$A:$A,0))</f>
        <v>failed</v>
      </c>
      <c r="D927" s="6">
        <f>INDEX(backers,MATCH(Bonus_StatAn!$B927,Analysis!$A:$A,0))</f>
        <v>15</v>
      </c>
      <c r="E927" t="b">
        <f t="shared" si="56"/>
        <v>0</v>
      </c>
      <c r="F927" t="b">
        <f t="shared" si="57"/>
        <v>1</v>
      </c>
      <c r="G927" t="str">
        <f t="shared" si="58"/>
        <v/>
      </c>
      <c r="H927">
        <f t="shared" si="59"/>
        <v>15</v>
      </c>
    </row>
    <row r="928" spans="2:8" x14ac:dyDescent="0.35">
      <c r="B928" s="6">
        <v>925</v>
      </c>
      <c r="C928" t="str">
        <f>INDEX(state,MATCH(Bonus_StatAn!$B928,Analysis!$A:$A,0))</f>
        <v>failed</v>
      </c>
      <c r="D928" s="6">
        <f>INDEX(backers,MATCH(Bonus_StatAn!$B928,Analysis!$A:$A,0))</f>
        <v>5</v>
      </c>
      <c r="E928" t="b">
        <f t="shared" si="56"/>
        <v>0</v>
      </c>
      <c r="F928" t="b">
        <f t="shared" si="57"/>
        <v>1</v>
      </c>
      <c r="G928" t="str">
        <f t="shared" si="58"/>
        <v/>
      </c>
      <c r="H928">
        <f t="shared" si="59"/>
        <v>5</v>
      </c>
    </row>
    <row r="929" spans="2:8" x14ac:dyDescent="0.35">
      <c r="B929" s="6">
        <v>926</v>
      </c>
      <c r="C929" t="str">
        <f>INDEX(state,MATCH(Bonus_StatAn!$B929,Analysis!$A:$A,0))</f>
        <v>failed</v>
      </c>
      <c r="D929" s="6">
        <f>INDEX(backers,MATCH(Bonus_StatAn!$B929,Analysis!$A:$A,0))</f>
        <v>0</v>
      </c>
      <c r="E929" t="b">
        <f t="shared" si="56"/>
        <v>0</v>
      </c>
      <c r="F929" t="b">
        <f t="shared" si="57"/>
        <v>1</v>
      </c>
      <c r="G929" t="str">
        <f t="shared" si="58"/>
        <v/>
      </c>
      <c r="H929">
        <f t="shared" si="59"/>
        <v>0</v>
      </c>
    </row>
    <row r="930" spans="2:8" x14ac:dyDescent="0.35">
      <c r="B930" s="6">
        <v>927</v>
      </c>
      <c r="C930" t="str">
        <f>INDEX(state,MATCH(Bonus_StatAn!$B930,Analysis!$A:$A,0))</f>
        <v>failed</v>
      </c>
      <c r="D930" s="6">
        <f>INDEX(backers,MATCH(Bonus_StatAn!$B930,Analysis!$A:$A,0))</f>
        <v>0</v>
      </c>
      <c r="E930" t="b">
        <f t="shared" si="56"/>
        <v>0</v>
      </c>
      <c r="F930" t="b">
        <f t="shared" si="57"/>
        <v>1</v>
      </c>
      <c r="G930" t="str">
        <f t="shared" si="58"/>
        <v/>
      </c>
      <c r="H930">
        <f t="shared" si="59"/>
        <v>0</v>
      </c>
    </row>
    <row r="931" spans="2:8" x14ac:dyDescent="0.35">
      <c r="B931" s="6">
        <v>928</v>
      </c>
      <c r="C931" t="str">
        <f>INDEX(state,MATCH(Bonus_StatAn!$B931,Analysis!$A:$A,0))</f>
        <v>failed</v>
      </c>
      <c r="D931" s="6">
        <f>INDEX(backers,MATCH(Bonus_StatAn!$B931,Analysis!$A:$A,0))</f>
        <v>28</v>
      </c>
      <c r="E931" t="b">
        <f t="shared" si="56"/>
        <v>0</v>
      </c>
      <c r="F931" t="b">
        <f t="shared" si="57"/>
        <v>1</v>
      </c>
      <c r="G931" t="str">
        <f t="shared" si="58"/>
        <v/>
      </c>
      <c r="H931">
        <f t="shared" si="59"/>
        <v>28</v>
      </c>
    </row>
    <row r="932" spans="2:8" x14ac:dyDescent="0.35">
      <c r="B932" s="6">
        <v>929</v>
      </c>
      <c r="C932" t="str">
        <f>INDEX(state,MATCH(Bonus_StatAn!$B932,Analysis!$A:$A,0))</f>
        <v>failed</v>
      </c>
      <c r="D932" s="6">
        <f>INDEX(backers,MATCH(Bonus_StatAn!$B932,Analysis!$A:$A,0))</f>
        <v>0</v>
      </c>
      <c r="E932" t="b">
        <f t="shared" si="56"/>
        <v>0</v>
      </c>
      <c r="F932" t="b">
        <f t="shared" si="57"/>
        <v>1</v>
      </c>
      <c r="G932" t="str">
        <f t="shared" si="58"/>
        <v/>
      </c>
      <c r="H932">
        <f t="shared" si="59"/>
        <v>0</v>
      </c>
    </row>
    <row r="933" spans="2:8" x14ac:dyDescent="0.35">
      <c r="B933" s="6">
        <v>930</v>
      </c>
      <c r="C933" t="str">
        <f>INDEX(state,MATCH(Bonus_StatAn!$B933,Analysis!$A:$A,0))</f>
        <v>failed</v>
      </c>
      <c r="D933" s="6">
        <f>INDEX(backers,MATCH(Bonus_StatAn!$B933,Analysis!$A:$A,0))</f>
        <v>5</v>
      </c>
      <c r="E933" t="b">
        <f t="shared" si="56"/>
        <v>0</v>
      </c>
      <c r="F933" t="b">
        <f t="shared" si="57"/>
        <v>1</v>
      </c>
      <c r="G933" t="str">
        <f t="shared" si="58"/>
        <v/>
      </c>
      <c r="H933">
        <f t="shared" si="59"/>
        <v>5</v>
      </c>
    </row>
    <row r="934" spans="2:8" x14ac:dyDescent="0.35">
      <c r="B934" s="6">
        <v>931</v>
      </c>
      <c r="C934" t="str">
        <f>INDEX(state,MATCH(Bonus_StatAn!$B934,Analysis!$A:$A,0))</f>
        <v>failed</v>
      </c>
      <c r="D934" s="6">
        <f>INDEX(backers,MATCH(Bonus_StatAn!$B934,Analysis!$A:$A,0))</f>
        <v>7</v>
      </c>
      <c r="E934" t="b">
        <f t="shared" si="56"/>
        <v>0</v>
      </c>
      <c r="F934" t="b">
        <f t="shared" si="57"/>
        <v>1</v>
      </c>
      <c r="G934" t="str">
        <f t="shared" si="58"/>
        <v/>
      </c>
      <c r="H934">
        <f t="shared" si="59"/>
        <v>7</v>
      </c>
    </row>
    <row r="935" spans="2:8" x14ac:dyDescent="0.35">
      <c r="B935" s="6">
        <v>932</v>
      </c>
      <c r="C935" t="str">
        <f>INDEX(state,MATCH(Bonus_StatAn!$B935,Analysis!$A:$A,0))</f>
        <v>failed</v>
      </c>
      <c r="D935" s="6">
        <f>INDEX(backers,MATCH(Bonus_StatAn!$B935,Analysis!$A:$A,0))</f>
        <v>30</v>
      </c>
      <c r="E935" t="b">
        <f t="shared" si="56"/>
        <v>0</v>
      </c>
      <c r="F935" t="b">
        <f t="shared" si="57"/>
        <v>1</v>
      </c>
      <c r="G935" t="str">
        <f t="shared" si="58"/>
        <v/>
      </c>
      <c r="H935">
        <f t="shared" si="59"/>
        <v>30</v>
      </c>
    </row>
    <row r="936" spans="2:8" x14ac:dyDescent="0.35">
      <c r="B936" s="6">
        <v>933</v>
      </c>
      <c r="C936" t="str">
        <f>INDEX(state,MATCH(Bonus_StatAn!$B936,Analysis!$A:$A,0))</f>
        <v>failed</v>
      </c>
      <c r="D936" s="6">
        <f>INDEX(backers,MATCH(Bonus_StatAn!$B936,Analysis!$A:$A,0))</f>
        <v>2</v>
      </c>
      <c r="E936" t="b">
        <f t="shared" si="56"/>
        <v>0</v>
      </c>
      <c r="F936" t="b">
        <f t="shared" si="57"/>
        <v>1</v>
      </c>
      <c r="G936" t="str">
        <f t="shared" si="58"/>
        <v/>
      </c>
      <c r="H936">
        <f t="shared" si="59"/>
        <v>2</v>
      </c>
    </row>
    <row r="937" spans="2:8" x14ac:dyDescent="0.35">
      <c r="B937" s="6">
        <v>934</v>
      </c>
      <c r="C937" t="str">
        <f>INDEX(state,MATCH(Bonus_StatAn!$B937,Analysis!$A:$A,0))</f>
        <v>failed</v>
      </c>
      <c r="D937" s="6">
        <f>INDEX(backers,MATCH(Bonus_StatAn!$B937,Analysis!$A:$A,0))</f>
        <v>30</v>
      </c>
      <c r="E937" t="b">
        <f t="shared" si="56"/>
        <v>0</v>
      </c>
      <c r="F937" t="b">
        <f t="shared" si="57"/>
        <v>1</v>
      </c>
      <c r="G937" t="str">
        <f t="shared" si="58"/>
        <v/>
      </c>
      <c r="H937">
        <f t="shared" si="59"/>
        <v>30</v>
      </c>
    </row>
    <row r="938" spans="2:8" x14ac:dyDescent="0.35">
      <c r="B938" s="6">
        <v>935</v>
      </c>
      <c r="C938" t="str">
        <f>INDEX(state,MATCH(Bonus_StatAn!$B938,Analysis!$A:$A,0))</f>
        <v>failed</v>
      </c>
      <c r="D938" s="6">
        <f>INDEX(backers,MATCH(Bonus_StatAn!$B938,Analysis!$A:$A,0))</f>
        <v>2</v>
      </c>
      <c r="E938" t="b">
        <f t="shared" si="56"/>
        <v>0</v>
      </c>
      <c r="F938" t="b">
        <f t="shared" si="57"/>
        <v>1</v>
      </c>
      <c r="G938" t="str">
        <f t="shared" si="58"/>
        <v/>
      </c>
      <c r="H938">
        <f t="shared" si="59"/>
        <v>2</v>
      </c>
    </row>
    <row r="939" spans="2:8" x14ac:dyDescent="0.35">
      <c r="B939" s="6">
        <v>936</v>
      </c>
      <c r="C939" t="str">
        <f>INDEX(state,MATCH(Bonus_StatAn!$B939,Analysis!$A:$A,0))</f>
        <v>failed</v>
      </c>
      <c r="D939" s="6">
        <f>INDEX(backers,MATCH(Bonus_StatAn!$B939,Analysis!$A:$A,0))</f>
        <v>0</v>
      </c>
      <c r="E939" t="b">
        <f t="shared" si="56"/>
        <v>0</v>
      </c>
      <c r="F939" t="b">
        <f t="shared" si="57"/>
        <v>1</v>
      </c>
      <c r="G939" t="str">
        <f t="shared" si="58"/>
        <v/>
      </c>
      <c r="H939">
        <f t="shared" si="59"/>
        <v>0</v>
      </c>
    </row>
    <row r="940" spans="2:8" x14ac:dyDescent="0.35">
      <c r="B940" s="6">
        <v>937</v>
      </c>
      <c r="C940" t="str">
        <f>INDEX(state,MATCH(Bonus_StatAn!$B940,Analysis!$A:$A,0))</f>
        <v>failed</v>
      </c>
      <c r="D940" s="6">
        <f>INDEX(backers,MATCH(Bonus_StatAn!$B940,Analysis!$A:$A,0))</f>
        <v>2</v>
      </c>
      <c r="E940" t="b">
        <f t="shared" si="56"/>
        <v>0</v>
      </c>
      <c r="F940" t="b">
        <f t="shared" si="57"/>
        <v>1</v>
      </c>
      <c r="G940" t="str">
        <f t="shared" si="58"/>
        <v/>
      </c>
      <c r="H940">
        <f t="shared" si="59"/>
        <v>2</v>
      </c>
    </row>
    <row r="941" spans="2:8" x14ac:dyDescent="0.35">
      <c r="B941" s="6">
        <v>938</v>
      </c>
      <c r="C941" t="str">
        <f>INDEX(state,MATCH(Bonus_StatAn!$B941,Analysis!$A:$A,0))</f>
        <v>failed</v>
      </c>
      <c r="D941" s="6">
        <f>INDEX(backers,MATCH(Bonus_StatAn!$B941,Analysis!$A:$A,0))</f>
        <v>1</v>
      </c>
      <c r="E941" t="b">
        <f t="shared" si="56"/>
        <v>0</v>
      </c>
      <c r="F941" t="b">
        <f t="shared" si="57"/>
        <v>1</v>
      </c>
      <c r="G941" t="str">
        <f t="shared" si="58"/>
        <v/>
      </c>
      <c r="H941">
        <f t="shared" si="59"/>
        <v>1</v>
      </c>
    </row>
    <row r="942" spans="2:8" x14ac:dyDescent="0.35">
      <c r="B942" s="6">
        <v>939</v>
      </c>
      <c r="C942" t="str">
        <f>INDEX(state,MATCH(Bonus_StatAn!$B942,Analysis!$A:$A,0))</f>
        <v>failed</v>
      </c>
      <c r="D942" s="6">
        <f>INDEX(backers,MATCH(Bonus_StatAn!$B942,Analysis!$A:$A,0))</f>
        <v>2</v>
      </c>
      <c r="E942" t="b">
        <f t="shared" si="56"/>
        <v>0</v>
      </c>
      <c r="F942" t="b">
        <f t="shared" si="57"/>
        <v>1</v>
      </c>
      <c r="G942" t="str">
        <f t="shared" si="58"/>
        <v/>
      </c>
      <c r="H942">
        <f t="shared" si="59"/>
        <v>2</v>
      </c>
    </row>
    <row r="943" spans="2:8" x14ac:dyDescent="0.35">
      <c r="B943" s="6">
        <v>940</v>
      </c>
      <c r="C943" t="str">
        <f>INDEX(state,MATCH(Bonus_StatAn!$B943,Analysis!$A:$A,0))</f>
        <v>failed</v>
      </c>
      <c r="D943" s="6">
        <f>INDEX(backers,MATCH(Bonus_StatAn!$B943,Analysis!$A:$A,0))</f>
        <v>14</v>
      </c>
      <c r="E943" t="b">
        <f t="shared" si="56"/>
        <v>0</v>
      </c>
      <c r="F943" t="b">
        <f t="shared" si="57"/>
        <v>1</v>
      </c>
      <c r="G943" t="str">
        <f t="shared" si="58"/>
        <v/>
      </c>
      <c r="H943">
        <f t="shared" si="59"/>
        <v>14</v>
      </c>
    </row>
    <row r="944" spans="2:8" x14ac:dyDescent="0.35">
      <c r="B944" s="6">
        <v>941</v>
      </c>
      <c r="C944" t="str">
        <f>INDEX(state,MATCH(Bonus_StatAn!$B944,Analysis!$A:$A,0))</f>
        <v>failed</v>
      </c>
      <c r="D944" s="6">
        <f>INDEX(backers,MATCH(Bonus_StatAn!$B944,Analysis!$A:$A,0))</f>
        <v>31</v>
      </c>
      <c r="E944" t="b">
        <f t="shared" si="56"/>
        <v>0</v>
      </c>
      <c r="F944" t="b">
        <f t="shared" si="57"/>
        <v>1</v>
      </c>
      <c r="G944" t="str">
        <f t="shared" si="58"/>
        <v/>
      </c>
      <c r="H944">
        <f t="shared" si="59"/>
        <v>31</v>
      </c>
    </row>
    <row r="945" spans="2:8" x14ac:dyDescent="0.35">
      <c r="B945" s="6">
        <v>942</v>
      </c>
      <c r="C945" t="str">
        <f>INDEX(state,MATCH(Bonus_StatAn!$B945,Analysis!$A:$A,0))</f>
        <v>failed</v>
      </c>
      <c r="D945" s="6">
        <f>INDEX(backers,MATCH(Bonus_StatAn!$B945,Analysis!$A:$A,0))</f>
        <v>16</v>
      </c>
      <c r="E945" t="b">
        <f t="shared" si="56"/>
        <v>0</v>
      </c>
      <c r="F945" t="b">
        <f t="shared" si="57"/>
        <v>1</v>
      </c>
      <c r="G945" t="str">
        <f t="shared" si="58"/>
        <v/>
      </c>
      <c r="H945">
        <f t="shared" si="59"/>
        <v>16</v>
      </c>
    </row>
    <row r="946" spans="2:8" x14ac:dyDescent="0.35">
      <c r="B946" s="6">
        <v>943</v>
      </c>
      <c r="C946" t="str">
        <f>INDEX(state,MATCH(Bonus_StatAn!$B946,Analysis!$A:$A,0))</f>
        <v>failed</v>
      </c>
      <c r="D946" s="6">
        <f>INDEX(backers,MATCH(Bonus_StatAn!$B946,Analysis!$A:$A,0))</f>
        <v>12</v>
      </c>
      <c r="E946" t="b">
        <f t="shared" si="56"/>
        <v>0</v>
      </c>
      <c r="F946" t="b">
        <f t="shared" si="57"/>
        <v>1</v>
      </c>
      <c r="G946" t="str">
        <f t="shared" si="58"/>
        <v/>
      </c>
      <c r="H946">
        <f t="shared" si="59"/>
        <v>12</v>
      </c>
    </row>
    <row r="947" spans="2:8" x14ac:dyDescent="0.35">
      <c r="B947" s="6">
        <v>944</v>
      </c>
      <c r="C947" t="str">
        <f>INDEX(state,MATCH(Bonus_StatAn!$B947,Analysis!$A:$A,0))</f>
        <v>failed</v>
      </c>
      <c r="D947" s="6">
        <f>INDEX(backers,MATCH(Bonus_StatAn!$B947,Analysis!$A:$A,0))</f>
        <v>96</v>
      </c>
      <c r="E947" t="b">
        <f t="shared" si="56"/>
        <v>0</v>
      </c>
      <c r="F947" t="b">
        <f t="shared" si="57"/>
        <v>1</v>
      </c>
      <c r="G947" t="str">
        <f t="shared" si="58"/>
        <v/>
      </c>
      <c r="H947">
        <f t="shared" si="59"/>
        <v>96</v>
      </c>
    </row>
    <row r="948" spans="2:8" x14ac:dyDescent="0.35">
      <c r="B948" s="6">
        <v>945</v>
      </c>
      <c r="C948" t="str">
        <f>INDEX(state,MATCH(Bonus_StatAn!$B948,Analysis!$A:$A,0))</f>
        <v>failed</v>
      </c>
      <c r="D948" s="6">
        <f>INDEX(backers,MATCH(Bonus_StatAn!$B948,Analysis!$A:$A,0))</f>
        <v>16</v>
      </c>
      <c r="E948" t="b">
        <f t="shared" si="56"/>
        <v>0</v>
      </c>
      <c r="F948" t="b">
        <f t="shared" si="57"/>
        <v>1</v>
      </c>
      <c r="G948" t="str">
        <f t="shared" si="58"/>
        <v/>
      </c>
      <c r="H948">
        <f t="shared" si="59"/>
        <v>16</v>
      </c>
    </row>
    <row r="949" spans="2:8" x14ac:dyDescent="0.35">
      <c r="B949" s="6">
        <v>946</v>
      </c>
      <c r="C949" t="str">
        <f>INDEX(state,MATCH(Bonus_StatAn!$B949,Analysis!$A:$A,0))</f>
        <v>failed</v>
      </c>
      <c r="D949" s="6">
        <f>INDEX(backers,MATCH(Bonus_StatAn!$B949,Analysis!$A:$A,0))</f>
        <v>5</v>
      </c>
      <c r="E949" t="b">
        <f t="shared" si="56"/>
        <v>0</v>
      </c>
      <c r="F949" t="b">
        <f t="shared" si="57"/>
        <v>1</v>
      </c>
      <c r="G949" t="str">
        <f t="shared" si="58"/>
        <v/>
      </c>
      <c r="H949">
        <f t="shared" si="59"/>
        <v>5</v>
      </c>
    </row>
    <row r="950" spans="2:8" x14ac:dyDescent="0.35">
      <c r="B950" s="6">
        <v>947</v>
      </c>
      <c r="C950" t="str">
        <f>INDEX(state,MATCH(Bonus_StatAn!$B950,Analysis!$A:$A,0))</f>
        <v>failed</v>
      </c>
      <c r="D950" s="6">
        <f>INDEX(backers,MATCH(Bonus_StatAn!$B950,Analysis!$A:$A,0))</f>
        <v>0</v>
      </c>
      <c r="E950" t="b">
        <f t="shared" si="56"/>
        <v>0</v>
      </c>
      <c r="F950" t="b">
        <f t="shared" si="57"/>
        <v>1</v>
      </c>
      <c r="G950" t="str">
        <f t="shared" si="58"/>
        <v/>
      </c>
      <c r="H950">
        <f t="shared" si="59"/>
        <v>0</v>
      </c>
    </row>
    <row r="951" spans="2:8" x14ac:dyDescent="0.35">
      <c r="B951" s="6">
        <v>948</v>
      </c>
      <c r="C951" t="str">
        <f>INDEX(state,MATCH(Bonus_StatAn!$B951,Analysis!$A:$A,0))</f>
        <v>failed</v>
      </c>
      <c r="D951" s="6">
        <f>INDEX(backers,MATCH(Bonus_StatAn!$B951,Analysis!$A:$A,0))</f>
        <v>8</v>
      </c>
      <c r="E951" t="b">
        <f t="shared" si="56"/>
        <v>0</v>
      </c>
      <c r="F951" t="b">
        <f t="shared" si="57"/>
        <v>1</v>
      </c>
      <c r="G951" t="str">
        <f t="shared" si="58"/>
        <v/>
      </c>
      <c r="H951">
        <f t="shared" si="59"/>
        <v>8</v>
      </c>
    </row>
    <row r="952" spans="2:8" x14ac:dyDescent="0.35">
      <c r="B952" s="6">
        <v>949</v>
      </c>
      <c r="C952" t="str">
        <f>INDEX(state,MATCH(Bonus_StatAn!$B952,Analysis!$A:$A,0))</f>
        <v>failed</v>
      </c>
      <c r="D952" s="6">
        <f>INDEX(backers,MATCH(Bonus_StatAn!$B952,Analysis!$A:$A,0))</f>
        <v>7</v>
      </c>
      <c r="E952" t="b">
        <f t="shared" si="56"/>
        <v>0</v>
      </c>
      <c r="F952" t="b">
        <f t="shared" si="57"/>
        <v>1</v>
      </c>
      <c r="G952" t="str">
        <f t="shared" si="58"/>
        <v/>
      </c>
      <c r="H952">
        <f t="shared" si="59"/>
        <v>7</v>
      </c>
    </row>
    <row r="953" spans="2:8" x14ac:dyDescent="0.35">
      <c r="B953" s="6">
        <v>950</v>
      </c>
      <c r="C953" t="str">
        <f>INDEX(state,MATCH(Bonus_StatAn!$B953,Analysis!$A:$A,0))</f>
        <v>failed</v>
      </c>
      <c r="D953" s="6">
        <f>INDEX(backers,MATCH(Bonus_StatAn!$B953,Analysis!$A:$A,0))</f>
        <v>24</v>
      </c>
      <c r="E953" t="b">
        <f t="shared" si="56"/>
        <v>0</v>
      </c>
      <c r="F953" t="b">
        <f t="shared" si="57"/>
        <v>1</v>
      </c>
      <c r="G953" t="str">
        <f t="shared" si="58"/>
        <v/>
      </c>
      <c r="H953">
        <f t="shared" si="59"/>
        <v>24</v>
      </c>
    </row>
    <row r="954" spans="2:8" x14ac:dyDescent="0.35">
      <c r="B954" s="6">
        <v>951</v>
      </c>
      <c r="C954" t="str">
        <f>INDEX(state,MATCH(Bonus_StatAn!$B954,Analysis!$A:$A,0))</f>
        <v>failed</v>
      </c>
      <c r="D954" s="6">
        <f>INDEX(backers,MATCH(Bonus_StatAn!$B954,Analysis!$A:$A,0))</f>
        <v>121</v>
      </c>
      <c r="E954" t="b">
        <f t="shared" si="56"/>
        <v>0</v>
      </c>
      <c r="F954" t="b">
        <f t="shared" si="57"/>
        <v>1</v>
      </c>
      <c r="G954" t="str">
        <f t="shared" si="58"/>
        <v/>
      </c>
      <c r="H954">
        <f t="shared" si="59"/>
        <v>121</v>
      </c>
    </row>
    <row r="955" spans="2:8" x14ac:dyDescent="0.35">
      <c r="B955" s="6">
        <v>952</v>
      </c>
      <c r="C955" t="str">
        <f>INDEX(state,MATCH(Bonus_StatAn!$B955,Analysis!$A:$A,0))</f>
        <v>failed</v>
      </c>
      <c r="D955" s="6">
        <f>INDEX(backers,MATCH(Bonus_StatAn!$B955,Analysis!$A:$A,0))</f>
        <v>196</v>
      </c>
      <c r="E955" t="b">
        <f t="shared" si="56"/>
        <v>0</v>
      </c>
      <c r="F955" t="b">
        <f t="shared" si="57"/>
        <v>1</v>
      </c>
      <c r="G955" t="str">
        <f t="shared" si="58"/>
        <v/>
      </c>
      <c r="H955">
        <f t="shared" si="59"/>
        <v>196</v>
      </c>
    </row>
    <row r="956" spans="2:8" x14ac:dyDescent="0.35">
      <c r="B956" s="6">
        <v>953</v>
      </c>
      <c r="C956" t="str">
        <f>INDEX(state,MATCH(Bonus_StatAn!$B956,Analysis!$A:$A,0))</f>
        <v>failed</v>
      </c>
      <c r="D956" s="6">
        <f>INDEX(backers,MATCH(Bonus_StatAn!$B956,Analysis!$A:$A,0))</f>
        <v>5</v>
      </c>
      <c r="E956" t="b">
        <f t="shared" si="56"/>
        <v>0</v>
      </c>
      <c r="F956" t="b">
        <f t="shared" si="57"/>
        <v>1</v>
      </c>
      <c r="G956" t="str">
        <f t="shared" si="58"/>
        <v/>
      </c>
      <c r="H956">
        <f t="shared" si="59"/>
        <v>5</v>
      </c>
    </row>
    <row r="957" spans="2:8" x14ac:dyDescent="0.35">
      <c r="B957" s="6">
        <v>954</v>
      </c>
      <c r="C957" t="str">
        <f>INDEX(state,MATCH(Bonus_StatAn!$B957,Analysis!$A:$A,0))</f>
        <v>failed</v>
      </c>
      <c r="D957" s="6">
        <f>INDEX(backers,MATCH(Bonus_StatAn!$B957,Analysis!$A:$A,0))</f>
        <v>73</v>
      </c>
      <c r="E957" t="b">
        <f t="shared" si="56"/>
        <v>0</v>
      </c>
      <c r="F957" t="b">
        <f t="shared" si="57"/>
        <v>1</v>
      </c>
      <c r="G957" t="str">
        <f t="shared" si="58"/>
        <v/>
      </c>
      <c r="H957">
        <f t="shared" si="59"/>
        <v>73</v>
      </c>
    </row>
    <row r="958" spans="2:8" x14ac:dyDescent="0.35">
      <c r="B958" s="6">
        <v>955</v>
      </c>
      <c r="C958" t="str">
        <f>INDEX(state,MATCH(Bonus_StatAn!$B958,Analysis!$A:$A,0))</f>
        <v>failed</v>
      </c>
      <c r="D958" s="6">
        <f>INDEX(backers,MATCH(Bonus_StatAn!$B958,Analysis!$A:$A,0))</f>
        <v>93</v>
      </c>
      <c r="E958" t="b">
        <f t="shared" si="56"/>
        <v>0</v>
      </c>
      <c r="F958" t="b">
        <f t="shared" si="57"/>
        <v>1</v>
      </c>
      <c r="G958" t="str">
        <f t="shared" si="58"/>
        <v/>
      </c>
      <c r="H958">
        <f t="shared" si="59"/>
        <v>93</v>
      </c>
    </row>
    <row r="959" spans="2:8" x14ac:dyDescent="0.35">
      <c r="B959" s="6">
        <v>956</v>
      </c>
      <c r="C959" t="str">
        <f>INDEX(state,MATCH(Bonus_StatAn!$B959,Analysis!$A:$A,0))</f>
        <v>failed</v>
      </c>
      <c r="D959" s="6">
        <f>INDEX(backers,MATCH(Bonus_StatAn!$B959,Analysis!$A:$A,0))</f>
        <v>17</v>
      </c>
      <c r="E959" t="b">
        <f t="shared" si="56"/>
        <v>0</v>
      </c>
      <c r="F959" t="b">
        <f t="shared" si="57"/>
        <v>1</v>
      </c>
      <c r="G959" t="str">
        <f t="shared" si="58"/>
        <v/>
      </c>
      <c r="H959">
        <f t="shared" si="59"/>
        <v>17</v>
      </c>
    </row>
    <row r="960" spans="2:8" x14ac:dyDescent="0.35">
      <c r="B960" s="6">
        <v>957</v>
      </c>
      <c r="C960" t="str">
        <f>INDEX(state,MATCH(Bonus_StatAn!$B960,Analysis!$A:$A,0))</f>
        <v>failed</v>
      </c>
      <c r="D960" s="6">
        <f>INDEX(backers,MATCH(Bonus_StatAn!$B960,Analysis!$A:$A,0))</f>
        <v>7</v>
      </c>
      <c r="E960" t="b">
        <f t="shared" si="56"/>
        <v>0</v>
      </c>
      <c r="F960" t="b">
        <f t="shared" si="57"/>
        <v>1</v>
      </c>
      <c r="G960" t="str">
        <f t="shared" si="58"/>
        <v/>
      </c>
      <c r="H960">
        <f t="shared" si="59"/>
        <v>7</v>
      </c>
    </row>
    <row r="961" spans="2:8" x14ac:dyDescent="0.35">
      <c r="B961" s="6">
        <v>958</v>
      </c>
      <c r="C961" t="str">
        <f>INDEX(state,MATCH(Bonus_StatAn!$B961,Analysis!$A:$A,0))</f>
        <v>failed</v>
      </c>
      <c r="D961" s="6">
        <f>INDEX(backers,MATCH(Bonus_StatAn!$B961,Analysis!$A:$A,0))</f>
        <v>17</v>
      </c>
      <c r="E961" t="b">
        <f t="shared" si="56"/>
        <v>0</v>
      </c>
      <c r="F961" t="b">
        <f t="shared" si="57"/>
        <v>1</v>
      </c>
      <c r="G961" t="str">
        <f t="shared" si="58"/>
        <v/>
      </c>
      <c r="H961">
        <f t="shared" si="59"/>
        <v>17</v>
      </c>
    </row>
    <row r="962" spans="2:8" x14ac:dyDescent="0.35">
      <c r="B962" s="6">
        <v>959</v>
      </c>
      <c r="C962" t="str">
        <f>INDEX(state,MATCH(Bonus_StatAn!$B962,Analysis!$A:$A,0))</f>
        <v>failed</v>
      </c>
      <c r="D962" s="6">
        <f>INDEX(backers,MATCH(Bonus_StatAn!$B962,Analysis!$A:$A,0))</f>
        <v>171</v>
      </c>
      <c r="E962" t="b">
        <f t="shared" si="56"/>
        <v>0</v>
      </c>
      <c r="F962" t="b">
        <f t="shared" si="57"/>
        <v>1</v>
      </c>
      <c r="G962" t="str">
        <f t="shared" si="58"/>
        <v/>
      </c>
      <c r="H962">
        <f t="shared" si="59"/>
        <v>171</v>
      </c>
    </row>
    <row r="963" spans="2:8" x14ac:dyDescent="0.35">
      <c r="B963" s="6">
        <v>960</v>
      </c>
      <c r="C963" t="str">
        <f>INDEX(state,MATCH(Bonus_StatAn!$B963,Analysis!$A:$A,0))</f>
        <v>failed</v>
      </c>
      <c r="D963" s="6">
        <f>INDEX(backers,MATCH(Bonus_StatAn!$B963,Analysis!$A:$A,0))</f>
        <v>188</v>
      </c>
      <c r="E963" t="b">
        <f t="shared" si="56"/>
        <v>0</v>
      </c>
      <c r="F963" t="b">
        <f t="shared" si="57"/>
        <v>1</v>
      </c>
      <c r="G963" t="str">
        <f t="shared" si="58"/>
        <v/>
      </c>
      <c r="H963">
        <f t="shared" si="59"/>
        <v>188</v>
      </c>
    </row>
    <row r="964" spans="2:8" x14ac:dyDescent="0.35">
      <c r="B964" s="6">
        <v>961</v>
      </c>
      <c r="C964" t="str">
        <f>INDEX(state,MATCH(Bonus_StatAn!$B964,Analysis!$A:$A,0))</f>
        <v>failed</v>
      </c>
      <c r="D964" s="6">
        <f>INDEX(backers,MATCH(Bonus_StatAn!$B964,Analysis!$A:$A,0))</f>
        <v>110</v>
      </c>
      <c r="E964" t="b">
        <f t="shared" ref="E964:E1027" si="60">$C964="successful"</f>
        <v>0</v>
      </c>
      <c r="F964" t="b">
        <f t="shared" ref="F964:F1027" si="61">OR($C964="canceled", $C964="failed")</f>
        <v>1</v>
      </c>
      <c r="G964" t="str">
        <f t="shared" ref="G964:G1027" si="62">IF($E964, D964, "")</f>
        <v/>
      </c>
      <c r="H964">
        <f t="shared" ref="H964:H1027" si="63">IF(F964, D964, "")</f>
        <v>110</v>
      </c>
    </row>
    <row r="965" spans="2:8" x14ac:dyDescent="0.35">
      <c r="B965" s="6">
        <v>962</v>
      </c>
      <c r="C965" t="str">
        <f>INDEX(state,MATCH(Bonus_StatAn!$B965,Analysis!$A:$A,0))</f>
        <v>failed</v>
      </c>
      <c r="D965" s="6">
        <f>INDEX(backers,MATCH(Bonus_StatAn!$B965,Analysis!$A:$A,0))</f>
        <v>37</v>
      </c>
      <c r="E965" t="b">
        <f t="shared" si="60"/>
        <v>0</v>
      </c>
      <c r="F965" t="b">
        <f t="shared" si="61"/>
        <v>1</v>
      </c>
      <c r="G965" t="str">
        <f t="shared" si="62"/>
        <v/>
      </c>
      <c r="H965">
        <f t="shared" si="63"/>
        <v>37</v>
      </c>
    </row>
    <row r="966" spans="2:8" x14ac:dyDescent="0.35">
      <c r="B966" s="6">
        <v>963</v>
      </c>
      <c r="C966" t="str">
        <f>INDEX(state,MATCH(Bonus_StatAn!$B966,Analysis!$A:$A,0))</f>
        <v>failed</v>
      </c>
      <c r="D966" s="6">
        <f>INDEX(backers,MATCH(Bonus_StatAn!$B966,Analysis!$A:$A,0))</f>
        <v>9</v>
      </c>
      <c r="E966" t="b">
        <f t="shared" si="60"/>
        <v>0</v>
      </c>
      <c r="F966" t="b">
        <f t="shared" si="61"/>
        <v>1</v>
      </c>
      <c r="G966" t="str">
        <f t="shared" si="62"/>
        <v/>
      </c>
      <c r="H966">
        <f t="shared" si="63"/>
        <v>9</v>
      </c>
    </row>
    <row r="967" spans="2:8" x14ac:dyDescent="0.35">
      <c r="B967" s="6">
        <v>964</v>
      </c>
      <c r="C967" t="str">
        <f>INDEX(state,MATCH(Bonus_StatAn!$B967,Analysis!$A:$A,0))</f>
        <v>failed</v>
      </c>
      <c r="D967" s="6">
        <f>INDEX(backers,MATCH(Bonus_StatAn!$B967,Analysis!$A:$A,0))</f>
        <v>29</v>
      </c>
      <c r="E967" t="b">
        <f t="shared" si="60"/>
        <v>0</v>
      </c>
      <c r="F967" t="b">
        <f t="shared" si="61"/>
        <v>1</v>
      </c>
      <c r="G967" t="str">
        <f t="shared" si="62"/>
        <v/>
      </c>
      <c r="H967">
        <f t="shared" si="63"/>
        <v>29</v>
      </c>
    </row>
    <row r="968" spans="2:8" x14ac:dyDescent="0.35">
      <c r="B968" s="6">
        <v>965</v>
      </c>
      <c r="C968" t="str">
        <f>INDEX(state,MATCH(Bonus_StatAn!$B968,Analysis!$A:$A,0))</f>
        <v>failed</v>
      </c>
      <c r="D968" s="6">
        <f>INDEX(backers,MATCH(Bonus_StatAn!$B968,Analysis!$A:$A,0))</f>
        <v>6</v>
      </c>
      <c r="E968" t="b">
        <f t="shared" si="60"/>
        <v>0</v>
      </c>
      <c r="F968" t="b">
        <f t="shared" si="61"/>
        <v>1</v>
      </c>
      <c r="G968" t="str">
        <f t="shared" si="62"/>
        <v/>
      </c>
      <c r="H968">
        <f t="shared" si="63"/>
        <v>6</v>
      </c>
    </row>
    <row r="969" spans="2:8" x14ac:dyDescent="0.35">
      <c r="B969" s="6">
        <v>966</v>
      </c>
      <c r="C969" t="str">
        <f>INDEX(state,MATCH(Bonus_StatAn!$B969,Analysis!$A:$A,0))</f>
        <v>failed</v>
      </c>
      <c r="D969" s="6">
        <f>INDEX(backers,MATCH(Bonus_StatAn!$B969,Analysis!$A:$A,0))</f>
        <v>30</v>
      </c>
      <c r="E969" t="b">
        <f t="shared" si="60"/>
        <v>0</v>
      </c>
      <c r="F969" t="b">
        <f t="shared" si="61"/>
        <v>1</v>
      </c>
      <c r="G969" t="str">
        <f t="shared" si="62"/>
        <v/>
      </c>
      <c r="H969">
        <f t="shared" si="63"/>
        <v>30</v>
      </c>
    </row>
    <row r="970" spans="2:8" x14ac:dyDescent="0.35">
      <c r="B970" s="6">
        <v>967</v>
      </c>
      <c r="C970" t="str">
        <f>INDEX(state,MATCH(Bonus_StatAn!$B970,Analysis!$A:$A,0))</f>
        <v>failed</v>
      </c>
      <c r="D970" s="6">
        <f>INDEX(backers,MATCH(Bonus_StatAn!$B970,Analysis!$A:$A,0))</f>
        <v>81</v>
      </c>
      <c r="E970" t="b">
        <f t="shared" si="60"/>
        <v>0</v>
      </c>
      <c r="F970" t="b">
        <f t="shared" si="61"/>
        <v>1</v>
      </c>
      <c r="G970" t="str">
        <f t="shared" si="62"/>
        <v/>
      </c>
      <c r="H970">
        <f t="shared" si="63"/>
        <v>81</v>
      </c>
    </row>
    <row r="971" spans="2:8" x14ac:dyDescent="0.35">
      <c r="B971" s="6">
        <v>968</v>
      </c>
      <c r="C971" t="str">
        <f>INDEX(state,MATCH(Bonus_StatAn!$B971,Analysis!$A:$A,0))</f>
        <v>failed</v>
      </c>
      <c r="D971" s="6">
        <f>INDEX(backers,MATCH(Bonus_StatAn!$B971,Analysis!$A:$A,0))</f>
        <v>4</v>
      </c>
      <c r="E971" t="b">
        <f t="shared" si="60"/>
        <v>0</v>
      </c>
      <c r="F971" t="b">
        <f t="shared" si="61"/>
        <v>1</v>
      </c>
      <c r="G971" t="str">
        <f t="shared" si="62"/>
        <v/>
      </c>
      <c r="H971">
        <f t="shared" si="63"/>
        <v>4</v>
      </c>
    </row>
    <row r="972" spans="2:8" x14ac:dyDescent="0.35">
      <c r="B972" s="6">
        <v>969</v>
      </c>
      <c r="C972" t="str">
        <f>INDEX(state,MATCH(Bonus_StatAn!$B972,Analysis!$A:$A,0))</f>
        <v>failed</v>
      </c>
      <c r="D972" s="6">
        <f>INDEX(backers,MATCH(Bonus_StatAn!$B972,Analysis!$A:$A,0))</f>
        <v>11</v>
      </c>
      <c r="E972" t="b">
        <f t="shared" si="60"/>
        <v>0</v>
      </c>
      <c r="F972" t="b">
        <f t="shared" si="61"/>
        <v>1</v>
      </c>
      <c r="G972" t="str">
        <f t="shared" si="62"/>
        <v/>
      </c>
      <c r="H972">
        <f t="shared" si="63"/>
        <v>11</v>
      </c>
    </row>
    <row r="973" spans="2:8" x14ac:dyDescent="0.35">
      <c r="B973" s="6">
        <v>970</v>
      </c>
      <c r="C973" t="str">
        <f>INDEX(state,MATCH(Bonus_StatAn!$B973,Analysis!$A:$A,0))</f>
        <v>failed</v>
      </c>
      <c r="D973" s="6">
        <f>INDEX(backers,MATCH(Bonus_StatAn!$B973,Analysis!$A:$A,0))</f>
        <v>14</v>
      </c>
      <c r="E973" t="b">
        <f t="shared" si="60"/>
        <v>0</v>
      </c>
      <c r="F973" t="b">
        <f t="shared" si="61"/>
        <v>1</v>
      </c>
      <c r="G973" t="str">
        <f t="shared" si="62"/>
        <v/>
      </c>
      <c r="H973">
        <f t="shared" si="63"/>
        <v>14</v>
      </c>
    </row>
    <row r="974" spans="2:8" x14ac:dyDescent="0.35">
      <c r="B974" s="6">
        <v>971</v>
      </c>
      <c r="C974" t="str">
        <f>INDEX(state,MATCH(Bonus_StatAn!$B974,Analysis!$A:$A,0))</f>
        <v>failed</v>
      </c>
      <c r="D974" s="6">
        <f>INDEX(backers,MATCH(Bonus_StatAn!$B974,Analysis!$A:$A,0))</f>
        <v>5</v>
      </c>
      <c r="E974" t="b">
        <f t="shared" si="60"/>
        <v>0</v>
      </c>
      <c r="F974" t="b">
        <f t="shared" si="61"/>
        <v>1</v>
      </c>
      <c r="G974" t="str">
        <f t="shared" si="62"/>
        <v/>
      </c>
      <c r="H974">
        <f t="shared" si="63"/>
        <v>5</v>
      </c>
    </row>
    <row r="975" spans="2:8" x14ac:dyDescent="0.35">
      <c r="B975" s="6">
        <v>972</v>
      </c>
      <c r="C975" t="str">
        <f>INDEX(state,MATCH(Bonus_StatAn!$B975,Analysis!$A:$A,0))</f>
        <v>failed</v>
      </c>
      <c r="D975" s="6">
        <f>INDEX(backers,MATCH(Bonus_StatAn!$B975,Analysis!$A:$A,0))</f>
        <v>45</v>
      </c>
      <c r="E975" t="b">
        <f t="shared" si="60"/>
        <v>0</v>
      </c>
      <c r="F975" t="b">
        <f t="shared" si="61"/>
        <v>1</v>
      </c>
      <c r="G975" t="str">
        <f t="shared" si="62"/>
        <v/>
      </c>
      <c r="H975">
        <f t="shared" si="63"/>
        <v>45</v>
      </c>
    </row>
    <row r="976" spans="2:8" x14ac:dyDescent="0.35">
      <c r="B976" s="6">
        <v>973</v>
      </c>
      <c r="C976" t="str">
        <f>INDEX(state,MATCH(Bonus_StatAn!$B976,Analysis!$A:$A,0))</f>
        <v>failed</v>
      </c>
      <c r="D976" s="6">
        <f>INDEX(backers,MATCH(Bonus_StatAn!$B976,Analysis!$A:$A,0))</f>
        <v>8</v>
      </c>
      <c r="E976" t="b">
        <f t="shared" si="60"/>
        <v>0</v>
      </c>
      <c r="F976" t="b">
        <f t="shared" si="61"/>
        <v>1</v>
      </c>
      <c r="G976" t="str">
        <f t="shared" si="62"/>
        <v/>
      </c>
      <c r="H976">
        <f t="shared" si="63"/>
        <v>8</v>
      </c>
    </row>
    <row r="977" spans="2:8" x14ac:dyDescent="0.35">
      <c r="B977" s="6">
        <v>974</v>
      </c>
      <c r="C977" t="str">
        <f>INDEX(state,MATCH(Bonus_StatAn!$B977,Analysis!$A:$A,0))</f>
        <v>failed</v>
      </c>
      <c r="D977" s="6">
        <f>INDEX(backers,MATCH(Bonus_StatAn!$B977,Analysis!$A:$A,0))</f>
        <v>3</v>
      </c>
      <c r="E977" t="b">
        <f t="shared" si="60"/>
        <v>0</v>
      </c>
      <c r="F977" t="b">
        <f t="shared" si="61"/>
        <v>1</v>
      </c>
      <c r="G977" t="str">
        <f t="shared" si="62"/>
        <v/>
      </c>
      <c r="H977">
        <f t="shared" si="63"/>
        <v>3</v>
      </c>
    </row>
    <row r="978" spans="2:8" x14ac:dyDescent="0.35">
      <c r="B978" s="6">
        <v>975</v>
      </c>
      <c r="C978" t="str">
        <f>INDEX(state,MATCH(Bonus_StatAn!$B978,Analysis!$A:$A,0))</f>
        <v>failed</v>
      </c>
      <c r="D978" s="6">
        <f>INDEX(backers,MATCH(Bonus_StatAn!$B978,Analysis!$A:$A,0))</f>
        <v>24</v>
      </c>
      <c r="E978" t="b">
        <f t="shared" si="60"/>
        <v>0</v>
      </c>
      <c r="F978" t="b">
        <f t="shared" si="61"/>
        <v>1</v>
      </c>
      <c r="G978" t="str">
        <f t="shared" si="62"/>
        <v/>
      </c>
      <c r="H978">
        <f t="shared" si="63"/>
        <v>24</v>
      </c>
    </row>
    <row r="979" spans="2:8" x14ac:dyDescent="0.35">
      <c r="B979" s="6">
        <v>976</v>
      </c>
      <c r="C979" t="str">
        <f>INDEX(state,MATCH(Bonus_StatAn!$B979,Analysis!$A:$A,0))</f>
        <v>failed</v>
      </c>
      <c r="D979" s="6">
        <f>INDEX(backers,MATCH(Bonus_StatAn!$B979,Analysis!$A:$A,0))</f>
        <v>18</v>
      </c>
      <c r="E979" t="b">
        <f t="shared" si="60"/>
        <v>0</v>
      </c>
      <c r="F979" t="b">
        <f t="shared" si="61"/>
        <v>1</v>
      </c>
      <c r="G979" t="str">
        <f t="shared" si="62"/>
        <v/>
      </c>
      <c r="H979">
        <f t="shared" si="63"/>
        <v>18</v>
      </c>
    </row>
    <row r="980" spans="2:8" x14ac:dyDescent="0.35">
      <c r="B980" s="6">
        <v>977</v>
      </c>
      <c r="C980" t="str">
        <f>INDEX(state,MATCH(Bonus_StatAn!$B980,Analysis!$A:$A,0))</f>
        <v>failed</v>
      </c>
      <c r="D980" s="6">
        <f>INDEX(backers,MATCH(Bonus_StatAn!$B980,Analysis!$A:$A,0))</f>
        <v>12</v>
      </c>
      <c r="E980" t="b">
        <f t="shared" si="60"/>
        <v>0</v>
      </c>
      <c r="F980" t="b">
        <f t="shared" si="61"/>
        <v>1</v>
      </c>
      <c r="G980" t="str">
        <f t="shared" si="62"/>
        <v/>
      </c>
      <c r="H980">
        <f t="shared" si="63"/>
        <v>12</v>
      </c>
    </row>
    <row r="981" spans="2:8" x14ac:dyDescent="0.35">
      <c r="B981" s="6">
        <v>978</v>
      </c>
      <c r="C981" t="str">
        <f>INDEX(state,MATCH(Bonus_StatAn!$B981,Analysis!$A:$A,0))</f>
        <v>failed</v>
      </c>
      <c r="D981" s="6">
        <f>INDEX(backers,MATCH(Bonus_StatAn!$B981,Analysis!$A:$A,0))</f>
        <v>123</v>
      </c>
      <c r="E981" t="b">
        <f t="shared" si="60"/>
        <v>0</v>
      </c>
      <c r="F981" t="b">
        <f t="shared" si="61"/>
        <v>1</v>
      </c>
      <c r="G981" t="str">
        <f t="shared" si="62"/>
        <v/>
      </c>
      <c r="H981">
        <f t="shared" si="63"/>
        <v>123</v>
      </c>
    </row>
    <row r="982" spans="2:8" x14ac:dyDescent="0.35">
      <c r="B982" s="6">
        <v>979</v>
      </c>
      <c r="C982" t="str">
        <f>INDEX(state,MATCH(Bonus_StatAn!$B982,Analysis!$A:$A,0))</f>
        <v>failed</v>
      </c>
      <c r="D982" s="6">
        <f>INDEX(backers,MATCH(Bonus_StatAn!$B982,Analysis!$A:$A,0))</f>
        <v>96</v>
      </c>
      <c r="E982" t="b">
        <f t="shared" si="60"/>
        <v>0</v>
      </c>
      <c r="F982" t="b">
        <f t="shared" si="61"/>
        <v>1</v>
      </c>
      <c r="G982" t="str">
        <f t="shared" si="62"/>
        <v/>
      </c>
      <c r="H982">
        <f t="shared" si="63"/>
        <v>96</v>
      </c>
    </row>
    <row r="983" spans="2:8" x14ac:dyDescent="0.35">
      <c r="B983" s="6">
        <v>980</v>
      </c>
      <c r="C983" t="str">
        <f>INDEX(state,MATCH(Bonus_StatAn!$B983,Analysis!$A:$A,0))</f>
        <v>failed</v>
      </c>
      <c r="D983" s="6">
        <f>INDEX(backers,MATCH(Bonus_StatAn!$B983,Analysis!$A:$A,0))</f>
        <v>31</v>
      </c>
      <c r="E983" t="b">
        <f t="shared" si="60"/>
        <v>0</v>
      </c>
      <c r="F983" t="b">
        <f t="shared" si="61"/>
        <v>1</v>
      </c>
      <c r="G983" t="str">
        <f t="shared" si="62"/>
        <v/>
      </c>
      <c r="H983">
        <f t="shared" si="63"/>
        <v>31</v>
      </c>
    </row>
    <row r="984" spans="2:8" x14ac:dyDescent="0.35">
      <c r="B984" s="6">
        <v>981</v>
      </c>
      <c r="C984" t="str">
        <f>INDEX(state,MATCH(Bonus_StatAn!$B984,Analysis!$A:$A,0))</f>
        <v>failed</v>
      </c>
      <c r="D984" s="6">
        <f>INDEX(backers,MATCH(Bonus_StatAn!$B984,Analysis!$A:$A,0))</f>
        <v>4</v>
      </c>
      <c r="E984" t="b">
        <f t="shared" si="60"/>
        <v>0</v>
      </c>
      <c r="F984" t="b">
        <f t="shared" si="61"/>
        <v>1</v>
      </c>
      <c r="G984" t="str">
        <f t="shared" si="62"/>
        <v/>
      </c>
      <c r="H984">
        <f t="shared" si="63"/>
        <v>4</v>
      </c>
    </row>
    <row r="985" spans="2:8" x14ac:dyDescent="0.35">
      <c r="B985" s="6">
        <v>982</v>
      </c>
      <c r="C985" t="str">
        <f>INDEX(state,MATCH(Bonus_StatAn!$B985,Analysis!$A:$A,0))</f>
        <v>failed</v>
      </c>
      <c r="D985" s="6">
        <f>INDEX(backers,MATCH(Bonus_StatAn!$B985,Analysis!$A:$A,0))</f>
        <v>3</v>
      </c>
      <c r="E985" t="b">
        <f t="shared" si="60"/>
        <v>0</v>
      </c>
      <c r="F985" t="b">
        <f t="shared" si="61"/>
        <v>1</v>
      </c>
      <c r="G985" t="str">
        <f t="shared" si="62"/>
        <v/>
      </c>
      <c r="H985">
        <f t="shared" si="63"/>
        <v>3</v>
      </c>
    </row>
    <row r="986" spans="2:8" x14ac:dyDescent="0.35">
      <c r="B986" s="6">
        <v>983</v>
      </c>
      <c r="C986" t="str">
        <f>INDEX(state,MATCH(Bonus_StatAn!$B986,Analysis!$A:$A,0))</f>
        <v>failed</v>
      </c>
      <c r="D986" s="6">
        <f>INDEX(backers,MATCH(Bonus_StatAn!$B986,Analysis!$A:$A,0))</f>
        <v>179</v>
      </c>
      <c r="E986" t="b">
        <f t="shared" si="60"/>
        <v>0</v>
      </c>
      <c r="F986" t="b">
        <f t="shared" si="61"/>
        <v>1</v>
      </c>
      <c r="G986" t="str">
        <f t="shared" si="62"/>
        <v/>
      </c>
      <c r="H986">
        <f t="shared" si="63"/>
        <v>179</v>
      </c>
    </row>
    <row r="987" spans="2:8" x14ac:dyDescent="0.35">
      <c r="B987" s="6">
        <v>984</v>
      </c>
      <c r="C987" t="str">
        <f>INDEX(state,MATCH(Bonus_StatAn!$B987,Analysis!$A:$A,0))</f>
        <v>failed</v>
      </c>
      <c r="D987" s="6">
        <f>INDEX(backers,MATCH(Bonus_StatAn!$B987,Analysis!$A:$A,0))</f>
        <v>3</v>
      </c>
      <c r="E987" t="b">
        <f t="shared" si="60"/>
        <v>0</v>
      </c>
      <c r="F987" t="b">
        <f t="shared" si="61"/>
        <v>1</v>
      </c>
      <c r="G987" t="str">
        <f t="shared" si="62"/>
        <v/>
      </c>
      <c r="H987">
        <f t="shared" si="63"/>
        <v>3</v>
      </c>
    </row>
    <row r="988" spans="2:8" x14ac:dyDescent="0.35">
      <c r="B988" s="6">
        <v>985</v>
      </c>
      <c r="C988" t="str">
        <f>INDEX(state,MATCH(Bonus_StatAn!$B988,Analysis!$A:$A,0))</f>
        <v>failed</v>
      </c>
      <c r="D988" s="6">
        <f>INDEX(backers,MATCH(Bonus_StatAn!$B988,Analysis!$A:$A,0))</f>
        <v>23</v>
      </c>
      <c r="E988" t="b">
        <f t="shared" si="60"/>
        <v>0</v>
      </c>
      <c r="F988" t="b">
        <f t="shared" si="61"/>
        <v>1</v>
      </c>
      <c r="G988" t="str">
        <f t="shared" si="62"/>
        <v/>
      </c>
      <c r="H988">
        <f t="shared" si="63"/>
        <v>23</v>
      </c>
    </row>
    <row r="989" spans="2:8" x14ac:dyDescent="0.35">
      <c r="B989" s="6">
        <v>986</v>
      </c>
      <c r="C989" t="str">
        <f>INDEX(state,MATCH(Bonus_StatAn!$B989,Analysis!$A:$A,0))</f>
        <v>failed</v>
      </c>
      <c r="D989" s="6">
        <f>INDEX(backers,MATCH(Bonus_StatAn!$B989,Analysis!$A:$A,0))</f>
        <v>23</v>
      </c>
      <c r="E989" t="b">
        <f t="shared" si="60"/>
        <v>0</v>
      </c>
      <c r="F989" t="b">
        <f t="shared" si="61"/>
        <v>1</v>
      </c>
      <c r="G989" t="str">
        <f t="shared" si="62"/>
        <v/>
      </c>
      <c r="H989">
        <f t="shared" si="63"/>
        <v>23</v>
      </c>
    </row>
    <row r="990" spans="2:8" x14ac:dyDescent="0.35">
      <c r="B990" s="6">
        <v>987</v>
      </c>
      <c r="C990" t="str">
        <f>INDEX(state,MATCH(Bonus_StatAn!$B990,Analysis!$A:$A,0))</f>
        <v>failed</v>
      </c>
      <c r="D990" s="6">
        <f>INDEX(backers,MATCH(Bonus_StatAn!$B990,Analysis!$A:$A,0))</f>
        <v>41</v>
      </c>
      <c r="E990" t="b">
        <f t="shared" si="60"/>
        <v>0</v>
      </c>
      <c r="F990" t="b">
        <f t="shared" si="61"/>
        <v>1</v>
      </c>
      <c r="G990" t="str">
        <f t="shared" si="62"/>
        <v/>
      </c>
      <c r="H990">
        <f t="shared" si="63"/>
        <v>41</v>
      </c>
    </row>
    <row r="991" spans="2:8" x14ac:dyDescent="0.35">
      <c r="B991" s="6">
        <v>988</v>
      </c>
      <c r="C991" t="str">
        <f>INDEX(state,MATCH(Bonus_StatAn!$B991,Analysis!$A:$A,0))</f>
        <v>failed</v>
      </c>
      <c r="D991" s="6">
        <f>INDEX(backers,MATCH(Bonus_StatAn!$B991,Analysis!$A:$A,0))</f>
        <v>0</v>
      </c>
      <c r="E991" t="b">
        <f t="shared" si="60"/>
        <v>0</v>
      </c>
      <c r="F991" t="b">
        <f t="shared" si="61"/>
        <v>1</v>
      </c>
      <c r="G991" t="str">
        <f t="shared" si="62"/>
        <v/>
      </c>
      <c r="H991">
        <f t="shared" si="63"/>
        <v>0</v>
      </c>
    </row>
    <row r="992" spans="2:8" x14ac:dyDescent="0.35">
      <c r="B992" s="6">
        <v>989</v>
      </c>
      <c r="C992" t="str">
        <f>INDEX(state,MATCH(Bonus_StatAn!$B992,Analysis!$A:$A,0))</f>
        <v>failed</v>
      </c>
      <c r="D992" s="6">
        <f>INDEX(backers,MATCH(Bonus_StatAn!$B992,Analysis!$A:$A,0))</f>
        <v>32</v>
      </c>
      <c r="E992" t="b">
        <f t="shared" si="60"/>
        <v>0</v>
      </c>
      <c r="F992" t="b">
        <f t="shared" si="61"/>
        <v>1</v>
      </c>
      <c r="G992" t="str">
        <f t="shared" si="62"/>
        <v/>
      </c>
      <c r="H992">
        <f t="shared" si="63"/>
        <v>32</v>
      </c>
    </row>
    <row r="993" spans="2:8" x14ac:dyDescent="0.35">
      <c r="B993" s="6">
        <v>990</v>
      </c>
      <c r="C993" t="str">
        <f>INDEX(state,MATCH(Bonus_StatAn!$B993,Analysis!$A:$A,0))</f>
        <v>failed</v>
      </c>
      <c r="D993" s="6">
        <f>INDEX(backers,MATCH(Bonus_StatAn!$B993,Analysis!$A:$A,0))</f>
        <v>2</v>
      </c>
      <c r="E993" t="b">
        <f t="shared" si="60"/>
        <v>0</v>
      </c>
      <c r="F993" t="b">
        <f t="shared" si="61"/>
        <v>1</v>
      </c>
      <c r="G993" t="str">
        <f t="shared" si="62"/>
        <v/>
      </c>
      <c r="H993">
        <f t="shared" si="63"/>
        <v>2</v>
      </c>
    </row>
    <row r="994" spans="2:8" x14ac:dyDescent="0.35">
      <c r="B994" s="6">
        <v>991</v>
      </c>
      <c r="C994" t="str">
        <f>INDEX(state,MATCH(Bonus_StatAn!$B994,Analysis!$A:$A,0))</f>
        <v>failed</v>
      </c>
      <c r="D994" s="6">
        <f>INDEX(backers,MATCH(Bonus_StatAn!$B994,Analysis!$A:$A,0))</f>
        <v>7</v>
      </c>
      <c r="E994" t="b">
        <f t="shared" si="60"/>
        <v>0</v>
      </c>
      <c r="F994" t="b">
        <f t="shared" si="61"/>
        <v>1</v>
      </c>
      <c r="G994" t="str">
        <f t="shared" si="62"/>
        <v/>
      </c>
      <c r="H994">
        <f t="shared" si="63"/>
        <v>7</v>
      </c>
    </row>
    <row r="995" spans="2:8" x14ac:dyDescent="0.35">
      <c r="B995" s="6">
        <v>992</v>
      </c>
      <c r="C995" t="str">
        <f>INDEX(state,MATCH(Bonus_StatAn!$B995,Analysis!$A:$A,0))</f>
        <v>failed</v>
      </c>
      <c r="D995" s="6">
        <f>INDEX(backers,MATCH(Bonus_StatAn!$B995,Analysis!$A:$A,0))</f>
        <v>4</v>
      </c>
      <c r="E995" t="b">
        <f t="shared" si="60"/>
        <v>0</v>
      </c>
      <c r="F995" t="b">
        <f t="shared" si="61"/>
        <v>1</v>
      </c>
      <c r="G995" t="str">
        <f t="shared" si="62"/>
        <v/>
      </c>
      <c r="H995">
        <f t="shared" si="63"/>
        <v>4</v>
      </c>
    </row>
    <row r="996" spans="2:8" x14ac:dyDescent="0.35">
      <c r="B996" s="6">
        <v>993</v>
      </c>
      <c r="C996" t="str">
        <f>INDEX(state,MATCH(Bonus_StatAn!$B996,Analysis!$A:$A,0))</f>
        <v>failed</v>
      </c>
      <c r="D996" s="6">
        <f>INDEX(backers,MATCH(Bonus_StatAn!$B996,Analysis!$A:$A,0))</f>
        <v>196</v>
      </c>
      <c r="E996" t="b">
        <f t="shared" si="60"/>
        <v>0</v>
      </c>
      <c r="F996" t="b">
        <f t="shared" si="61"/>
        <v>1</v>
      </c>
      <c r="G996" t="str">
        <f t="shared" si="62"/>
        <v/>
      </c>
      <c r="H996">
        <f t="shared" si="63"/>
        <v>196</v>
      </c>
    </row>
    <row r="997" spans="2:8" x14ac:dyDescent="0.35">
      <c r="B997" s="6">
        <v>994</v>
      </c>
      <c r="C997" t="str">
        <f>INDEX(state,MATCH(Bonus_StatAn!$B997,Analysis!$A:$A,0))</f>
        <v>failed</v>
      </c>
      <c r="D997" s="6">
        <f>INDEX(backers,MATCH(Bonus_StatAn!$B997,Analysis!$A:$A,0))</f>
        <v>11</v>
      </c>
      <c r="E997" t="b">
        <f t="shared" si="60"/>
        <v>0</v>
      </c>
      <c r="F997" t="b">
        <f t="shared" si="61"/>
        <v>1</v>
      </c>
      <c r="G997" t="str">
        <f t="shared" si="62"/>
        <v/>
      </c>
      <c r="H997">
        <f t="shared" si="63"/>
        <v>11</v>
      </c>
    </row>
    <row r="998" spans="2:8" x14ac:dyDescent="0.35">
      <c r="B998" s="6">
        <v>995</v>
      </c>
      <c r="C998" t="str">
        <f>INDEX(state,MATCH(Bonus_StatAn!$B998,Analysis!$A:$A,0))</f>
        <v>failed</v>
      </c>
      <c r="D998" s="6">
        <f>INDEX(backers,MATCH(Bonus_StatAn!$B998,Analysis!$A:$A,0))</f>
        <v>9</v>
      </c>
      <c r="E998" t="b">
        <f t="shared" si="60"/>
        <v>0</v>
      </c>
      <c r="F998" t="b">
        <f t="shared" si="61"/>
        <v>1</v>
      </c>
      <c r="G998" t="str">
        <f t="shared" si="62"/>
        <v/>
      </c>
      <c r="H998">
        <f t="shared" si="63"/>
        <v>9</v>
      </c>
    </row>
    <row r="999" spans="2:8" x14ac:dyDescent="0.35">
      <c r="B999" s="6">
        <v>996</v>
      </c>
      <c r="C999" t="str">
        <f>INDEX(state,MATCH(Bonus_StatAn!$B999,Analysis!$A:$A,0))</f>
        <v>failed</v>
      </c>
      <c r="D999" s="6">
        <f>INDEX(backers,MATCH(Bonus_StatAn!$B999,Analysis!$A:$A,0))</f>
        <v>5</v>
      </c>
      <c r="E999" t="b">
        <f t="shared" si="60"/>
        <v>0</v>
      </c>
      <c r="F999" t="b">
        <f t="shared" si="61"/>
        <v>1</v>
      </c>
      <c r="G999" t="str">
        <f t="shared" si="62"/>
        <v/>
      </c>
      <c r="H999">
        <f t="shared" si="63"/>
        <v>5</v>
      </c>
    </row>
    <row r="1000" spans="2:8" x14ac:dyDescent="0.35">
      <c r="B1000" s="6">
        <v>997</v>
      </c>
      <c r="C1000" t="str">
        <f>INDEX(state,MATCH(Bonus_StatAn!$B1000,Analysis!$A:$A,0))</f>
        <v>failed</v>
      </c>
      <c r="D1000" s="6">
        <f>INDEX(backers,MATCH(Bonus_StatAn!$B1000,Analysis!$A:$A,0))</f>
        <v>8</v>
      </c>
      <c r="E1000" t="b">
        <f t="shared" si="60"/>
        <v>0</v>
      </c>
      <c r="F1000" t="b">
        <f t="shared" si="61"/>
        <v>1</v>
      </c>
      <c r="G1000" t="str">
        <f t="shared" si="62"/>
        <v/>
      </c>
      <c r="H1000">
        <f t="shared" si="63"/>
        <v>8</v>
      </c>
    </row>
    <row r="1001" spans="2:8" x14ac:dyDescent="0.35">
      <c r="B1001" s="6">
        <v>998</v>
      </c>
      <c r="C1001" t="str">
        <f>INDEX(state,MATCH(Bonus_StatAn!$B1001,Analysis!$A:$A,0))</f>
        <v>failed</v>
      </c>
      <c r="D1001" s="6">
        <f>INDEX(backers,MATCH(Bonus_StatAn!$B1001,Analysis!$A:$A,0))</f>
        <v>229</v>
      </c>
      <c r="E1001" t="b">
        <f t="shared" si="60"/>
        <v>0</v>
      </c>
      <c r="F1001" t="b">
        <f t="shared" si="61"/>
        <v>1</v>
      </c>
      <c r="G1001" t="str">
        <f t="shared" si="62"/>
        <v/>
      </c>
      <c r="H1001">
        <f t="shared" si="63"/>
        <v>229</v>
      </c>
    </row>
    <row r="1002" spans="2:8" x14ac:dyDescent="0.35">
      <c r="B1002" s="6">
        <v>999</v>
      </c>
      <c r="C1002" t="str">
        <f>INDEX(state,MATCH(Bonus_StatAn!$B1002,Analysis!$A:$A,0))</f>
        <v>failed</v>
      </c>
      <c r="D1002" s="6">
        <f>INDEX(backers,MATCH(Bonus_StatAn!$B1002,Analysis!$A:$A,0))</f>
        <v>40</v>
      </c>
      <c r="E1002" t="b">
        <f t="shared" si="60"/>
        <v>0</v>
      </c>
      <c r="F1002" t="b">
        <f t="shared" si="61"/>
        <v>1</v>
      </c>
      <c r="G1002" t="str">
        <f t="shared" si="62"/>
        <v/>
      </c>
      <c r="H1002">
        <f t="shared" si="63"/>
        <v>40</v>
      </c>
    </row>
    <row r="1003" spans="2:8" x14ac:dyDescent="0.35">
      <c r="B1003" s="6">
        <v>1000</v>
      </c>
      <c r="C1003" t="str">
        <f>INDEX(state,MATCH(Bonus_StatAn!$B1003,Analysis!$A:$A,0))</f>
        <v>canceled</v>
      </c>
      <c r="D1003" s="6">
        <f>INDEX(backers,MATCH(Bonus_StatAn!$B1003,Analysis!$A:$A,0))</f>
        <v>6</v>
      </c>
      <c r="E1003" t="b">
        <f t="shared" si="60"/>
        <v>0</v>
      </c>
      <c r="F1003" t="b">
        <f t="shared" si="61"/>
        <v>1</v>
      </c>
      <c r="G1003" t="str">
        <f t="shared" si="62"/>
        <v/>
      </c>
      <c r="H1003">
        <f t="shared" si="63"/>
        <v>6</v>
      </c>
    </row>
    <row r="1004" spans="2:8" x14ac:dyDescent="0.35">
      <c r="B1004" s="6">
        <v>1001</v>
      </c>
      <c r="C1004" t="str">
        <f>INDEX(state,MATCH(Bonus_StatAn!$B1004,Analysis!$A:$A,0))</f>
        <v>canceled</v>
      </c>
      <c r="D1004" s="6">
        <f>INDEX(backers,MATCH(Bonus_StatAn!$B1004,Analysis!$A:$A,0))</f>
        <v>4</v>
      </c>
      <c r="E1004" t="b">
        <f t="shared" si="60"/>
        <v>0</v>
      </c>
      <c r="F1004" t="b">
        <f t="shared" si="61"/>
        <v>1</v>
      </c>
      <c r="G1004" t="str">
        <f t="shared" si="62"/>
        <v/>
      </c>
      <c r="H1004">
        <f t="shared" si="63"/>
        <v>4</v>
      </c>
    </row>
    <row r="1005" spans="2:8" x14ac:dyDescent="0.35">
      <c r="B1005" s="6">
        <v>1002</v>
      </c>
      <c r="C1005" t="str">
        <f>INDEX(state,MATCH(Bonus_StatAn!$B1005,Analysis!$A:$A,0))</f>
        <v>canceled</v>
      </c>
      <c r="D1005" s="6">
        <f>INDEX(backers,MATCH(Bonus_StatAn!$B1005,Analysis!$A:$A,0))</f>
        <v>22</v>
      </c>
      <c r="E1005" t="b">
        <f t="shared" si="60"/>
        <v>0</v>
      </c>
      <c r="F1005" t="b">
        <f t="shared" si="61"/>
        <v>1</v>
      </c>
      <c r="G1005" t="str">
        <f t="shared" si="62"/>
        <v/>
      </c>
      <c r="H1005">
        <f t="shared" si="63"/>
        <v>22</v>
      </c>
    </row>
    <row r="1006" spans="2:8" x14ac:dyDescent="0.35">
      <c r="B1006" s="6">
        <v>1003</v>
      </c>
      <c r="C1006" t="str">
        <f>INDEX(state,MATCH(Bonus_StatAn!$B1006,Analysis!$A:$A,0))</f>
        <v>canceled</v>
      </c>
      <c r="D1006" s="6">
        <f>INDEX(backers,MATCH(Bonus_StatAn!$B1006,Analysis!$A:$A,0))</f>
        <v>15</v>
      </c>
      <c r="E1006" t="b">
        <f t="shared" si="60"/>
        <v>0</v>
      </c>
      <c r="F1006" t="b">
        <f t="shared" si="61"/>
        <v>1</v>
      </c>
      <c r="G1006" t="str">
        <f t="shared" si="62"/>
        <v/>
      </c>
      <c r="H1006">
        <f t="shared" si="63"/>
        <v>15</v>
      </c>
    </row>
    <row r="1007" spans="2:8" x14ac:dyDescent="0.35">
      <c r="B1007" s="6">
        <v>1004</v>
      </c>
      <c r="C1007" t="str">
        <f>INDEX(state,MATCH(Bonus_StatAn!$B1007,Analysis!$A:$A,0))</f>
        <v>canceled</v>
      </c>
      <c r="D1007" s="6">
        <f>INDEX(backers,MATCH(Bonus_StatAn!$B1007,Analysis!$A:$A,0))</f>
        <v>95</v>
      </c>
      <c r="E1007" t="b">
        <f t="shared" si="60"/>
        <v>0</v>
      </c>
      <c r="F1007" t="b">
        <f t="shared" si="61"/>
        <v>1</v>
      </c>
      <c r="G1007" t="str">
        <f t="shared" si="62"/>
        <v/>
      </c>
      <c r="H1007">
        <f t="shared" si="63"/>
        <v>95</v>
      </c>
    </row>
    <row r="1008" spans="2:8" x14ac:dyDescent="0.35">
      <c r="B1008" s="6">
        <v>1005</v>
      </c>
      <c r="C1008" t="str">
        <f>INDEX(state,MATCH(Bonus_StatAn!$B1008,Analysis!$A:$A,0))</f>
        <v>canceled</v>
      </c>
      <c r="D1008" s="6">
        <f>INDEX(backers,MATCH(Bonus_StatAn!$B1008,Analysis!$A:$A,0))</f>
        <v>161</v>
      </c>
      <c r="E1008" t="b">
        <f t="shared" si="60"/>
        <v>0</v>
      </c>
      <c r="F1008" t="b">
        <f t="shared" si="61"/>
        <v>1</v>
      </c>
      <c r="G1008" t="str">
        <f t="shared" si="62"/>
        <v/>
      </c>
      <c r="H1008">
        <f t="shared" si="63"/>
        <v>161</v>
      </c>
    </row>
    <row r="1009" spans="2:8" x14ac:dyDescent="0.35">
      <c r="B1009" s="6">
        <v>1006</v>
      </c>
      <c r="C1009" t="str">
        <f>INDEX(state,MATCH(Bonus_StatAn!$B1009,Analysis!$A:$A,0))</f>
        <v>canceled</v>
      </c>
      <c r="D1009" s="6">
        <f>INDEX(backers,MATCH(Bonus_StatAn!$B1009,Analysis!$A:$A,0))</f>
        <v>8</v>
      </c>
      <c r="E1009" t="b">
        <f t="shared" si="60"/>
        <v>0</v>
      </c>
      <c r="F1009" t="b">
        <f t="shared" si="61"/>
        <v>1</v>
      </c>
      <c r="G1009" t="str">
        <f t="shared" si="62"/>
        <v/>
      </c>
      <c r="H1009">
        <f t="shared" si="63"/>
        <v>8</v>
      </c>
    </row>
    <row r="1010" spans="2:8" x14ac:dyDescent="0.35">
      <c r="B1010" s="6">
        <v>1007</v>
      </c>
      <c r="C1010" t="str">
        <f>INDEX(state,MATCH(Bonus_StatAn!$B1010,Analysis!$A:$A,0))</f>
        <v>canceled</v>
      </c>
      <c r="D1010" s="6">
        <f>INDEX(backers,MATCH(Bonus_StatAn!$B1010,Analysis!$A:$A,0))</f>
        <v>76</v>
      </c>
      <c r="E1010" t="b">
        <f t="shared" si="60"/>
        <v>0</v>
      </c>
      <c r="F1010" t="b">
        <f t="shared" si="61"/>
        <v>1</v>
      </c>
      <c r="G1010" t="str">
        <f t="shared" si="62"/>
        <v/>
      </c>
      <c r="H1010">
        <f t="shared" si="63"/>
        <v>76</v>
      </c>
    </row>
    <row r="1011" spans="2:8" x14ac:dyDescent="0.35">
      <c r="B1011" s="6">
        <v>1008</v>
      </c>
      <c r="C1011" t="str">
        <f>INDEX(state,MATCH(Bonus_StatAn!$B1011,Analysis!$A:$A,0))</f>
        <v>canceled</v>
      </c>
      <c r="D1011" s="6">
        <f>INDEX(backers,MATCH(Bonus_StatAn!$B1011,Analysis!$A:$A,0))</f>
        <v>1</v>
      </c>
      <c r="E1011" t="b">
        <f t="shared" si="60"/>
        <v>0</v>
      </c>
      <c r="F1011" t="b">
        <f t="shared" si="61"/>
        <v>1</v>
      </c>
      <c r="G1011" t="str">
        <f t="shared" si="62"/>
        <v/>
      </c>
      <c r="H1011">
        <f t="shared" si="63"/>
        <v>1</v>
      </c>
    </row>
    <row r="1012" spans="2:8" x14ac:dyDescent="0.35">
      <c r="B1012" s="6">
        <v>1009</v>
      </c>
      <c r="C1012" t="str">
        <f>INDEX(state,MATCH(Bonus_StatAn!$B1012,Analysis!$A:$A,0))</f>
        <v>canceled</v>
      </c>
      <c r="D1012" s="6">
        <f>INDEX(backers,MATCH(Bonus_StatAn!$B1012,Analysis!$A:$A,0))</f>
        <v>101</v>
      </c>
      <c r="E1012" t="b">
        <f t="shared" si="60"/>
        <v>0</v>
      </c>
      <c r="F1012" t="b">
        <f t="shared" si="61"/>
        <v>1</v>
      </c>
      <c r="G1012" t="str">
        <f t="shared" si="62"/>
        <v/>
      </c>
      <c r="H1012">
        <f t="shared" si="63"/>
        <v>101</v>
      </c>
    </row>
    <row r="1013" spans="2:8" x14ac:dyDescent="0.35">
      <c r="B1013" s="6">
        <v>1010</v>
      </c>
      <c r="C1013" t="str">
        <f>INDEX(state,MATCH(Bonus_StatAn!$B1013,Analysis!$A:$A,0))</f>
        <v>canceled</v>
      </c>
      <c r="D1013" s="6">
        <f>INDEX(backers,MATCH(Bonus_StatAn!$B1013,Analysis!$A:$A,0))</f>
        <v>4</v>
      </c>
      <c r="E1013" t="b">
        <f t="shared" si="60"/>
        <v>0</v>
      </c>
      <c r="F1013" t="b">
        <f t="shared" si="61"/>
        <v>1</v>
      </c>
      <c r="G1013" t="str">
        <f t="shared" si="62"/>
        <v/>
      </c>
      <c r="H1013">
        <f t="shared" si="63"/>
        <v>4</v>
      </c>
    </row>
    <row r="1014" spans="2:8" x14ac:dyDescent="0.35">
      <c r="B1014" s="6">
        <v>1011</v>
      </c>
      <c r="C1014" t="str">
        <f>INDEX(state,MATCH(Bonus_StatAn!$B1014,Analysis!$A:$A,0))</f>
        <v>canceled</v>
      </c>
      <c r="D1014" s="6">
        <f>INDEX(backers,MATCH(Bonus_StatAn!$B1014,Analysis!$A:$A,0))</f>
        <v>1</v>
      </c>
      <c r="E1014" t="b">
        <f t="shared" si="60"/>
        <v>0</v>
      </c>
      <c r="F1014" t="b">
        <f t="shared" si="61"/>
        <v>1</v>
      </c>
      <c r="G1014" t="str">
        <f t="shared" si="62"/>
        <v/>
      </c>
      <c r="H1014">
        <f t="shared" si="63"/>
        <v>1</v>
      </c>
    </row>
    <row r="1015" spans="2:8" x14ac:dyDescent="0.35">
      <c r="B1015" s="6">
        <v>1012</v>
      </c>
      <c r="C1015" t="str">
        <f>INDEX(state,MATCH(Bonus_StatAn!$B1015,Analysis!$A:$A,0))</f>
        <v>canceled</v>
      </c>
      <c r="D1015" s="6">
        <f>INDEX(backers,MATCH(Bonus_StatAn!$B1015,Analysis!$A:$A,0))</f>
        <v>775</v>
      </c>
      <c r="E1015" t="b">
        <f t="shared" si="60"/>
        <v>0</v>
      </c>
      <c r="F1015" t="b">
        <f t="shared" si="61"/>
        <v>1</v>
      </c>
      <c r="G1015" t="str">
        <f t="shared" si="62"/>
        <v/>
      </c>
      <c r="H1015">
        <f t="shared" si="63"/>
        <v>775</v>
      </c>
    </row>
    <row r="1016" spans="2:8" x14ac:dyDescent="0.35">
      <c r="B1016" s="6">
        <v>1013</v>
      </c>
      <c r="C1016" t="str">
        <f>INDEX(state,MATCH(Bonus_StatAn!$B1016,Analysis!$A:$A,0))</f>
        <v>canceled</v>
      </c>
      <c r="D1016" s="6">
        <f>INDEX(backers,MATCH(Bonus_StatAn!$B1016,Analysis!$A:$A,0))</f>
        <v>90</v>
      </c>
      <c r="E1016" t="b">
        <f t="shared" si="60"/>
        <v>0</v>
      </c>
      <c r="F1016" t="b">
        <f t="shared" si="61"/>
        <v>1</v>
      </c>
      <c r="G1016" t="str">
        <f t="shared" si="62"/>
        <v/>
      </c>
      <c r="H1016">
        <f t="shared" si="63"/>
        <v>90</v>
      </c>
    </row>
    <row r="1017" spans="2:8" x14ac:dyDescent="0.35">
      <c r="B1017" s="6">
        <v>1014</v>
      </c>
      <c r="C1017" t="str">
        <f>INDEX(state,MATCH(Bonus_StatAn!$B1017,Analysis!$A:$A,0))</f>
        <v>canceled</v>
      </c>
      <c r="D1017" s="6">
        <f>INDEX(backers,MATCH(Bonus_StatAn!$B1017,Analysis!$A:$A,0))</f>
        <v>16</v>
      </c>
      <c r="E1017" t="b">
        <f t="shared" si="60"/>
        <v>0</v>
      </c>
      <c r="F1017" t="b">
        <f t="shared" si="61"/>
        <v>1</v>
      </c>
      <c r="G1017" t="str">
        <f t="shared" si="62"/>
        <v/>
      </c>
      <c r="H1017">
        <f t="shared" si="63"/>
        <v>16</v>
      </c>
    </row>
    <row r="1018" spans="2:8" x14ac:dyDescent="0.35">
      <c r="B1018" s="6">
        <v>1015</v>
      </c>
      <c r="C1018" t="str">
        <f>INDEX(state,MATCH(Bonus_StatAn!$B1018,Analysis!$A:$A,0))</f>
        <v>canceled</v>
      </c>
      <c r="D1018" s="6">
        <f>INDEX(backers,MATCH(Bonus_StatAn!$B1018,Analysis!$A:$A,0))</f>
        <v>6</v>
      </c>
      <c r="E1018" t="b">
        <f t="shared" si="60"/>
        <v>0</v>
      </c>
      <c r="F1018" t="b">
        <f t="shared" si="61"/>
        <v>1</v>
      </c>
      <c r="G1018" t="str">
        <f t="shared" si="62"/>
        <v/>
      </c>
      <c r="H1018">
        <f t="shared" si="63"/>
        <v>6</v>
      </c>
    </row>
    <row r="1019" spans="2:8" x14ac:dyDescent="0.35">
      <c r="B1019" s="6">
        <v>1016</v>
      </c>
      <c r="C1019" t="str">
        <f>INDEX(state,MATCH(Bonus_StatAn!$B1019,Analysis!$A:$A,0))</f>
        <v>canceled</v>
      </c>
      <c r="D1019" s="6">
        <f>INDEX(backers,MATCH(Bonus_StatAn!$B1019,Analysis!$A:$A,0))</f>
        <v>38</v>
      </c>
      <c r="E1019" t="b">
        <f t="shared" si="60"/>
        <v>0</v>
      </c>
      <c r="F1019" t="b">
        <f t="shared" si="61"/>
        <v>1</v>
      </c>
      <c r="G1019" t="str">
        <f t="shared" si="62"/>
        <v/>
      </c>
      <c r="H1019">
        <f t="shared" si="63"/>
        <v>38</v>
      </c>
    </row>
    <row r="1020" spans="2:8" x14ac:dyDescent="0.35">
      <c r="B1020" s="6">
        <v>1017</v>
      </c>
      <c r="C1020" t="str">
        <f>INDEX(state,MATCH(Bonus_StatAn!$B1020,Analysis!$A:$A,0))</f>
        <v>canceled</v>
      </c>
      <c r="D1020" s="6">
        <f>INDEX(backers,MATCH(Bonus_StatAn!$B1020,Analysis!$A:$A,0))</f>
        <v>355</v>
      </c>
      <c r="E1020" t="b">
        <f t="shared" si="60"/>
        <v>0</v>
      </c>
      <c r="F1020" t="b">
        <f t="shared" si="61"/>
        <v>1</v>
      </c>
      <c r="G1020" t="str">
        <f t="shared" si="62"/>
        <v/>
      </c>
      <c r="H1020">
        <f t="shared" si="63"/>
        <v>355</v>
      </c>
    </row>
    <row r="1021" spans="2:8" x14ac:dyDescent="0.35">
      <c r="B1021" s="6">
        <v>1018</v>
      </c>
      <c r="C1021" t="str">
        <f>INDEX(state,MATCH(Bonus_StatAn!$B1021,Analysis!$A:$A,0))</f>
        <v>canceled</v>
      </c>
      <c r="D1021" s="6">
        <f>INDEX(backers,MATCH(Bonus_StatAn!$B1021,Analysis!$A:$A,0))</f>
        <v>7</v>
      </c>
      <c r="E1021" t="b">
        <f t="shared" si="60"/>
        <v>0</v>
      </c>
      <c r="F1021" t="b">
        <f t="shared" si="61"/>
        <v>1</v>
      </c>
      <c r="G1021" t="str">
        <f t="shared" si="62"/>
        <v/>
      </c>
      <c r="H1021">
        <f t="shared" si="63"/>
        <v>7</v>
      </c>
    </row>
    <row r="1022" spans="2:8" x14ac:dyDescent="0.35">
      <c r="B1022" s="6">
        <v>1019</v>
      </c>
      <c r="C1022" t="str">
        <f>INDEX(state,MATCH(Bonus_StatAn!$B1022,Analysis!$A:$A,0))</f>
        <v>canceled</v>
      </c>
      <c r="D1022" s="6">
        <f>INDEX(backers,MATCH(Bonus_StatAn!$B1022,Analysis!$A:$A,0))</f>
        <v>400</v>
      </c>
      <c r="E1022" t="b">
        <f t="shared" si="60"/>
        <v>0</v>
      </c>
      <c r="F1022" t="b">
        <f t="shared" si="61"/>
        <v>1</v>
      </c>
      <c r="G1022" t="str">
        <f t="shared" si="62"/>
        <v/>
      </c>
      <c r="H1022">
        <f t="shared" si="63"/>
        <v>400</v>
      </c>
    </row>
    <row r="1023" spans="2:8" x14ac:dyDescent="0.35">
      <c r="B1023" s="6">
        <v>1020</v>
      </c>
      <c r="C1023" t="str">
        <f>INDEX(state,MATCH(Bonus_StatAn!$B1023,Analysis!$A:$A,0))</f>
        <v>successful</v>
      </c>
      <c r="D1023" s="6">
        <f>INDEX(backers,MATCH(Bonus_StatAn!$B1023,Analysis!$A:$A,0))</f>
        <v>30</v>
      </c>
      <c r="E1023" t="b">
        <f t="shared" si="60"/>
        <v>1</v>
      </c>
      <c r="F1023" t="b">
        <f t="shared" si="61"/>
        <v>0</v>
      </c>
      <c r="G1023">
        <f t="shared" si="62"/>
        <v>30</v>
      </c>
      <c r="H1023" t="str">
        <f t="shared" si="63"/>
        <v/>
      </c>
    </row>
    <row r="1024" spans="2:8" x14ac:dyDescent="0.35">
      <c r="B1024" s="6">
        <v>1021</v>
      </c>
      <c r="C1024" t="str">
        <f>INDEX(state,MATCH(Bonus_StatAn!$B1024,Analysis!$A:$A,0))</f>
        <v>successful</v>
      </c>
      <c r="D1024" s="6">
        <f>INDEX(backers,MATCH(Bonus_StatAn!$B1024,Analysis!$A:$A,0))</f>
        <v>478</v>
      </c>
      <c r="E1024" t="b">
        <f t="shared" si="60"/>
        <v>1</v>
      </c>
      <c r="F1024" t="b">
        <f t="shared" si="61"/>
        <v>0</v>
      </c>
      <c r="G1024">
        <f t="shared" si="62"/>
        <v>478</v>
      </c>
      <c r="H1024" t="str">
        <f t="shared" si="63"/>
        <v/>
      </c>
    </row>
    <row r="1025" spans="2:8" x14ac:dyDescent="0.35">
      <c r="B1025" s="6">
        <v>1022</v>
      </c>
      <c r="C1025" t="str">
        <f>INDEX(state,MATCH(Bonus_StatAn!$B1025,Analysis!$A:$A,0))</f>
        <v>successful</v>
      </c>
      <c r="D1025" s="6">
        <f>INDEX(backers,MATCH(Bonus_StatAn!$B1025,Analysis!$A:$A,0))</f>
        <v>74</v>
      </c>
      <c r="E1025" t="b">
        <f t="shared" si="60"/>
        <v>1</v>
      </c>
      <c r="F1025" t="b">
        <f t="shared" si="61"/>
        <v>0</v>
      </c>
      <c r="G1025">
        <f t="shared" si="62"/>
        <v>74</v>
      </c>
      <c r="H1025" t="str">
        <f t="shared" si="63"/>
        <v/>
      </c>
    </row>
    <row r="1026" spans="2:8" x14ac:dyDescent="0.35">
      <c r="B1026" s="6">
        <v>1023</v>
      </c>
      <c r="C1026" t="str">
        <f>INDEX(state,MATCH(Bonus_StatAn!$B1026,Analysis!$A:$A,0))</f>
        <v>successful</v>
      </c>
      <c r="D1026" s="6">
        <f>INDEX(backers,MATCH(Bonus_StatAn!$B1026,Analysis!$A:$A,0))</f>
        <v>131</v>
      </c>
      <c r="E1026" t="b">
        <f t="shared" si="60"/>
        <v>1</v>
      </c>
      <c r="F1026" t="b">
        <f t="shared" si="61"/>
        <v>0</v>
      </c>
      <c r="G1026">
        <f t="shared" si="62"/>
        <v>131</v>
      </c>
      <c r="H1026" t="str">
        <f t="shared" si="63"/>
        <v/>
      </c>
    </row>
    <row r="1027" spans="2:8" x14ac:dyDescent="0.35">
      <c r="B1027" s="6">
        <v>1024</v>
      </c>
      <c r="C1027" t="str">
        <f>INDEX(state,MATCH(Bonus_StatAn!$B1027,Analysis!$A:$A,0))</f>
        <v>successful</v>
      </c>
      <c r="D1027" s="6">
        <f>INDEX(backers,MATCH(Bonus_StatAn!$B1027,Analysis!$A:$A,0))</f>
        <v>61</v>
      </c>
      <c r="E1027" t="b">
        <f t="shared" si="60"/>
        <v>1</v>
      </c>
      <c r="F1027" t="b">
        <f t="shared" si="61"/>
        <v>0</v>
      </c>
      <c r="G1027">
        <f t="shared" si="62"/>
        <v>61</v>
      </c>
      <c r="H1027" t="str">
        <f t="shared" si="63"/>
        <v/>
      </c>
    </row>
    <row r="1028" spans="2:8" x14ac:dyDescent="0.35">
      <c r="B1028" s="6">
        <v>1025</v>
      </c>
      <c r="C1028" t="str">
        <f>INDEX(state,MATCH(Bonus_StatAn!$B1028,Analysis!$A:$A,0))</f>
        <v>successful</v>
      </c>
      <c r="D1028" s="6">
        <f>INDEX(backers,MATCH(Bonus_StatAn!$B1028,Analysis!$A:$A,0))</f>
        <v>1071</v>
      </c>
      <c r="E1028" t="b">
        <f t="shared" ref="E1028:E1091" si="64">$C1028="successful"</f>
        <v>1</v>
      </c>
      <c r="F1028" t="b">
        <f t="shared" ref="F1028:F1091" si="65">OR($C1028="canceled", $C1028="failed")</f>
        <v>0</v>
      </c>
      <c r="G1028">
        <f t="shared" ref="G1028:G1091" si="66">IF($E1028, D1028, "")</f>
        <v>1071</v>
      </c>
      <c r="H1028" t="str">
        <f t="shared" ref="H1028:H1091" si="67">IF(F1028, D1028, "")</f>
        <v/>
      </c>
    </row>
    <row r="1029" spans="2:8" x14ac:dyDescent="0.35">
      <c r="B1029" s="6">
        <v>1026</v>
      </c>
      <c r="C1029" t="str">
        <f>INDEX(state,MATCH(Bonus_StatAn!$B1029,Analysis!$A:$A,0))</f>
        <v>successful</v>
      </c>
      <c r="D1029" s="6">
        <f>INDEX(backers,MATCH(Bonus_StatAn!$B1029,Analysis!$A:$A,0))</f>
        <v>122</v>
      </c>
      <c r="E1029" t="b">
        <f t="shared" si="64"/>
        <v>1</v>
      </c>
      <c r="F1029" t="b">
        <f t="shared" si="65"/>
        <v>0</v>
      </c>
      <c r="G1029">
        <f t="shared" si="66"/>
        <v>122</v>
      </c>
      <c r="H1029" t="str">
        <f t="shared" si="67"/>
        <v/>
      </c>
    </row>
    <row r="1030" spans="2:8" x14ac:dyDescent="0.35">
      <c r="B1030" s="6">
        <v>1027</v>
      </c>
      <c r="C1030" t="str">
        <f>INDEX(state,MATCH(Bonus_StatAn!$B1030,Analysis!$A:$A,0))</f>
        <v>successful</v>
      </c>
      <c r="D1030" s="6">
        <f>INDEX(backers,MATCH(Bonus_StatAn!$B1030,Analysis!$A:$A,0))</f>
        <v>111</v>
      </c>
      <c r="E1030" t="b">
        <f t="shared" si="64"/>
        <v>1</v>
      </c>
      <c r="F1030" t="b">
        <f t="shared" si="65"/>
        <v>0</v>
      </c>
      <c r="G1030">
        <f t="shared" si="66"/>
        <v>111</v>
      </c>
      <c r="H1030" t="str">
        <f t="shared" si="67"/>
        <v/>
      </c>
    </row>
    <row r="1031" spans="2:8" x14ac:dyDescent="0.35">
      <c r="B1031" s="6">
        <v>1028</v>
      </c>
      <c r="C1031" t="str">
        <f>INDEX(state,MATCH(Bonus_StatAn!$B1031,Analysis!$A:$A,0))</f>
        <v>successful</v>
      </c>
      <c r="D1031" s="6">
        <f>INDEX(backers,MATCH(Bonus_StatAn!$B1031,Analysis!$A:$A,0))</f>
        <v>255</v>
      </c>
      <c r="E1031" t="b">
        <f t="shared" si="64"/>
        <v>1</v>
      </c>
      <c r="F1031" t="b">
        <f t="shared" si="65"/>
        <v>0</v>
      </c>
      <c r="G1031">
        <f t="shared" si="66"/>
        <v>255</v>
      </c>
      <c r="H1031" t="str">
        <f t="shared" si="67"/>
        <v/>
      </c>
    </row>
    <row r="1032" spans="2:8" x14ac:dyDescent="0.35">
      <c r="B1032" s="6">
        <v>1029</v>
      </c>
      <c r="C1032" t="str">
        <f>INDEX(state,MATCH(Bonus_StatAn!$B1032,Analysis!$A:$A,0))</f>
        <v>successful</v>
      </c>
      <c r="D1032" s="6">
        <f>INDEX(backers,MATCH(Bonus_StatAn!$B1032,Analysis!$A:$A,0))</f>
        <v>141</v>
      </c>
      <c r="E1032" t="b">
        <f t="shared" si="64"/>
        <v>1</v>
      </c>
      <c r="F1032" t="b">
        <f t="shared" si="65"/>
        <v>0</v>
      </c>
      <c r="G1032">
        <f t="shared" si="66"/>
        <v>141</v>
      </c>
      <c r="H1032" t="str">
        <f t="shared" si="67"/>
        <v/>
      </c>
    </row>
    <row r="1033" spans="2:8" x14ac:dyDescent="0.35">
      <c r="B1033" s="6">
        <v>1030</v>
      </c>
      <c r="C1033" t="str">
        <f>INDEX(state,MATCH(Bonus_StatAn!$B1033,Analysis!$A:$A,0))</f>
        <v>successful</v>
      </c>
      <c r="D1033" s="6">
        <f>INDEX(backers,MATCH(Bonus_StatAn!$B1033,Analysis!$A:$A,0))</f>
        <v>159</v>
      </c>
      <c r="E1033" t="b">
        <f t="shared" si="64"/>
        <v>1</v>
      </c>
      <c r="F1033" t="b">
        <f t="shared" si="65"/>
        <v>0</v>
      </c>
      <c r="G1033">
        <f t="shared" si="66"/>
        <v>159</v>
      </c>
      <c r="H1033" t="str">
        <f t="shared" si="67"/>
        <v/>
      </c>
    </row>
    <row r="1034" spans="2:8" x14ac:dyDescent="0.35">
      <c r="B1034" s="6">
        <v>1031</v>
      </c>
      <c r="C1034" t="str">
        <f>INDEX(state,MATCH(Bonus_StatAn!$B1034,Analysis!$A:$A,0))</f>
        <v>successful</v>
      </c>
      <c r="D1034" s="6">
        <f>INDEX(backers,MATCH(Bonus_StatAn!$B1034,Analysis!$A:$A,0))</f>
        <v>99</v>
      </c>
      <c r="E1034" t="b">
        <f t="shared" si="64"/>
        <v>1</v>
      </c>
      <c r="F1034" t="b">
        <f t="shared" si="65"/>
        <v>0</v>
      </c>
      <c r="G1034">
        <f t="shared" si="66"/>
        <v>99</v>
      </c>
      <c r="H1034" t="str">
        <f t="shared" si="67"/>
        <v/>
      </c>
    </row>
    <row r="1035" spans="2:8" x14ac:dyDescent="0.35">
      <c r="B1035" s="6">
        <v>1032</v>
      </c>
      <c r="C1035" t="str">
        <f>INDEX(state,MATCH(Bonus_StatAn!$B1035,Analysis!$A:$A,0))</f>
        <v>successful</v>
      </c>
      <c r="D1035" s="6">
        <f>INDEX(backers,MATCH(Bonus_StatAn!$B1035,Analysis!$A:$A,0))</f>
        <v>96</v>
      </c>
      <c r="E1035" t="b">
        <f t="shared" si="64"/>
        <v>1</v>
      </c>
      <c r="F1035" t="b">
        <f t="shared" si="65"/>
        <v>0</v>
      </c>
      <c r="G1035">
        <f t="shared" si="66"/>
        <v>96</v>
      </c>
      <c r="H1035" t="str">
        <f t="shared" si="67"/>
        <v/>
      </c>
    </row>
    <row r="1036" spans="2:8" x14ac:dyDescent="0.35">
      <c r="B1036" s="6">
        <v>1033</v>
      </c>
      <c r="C1036" t="str">
        <f>INDEX(state,MATCH(Bonus_StatAn!$B1036,Analysis!$A:$A,0))</f>
        <v>successful</v>
      </c>
      <c r="D1036" s="6">
        <f>INDEX(backers,MATCH(Bonus_StatAn!$B1036,Analysis!$A:$A,0))</f>
        <v>27</v>
      </c>
      <c r="E1036" t="b">
        <f t="shared" si="64"/>
        <v>1</v>
      </c>
      <c r="F1036" t="b">
        <f t="shared" si="65"/>
        <v>0</v>
      </c>
      <c r="G1036">
        <f t="shared" si="66"/>
        <v>27</v>
      </c>
      <c r="H1036" t="str">
        <f t="shared" si="67"/>
        <v/>
      </c>
    </row>
    <row r="1037" spans="2:8" x14ac:dyDescent="0.35">
      <c r="B1037" s="6">
        <v>1034</v>
      </c>
      <c r="C1037" t="str">
        <f>INDEX(state,MATCH(Bonus_StatAn!$B1037,Analysis!$A:$A,0))</f>
        <v>successful</v>
      </c>
      <c r="D1037" s="6">
        <f>INDEX(backers,MATCH(Bonus_StatAn!$B1037,Analysis!$A:$A,0))</f>
        <v>166</v>
      </c>
      <c r="E1037" t="b">
        <f t="shared" si="64"/>
        <v>1</v>
      </c>
      <c r="F1037" t="b">
        <f t="shared" si="65"/>
        <v>0</v>
      </c>
      <c r="G1037">
        <f t="shared" si="66"/>
        <v>166</v>
      </c>
      <c r="H1037" t="str">
        <f t="shared" si="67"/>
        <v/>
      </c>
    </row>
    <row r="1038" spans="2:8" x14ac:dyDescent="0.35">
      <c r="B1038" s="6">
        <v>1035</v>
      </c>
      <c r="C1038" t="str">
        <f>INDEX(state,MATCH(Bonus_StatAn!$B1038,Analysis!$A:$A,0))</f>
        <v>successful</v>
      </c>
      <c r="D1038" s="6">
        <f>INDEX(backers,MATCH(Bonus_StatAn!$B1038,Analysis!$A:$A,0))</f>
        <v>76</v>
      </c>
      <c r="E1038" t="b">
        <f t="shared" si="64"/>
        <v>1</v>
      </c>
      <c r="F1038" t="b">
        <f t="shared" si="65"/>
        <v>0</v>
      </c>
      <c r="G1038">
        <f t="shared" si="66"/>
        <v>76</v>
      </c>
      <c r="H1038" t="str">
        <f t="shared" si="67"/>
        <v/>
      </c>
    </row>
    <row r="1039" spans="2:8" x14ac:dyDescent="0.35">
      <c r="B1039" s="6">
        <v>1036</v>
      </c>
      <c r="C1039" t="str">
        <f>INDEX(state,MATCH(Bonus_StatAn!$B1039,Analysis!$A:$A,0))</f>
        <v>successful</v>
      </c>
      <c r="D1039" s="6">
        <f>INDEX(backers,MATCH(Bonus_StatAn!$B1039,Analysis!$A:$A,0))</f>
        <v>211</v>
      </c>
      <c r="E1039" t="b">
        <f t="shared" si="64"/>
        <v>1</v>
      </c>
      <c r="F1039" t="b">
        <f t="shared" si="65"/>
        <v>0</v>
      </c>
      <c r="G1039">
        <f t="shared" si="66"/>
        <v>211</v>
      </c>
      <c r="H1039" t="str">
        <f t="shared" si="67"/>
        <v/>
      </c>
    </row>
    <row r="1040" spans="2:8" x14ac:dyDescent="0.35">
      <c r="B1040" s="6">
        <v>1037</v>
      </c>
      <c r="C1040" t="str">
        <f>INDEX(state,MATCH(Bonus_StatAn!$B1040,Analysis!$A:$A,0))</f>
        <v>successful</v>
      </c>
      <c r="D1040" s="6">
        <f>INDEX(backers,MATCH(Bonus_StatAn!$B1040,Analysis!$A:$A,0))</f>
        <v>21</v>
      </c>
      <c r="E1040" t="b">
        <f t="shared" si="64"/>
        <v>1</v>
      </c>
      <c r="F1040" t="b">
        <f t="shared" si="65"/>
        <v>0</v>
      </c>
      <c r="G1040">
        <f t="shared" si="66"/>
        <v>21</v>
      </c>
      <c r="H1040" t="str">
        <f t="shared" si="67"/>
        <v/>
      </c>
    </row>
    <row r="1041" spans="2:8" x14ac:dyDescent="0.35">
      <c r="B1041" s="6">
        <v>1038</v>
      </c>
      <c r="C1041" t="str">
        <f>INDEX(state,MATCH(Bonus_StatAn!$B1041,Analysis!$A:$A,0))</f>
        <v>successful</v>
      </c>
      <c r="D1041" s="6">
        <f>INDEX(backers,MATCH(Bonus_StatAn!$B1041,Analysis!$A:$A,0))</f>
        <v>61</v>
      </c>
      <c r="E1041" t="b">
        <f t="shared" si="64"/>
        <v>1</v>
      </c>
      <c r="F1041" t="b">
        <f t="shared" si="65"/>
        <v>0</v>
      </c>
      <c r="G1041">
        <f t="shared" si="66"/>
        <v>61</v>
      </c>
      <c r="H1041" t="str">
        <f t="shared" si="67"/>
        <v/>
      </c>
    </row>
    <row r="1042" spans="2:8" x14ac:dyDescent="0.35">
      <c r="B1042" s="6">
        <v>1039</v>
      </c>
      <c r="C1042" t="str">
        <f>INDEX(state,MATCH(Bonus_StatAn!$B1042,Analysis!$A:$A,0))</f>
        <v>successful</v>
      </c>
      <c r="D1042" s="6">
        <f>INDEX(backers,MATCH(Bonus_StatAn!$B1042,Analysis!$A:$A,0))</f>
        <v>30</v>
      </c>
      <c r="E1042" t="b">
        <f t="shared" si="64"/>
        <v>1</v>
      </c>
      <c r="F1042" t="b">
        <f t="shared" si="65"/>
        <v>0</v>
      </c>
      <c r="G1042">
        <f t="shared" si="66"/>
        <v>30</v>
      </c>
      <c r="H1042" t="str">
        <f t="shared" si="67"/>
        <v/>
      </c>
    </row>
    <row r="1043" spans="2:8" x14ac:dyDescent="0.35">
      <c r="B1043" s="6">
        <v>1040</v>
      </c>
      <c r="C1043" t="str">
        <f>INDEX(state,MATCH(Bonus_StatAn!$B1043,Analysis!$A:$A,0))</f>
        <v>canceled</v>
      </c>
      <c r="D1043" s="6">
        <f>INDEX(backers,MATCH(Bonus_StatAn!$B1043,Analysis!$A:$A,0))</f>
        <v>1</v>
      </c>
      <c r="E1043" t="b">
        <f t="shared" si="64"/>
        <v>0</v>
      </c>
      <c r="F1043" t="b">
        <f t="shared" si="65"/>
        <v>1</v>
      </c>
      <c r="G1043" t="str">
        <f t="shared" si="66"/>
        <v/>
      </c>
      <c r="H1043">
        <f t="shared" si="67"/>
        <v>1</v>
      </c>
    </row>
    <row r="1044" spans="2:8" x14ac:dyDescent="0.35">
      <c r="B1044" s="6">
        <v>1041</v>
      </c>
      <c r="C1044" t="str">
        <f>INDEX(state,MATCH(Bonus_StatAn!$B1044,Analysis!$A:$A,0))</f>
        <v>canceled</v>
      </c>
      <c r="D1044" s="6">
        <f>INDEX(backers,MATCH(Bonus_StatAn!$B1044,Analysis!$A:$A,0))</f>
        <v>0</v>
      </c>
      <c r="E1044" t="b">
        <f t="shared" si="64"/>
        <v>0</v>
      </c>
      <c r="F1044" t="b">
        <f t="shared" si="65"/>
        <v>1</v>
      </c>
      <c r="G1044" t="str">
        <f t="shared" si="66"/>
        <v/>
      </c>
      <c r="H1044">
        <f t="shared" si="67"/>
        <v>0</v>
      </c>
    </row>
    <row r="1045" spans="2:8" x14ac:dyDescent="0.35">
      <c r="B1045" s="6">
        <v>1042</v>
      </c>
      <c r="C1045" t="str">
        <f>INDEX(state,MATCH(Bonus_StatAn!$B1045,Analysis!$A:$A,0))</f>
        <v>canceled</v>
      </c>
      <c r="D1045" s="6">
        <f>INDEX(backers,MATCH(Bonus_StatAn!$B1045,Analysis!$A:$A,0))</f>
        <v>1</v>
      </c>
      <c r="E1045" t="b">
        <f t="shared" si="64"/>
        <v>0</v>
      </c>
      <c r="F1045" t="b">
        <f t="shared" si="65"/>
        <v>1</v>
      </c>
      <c r="G1045" t="str">
        <f t="shared" si="66"/>
        <v/>
      </c>
      <c r="H1045">
        <f t="shared" si="67"/>
        <v>1</v>
      </c>
    </row>
    <row r="1046" spans="2:8" x14ac:dyDescent="0.35">
      <c r="B1046" s="6">
        <v>1043</v>
      </c>
      <c r="C1046" t="str">
        <f>INDEX(state,MATCH(Bonus_StatAn!$B1046,Analysis!$A:$A,0))</f>
        <v>canceled</v>
      </c>
      <c r="D1046" s="6">
        <f>INDEX(backers,MATCH(Bonus_StatAn!$B1046,Analysis!$A:$A,0))</f>
        <v>292</v>
      </c>
      <c r="E1046" t="b">
        <f t="shared" si="64"/>
        <v>0</v>
      </c>
      <c r="F1046" t="b">
        <f t="shared" si="65"/>
        <v>1</v>
      </c>
      <c r="G1046" t="str">
        <f t="shared" si="66"/>
        <v/>
      </c>
      <c r="H1046">
        <f t="shared" si="67"/>
        <v>292</v>
      </c>
    </row>
    <row r="1047" spans="2:8" x14ac:dyDescent="0.35">
      <c r="B1047" s="6">
        <v>1044</v>
      </c>
      <c r="C1047" t="str">
        <f>INDEX(state,MATCH(Bonus_StatAn!$B1047,Analysis!$A:$A,0))</f>
        <v>canceled</v>
      </c>
      <c r="D1047" s="6">
        <f>INDEX(backers,MATCH(Bonus_StatAn!$B1047,Analysis!$A:$A,0))</f>
        <v>2</v>
      </c>
      <c r="E1047" t="b">
        <f t="shared" si="64"/>
        <v>0</v>
      </c>
      <c r="F1047" t="b">
        <f t="shared" si="65"/>
        <v>1</v>
      </c>
      <c r="G1047" t="str">
        <f t="shared" si="66"/>
        <v/>
      </c>
      <c r="H1047">
        <f t="shared" si="67"/>
        <v>2</v>
      </c>
    </row>
    <row r="1048" spans="2:8" x14ac:dyDescent="0.35">
      <c r="B1048" s="6">
        <v>1045</v>
      </c>
      <c r="C1048" t="str">
        <f>INDEX(state,MATCH(Bonus_StatAn!$B1048,Analysis!$A:$A,0))</f>
        <v>canceled</v>
      </c>
      <c r="D1048" s="6">
        <f>INDEX(backers,MATCH(Bonus_StatAn!$B1048,Analysis!$A:$A,0))</f>
        <v>8</v>
      </c>
      <c r="E1048" t="b">
        <f t="shared" si="64"/>
        <v>0</v>
      </c>
      <c r="F1048" t="b">
        <f t="shared" si="65"/>
        <v>1</v>
      </c>
      <c r="G1048" t="str">
        <f t="shared" si="66"/>
        <v/>
      </c>
      <c r="H1048">
        <f t="shared" si="67"/>
        <v>8</v>
      </c>
    </row>
    <row r="1049" spans="2:8" x14ac:dyDescent="0.35">
      <c r="B1049" s="6">
        <v>1046</v>
      </c>
      <c r="C1049" t="str">
        <f>INDEX(state,MATCH(Bonus_StatAn!$B1049,Analysis!$A:$A,0))</f>
        <v>canceled</v>
      </c>
      <c r="D1049" s="6">
        <f>INDEX(backers,MATCH(Bonus_StatAn!$B1049,Analysis!$A:$A,0))</f>
        <v>0</v>
      </c>
      <c r="E1049" t="b">
        <f t="shared" si="64"/>
        <v>0</v>
      </c>
      <c r="F1049" t="b">
        <f t="shared" si="65"/>
        <v>1</v>
      </c>
      <c r="G1049" t="str">
        <f t="shared" si="66"/>
        <v/>
      </c>
      <c r="H1049">
        <f t="shared" si="67"/>
        <v>0</v>
      </c>
    </row>
    <row r="1050" spans="2:8" x14ac:dyDescent="0.35">
      <c r="B1050" s="6">
        <v>1047</v>
      </c>
      <c r="C1050" t="str">
        <f>INDEX(state,MATCH(Bonus_StatAn!$B1050,Analysis!$A:$A,0))</f>
        <v>canceled</v>
      </c>
      <c r="D1050" s="6">
        <f>INDEX(backers,MATCH(Bonus_StatAn!$B1050,Analysis!$A:$A,0))</f>
        <v>1</v>
      </c>
      <c r="E1050" t="b">
        <f t="shared" si="64"/>
        <v>0</v>
      </c>
      <c r="F1050" t="b">
        <f t="shared" si="65"/>
        <v>1</v>
      </c>
      <c r="G1050" t="str">
        <f t="shared" si="66"/>
        <v/>
      </c>
      <c r="H1050">
        <f t="shared" si="67"/>
        <v>1</v>
      </c>
    </row>
    <row r="1051" spans="2:8" x14ac:dyDescent="0.35">
      <c r="B1051" s="6">
        <v>1048</v>
      </c>
      <c r="C1051" t="str">
        <f>INDEX(state,MATCH(Bonus_StatAn!$B1051,Analysis!$A:$A,0))</f>
        <v>canceled</v>
      </c>
      <c r="D1051" s="6">
        <f>INDEX(backers,MATCH(Bonus_StatAn!$B1051,Analysis!$A:$A,0))</f>
        <v>4</v>
      </c>
      <c r="E1051" t="b">
        <f t="shared" si="64"/>
        <v>0</v>
      </c>
      <c r="F1051" t="b">
        <f t="shared" si="65"/>
        <v>1</v>
      </c>
      <c r="G1051" t="str">
        <f t="shared" si="66"/>
        <v/>
      </c>
      <c r="H1051">
        <f t="shared" si="67"/>
        <v>4</v>
      </c>
    </row>
    <row r="1052" spans="2:8" x14ac:dyDescent="0.35">
      <c r="B1052" s="6">
        <v>1049</v>
      </c>
      <c r="C1052" t="str">
        <f>INDEX(state,MATCH(Bonus_StatAn!$B1052,Analysis!$A:$A,0))</f>
        <v>canceled</v>
      </c>
      <c r="D1052" s="6">
        <f>INDEX(backers,MATCH(Bonus_StatAn!$B1052,Analysis!$A:$A,0))</f>
        <v>0</v>
      </c>
      <c r="E1052" t="b">
        <f t="shared" si="64"/>
        <v>0</v>
      </c>
      <c r="F1052" t="b">
        <f t="shared" si="65"/>
        <v>1</v>
      </c>
      <c r="G1052" t="str">
        <f t="shared" si="66"/>
        <v/>
      </c>
      <c r="H1052">
        <f t="shared" si="67"/>
        <v>0</v>
      </c>
    </row>
    <row r="1053" spans="2:8" x14ac:dyDescent="0.35">
      <c r="B1053" s="6">
        <v>1050</v>
      </c>
      <c r="C1053" t="str">
        <f>INDEX(state,MATCH(Bonus_StatAn!$B1053,Analysis!$A:$A,0))</f>
        <v>canceled</v>
      </c>
      <c r="D1053" s="6">
        <f>INDEX(backers,MATCH(Bonus_StatAn!$B1053,Analysis!$A:$A,0))</f>
        <v>0</v>
      </c>
      <c r="E1053" t="b">
        <f t="shared" si="64"/>
        <v>0</v>
      </c>
      <c r="F1053" t="b">
        <f t="shared" si="65"/>
        <v>1</v>
      </c>
      <c r="G1053" t="str">
        <f t="shared" si="66"/>
        <v/>
      </c>
      <c r="H1053">
        <f t="shared" si="67"/>
        <v>0</v>
      </c>
    </row>
    <row r="1054" spans="2:8" x14ac:dyDescent="0.35">
      <c r="B1054" s="6">
        <v>1051</v>
      </c>
      <c r="C1054" t="str">
        <f>INDEX(state,MATCH(Bonus_StatAn!$B1054,Analysis!$A:$A,0))</f>
        <v>canceled</v>
      </c>
      <c r="D1054" s="6">
        <f>INDEX(backers,MATCH(Bonus_StatAn!$B1054,Analysis!$A:$A,0))</f>
        <v>0</v>
      </c>
      <c r="E1054" t="b">
        <f t="shared" si="64"/>
        <v>0</v>
      </c>
      <c r="F1054" t="b">
        <f t="shared" si="65"/>
        <v>1</v>
      </c>
      <c r="G1054" t="str">
        <f t="shared" si="66"/>
        <v/>
      </c>
      <c r="H1054">
        <f t="shared" si="67"/>
        <v>0</v>
      </c>
    </row>
    <row r="1055" spans="2:8" x14ac:dyDescent="0.35">
      <c r="B1055" s="6">
        <v>1052</v>
      </c>
      <c r="C1055" t="str">
        <f>INDEX(state,MATCH(Bonus_StatAn!$B1055,Analysis!$A:$A,0))</f>
        <v>canceled</v>
      </c>
      <c r="D1055" s="6">
        <f>INDEX(backers,MATCH(Bonus_StatAn!$B1055,Analysis!$A:$A,0))</f>
        <v>0</v>
      </c>
      <c r="E1055" t="b">
        <f t="shared" si="64"/>
        <v>0</v>
      </c>
      <c r="F1055" t="b">
        <f t="shared" si="65"/>
        <v>1</v>
      </c>
      <c r="G1055" t="str">
        <f t="shared" si="66"/>
        <v/>
      </c>
      <c r="H1055">
        <f t="shared" si="67"/>
        <v>0</v>
      </c>
    </row>
    <row r="1056" spans="2:8" x14ac:dyDescent="0.35">
      <c r="B1056" s="6">
        <v>1053</v>
      </c>
      <c r="C1056" t="str">
        <f>INDEX(state,MATCH(Bonus_StatAn!$B1056,Analysis!$A:$A,0))</f>
        <v>canceled</v>
      </c>
      <c r="D1056" s="6">
        <f>INDEX(backers,MATCH(Bonus_StatAn!$B1056,Analysis!$A:$A,0))</f>
        <v>1</v>
      </c>
      <c r="E1056" t="b">
        <f t="shared" si="64"/>
        <v>0</v>
      </c>
      <c r="F1056" t="b">
        <f t="shared" si="65"/>
        <v>1</v>
      </c>
      <c r="G1056" t="str">
        <f t="shared" si="66"/>
        <v/>
      </c>
      <c r="H1056">
        <f t="shared" si="67"/>
        <v>1</v>
      </c>
    </row>
    <row r="1057" spans="2:8" x14ac:dyDescent="0.35">
      <c r="B1057" s="6">
        <v>1054</v>
      </c>
      <c r="C1057" t="str">
        <f>INDEX(state,MATCH(Bonus_StatAn!$B1057,Analysis!$A:$A,0))</f>
        <v>canceled</v>
      </c>
      <c r="D1057" s="6">
        <f>INDEX(backers,MATCH(Bonus_StatAn!$B1057,Analysis!$A:$A,0))</f>
        <v>0</v>
      </c>
      <c r="E1057" t="b">
        <f t="shared" si="64"/>
        <v>0</v>
      </c>
      <c r="F1057" t="b">
        <f t="shared" si="65"/>
        <v>1</v>
      </c>
      <c r="G1057" t="str">
        <f t="shared" si="66"/>
        <v/>
      </c>
      <c r="H1057">
        <f t="shared" si="67"/>
        <v>0</v>
      </c>
    </row>
    <row r="1058" spans="2:8" x14ac:dyDescent="0.35">
      <c r="B1058" s="6">
        <v>1055</v>
      </c>
      <c r="C1058" t="str">
        <f>INDEX(state,MATCH(Bonus_StatAn!$B1058,Analysis!$A:$A,0))</f>
        <v>canceled</v>
      </c>
      <c r="D1058" s="6">
        <f>INDEX(backers,MATCH(Bonus_StatAn!$B1058,Analysis!$A:$A,0))</f>
        <v>0</v>
      </c>
      <c r="E1058" t="b">
        <f t="shared" si="64"/>
        <v>0</v>
      </c>
      <c r="F1058" t="b">
        <f t="shared" si="65"/>
        <v>1</v>
      </c>
      <c r="G1058" t="str">
        <f t="shared" si="66"/>
        <v/>
      </c>
      <c r="H1058">
        <f t="shared" si="67"/>
        <v>0</v>
      </c>
    </row>
    <row r="1059" spans="2:8" x14ac:dyDescent="0.35">
      <c r="B1059" s="6">
        <v>1056</v>
      </c>
      <c r="C1059" t="str">
        <f>INDEX(state,MATCH(Bonus_StatAn!$B1059,Analysis!$A:$A,0))</f>
        <v>canceled</v>
      </c>
      <c r="D1059" s="6">
        <f>INDEX(backers,MATCH(Bonus_StatAn!$B1059,Analysis!$A:$A,0))</f>
        <v>0</v>
      </c>
      <c r="E1059" t="b">
        <f t="shared" si="64"/>
        <v>0</v>
      </c>
      <c r="F1059" t="b">
        <f t="shared" si="65"/>
        <v>1</v>
      </c>
      <c r="G1059" t="str">
        <f t="shared" si="66"/>
        <v/>
      </c>
      <c r="H1059">
        <f t="shared" si="67"/>
        <v>0</v>
      </c>
    </row>
    <row r="1060" spans="2:8" x14ac:dyDescent="0.35">
      <c r="B1060" s="6">
        <v>1057</v>
      </c>
      <c r="C1060" t="str">
        <f>INDEX(state,MATCH(Bonus_StatAn!$B1060,Analysis!$A:$A,0))</f>
        <v>canceled</v>
      </c>
      <c r="D1060" s="6">
        <f>INDEX(backers,MATCH(Bonus_StatAn!$B1060,Analysis!$A:$A,0))</f>
        <v>0</v>
      </c>
      <c r="E1060" t="b">
        <f t="shared" si="64"/>
        <v>0</v>
      </c>
      <c r="F1060" t="b">
        <f t="shared" si="65"/>
        <v>1</v>
      </c>
      <c r="G1060" t="str">
        <f t="shared" si="66"/>
        <v/>
      </c>
      <c r="H1060">
        <f t="shared" si="67"/>
        <v>0</v>
      </c>
    </row>
    <row r="1061" spans="2:8" x14ac:dyDescent="0.35">
      <c r="B1061" s="6">
        <v>1058</v>
      </c>
      <c r="C1061" t="str">
        <f>INDEX(state,MATCH(Bonus_StatAn!$B1061,Analysis!$A:$A,0))</f>
        <v>canceled</v>
      </c>
      <c r="D1061" s="6">
        <f>INDEX(backers,MATCH(Bonus_StatAn!$B1061,Analysis!$A:$A,0))</f>
        <v>0</v>
      </c>
      <c r="E1061" t="b">
        <f t="shared" si="64"/>
        <v>0</v>
      </c>
      <c r="F1061" t="b">
        <f t="shared" si="65"/>
        <v>1</v>
      </c>
      <c r="G1061" t="str">
        <f t="shared" si="66"/>
        <v/>
      </c>
      <c r="H1061">
        <f t="shared" si="67"/>
        <v>0</v>
      </c>
    </row>
    <row r="1062" spans="2:8" x14ac:dyDescent="0.35">
      <c r="B1062" s="6">
        <v>1059</v>
      </c>
      <c r="C1062" t="str">
        <f>INDEX(state,MATCH(Bonus_StatAn!$B1062,Analysis!$A:$A,0))</f>
        <v>canceled</v>
      </c>
      <c r="D1062" s="6">
        <f>INDEX(backers,MATCH(Bonus_StatAn!$B1062,Analysis!$A:$A,0))</f>
        <v>0</v>
      </c>
      <c r="E1062" t="b">
        <f t="shared" si="64"/>
        <v>0</v>
      </c>
      <c r="F1062" t="b">
        <f t="shared" si="65"/>
        <v>1</v>
      </c>
      <c r="G1062" t="str">
        <f t="shared" si="66"/>
        <v/>
      </c>
      <c r="H1062">
        <f t="shared" si="67"/>
        <v>0</v>
      </c>
    </row>
    <row r="1063" spans="2:8" x14ac:dyDescent="0.35">
      <c r="B1063" s="6">
        <v>1060</v>
      </c>
      <c r="C1063" t="str">
        <f>INDEX(state,MATCH(Bonus_StatAn!$B1063,Analysis!$A:$A,0))</f>
        <v>canceled</v>
      </c>
      <c r="D1063" s="6">
        <f>INDEX(backers,MATCH(Bonus_StatAn!$B1063,Analysis!$A:$A,0))</f>
        <v>1</v>
      </c>
      <c r="E1063" t="b">
        <f t="shared" si="64"/>
        <v>0</v>
      </c>
      <c r="F1063" t="b">
        <f t="shared" si="65"/>
        <v>1</v>
      </c>
      <c r="G1063" t="str">
        <f t="shared" si="66"/>
        <v/>
      </c>
      <c r="H1063">
        <f t="shared" si="67"/>
        <v>1</v>
      </c>
    </row>
    <row r="1064" spans="2:8" x14ac:dyDescent="0.35">
      <c r="B1064" s="6">
        <v>1061</v>
      </c>
      <c r="C1064" t="str">
        <f>INDEX(state,MATCH(Bonus_StatAn!$B1064,Analysis!$A:$A,0))</f>
        <v>canceled</v>
      </c>
      <c r="D1064" s="6">
        <f>INDEX(backers,MATCH(Bonus_StatAn!$B1064,Analysis!$A:$A,0))</f>
        <v>0</v>
      </c>
      <c r="E1064" t="b">
        <f t="shared" si="64"/>
        <v>0</v>
      </c>
      <c r="F1064" t="b">
        <f t="shared" si="65"/>
        <v>1</v>
      </c>
      <c r="G1064" t="str">
        <f t="shared" si="66"/>
        <v/>
      </c>
      <c r="H1064">
        <f t="shared" si="67"/>
        <v>0</v>
      </c>
    </row>
    <row r="1065" spans="2:8" x14ac:dyDescent="0.35">
      <c r="B1065" s="6">
        <v>1062</v>
      </c>
      <c r="C1065" t="str">
        <f>INDEX(state,MATCH(Bonus_StatAn!$B1065,Analysis!$A:$A,0))</f>
        <v>canceled</v>
      </c>
      <c r="D1065" s="6">
        <f>INDEX(backers,MATCH(Bonus_StatAn!$B1065,Analysis!$A:$A,0))</f>
        <v>4</v>
      </c>
      <c r="E1065" t="b">
        <f t="shared" si="64"/>
        <v>0</v>
      </c>
      <c r="F1065" t="b">
        <f t="shared" si="65"/>
        <v>1</v>
      </c>
      <c r="G1065" t="str">
        <f t="shared" si="66"/>
        <v/>
      </c>
      <c r="H1065">
        <f t="shared" si="67"/>
        <v>4</v>
      </c>
    </row>
    <row r="1066" spans="2:8" x14ac:dyDescent="0.35">
      <c r="B1066" s="6">
        <v>1063</v>
      </c>
      <c r="C1066" t="str">
        <f>INDEX(state,MATCH(Bonus_StatAn!$B1066,Analysis!$A:$A,0))</f>
        <v>canceled</v>
      </c>
      <c r="D1066" s="6">
        <f>INDEX(backers,MATCH(Bonus_StatAn!$B1066,Analysis!$A:$A,0))</f>
        <v>0</v>
      </c>
      <c r="E1066" t="b">
        <f t="shared" si="64"/>
        <v>0</v>
      </c>
      <c r="F1066" t="b">
        <f t="shared" si="65"/>
        <v>1</v>
      </c>
      <c r="G1066" t="str">
        <f t="shared" si="66"/>
        <v/>
      </c>
      <c r="H1066">
        <f t="shared" si="67"/>
        <v>0</v>
      </c>
    </row>
    <row r="1067" spans="2:8" x14ac:dyDescent="0.35">
      <c r="B1067" s="6">
        <v>1064</v>
      </c>
      <c r="C1067" t="str">
        <f>INDEX(state,MATCH(Bonus_StatAn!$B1067,Analysis!$A:$A,0))</f>
        <v>failed</v>
      </c>
      <c r="D1067" s="6">
        <f>INDEX(backers,MATCH(Bonus_StatAn!$B1067,Analysis!$A:$A,0))</f>
        <v>123</v>
      </c>
      <c r="E1067" t="b">
        <f t="shared" si="64"/>
        <v>0</v>
      </c>
      <c r="F1067" t="b">
        <f t="shared" si="65"/>
        <v>1</v>
      </c>
      <c r="G1067" t="str">
        <f t="shared" si="66"/>
        <v/>
      </c>
      <c r="H1067">
        <f t="shared" si="67"/>
        <v>123</v>
      </c>
    </row>
    <row r="1068" spans="2:8" x14ac:dyDescent="0.35">
      <c r="B1068" s="6">
        <v>1065</v>
      </c>
      <c r="C1068" t="str">
        <f>INDEX(state,MATCH(Bonus_StatAn!$B1068,Analysis!$A:$A,0))</f>
        <v>failed</v>
      </c>
      <c r="D1068" s="6">
        <f>INDEX(backers,MATCH(Bonus_StatAn!$B1068,Analysis!$A:$A,0))</f>
        <v>5</v>
      </c>
      <c r="E1068" t="b">
        <f t="shared" si="64"/>
        <v>0</v>
      </c>
      <c r="F1068" t="b">
        <f t="shared" si="65"/>
        <v>1</v>
      </c>
      <c r="G1068" t="str">
        <f t="shared" si="66"/>
        <v/>
      </c>
      <c r="H1068">
        <f t="shared" si="67"/>
        <v>5</v>
      </c>
    </row>
    <row r="1069" spans="2:8" x14ac:dyDescent="0.35">
      <c r="B1069" s="6">
        <v>1066</v>
      </c>
      <c r="C1069" t="str">
        <f>INDEX(state,MATCH(Bonus_StatAn!$B1069,Analysis!$A:$A,0))</f>
        <v>failed</v>
      </c>
      <c r="D1069" s="6">
        <f>INDEX(backers,MATCH(Bonus_StatAn!$B1069,Analysis!$A:$A,0))</f>
        <v>148</v>
      </c>
      <c r="E1069" t="b">
        <f t="shared" si="64"/>
        <v>0</v>
      </c>
      <c r="F1069" t="b">
        <f t="shared" si="65"/>
        <v>1</v>
      </c>
      <c r="G1069" t="str">
        <f t="shared" si="66"/>
        <v/>
      </c>
      <c r="H1069">
        <f t="shared" si="67"/>
        <v>148</v>
      </c>
    </row>
    <row r="1070" spans="2:8" x14ac:dyDescent="0.35">
      <c r="B1070" s="6">
        <v>1067</v>
      </c>
      <c r="C1070" t="str">
        <f>INDEX(state,MATCH(Bonus_StatAn!$B1070,Analysis!$A:$A,0))</f>
        <v>failed</v>
      </c>
      <c r="D1070" s="6">
        <f>INDEX(backers,MATCH(Bonus_StatAn!$B1070,Analysis!$A:$A,0))</f>
        <v>10</v>
      </c>
      <c r="E1070" t="b">
        <f t="shared" si="64"/>
        <v>0</v>
      </c>
      <c r="F1070" t="b">
        <f t="shared" si="65"/>
        <v>1</v>
      </c>
      <c r="G1070" t="str">
        <f t="shared" si="66"/>
        <v/>
      </c>
      <c r="H1070">
        <f t="shared" si="67"/>
        <v>10</v>
      </c>
    </row>
    <row r="1071" spans="2:8" x14ac:dyDescent="0.35">
      <c r="B1071" s="6">
        <v>1068</v>
      </c>
      <c r="C1071" t="str">
        <f>INDEX(state,MATCH(Bonus_StatAn!$B1071,Analysis!$A:$A,0))</f>
        <v>failed</v>
      </c>
      <c r="D1071" s="6">
        <f>INDEX(backers,MATCH(Bonus_StatAn!$B1071,Analysis!$A:$A,0))</f>
        <v>4</v>
      </c>
      <c r="E1071" t="b">
        <f t="shared" si="64"/>
        <v>0</v>
      </c>
      <c r="F1071" t="b">
        <f t="shared" si="65"/>
        <v>1</v>
      </c>
      <c r="G1071" t="str">
        <f t="shared" si="66"/>
        <v/>
      </c>
      <c r="H1071">
        <f t="shared" si="67"/>
        <v>4</v>
      </c>
    </row>
    <row r="1072" spans="2:8" x14ac:dyDescent="0.35">
      <c r="B1072" s="6">
        <v>1069</v>
      </c>
      <c r="C1072" t="str">
        <f>INDEX(state,MATCH(Bonus_StatAn!$B1072,Analysis!$A:$A,0))</f>
        <v>failed</v>
      </c>
      <c r="D1072" s="6">
        <f>INDEX(backers,MATCH(Bonus_StatAn!$B1072,Analysis!$A:$A,0))</f>
        <v>21</v>
      </c>
      <c r="E1072" t="b">
        <f t="shared" si="64"/>
        <v>0</v>
      </c>
      <c r="F1072" t="b">
        <f t="shared" si="65"/>
        <v>1</v>
      </c>
      <c r="G1072" t="str">
        <f t="shared" si="66"/>
        <v/>
      </c>
      <c r="H1072">
        <f t="shared" si="67"/>
        <v>21</v>
      </c>
    </row>
    <row r="1073" spans="2:8" x14ac:dyDescent="0.35">
      <c r="B1073" s="6">
        <v>1070</v>
      </c>
      <c r="C1073" t="str">
        <f>INDEX(state,MATCH(Bonus_StatAn!$B1073,Analysis!$A:$A,0))</f>
        <v>failed</v>
      </c>
      <c r="D1073" s="6">
        <f>INDEX(backers,MATCH(Bonus_StatAn!$B1073,Analysis!$A:$A,0))</f>
        <v>2</v>
      </c>
      <c r="E1073" t="b">
        <f t="shared" si="64"/>
        <v>0</v>
      </c>
      <c r="F1073" t="b">
        <f t="shared" si="65"/>
        <v>1</v>
      </c>
      <c r="G1073" t="str">
        <f t="shared" si="66"/>
        <v/>
      </c>
      <c r="H1073">
        <f t="shared" si="67"/>
        <v>2</v>
      </c>
    </row>
    <row r="1074" spans="2:8" x14ac:dyDescent="0.35">
      <c r="B1074" s="6">
        <v>1071</v>
      </c>
      <c r="C1074" t="str">
        <f>INDEX(state,MATCH(Bonus_StatAn!$B1074,Analysis!$A:$A,0))</f>
        <v>failed</v>
      </c>
      <c r="D1074" s="6">
        <f>INDEX(backers,MATCH(Bonus_StatAn!$B1074,Analysis!$A:$A,0))</f>
        <v>0</v>
      </c>
      <c r="E1074" t="b">
        <f t="shared" si="64"/>
        <v>0</v>
      </c>
      <c r="F1074" t="b">
        <f t="shared" si="65"/>
        <v>1</v>
      </c>
      <c r="G1074" t="str">
        <f t="shared" si="66"/>
        <v/>
      </c>
      <c r="H1074">
        <f t="shared" si="67"/>
        <v>0</v>
      </c>
    </row>
    <row r="1075" spans="2:8" x14ac:dyDescent="0.35">
      <c r="B1075" s="6">
        <v>1072</v>
      </c>
      <c r="C1075" t="str">
        <f>INDEX(state,MATCH(Bonus_StatAn!$B1075,Analysis!$A:$A,0))</f>
        <v>failed</v>
      </c>
      <c r="D1075" s="6">
        <f>INDEX(backers,MATCH(Bonus_StatAn!$B1075,Analysis!$A:$A,0))</f>
        <v>4</v>
      </c>
      <c r="E1075" t="b">
        <f t="shared" si="64"/>
        <v>0</v>
      </c>
      <c r="F1075" t="b">
        <f t="shared" si="65"/>
        <v>1</v>
      </c>
      <c r="G1075" t="str">
        <f t="shared" si="66"/>
        <v/>
      </c>
      <c r="H1075">
        <f t="shared" si="67"/>
        <v>4</v>
      </c>
    </row>
    <row r="1076" spans="2:8" x14ac:dyDescent="0.35">
      <c r="B1076" s="6">
        <v>1073</v>
      </c>
      <c r="C1076" t="str">
        <f>INDEX(state,MATCH(Bonus_StatAn!$B1076,Analysis!$A:$A,0))</f>
        <v>failed</v>
      </c>
      <c r="D1076" s="6">
        <f>INDEX(backers,MATCH(Bonus_StatAn!$B1076,Analysis!$A:$A,0))</f>
        <v>1</v>
      </c>
      <c r="E1076" t="b">
        <f t="shared" si="64"/>
        <v>0</v>
      </c>
      <c r="F1076" t="b">
        <f t="shared" si="65"/>
        <v>1</v>
      </c>
      <c r="G1076" t="str">
        <f t="shared" si="66"/>
        <v/>
      </c>
      <c r="H1076">
        <f t="shared" si="67"/>
        <v>1</v>
      </c>
    </row>
    <row r="1077" spans="2:8" x14ac:dyDescent="0.35">
      <c r="B1077" s="6">
        <v>1074</v>
      </c>
      <c r="C1077" t="str">
        <f>INDEX(state,MATCH(Bonus_StatAn!$B1077,Analysis!$A:$A,0))</f>
        <v>failed</v>
      </c>
      <c r="D1077" s="6">
        <f>INDEX(backers,MATCH(Bonus_StatAn!$B1077,Analysis!$A:$A,0))</f>
        <v>30</v>
      </c>
      <c r="E1077" t="b">
        <f t="shared" si="64"/>
        <v>0</v>
      </c>
      <c r="F1077" t="b">
        <f t="shared" si="65"/>
        <v>1</v>
      </c>
      <c r="G1077" t="str">
        <f t="shared" si="66"/>
        <v/>
      </c>
      <c r="H1077">
        <f t="shared" si="67"/>
        <v>30</v>
      </c>
    </row>
    <row r="1078" spans="2:8" x14ac:dyDescent="0.35">
      <c r="B1078" s="6">
        <v>1075</v>
      </c>
      <c r="C1078" t="str">
        <f>INDEX(state,MATCH(Bonus_StatAn!$B1078,Analysis!$A:$A,0))</f>
        <v>failed</v>
      </c>
      <c r="D1078" s="6">
        <f>INDEX(backers,MATCH(Bonus_StatAn!$B1078,Analysis!$A:$A,0))</f>
        <v>3</v>
      </c>
      <c r="E1078" t="b">
        <f t="shared" si="64"/>
        <v>0</v>
      </c>
      <c r="F1078" t="b">
        <f t="shared" si="65"/>
        <v>1</v>
      </c>
      <c r="G1078" t="str">
        <f t="shared" si="66"/>
        <v/>
      </c>
      <c r="H1078">
        <f t="shared" si="67"/>
        <v>3</v>
      </c>
    </row>
    <row r="1079" spans="2:8" x14ac:dyDescent="0.35">
      <c r="B1079" s="6">
        <v>1076</v>
      </c>
      <c r="C1079" t="str">
        <f>INDEX(state,MATCH(Bonus_StatAn!$B1079,Analysis!$A:$A,0))</f>
        <v>failed</v>
      </c>
      <c r="D1079" s="6">
        <f>INDEX(backers,MATCH(Bonus_StatAn!$B1079,Analysis!$A:$A,0))</f>
        <v>975</v>
      </c>
      <c r="E1079" t="b">
        <f t="shared" si="64"/>
        <v>0</v>
      </c>
      <c r="F1079" t="b">
        <f t="shared" si="65"/>
        <v>1</v>
      </c>
      <c r="G1079" t="str">
        <f t="shared" si="66"/>
        <v/>
      </c>
      <c r="H1079">
        <f t="shared" si="67"/>
        <v>975</v>
      </c>
    </row>
    <row r="1080" spans="2:8" x14ac:dyDescent="0.35">
      <c r="B1080" s="6">
        <v>1077</v>
      </c>
      <c r="C1080" t="str">
        <f>INDEX(state,MATCH(Bonus_StatAn!$B1080,Analysis!$A:$A,0))</f>
        <v>failed</v>
      </c>
      <c r="D1080" s="6">
        <f>INDEX(backers,MATCH(Bonus_StatAn!$B1080,Analysis!$A:$A,0))</f>
        <v>167</v>
      </c>
      <c r="E1080" t="b">
        <f t="shared" si="64"/>
        <v>0</v>
      </c>
      <c r="F1080" t="b">
        <f t="shared" si="65"/>
        <v>1</v>
      </c>
      <c r="G1080" t="str">
        <f t="shared" si="66"/>
        <v/>
      </c>
      <c r="H1080">
        <f t="shared" si="67"/>
        <v>167</v>
      </c>
    </row>
    <row r="1081" spans="2:8" x14ac:dyDescent="0.35">
      <c r="B1081" s="6">
        <v>1078</v>
      </c>
      <c r="C1081" t="str">
        <f>INDEX(state,MATCH(Bonus_StatAn!$B1081,Analysis!$A:$A,0))</f>
        <v>failed</v>
      </c>
      <c r="D1081" s="6">
        <f>INDEX(backers,MATCH(Bonus_StatAn!$B1081,Analysis!$A:$A,0))</f>
        <v>5</v>
      </c>
      <c r="E1081" t="b">
        <f t="shared" si="64"/>
        <v>0</v>
      </c>
      <c r="F1081" t="b">
        <f t="shared" si="65"/>
        <v>1</v>
      </c>
      <c r="G1081" t="str">
        <f t="shared" si="66"/>
        <v/>
      </c>
      <c r="H1081">
        <f t="shared" si="67"/>
        <v>5</v>
      </c>
    </row>
    <row r="1082" spans="2:8" x14ac:dyDescent="0.35">
      <c r="B1082" s="6">
        <v>1079</v>
      </c>
      <c r="C1082" t="str">
        <f>INDEX(state,MATCH(Bonus_StatAn!$B1082,Analysis!$A:$A,0))</f>
        <v>failed</v>
      </c>
      <c r="D1082" s="6">
        <f>INDEX(backers,MATCH(Bonus_StatAn!$B1082,Analysis!$A:$A,0))</f>
        <v>18</v>
      </c>
      <c r="E1082" t="b">
        <f t="shared" si="64"/>
        <v>0</v>
      </c>
      <c r="F1082" t="b">
        <f t="shared" si="65"/>
        <v>1</v>
      </c>
      <c r="G1082" t="str">
        <f t="shared" si="66"/>
        <v/>
      </c>
      <c r="H1082">
        <f t="shared" si="67"/>
        <v>18</v>
      </c>
    </row>
    <row r="1083" spans="2:8" x14ac:dyDescent="0.35">
      <c r="B1083" s="6">
        <v>1080</v>
      </c>
      <c r="C1083" t="str">
        <f>INDEX(state,MATCH(Bonus_StatAn!$B1083,Analysis!$A:$A,0))</f>
        <v>failed</v>
      </c>
      <c r="D1083" s="6">
        <f>INDEX(backers,MATCH(Bonus_StatAn!$B1083,Analysis!$A:$A,0))</f>
        <v>98</v>
      </c>
      <c r="E1083" t="b">
        <f t="shared" si="64"/>
        <v>0</v>
      </c>
      <c r="F1083" t="b">
        <f t="shared" si="65"/>
        <v>1</v>
      </c>
      <c r="G1083" t="str">
        <f t="shared" si="66"/>
        <v/>
      </c>
      <c r="H1083">
        <f t="shared" si="67"/>
        <v>98</v>
      </c>
    </row>
    <row r="1084" spans="2:8" x14ac:dyDescent="0.35">
      <c r="B1084" s="6">
        <v>1081</v>
      </c>
      <c r="C1084" t="str">
        <f>INDEX(state,MATCH(Bonus_StatAn!$B1084,Analysis!$A:$A,0))</f>
        <v>failed</v>
      </c>
      <c r="D1084" s="6">
        <f>INDEX(backers,MATCH(Bonus_StatAn!$B1084,Analysis!$A:$A,0))</f>
        <v>4</v>
      </c>
      <c r="E1084" t="b">
        <f t="shared" si="64"/>
        <v>0</v>
      </c>
      <c r="F1084" t="b">
        <f t="shared" si="65"/>
        <v>1</v>
      </c>
      <c r="G1084" t="str">
        <f t="shared" si="66"/>
        <v/>
      </c>
      <c r="H1084">
        <f t="shared" si="67"/>
        <v>4</v>
      </c>
    </row>
    <row r="1085" spans="2:8" x14ac:dyDescent="0.35">
      <c r="B1085" s="6">
        <v>1082</v>
      </c>
      <c r="C1085" t="str">
        <f>INDEX(state,MATCH(Bonus_StatAn!$B1085,Analysis!$A:$A,0))</f>
        <v>failed</v>
      </c>
      <c r="D1085" s="6">
        <f>INDEX(backers,MATCH(Bonus_StatAn!$B1085,Analysis!$A:$A,0))</f>
        <v>3</v>
      </c>
      <c r="E1085" t="b">
        <f t="shared" si="64"/>
        <v>0</v>
      </c>
      <c r="F1085" t="b">
        <f t="shared" si="65"/>
        <v>1</v>
      </c>
      <c r="G1085" t="str">
        <f t="shared" si="66"/>
        <v/>
      </c>
      <c r="H1085">
        <f t="shared" si="67"/>
        <v>3</v>
      </c>
    </row>
    <row r="1086" spans="2:8" x14ac:dyDescent="0.35">
      <c r="B1086" s="6">
        <v>1083</v>
      </c>
      <c r="C1086" t="str">
        <f>INDEX(state,MATCH(Bonus_StatAn!$B1086,Analysis!$A:$A,0))</f>
        <v>failed</v>
      </c>
      <c r="D1086" s="6">
        <f>INDEX(backers,MATCH(Bonus_StatAn!$B1086,Analysis!$A:$A,0))</f>
        <v>1</v>
      </c>
      <c r="E1086" t="b">
        <f t="shared" si="64"/>
        <v>0</v>
      </c>
      <c r="F1086" t="b">
        <f t="shared" si="65"/>
        <v>1</v>
      </c>
      <c r="G1086" t="str">
        <f t="shared" si="66"/>
        <v/>
      </c>
      <c r="H1086">
        <f t="shared" si="67"/>
        <v>1</v>
      </c>
    </row>
    <row r="1087" spans="2:8" x14ac:dyDescent="0.35">
      <c r="B1087" s="6">
        <v>1084</v>
      </c>
      <c r="C1087" t="str">
        <f>INDEX(state,MATCH(Bonus_StatAn!$B1087,Analysis!$A:$A,0))</f>
        <v>failed</v>
      </c>
      <c r="D1087" s="6">
        <f>INDEX(backers,MATCH(Bonus_StatAn!$B1087,Analysis!$A:$A,0))</f>
        <v>0</v>
      </c>
      <c r="E1087" t="b">
        <f t="shared" si="64"/>
        <v>0</v>
      </c>
      <c r="F1087" t="b">
        <f t="shared" si="65"/>
        <v>1</v>
      </c>
      <c r="G1087" t="str">
        <f t="shared" si="66"/>
        <v/>
      </c>
      <c r="H1087">
        <f t="shared" si="67"/>
        <v>0</v>
      </c>
    </row>
    <row r="1088" spans="2:8" x14ac:dyDescent="0.35">
      <c r="B1088" s="6">
        <v>1085</v>
      </c>
      <c r="C1088" t="str">
        <f>INDEX(state,MATCH(Bonus_StatAn!$B1088,Analysis!$A:$A,0))</f>
        <v>failed</v>
      </c>
      <c r="D1088" s="6">
        <f>INDEX(backers,MATCH(Bonus_StatAn!$B1088,Analysis!$A:$A,0))</f>
        <v>9</v>
      </c>
      <c r="E1088" t="b">
        <f t="shared" si="64"/>
        <v>0</v>
      </c>
      <c r="F1088" t="b">
        <f t="shared" si="65"/>
        <v>1</v>
      </c>
      <c r="G1088" t="str">
        <f t="shared" si="66"/>
        <v/>
      </c>
      <c r="H1088">
        <f t="shared" si="67"/>
        <v>9</v>
      </c>
    </row>
    <row r="1089" spans="2:8" x14ac:dyDescent="0.35">
      <c r="B1089" s="6">
        <v>1086</v>
      </c>
      <c r="C1089" t="str">
        <f>INDEX(state,MATCH(Bonus_StatAn!$B1089,Analysis!$A:$A,0))</f>
        <v>failed</v>
      </c>
      <c r="D1089" s="6">
        <f>INDEX(backers,MATCH(Bonus_StatAn!$B1089,Analysis!$A:$A,0))</f>
        <v>2</v>
      </c>
      <c r="E1089" t="b">
        <f t="shared" si="64"/>
        <v>0</v>
      </c>
      <c r="F1089" t="b">
        <f t="shared" si="65"/>
        <v>1</v>
      </c>
      <c r="G1089" t="str">
        <f t="shared" si="66"/>
        <v/>
      </c>
      <c r="H1089">
        <f t="shared" si="67"/>
        <v>2</v>
      </c>
    </row>
    <row r="1090" spans="2:8" x14ac:dyDescent="0.35">
      <c r="B1090" s="6">
        <v>1087</v>
      </c>
      <c r="C1090" t="str">
        <f>INDEX(state,MATCH(Bonus_StatAn!$B1090,Analysis!$A:$A,0))</f>
        <v>failed</v>
      </c>
      <c r="D1090" s="6">
        <f>INDEX(backers,MATCH(Bonus_StatAn!$B1090,Analysis!$A:$A,0))</f>
        <v>0</v>
      </c>
      <c r="E1090" t="b">
        <f t="shared" si="64"/>
        <v>0</v>
      </c>
      <c r="F1090" t="b">
        <f t="shared" si="65"/>
        <v>1</v>
      </c>
      <c r="G1090" t="str">
        <f t="shared" si="66"/>
        <v/>
      </c>
      <c r="H1090">
        <f t="shared" si="67"/>
        <v>0</v>
      </c>
    </row>
    <row r="1091" spans="2:8" x14ac:dyDescent="0.35">
      <c r="B1091" s="6">
        <v>1088</v>
      </c>
      <c r="C1091" t="str">
        <f>INDEX(state,MATCH(Bonus_StatAn!$B1091,Analysis!$A:$A,0))</f>
        <v>failed</v>
      </c>
      <c r="D1091" s="6">
        <f>INDEX(backers,MATCH(Bonus_StatAn!$B1091,Analysis!$A:$A,0))</f>
        <v>147</v>
      </c>
      <c r="E1091" t="b">
        <f t="shared" si="64"/>
        <v>0</v>
      </c>
      <c r="F1091" t="b">
        <f t="shared" si="65"/>
        <v>1</v>
      </c>
      <c r="G1091" t="str">
        <f t="shared" si="66"/>
        <v/>
      </c>
      <c r="H1091">
        <f t="shared" si="67"/>
        <v>147</v>
      </c>
    </row>
    <row r="1092" spans="2:8" x14ac:dyDescent="0.35">
      <c r="B1092" s="6">
        <v>1089</v>
      </c>
      <c r="C1092" t="str">
        <f>INDEX(state,MATCH(Bonus_StatAn!$B1092,Analysis!$A:$A,0))</f>
        <v>failed</v>
      </c>
      <c r="D1092" s="6">
        <f>INDEX(backers,MATCH(Bonus_StatAn!$B1092,Analysis!$A:$A,0))</f>
        <v>49</v>
      </c>
      <c r="E1092" t="b">
        <f t="shared" ref="E1092:E1155" si="68">$C1092="successful"</f>
        <v>0</v>
      </c>
      <c r="F1092" t="b">
        <f t="shared" ref="F1092:F1155" si="69">OR($C1092="canceled", $C1092="failed")</f>
        <v>1</v>
      </c>
      <c r="G1092" t="str">
        <f t="shared" ref="G1092:G1155" si="70">IF($E1092, D1092, "")</f>
        <v/>
      </c>
      <c r="H1092">
        <f t="shared" ref="H1092:H1155" si="71">IF(F1092, D1092, "")</f>
        <v>49</v>
      </c>
    </row>
    <row r="1093" spans="2:8" x14ac:dyDescent="0.35">
      <c r="B1093" s="6">
        <v>1090</v>
      </c>
      <c r="C1093" t="str">
        <f>INDEX(state,MATCH(Bonus_StatAn!$B1093,Analysis!$A:$A,0))</f>
        <v>failed</v>
      </c>
      <c r="D1093" s="6">
        <f>INDEX(backers,MATCH(Bonus_StatAn!$B1093,Analysis!$A:$A,0))</f>
        <v>1</v>
      </c>
      <c r="E1093" t="b">
        <f t="shared" si="68"/>
        <v>0</v>
      </c>
      <c r="F1093" t="b">
        <f t="shared" si="69"/>
        <v>1</v>
      </c>
      <c r="G1093" t="str">
        <f t="shared" si="70"/>
        <v/>
      </c>
      <c r="H1093">
        <f t="shared" si="71"/>
        <v>1</v>
      </c>
    </row>
    <row r="1094" spans="2:8" x14ac:dyDescent="0.35">
      <c r="B1094" s="6">
        <v>1091</v>
      </c>
      <c r="C1094" t="str">
        <f>INDEX(state,MATCH(Bonus_StatAn!$B1094,Analysis!$A:$A,0))</f>
        <v>failed</v>
      </c>
      <c r="D1094" s="6">
        <f>INDEX(backers,MATCH(Bonus_StatAn!$B1094,Analysis!$A:$A,0))</f>
        <v>2</v>
      </c>
      <c r="E1094" t="b">
        <f t="shared" si="68"/>
        <v>0</v>
      </c>
      <c r="F1094" t="b">
        <f t="shared" si="69"/>
        <v>1</v>
      </c>
      <c r="G1094" t="str">
        <f t="shared" si="70"/>
        <v/>
      </c>
      <c r="H1094">
        <f t="shared" si="71"/>
        <v>2</v>
      </c>
    </row>
    <row r="1095" spans="2:8" x14ac:dyDescent="0.35">
      <c r="B1095" s="6">
        <v>1092</v>
      </c>
      <c r="C1095" t="str">
        <f>INDEX(state,MATCH(Bonus_StatAn!$B1095,Analysis!$A:$A,0))</f>
        <v>failed</v>
      </c>
      <c r="D1095" s="6">
        <f>INDEX(backers,MATCH(Bonus_StatAn!$B1095,Analysis!$A:$A,0))</f>
        <v>7</v>
      </c>
      <c r="E1095" t="b">
        <f t="shared" si="68"/>
        <v>0</v>
      </c>
      <c r="F1095" t="b">
        <f t="shared" si="69"/>
        <v>1</v>
      </c>
      <c r="G1095" t="str">
        <f t="shared" si="70"/>
        <v/>
      </c>
      <c r="H1095">
        <f t="shared" si="71"/>
        <v>7</v>
      </c>
    </row>
    <row r="1096" spans="2:8" x14ac:dyDescent="0.35">
      <c r="B1096" s="6">
        <v>1093</v>
      </c>
      <c r="C1096" t="str">
        <f>INDEX(state,MATCH(Bonus_StatAn!$B1096,Analysis!$A:$A,0))</f>
        <v>failed</v>
      </c>
      <c r="D1096" s="6">
        <f>INDEX(backers,MATCH(Bonus_StatAn!$B1096,Analysis!$A:$A,0))</f>
        <v>4</v>
      </c>
      <c r="E1096" t="b">
        <f t="shared" si="68"/>
        <v>0</v>
      </c>
      <c r="F1096" t="b">
        <f t="shared" si="69"/>
        <v>1</v>
      </c>
      <c r="G1096" t="str">
        <f t="shared" si="70"/>
        <v/>
      </c>
      <c r="H1096">
        <f t="shared" si="71"/>
        <v>4</v>
      </c>
    </row>
    <row r="1097" spans="2:8" x14ac:dyDescent="0.35">
      <c r="B1097" s="6">
        <v>1094</v>
      </c>
      <c r="C1097" t="str">
        <f>INDEX(state,MATCH(Bonus_StatAn!$B1097,Analysis!$A:$A,0))</f>
        <v>failed</v>
      </c>
      <c r="D1097" s="6">
        <f>INDEX(backers,MATCH(Bonus_StatAn!$B1097,Analysis!$A:$A,0))</f>
        <v>27</v>
      </c>
      <c r="E1097" t="b">
        <f t="shared" si="68"/>
        <v>0</v>
      </c>
      <c r="F1097" t="b">
        <f t="shared" si="69"/>
        <v>1</v>
      </c>
      <c r="G1097" t="str">
        <f t="shared" si="70"/>
        <v/>
      </c>
      <c r="H1097">
        <f t="shared" si="71"/>
        <v>27</v>
      </c>
    </row>
    <row r="1098" spans="2:8" x14ac:dyDescent="0.35">
      <c r="B1098" s="6">
        <v>1095</v>
      </c>
      <c r="C1098" t="str">
        <f>INDEX(state,MATCH(Bonus_StatAn!$B1098,Analysis!$A:$A,0))</f>
        <v>failed</v>
      </c>
      <c r="D1098" s="6">
        <f>INDEX(backers,MATCH(Bonus_StatAn!$B1098,Analysis!$A:$A,0))</f>
        <v>94</v>
      </c>
      <c r="E1098" t="b">
        <f t="shared" si="68"/>
        <v>0</v>
      </c>
      <c r="F1098" t="b">
        <f t="shared" si="69"/>
        <v>1</v>
      </c>
      <c r="G1098" t="str">
        <f t="shared" si="70"/>
        <v/>
      </c>
      <c r="H1098">
        <f t="shared" si="71"/>
        <v>94</v>
      </c>
    </row>
    <row r="1099" spans="2:8" x14ac:dyDescent="0.35">
      <c r="B1099" s="6">
        <v>1096</v>
      </c>
      <c r="C1099" t="str">
        <f>INDEX(state,MATCH(Bonus_StatAn!$B1099,Analysis!$A:$A,0))</f>
        <v>failed</v>
      </c>
      <c r="D1099" s="6">
        <f>INDEX(backers,MATCH(Bonus_StatAn!$B1099,Analysis!$A:$A,0))</f>
        <v>29</v>
      </c>
      <c r="E1099" t="b">
        <f t="shared" si="68"/>
        <v>0</v>
      </c>
      <c r="F1099" t="b">
        <f t="shared" si="69"/>
        <v>1</v>
      </c>
      <c r="G1099" t="str">
        <f t="shared" si="70"/>
        <v/>
      </c>
      <c r="H1099">
        <f t="shared" si="71"/>
        <v>29</v>
      </c>
    </row>
    <row r="1100" spans="2:8" x14ac:dyDescent="0.35">
      <c r="B1100" s="6">
        <v>1097</v>
      </c>
      <c r="C1100" t="str">
        <f>INDEX(state,MATCH(Bonus_StatAn!$B1100,Analysis!$A:$A,0))</f>
        <v>failed</v>
      </c>
      <c r="D1100" s="6">
        <f>INDEX(backers,MATCH(Bonus_StatAn!$B1100,Analysis!$A:$A,0))</f>
        <v>7</v>
      </c>
      <c r="E1100" t="b">
        <f t="shared" si="68"/>
        <v>0</v>
      </c>
      <c r="F1100" t="b">
        <f t="shared" si="69"/>
        <v>1</v>
      </c>
      <c r="G1100" t="str">
        <f t="shared" si="70"/>
        <v/>
      </c>
      <c r="H1100">
        <f t="shared" si="71"/>
        <v>7</v>
      </c>
    </row>
    <row r="1101" spans="2:8" x14ac:dyDescent="0.35">
      <c r="B1101" s="6">
        <v>1098</v>
      </c>
      <c r="C1101" t="str">
        <f>INDEX(state,MATCH(Bonus_StatAn!$B1101,Analysis!$A:$A,0))</f>
        <v>failed</v>
      </c>
      <c r="D1101" s="6">
        <f>INDEX(backers,MATCH(Bonus_StatAn!$B1101,Analysis!$A:$A,0))</f>
        <v>22</v>
      </c>
      <c r="E1101" t="b">
        <f t="shared" si="68"/>
        <v>0</v>
      </c>
      <c r="F1101" t="b">
        <f t="shared" si="69"/>
        <v>1</v>
      </c>
      <c r="G1101" t="str">
        <f t="shared" si="70"/>
        <v/>
      </c>
      <c r="H1101">
        <f t="shared" si="71"/>
        <v>22</v>
      </c>
    </row>
    <row r="1102" spans="2:8" x14ac:dyDescent="0.35">
      <c r="B1102" s="6">
        <v>1099</v>
      </c>
      <c r="C1102" t="str">
        <f>INDEX(state,MATCH(Bonus_StatAn!$B1102,Analysis!$A:$A,0))</f>
        <v>failed</v>
      </c>
      <c r="D1102" s="6">
        <f>INDEX(backers,MATCH(Bonus_StatAn!$B1102,Analysis!$A:$A,0))</f>
        <v>1</v>
      </c>
      <c r="E1102" t="b">
        <f t="shared" si="68"/>
        <v>0</v>
      </c>
      <c r="F1102" t="b">
        <f t="shared" si="69"/>
        <v>1</v>
      </c>
      <c r="G1102" t="str">
        <f t="shared" si="70"/>
        <v/>
      </c>
      <c r="H1102">
        <f t="shared" si="71"/>
        <v>1</v>
      </c>
    </row>
    <row r="1103" spans="2:8" x14ac:dyDescent="0.35">
      <c r="B1103" s="6">
        <v>1100</v>
      </c>
      <c r="C1103" t="str">
        <f>INDEX(state,MATCH(Bonus_StatAn!$B1103,Analysis!$A:$A,0))</f>
        <v>failed</v>
      </c>
      <c r="D1103" s="6">
        <f>INDEX(backers,MATCH(Bonus_StatAn!$B1103,Analysis!$A:$A,0))</f>
        <v>10</v>
      </c>
      <c r="E1103" t="b">
        <f t="shared" si="68"/>
        <v>0</v>
      </c>
      <c r="F1103" t="b">
        <f t="shared" si="69"/>
        <v>1</v>
      </c>
      <c r="G1103" t="str">
        <f t="shared" si="70"/>
        <v/>
      </c>
      <c r="H1103">
        <f t="shared" si="71"/>
        <v>10</v>
      </c>
    </row>
    <row r="1104" spans="2:8" x14ac:dyDescent="0.35">
      <c r="B1104" s="6">
        <v>1101</v>
      </c>
      <c r="C1104" t="str">
        <f>INDEX(state,MATCH(Bonus_StatAn!$B1104,Analysis!$A:$A,0))</f>
        <v>failed</v>
      </c>
      <c r="D1104" s="6">
        <f>INDEX(backers,MATCH(Bonus_StatAn!$B1104,Analysis!$A:$A,0))</f>
        <v>6</v>
      </c>
      <c r="E1104" t="b">
        <f t="shared" si="68"/>
        <v>0</v>
      </c>
      <c r="F1104" t="b">
        <f t="shared" si="69"/>
        <v>1</v>
      </c>
      <c r="G1104" t="str">
        <f t="shared" si="70"/>
        <v/>
      </c>
      <c r="H1104">
        <f t="shared" si="71"/>
        <v>6</v>
      </c>
    </row>
    <row r="1105" spans="2:8" x14ac:dyDescent="0.35">
      <c r="B1105" s="6">
        <v>1102</v>
      </c>
      <c r="C1105" t="str">
        <f>INDEX(state,MATCH(Bonus_StatAn!$B1105,Analysis!$A:$A,0))</f>
        <v>failed</v>
      </c>
      <c r="D1105" s="6">
        <f>INDEX(backers,MATCH(Bonus_StatAn!$B1105,Analysis!$A:$A,0))</f>
        <v>24</v>
      </c>
      <c r="E1105" t="b">
        <f t="shared" si="68"/>
        <v>0</v>
      </c>
      <c r="F1105" t="b">
        <f t="shared" si="69"/>
        <v>1</v>
      </c>
      <c r="G1105" t="str">
        <f t="shared" si="70"/>
        <v/>
      </c>
      <c r="H1105">
        <f t="shared" si="71"/>
        <v>24</v>
      </c>
    </row>
    <row r="1106" spans="2:8" x14ac:dyDescent="0.35">
      <c r="B1106" s="6">
        <v>1103</v>
      </c>
      <c r="C1106" t="str">
        <f>INDEX(state,MATCH(Bonus_StatAn!$B1106,Analysis!$A:$A,0))</f>
        <v>failed</v>
      </c>
      <c r="D1106" s="6">
        <f>INDEX(backers,MATCH(Bonus_StatAn!$B1106,Analysis!$A:$A,0))</f>
        <v>15</v>
      </c>
      <c r="E1106" t="b">
        <f t="shared" si="68"/>
        <v>0</v>
      </c>
      <c r="F1106" t="b">
        <f t="shared" si="69"/>
        <v>1</v>
      </c>
      <c r="G1106" t="str">
        <f t="shared" si="70"/>
        <v/>
      </c>
      <c r="H1106">
        <f t="shared" si="71"/>
        <v>15</v>
      </c>
    </row>
    <row r="1107" spans="2:8" x14ac:dyDescent="0.35">
      <c r="B1107" s="6">
        <v>1104</v>
      </c>
      <c r="C1107" t="str">
        <f>INDEX(state,MATCH(Bonus_StatAn!$B1107,Analysis!$A:$A,0))</f>
        <v>failed</v>
      </c>
      <c r="D1107" s="6">
        <f>INDEX(backers,MATCH(Bonus_StatAn!$B1107,Analysis!$A:$A,0))</f>
        <v>37</v>
      </c>
      <c r="E1107" t="b">
        <f t="shared" si="68"/>
        <v>0</v>
      </c>
      <c r="F1107" t="b">
        <f t="shared" si="69"/>
        <v>1</v>
      </c>
      <c r="G1107" t="str">
        <f t="shared" si="70"/>
        <v/>
      </c>
      <c r="H1107">
        <f t="shared" si="71"/>
        <v>37</v>
      </c>
    </row>
    <row r="1108" spans="2:8" x14ac:dyDescent="0.35">
      <c r="B1108" s="6">
        <v>1105</v>
      </c>
      <c r="C1108" t="str">
        <f>INDEX(state,MATCH(Bonus_StatAn!$B1108,Analysis!$A:$A,0))</f>
        <v>failed</v>
      </c>
      <c r="D1108" s="6">
        <f>INDEX(backers,MATCH(Bonus_StatAn!$B1108,Analysis!$A:$A,0))</f>
        <v>20</v>
      </c>
      <c r="E1108" t="b">
        <f t="shared" si="68"/>
        <v>0</v>
      </c>
      <c r="F1108" t="b">
        <f t="shared" si="69"/>
        <v>1</v>
      </c>
      <c r="G1108" t="str">
        <f t="shared" si="70"/>
        <v/>
      </c>
      <c r="H1108">
        <f t="shared" si="71"/>
        <v>20</v>
      </c>
    </row>
    <row r="1109" spans="2:8" x14ac:dyDescent="0.35">
      <c r="B1109" s="6">
        <v>1106</v>
      </c>
      <c r="C1109" t="str">
        <f>INDEX(state,MATCH(Bonus_StatAn!$B1109,Analysis!$A:$A,0))</f>
        <v>failed</v>
      </c>
      <c r="D1109" s="6">
        <f>INDEX(backers,MATCH(Bonus_StatAn!$B1109,Analysis!$A:$A,0))</f>
        <v>7</v>
      </c>
      <c r="E1109" t="b">
        <f t="shared" si="68"/>
        <v>0</v>
      </c>
      <c r="F1109" t="b">
        <f t="shared" si="69"/>
        <v>1</v>
      </c>
      <c r="G1109" t="str">
        <f t="shared" si="70"/>
        <v/>
      </c>
      <c r="H1109">
        <f t="shared" si="71"/>
        <v>7</v>
      </c>
    </row>
    <row r="1110" spans="2:8" x14ac:dyDescent="0.35">
      <c r="B1110" s="6">
        <v>1107</v>
      </c>
      <c r="C1110" t="str">
        <f>INDEX(state,MATCH(Bonus_StatAn!$B1110,Analysis!$A:$A,0))</f>
        <v>failed</v>
      </c>
      <c r="D1110" s="6">
        <f>INDEX(backers,MATCH(Bonus_StatAn!$B1110,Analysis!$A:$A,0))</f>
        <v>0</v>
      </c>
      <c r="E1110" t="b">
        <f t="shared" si="68"/>
        <v>0</v>
      </c>
      <c r="F1110" t="b">
        <f t="shared" si="69"/>
        <v>1</v>
      </c>
      <c r="G1110" t="str">
        <f t="shared" si="70"/>
        <v/>
      </c>
      <c r="H1110">
        <f t="shared" si="71"/>
        <v>0</v>
      </c>
    </row>
    <row r="1111" spans="2:8" x14ac:dyDescent="0.35">
      <c r="B1111" s="6">
        <v>1108</v>
      </c>
      <c r="C1111" t="str">
        <f>INDEX(state,MATCH(Bonus_StatAn!$B1111,Analysis!$A:$A,0))</f>
        <v>failed</v>
      </c>
      <c r="D1111" s="6">
        <f>INDEX(backers,MATCH(Bonus_StatAn!$B1111,Analysis!$A:$A,0))</f>
        <v>21</v>
      </c>
      <c r="E1111" t="b">
        <f t="shared" si="68"/>
        <v>0</v>
      </c>
      <c r="F1111" t="b">
        <f t="shared" si="69"/>
        <v>1</v>
      </c>
      <c r="G1111" t="str">
        <f t="shared" si="70"/>
        <v/>
      </c>
      <c r="H1111">
        <f t="shared" si="71"/>
        <v>21</v>
      </c>
    </row>
    <row r="1112" spans="2:8" x14ac:dyDescent="0.35">
      <c r="B1112" s="6">
        <v>1109</v>
      </c>
      <c r="C1112" t="str">
        <f>INDEX(state,MATCH(Bonus_StatAn!$B1112,Analysis!$A:$A,0))</f>
        <v>failed</v>
      </c>
      <c r="D1112" s="6">
        <f>INDEX(backers,MATCH(Bonus_StatAn!$B1112,Analysis!$A:$A,0))</f>
        <v>3</v>
      </c>
      <c r="E1112" t="b">
        <f t="shared" si="68"/>
        <v>0</v>
      </c>
      <c r="F1112" t="b">
        <f t="shared" si="69"/>
        <v>1</v>
      </c>
      <c r="G1112" t="str">
        <f t="shared" si="70"/>
        <v/>
      </c>
      <c r="H1112">
        <f t="shared" si="71"/>
        <v>3</v>
      </c>
    </row>
    <row r="1113" spans="2:8" x14ac:dyDescent="0.35">
      <c r="B1113" s="6">
        <v>1110</v>
      </c>
      <c r="C1113" t="str">
        <f>INDEX(state,MATCH(Bonus_StatAn!$B1113,Analysis!$A:$A,0))</f>
        <v>failed</v>
      </c>
      <c r="D1113" s="6">
        <f>INDEX(backers,MATCH(Bonus_StatAn!$B1113,Analysis!$A:$A,0))</f>
        <v>11</v>
      </c>
      <c r="E1113" t="b">
        <f t="shared" si="68"/>
        <v>0</v>
      </c>
      <c r="F1113" t="b">
        <f t="shared" si="69"/>
        <v>1</v>
      </c>
      <c r="G1113" t="str">
        <f t="shared" si="70"/>
        <v/>
      </c>
      <c r="H1113">
        <f t="shared" si="71"/>
        <v>11</v>
      </c>
    </row>
    <row r="1114" spans="2:8" x14ac:dyDescent="0.35">
      <c r="B1114" s="6">
        <v>1111</v>
      </c>
      <c r="C1114" t="str">
        <f>INDEX(state,MATCH(Bonus_StatAn!$B1114,Analysis!$A:$A,0))</f>
        <v>failed</v>
      </c>
      <c r="D1114" s="6">
        <f>INDEX(backers,MATCH(Bonus_StatAn!$B1114,Analysis!$A:$A,0))</f>
        <v>1</v>
      </c>
      <c r="E1114" t="b">
        <f t="shared" si="68"/>
        <v>0</v>
      </c>
      <c r="F1114" t="b">
        <f t="shared" si="69"/>
        <v>1</v>
      </c>
      <c r="G1114" t="str">
        <f t="shared" si="70"/>
        <v/>
      </c>
      <c r="H1114">
        <f t="shared" si="71"/>
        <v>1</v>
      </c>
    </row>
    <row r="1115" spans="2:8" x14ac:dyDescent="0.35">
      <c r="B1115" s="6">
        <v>1112</v>
      </c>
      <c r="C1115" t="str">
        <f>INDEX(state,MATCH(Bonus_StatAn!$B1115,Analysis!$A:$A,0))</f>
        <v>failed</v>
      </c>
      <c r="D1115" s="6">
        <f>INDEX(backers,MATCH(Bonus_StatAn!$B1115,Analysis!$A:$A,0))</f>
        <v>312</v>
      </c>
      <c r="E1115" t="b">
        <f t="shared" si="68"/>
        <v>0</v>
      </c>
      <c r="F1115" t="b">
        <f t="shared" si="69"/>
        <v>1</v>
      </c>
      <c r="G1115" t="str">
        <f t="shared" si="70"/>
        <v/>
      </c>
      <c r="H1115">
        <f t="shared" si="71"/>
        <v>312</v>
      </c>
    </row>
    <row r="1116" spans="2:8" x14ac:dyDescent="0.35">
      <c r="B1116" s="6">
        <v>1113</v>
      </c>
      <c r="C1116" t="str">
        <f>INDEX(state,MATCH(Bonus_StatAn!$B1116,Analysis!$A:$A,0))</f>
        <v>failed</v>
      </c>
      <c r="D1116" s="6">
        <f>INDEX(backers,MATCH(Bonus_StatAn!$B1116,Analysis!$A:$A,0))</f>
        <v>1</v>
      </c>
      <c r="E1116" t="b">
        <f t="shared" si="68"/>
        <v>0</v>
      </c>
      <c r="F1116" t="b">
        <f t="shared" si="69"/>
        <v>1</v>
      </c>
      <c r="G1116" t="str">
        <f t="shared" si="70"/>
        <v/>
      </c>
      <c r="H1116">
        <f t="shared" si="71"/>
        <v>1</v>
      </c>
    </row>
    <row r="1117" spans="2:8" x14ac:dyDescent="0.35">
      <c r="B1117" s="6">
        <v>1114</v>
      </c>
      <c r="C1117" t="str">
        <f>INDEX(state,MATCH(Bonus_StatAn!$B1117,Analysis!$A:$A,0))</f>
        <v>failed</v>
      </c>
      <c r="D1117" s="6">
        <f>INDEX(backers,MATCH(Bonus_StatAn!$B1117,Analysis!$A:$A,0))</f>
        <v>3</v>
      </c>
      <c r="E1117" t="b">
        <f t="shared" si="68"/>
        <v>0</v>
      </c>
      <c r="F1117" t="b">
        <f t="shared" si="69"/>
        <v>1</v>
      </c>
      <c r="G1117" t="str">
        <f t="shared" si="70"/>
        <v/>
      </c>
      <c r="H1117">
        <f t="shared" si="71"/>
        <v>3</v>
      </c>
    </row>
    <row r="1118" spans="2:8" x14ac:dyDescent="0.35">
      <c r="B1118" s="6">
        <v>1115</v>
      </c>
      <c r="C1118" t="str">
        <f>INDEX(state,MATCH(Bonus_StatAn!$B1118,Analysis!$A:$A,0))</f>
        <v>failed</v>
      </c>
      <c r="D1118" s="6">
        <f>INDEX(backers,MATCH(Bonus_StatAn!$B1118,Analysis!$A:$A,0))</f>
        <v>4</v>
      </c>
      <c r="E1118" t="b">
        <f t="shared" si="68"/>
        <v>0</v>
      </c>
      <c r="F1118" t="b">
        <f t="shared" si="69"/>
        <v>1</v>
      </c>
      <c r="G1118" t="str">
        <f t="shared" si="70"/>
        <v/>
      </c>
      <c r="H1118">
        <f t="shared" si="71"/>
        <v>4</v>
      </c>
    </row>
    <row r="1119" spans="2:8" x14ac:dyDescent="0.35">
      <c r="B1119" s="6">
        <v>1116</v>
      </c>
      <c r="C1119" t="str">
        <f>INDEX(state,MATCH(Bonus_StatAn!$B1119,Analysis!$A:$A,0))</f>
        <v>failed</v>
      </c>
      <c r="D1119" s="6">
        <f>INDEX(backers,MATCH(Bonus_StatAn!$B1119,Analysis!$A:$A,0))</f>
        <v>10</v>
      </c>
      <c r="E1119" t="b">
        <f t="shared" si="68"/>
        <v>0</v>
      </c>
      <c r="F1119" t="b">
        <f t="shared" si="69"/>
        <v>1</v>
      </c>
      <c r="G1119" t="str">
        <f t="shared" si="70"/>
        <v/>
      </c>
      <c r="H1119">
        <f t="shared" si="71"/>
        <v>10</v>
      </c>
    </row>
    <row r="1120" spans="2:8" x14ac:dyDescent="0.35">
      <c r="B1120" s="6">
        <v>1117</v>
      </c>
      <c r="C1120" t="str">
        <f>INDEX(state,MATCH(Bonus_StatAn!$B1120,Analysis!$A:$A,0))</f>
        <v>failed</v>
      </c>
      <c r="D1120" s="6">
        <f>INDEX(backers,MATCH(Bonus_StatAn!$B1120,Analysis!$A:$A,0))</f>
        <v>8</v>
      </c>
      <c r="E1120" t="b">
        <f t="shared" si="68"/>
        <v>0</v>
      </c>
      <c r="F1120" t="b">
        <f t="shared" si="69"/>
        <v>1</v>
      </c>
      <c r="G1120" t="str">
        <f t="shared" si="70"/>
        <v/>
      </c>
      <c r="H1120">
        <f t="shared" si="71"/>
        <v>8</v>
      </c>
    </row>
    <row r="1121" spans="2:8" x14ac:dyDescent="0.35">
      <c r="B1121" s="6">
        <v>1118</v>
      </c>
      <c r="C1121" t="str">
        <f>INDEX(state,MATCH(Bonus_StatAn!$B1121,Analysis!$A:$A,0))</f>
        <v>failed</v>
      </c>
      <c r="D1121" s="6">
        <f>INDEX(backers,MATCH(Bonus_StatAn!$B1121,Analysis!$A:$A,0))</f>
        <v>3</v>
      </c>
      <c r="E1121" t="b">
        <f t="shared" si="68"/>
        <v>0</v>
      </c>
      <c r="F1121" t="b">
        <f t="shared" si="69"/>
        <v>1</v>
      </c>
      <c r="G1121" t="str">
        <f t="shared" si="70"/>
        <v/>
      </c>
      <c r="H1121">
        <f t="shared" si="71"/>
        <v>3</v>
      </c>
    </row>
    <row r="1122" spans="2:8" x14ac:dyDescent="0.35">
      <c r="B1122" s="6">
        <v>1119</v>
      </c>
      <c r="C1122" t="str">
        <f>INDEX(state,MATCH(Bonus_StatAn!$B1122,Analysis!$A:$A,0))</f>
        <v>failed</v>
      </c>
      <c r="D1122" s="6">
        <f>INDEX(backers,MATCH(Bonus_StatAn!$B1122,Analysis!$A:$A,0))</f>
        <v>1</v>
      </c>
      <c r="E1122" t="b">
        <f t="shared" si="68"/>
        <v>0</v>
      </c>
      <c r="F1122" t="b">
        <f t="shared" si="69"/>
        <v>1</v>
      </c>
      <c r="G1122" t="str">
        <f t="shared" si="70"/>
        <v/>
      </c>
      <c r="H1122">
        <f t="shared" si="71"/>
        <v>1</v>
      </c>
    </row>
    <row r="1123" spans="2:8" x14ac:dyDescent="0.35">
      <c r="B1123" s="6">
        <v>1120</v>
      </c>
      <c r="C1123" t="str">
        <f>INDEX(state,MATCH(Bonus_StatAn!$B1123,Analysis!$A:$A,0))</f>
        <v>failed</v>
      </c>
      <c r="D1123" s="6">
        <f>INDEX(backers,MATCH(Bonus_StatAn!$B1123,Analysis!$A:$A,0))</f>
        <v>0</v>
      </c>
      <c r="E1123" t="b">
        <f t="shared" si="68"/>
        <v>0</v>
      </c>
      <c r="F1123" t="b">
        <f t="shared" si="69"/>
        <v>1</v>
      </c>
      <c r="G1123" t="str">
        <f t="shared" si="70"/>
        <v/>
      </c>
      <c r="H1123">
        <f t="shared" si="71"/>
        <v>0</v>
      </c>
    </row>
    <row r="1124" spans="2:8" x14ac:dyDescent="0.35">
      <c r="B1124" s="6">
        <v>1121</v>
      </c>
      <c r="C1124" t="str">
        <f>INDEX(state,MATCH(Bonus_StatAn!$B1124,Analysis!$A:$A,0))</f>
        <v>failed</v>
      </c>
      <c r="D1124" s="6">
        <f>INDEX(backers,MATCH(Bonus_StatAn!$B1124,Analysis!$A:$A,0))</f>
        <v>5</v>
      </c>
      <c r="E1124" t="b">
        <f t="shared" si="68"/>
        <v>0</v>
      </c>
      <c r="F1124" t="b">
        <f t="shared" si="69"/>
        <v>1</v>
      </c>
      <c r="G1124" t="str">
        <f t="shared" si="70"/>
        <v/>
      </c>
      <c r="H1124">
        <f t="shared" si="71"/>
        <v>5</v>
      </c>
    </row>
    <row r="1125" spans="2:8" x14ac:dyDescent="0.35">
      <c r="B1125" s="6">
        <v>1122</v>
      </c>
      <c r="C1125" t="str">
        <f>INDEX(state,MATCH(Bonus_StatAn!$B1125,Analysis!$A:$A,0))</f>
        <v>failed</v>
      </c>
      <c r="D1125" s="6">
        <f>INDEX(backers,MATCH(Bonus_StatAn!$B1125,Analysis!$A:$A,0))</f>
        <v>0</v>
      </c>
      <c r="E1125" t="b">
        <f t="shared" si="68"/>
        <v>0</v>
      </c>
      <c r="F1125" t="b">
        <f t="shared" si="69"/>
        <v>1</v>
      </c>
      <c r="G1125" t="str">
        <f t="shared" si="70"/>
        <v/>
      </c>
      <c r="H1125">
        <f t="shared" si="71"/>
        <v>0</v>
      </c>
    </row>
    <row r="1126" spans="2:8" x14ac:dyDescent="0.35">
      <c r="B1126" s="6">
        <v>1123</v>
      </c>
      <c r="C1126" t="str">
        <f>INDEX(state,MATCH(Bonus_StatAn!$B1126,Analysis!$A:$A,0))</f>
        <v>failed</v>
      </c>
      <c r="D1126" s="6">
        <f>INDEX(backers,MATCH(Bonus_StatAn!$B1126,Analysis!$A:$A,0))</f>
        <v>3</v>
      </c>
      <c r="E1126" t="b">
        <f t="shared" si="68"/>
        <v>0</v>
      </c>
      <c r="F1126" t="b">
        <f t="shared" si="69"/>
        <v>1</v>
      </c>
      <c r="G1126" t="str">
        <f t="shared" si="70"/>
        <v/>
      </c>
      <c r="H1126">
        <f t="shared" si="71"/>
        <v>3</v>
      </c>
    </row>
    <row r="1127" spans="2:8" x14ac:dyDescent="0.35">
      <c r="B1127" s="6">
        <v>1124</v>
      </c>
      <c r="C1127" t="str">
        <f>INDEX(state,MATCH(Bonus_StatAn!$B1127,Analysis!$A:$A,0))</f>
        <v>failed</v>
      </c>
      <c r="D1127" s="6">
        <f>INDEX(backers,MATCH(Bonus_StatAn!$B1127,Analysis!$A:$A,0))</f>
        <v>7</v>
      </c>
      <c r="E1127" t="b">
        <f t="shared" si="68"/>
        <v>0</v>
      </c>
      <c r="F1127" t="b">
        <f t="shared" si="69"/>
        <v>1</v>
      </c>
      <c r="G1127" t="str">
        <f t="shared" si="70"/>
        <v/>
      </c>
      <c r="H1127">
        <f t="shared" si="71"/>
        <v>7</v>
      </c>
    </row>
    <row r="1128" spans="2:8" x14ac:dyDescent="0.35">
      <c r="B1128" s="6">
        <v>1125</v>
      </c>
      <c r="C1128" t="str">
        <f>INDEX(state,MATCH(Bonus_StatAn!$B1128,Analysis!$A:$A,0))</f>
        <v>failed</v>
      </c>
      <c r="D1128" s="6">
        <f>INDEX(backers,MATCH(Bonus_StatAn!$B1128,Analysis!$A:$A,0))</f>
        <v>0</v>
      </c>
      <c r="E1128" t="b">
        <f t="shared" si="68"/>
        <v>0</v>
      </c>
      <c r="F1128" t="b">
        <f t="shared" si="69"/>
        <v>1</v>
      </c>
      <c r="G1128" t="str">
        <f t="shared" si="70"/>
        <v/>
      </c>
      <c r="H1128">
        <f t="shared" si="71"/>
        <v>0</v>
      </c>
    </row>
    <row r="1129" spans="2:8" x14ac:dyDescent="0.35">
      <c r="B1129" s="6">
        <v>1126</v>
      </c>
      <c r="C1129" t="str">
        <f>INDEX(state,MATCH(Bonus_StatAn!$B1129,Analysis!$A:$A,0))</f>
        <v>failed</v>
      </c>
      <c r="D1129" s="6">
        <f>INDEX(backers,MATCH(Bonus_StatAn!$B1129,Analysis!$A:$A,0))</f>
        <v>2</v>
      </c>
      <c r="E1129" t="b">
        <f t="shared" si="68"/>
        <v>0</v>
      </c>
      <c r="F1129" t="b">
        <f t="shared" si="69"/>
        <v>1</v>
      </c>
      <c r="G1129" t="str">
        <f t="shared" si="70"/>
        <v/>
      </c>
      <c r="H1129">
        <f t="shared" si="71"/>
        <v>2</v>
      </c>
    </row>
    <row r="1130" spans="2:8" x14ac:dyDescent="0.35">
      <c r="B1130" s="6">
        <v>1127</v>
      </c>
      <c r="C1130" t="str">
        <f>INDEX(state,MATCH(Bonus_StatAn!$B1130,Analysis!$A:$A,0))</f>
        <v>failed</v>
      </c>
      <c r="D1130" s="6">
        <f>INDEX(backers,MATCH(Bonus_StatAn!$B1130,Analysis!$A:$A,0))</f>
        <v>23</v>
      </c>
      <c r="E1130" t="b">
        <f t="shared" si="68"/>
        <v>0</v>
      </c>
      <c r="F1130" t="b">
        <f t="shared" si="69"/>
        <v>1</v>
      </c>
      <c r="G1130" t="str">
        <f t="shared" si="70"/>
        <v/>
      </c>
      <c r="H1130">
        <f t="shared" si="71"/>
        <v>23</v>
      </c>
    </row>
    <row r="1131" spans="2:8" x14ac:dyDescent="0.35">
      <c r="B1131" s="6">
        <v>1128</v>
      </c>
      <c r="C1131" t="str">
        <f>INDEX(state,MATCH(Bonus_StatAn!$B1131,Analysis!$A:$A,0))</f>
        <v>failed</v>
      </c>
      <c r="D1131" s="6">
        <f>INDEX(backers,MATCH(Bonus_StatAn!$B1131,Analysis!$A:$A,0))</f>
        <v>1</v>
      </c>
      <c r="E1131" t="b">
        <f t="shared" si="68"/>
        <v>0</v>
      </c>
      <c r="F1131" t="b">
        <f t="shared" si="69"/>
        <v>1</v>
      </c>
      <c r="G1131" t="str">
        <f t="shared" si="70"/>
        <v/>
      </c>
      <c r="H1131">
        <f t="shared" si="71"/>
        <v>1</v>
      </c>
    </row>
    <row r="1132" spans="2:8" x14ac:dyDescent="0.35">
      <c r="B1132" s="6">
        <v>1129</v>
      </c>
      <c r="C1132" t="str">
        <f>INDEX(state,MATCH(Bonus_StatAn!$B1132,Analysis!$A:$A,0))</f>
        <v>failed</v>
      </c>
      <c r="D1132" s="6">
        <f>INDEX(backers,MATCH(Bonus_StatAn!$B1132,Analysis!$A:$A,0))</f>
        <v>2</v>
      </c>
      <c r="E1132" t="b">
        <f t="shared" si="68"/>
        <v>0</v>
      </c>
      <c r="F1132" t="b">
        <f t="shared" si="69"/>
        <v>1</v>
      </c>
      <c r="G1132" t="str">
        <f t="shared" si="70"/>
        <v/>
      </c>
      <c r="H1132">
        <f t="shared" si="71"/>
        <v>2</v>
      </c>
    </row>
    <row r="1133" spans="2:8" x14ac:dyDescent="0.35">
      <c r="B1133" s="6">
        <v>1130</v>
      </c>
      <c r="C1133" t="str">
        <f>INDEX(state,MATCH(Bonus_StatAn!$B1133,Analysis!$A:$A,0))</f>
        <v>failed</v>
      </c>
      <c r="D1133" s="6">
        <f>INDEX(backers,MATCH(Bonus_StatAn!$B1133,Analysis!$A:$A,0))</f>
        <v>3</v>
      </c>
      <c r="E1133" t="b">
        <f t="shared" si="68"/>
        <v>0</v>
      </c>
      <c r="F1133" t="b">
        <f t="shared" si="69"/>
        <v>1</v>
      </c>
      <c r="G1133" t="str">
        <f t="shared" si="70"/>
        <v/>
      </c>
      <c r="H1133">
        <f t="shared" si="71"/>
        <v>3</v>
      </c>
    </row>
    <row r="1134" spans="2:8" x14ac:dyDescent="0.35">
      <c r="B1134" s="6">
        <v>1131</v>
      </c>
      <c r="C1134" t="str">
        <f>INDEX(state,MATCH(Bonus_StatAn!$B1134,Analysis!$A:$A,0))</f>
        <v>failed</v>
      </c>
      <c r="D1134" s="6">
        <f>INDEX(backers,MATCH(Bonus_StatAn!$B1134,Analysis!$A:$A,0))</f>
        <v>0</v>
      </c>
      <c r="E1134" t="b">
        <f t="shared" si="68"/>
        <v>0</v>
      </c>
      <c r="F1134" t="b">
        <f t="shared" si="69"/>
        <v>1</v>
      </c>
      <c r="G1134" t="str">
        <f t="shared" si="70"/>
        <v/>
      </c>
      <c r="H1134">
        <f t="shared" si="71"/>
        <v>0</v>
      </c>
    </row>
    <row r="1135" spans="2:8" x14ac:dyDescent="0.35">
      <c r="B1135" s="6">
        <v>1132</v>
      </c>
      <c r="C1135" t="str">
        <f>INDEX(state,MATCH(Bonus_StatAn!$B1135,Analysis!$A:$A,0))</f>
        <v>failed</v>
      </c>
      <c r="D1135" s="6">
        <f>INDEX(backers,MATCH(Bonus_StatAn!$B1135,Analysis!$A:$A,0))</f>
        <v>13</v>
      </c>
      <c r="E1135" t="b">
        <f t="shared" si="68"/>
        <v>0</v>
      </c>
      <c r="F1135" t="b">
        <f t="shared" si="69"/>
        <v>1</v>
      </c>
      <c r="G1135" t="str">
        <f t="shared" si="70"/>
        <v/>
      </c>
      <c r="H1135">
        <f t="shared" si="71"/>
        <v>13</v>
      </c>
    </row>
    <row r="1136" spans="2:8" x14ac:dyDescent="0.35">
      <c r="B1136" s="6">
        <v>1133</v>
      </c>
      <c r="C1136" t="str">
        <f>INDEX(state,MATCH(Bonus_StatAn!$B1136,Analysis!$A:$A,0))</f>
        <v>failed</v>
      </c>
      <c r="D1136" s="6">
        <f>INDEX(backers,MATCH(Bonus_StatAn!$B1136,Analysis!$A:$A,0))</f>
        <v>1</v>
      </c>
      <c r="E1136" t="b">
        <f t="shared" si="68"/>
        <v>0</v>
      </c>
      <c r="F1136" t="b">
        <f t="shared" si="69"/>
        <v>1</v>
      </c>
      <c r="G1136" t="str">
        <f t="shared" si="70"/>
        <v/>
      </c>
      <c r="H1136">
        <f t="shared" si="71"/>
        <v>1</v>
      </c>
    </row>
    <row r="1137" spans="2:8" x14ac:dyDescent="0.35">
      <c r="B1137" s="6">
        <v>1134</v>
      </c>
      <c r="C1137" t="str">
        <f>INDEX(state,MATCH(Bonus_StatAn!$B1137,Analysis!$A:$A,0))</f>
        <v>failed</v>
      </c>
      <c r="D1137" s="6">
        <f>INDEX(backers,MATCH(Bonus_StatAn!$B1137,Analysis!$A:$A,0))</f>
        <v>1</v>
      </c>
      <c r="E1137" t="b">
        <f t="shared" si="68"/>
        <v>0</v>
      </c>
      <c r="F1137" t="b">
        <f t="shared" si="69"/>
        <v>1</v>
      </c>
      <c r="G1137" t="str">
        <f t="shared" si="70"/>
        <v/>
      </c>
      <c r="H1137">
        <f t="shared" si="71"/>
        <v>1</v>
      </c>
    </row>
    <row r="1138" spans="2:8" x14ac:dyDescent="0.35">
      <c r="B1138" s="6">
        <v>1135</v>
      </c>
      <c r="C1138" t="str">
        <f>INDEX(state,MATCH(Bonus_StatAn!$B1138,Analysis!$A:$A,0))</f>
        <v>failed</v>
      </c>
      <c r="D1138" s="6">
        <f>INDEX(backers,MATCH(Bonus_StatAn!$B1138,Analysis!$A:$A,0))</f>
        <v>1</v>
      </c>
      <c r="E1138" t="b">
        <f t="shared" si="68"/>
        <v>0</v>
      </c>
      <c r="F1138" t="b">
        <f t="shared" si="69"/>
        <v>1</v>
      </c>
      <c r="G1138" t="str">
        <f t="shared" si="70"/>
        <v/>
      </c>
      <c r="H1138">
        <f t="shared" si="71"/>
        <v>1</v>
      </c>
    </row>
    <row r="1139" spans="2:8" x14ac:dyDescent="0.35">
      <c r="B1139" s="6">
        <v>1136</v>
      </c>
      <c r="C1139" t="str">
        <f>INDEX(state,MATCH(Bonus_StatAn!$B1139,Analysis!$A:$A,0))</f>
        <v>failed</v>
      </c>
      <c r="D1139" s="6">
        <f>INDEX(backers,MATCH(Bonus_StatAn!$B1139,Analysis!$A:$A,0))</f>
        <v>6</v>
      </c>
      <c r="E1139" t="b">
        <f t="shared" si="68"/>
        <v>0</v>
      </c>
      <c r="F1139" t="b">
        <f t="shared" si="69"/>
        <v>1</v>
      </c>
      <c r="G1139" t="str">
        <f t="shared" si="70"/>
        <v/>
      </c>
      <c r="H1139">
        <f t="shared" si="71"/>
        <v>6</v>
      </c>
    </row>
    <row r="1140" spans="2:8" x14ac:dyDescent="0.35">
      <c r="B1140" s="6">
        <v>1137</v>
      </c>
      <c r="C1140" t="str">
        <f>INDEX(state,MATCH(Bonus_StatAn!$B1140,Analysis!$A:$A,0))</f>
        <v>failed</v>
      </c>
      <c r="D1140" s="6">
        <f>INDEX(backers,MATCH(Bonus_StatAn!$B1140,Analysis!$A:$A,0))</f>
        <v>39</v>
      </c>
      <c r="E1140" t="b">
        <f t="shared" si="68"/>
        <v>0</v>
      </c>
      <c r="F1140" t="b">
        <f t="shared" si="69"/>
        <v>1</v>
      </c>
      <c r="G1140" t="str">
        <f t="shared" si="70"/>
        <v/>
      </c>
      <c r="H1140">
        <f t="shared" si="71"/>
        <v>39</v>
      </c>
    </row>
    <row r="1141" spans="2:8" x14ac:dyDescent="0.35">
      <c r="B1141" s="6">
        <v>1138</v>
      </c>
      <c r="C1141" t="str">
        <f>INDEX(state,MATCH(Bonus_StatAn!$B1141,Analysis!$A:$A,0))</f>
        <v>failed</v>
      </c>
      <c r="D1141" s="6">
        <f>INDEX(backers,MATCH(Bonus_StatAn!$B1141,Analysis!$A:$A,0))</f>
        <v>4</v>
      </c>
      <c r="E1141" t="b">
        <f t="shared" si="68"/>
        <v>0</v>
      </c>
      <c r="F1141" t="b">
        <f t="shared" si="69"/>
        <v>1</v>
      </c>
      <c r="G1141" t="str">
        <f t="shared" si="70"/>
        <v/>
      </c>
      <c r="H1141">
        <f t="shared" si="71"/>
        <v>4</v>
      </c>
    </row>
    <row r="1142" spans="2:8" x14ac:dyDescent="0.35">
      <c r="B1142" s="6">
        <v>1139</v>
      </c>
      <c r="C1142" t="str">
        <f>INDEX(state,MATCH(Bonus_StatAn!$B1142,Analysis!$A:$A,0))</f>
        <v>failed</v>
      </c>
      <c r="D1142" s="6">
        <f>INDEX(backers,MATCH(Bonus_StatAn!$B1142,Analysis!$A:$A,0))</f>
        <v>1</v>
      </c>
      <c r="E1142" t="b">
        <f t="shared" si="68"/>
        <v>0</v>
      </c>
      <c r="F1142" t="b">
        <f t="shared" si="69"/>
        <v>1</v>
      </c>
      <c r="G1142" t="str">
        <f t="shared" si="70"/>
        <v/>
      </c>
      <c r="H1142">
        <f t="shared" si="71"/>
        <v>1</v>
      </c>
    </row>
    <row r="1143" spans="2:8" x14ac:dyDescent="0.35">
      <c r="B1143" s="6">
        <v>1140</v>
      </c>
      <c r="C1143" t="str">
        <f>INDEX(state,MATCH(Bonus_StatAn!$B1143,Analysis!$A:$A,0))</f>
        <v>failed</v>
      </c>
      <c r="D1143" s="6">
        <f>INDEX(backers,MATCH(Bonus_StatAn!$B1143,Analysis!$A:$A,0))</f>
        <v>0</v>
      </c>
      <c r="E1143" t="b">
        <f t="shared" si="68"/>
        <v>0</v>
      </c>
      <c r="F1143" t="b">
        <f t="shared" si="69"/>
        <v>1</v>
      </c>
      <c r="G1143" t="str">
        <f t="shared" si="70"/>
        <v/>
      </c>
      <c r="H1143">
        <f t="shared" si="71"/>
        <v>0</v>
      </c>
    </row>
    <row r="1144" spans="2:8" x14ac:dyDescent="0.35">
      <c r="B1144" s="6">
        <v>1141</v>
      </c>
      <c r="C1144" t="str">
        <f>INDEX(state,MATCH(Bonus_StatAn!$B1144,Analysis!$A:$A,0))</f>
        <v>failed</v>
      </c>
      <c r="D1144" s="6">
        <f>INDEX(backers,MATCH(Bonus_StatAn!$B1144,Analysis!$A:$A,0))</f>
        <v>0</v>
      </c>
      <c r="E1144" t="b">
        <f t="shared" si="68"/>
        <v>0</v>
      </c>
      <c r="F1144" t="b">
        <f t="shared" si="69"/>
        <v>1</v>
      </c>
      <c r="G1144" t="str">
        <f t="shared" si="70"/>
        <v/>
      </c>
      <c r="H1144">
        <f t="shared" si="71"/>
        <v>0</v>
      </c>
    </row>
    <row r="1145" spans="2:8" x14ac:dyDescent="0.35">
      <c r="B1145" s="6">
        <v>1142</v>
      </c>
      <c r="C1145" t="str">
        <f>INDEX(state,MATCH(Bonus_StatAn!$B1145,Analysis!$A:$A,0))</f>
        <v>failed</v>
      </c>
      <c r="D1145" s="6">
        <f>INDEX(backers,MATCH(Bonus_StatAn!$B1145,Analysis!$A:$A,0))</f>
        <v>0</v>
      </c>
      <c r="E1145" t="b">
        <f t="shared" si="68"/>
        <v>0</v>
      </c>
      <c r="F1145" t="b">
        <f t="shared" si="69"/>
        <v>1</v>
      </c>
      <c r="G1145" t="str">
        <f t="shared" si="70"/>
        <v/>
      </c>
      <c r="H1145">
        <f t="shared" si="71"/>
        <v>0</v>
      </c>
    </row>
    <row r="1146" spans="2:8" x14ac:dyDescent="0.35">
      <c r="B1146" s="6">
        <v>1143</v>
      </c>
      <c r="C1146" t="str">
        <f>INDEX(state,MATCH(Bonus_StatAn!$B1146,Analysis!$A:$A,0))</f>
        <v>failed</v>
      </c>
      <c r="D1146" s="6">
        <f>INDEX(backers,MATCH(Bonus_StatAn!$B1146,Analysis!$A:$A,0))</f>
        <v>8</v>
      </c>
      <c r="E1146" t="b">
        <f t="shared" si="68"/>
        <v>0</v>
      </c>
      <c r="F1146" t="b">
        <f t="shared" si="69"/>
        <v>1</v>
      </c>
      <c r="G1146" t="str">
        <f t="shared" si="70"/>
        <v/>
      </c>
      <c r="H1146">
        <f t="shared" si="71"/>
        <v>8</v>
      </c>
    </row>
    <row r="1147" spans="2:8" x14ac:dyDescent="0.35">
      <c r="B1147" s="6">
        <v>1144</v>
      </c>
      <c r="C1147" t="str">
        <f>INDEX(state,MATCH(Bonus_StatAn!$B1147,Analysis!$A:$A,0))</f>
        <v>failed</v>
      </c>
      <c r="D1147" s="6">
        <f>INDEX(backers,MATCH(Bonus_StatAn!$B1147,Analysis!$A:$A,0))</f>
        <v>0</v>
      </c>
      <c r="E1147" t="b">
        <f t="shared" si="68"/>
        <v>0</v>
      </c>
      <c r="F1147" t="b">
        <f t="shared" si="69"/>
        <v>1</v>
      </c>
      <c r="G1147" t="str">
        <f t="shared" si="70"/>
        <v/>
      </c>
      <c r="H1147">
        <f t="shared" si="71"/>
        <v>0</v>
      </c>
    </row>
    <row r="1148" spans="2:8" x14ac:dyDescent="0.35">
      <c r="B1148" s="6">
        <v>1145</v>
      </c>
      <c r="C1148" t="str">
        <f>INDEX(state,MATCH(Bonus_StatAn!$B1148,Analysis!$A:$A,0))</f>
        <v>failed</v>
      </c>
      <c r="D1148" s="6">
        <f>INDEX(backers,MATCH(Bonus_StatAn!$B1148,Analysis!$A:$A,0))</f>
        <v>1</v>
      </c>
      <c r="E1148" t="b">
        <f t="shared" si="68"/>
        <v>0</v>
      </c>
      <c r="F1148" t="b">
        <f t="shared" si="69"/>
        <v>1</v>
      </c>
      <c r="G1148" t="str">
        <f t="shared" si="70"/>
        <v/>
      </c>
      <c r="H1148">
        <f t="shared" si="71"/>
        <v>1</v>
      </c>
    </row>
    <row r="1149" spans="2:8" x14ac:dyDescent="0.35">
      <c r="B1149" s="6">
        <v>1146</v>
      </c>
      <c r="C1149" t="str">
        <f>INDEX(state,MATCH(Bonus_StatAn!$B1149,Analysis!$A:$A,0))</f>
        <v>failed</v>
      </c>
      <c r="D1149" s="6">
        <f>INDEX(backers,MATCH(Bonus_StatAn!$B1149,Analysis!$A:$A,0))</f>
        <v>12</v>
      </c>
      <c r="E1149" t="b">
        <f t="shared" si="68"/>
        <v>0</v>
      </c>
      <c r="F1149" t="b">
        <f t="shared" si="69"/>
        <v>1</v>
      </c>
      <c r="G1149" t="str">
        <f t="shared" si="70"/>
        <v/>
      </c>
      <c r="H1149">
        <f t="shared" si="71"/>
        <v>12</v>
      </c>
    </row>
    <row r="1150" spans="2:8" x14ac:dyDescent="0.35">
      <c r="B1150" s="6">
        <v>1147</v>
      </c>
      <c r="C1150" t="str">
        <f>INDEX(state,MATCH(Bonus_StatAn!$B1150,Analysis!$A:$A,0))</f>
        <v>failed</v>
      </c>
      <c r="D1150" s="6">
        <f>INDEX(backers,MATCH(Bonus_StatAn!$B1150,Analysis!$A:$A,0))</f>
        <v>0</v>
      </c>
      <c r="E1150" t="b">
        <f t="shared" si="68"/>
        <v>0</v>
      </c>
      <c r="F1150" t="b">
        <f t="shared" si="69"/>
        <v>1</v>
      </c>
      <c r="G1150" t="str">
        <f t="shared" si="70"/>
        <v/>
      </c>
      <c r="H1150">
        <f t="shared" si="71"/>
        <v>0</v>
      </c>
    </row>
    <row r="1151" spans="2:8" x14ac:dyDescent="0.35">
      <c r="B1151" s="6">
        <v>1148</v>
      </c>
      <c r="C1151" t="str">
        <f>INDEX(state,MATCH(Bonus_StatAn!$B1151,Analysis!$A:$A,0))</f>
        <v>failed</v>
      </c>
      <c r="D1151" s="6">
        <f>INDEX(backers,MATCH(Bonus_StatAn!$B1151,Analysis!$A:$A,0))</f>
        <v>3</v>
      </c>
      <c r="E1151" t="b">
        <f t="shared" si="68"/>
        <v>0</v>
      </c>
      <c r="F1151" t="b">
        <f t="shared" si="69"/>
        <v>1</v>
      </c>
      <c r="G1151" t="str">
        <f t="shared" si="70"/>
        <v/>
      </c>
      <c r="H1151">
        <f t="shared" si="71"/>
        <v>3</v>
      </c>
    </row>
    <row r="1152" spans="2:8" x14ac:dyDescent="0.35">
      <c r="B1152" s="6">
        <v>1149</v>
      </c>
      <c r="C1152" t="str">
        <f>INDEX(state,MATCH(Bonus_StatAn!$B1152,Analysis!$A:$A,0))</f>
        <v>failed</v>
      </c>
      <c r="D1152" s="6">
        <f>INDEX(backers,MATCH(Bonus_StatAn!$B1152,Analysis!$A:$A,0))</f>
        <v>2</v>
      </c>
      <c r="E1152" t="b">
        <f t="shared" si="68"/>
        <v>0</v>
      </c>
      <c r="F1152" t="b">
        <f t="shared" si="69"/>
        <v>1</v>
      </c>
      <c r="G1152" t="str">
        <f t="shared" si="70"/>
        <v/>
      </c>
      <c r="H1152">
        <f t="shared" si="71"/>
        <v>2</v>
      </c>
    </row>
    <row r="1153" spans="2:8" x14ac:dyDescent="0.35">
      <c r="B1153" s="6">
        <v>1150</v>
      </c>
      <c r="C1153" t="str">
        <f>INDEX(state,MATCH(Bonus_StatAn!$B1153,Analysis!$A:$A,0))</f>
        <v>failed</v>
      </c>
      <c r="D1153" s="6">
        <f>INDEX(backers,MATCH(Bonus_StatAn!$B1153,Analysis!$A:$A,0))</f>
        <v>6</v>
      </c>
      <c r="E1153" t="b">
        <f t="shared" si="68"/>
        <v>0</v>
      </c>
      <c r="F1153" t="b">
        <f t="shared" si="69"/>
        <v>1</v>
      </c>
      <c r="G1153" t="str">
        <f t="shared" si="70"/>
        <v/>
      </c>
      <c r="H1153">
        <f t="shared" si="71"/>
        <v>6</v>
      </c>
    </row>
    <row r="1154" spans="2:8" x14ac:dyDescent="0.35">
      <c r="B1154" s="6">
        <v>1151</v>
      </c>
      <c r="C1154" t="str">
        <f>INDEX(state,MATCH(Bonus_StatAn!$B1154,Analysis!$A:$A,0))</f>
        <v>failed</v>
      </c>
      <c r="D1154" s="6">
        <f>INDEX(backers,MATCH(Bonus_StatAn!$B1154,Analysis!$A:$A,0))</f>
        <v>0</v>
      </c>
      <c r="E1154" t="b">
        <f t="shared" si="68"/>
        <v>0</v>
      </c>
      <c r="F1154" t="b">
        <f t="shared" si="69"/>
        <v>1</v>
      </c>
      <c r="G1154" t="str">
        <f t="shared" si="70"/>
        <v/>
      </c>
      <c r="H1154">
        <f t="shared" si="71"/>
        <v>0</v>
      </c>
    </row>
    <row r="1155" spans="2:8" x14ac:dyDescent="0.35">
      <c r="B1155" s="6">
        <v>1152</v>
      </c>
      <c r="C1155" t="str">
        <f>INDEX(state,MATCH(Bonus_StatAn!$B1155,Analysis!$A:$A,0))</f>
        <v>failed</v>
      </c>
      <c r="D1155" s="6">
        <f>INDEX(backers,MATCH(Bonus_StatAn!$B1155,Analysis!$A:$A,0))</f>
        <v>15</v>
      </c>
      <c r="E1155" t="b">
        <f t="shared" si="68"/>
        <v>0</v>
      </c>
      <c r="F1155" t="b">
        <f t="shared" si="69"/>
        <v>1</v>
      </c>
      <c r="G1155" t="str">
        <f t="shared" si="70"/>
        <v/>
      </c>
      <c r="H1155">
        <f t="shared" si="71"/>
        <v>15</v>
      </c>
    </row>
    <row r="1156" spans="2:8" x14ac:dyDescent="0.35">
      <c r="B1156" s="6">
        <v>1153</v>
      </c>
      <c r="C1156" t="str">
        <f>INDEX(state,MATCH(Bonus_StatAn!$B1156,Analysis!$A:$A,0))</f>
        <v>failed</v>
      </c>
      <c r="D1156" s="6">
        <f>INDEX(backers,MATCH(Bonus_StatAn!$B1156,Analysis!$A:$A,0))</f>
        <v>1</v>
      </c>
      <c r="E1156" t="b">
        <f t="shared" ref="E1156:E1219" si="72">$C1156="successful"</f>
        <v>0</v>
      </c>
      <c r="F1156" t="b">
        <f t="shared" ref="F1156:F1219" si="73">OR($C1156="canceled", $C1156="failed")</f>
        <v>1</v>
      </c>
      <c r="G1156" t="str">
        <f t="shared" ref="G1156:G1219" si="74">IF($E1156, D1156, "")</f>
        <v/>
      </c>
      <c r="H1156">
        <f t="shared" ref="H1156:H1219" si="75">IF(F1156, D1156, "")</f>
        <v>1</v>
      </c>
    </row>
    <row r="1157" spans="2:8" x14ac:dyDescent="0.35">
      <c r="B1157" s="6">
        <v>1154</v>
      </c>
      <c r="C1157" t="str">
        <f>INDEX(state,MATCH(Bonus_StatAn!$B1157,Analysis!$A:$A,0))</f>
        <v>failed</v>
      </c>
      <c r="D1157" s="6">
        <f>INDEX(backers,MATCH(Bonus_StatAn!$B1157,Analysis!$A:$A,0))</f>
        <v>3</v>
      </c>
      <c r="E1157" t="b">
        <f t="shared" si="72"/>
        <v>0</v>
      </c>
      <c r="F1157" t="b">
        <f t="shared" si="73"/>
        <v>1</v>
      </c>
      <c r="G1157" t="str">
        <f t="shared" si="74"/>
        <v/>
      </c>
      <c r="H1157">
        <f t="shared" si="75"/>
        <v>3</v>
      </c>
    </row>
    <row r="1158" spans="2:8" x14ac:dyDescent="0.35">
      <c r="B1158" s="6">
        <v>1155</v>
      </c>
      <c r="C1158" t="str">
        <f>INDEX(state,MATCH(Bonus_StatAn!$B1158,Analysis!$A:$A,0))</f>
        <v>failed</v>
      </c>
      <c r="D1158" s="6">
        <f>INDEX(backers,MATCH(Bonus_StatAn!$B1158,Analysis!$A:$A,0))</f>
        <v>8</v>
      </c>
      <c r="E1158" t="b">
        <f t="shared" si="72"/>
        <v>0</v>
      </c>
      <c r="F1158" t="b">
        <f t="shared" si="73"/>
        <v>1</v>
      </c>
      <c r="G1158" t="str">
        <f t="shared" si="74"/>
        <v/>
      </c>
      <c r="H1158">
        <f t="shared" si="75"/>
        <v>8</v>
      </c>
    </row>
    <row r="1159" spans="2:8" x14ac:dyDescent="0.35">
      <c r="B1159" s="6">
        <v>1156</v>
      </c>
      <c r="C1159" t="str">
        <f>INDEX(state,MATCH(Bonus_StatAn!$B1159,Analysis!$A:$A,0))</f>
        <v>failed</v>
      </c>
      <c r="D1159" s="6">
        <f>INDEX(backers,MATCH(Bonus_StatAn!$B1159,Analysis!$A:$A,0))</f>
        <v>0</v>
      </c>
      <c r="E1159" t="b">
        <f t="shared" si="72"/>
        <v>0</v>
      </c>
      <c r="F1159" t="b">
        <f t="shared" si="73"/>
        <v>1</v>
      </c>
      <c r="G1159" t="str">
        <f t="shared" si="74"/>
        <v/>
      </c>
      <c r="H1159">
        <f t="shared" si="75"/>
        <v>0</v>
      </c>
    </row>
    <row r="1160" spans="2:8" x14ac:dyDescent="0.35">
      <c r="B1160" s="6">
        <v>1157</v>
      </c>
      <c r="C1160" t="str">
        <f>INDEX(state,MATCH(Bonus_StatAn!$B1160,Analysis!$A:$A,0))</f>
        <v>failed</v>
      </c>
      <c r="D1160" s="6">
        <f>INDEX(backers,MATCH(Bonus_StatAn!$B1160,Analysis!$A:$A,0))</f>
        <v>3</v>
      </c>
      <c r="E1160" t="b">
        <f t="shared" si="72"/>
        <v>0</v>
      </c>
      <c r="F1160" t="b">
        <f t="shared" si="73"/>
        <v>1</v>
      </c>
      <c r="G1160" t="str">
        <f t="shared" si="74"/>
        <v/>
      </c>
      <c r="H1160">
        <f t="shared" si="75"/>
        <v>3</v>
      </c>
    </row>
    <row r="1161" spans="2:8" x14ac:dyDescent="0.35">
      <c r="B1161" s="6">
        <v>1158</v>
      </c>
      <c r="C1161" t="str">
        <f>INDEX(state,MATCH(Bonus_StatAn!$B1161,Analysis!$A:$A,0))</f>
        <v>failed</v>
      </c>
      <c r="D1161" s="6">
        <f>INDEX(backers,MATCH(Bonus_StatAn!$B1161,Analysis!$A:$A,0))</f>
        <v>3</v>
      </c>
      <c r="E1161" t="b">
        <f t="shared" si="72"/>
        <v>0</v>
      </c>
      <c r="F1161" t="b">
        <f t="shared" si="73"/>
        <v>1</v>
      </c>
      <c r="G1161" t="str">
        <f t="shared" si="74"/>
        <v/>
      </c>
      <c r="H1161">
        <f t="shared" si="75"/>
        <v>3</v>
      </c>
    </row>
    <row r="1162" spans="2:8" x14ac:dyDescent="0.35">
      <c r="B1162" s="6">
        <v>1159</v>
      </c>
      <c r="C1162" t="str">
        <f>INDEX(state,MATCH(Bonus_StatAn!$B1162,Analysis!$A:$A,0))</f>
        <v>failed</v>
      </c>
      <c r="D1162" s="6">
        <f>INDEX(backers,MATCH(Bonus_StatAn!$B1162,Analysis!$A:$A,0))</f>
        <v>0</v>
      </c>
      <c r="E1162" t="b">
        <f t="shared" si="72"/>
        <v>0</v>
      </c>
      <c r="F1162" t="b">
        <f t="shared" si="73"/>
        <v>1</v>
      </c>
      <c r="G1162" t="str">
        <f t="shared" si="74"/>
        <v/>
      </c>
      <c r="H1162">
        <f t="shared" si="75"/>
        <v>0</v>
      </c>
    </row>
    <row r="1163" spans="2:8" x14ac:dyDescent="0.35">
      <c r="B1163" s="6">
        <v>1160</v>
      </c>
      <c r="C1163" t="str">
        <f>INDEX(state,MATCH(Bonus_StatAn!$B1163,Analysis!$A:$A,0))</f>
        <v>failed</v>
      </c>
      <c r="D1163" s="6">
        <f>INDEX(backers,MATCH(Bonus_StatAn!$B1163,Analysis!$A:$A,0))</f>
        <v>19</v>
      </c>
      <c r="E1163" t="b">
        <f t="shared" si="72"/>
        <v>0</v>
      </c>
      <c r="F1163" t="b">
        <f t="shared" si="73"/>
        <v>1</v>
      </c>
      <c r="G1163" t="str">
        <f t="shared" si="74"/>
        <v/>
      </c>
      <c r="H1163">
        <f t="shared" si="75"/>
        <v>19</v>
      </c>
    </row>
    <row r="1164" spans="2:8" x14ac:dyDescent="0.35">
      <c r="B1164" s="6">
        <v>1161</v>
      </c>
      <c r="C1164" t="str">
        <f>INDEX(state,MATCH(Bonus_StatAn!$B1164,Analysis!$A:$A,0))</f>
        <v>failed</v>
      </c>
      <c r="D1164" s="6">
        <f>INDEX(backers,MATCH(Bonus_StatAn!$B1164,Analysis!$A:$A,0))</f>
        <v>0</v>
      </c>
      <c r="E1164" t="b">
        <f t="shared" si="72"/>
        <v>0</v>
      </c>
      <c r="F1164" t="b">
        <f t="shared" si="73"/>
        <v>1</v>
      </c>
      <c r="G1164" t="str">
        <f t="shared" si="74"/>
        <v/>
      </c>
      <c r="H1164">
        <f t="shared" si="75"/>
        <v>0</v>
      </c>
    </row>
    <row r="1165" spans="2:8" x14ac:dyDescent="0.35">
      <c r="B1165" s="6">
        <v>1162</v>
      </c>
      <c r="C1165" t="str">
        <f>INDEX(state,MATCH(Bonus_StatAn!$B1165,Analysis!$A:$A,0))</f>
        <v>failed</v>
      </c>
      <c r="D1165" s="6">
        <f>INDEX(backers,MATCH(Bonus_StatAn!$B1165,Analysis!$A:$A,0))</f>
        <v>2</v>
      </c>
      <c r="E1165" t="b">
        <f t="shared" si="72"/>
        <v>0</v>
      </c>
      <c r="F1165" t="b">
        <f t="shared" si="73"/>
        <v>1</v>
      </c>
      <c r="G1165" t="str">
        <f t="shared" si="74"/>
        <v/>
      </c>
      <c r="H1165">
        <f t="shared" si="75"/>
        <v>2</v>
      </c>
    </row>
    <row r="1166" spans="2:8" x14ac:dyDescent="0.35">
      <c r="B1166" s="6">
        <v>1163</v>
      </c>
      <c r="C1166" t="str">
        <f>INDEX(state,MATCH(Bonus_StatAn!$B1166,Analysis!$A:$A,0))</f>
        <v>failed</v>
      </c>
      <c r="D1166" s="6">
        <f>INDEX(backers,MATCH(Bonus_StatAn!$B1166,Analysis!$A:$A,0))</f>
        <v>0</v>
      </c>
      <c r="E1166" t="b">
        <f t="shared" si="72"/>
        <v>0</v>
      </c>
      <c r="F1166" t="b">
        <f t="shared" si="73"/>
        <v>1</v>
      </c>
      <c r="G1166" t="str">
        <f t="shared" si="74"/>
        <v/>
      </c>
      <c r="H1166">
        <f t="shared" si="75"/>
        <v>0</v>
      </c>
    </row>
    <row r="1167" spans="2:8" x14ac:dyDescent="0.35">
      <c r="B1167" s="6">
        <v>1164</v>
      </c>
      <c r="C1167" t="str">
        <f>INDEX(state,MATCH(Bonus_StatAn!$B1167,Analysis!$A:$A,0))</f>
        <v>failed</v>
      </c>
      <c r="D1167" s="6">
        <f>INDEX(backers,MATCH(Bonus_StatAn!$B1167,Analysis!$A:$A,0))</f>
        <v>0</v>
      </c>
      <c r="E1167" t="b">
        <f t="shared" si="72"/>
        <v>0</v>
      </c>
      <c r="F1167" t="b">
        <f t="shared" si="73"/>
        <v>1</v>
      </c>
      <c r="G1167" t="str">
        <f t="shared" si="74"/>
        <v/>
      </c>
      <c r="H1167">
        <f t="shared" si="75"/>
        <v>0</v>
      </c>
    </row>
    <row r="1168" spans="2:8" x14ac:dyDescent="0.35">
      <c r="B1168" s="6">
        <v>1165</v>
      </c>
      <c r="C1168" t="str">
        <f>INDEX(state,MATCH(Bonus_StatAn!$B1168,Analysis!$A:$A,0))</f>
        <v>failed</v>
      </c>
      <c r="D1168" s="6">
        <f>INDEX(backers,MATCH(Bonus_StatAn!$B1168,Analysis!$A:$A,0))</f>
        <v>25</v>
      </c>
      <c r="E1168" t="b">
        <f t="shared" si="72"/>
        <v>0</v>
      </c>
      <c r="F1168" t="b">
        <f t="shared" si="73"/>
        <v>1</v>
      </c>
      <c r="G1168" t="str">
        <f t="shared" si="74"/>
        <v/>
      </c>
      <c r="H1168">
        <f t="shared" si="75"/>
        <v>25</v>
      </c>
    </row>
    <row r="1169" spans="2:8" x14ac:dyDescent="0.35">
      <c r="B1169" s="6">
        <v>1166</v>
      </c>
      <c r="C1169" t="str">
        <f>INDEX(state,MATCH(Bonus_StatAn!$B1169,Analysis!$A:$A,0))</f>
        <v>failed</v>
      </c>
      <c r="D1169" s="6">
        <f>INDEX(backers,MATCH(Bonus_StatAn!$B1169,Analysis!$A:$A,0))</f>
        <v>8</v>
      </c>
      <c r="E1169" t="b">
        <f t="shared" si="72"/>
        <v>0</v>
      </c>
      <c r="F1169" t="b">
        <f t="shared" si="73"/>
        <v>1</v>
      </c>
      <c r="G1169" t="str">
        <f t="shared" si="74"/>
        <v/>
      </c>
      <c r="H1169">
        <f t="shared" si="75"/>
        <v>8</v>
      </c>
    </row>
    <row r="1170" spans="2:8" x14ac:dyDescent="0.35">
      <c r="B1170" s="6">
        <v>1167</v>
      </c>
      <c r="C1170" t="str">
        <f>INDEX(state,MATCH(Bonus_StatAn!$B1170,Analysis!$A:$A,0))</f>
        <v>failed</v>
      </c>
      <c r="D1170" s="6">
        <f>INDEX(backers,MATCH(Bonus_StatAn!$B1170,Analysis!$A:$A,0))</f>
        <v>16</v>
      </c>
      <c r="E1170" t="b">
        <f t="shared" si="72"/>
        <v>0</v>
      </c>
      <c r="F1170" t="b">
        <f t="shared" si="73"/>
        <v>1</v>
      </c>
      <c r="G1170" t="str">
        <f t="shared" si="74"/>
        <v/>
      </c>
      <c r="H1170">
        <f t="shared" si="75"/>
        <v>16</v>
      </c>
    </row>
    <row r="1171" spans="2:8" x14ac:dyDescent="0.35">
      <c r="B1171" s="6">
        <v>1168</v>
      </c>
      <c r="C1171" t="str">
        <f>INDEX(state,MATCH(Bonus_StatAn!$B1171,Analysis!$A:$A,0))</f>
        <v>failed</v>
      </c>
      <c r="D1171" s="6">
        <f>INDEX(backers,MATCH(Bonus_StatAn!$B1171,Analysis!$A:$A,0))</f>
        <v>3</v>
      </c>
      <c r="E1171" t="b">
        <f t="shared" si="72"/>
        <v>0</v>
      </c>
      <c r="F1171" t="b">
        <f t="shared" si="73"/>
        <v>1</v>
      </c>
      <c r="G1171" t="str">
        <f t="shared" si="74"/>
        <v/>
      </c>
      <c r="H1171">
        <f t="shared" si="75"/>
        <v>3</v>
      </c>
    </row>
    <row r="1172" spans="2:8" x14ac:dyDescent="0.35">
      <c r="B1172" s="6">
        <v>1169</v>
      </c>
      <c r="C1172" t="str">
        <f>INDEX(state,MATCH(Bonus_StatAn!$B1172,Analysis!$A:$A,0))</f>
        <v>failed</v>
      </c>
      <c r="D1172" s="6">
        <f>INDEX(backers,MATCH(Bonus_StatAn!$B1172,Analysis!$A:$A,0))</f>
        <v>3</v>
      </c>
      <c r="E1172" t="b">
        <f t="shared" si="72"/>
        <v>0</v>
      </c>
      <c r="F1172" t="b">
        <f t="shared" si="73"/>
        <v>1</v>
      </c>
      <c r="G1172" t="str">
        <f t="shared" si="74"/>
        <v/>
      </c>
      <c r="H1172">
        <f t="shared" si="75"/>
        <v>3</v>
      </c>
    </row>
    <row r="1173" spans="2:8" x14ac:dyDescent="0.35">
      <c r="B1173" s="6">
        <v>1170</v>
      </c>
      <c r="C1173" t="str">
        <f>INDEX(state,MATCH(Bonus_StatAn!$B1173,Analysis!$A:$A,0))</f>
        <v>failed</v>
      </c>
      <c r="D1173" s="6">
        <f>INDEX(backers,MATCH(Bonus_StatAn!$B1173,Analysis!$A:$A,0))</f>
        <v>2</v>
      </c>
      <c r="E1173" t="b">
        <f t="shared" si="72"/>
        <v>0</v>
      </c>
      <c r="F1173" t="b">
        <f t="shared" si="73"/>
        <v>1</v>
      </c>
      <c r="G1173" t="str">
        <f t="shared" si="74"/>
        <v/>
      </c>
      <c r="H1173">
        <f t="shared" si="75"/>
        <v>2</v>
      </c>
    </row>
    <row r="1174" spans="2:8" x14ac:dyDescent="0.35">
      <c r="B1174" s="6">
        <v>1171</v>
      </c>
      <c r="C1174" t="str">
        <f>INDEX(state,MATCH(Bonus_StatAn!$B1174,Analysis!$A:$A,0))</f>
        <v>failed</v>
      </c>
      <c r="D1174" s="6">
        <f>INDEX(backers,MATCH(Bonus_StatAn!$B1174,Analysis!$A:$A,0))</f>
        <v>1</v>
      </c>
      <c r="E1174" t="b">
        <f t="shared" si="72"/>
        <v>0</v>
      </c>
      <c r="F1174" t="b">
        <f t="shared" si="73"/>
        <v>1</v>
      </c>
      <c r="G1174" t="str">
        <f t="shared" si="74"/>
        <v/>
      </c>
      <c r="H1174">
        <f t="shared" si="75"/>
        <v>1</v>
      </c>
    </row>
    <row r="1175" spans="2:8" x14ac:dyDescent="0.35">
      <c r="B1175" s="6">
        <v>1172</v>
      </c>
      <c r="C1175" t="str">
        <f>INDEX(state,MATCH(Bonus_StatAn!$B1175,Analysis!$A:$A,0))</f>
        <v>failed</v>
      </c>
      <c r="D1175" s="6">
        <f>INDEX(backers,MATCH(Bonus_StatAn!$B1175,Analysis!$A:$A,0))</f>
        <v>0</v>
      </c>
      <c r="E1175" t="b">
        <f t="shared" si="72"/>
        <v>0</v>
      </c>
      <c r="F1175" t="b">
        <f t="shared" si="73"/>
        <v>1</v>
      </c>
      <c r="G1175" t="str">
        <f t="shared" si="74"/>
        <v/>
      </c>
      <c r="H1175">
        <f t="shared" si="75"/>
        <v>0</v>
      </c>
    </row>
    <row r="1176" spans="2:8" x14ac:dyDescent="0.35">
      <c r="B1176" s="6">
        <v>1173</v>
      </c>
      <c r="C1176" t="str">
        <f>INDEX(state,MATCH(Bonus_StatAn!$B1176,Analysis!$A:$A,0))</f>
        <v>failed</v>
      </c>
      <c r="D1176" s="6">
        <f>INDEX(backers,MATCH(Bonus_StatAn!$B1176,Analysis!$A:$A,0))</f>
        <v>1</v>
      </c>
      <c r="E1176" t="b">
        <f t="shared" si="72"/>
        <v>0</v>
      </c>
      <c r="F1176" t="b">
        <f t="shared" si="73"/>
        <v>1</v>
      </c>
      <c r="G1176" t="str">
        <f t="shared" si="74"/>
        <v/>
      </c>
      <c r="H1176">
        <f t="shared" si="75"/>
        <v>1</v>
      </c>
    </row>
    <row r="1177" spans="2:8" x14ac:dyDescent="0.35">
      <c r="B1177" s="6">
        <v>1174</v>
      </c>
      <c r="C1177" t="str">
        <f>INDEX(state,MATCH(Bonus_StatAn!$B1177,Analysis!$A:$A,0))</f>
        <v>failed</v>
      </c>
      <c r="D1177" s="6">
        <f>INDEX(backers,MATCH(Bonus_StatAn!$B1177,Analysis!$A:$A,0))</f>
        <v>19</v>
      </c>
      <c r="E1177" t="b">
        <f t="shared" si="72"/>
        <v>0</v>
      </c>
      <c r="F1177" t="b">
        <f t="shared" si="73"/>
        <v>1</v>
      </c>
      <c r="G1177" t="str">
        <f t="shared" si="74"/>
        <v/>
      </c>
      <c r="H1177">
        <f t="shared" si="75"/>
        <v>19</v>
      </c>
    </row>
    <row r="1178" spans="2:8" x14ac:dyDescent="0.35">
      <c r="B1178" s="6">
        <v>1175</v>
      </c>
      <c r="C1178" t="str">
        <f>INDEX(state,MATCH(Bonus_StatAn!$B1178,Analysis!$A:$A,0))</f>
        <v>failed</v>
      </c>
      <c r="D1178" s="6">
        <f>INDEX(backers,MATCH(Bonus_StatAn!$B1178,Analysis!$A:$A,0))</f>
        <v>9</v>
      </c>
      <c r="E1178" t="b">
        <f t="shared" si="72"/>
        <v>0</v>
      </c>
      <c r="F1178" t="b">
        <f t="shared" si="73"/>
        <v>1</v>
      </c>
      <c r="G1178" t="str">
        <f t="shared" si="74"/>
        <v/>
      </c>
      <c r="H1178">
        <f t="shared" si="75"/>
        <v>9</v>
      </c>
    </row>
    <row r="1179" spans="2:8" x14ac:dyDescent="0.35">
      <c r="B1179" s="6">
        <v>1176</v>
      </c>
      <c r="C1179" t="str">
        <f>INDEX(state,MATCH(Bonus_StatAn!$B1179,Analysis!$A:$A,0))</f>
        <v>failed</v>
      </c>
      <c r="D1179" s="6">
        <f>INDEX(backers,MATCH(Bonus_StatAn!$B1179,Analysis!$A:$A,0))</f>
        <v>1</v>
      </c>
      <c r="E1179" t="b">
        <f t="shared" si="72"/>
        <v>0</v>
      </c>
      <c r="F1179" t="b">
        <f t="shared" si="73"/>
        <v>1</v>
      </c>
      <c r="G1179" t="str">
        <f t="shared" si="74"/>
        <v/>
      </c>
      <c r="H1179">
        <f t="shared" si="75"/>
        <v>1</v>
      </c>
    </row>
    <row r="1180" spans="2:8" x14ac:dyDescent="0.35">
      <c r="B1180" s="6">
        <v>1177</v>
      </c>
      <c r="C1180" t="str">
        <f>INDEX(state,MATCH(Bonus_StatAn!$B1180,Analysis!$A:$A,0))</f>
        <v>failed</v>
      </c>
      <c r="D1180" s="6">
        <f>INDEX(backers,MATCH(Bonus_StatAn!$B1180,Analysis!$A:$A,0))</f>
        <v>0</v>
      </c>
      <c r="E1180" t="b">
        <f t="shared" si="72"/>
        <v>0</v>
      </c>
      <c r="F1180" t="b">
        <f t="shared" si="73"/>
        <v>1</v>
      </c>
      <c r="G1180" t="str">
        <f t="shared" si="74"/>
        <v/>
      </c>
      <c r="H1180">
        <f t="shared" si="75"/>
        <v>0</v>
      </c>
    </row>
    <row r="1181" spans="2:8" x14ac:dyDescent="0.35">
      <c r="B1181" s="6">
        <v>1178</v>
      </c>
      <c r="C1181" t="str">
        <f>INDEX(state,MATCH(Bonus_StatAn!$B1181,Analysis!$A:$A,0))</f>
        <v>failed</v>
      </c>
      <c r="D1181" s="6">
        <f>INDEX(backers,MATCH(Bonus_StatAn!$B1181,Analysis!$A:$A,0))</f>
        <v>1</v>
      </c>
      <c r="E1181" t="b">
        <f t="shared" si="72"/>
        <v>0</v>
      </c>
      <c r="F1181" t="b">
        <f t="shared" si="73"/>
        <v>1</v>
      </c>
      <c r="G1181" t="str">
        <f t="shared" si="74"/>
        <v/>
      </c>
      <c r="H1181">
        <f t="shared" si="75"/>
        <v>1</v>
      </c>
    </row>
    <row r="1182" spans="2:8" x14ac:dyDescent="0.35">
      <c r="B1182" s="6">
        <v>1179</v>
      </c>
      <c r="C1182" t="str">
        <f>INDEX(state,MATCH(Bonus_StatAn!$B1182,Analysis!$A:$A,0))</f>
        <v>failed</v>
      </c>
      <c r="D1182" s="6">
        <f>INDEX(backers,MATCH(Bonus_StatAn!$B1182,Analysis!$A:$A,0))</f>
        <v>5</v>
      </c>
      <c r="E1182" t="b">
        <f t="shared" si="72"/>
        <v>0</v>
      </c>
      <c r="F1182" t="b">
        <f t="shared" si="73"/>
        <v>1</v>
      </c>
      <c r="G1182" t="str">
        <f t="shared" si="74"/>
        <v/>
      </c>
      <c r="H1182">
        <f t="shared" si="75"/>
        <v>5</v>
      </c>
    </row>
    <row r="1183" spans="2:8" x14ac:dyDescent="0.35">
      <c r="B1183" s="6">
        <v>1180</v>
      </c>
      <c r="C1183" t="str">
        <f>INDEX(state,MATCH(Bonus_StatAn!$B1183,Analysis!$A:$A,0))</f>
        <v>failed</v>
      </c>
      <c r="D1183" s="6">
        <f>INDEX(backers,MATCH(Bonus_StatAn!$B1183,Analysis!$A:$A,0))</f>
        <v>85</v>
      </c>
      <c r="E1183" t="b">
        <f t="shared" si="72"/>
        <v>0</v>
      </c>
      <c r="F1183" t="b">
        <f t="shared" si="73"/>
        <v>1</v>
      </c>
      <c r="G1183" t="str">
        <f t="shared" si="74"/>
        <v/>
      </c>
      <c r="H1183">
        <f t="shared" si="75"/>
        <v>85</v>
      </c>
    </row>
    <row r="1184" spans="2:8" x14ac:dyDescent="0.35">
      <c r="B1184" s="6">
        <v>1181</v>
      </c>
      <c r="C1184" t="str">
        <f>INDEX(state,MATCH(Bonus_StatAn!$B1184,Analysis!$A:$A,0))</f>
        <v>failed</v>
      </c>
      <c r="D1184" s="6">
        <f>INDEX(backers,MATCH(Bonus_StatAn!$B1184,Analysis!$A:$A,0))</f>
        <v>3</v>
      </c>
      <c r="E1184" t="b">
        <f t="shared" si="72"/>
        <v>0</v>
      </c>
      <c r="F1184" t="b">
        <f t="shared" si="73"/>
        <v>1</v>
      </c>
      <c r="G1184" t="str">
        <f t="shared" si="74"/>
        <v/>
      </c>
      <c r="H1184">
        <f t="shared" si="75"/>
        <v>3</v>
      </c>
    </row>
    <row r="1185" spans="2:8" x14ac:dyDescent="0.35">
      <c r="B1185" s="6">
        <v>1182</v>
      </c>
      <c r="C1185" t="str">
        <f>INDEX(state,MATCH(Bonus_StatAn!$B1185,Analysis!$A:$A,0))</f>
        <v>failed</v>
      </c>
      <c r="D1185" s="6">
        <f>INDEX(backers,MATCH(Bonus_StatAn!$B1185,Analysis!$A:$A,0))</f>
        <v>4</v>
      </c>
      <c r="E1185" t="b">
        <f t="shared" si="72"/>
        <v>0</v>
      </c>
      <c r="F1185" t="b">
        <f t="shared" si="73"/>
        <v>1</v>
      </c>
      <c r="G1185" t="str">
        <f t="shared" si="74"/>
        <v/>
      </c>
      <c r="H1185">
        <f t="shared" si="75"/>
        <v>4</v>
      </c>
    </row>
    <row r="1186" spans="2:8" x14ac:dyDescent="0.35">
      <c r="B1186" s="6">
        <v>1183</v>
      </c>
      <c r="C1186" t="str">
        <f>INDEX(state,MATCH(Bonus_StatAn!$B1186,Analysis!$A:$A,0))</f>
        <v>failed</v>
      </c>
      <c r="D1186" s="6">
        <f>INDEX(backers,MATCH(Bonus_StatAn!$B1186,Analysis!$A:$A,0))</f>
        <v>3</v>
      </c>
      <c r="E1186" t="b">
        <f t="shared" si="72"/>
        <v>0</v>
      </c>
      <c r="F1186" t="b">
        <f t="shared" si="73"/>
        <v>1</v>
      </c>
      <c r="G1186" t="str">
        <f t="shared" si="74"/>
        <v/>
      </c>
      <c r="H1186">
        <f t="shared" si="75"/>
        <v>3</v>
      </c>
    </row>
    <row r="1187" spans="2:8" x14ac:dyDescent="0.35">
      <c r="B1187" s="6">
        <v>1184</v>
      </c>
      <c r="C1187" t="str">
        <f>INDEX(state,MATCH(Bonus_StatAn!$B1187,Analysis!$A:$A,0))</f>
        <v>successful</v>
      </c>
      <c r="D1187" s="6">
        <f>INDEX(backers,MATCH(Bonus_StatAn!$B1187,Analysis!$A:$A,0))</f>
        <v>375</v>
      </c>
      <c r="E1187" t="b">
        <f t="shared" si="72"/>
        <v>1</v>
      </c>
      <c r="F1187" t="b">
        <f t="shared" si="73"/>
        <v>0</v>
      </c>
      <c r="G1187">
        <f t="shared" si="74"/>
        <v>375</v>
      </c>
      <c r="H1187" t="str">
        <f t="shared" si="75"/>
        <v/>
      </c>
    </row>
    <row r="1188" spans="2:8" x14ac:dyDescent="0.35">
      <c r="B1188" s="6">
        <v>1185</v>
      </c>
      <c r="C1188" t="str">
        <f>INDEX(state,MATCH(Bonus_StatAn!$B1188,Analysis!$A:$A,0))</f>
        <v>successful</v>
      </c>
      <c r="D1188" s="6">
        <f>INDEX(backers,MATCH(Bonus_StatAn!$B1188,Analysis!$A:$A,0))</f>
        <v>111</v>
      </c>
      <c r="E1188" t="b">
        <f t="shared" si="72"/>
        <v>1</v>
      </c>
      <c r="F1188" t="b">
        <f t="shared" si="73"/>
        <v>0</v>
      </c>
      <c r="G1188">
        <f t="shared" si="74"/>
        <v>111</v>
      </c>
      <c r="H1188" t="str">
        <f t="shared" si="75"/>
        <v/>
      </c>
    </row>
    <row r="1189" spans="2:8" x14ac:dyDescent="0.35">
      <c r="B1189" s="6">
        <v>1186</v>
      </c>
      <c r="C1189" t="str">
        <f>INDEX(state,MATCH(Bonus_StatAn!$B1189,Analysis!$A:$A,0))</f>
        <v>successful</v>
      </c>
      <c r="D1189" s="6">
        <f>INDEX(backers,MATCH(Bonus_StatAn!$B1189,Analysis!$A:$A,0))</f>
        <v>123</v>
      </c>
      <c r="E1189" t="b">
        <f t="shared" si="72"/>
        <v>1</v>
      </c>
      <c r="F1189" t="b">
        <f t="shared" si="73"/>
        <v>0</v>
      </c>
      <c r="G1189">
        <f t="shared" si="74"/>
        <v>123</v>
      </c>
      <c r="H1189" t="str">
        <f t="shared" si="75"/>
        <v/>
      </c>
    </row>
    <row r="1190" spans="2:8" x14ac:dyDescent="0.35">
      <c r="B1190" s="6">
        <v>1187</v>
      </c>
      <c r="C1190" t="str">
        <f>INDEX(state,MATCH(Bonus_StatAn!$B1190,Analysis!$A:$A,0))</f>
        <v>successful</v>
      </c>
      <c r="D1190" s="6">
        <f>INDEX(backers,MATCH(Bonus_StatAn!$B1190,Analysis!$A:$A,0))</f>
        <v>70</v>
      </c>
      <c r="E1190" t="b">
        <f t="shared" si="72"/>
        <v>1</v>
      </c>
      <c r="F1190" t="b">
        <f t="shared" si="73"/>
        <v>0</v>
      </c>
      <c r="G1190">
        <f t="shared" si="74"/>
        <v>70</v>
      </c>
      <c r="H1190" t="str">
        <f t="shared" si="75"/>
        <v/>
      </c>
    </row>
    <row r="1191" spans="2:8" x14ac:dyDescent="0.35">
      <c r="B1191" s="6">
        <v>1188</v>
      </c>
      <c r="C1191" t="str">
        <f>INDEX(state,MATCH(Bonus_StatAn!$B1191,Analysis!$A:$A,0))</f>
        <v>successful</v>
      </c>
      <c r="D1191" s="6">
        <f>INDEX(backers,MATCH(Bonus_StatAn!$B1191,Analysis!$A:$A,0))</f>
        <v>85</v>
      </c>
      <c r="E1191" t="b">
        <f t="shared" si="72"/>
        <v>1</v>
      </c>
      <c r="F1191" t="b">
        <f t="shared" si="73"/>
        <v>0</v>
      </c>
      <c r="G1191">
        <f t="shared" si="74"/>
        <v>85</v>
      </c>
      <c r="H1191" t="str">
        <f t="shared" si="75"/>
        <v/>
      </c>
    </row>
    <row r="1192" spans="2:8" x14ac:dyDescent="0.35">
      <c r="B1192" s="6">
        <v>1189</v>
      </c>
      <c r="C1192" t="str">
        <f>INDEX(state,MATCH(Bonus_StatAn!$B1192,Analysis!$A:$A,0))</f>
        <v>successful</v>
      </c>
      <c r="D1192" s="6">
        <f>INDEX(backers,MATCH(Bonus_StatAn!$B1192,Analysis!$A:$A,0))</f>
        <v>86</v>
      </c>
      <c r="E1192" t="b">
        <f t="shared" si="72"/>
        <v>1</v>
      </c>
      <c r="F1192" t="b">
        <f t="shared" si="73"/>
        <v>0</v>
      </c>
      <c r="G1192">
        <f t="shared" si="74"/>
        <v>86</v>
      </c>
      <c r="H1192" t="str">
        <f t="shared" si="75"/>
        <v/>
      </c>
    </row>
    <row r="1193" spans="2:8" x14ac:dyDescent="0.35">
      <c r="B1193" s="6">
        <v>1190</v>
      </c>
      <c r="C1193" t="str">
        <f>INDEX(state,MATCH(Bonus_StatAn!$B1193,Analysis!$A:$A,0))</f>
        <v>successful</v>
      </c>
      <c r="D1193" s="6">
        <f>INDEX(backers,MATCH(Bonus_StatAn!$B1193,Analysis!$A:$A,0))</f>
        <v>13</v>
      </c>
      <c r="E1193" t="b">
        <f t="shared" si="72"/>
        <v>1</v>
      </c>
      <c r="F1193" t="b">
        <f t="shared" si="73"/>
        <v>0</v>
      </c>
      <c r="G1193">
        <f t="shared" si="74"/>
        <v>13</v>
      </c>
      <c r="H1193" t="str">
        <f t="shared" si="75"/>
        <v/>
      </c>
    </row>
    <row r="1194" spans="2:8" x14ac:dyDescent="0.35">
      <c r="B1194" s="6">
        <v>1191</v>
      </c>
      <c r="C1194" t="str">
        <f>INDEX(state,MATCH(Bonus_StatAn!$B1194,Analysis!$A:$A,0))</f>
        <v>successful</v>
      </c>
      <c r="D1194" s="6">
        <f>INDEX(backers,MATCH(Bonus_StatAn!$B1194,Analysis!$A:$A,0))</f>
        <v>33</v>
      </c>
      <c r="E1194" t="b">
        <f t="shared" si="72"/>
        <v>1</v>
      </c>
      <c r="F1194" t="b">
        <f t="shared" si="73"/>
        <v>0</v>
      </c>
      <c r="G1194">
        <f t="shared" si="74"/>
        <v>33</v>
      </c>
      <c r="H1194" t="str">
        <f t="shared" si="75"/>
        <v/>
      </c>
    </row>
    <row r="1195" spans="2:8" x14ac:dyDescent="0.35">
      <c r="B1195" s="6">
        <v>1192</v>
      </c>
      <c r="C1195" t="str">
        <f>INDEX(state,MATCH(Bonus_StatAn!$B1195,Analysis!$A:$A,0))</f>
        <v>successful</v>
      </c>
      <c r="D1195" s="6">
        <f>INDEX(backers,MATCH(Bonus_StatAn!$B1195,Analysis!$A:$A,0))</f>
        <v>15</v>
      </c>
      <c r="E1195" t="b">
        <f t="shared" si="72"/>
        <v>1</v>
      </c>
      <c r="F1195" t="b">
        <f t="shared" si="73"/>
        <v>0</v>
      </c>
      <c r="G1195">
        <f t="shared" si="74"/>
        <v>15</v>
      </c>
      <c r="H1195" t="str">
        <f t="shared" si="75"/>
        <v/>
      </c>
    </row>
    <row r="1196" spans="2:8" x14ac:dyDescent="0.35">
      <c r="B1196" s="6">
        <v>1193</v>
      </c>
      <c r="C1196" t="str">
        <f>INDEX(state,MATCH(Bonus_StatAn!$B1196,Analysis!$A:$A,0))</f>
        <v>successful</v>
      </c>
      <c r="D1196" s="6">
        <f>INDEX(backers,MATCH(Bonus_StatAn!$B1196,Analysis!$A:$A,0))</f>
        <v>273</v>
      </c>
      <c r="E1196" t="b">
        <f t="shared" si="72"/>
        <v>1</v>
      </c>
      <c r="F1196" t="b">
        <f t="shared" si="73"/>
        <v>0</v>
      </c>
      <c r="G1196">
        <f t="shared" si="74"/>
        <v>273</v>
      </c>
      <c r="H1196" t="str">
        <f t="shared" si="75"/>
        <v/>
      </c>
    </row>
    <row r="1197" spans="2:8" x14ac:dyDescent="0.35">
      <c r="B1197" s="6">
        <v>1194</v>
      </c>
      <c r="C1197" t="str">
        <f>INDEX(state,MATCH(Bonus_StatAn!$B1197,Analysis!$A:$A,0))</f>
        <v>successful</v>
      </c>
      <c r="D1197" s="6">
        <f>INDEX(backers,MATCH(Bonus_StatAn!$B1197,Analysis!$A:$A,0))</f>
        <v>714</v>
      </c>
      <c r="E1197" t="b">
        <f t="shared" si="72"/>
        <v>1</v>
      </c>
      <c r="F1197" t="b">
        <f t="shared" si="73"/>
        <v>0</v>
      </c>
      <c r="G1197">
        <f t="shared" si="74"/>
        <v>714</v>
      </c>
      <c r="H1197" t="str">
        <f t="shared" si="75"/>
        <v/>
      </c>
    </row>
    <row r="1198" spans="2:8" x14ac:dyDescent="0.35">
      <c r="B1198" s="6">
        <v>1195</v>
      </c>
      <c r="C1198" t="str">
        <f>INDEX(state,MATCH(Bonus_StatAn!$B1198,Analysis!$A:$A,0))</f>
        <v>successful</v>
      </c>
      <c r="D1198" s="6">
        <f>INDEX(backers,MATCH(Bonus_StatAn!$B1198,Analysis!$A:$A,0))</f>
        <v>170</v>
      </c>
      <c r="E1198" t="b">
        <f t="shared" si="72"/>
        <v>1</v>
      </c>
      <c r="F1198" t="b">
        <f t="shared" si="73"/>
        <v>0</v>
      </c>
      <c r="G1198">
        <f t="shared" si="74"/>
        <v>170</v>
      </c>
      <c r="H1198" t="str">
        <f t="shared" si="75"/>
        <v/>
      </c>
    </row>
    <row r="1199" spans="2:8" x14ac:dyDescent="0.35">
      <c r="B1199" s="6">
        <v>1196</v>
      </c>
      <c r="C1199" t="str">
        <f>INDEX(state,MATCH(Bonus_StatAn!$B1199,Analysis!$A:$A,0))</f>
        <v>successful</v>
      </c>
      <c r="D1199" s="6">
        <f>INDEX(backers,MATCH(Bonus_StatAn!$B1199,Analysis!$A:$A,0))</f>
        <v>512</v>
      </c>
      <c r="E1199" t="b">
        <f t="shared" si="72"/>
        <v>1</v>
      </c>
      <c r="F1199" t="b">
        <f t="shared" si="73"/>
        <v>0</v>
      </c>
      <c r="G1199">
        <f t="shared" si="74"/>
        <v>512</v>
      </c>
      <c r="H1199" t="str">
        <f t="shared" si="75"/>
        <v/>
      </c>
    </row>
    <row r="1200" spans="2:8" x14ac:dyDescent="0.35">
      <c r="B1200" s="6">
        <v>1197</v>
      </c>
      <c r="C1200" t="str">
        <f>INDEX(state,MATCH(Bonus_StatAn!$B1200,Analysis!$A:$A,0))</f>
        <v>successful</v>
      </c>
      <c r="D1200" s="6">
        <f>INDEX(backers,MATCH(Bonus_StatAn!$B1200,Analysis!$A:$A,0))</f>
        <v>314</v>
      </c>
      <c r="E1200" t="b">
        <f t="shared" si="72"/>
        <v>1</v>
      </c>
      <c r="F1200" t="b">
        <f t="shared" si="73"/>
        <v>0</v>
      </c>
      <c r="G1200">
        <f t="shared" si="74"/>
        <v>314</v>
      </c>
      <c r="H1200" t="str">
        <f t="shared" si="75"/>
        <v/>
      </c>
    </row>
    <row r="1201" spans="2:8" x14ac:dyDescent="0.35">
      <c r="B1201" s="6">
        <v>1198</v>
      </c>
      <c r="C1201" t="str">
        <f>INDEX(state,MATCH(Bonus_StatAn!$B1201,Analysis!$A:$A,0))</f>
        <v>successful</v>
      </c>
      <c r="D1201" s="6">
        <f>INDEX(backers,MATCH(Bonus_StatAn!$B1201,Analysis!$A:$A,0))</f>
        <v>167</v>
      </c>
      <c r="E1201" t="b">
        <f t="shared" si="72"/>
        <v>1</v>
      </c>
      <c r="F1201" t="b">
        <f t="shared" si="73"/>
        <v>0</v>
      </c>
      <c r="G1201">
        <f t="shared" si="74"/>
        <v>167</v>
      </c>
      <c r="H1201" t="str">
        <f t="shared" si="75"/>
        <v/>
      </c>
    </row>
    <row r="1202" spans="2:8" x14ac:dyDescent="0.35">
      <c r="B1202" s="6">
        <v>1199</v>
      </c>
      <c r="C1202" t="str">
        <f>INDEX(state,MATCH(Bonus_StatAn!$B1202,Analysis!$A:$A,0))</f>
        <v>successful</v>
      </c>
      <c r="D1202" s="6">
        <f>INDEX(backers,MATCH(Bonus_StatAn!$B1202,Analysis!$A:$A,0))</f>
        <v>9</v>
      </c>
      <c r="E1202" t="b">
        <f t="shared" si="72"/>
        <v>1</v>
      </c>
      <c r="F1202" t="b">
        <f t="shared" si="73"/>
        <v>0</v>
      </c>
      <c r="G1202">
        <f t="shared" si="74"/>
        <v>9</v>
      </c>
      <c r="H1202" t="str">
        <f t="shared" si="75"/>
        <v/>
      </c>
    </row>
    <row r="1203" spans="2:8" x14ac:dyDescent="0.35">
      <c r="B1203" s="6">
        <v>1200</v>
      </c>
      <c r="C1203" t="str">
        <f>INDEX(state,MATCH(Bonus_StatAn!$B1203,Analysis!$A:$A,0))</f>
        <v>successful</v>
      </c>
      <c r="D1203" s="6">
        <f>INDEX(backers,MATCH(Bonus_StatAn!$B1203,Analysis!$A:$A,0))</f>
        <v>103</v>
      </c>
      <c r="E1203" t="b">
        <f t="shared" si="72"/>
        <v>1</v>
      </c>
      <c r="F1203" t="b">
        <f t="shared" si="73"/>
        <v>0</v>
      </c>
      <c r="G1203">
        <f t="shared" si="74"/>
        <v>103</v>
      </c>
      <c r="H1203" t="str">
        <f t="shared" si="75"/>
        <v/>
      </c>
    </row>
    <row r="1204" spans="2:8" x14ac:dyDescent="0.35">
      <c r="B1204" s="6">
        <v>1201</v>
      </c>
      <c r="C1204" t="str">
        <f>INDEX(state,MATCH(Bonus_StatAn!$B1204,Analysis!$A:$A,0))</f>
        <v>successful</v>
      </c>
      <c r="D1204" s="6">
        <f>INDEX(backers,MATCH(Bonus_StatAn!$B1204,Analysis!$A:$A,0))</f>
        <v>111</v>
      </c>
      <c r="E1204" t="b">
        <f t="shared" si="72"/>
        <v>1</v>
      </c>
      <c r="F1204" t="b">
        <f t="shared" si="73"/>
        <v>0</v>
      </c>
      <c r="G1204">
        <f t="shared" si="74"/>
        <v>111</v>
      </c>
      <c r="H1204" t="str">
        <f t="shared" si="75"/>
        <v/>
      </c>
    </row>
    <row r="1205" spans="2:8" x14ac:dyDescent="0.35">
      <c r="B1205" s="6">
        <v>1202</v>
      </c>
      <c r="C1205" t="str">
        <f>INDEX(state,MATCH(Bonus_StatAn!$B1205,Analysis!$A:$A,0))</f>
        <v>successful</v>
      </c>
      <c r="D1205" s="6">
        <f>INDEX(backers,MATCH(Bonus_StatAn!$B1205,Analysis!$A:$A,0))</f>
        <v>271</v>
      </c>
      <c r="E1205" t="b">
        <f t="shared" si="72"/>
        <v>1</v>
      </c>
      <c r="F1205" t="b">
        <f t="shared" si="73"/>
        <v>0</v>
      </c>
      <c r="G1205">
        <f t="shared" si="74"/>
        <v>271</v>
      </c>
      <c r="H1205" t="str">
        <f t="shared" si="75"/>
        <v/>
      </c>
    </row>
    <row r="1206" spans="2:8" x14ac:dyDescent="0.35">
      <c r="B1206" s="6">
        <v>1203</v>
      </c>
      <c r="C1206" t="str">
        <f>INDEX(state,MATCH(Bonus_StatAn!$B1206,Analysis!$A:$A,0))</f>
        <v>successful</v>
      </c>
      <c r="D1206" s="6">
        <f>INDEX(backers,MATCH(Bonus_StatAn!$B1206,Analysis!$A:$A,0))</f>
        <v>101</v>
      </c>
      <c r="E1206" t="b">
        <f t="shared" si="72"/>
        <v>1</v>
      </c>
      <c r="F1206" t="b">
        <f t="shared" si="73"/>
        <v>0</v>
      </c>
      <c r="G1206">
        <f t="shared" si="74"/>
        <v>101</v>
      </c>
      <c r="H1206" t="str">
        <f t="shared" si="75"/>
        <v/>
      </c>
    </row>
    <row r="1207" spans="2:8" x14ac:dyDescent="0.35">
      <c r="B1207" s="6">
        <v>1204</v>
      </c>
      <c r="C1207" t="str">
        <f>INDEX(state,MATCH(Bonus_StatAn!$B1207,Analysis!$A:$A,0))</f>
        <v>successful</v>
      </c>
      <c r="D1207" s="6">
        <f>INDEX(backers,MATCH(Bonus_StatAn!$B1207,Analysis!$A:$A,0))</f>
        <v>57</v>
      </c>
      <c r="E1207" t="b">
        <f t="shared" si="72"/>
        <v>1</v>
      </c>
      <c r="F1207" t="b">
        <f t="shared" si="73"/>
        <v>0</v>
      </c>
      <c r="G1207">
        <f t="shared" si="74"/>
        <v>57</v>
      </c>
      <c r="H1207" t="str">
        <f t="shared" si="75"/>
        <v/>
      </c>
    </row>
    <row r="1208" spans="2:8" x14ac:dyDescent="0.35">
      <c r="B1208" s="6">
        <v>1205</v>
      </c>
      <c r="C1208" t="str">
        <f>INDEX(state,MATCH(Bonus_StatAn!$B1208,Analysis!$A:$A,0))</f>
        <v>successful</v>
      </c>
      <c r="D1208" s="6">
        <f>INDEX(backers,MATCH(Bonus_StatAn!$B1208,Analysis!$A:$A,0))</f>
        <v>62</v>
      </c>
      <c r="E1208" t="b">
        <f t="shared" si="72"/>
        <v>1</v>
      </c>
      <c r="F1208" t="b">
        <f t="shared" si="73"/>
        <v>0</v>
      </c>
      <c r="G1208">
        <f t="shared" si="74"/>
        <v>62</v>
      </c>
      <c r="H1208" t="str">
        <f t="shared" si="75"/>
        <v/>
      </c>
    </row>
    <row r="1209" spans="2:8" x14ac:dyDescent="0.35">
      <c r="B1209" s="6">
        <v>1206</v>
      </c>
      <c r="C1209" t="str">
        <f>INDEX(state,MATCH(Bonus_StatAn!$B1209,Analysis!$A:$A,0))</f>
        <v>successful</v>
      </c>
      <c r="D1209" s="6">
        <f>INDEX(backers,MATCH(Bonus_StatAn!$B1209,Analysis!$A:$A,0))</f>
        <v>32</v>
      </c>
      <c r="E1209" t="b">
        <f t="shared" si="72"/>
        <v>1</v>
      </c>
      <c r="F1209" t="b">
        <f t="shared" si="73"/>
        <v>0</v>
      </c>
      <c r="G1209">
        <f t="shared" si="74"/>
        <v>32</v>
      </c>
      <c r="H1209" t="str">
        <f t="shared" si="75"/>
        <v/>
      </c>
    </row>
    <row r="1210" spans="2:8" x14ac:dyDescent="0.35">
      <c r="B1210" s="6">
        <v>1207</v>
      </c>
      <c r="C1210" t="str">
        <f>INDEX(state,MATCH(Bonus_StatAn!$B1210,Analysis!$A:$A,0))</f>
        <v>successful</v>
      </c>
      <c r="D1210" s="6">
        <f>INDEX(backers,MATCH(Bonus_StatAn!$B1210,Analysis!$A:$A,0))</f>
        <v>141</v>
      </c>
      <c r="E1210" t="b">
        <f t="shared" si="72"/>
        <v>1</v>
      </c>
      <c r="F1210" t="b">
        <f t="shared" si="73"/>
        <v>0</v>
      </c>
      <c r="G1210">
        <f t="shared" si="74"/>
        <v>141</v>
      </c>
      <c r="H1210" t="str">
        <f t="shared" si="75"/>
        <v/>
      </c>
    </row>
    <row r="1211" spans="2:8" x14ac:dyDescent="0.35">
      <c r="B1211" s="6">
        <v>1208</v>
      </c>
      <c r="C1211" t="str">
        <f>INDEX(state,MATCH(Bonus_StatAn!$B1211,Analysis!$A:$A,0))</f>
        <v>successful</v>
      </c>
      <c r="D1211" s="6">
        <f>INDEX(backers,MATCH(Bonus_StatAn!$B1211,Analysis!$A:$A,0))</f>
        <v>75</v>
      </c>
      <c r="E1211" t="b">
        <f t="shared" si="72"/>
        <v>1</v>
      </c>
      <c r="F1211" t="b">
        <f t="shared" si="73"/>
        <v>0</v>
      </c>
      <c r="G1211">
        <f t="shared" si="74"/>
        <v>75</v>
      </c>
      <c r="H1211" t="str">
        <f t="shared" si="75"/>
        <v/>
      </c>
    </row>
    <row r="1212" spans="2:8" x14ac:dyDescent="0.35">
      <c r="B1212" s="6">
        <v>1209</v>
      </c>
      <c r="C1212" t="str">
        <f>INDEX(state,MATCH(Bonus_StatAn!$B1212,Analysis!$A:$A,0))</f>
        <v>successful</v>
      </c>
      <c r="D1212" s="6">
        <f>INDEX(backers,MATCH(Bonus_StatAn!$B1212,Analysis!$A:$A,0))</f>
        <v>46</v>
      </c>
      <c r="E1212" t="b">
        <f t="shared" si="72"/>
        <v>1</v>
      </c>
      <c r="F1212" t="b">
        <f t="shared" si="73"/>
        <v>0</v>
      </c>
      <c r="G1212">
        <f t="shared" si="74"/>
        <v>46</v>
      </c>
      <c r="H1212" t="str">
        <f t="shared" si="75"/>
        <v/>
      </c>
    </row>
    <row r="1213" spans="2:8" x14ac:dyDescent="0.35">
      <c r="B1213" s="6">
        <v>1210</v>
      </c>
      <c r="C1213" t="str">
        <f>INDEX(state,MATCH(Bonus_StatAn!$B1213,Analysis!$A:$A,0))</f>
        <v>successful</v>
      </c>
      <c r="D1213" s="6">
        <f>INDEX(backers,MATCH(Bonus_StatAn!$B1213,Analysis!$A:$A,0))</f>
        <v>103</v>
      </c>
      <c r="E1213" t="b">
        <f t="shared" si="72"/>
        <v>1</v>
      </c>
      <c r="F1213" t="b">
        <f t="shared" si="73"/>
        <v>0</v>
      </c>
      <c r="G1213">
        <f t="shared" si="74"/>
        <v>103</v>
      </c>
      <c r="H1213" t="str">
        <f t="shared" si="75"/>
        <v/>
      </c>
    </row>
    <row r="1214" spans="2:8" x14ac:dyDescent="0.35">
      <c r="B1214" s="6">
        <v>1211</v>
      </c>
      <c r="C1214" t="str">
        <f>INDEX(state,MATCH(Bonus_StatAn!$B1214,Analysis!$A:$A,0))</f>
        <v>successful</v>
      </c>
      <c r="D1214" s="6">
        <f>INDEX(backers,MATCH(Bonus_StatAn!$B1214,Analysis!$A:$A,0))</f>
        <v>6</v>
      </c>
      <c r="E1214" t="b">
        <f t="shared" si="72"/>
        <v>1</v>
      </c>
      <c r="F1214" t="b">
        <f t="shared" si="73"/>
        <v>0</v>
      </c>
      <c r="G1214">
        <f t="shared" si="74"/>
        <v>6</v>
      </c>
      <c r="H1214" t="str">
        <f t="shared" si="75"/>
        <v/>
      </c>
    </row>
    <row r="1215" spans="2:8" x14ac:dyDescent="0.35">
      <c r="B1215" s="6">
        <v>1212</v>
      </c>
      <c r="C1215" t="str">
        <f>INDEX(state,MATCH(Bonus_StatAn!$B1215,Analysis!$A:$A,0))</f>
        <v>successful</v>
      </c>
      <c r="D1215" s="6">
        <f>INDEX(backers,MATCH(Bonus_StatAn!$B1215,Analysis!$A:$A,0))</f>
        <v>83</v>
      </c>
      <c r="E1215" t="b">
        <f t="shared" si="72"/>
        <v>1</v>
      </c>
      <c r="F1215" t="b">
        <f t="shared" si="73"/>
        <v>0</v>
      </c>
      <c r="G1215">
        <f t="shared" si="74"/>
        <v>83</v>
      </c>
      <c r="H1215" t="str">
        <f t="shared" si="75"/>
        <v/>
      </c>
    </row>
    <row r="1216" spans="2:8" x14ac:dyDescent="0.35">
      <c r="B1216" s="6">
        <v>1213</v>
      </c>
      <c r="C1216" t="str">
        <f>INDEX(state,MATCH(Bonus_StatAn!$B1216,Analysis!$A:$A,0))</f>
        <v>successful</v>
      </c>
      <c r="D1216" s="6">
        <f>INDEX(backers,MATCH(Bonus_StatAn!$B1216,Analysis!$A:$A,0))</f>
        <v>108</v>
      </c>
      <c r="E1216" t="b">
        <f t="shared" si="72"/>
        <v>1</v>
      </c>
      <c r="F1216" t="b">
        <f t="shared" si="73"/>
        <v>0</v>
      </c>
      <c r="G1216">
        <f t="shared" si="74"/>
        <v>108</v>
      </c>
      <c r="H1216" t="str">
        <f t="shared" si="75"/>
        <v/>
      </c>
    </row>
    <row r="1217" spans="2:8" x14ac:dyDescent="0.35">
      <c r="B1217" s="6">
        <v>1214</v>
      </c>
      <c r="C1217" t="str">
        <f>INDEX(state,MATCH(Bonus_StatAn!$B1217,Analysis!$A:$A,0))</f>
        <v>successful</v>
      </c>
      <c r="D1217" s="6">
        <f>INDEX(backers,MATCH(Bonus_StatAn!$B1217,Analysis!$A:$A,0))</f>
        <v>25</v>
      </c>
      <c r="E1217" t="b">
        <f t="shared" si="72"/>
        <v>1</v>
      </c>
      <c r="F1217" t="b">
        <f t="shared" si="73"/>
        <v>0</v>
      </c>
      <c r="G1217">
        <f t="shared" si="74"/>
        <v>25</v>
      </c>
      <c r="H1217" t="str">
        <f t="shared" si="75"/>
        <v/>
      </c>
    </row>
    <row r="1218" spans="2:8" x14ac:dyDescent="0.35">
      <c r="B1218" s="6">
        <v>1215</v>
      </c>
      <c r="C1218" t="str">
        <f>INDEX(state,MATCH(Bonus_StatAn!$B1218,Analysis!$A:$A,0))</f>
        <v>successful</v>
      </c>
      <c r="D1218" s="6">
        <f>INDEX(backers,MATCH(Bonus_StatAn!$B1218,Analysis!$A:$A,0))</f>
        <v>549</v>
      </c>
      <c r="E1218" t="b">
        <f t="shared" si="72"/>
        <v>1</v>
      </c>
      <c r="F1218" t="b">
        <f t="shared" si="73"/>
        <v>0</v>
      </c>
      <c r="G1218">
        <f t="shared" si="74"/>
        <v>549</v>
      </c>
      <c r="H1218" t="str">
        <f t="shared" si="75"/>
        <v/>
      </c>
    </row>
    <row r="1219" spans="2:8" x14ac:dyDescent="0.35">
      <c r="B1219" s="6">
        <v>1216</v>
      </c>
      <c r="C1219" t="str">
        <f>INDEX(state,MATCH(Bonus_StatAn!$B1219,Analysis!$A:$A,0))</f>
        <v>successful</v>
      </c>
      <c r="D1219" s="6">
        <f>INDEX(backers,MATCH(Bonus_StatAn!$B1219,Analysis!$A:$A,0))</f>
        <v>222</v>
      </c>
      <c r="E1219" t="b">
        <f t="shared" si="72"/>
        <v>1</v>
      </c>
      <c r="F1219" t="b">
        <f t="shared" si="73"/>
        <v>0</v>
      </c>
      <c r="G1219">
        <f t="shared" si="74"/>
        <v>222</v>
      </c>
      <c r="H1219" t="str">
        <f t="shared" si="75"/>
        <v/>
      </c>
    </row>
    <row r="1220" spans="2:8" x14ac:dyDescent="0.35">
      <c r="B1220" s="6">
        <v>1217</v>
      </c>
      <c r="C1220" t="str">
        <f>INDEX(state,MATCH(Bonus_StatAn!$B1220,Analysis!$A:$A,0))</f>
        <v>successful</v>
      </c>
      <c r="D1220" s="6">
        <f>INDEX(backers,MATCH(Bonus_StatAn!$B1220,Analysis!$A:$A,0))</f>
        <v>183</v>
      </c>
      <c r="E1220" t="b">
        <f t="shared" ref="E1220:E1283" si="76">$C1220="successful"</f>
        <v>1</v>
      </c>
      <c r="F1220" t="b">
        <f t="shared" ref="F1220:F1283" si="77">OR($C1220="canceled", $C1220="failed")</f>
        <v>0</v>
      </c>
      <c r="G1220">
        <f t="shared" ref="G1220:G1283" si="78">IF($E1220, D1220, "")</f>
        <v>183</v>
      </c>
      <c r="H1220" t="str">
        <f t="shared" ref="H1220:H1283" si="79">IF(F1220, D1220, "")</f>
        <v/>
      </c>
    </row>
    <row r="1221" spans="2:8" x14ac:dyDescent="0.35">
      <c r="B1221" s="6">
        <v>1218</v>
      </c>
      <c r="C1221" t="str">
        <f>INDEX(state,MATCH(Bonus_StatAn!$B1221,Analysis!$A:$A,0))</f>
        <v>successful</v>
      </c>
      <c r="D1221" s="6">
        <f>INDEX(backers,MATCH(Bonus_StatAn!$B1221,Analysis!$A:$A,0))</f>
        <v>89</v>
      </c>
      <c r="E1221" t="b">
        <f t="shared" si="76"/>
        <v>1</v>
      </c>
      <c r="F1221" t="b">
        <f t="shared" si="77"/>
        <v>0</v>
      </c>
      <c r="G1221">
        <f t="shared" si="78"/>
        <v>89</v>
      </c>
      <c r="H1221" t="str">
        <f t="shared" si="79"/>
        <v/>
      </c>
    </row>
    <row r="1222" spans="2:8" x14ac:dyDescent="0.35">
      <c r="B1222" s="6">
        <v>1219</v>
      </c>
      <c r="C1222" t="str">
        <f>INDEX(state,MATCH(Bonus_StatAn!$B1222,Analysis!$A:$A,0))</f>
        <v>successful</v>
      </c>
      <c r="D1222" s="6">
        <f>INDEX(backers,MATCH(Bonus_StatAn!$B1222,Analysis!$A:$A,0))</f>
        <v>253</v>
      </c>
      <c r="E1222" t="b">
        <f t="shared" si="76"/>
        <v>1</v>
      </c>
      <c r="F1222" t="b">
        <f t="shared" si="77"/>
        <v>0</v>
      </c>
      <c r="G1222">
        <f t="shared" si="78"/>
        <v>253</v>
      </c>
      <c r="H1222" t="str">
        <f t="shared" si="79"/>
        <v/>
      </c>
    </row>
    <row r="1223" spans="2:8" x14ac:dyDescent="0.35">
      <c r="B1223" s="6">
        <v>1220</v>
      </c>
      <c r="C1223" t="str">
        <f>INDEX(state,MATCH(Bonus_StatAn!$B1223,Analysis!$A:$A,0))</f>
        <v>successful</v>
      </c>
      <c r="D1223" s="6">
        <f>INDEX(backers,MATCH(Bonus_StatAn!$B1223,Analysis!$A:$A,0))</f>
        <v>140</v>
      </c>
      <c r="E1223" t="b">
        <f t="shared" si="76"/>
        <v>1</v>
      </c>
      <c r="F1223" t="b">
        <f t="shared" si="77"/>
        <v>0</v>
      </c>
      <c r="G1223">
        <f t="shared" si="78"/>
        <v>140</v>
      </c>
      <c r="H1223" t="str">
        <f t="shared" si="79"/>
        <v/>
      </c>
    </row>
    <row r="1224" spans="2:8" x14ac:dyDescent="0.35">
      <c r="B1224" s="6">
        <v>1221</v>
      </c>
      <c r="C1224" t="str">
        <f>INDEX(state,MATCH(Bonus_StatAn!$B1224,Analysis!$A:$A,0))</f>
        <v>successful</v>
      </c>
      <c r="D1224" s="6">
        <f>INDEX(backers,MATCH(Bonus_StatAn!$B1224,Analysis!$A:$A,0))</f>
        <v>103</v>
      </c>
      <c r="E1224" t="b">
        <f t="shared" si="76"/>
        <v>1</v>
      </c>
      <c r="F1224" t="b">
        <f t="shared" si="77"/>
        <v>0</v>
      </c>
      <c r="G1224">
        <f t="shared" si="78"/>
        <v>103</v>
      </c>
      <c r="H1224" t="str">
        <f t="shared" si="79"/>
        <v/>
      </c>
    </row>
    <row r="1225" spans="2:8" x14ac:dyDescent="0.35">
      <c r="B1225" s="6">
        <v>1222</v>
      </c>
      <c r="C1225" t="str">
        <f>INDEX(state,MATCH(Bonus_StatAn!$B1225,Analysis!$A:$A,0))</f>
        <v>successful</v>
      </c>
      <c r="D1225" s="6">
        <f>INDEX(backers,MATCH(Bonus_StatAn!$B1225,Analysis!$A:$A,0))</f>
        <v>138</v>
      </c>
      <c r="E1225" t="b">
        <f t="shared" si="76"/>
        <v>1</v>
      </c>
      <c r="F1225" t="b">
        <f t="shared" si="77"/>
        <v>0</v>
      </c>
      <c r="G1225">
        <f t="shared" si="78"/>
        <v>138</v>
      </c>
      <c r="H1225" t="str">
        <f t="shared" si="79"/>
        <v/>
      </c>
    </row>
    <row r="1226" spans="2:8" x14ac:dyDescent="0.35">
      <c r="B1226" s="6">
        <v>1223</v>
      </c>
      <c r="C1226" t="str">
        <f>INDEX(state,MATCH(Bonus_StatAn!$B1226,Analysis!$A:$A,0))</f>
        <v>successful</v>
      </c>
      <c r="D1226" s="6">
        <f>INDEX(backers,MATCH(Bonus_StatAn!$B1226,Analysis!$A:$A,0))</f>
        <v>191</v>
      </c>
      <c r="E1226" t="b">
        <f t="shared" si="76"/>
        <v>1</v>
      </c>
      <c r="F1226" t="b">
        <f t="shared" si="77"/>
        <v>0</v>
      </c>
      <c r="G1226">
        <f t="shared" si="78"/>
        <v>191</v>
      </c>
      <c r="H1226" t="str">
        <f t="shared" si="79"/>
        <v/>
      </c>
    </row>
    <row r="1227" spans="2:8" x14ac:dyDescent="0.35">
      <c r="B1227" s="6">
        <v>1224</v>
      </c>
      <c r="C1227" t="str">
        <f>INDEX(state,MATCH(Bonus_StatAn!$B1227,Analysis!$A:$A,0))</f>
        <v>canceled</v>
      </c>
      <c r="D1227" s="6">
        <f>INDEX(backers,MATCH(Bonus_StatAn!$B1227,Analysis!$A:$A,0))</f>
        <v>18</v>
      </c>
      <c r="E1227" t="b">
        <f t="shared" si="76"/>
        <v>0</v>
      </c>
      <c r="F1227" t="b">
        <f t="shared" si="77"/>
        <v>1</v>
      </c>
      <c r="G1227" t="str">
        <f t="shared" si="78"/>
        <v/>
      </c>
      <c r="H1227">
        <f t="shared" si="79"/>
        <v>18</v>
      </c>
    </row>
    <row r="1228" spans="2:8" x14ac:dyDescent="0.35">
      <c r="B1228" s="6">
        <v>1225</v>
      </c>
      <c r="C1228" t="str">
        <f>INDEX(state,MATCH(Bonus_StatAn!$B1228,Analysis!$A:$A,0))</f>
        <v>canceled</v>
      </c>
      <c r="D1228" s="6">
        <f>INDEX(backers,MATCH(Bonus_StatAn!$B1228,Analysis!$A:$A,0))</f>
        <v>3</v>
      </c>
      <c r="E1228" t="b">
        <f t="shared" si="76"/>
        <v>0</v>
      </c>
      <c r="F1228" t="b">
        <f t="shared" si="77"/>
        <v>1</v>
      </c>
      <c r="G1228" t="str">
        <f t="shared" si="78"/>
        <v/>
      </c>
      <c r="H1228">
        <f t="shared" si="79"/>
        <v>3</v>
      </c>
    </row>
    <row r="1229" spans="2:8" x14ac:dyDescent="0.35">
      <c r="B1229" s="6">
        <v>1226</v>
      </c>
      <c r="C1229" t="str">
        <f>INDEX(state,MATCH(Bonus_StatAn!$B1229,Analysis!$A:$A,0))</f>
        <v>canceled</v>
      </c>
      <c r="D1229" s="6">
        <f>INDEX(backers,MATCH(Bonus_StatAn!$B1229,Analysis!$A:$A,0))</f>
        <v>40</v>
      </c>
      <c r="E1229" t="b">
        <f t="shared" si="76"/>
        <v>0</v>
      </c>
      <c r="F1229" t="b">
        <f t="shared" si="77"/>
        <v>1</v>
      </c>
      <c r="G1229" t="str">
        <f t="shared" si="78"/>
        <v/>
      </c>
      <c r="H1229">
        <f t="shared" si="79"/>
        <v>40</v>
      </c>
    </row>
    <row r="1230" spans="2:8" x14ac:dyDescent="0.35">
      <c r="B1230" s="6">
        <v>1227</v>
      </c>
      <c r="C1230" t="str">
        <f>INDEX(state,MATCH(Bonus_StatAn!$B1230,Analysis!$A:$A,0))</f>
        <v>canceled</v>
      </c>
      <c r="D1230" s="6">
        <f>INDEX(backers,MATCH(Bonus_StatAn!$B1230,Analysis!$A:$A,0))</f>
        <v>0</v>
      </c>
      <c r="E1230" t="b">
        <f t="shared" si="76"/>
        <v>0</v>
      </c>
      <c r="F1230" t="b">
        <f t="shared" si="77"/>
        <v>1</v>
      </c>
      <c r="G1230" t="str">
        <f t="shared" si="78"/>
        <v/>
      </c>
      <c r="H1230">
        <f t="shared" si="79"/>
        <v>0</v>
      </c>
    </row>
    <row r="1231" spans="2:8" x14ac:dyDescent="0.35">
      <c r="B1231" s="6">
        <v>1228</v>
      </c>
      <c r="C1231" t="str">
        <f>INDEX(state,MATCH(Bonus_StatAn!$B1231,Analysis!$A:$A,0))</f>
        <v>canceled</v>
      </c>
      <c r="D1231" s="6">
        <f>INDEX(backers,MATCH(Bonus_StatAn!$B1231,Analysis!$A:$A,0))</f>
        <v>24</v>
      </c>
      <c r="E1231" t="b">
        <f t="shared" si="76"/>
        <v>0</v>
      </c>
      <c r="F1231" t="b">
        <f t="shared" si="77"/>
        <v>1</v>
      </c>
      <c r="G1231" t="str">
        <f t="shared" si="78"/>
        <v/>
      </c>
      <c r="H1231">
        <f t="shared" si="79"/>
        <v>24</v>
      </c>
    </row>
    <row r="1232" spans="2:8" x14ac:dyDescent="0.35">
      <c r="B1232" s="6">
        <v>1229</v>
      </c>
      <c r="C1232" t="str">
        <f>INDEX(state,MATCH(Bonus_StatAn!$B1232,Analysis!$A:$A,0))</f>
        <v>canceled</v>
      </c>
      <c r="D1232" s="6">
        <f>INDEX(backers,MATCH(Bonus_StatAn!$B1232,Analysis!$A:$A,0))</f>
        <v>1</v>
      </c>
      <c r="E1232" t="b">
        <f t="shared" si="76"/>
        <v>0</v>
      </c>
      <c r="F1232" t="b">
        <f t="shared" si="77"/>
        <v>1</v>
      </c>
      <c r="G1232" t="str">
        <f t="shared" si="78"/>
        <v/>
      </c>
      <c r="H1232">
        <f t="shared" si="79"/>
        <v>1</v>
      </c>
    </row>
    <row r="1233" spans="2:8" x14ac:dyDescent="0.35">
      <c r="B1233" s="6">
        <v>1230</v>
      </c>
      <c r="C1233" t="str">
        <f>INDEX(state,MATCH(Bonus_StatAn!$B1233,Analysis!$A:$A,0))</f>
        <v>canceled</v>
      </c>
      <c r="D1233" s="6">
        <f>INDEX(backers,MATCH(Bonus_StatAn!$B1233,Analysis!$A:$A,0))</f>
        <v>0</v>
      </c>
      <c r="E1233" t="b">
        <f t="shared" si="76"/>
        <v>0</v>
      </c>
      <c r="F1233" t="b">
        <f t="shared" si="77"/>
        <v>1</v>
      </c>
      <c r="G1233" t="str">
        <f t="shared" si="78"/>
        <v/>
      </c>
      <c r="H1233">
        <f t="shared" si="79"/>
        <v>0</v>
      </c>
    </row>
    <row r="1234" spans="2:8" x14ac:dyDescent="0.35">
      <c r="B1234" s="6">
        <v>1231</v>
      </c>
      <c r="C1234" t="str">
        <f>INDEX(state,MATCH(Bonus_StatAn!$B1234,Analysis!$A:$A,0))</f>
        <v>canceled</v>
      </c>
      <c r="D1234" s="6">
        <f>INDEX(backers,MATCH(Bonus_StatAn!$B1234,Analysis!$A:$A,0))</f>
        <v>0</v>
      </c>
      <c r="E1234" t="b">
        <f t="shared" si="76"/>
        <v>0</v>
      </c>
      <c r="F1234" t="b">
        <f t="shared" si="77"/>
        <v>1</v>
      </c>
      <c r="G1234" t="str">
        <f t="shared" si="78"/>
        <v/>
      </c>
      <c r="H1234">
        <f t="shared" si="79"/>
        <v>0</v>
      </c>
    </row>
    <row r="1235" spans="2:8" x14ac:dyDescent="0.35">
      <c r="B1235" s="6">
        <v>1232</v>
      </c>
      <c r="C1235" t="str">
        <f>INDEX(state,MATCH(Bonus_StatAn!$B1235,Analysis!$A:$A,0))</f>
        <v>canceled</v>
      </c>
      <c r="D1235" s="6">
        <f>INDEX(backers,MATCH(Bonus_StatAn!$B1235,Analysis!$A:$A,0))</f>
        <v>1</v>
      </c>
      <c r="E1235" t="b">
        <f t="shared" si="76"/>
        <v>0</v>
      </c>
      <c r="F1235" t="b">
        <f t="shared" si="77"/>
        <v>1</v>
      </c>
      <c r="G1235" t="str">
        <f t="shared" si="78"/>
        <v/>
      </c>
      <c r="H1235">
        <f t="shared" si="79"/>
        <v>1</v>
      </c>
    </row>
    <row r="1236" spans="2:8" x14ac:dyDescent="0.35">
      <c r="B1236" s="6">
        <v>1233</v>
      </c>
      <c r="C1236" t="str">
        <f>INDEX(state,MATCH(Bonus_StatAn!$B1236,Analysis!$A:$A,0))</f>
        <v>canceled</v>
      </c>
      <c r="D1236" s="6">
        <f>INDEX(backers,MATCH(Bonus_StatAn!$B1236,Analysis!$A:$A,0))</f>
        <v>6</v>
      </c>
      <c r="E1236" t="b">
        <f t="shared" si="76"/>
        <v>0</v>
      </c>
      <c r="F1236" t="b">
        <f t="shared" si="77"/>
        <v>1</v>
      </c>
      <c r="G1236" t="str">
        <f t="shared" si="78"/>
        <v/>
      </c>
      <c r="H1236">
        <f t="shared" si="79"/>
        <v>6</v>
      </c>
    </row>
    <row r="1237" spans="2:8" x14ac:dyDescent="0.35">
      <c r="B1237" s="6">
        <v>1234</v>
      </c>
      <c r="C1237" t="str">
        <f>INDEX(state,MATCH(Bonus_StatAn!$B1237,Analysis!$A:$A,0))</f>
        <v>canceled</v>
      </c>
      <c r="D1237" s="6">
        <f>INDEX(backers,MATCH(Bonus_StatAn!$B1237,Analysis!$A:$A,0))</f>
        <v>0</v>
      </c>
      <c r="E1237" t="b">
        <f t="shared" si="76"/>
        <v>0</v>
      </c>
      <c r="F1237" t="b">
        <f t="shared" si="77"/>
        <v>1</v>
      </c>
      <c r="G1237" t="str">
        <f t="shared" si="78"/>
        <v/>
      </c>
      <c r="H1237">
        <f t="shared" si="79"/>
        <v>0</v>
      </c>
    </row>
    <row r="1238" spans="2:8" x14ac:dyDescent="0.35">
      <c r="B1238" s="6">
        <v>1235</v>
      </c>
      <c r="C1238" t="str">
        <f>INDEX(state,MATCH(Bonus_StatAn!$B1238,Analysis!$A:$A,0))</f>
        <v>canceled</v>
      </c>
      <c r="D1238" s="6">
        <f>INDEX(backers,MATCH(Bonus_StatAn!$B1238,Analysis!$A:$A,0))</f>
        <v>6</v>
      </c>
      <c r="E1238" t="b">
        <f t="shared" si="76"/>
        <v>0</v>
      </c>
      <c r="F1238" t="b">
        <f t="shared" si="77"/>
        <v>1</v>
      </c>
      <c r="G1238" t="str">
        <f t="shared" si="78"/>
        <v/>
      </c>
      <c r="H1238">
        <f t="shared" si="79"/>
        <v>6</v>
      </c>
    </row>
    <row r="1239" spans="2:8" x14ac:dyDescent="0.35">
      <c r="B1239" s="6">
        <v>1236</v>
      </c>
      <c r="C1239" t="str">
        <f>INDEX(state,MATCH(Bonus_StatAn!$B1239,Analysis!$A:$A,0))</f>
        <v>canceled</v>
      </c>
      <c r="D1239" s="6">
        <f>INDEX(backers,MATCH(Bonus_StatAn!$B1239,Analysis!$A:$A,0))</f>
        <v>0</v>
      </c>
      <c r="E1239" t="b">
        <f t="shared" si="76"/>
        <v>0</v>
      </c>
      <c r="F1239" t="b">
        <f t="shared" si="77"/>
        <v>1</v>
      </c>
      <c r="G1239" t="str">
        <f t="shared" si="78"/>
        <v/>
      </c>
      <c r="H1239">
        <f t="shared" si="79"/>
        <v>0</v>
      </c>
    </row>
    <row r="1240" spans="2:8" x14ac:dyDescent="0.35">
      <c r="B1240" s="6">
        <v>1237</v>
      </c>
      <c r="C1240" t="str">
        <f>INDEX(state,MATCH(Bonus_StatAn!$B1240,Analysis!$A:$A,0))</f>
        <v>canceled</v>
      </c>
      <c r="D1240" s="6">
        <f>INDEX(backers,MATCH(Bonus_StatAn!$B1240,Analysis!$A:$A,0))</f>
        <v>0</v>
      </c>
      <c r="E1240" t="b">
        <f t="shared" si="76"/>
        <v>0</v>
      </c>
      <c r="F1240" t="b">
        <f t="shared" si="77"/>
        <v>1</v>
      </c>
      <c r="G1240" t="str">
        <f t="shared" si="78"/>
        <v/>
      </c>
      <c r="H1240">
        <f t="shared" si="79"/>
        <v>0</v>
      </c>
    </row>
    <row r="1241" spans="2:8" x14ac:dyDescent="0.35">
      <c r="B1241" s="6">
        <v>1238</v>
      </c>
      <c r="C1241" t="str">
        <f>INDEX(state,MATCH(Bonus_StatAn!$B1241,Analysis!$A:$A,0))</f>
        <v>canceled</v>
      </c>
      <c r="D1241" s="6">
        <f>INDEX(backers,MATCH(Bonus_StatAn!$B1241,Analysis!$A:$A,0))</f>
        <v>3</v>
      </c>
      <c r="E1241" t="b">
        <f t="shared" si="76"/>
        <v>0</v>
      </c>
      <c r="F1241" t="b">
        <f t="shared" si="77"/>
        <v>1</v>
      </c>
      <c r="G1241" t="str">
        <f t="shared" si="78"/>
        <v/>
      </c>
      <c r="H1241">
        <f t="shared" si="79"/>
        <v>3</v>
      </c>
    </row>
    <row r="1242" spans="2:8" x14ac:dyDescent="0.35">
      <c r="B1242" s="6">
        <v>1239</v>
      </c>
      <c r="C1242" t="str">
        <f>INDEX(state,MATCH(Bonus_StatAn!$B1242,Analysis!$A:$A,0))</f>
        <v>canceled</v>
      </c>
      <c r="D1242" s="6">
        <f>INDEX(backers,MATCH(Bonus_StatAn!$B1242,Analysis!$A:$A,0))</f>
        <v>0</v>
      </c>
      <c r="E1242" t="b">
        <f t="shared" si="76"/>
        <v>0</v>
      </c>
      <c r="F1242" t="b">
        <f t="shared" si="77"/>
        <v>1</v>
      </c>
      <c r="G1242" t="str">
        <f t="shared" si="78"/>
        <v/>
      </c>
      <c r="H1242">
        <f t="shared" si="79"/>
        <v>0</v>
      </c>
    </row>
    <row r="1243" spans="2:8" x14ac:dyDescent="0.35">
      <c r="B1243" s="6">
        <v>1240</v>
      </c>
      <c r="C1243" t="str">
        <f>INDEX(state,MATCH(Bonus_StatAn!$B1243,Analysis!$A:$A,0))</f>
        <v>canceled</v>
      </c>
      <c r="D1243" s="6">
        <f>INDEX(backers,MATCH(Bonus_StatAn!$B1243,Analysis!$A:$A,0))</f>
        <v>8</v>
      </c>
      <c r="E1243" t="b">
        <f t="shared" si="76"/>
        <v>0</v>
      </c>
      <c r="F1243" t="b">
        <f t="shared" si="77"/>
        <v>1</v>
      </c>
      <c r="G1243" t="str">
        <f t="shared" si="78"/>
        <v/>
      </c>
      <c r="H1243">
        <f t="shared" si="79"/>
        <v>8</v>
      </c>
    </row>
    <row r="1244" spans="2:8" x14ac:dyDescent="0.35">
      <c r="B1244" s="6">
        <v>1241</v>
      </c>
      <c r="C1244" t="str">
        <f>INDEX(state,MATCH(Bonus_StatAn!$B1244,Analysis!$A:$A,0))</f>
        <v>canceled</v>
      </c>
      <c r="D1244" s="6">
        <f>INDEX(backers,MATCH(Bonus_StatAn!$B1244,Analysis!$A:$A,0))</f>
        <v>34</v>
      </c>
      <c r="E1244" t="b">
        <f t="shared" si="76"/>
        <v>0</v>
      </c>
      <c r="F1244" t="b">
        <f t="shared" si="77"/>
        <v>1</v>
      </c>
      <c r="G1244" t="str">
        <f t="shared" si="78"/>
        <v/>
      </c>
      <c r="H1244">
        <f t="shared" si="79"/>
        <v>34</v>
      </c>
    </row>
    <row r="1245" spans="2:8" x14ac:dyDescent="0.35">
      <c r="B1245" s="6">
        <v>1242</v>
      </c>
      <c r="C1245" t="str">
        <f>INDEX(state,MATCH(Bonus_StatAn!$B1245,Analysis!$A:$A,0))</f>
        <v>canceled</v>
      </c>
      <c r="D1245" s="6">
        <f>INDEX(backers,MATCH(Bonus_StatAn!$B1245,Analysis!$A:$A,0))</f>
        <v>1</v>
      </c>
      <c r="E1245" t="b">
        <f t="shared" si="76"/>
        <v>0</v>
      </c>
      <c r="F1245" t="b">
        <f t="shared" si="77"/>
        <v>1</v>
      </c>
      <c r="G1245" t="str">
        <f t="shared" si="78"/>
        <v/>
      </c>
      <c r="H1245">
        <f t="shared" si="79"/>
        <v>1</v>
      </c>
    </row>
    <row r="1246" spans="2:8" x14ac:dyDescent="0.35">
      <c r="B1246" s="6">
        <v>1243</v>
      </c>
      <c r="C1246" t="str">
        <f>INDEX(state,MATCH(Bonus_StatAn!$B1246,Analysis!$A:$A,0))</f>
        <v>canceled</v>
      </c>
      <c r="D1246" s="6">
        <f>INDEX(backers,MATCH(Bonus_StatAn!$B1246,Analysis!$A:$A,0))</f>
        <v>38</v>
      </c>
      <c r="E1246" t="b">
        <f t="shared" si="76"/>
        <v>0</v>
      </c>
      <c r="F1246" t="b">
        <f t="shared" si="77"/>
        <v>1</v>
      </c>
      <c r="G1246" t="str">
        <f t="shared" si="78"/>
        <v/>
      </c>
      <c r="H1246">
        <f t="shared" si="79"/>
        <v>38</v>
      </c>
    </row>
    <row r="1247" spans="2:8" x14ac:dyDescent="0.35">
      <c r="B1247" s="6">
        <v>1244</v>
      </c>
      <c r="C1247" t="str">
        <f>INDEX(state,MATCH(Bonus_StatAn!$B1247,Analysis!$A:$A,0))</f>
        <v>successful</v>
      </c>
      <c r="D1247" s="6">
        <f>INDEX(backers,MATCH(Bonus_StatAn!$B1247,Analysis!$A:$A,0))</f>
        <v>45</v>
      </c>
      <c r="E1247" t="b">
        <f t="shared" si="76"/>
        <v>1</v>
      </c>
      <c r="F1247" t="b">
        <f t="shared" si="77"/>
        <v>0</v>
      </c>
      <c r="G1247">
        <f t="shared" si="78"/>
        <v>45</v>
      </c>
      <c r="H1247" t="str">
        <f t="shared" si="79"/>
        <v/>
      </c>
    </row>
    <row r="1248" spans="2:8" x14ac:dyDescent="0.35">
      <c r="B1248" s="6">
        <v>1245</v>
      </c>
      <c r="C1248" t="str">
        <f>INDEX(state,MATCH(Bonus_StatAn!$B1248,Analysis!$A:$A,0))</f>
        <v>successful</v>
      </c>
      <c r="D1248" s="6">
        <f>INDEX(backers,MATCH(Bonus_StatAn!$B1248,Analysis!$A:$A,0))</f>
        <v>17</v>
      </c>
      <c r="E1248" t="b">
        <f t="shared" si="76"/>
        <v>1</v>
      </c>
      <c r="F1248" t="b">
        <f t="shared" si="77"/>
        <v>0</v>
      </c>
      <c r="G1248">
        <f t="shared" si="78"/>
        <v>17</v>
      </c>
      <c r="H1248" t="str">
        <f t="shared" si="79"/>
        <v/>
      </c>
    </row>
    <row r="1249" spans="2:8" x14ac:dyDescent="0.35">
      <c r="B1249" s="6">
        <v>1246</v>
      </c>
      <c r="C1249" t="str">
        <f>INDEX(state,MATCH(Bonus_StatAn!$B1249,Analysis!$A:$A,0))</f>
        <v>successful</v>
      </c>
      <c r="D1249" s="6">
        <f>INDEX(backers,MATCH(Bonus_StatAn!$B1249,Analysis!$A:$A,0))</f>
        <v>31</v>
      </c>
      <c r="E1249" t="b">
        <f t="shared" si="76"/>
        <v>1</v>
      </c>
      <c r="F1249" t="b">
        <f t="shared" si="77"/>
        <v>0</v>
      </c>
      <c r="G1249">
        <f t="shared" si="78"/>
        <v>31</v>
      </c>
      <c r="H1249" t="str">
        <f t="shared" si="79"/>
        <v/>
      </c>
    </row>
    <row r="1250" spans="2:8" x14ac:dyDescent="0.35">
      <c r="B1250" s="6">
        <v>1247</v>
      </c>
      <c r="C1250" t="str">
        <f>INDEX(state,MATCH(Bonus_StatAn!$B1250,Analysis!$A:$A,0))</f>
        <v>successful</v>
      </c>
      <c r="D1250" s="6">
        <f>INDEX(backers,MATCH(Bonus_StatAn!$B1250,Analysis!$A:$A,0))</f>
        <v>50</v>
      </c>
      <c r="E1250" t="b">
        <f t="shared" si="76"/>
        <v>1</v>
      </c>
      <c r="F1250" t="b">
        <f t="shared" si="77"/>
        <v>0</v>
      </c>
      <c r="G1250">
        <f t="shared" si="78"/>
        <v>50</v>
      </c>
      <c r="H1250" t="str">
        <f t="shared" si="79"/>
        <v/>
      </c>
    </row>
    <row r="1251" spans="2:8" x14ac:dyDescent="0.35">
      <c r="B1251" s="6">
        <v>1248</v>
      </c>
      <c r="C1251" t="str">
        <f>INDEX(state,MATCH(Bonus_StatAn!$B1251,Analysis!$A:$A,0))</f>
        <v>successful</v>
      </c>
      <c r="D1251" s="6">
        <f>INDEX(backers,MATCH(Bonus_StatAn!$B1251,Analysis!$A:$A,0))</f>
        <v>59</v>
      </c>
      <c r="E1251" t="b">
        <f t="shared" si="76"/>
        <v>1</v>
      </c>
      <c r="F1251" t="b">
        <f t="shared" si="77"/>
        <v>0</v>
      </c>
      <c r="G1251">
        <f t="shared" si="78"/>
        <v>59</v>
      </c>
      <c r="H1251" t="str">
        <f t="shared" si="79"/>
        <v/>
      </c>
    </row>
    <row r="1252" spans="2:8" x14ac:dyDescent="0.35">
      <c r="B1252" s="6">
        <v>1249</v>
      </c>
      <c r="C1252" t="str">
        <f>INDEX(state,MATCH(Bonus_StatAn!$B1252,Analysis!$A:$A,0))</f>
        <v>successful</v>
      </c>
      <c r="D1252" s="6">
        <f>INDEX(backers,MATCH(Bonus_StatAn!$B1252,Analysis!$A:$A,0))</f>
        <v>81</v>
      </c>
      <c r="E1252" t="b">
        <f t="shared" si="76"/>
        <v>1</v>
      </c>
      <c r="F1252" t="b">
        <f t="shared" si="77"/>
        <v>0</v>
      </c>
      <c r="G1252">
        <f t="shared" si="78"/>
        <v>81</v>
      </c>
      <c r="H1252" t="str">
        <f t="shared" si="79"/>
        <v/>
      </c>
    </row>
    <row r="1253" spans="2:8" x14ac:dyDescent="0.35">
      <c r="B1253" s="6">
        <v>1250</v>
      </c>
      <c r="C1253" t="str">
        <f>INDEX(state,MATCH(Bonus_StatAn!$B1253,Analysis!$A:$A,0))</f>
        <v>successful</v>
      </c>
      <c r="D1253" s="6">
        <f>INDEX(backers,MATCH(Bonus_StatAn!$B1253,Analysis!$A:$A,0))</f>
        <v>508</v>
      </c>
      <c r="E1253" t="b">
        <f t="shared" si="76"/>
        <v>1</v>
      </c>
      <c r="F1253" t="b">
        <f t="shared" si="77"/>
        <v>0</v>
      </c>
      <c r="G1253">
        <f t="shared" si="78"/>
        <v>508</v>
      </c>
      <c r="H1253" t="str">
        <f t="shared" si="79"/>
        <v/>
      </c>
    </row>
    <row r="1254" spans="2:8" x14ac:dyDescent="0.35">
      <c r="B1254" s="6">
        <v>1251</v>
      </c>
      <c r="C1254" t="str">
        <f>INDEX(state,MATCH(Bonus_StatAn!$B1254,Analysis!$A:$A,0))</f>
        <v>successful</v>
      </c>
      <c r="D1254" s="6">
        <f>INDEX(backers,MATCH(Bonus_StatAn!$B1254,Analysis!$A:$A,0))</f>
        <v>74</v>
      </c>
      <c r="E1254" t="b">
        <f t="shared" si="76"/>
        <v>1</v>
      </c>
      <c r="F1254" t="b">
        <f t="shared" si="77"/>
        <v>0</v>
      </c>
      <c r="G1254">
        <f t="shared" si="78"/>
        <v>74</v>
      </c>
      <c r="H1254" t="str">
        <f t="shared" si="79"/>
        <v/>
      </c>
    </row>
    <row r="1255" spans="2:8" x14ac:dyDescent="0.35">
      <c r="B1255" s="6">
        <v>1252</v>
      </c>
      <c r="C1255" t="str">
        <f>INDEX(state,MATCH(Bonus_StatAn!$B1255,Analysis!$A:$A,0))</f>
        <v>successful</v>
      </c>
      <c r="D1255" s="6">
        <f>INDEX(backers,MATCH(Bonus_StatAn!$B1255,Analysis!$A:$A,0))</f>
        <v>141</v>
      </c>
      <c r="E1255" t="b">
        <f t="shared" si="76"/>
        <v>1</v>
      </c>
      <c r="F1255" t="b">
        <f t="shared" si="77"/>
        <v>0</v>
      </c>
      <c r="G1255">
        <f t="shared" si="78"/>
        <v>141</v>
      </c>
      <c r="H1255" t="str">
        <f t="shared" si="79"/>
        <v/>
      </c>
    </row>
    <row r="1256" spans="2:8" x14ac:dyDescent="0.35">
      <c r="B1256" s="6">
        <v>1253</v>
      </c>
      <c r="C1256" t="str">
        <f>INDEX(state,MATCH(Bonus_StatAn!$B1256,Analysis!$A:$A,0))</f>
        <v>successful</v>
      </c>
      <c r="D1256" s="6">
        <f>INDEX(backers,MATCH(Bonus_StatAn!$B1256,Analysis!$A:$A,0))</f>
        <v>711</v>
      </c>
      <c r="E1256" t="b">
        <f t="shared" si="76"/>
        <v>1</v>
      </c>
      <c r="F1256" t="b">
        <f t="shared" si="77"/>
        <v>0</v>
      </c>
      <c r="G1256">
        <f t="shared" si="78"/>
        <v>711</v>
      </c>
      <c r="H1256" t="str">
        <f t="shared" si="79"/>
        <v/>
      </c>
    </row>
    <row r="1257" spans="2:8" x14ac:dyDescent="0.35">
      <c r="B1257" s="6">
        <v>1254</v>
      </c>
      <c r="C1257" t="str">
        <f>INDEX(state,MATCH(Bonus_StatAn!$B1257,Analysis!$A:$A,0))</f>
        <v>successful</v>
      </c>
      <c r="D1257" s="6">
        <f>INDEX(backers,MATCH(Bonus_StatAn!$B1257,Analysis!$A:$A,0))</f>
        <v>141</v>
      </c>
      <c r="E1257" t="b">
        <f t="shared" si="76"/>
        <v>1</v>
      </c>
      <c r="F1257" t="b">
        <f t="shared" si="77"/>
        <v>0</v>
      </c>
      <c r="G1257">
        <f t="shared" si="78"/>
        <v>141</v>
      </c>
      <c r="H1257" t="str">
        <f t="shared" si="79"/>
        <v/>
      </c>
    </row>
    <row r="1258" spans="2:8" x14ac:dyDescent="0.35">
      <c r="B1258" s="6">
        <v>1255</v>
      </c>
      <c r="C1258" t="str">
        <f>INDEX(state,MATCH(Bonus_StatAn!$B1258,Analysis!$A:$A,0))</f>
        <v>successful</v>
      </c>
      <c r="D1258" s="6">
        <f>INDEX(backers,MATCH(Bonus_StatAn!$B1258,Analysis!$A:$A,0))</f>
        <v>109</v>
      </c>
      <c r="E1258" t="b">
        <f t="shared" si="76"/>
        <v>1</v>
      </c>
      <c r="F1258" t="b">
        <f t="shared" si="77"/>
        <v>0</v>
      </c>
      <c r="G1258">
        <f t="shared" si="78"/>
        <v>109</v>
      </c>
      <c r="H1258" t="str">
        <f t="shared" si="79"/>
        <v/>
      </c>
    </row>
    <row r="1259" spans="2:8" x14ac:dyDescent="0.35">
      <c r="B1259" s="6">
        <v>1256</v>
      </c>
      <c r="C1259" t="str">
        <f>INDEX(state,MATCH(Bonus_StatAn!$B1259,Analysis!$A:$A,0))</f>
        <v>successful</v>
      </c>
      <c r="D1259" s="6">
        <f>INDEX(backers,MATCH(Bonus_StatAn!$B1259,Analysis!$A:$A,0))</f>
        <v>361</v>
      </c>
      <c r="E1259" t="b">
        <f t="shared" si="76"/>
        <v>1</v>
      </c>
      <c r="F1259" t="b">
        <f t="shared" si="77"/>
        <v>0</v>
      </c>
      <c r="G1259">
        <f t="shared" si="78"/>
        <v>361</v>
      </c>
      <c r="H1259" t="str">
        <f t="shared" si="79"/>
        <v/>
      </c>
    </row>
    <row r="1260" spans="2:8" x14ac:dyDescent="0.35">
      <c r="B1260" s="6">
        <v>1257</v>
      </c>
      <c r="C1260" t="str">
        <f>INDEX(state,MATCH(Bonus_StatAn!$B1260,Analysis!$A:$A,0))</f>
        <v>successful</v>
      </c>
      <c r="D1260" s="6">
        <f>INDEX(backers,MATCH(Bonus_StatAn!$B1260,Analysis!$A:$A,0))</f>
        <v>176</v>
      </c>
      <c r="E1260" t="b">
        <f t="shared" si="76"/>
        <v>1</v>
      </c>
      <c r="F1260" t="b">
        <f t="shared" si="77"/>
        <v>0</v>
      </c>
      <c r="G1260">
        <f t="shared" si="78"/>
        <v>176</v>
      </c>
      <c r="H1260" t="str">
        <f t="shared" si="79"/>
        <v/>
      </c>
    </row>
    <row r="1261" spans="2:8" x14ac:dyDescent="0.35">
      <c r="B1261" s="6">
        <v>1258</v>
      </c>
      <c r="C1261" t="str">
        <f>INDEX(state,MATCH(Bonus_StatAn!$B1261,Analysis!$A:$A,0))</f>
        <v>successful</v>
      </c>
      <c r="D1261" s="6">
        <f>INDEX(backers,MATCH(Bonus_StatAn!$B1261,Analysis!$A:$A,0))</f>
        <v>670</v>
      </c>
      <c r="E1261" t="b">
        <f t="shared" si="76"/>
        <v>1</v>
      </c>
      <c r="F1261" t="b">
        <f t="shared" si="77"/>
        <v>0</v>
      </c>
      <c r="G1261">
        <f t="shared" si="78"/>
        <v>670</v>
      </c>
      <c r="H1261" t="str">
        <f t="shared" si="79"/>
        <v/>
      </c>
    </row>
    <row r="1262" spans="2:8" x14ac:dyDescent="0.35">
      <c r="B1262" s="6">
        <v>1259</v>
      </c>
      <c r="C1262" t="str">
        <f>INDEX(state,MATCH(Bonus_StatAn!$B1262,Analysis!$A:$A,0))</f>
        <v>successful</v>
      </c>
      <c r="D1262" s="6">
        <f>INDEX(backers,MATCH(Bonus_StatAn!$B1262,Analysis!$A:$A,0))</f>
        <v>96</v>
      </c>
      <c r="E1262" t="b">
        <f t="shared" si="76"/>
        <v>1</v>
      </c>
      <c r="F1262" t="b">
        <f t="shared" si="77"/>
        <v>0</v>
      </c>
      <c r="G1262">
        <f t="shared" si="78"/>
        <v>96</v>
      </c>
      <c r="H1262" t="str">
        <f t="shared" si="79"/>
        <v/>
      </c>
    </row>
    <row r="1263" spans="2:8" x14ac:dyDescent="0.35">
      <c r="B1263" s="6">
        <v>1260</v>
      </c>
      <c r="C1263" t="str">
        <f>INDEX(state,MATCH(Bonus_StatAn!$B1263,Analysis!$A:$A,0))</f>
        <v>successful</v>
      </c>
      <c r="D1263" s="6">
        <f>INDEX(backers,MATCH(Bonus_StatAn!$B1263,Analysis!$A:$A,0))</f>
        <v>74</v>
      </c>
      <c r="E1263" t="b">
        <f t="shared" si="76"/>
        <v>1</v>
      </c>
      <c r="F1263" t="b">
        <f t="shared" si="77"/>
        <v>0</v>
      </c>
      <c r="G1263">
        <f t="shared" si="78"/>
        <v>74</v>
      </c>
      <c r="H1263" t="str">
        <f t="shared" si="79"/>
        <v/>
      </c>
    </row>
    <row r="1264" spans="2:8" x14ac:dyDescent="0.35">
      <c r="B1264" s="6">
        <v>1261</v>
      </c>
      <c r="C1264" t="str">
        <f>INDEX(state,MATCH(Bonus_StatAn!$B1264,Analysis!$A:$A,0))</f>
        <v>successful</v>
      </c>
      <c r="D1264" s="6">
        <f>INDEX(backers,MATCH(Bonus_StatAn!$B1264,Analysis!$A:$A,0))</f>
        <v>52</v>
      </c>
      <c r="E1264" t="b">
        <f t="shared" si="76"/>
        <v>1</v>
      </c>
      <c r="F1264" t="b">
        <f t="shared" si="77"/>
        <v>0</v>
      </c>
      <c r="G1264">
        <f t="shared" si="78"/>
        <v>52</v>
      </c>
      <c r="H1264" t="str">
        <f t="shared" si="79"/>
        <v/>
      </c>
    </row>
    <row r="1265" spans="2:8" x14ac:dyDescent="0.35">
      <c r="B1265" s="6">
        <v>1262</v>
      </c>
      <c r="C1265" t="str">
        <f>INDEX(state,MATCH(Bonus_StatAn!$B1265,Analysis!$A:$A,0))</f>
        <v>successful</v>
      </c>
      <c r="D1265" s="6">
        <f>INDEX(backers,MATCH(Bonus_StatAn!$B1265,Analysis!$A:$A,0))</f>
        <v>105</v>
      </c>
      <c r="E1265" t="b">
        <f t="shared" si="76"/>
        <v>1</v>
      </c>
      <c r="F1265" t="b">
        <f t="shared" si="77"/>
        <v>0</v>
      </c>
      <c r="G1265">
        <f t="shared" si="78"/>
        <v>105</v>
      </c>
      <c r="H1265" t="str">
        <f t="shared" si="79"/>
        <v/>
      </c>
    </row>
    <row r="1266" spans="2:8" x14ac:dyDescent="0.35">
      <c r="B1266" s="6">
        <v>1263</v>
      </c>
      <c r="C1266" t="str">
        <f>INDEX(state,MATCH(Bonus_StatAn!$B1266,Analysis!$A:$A,0))</f>
        <v>successful</v>
      </c>
      <c r="D1266" s="6">
        <f>INDEX(backers,MATCH(Bonus_StatAn!$B1266,Analysis!$A:$A,0))</f>
        <v>41</v>
      </c>
      <c r="E1266" t="b">
        <f t="shared" si="76"/>
        <v>1</v>
      </c>
      <c r="F1266" t="b">
        <f t="shared" si="77"/>
        <v>0</v>
      </c>
      <c r="G1266">
        <f t="shared" si="78"/>
        <v>41</v>
      </c>
      <c r="H1266" t="str">
        <f t="shared" si="79"/>
        <v/>
      </c>
    </row>
    <row r="1267" spans="2:8" x14ac:dyDescent="0.35">
      <c r="B1267" s="6">
        <v>1264</v>
      </c>
      <c r="C1267" t="str">
        <f>INDEX(state,MATCH(Bonus_StatAn!$B1267,Analysis!$A:$A,0))</f>
        <v>successful</v>
      </c>
      <c r="D1267" s="6">
        <f>INDEX(backers,MATCH(Bonus_StatAn!$B1267,Analysis!$A:$A,0))</f>
        <v>34</v>
      </c>
      <c r="E1267" t="b">
        <f t="shared" si="76"/>
        <v>1</v>
      </c>
      <c r="F1267" t="b">
        <f t="shared" si="77"/>
        <v>0</v>
      </c>
      <c r="G1267">
        <f t="shared" si="78"/>
        <v>34</v>
      </c>
      <c r="H1267" t="str">
        <f t="shared" si="79"/>
        <v/>
      </c>
    </row>
    <row r="1268" spans="2:8" x14ac:dyDescent="0.35">
      <c r="B1268" s="6">
        <v>1265</v>
      </c>
      <c r="C1268" t="str">
        <f>INDEX(state,MATCH(Bonus_StatAn!$B1268,Analysis!$A:$A,0))</f>
        <v>successful</v>
      </c>
      <c r="D1268" s="6">
        <f>INDEX(backers,MATCH(Bonus_StatAn!$B1268,Analysis!$A:$A,0))</f>
        <v>66</v>
      </c>
      <c r="E1268" t="b">
        <f t="shared" si="76"/>
        <v>1</v>
      </c>
      <c r="F1268" t="b">
        <f t="shared" si="77"/>
        <v>0</v>
      </c>
      <c r="G1268">
        <f t="shared" si="78"/>
        <v>66</v>
      </c>
      <c r="H1268" t="str">
        <f t="shared" si="79"/>
        <v/>
      </c>
    </row>
    <row r="1269" spans="2:8" x14ac:dyDescent="0.35">
      <c r="B1269" s="6">
        <v>1266</v>
      </c>
      <c r="C1269" t="str">
        <f>INDEX(state,MATCH(Bonus_StatAn!$B1269,Analysis!$A:$A,0))</f>
        <v>successful</v>
      </c>
      <c r="D1269" s="6">
        <f>INDEX(backers,MATCH(Bonus_StatAn!$B1269,Analysis!$A:$A,0))</f>
        <v>50</v>
      </c>
      <c r="E1269" t="b">
        <f t="shared" si="76"/>
        <v>1</v>
      </c>
      <c r="F1269" t="b">
        <f t="shared" si="77"/>
        <v>0</v>
      </c>
      <c r="G1269">
        <f t="shared" si="78"/>
        <v>50</v>
      </c>
      <c r="H1269" t="str">
        <f t="shared" si="79"/>
        <v/>
      </c>
    </row>
    <row r="1270" spans="2:8" x14ac:dyDescent="0.35">
      <c r="B1270" s="6">
        <v>1267</v>
      </c>
      <c r="C1270" t="str">
        <f>INDEX(state,MATCH(Bonus_StatAn!$B1270,Analysis!$A:$A,0))</f>
        <v>successful</v>
      </c>
      <c r="D1270" s="6">
        <f>INDEX(backers,MATCH(Bonus_StatAn!$B1270,Analysis!$A:$A,0))</f>
        <v>159</v>
      </c>
      <c r="E1270" t="b">
        <f t="shared" si="76"/>
        <v>1</v>
      </c>
      <c r="F1270" t="b">
        <f t="shared" si="77"/>
        <v>0</v>
      </c>
      <c r="G1270">
        <f t="shared" si="78"/>
        <v>159</v>
      </c>
      <c r="H1270" t="str">
        <f t="shared" si="79"/>
        <v/>
      </c>
    </row>
    <row r="1271" spans="2:8" x14ac:dyDescent="0.35">
      <c r="B1271" s="6">
        <v>1268</v>
      </c>
      <c r="C1271" t="str">
        <f>INDEX(state,MATCH(Bonus_StatAn!$B1271,Analysis!$A:$A,0))</f>
        <v>successful</v>
      </c>
      <c r="D1271" s="6">
        <f>INDEX(backers,MATCH(Bonus_StatAn!$B1271,Analysis!$A:$A,0))</f>
        <v>182</v>
      </c>
      <c r="E1271" t="b">
        <f t="shared" si="76"/>
        <v>1</v>
      </c>
      <c r="F1271" t="b">
        <f t="shared" si="77"/>
        <v>0</v>
      </c>
      <c r="G1271">
        <f t="shared" si="78"/>
        <v>182</v>
      </c>
      <c r="H1271" t="str">
        <f t="shared" si="79"/>
        <v/>
      </c>
    </row>
    <row r="1272" spans="2:8" x14ac:dyDescent="0.35">
      <c r="B1272" s="6">
        <v>1269</v>
      </c>
      <c r="C1272" t="str">
        <f>INDEX(state,MATCH(Bonus_StatAn!$B1272,Analysis!$A:$A,0))</f>
        <v>successful</v>
      </c>
      <c r="D1272" s="6">
        <f>INDEX(backers,MATCH(Bonus_StatAn!$B1272,Analysis!$A:$A,0))</f>
        <v>206</v>
      </c>
      <c r="E1272" t="b">
        <f t="shared" si="76"/>
        <v>1</v>
      </c>
      <c r="F1272" t="b">
        <f t="shared" si="77"/>
        <v>0</v>
      </c>
      <c r="G1272">
        <f t="shared" si="78"/>
        <v>206</v>
      </c>
      <c r="H1272" t="str">
        <f t="shared" si="79"/>
        <v/>
      </c>
    </row>
    <row r="1273" spans="2:8" x14ac:dyDescent="0.35">
      <c r="B1273" s="6">
        <v>1270</v>
      </c>
      <c r="C1273" t="str">
        <f>INDEX(state,MATCH(Bonus_StatAn!$B1273,Analysis!$A:$A,0))</f>
        <v>successful</v>
      </c>
      <c r="D1273" s="6">
        <f>INDEX(backers,MATCH(Bonus_StatAn!$B1273,Analysis!$A:$A,0))</f>
        <v>169</v>
      </c>
      <c r="E1273" t="b">
        <f t="shared" si="76"/>
        <v>1</v>
      </c>
      <c r="F1273" t="b">
        <f t="shared" si="77"/>
        <v>0</v>
      </c>
      <c r="G1273">
        <f t="shared" si="78"/>
        <v>169</v>
      </c>
      <c r="H1273" t="str">
        <f t="shared" si="79"/>
        <v/>
      </c>
    </row>
    <row r="1274" spans="2:8" x14ac:dyDescent="0.35">
      <c r="B1274" s="6">
        <v>1271</v>
      </c>
      <c r="C1274" t="str">
        <f>INDEX(state,MATCH(Bonus_StatAn!$B1274,Analysis!$A:$A,0))</f>
        <v>successful</v>
      </c>
      <c r="D1274" s="6">
        <f>INDEX(backers,MATCH(Bonus_StatAn!$B1274,Analysis!$A:$A,0))</f>
        <v>31</v>
      </c>
      <c r="E1274" t="b">
        <f t="shared" si="76"/>
        <v>1</v>
      </c>
      <c r="F1274" t="b">
        <f t="shared" si="77"/>
        <v>0</v>
      </c>
      <c r="G1274">
        <f t="shared" si="78"/>
        <v>31</v>
      </c>
      <c r="H1274" t="str">
        <f t="shared" si="79"/>
        <v/>
      </c>
    </row>
    <row r="1275" spans="2:8" x14ac:dyDescent="0.35">
      <c r="B1275" s="6">
        <v>1272</v>
      </c>
      <c r="C1275" t="str">
        <f>INDEX(state,MATCH(Bonus_StatAn!$B1275,Analysis!$A:$A,0))</f>
        <v>successful</v>
      </c>
      <c r="D1275" s="6">
        <f>INDEX(backers,MATCH(Bonus_StatAn!$B1275,Analysis!$A:$A,0))</f>
        <v>28</v>
      </c>
      <c r="E1275" t="b">
        <f t="shared" si="76"/>
        <v>1</v>
      </c>
      <c r="F1275" t="b">
        <f t="shared" si="77"/>
        <v>0</v>
      </c>
      <c r="G1275">
        <f t="shared" si="78"/>
        <v>28</v>
      </c>
      <c r="H1275" t="str">
        <f t="shared" si="79"/>
        <v/>
      </c>
    </row>
    <row r="1276" spans="2:8" x14ac:dyDescent="0.35">
      <c r="B1276" s="6">
        <v>1273</v>
      </c>
      <c r="C1276" t="str">
        <f>INDEX(state,MATCH(Bonus_StatAn!$B1276,Analysis!$A:$A,0))</f>
        <v>successful</v>
      </c>
      <c r="D1276" s="6">
        <f>INDEX(backers,MATCH(Bonus_StatAn!$B1276,Analysis!$A:$A,0))</f>
        <v>54</v>
      </c>
      <c r="E1276" t="b">
        <f t="shared" si="76"/>
        <v>1</v>
      </c>
      <c r="F1276" t="b">
        <f t="shared" si="77"/>
        <v>0</v>
      </c>
      <c r="G1276">
        <f t="shared" si="78"/>
        <v>54</v>
      </c>
      <c r="H1276" t="str">
        <f t="shared" si="79"/>
        <v/>
      </c>
    </row>
    <row r="1277" spans="2:8" x14ac:dyDescent="0.35">
      <c r="B1277" s="6">
        <v>1274</v>
      </c>
      <c r="C1277" t="str">
        <f>INDEX(state,MATCH(Bonus_StatAn!$B1277,Analysis!$A:$A,0))</f>
        <v>successful</v>
      </c>
      <c r="D1277" s="6">
        <f>INDEX(backers,MATCH(Bonus_StatAn!$B1277,Analysis!$A:$A,0))</f>
        <v>467</v>
      </c>
      <c r="E1277" t="b">
        <f t="shared" si="76"/>
        <v>1</v>
      </c>
      <c r="F1277" t="b">
        <f t="shared" si="77"/>
        <v>0</v>
      </c>
      <c r="G1277">
        <f t="shared" si="78"/>
        <v>467</v>
      </c>
      <c r="H1277" t="str">
        <f t="shared" si="79"/>
        <v/>
      </c>
    </row>
    <row r="1278" spans="2:8" x14ac:dyDescent="0.35">
      <c r="B1278" s="6">
        <v>1275</v>
      </c>
      <c r="C1278" t="str">
        <f>INDEX(state,MATCH(Bonus_StatAn!$B1278,Analysis!$A:$A,0))</f>
        <v>successful</v>
      </c>
      <c r="D1278" s="6">
        <f>INDEX(backers,MATCH(Bonus_StatAn!$B1278,Analysis!$A:$A,0))</f>
        <v>389</v>
      </c>
      <c r="E1278" t="b">
        <f t="shared" si="76"/>
        <v>1</v>
      </c>
      <c r="F1278" t="b">
        <f t="shared" si="77"/>
        <v>0</v>
      </c>
      <c r="G1278">
        <f t="shared" si="78"/>
        <v>389</v>
      </c>
      <c r="H1278" t="str">
        <f t="shared" si="79"/>
        <v/>
      </c>
    </row>
    <row r="1279" spans="2:8" x14ac:dyDescent="0.35">
      <c r="B1279" s="6">
        <v>1276</v>
      </c>
      <c r="C1279" t="str">
        <f>INDEX(state,MATCH(Bonus_StatAn!$B1279,Analysis!$A:$A,0))</f>
        <v>successful</v>
      </c>
      <c r="D1279" s="6">
        <f>INDEX(backers,MATCH(Bonus_StatAn!$B1279,Analysis!$A:$A,0))</f>
        <v>68</v>
      </c>
      <c r="E1279" t="b">
        <f t="shared" si="76"/>
        <v>1</v>
      </c>
      <c r="F1279" t="b">
        <f t="shared" si="77"/>
        <v>0</v>
      </c>
      <c r="G1279">
        <f t="shared" si="78"/>
        <v>68</v>
      </c>
      <c r="H1279" t="str">
        <f t="shared" si="79"/>
        <v/>
      </c>
    </row>
    <row r="1280" spans="2:8" x14ac:dyDescent="0.35">
      <c r="B1280" s="6">
        <v>1277</v>
      </c>
      <c r="C1280" t="str">
        <f>INDEX(state,MATCH(Bonus_StatAn!$B1280,Analysis!$A:$A,0))</f>
        <v>successful</v>
      </c>
      <c r="D1280" s="6">
        <f>INDEX(backers,MATCH(Bonus_StatAn!$B1280,Analysis!$A:$A,0))</f>
        <v>413</v>
      </c>
      <c r="E1280" t="b">
        <f t="shared" si="76"/>
        <v>1</v>
      </c>
      <c r="F1280" t="b">
        <f t="shared" si="77"/>
        <v>0</v>
      </c>
      <c r="G1280">
        <f t="shared" si="78"/>
        <v>413</v>
      </c>
      <c r="H1280" t="str">
        <f t="shared" si="79"/>
        <v/>
      </c>
    </row>
    <row r="1281" spans="2:8" x14ac:dyDescent="0.35">
      <c r="B1281" s="6">
        <v>1278</v>
      </c>
      <c r="C1281" t="str">
        <f>INDEX(state,MATCH(Bonus_StatAn!$B1281,Analysis!$A:$A,0))</f>
        <v>successful</v>
      </c>
      <c r="D1281" s="6">
        <f>INDEX(backers,MATCH(Bonus_StatAn!$B1281,Analysis!$A:$A,0))</f>
        <v>190</v>
      </c>
      <c r="E1281" t="b">
        <f t="shared" si="76"/>
        <v>1</v>
      </c>
      <c r="F1281" t="b">
        <f t="shared" si="77"/>
        <v>0</v>
      </c>
      <c r="G1281">
        <f t="shared" si="78"/>
        <v>190</v>
      </c>
      <c r="H1281" t="str">
        <f t="shared" si="79"/>
        <v/>
      </c>
    </row>
    <row r="1282" spans="2:8" x14ac:dyDescent="0.35">
      <c r="B1282" s="6">
        <v>1279</v>
      </c>
      <c r="C1282" t="str">
        <f>INDEX(state,MATCH(Bonus_StatAn!$B1282,Analysis!$A:$A,0))</f>
        <v>successful</v>
      </c>
      <c r="D1282" s="6">
        <f>INDEX(backers,MATCH(Bonus_StatAn!$B1282,Analysis!$A:$A,0))</f>
        <v>189</v>
      </c>
      <c r="E1282" t="b">
        <f t="shared" si="76"/>
        <v>1</v>
      </c>
      <c r="F1282" t="b">
        <f t="shared" si="77"/>
        <v>0</v>
      </c>
      <c r="G1282">
        <f t="shared" si="78"/>
        <v>189</v>
      </c>
      <c r="H1282" t="str">
        <f t="shared" si="79"/>
        <v/>
      </c>
    </row>
    <row r="1283" spans="2:8" x14ac:dyDescent="0.35">
      <c r="B1283" s="6">
        <v>1280</v>
      </c>
      <c r="C1283" t="str">
        <f>INDEX(state,MATCH(Bonus_StatAn!$B1283,Analysis!$A:$A,0))</f>
        <v>successful</v>
      </c>
      <c r="D1283" s="6">
        <f>INDEX(backers,MATCH(Bonus_StatAn!$B1283,Analysis!$A:$A,0))</f>
        <v>130</v>
      </c>
      <c r="E1283" t="b">
        <f t="shared" si="76"/>
        <v>1</v>
      </c>
      <c r="F1283" t="b">
        <f t="shared" si="77"/>
        <v>0</v>
      </c>
      <c r="G1283">
        <f t="shared" si="78"/>
        <v>130</v>
      </c>
      <c r="H1283" t="str">
        <f t="shared" si="79"/>
        <v/>
      </c>
    </row>
    <row r="1284" spans="2:8" x14ac:dyDescent="0.35">
      <c r="B1284" s="6">
        <v>1281</v>
      </c>
      <c r="C1284" t="str">
        <f>INDEX(state,MATCH(Bonus_StatAn!$B1284,Analysis!$A:$A,0))</f>
        <v>successful</v>
      </c>
      <c r="D1284" s="6">
        <f>INDEX(backers,MATCH(Bonus_StatAn!$B1284,Analysis!$A:$A,0))</f>
        <v>74</v>
      </c>
      <c r="E1284" t="b">
        <f t="shared" ref="E1284:E1347" si="80">$C1284="successful"</f>
        <v>1</v>
      </c>
      <c r="F1284" t="b">
        <f t="shared" ref="F1284:F1347" si="81">OR($C1284="canceled", $C1284="failed")</f>
        <v>0</v>
      </c>
      <c r="G1284">
        <f t="shared" ref="G1284:G1347" si="82">IF($E1284, D1284, "")</f>
        <v>74</v>
      </c>
      <c r="H1284" t="str">
        <f t="shared" ref="H1284:H1347" si="83">IF(F1284, D1284, "")</f>
        <v/>
      </c>
    </row>
    <row r="1285" spans="2:8" x14ac:dyDescent="0.35">
      <c r="B1285" s="6">
        <v>1282</v>
      </c>
      <c r="C1285" t="str">
        <f>INDEX(state,MATCH(Bonus_StatAn!$B1285,Analysis!$A:$A,0))</f>
        <v>successful</v>
      </c>
      <c r="D1285" s="6">
        <f>INDEX(backers,MATCH(Bonus_StatAn!$B1285,Analysis!$A:$A,0))</f>
        <v>274</v>
      </c>
      <c r="E1285" t="b">
        <f t="shared" si="80"/>
        <v>1</v>
      </c>
      <c r="F1285" t="b">
        <f t="shared" si="81"/>
        <v>0</v>
      </c>
      <c r="G1285">
        <f t="shared" si="82"/>
        <v>274</v>
      </c>
      <c r="H1285" t="str">
        <f t="shared" si="83"/>
        <v/>
      </c>
    </row>
    <row r="1286" spans="2:8" x14ac:dyDescent="0.35">
      <c r="B1286" s="6">
        <v>1283</v>
      </c>
      <c r="C1286" t="str">
        <f>INDEX(state,MATCH(Bonus_StatAn!$B1286,Analysis!$A:$A,0))</f>
        <v>successful</v>
      </c>
      <c r="D1286" s="6">
        <f>INDEX(backers,MATCH(Bonus_StatAn!$B1286,Analysis!$A:$A,0))</f>
        <v>22</v>
      </c>
      <c r="E1286" t="b">
        <f t="shared" si="80"/>
        <v>1</v>
      </c>
      <c r="F1286" t="b">
        <f t="shared" si="81"/>
        <v>0</v>
      </c>
      <c r="G1286">
        <f t="shared" si="82"/>
        <v>22</v>
      </c>
      <c r="H1286" t="str">
        <f t="shared" si="83"/>
        <v/>
      </c>
    </row>
    <row r="1287" spans="2:8" x14ac:dyDescent="0.35">
      <c r="B1287" s="6">
        <v>1284</v>
      </c>
      <c r="C1287" t="str">
        <f>INDEX(state,MATCH(Bonus_StatAn!$B1287,Analysis!$A:$A,0))</f>
        <v>successful</v>
      </c>
      <c r="D1287" s="6">
        <f>INDEX(backers,MATCH(Bonus_StatAn!$B1287,Analysis!$A:$A,0))</f>
        <v>31</v>
      </c>
      <c r="E1287" t="b">
        <f t="shared" si="80"/>
        <v>1</v>
      </c>
      <c r="F1287" t="b">
        <f t="shared" si="81"/>
        <v>0</v>
      </c>
      <c r="G1287">
        <f t="shared" si="82"/>
        <v>31</v>
      </c>
      <c r="H1287" t="str">
        <f t="shared" si="83"/>
        <v/>
      </c>
    </row>
    <row r="1288" spans="2:8" x14ac:dyDescent="0.35">
      <c r="B1288" s="6">
        <v>1285</v>
      </c>
      <c r="C1288" t="str">
        <f>INDEX(state,MATCH(Bonus_StatAn!$B1288,Analysis!$A:$A,0))</f>
        <v>successful</v>
      </c>
      <c r="D1288" s="6">
        <f>INDEX(backers,MATCH(Bonus_StatAn!$B1288,Analysis!$A:$A,0))</f>
        <v>63</v>
      </c>
      <c r="E1288" t="b">
        <f t="shared" si="80"/>
        <v>1</v>
      </c>
      <c r="F1288" t="b">
        <f t="shared" si="81"/>
        <v>0</v>
      </c>
      <c r="G1288">
        <f t="shared" si="82"/>
        <v>63</v>
      </c>
      <c r="H1288" t="str">
        <f t="shared" si="83"/>
        <v/>
      </c>
    </row>
    <row r="1289" spans="2:8" x14ac:dyDescent="0.35">
      <c r="B1289" s="6">
        <v>1286</v>
      </c>
      <c r="C1289" t="str">
        <f>INDEX(state,MATCH(Bonus_StatAn!$B1289,Analysis!$A:$A,0))</f>
        <v>successful</v>
      </c>
      <c r="D1289" s="6">
        <f>INDEX(backers,MATCH(Bonus_StatAn!$B1289,Analysis!$A:$A,0))</f>
        <v>20</v>
      </c>
      <c r="E1289" t="b">
        <f t="shared" si="80"/>
        <v>1</v>
      </c>
      <c r="F1289" t="b">
        <f t="shared" si="81"/>
        <v>0</v>
      </c>
      <c r="G1289">
        <f t="shared" si="82"/>
        <v>20</v>
      </c>
      <c r="H1289" t="str">
        <f t="shared" si="83"/>
        <v/>
      </c>
    </row>
    <row r="1290" spans="2:8" x14ac:dyDescent="0.35">
      <c r="B1290" s="6">
        <v>1287</v>
      </c>
      <c r="C1290" t="str">
        <f>INDEX(state,MATCH(Bonus_StatAn!$B1290,Analysis!$A:$A,0))</f>
        <v>successful</v>
      </c>
      <c r="D1290" s="6">
        <f>INDEX(backers,MATCH(Bonus_StatAn!$B1290,Analysis!$A:$A,0))</f>
        <v>25</v>
      </c>
      <c r="E1290" t="b">
        <f t="shared" si="80"/>
        <v>1</v>
      </c>
      <c r="F1290" t="b">
        <f t="shared" si="81"/>
        <v>0</v>
      </c>
      <c r="G1290">
        <f t="shared" si="82"/>
        <v>25</v>
      </c>
      <c r="H1290" t="str">
        <f t="shared" si="83"/>
        <v/>
      </c>
    </row>
    <row r="1291" spans="2:8" x14ac:dyDescent="0.35">
      <c r="B1291" s="6">
        <v>1288</v>
      </c>
      <c r="C1291" t="str">
        <f>INDEX(state,MATCH(Bonus_StatAn!$B1291,Analysis!$A:$A,0))</f>
        <v>successful</v>
      </c>
      <c r="D1291" s="6">
        <f>INDEX(backers,MATCH(Bonus_StatAn!$B1291,Analysis!$A:$A,0))</f>
        <v>61</v>
      </c>
      <c r="E1291" t="b">
        <f t="shared" si="80"/>
        <v>1</v>
      </c>
      <c r="F1291" t="b">
        <f t="shared" si="81"/>
        <v>0</v>
      </c>
      <c r="G1291">
        <f t="shared" si="82"/>
        <v>61</v>
      </c>
      <c r="H1291" t="str">
        <f t="shared" si="83"/>
        <v/>
      </c>
    </row>
    <row r="1292" spans="2:8" x14ac:dyDescent="0.35">
      <c r="B1292" s="6">
        <v>1289</v>
      </c>
      <c r="C1292" t="str">
        <f>INDEX(state,MATCH(Bonus_StatAn!$B1292,Analysis!$A:$A,0))</f>
        <v>successful</v>
      </c>
      <c r="D1292" s="6">
        <f>INDEX(backers,MATCH(Bonus_StatAn!$B1292,Analysis!$A:$A,0))</f>
        <v>52</v>
      </c>
      <c r="E1292" t="b">
        <f t="shared" si="80"/>
        <v>1</v>
      </c>
      <c r="F1292" t="b">
        <f t="shared" si="81"/>
        <v>0</v>
      </c>
      <c r="G1292">
        <f t="shared" si="82"/>
        <v>52</v>
      </c>
      <c r="H1292" t="str">
        <f t="shared" si="83"/>
        <v/>
      </c>
    </row>
    <row r="1293" spans="2:8" x14ac:dyDescent="0.35">
      <c r="B1293" s="6">
        <v>1290</v>
      </c>
      <c r="C1293" t="str">
        <f>INDEX(state,MATCH(Bonus_StatAn!$B1293,Analysis!$A:$A,0))</f>
        <v>successful</v>
      </c>
      <c r="D1293" s="6">
        <f>INDEX(backers,MATCH(Bonus_StatAn!$B1293,Analysis!$A:$A,0))</f>
        <v>86</v>
      </c>
      <c r="E1293" t="b">
        <f t="shared" si="80"/>
        <v>1</v>
      </c>
      <c r="F1293" t="b">
        <f t="shared" si="81"/>
        <v>0</v>
      </c>
      <c r="G1293">
        <f t="shared" si="82"/>
        <v>86</v>
      </c>
      <c r="H1293" t="str">
        <f t="shared" si="83"/>
        <v/>
      </c>
    </row>
    <row r="1294" spans="2:8" x14ac:dyDescent="0.35">
      <c r="B1294" s="6">
        <v>1291</v>
      </c>
      <c r="C1294" t="str">
        <f>INDEX(state,MATCH(Bonus_StatAn!$B1294,Analysis!$A:$A,0))</f>
        <v>successful</v>
      </c>
      <c r="D1294" s="6">
        <f>INDEX(backers,MATCH(Bonus_StatAn!$B1294,Analysis!$A:$A,0))</f>
        <v>42</v>
      </c>
      <c r="E1294" t="b">
        <f t="shared" si="80"/>
        <v>1</v>
      </c>
      <c r="F1294" t="b">
        <f t="shared" si="81"/>
        <v>0</v>
      </c>
      <c r="G1294">
        <f t="shared" si="82"/>
        <v>42</v>
      </c>
      <c r="H1294" t="str">
        <f t="shared" si="83"/>
        <v/>
      </c>
    </row>
    <row r="1295" spans="2:8" x14ac:dyDescent="0.35">
      <c r="B1295" s="6">
        <v>1292</v>
      </c>
      <c r="C1295" t="str">
        <f>INDEX(state,MATCH(Bonus_StatAn!$B1295,Analysis!$A:$A,0))</f>
        <v>successful</v>
      </c>
      <c r="D1295" s="6">
        <f>INDEX(backers,MATCH(Bonus_StatAn!$B1295,Analysis!$A:$A,0))</f>
        <v>52</v>
      </c>
      <c r="E1295" t="b">
        <f t="shared" si="80"/>
        <v>1</v>
      </c>
      <c r="F1295" t="b">
        <f t="shared" si="81"/>
        <v>0</v>
      </c>
      <c r="G1295">
        <f t="shared" si="82"/>
        <v>52</v>
      </c>
      <c r="H1295" t="str">
        <f t="shared" si="83"/>
        <v/>
      </c>
    </row>
    <row r="1296" spans="2:8" x14ac:dyDescent="0.35">
      <c r="B1296" s="6">
        <v>1293</v>
      </c>
      <c r="C1296" t="str">
        <f>INDEX(state,MATCH(Bonus_StatAn!$B1296,Analysis!$A:$A,0))</f>
        <v>successful</v>
      </c>
      <c r="D1296" s="6">
        <f>INDEX(backers,MATCH(Bonus_StatAn!$B1296,Analysis!$A:$A,0))</f>
        <v>120</v>
      </c>
      <c r="E1296" t="b">
        <f t="shared" si="80"/>
        <v>1</v>
      </c>
      <c r="F1296" t="b">
        <f t="shared" si="81"/>
        <v>0</v>
      </c>
      <c r="G1296">
        <f t="shared" si="82"/>
        <v>120</v>
      </c>
      <c r="H1296" t="str">
        <f t="shared" si="83"/>
        <v/>
      </c>
    </row>
    <row r="1297" spans="2:8" x14ac:dyDescent="0.35">
      <c r="B1297" s="6">
        <v>1294</v>
      </c>
      <c r="C1297" t="str">
        <f>INDEX(state,MATCH(Bonus_StatAn!$B1297,Analysis!$A:$A,0))</f>
        <v>successful</v>
      </c>
      <c r="D1297" s="6">
        <f>INDEX(backers,MATCH(Bonus_StatAn!$B1297,Analysis!$A:$A,0))</f>
        <v>22</v>
      </c>
      <c r="E1297" t="b">
        <f t="shared" si="80"/>
        <v>1</v>
      </c>
      <c r="F1297" t="b">
        <f t="shared" si="81"/>
        <v>0</v>
      </c>
      <c r="G1297">
        <f t="shared" si="82"/>
        <v>22</v>
      </c>
      <c r="H1297" t="str">
        <f t="shared" si="83"/>
        <v/>
      </c>
    </row>
    <row r="1298" spans="2:8" x14ac:dyDescent="0.35">
      <c r="B1298" s="6">
        <v>1295</v>
      </c>
      <c r="C1298" t="str">
        <f>INDEX(state,MATCH(Bonus_StatAn!$B1298,Analysis!$A:$A,0))</f>
        <v>successful</v>
      </c>
      <c r="D1298" s="6">
        <f>INDEX(backers,MATCH(Bonus_StatAn!$B1298,Analysis!$A:$A,0))</f>
        <v>64</v>
      </c>
      <c r="E1298" t="b">
        <f t="shared" si="80"/>
        <v>1</v>
      </c>
      <c r="F1298" t="b">
        <f t="shared" si="81"/>
        <v>0</v>
      </c>
      <c r="G1298">
        <f t="shared" si="82"/>
        <v>64</v>
      </c>
      <c r="H1298" t="str">
        <f t="shared" si="83"/>
        <v/>
      </c>
    </row>
    <row r="1299" spans="2:8" x14ac:dyDescent="0.35">
      <c r="B1299" s="6">
        <v>1296</v>
      </c>
      <c r="C1299" t="str">
        <f>INDEX(state,MATCH(Bonus_StatAn!$B1299,Analysis!$A:$A,0))</f>
        <v>successful</v>
      </c>
      <c r="D1299" s="6">
        <f>INDEX(backers,MATCH(Bonus_StatAn!$B1299,Analysis!$A:$A,0))</f>
        <v>23</v>
      </c>
      <c r="E1299" t="b">
        <f t="shared" si="80"/>
        <v>1</v>
      </c>
      <c r="F1299" t="b">
        <f t="shared" si="81"/>
        <v>0</v>
      </c>
      <c r="G1299">
        <f t="shared" si="82"/>
        <v>23</v>
      </c>
      <c r="H1299" t="str">
        <f t="shared" si="83"/>
        <v/>
      </c>
    </row>
    <row r="1300" spans="2:8" x14ac:dyDescent="0.35">
      <c r="B1300" s="6">
        <v>1297</v>
      </c>
      <c r="C1300" t="str">
        <f>INDEX(state,MATCH(Bonus_StatAn!$B1300,Analysis!$A:$A,0))</f>
        <v>successful</v>
      </c>
      <c r="D1300" s="6">
        <f>INDEX(backers,MATCH(Bonus_StatAn!$B1300,Analysis!$A:$A,0))</f>
        <v>238</v>
      </c>
      <c r="E1300" t="b">
        <f t="shared" si="80"/>
        <v>1</v>
      </c>
      <c r="F1300" t="b">
        <f t="shared" si="81"/>
        <v>0</v>
      </c>
      <c r="G1300">
        <f t="shared" si="82"/>
        <v>238</v>
      </c>
      <c r="H1300" t="str">
        <f t="shared" si="83"/>
        <v/>
      </c>
    </row>
    <row r="1301" spans="2:8" x14ac:dyDescent="0.35">
      <c r="B1301" s="6">
        <v>1298</v>
      </c>
      <c r="C1301" t="str">
        <f>INDEX(state,MATCH(Bonus_StatAn!$B1301,Analysis!$A:$A,0))</f>
        <v>successful</v>
      </c>
      <c r="D1301" s="6">
        <f>INDEX(backers,MATCH(Bonus_StatAn!$B1301,Analysis!$A:$A,0))</f>
        <v>33</v>
      </c>
      <c r="E1301" t="b">
        <f t="shared" si="80"/>
        <v>1</v>
      </c>
      <c r="F1301" t="b">
        <f t="shared" si="81"/>
        <v>0</v>
      </c>
      <c r="G1301">
        <f t="shared" si="82"/>
        <v>33</v>
      </c>
      <c r="H1301" t="str">
        <f t="shared" si="83"/>
        <v/>
      </c>
    </row>
    <row r="1302" spans="2:8" x14ac:dyDescent="0.35">
      <c r="B1302" s="6">
        <v>1299</v>
      </c>
      <c r="C1302" t="str">
        <f>INDEX(state,MATCH(Bonus_StatAn!$B1302,Analysis!$A:$A,0))</f>
        <v>successful</v>
      </c>
      <c r="D1302" s="6">
        <f>INDEX(backers,MATCH(Bonus_StatAn!$B1302,Analysis!$A:$A,0))</f>
        <v>32</v>
      </c>
      <c r="E1302" t="b">
        <f t="shared" si="80"/>
        <v>1</v>
      </c>
      <c r="F1302" t="b">
        <f t="shared" si="81"/>
        <v>0</v>
      </c>
      <c r="G1302">
        <f t="shared" si="82"/>
        <v>32</v>
      </c>
      <c r="H1302" t="str">
        <f t="shared" si="83"/>
        <v/>
      </c>
    </row>
    <row r="1303" spans="2:8" x14ac:dyDescent="0.35">
      <c r="B1303" s="6">
        <v>1300</v>
      </c>
      <c r="C1303" t="str">
        <f>INDEX(state,MATCH(Bonus_StatAn!$B1303,Analysis!$A:$A,0))</f>
        <v>successful</v>
      </c>
      <c r="D1303" s="6">
        <f>INDEX(backers,MATCH(Bonus_StatAn!$B1303,Analysis!$A:$A,0))</f>
        <v>24</v>
      </c>
      <c r="E1303" t="b">
        <f t="shared" si="80"/>
        <v>1</v>
      </c>
      <c r="F1303" t="b">
        <f t="shared" si="81"/>
        <v>0</v>
      </c>
      <c r="G1303">
        <f t="shared" si="82"/>
        <v>24</v>
      </c>
      <c r="H1303" t="str">
        <f t="shared" si="83"/>
        <v/>
      </c>
    </row>
    <row r="1304" spans="2:8" x14ac:dyDescent="0.35">
      <c r="B1304" s="6">
        <v>1301</v>
      </c>
      <c r="C1304" t="str">
        <f>INDEX(state,MATCH(Bonus_StatAn!$B1304,Analysis!$A:$A,0))</f>
        <v>successful</v>
      </c>
      <c r="D1304" s="6">
        <f>INDEX(backers,MATCH(Bonus_StatAn!$B1304,Analysis!$A:$A,0))</f>
        <v>29</v>
      </c>
      <c r="E1304" t="b">
        <f t="shared" si="80"/>
        <v>1</v>
      </c>
      <c r="F1304" t="b">
        <f t="shared" si="81"/>
        <v>0</v>
      </c>
      <c r="G1304">
        <f t="shared" si="82"/>
        <v>29</v>
      </c>
      <c r="H1304" t="str">
        <f t="shared" si="83"/>
        <v/>
      </c>
    </row>
    <row r="1305" spans="2:8" x14ac:dyDescent="0.35">
      <c r="B1305" s="6">
        <v>1302</v>
      </c>
      <c r="C1305" t="str">
        <f>INDEX(state,MATCH(Bonus_StatAn!$B1305,Analysis!$A:$A,0))</f>
        <v>successful</v>
      </c>
      <c r="D1305" s="6">
        <f>INDEX(backers,MATCH(Bonus_StatAn!$B1305,Analysis!$A:$A,0))</f>
        <v>50</v>
      </c>
      <c r="E1305" t="b">
        <f t="shared" si="80"/>
        <v>1</v>
      </c>
      <c r="F1305" t="b">
        <f t="shared" si="81"/>
        <v>0</v>
      </c>
      <c r="G1305">
        <f t="shared" si="82"/>
        <v>50</v>
      </c>
      <c r="H1305" t="str">
        <f t="shared" si="83"/>
        <v/>
      </c>
    </row>
    <row r="1306" spans="2:8" x14ac:dyDescent="0.35">
      <c r="B1306" s="6">
        <v>1303</v>
      </c>
      <c r="C1306" t="str">
        <f>INDEX(state,MATCH(Bonus_StatAn!$B1306,Analysis!$A:$A,0))</f>
        <v>successful</v>
      </c>
      <c r="D1306" s="6">
        <f>INDEX(backers,MATCH(Bonus_StatAn!$B1306,Analysis!$A:$A,0))</f>
        <v>108</v>
      </c>
      <c r="E1306" t="b">
        <f t="shared" si="80"/>
        <v>1</v>
      </c>
      <c r="F1306" t="b">
        <f t="shared" si="81"/>
        <v>0</v>
      </c>
      <c r="G1306">
        <f t="shared" si="82"/>
        <v>108</v>
      </c>
      <c r="H1306" t="str">
        <f t="shared" si="83"/>
        <v/>
      </c>
    </row>
    <row r="1307" spans="2:8" x14ac:dyDescent="0.35">
      <c r="B1307" s="6">
        <v>1304</v>
      </c>
      <c r="C1307" t="str">
        <f>INDEX(state,MATCH(Bonus_StatAn!$B1307,Analysis!$A:$A,0))</f>
        <v>canceled</v>
      </c>
      <c r="D1307" s="6">
        <f>INDEX(backers,MATCH(Bonus_StatAn!$B1307,Analysis!$A:$A,0))</f>
        <v>104</v>
      </c>
      <c r="E1307" t="b">
        <f t="shared" si="80"/>
        <v>0</v>
      </c>
      <c r="F1307" t="b">
        <f t="shared" si="81"/>
        <v>1</v>
      </c>
      <c r="G1307" t="str">
        <f t="shared" si="82"/>
        <v/>
      </c>
      <c r="H1307">
        <f t="shared" si="83"/>
        <v>104</v>
      </c>
    </row>
    <row r="1308" spans="2:8" x14ac:dyDescent="0.35">
      <c r="B1308" s="6">
        <v>1305</v>
      </c>
      <c r="C1308" t="str">
        <f>INDEX(state,MATCH(Bonus_StatAn!$B1308,Analysis!$A:$A,0))</f>
        <v>canceled</v>
      </c>
      <c r="D1308" s="6">
        <f>INDEX(backers,MATCH(Bonus_StatAn!$B1308,Analysis!$A:$A,0))</f>
        <v>86</v>
      </c>
      <c r="E1308" t="b">
        <f t="shared" si="80"/>
        <v>0</v>
      </c>
      <c r="F1308" t="b">
        <f t="shared" si="81"/>
        <v>1</v>
      </c>
      <c r="G1308" t="str">
        <f t="shared" si="82"/>
        <v/>
      </c>
      <c r="H1308">
        <f t="shared" si="83"/>
        <v>86</v>
      </c>
    </row>
    <row r="1309" spans="2:8" x14ac:dyDescent="0.35">
      <c r="B1309" s="6">
        <v>1306</v>
      </c>
      <c r="C1309" t="str">
        <f>INDEX(state,MATCH(Bonus_StatAn!$B1309,Analysis!$A:$A,0))</f>
        <v>canceled</v>
      </c>
      <c r="D1309" s="6">
        <f>INDEX(backers,MATCH(Bonus_StatAn!$B1309,Analysis!$A:$A,0))</f>
        <v>356</v>
      </c>
      <c r="E1309" t="b">
        <f t="shared" si="80"/>
        <v>0</v>
      </c>
      <c r="F1309" t="b">
        <f t="shared" si="81"/>
        <v>1</v>
      </c>
      <c r="G1309" t="str">
        <f t="shared" si="82"/>
        <v/>
      </c>
      <c r="H1309">
        <f t="shared" si="83"/>
        <v>356</v>
      </c>
    </row>
    <row r="1310" spans="2:8" x14ac:dyDescent="0.35">
      <c r="B1310" s="6">
        <v>1307</v>
      </c>
      <c r="C1310" t="str">
        <f>INDEX(state,MATCH(Bonus_StatAn!$B1310,Analysis!$A:$A,0))</f>
        <v>canceled</v>
      </c>
      <c r="D1310" s="6">
        <f>INDEX(backers,MATCH(Bonus_StatAn!$B1310,Analysis!$A:$A,0))</f>
        <v>45</v>
      </c>
      <c r="E1310" t="b">
        <f t="shared" si="80"/>
        <v>0</v>
      </c>
      <c r="F1310" t="b">
        <f t="shared" si="81"/>
        <v>1</v>
      </c>
      <c r="G1310" t="str">
        <f t="shared" si="82"/>
        <v/>
      </c>
      <c r="H1310">
        <f t="shared" si="83"/>
        <v>45</v>
      </c>
    </row>
    <row r="1311" spans="2:8" x14ac:dyDescent="0.35">
      <c r="B1311" s="6">
        <v>1308</v>
      </c>
      <c r="C1311" t="str">
        <f>INDEX(state,MATCH(Bonus_StatAn!$B1311,Analysis!$A:$A,0))</f>
        <v>canceled</v>
      </c>
      <c r="D1311" s="6">
        <f>INDEX(backers,MATCH(Bonus_StatAn!$B1311,Analysis!$A:$A,0))</f>
        <v>38</v>
      </c>
      <c r="E1311" t="b">
        <f t="shared" si="80"/>
        <v>0</v>
      </c>
      <c r="F1311" t="b">
        <f t="shared" si="81"/>
        <v>1</v>
      </c>
      <c r="G1311" t="str">
        <f t="shared" si="82"/>
        <v/>
      </c>
      <c r="H1311">
        <f t="shared" si="83"/>
        <v>38</v>
      </c>
    </row>
    <row r="1312" spans="2:8" x14ac:dyDescent="0.35">
      <c r="B1312" s="6">
        <v>1309</v>
      </c>
      <c r="C1312" t="str">
        <f>INDEX(state,MATCH(Bonus_StatAn!$B1312,Analysis!$A:$A,0))</f>
        <v>canceled</v>
      </c>
      <c r="D1312" s="6">
        <f>INDEX(backers,MATCH(Bonus_StatAn!$B1312,Analysis!$A:$A,0))</f>
        <v>35</v>
      </c>
      <c r="E1312" t="b">
        <f t="shared" si="80"/>
        <v>0</v>
      </c>
      <c r="F1312" t="b">
        <f t="shared" si="81"/>
        <v>1</v>
      </c>
      <c r="G1312" t="str">
        <f t="shared" si="82"/>
        <v/>
      </c>
      <c r="H1312">
        <f t="shared" si="83"/>
        <v>35</v>
      </c>
    </row>
    <row r="1313" spans="2:8" x14ac:dyDescent="0.35">
      <c r="B1313" s="6">
        <v>1310</v>
      </c>
      <c r="C1313" t="str">
        <f>INDEX(state,MATCH(Bonus_StatAn!$B1313,Analysis!$A:$A,0))</f>
        <v>canceled</v>
      </c>
      <c r="D1313" s="6">
        <f>INDEX(backers,MATCH(Bonus_StatAn!$B1313,Analysis!$A:$A,0))</f>
        <v>24</v>
      </c>
      <c r="E1313" t="b">
        <f t="shared" si="80"/>
        <v>0</v>
      </c>
      <c r="F1313" t="b">
        <f t="shared" si="81"/>
        <v>1</v>
      </c>
      <c r="G1313" t="str">
        <f t="shared" si="82"/>
        <v/>
      </c>
      <c r="H1313">
        <f t="shared" si="83"/>
        <v>24</v>
      </c>
    </row>
    <row r="1314" spans="2:8" x14ac:dyDescent="0.35">
      <c r="B1314" s="6">
        <v>1311</v>
      </c>
      <c r="C1314" t="str">
        <f>INDEX(state,MATCH(Bonus_StatAn!$B1314,Analysis!$A:$A,0))</f>
        <v>canceled</v>
      </c>
      <c r="D1314" s="6">
        <f>INDEX(backers,MATCH(Bonus_StatAn!$B1314,Analysis!$A:$A,0))</f>
        <v>100</v>
      </c>
      <c r="E1314" t="b">
        <f t="shared" si="80"/>
        <v>0</v>
      </c>
      <c r="F1314" t="b">
        <f t="shared" si="81"/>
        <v>1</v>
      </c>
      <c r="G1314" t="str">
        <f t="shared" si="82"/>
        <v/>
      </c>
      <c r="H1314">
        <f t="shared" si="83"/>
        <v>100</v>
      </c>
    </row>
    <row r="1315" spans="2:8" x14ac:dyDescent="0.35">
      <c r="B1315" s="6">
        <v>1312</v>
      </c>
      <c r="C1315" t="str">
        <f>INDEX(state,MATCH(Bonus_StatAn!$B1315,Analysis!$A:$A,0))</f>
        <v>canceled</v>
      </c>
      <c r="D1315" s="6">
        <f>INDEX(backers,MATCH(Bonus_StatAn!$B1315,Analysis!$A:$A,0))</f>
        <v>1</v>
      </c>
      <c r="E1315" t="b">
        <f t="shared" si="80"/>
        <v>0</v>
      </c>
      <c r="F1315" t="b">
        <f t="shared" si="81"/>
        <v>1</v>
      </c>
      <c r="G1315" t="str">
        <f t="shared" si="82"/>
        <v/>
      </c>
      <c r="H1315">
        <f t="shared" si="83"/>
        <v>1</v>
      </c>
    </row>
    <row r="1316" spans="2:8" x14ac:dyDescent="0.35">
      <c r="B1316" s="6">
        <v>1313</v>
      </c>
      <c r="C1316" t="str">
        <f>INDEX(state,MATCH(Bonus_StatAn!$B1316,Analysis!$A:$A,0))</f>
        <v>canceled</v>
      </c>
      <c r="D1316" s="6">
        <f>INDEX(backers,MATCH(Bonus_StatAn!$B1316,Analysis!$A:$A,0))</f>
        <v>122</v>
      </c>
      <c r="E1316" t="b">
        <f t="shared" si="80"/>
        <v>0</v>
      </c>
      <c r="F1316" t="b">
        <f t="shared" si="81"/>
        <v>1</v>
      </c>
      <c r="G1316" t="str">
        <f t="shared" si="82"/>
        <v/>
      </c>
      <c r="H1316">
        <f t="shared" si="83"/>
        <v>122</v>
      </c>
    </row>
    <row r="1317" spans="2:8" x14ac:dyDescent="0.35">
      <c r="B1317" s="6">
        <v>1314</v>
      </c>
      <c r="C1317" t="str">
        <f>INDEX(state,MATCH(Bonus_StatAn!$B1317,Analysis!$A:$A,0))</f>
        <v>canceled</v>
      </c>
      <c r="D1317" s="6">
        <f>INDEX(backers,MATCH(Bonus_StatAn!$B1317,Analysis!$A:$A,0))</f>
        <v>11</v>
      </c>
      <c r="E1317" t="b">
        <f t="shared" si="80"/>
        <v>0</v>
      </c>
      <c r="F1317" t="b">
        <f t="shared" si="81"/>
        <v>1</v>
      </c>
      <c r="G1317" t="str">
        <f t="shared" si="82"/>
        <v/>
      </c>
      <c r="H1317">
        <f t="shared" si="83"/>
        <v>11</v>
      </c>
    </row>
    <row r="1318" spans="2:8" x14ac:dyDescent="0.35">
      <c r="B1318" s="6">
        <v>1315</v>
      </c>
      <c r="C1318" t="str">
        <f>INDEX(state,MATCH(Bonus_StatAn!$B1318,Analysis!$A:$A,0))</f>
        <v>canceled</v>
      </c>
      <c r="D1318" s="6">
        <f>INDEX(backers,MATCH(Bonus_StatAn!$B1318,Analysis!$A:$A,0))</f>
        <v>248</v>
      </c>
      <c r="E1318" t="b">
        <f t="shared" si="80"/>
        <v>0</v>
      </c>
      <c r="F1318" t="b">
        <f t="shared" si="81"/>
        <v>1</v>
      </c>
      <c r="G1318" t="str">
        <f t="shared" si="82"/>
        <v/>
      </c>
      <c r="H1318">
        <f t="shared" si="83"/>
        <v>248</v>
      </c>
    </row>
    <row r="1319" spans="2:8" x14ac:dyDescent="0.35">
      <c r="B1319" s="6">
        <v>1316</v>
      </c>
      <c r="C1319" t="str">
        <f>INDEX(state,MATCH(Bonus_StatAn!$B1319,Analysis!$A:$A,0))</f>
        <v>canceled</v>
      </c>
      <c r="D1319" s="6">
        <f>INDEX(backers,MATCH(Bonus_StatAn!$B1319,Analysis!$A:$A,0))</f>
        <v>1</v>
      </c>
      <c r="E1319" t="b">
        <f t="shared" si="80"/>
        <v>0</v>
      </c>
      <c r="F1319" t="b">
        <f t="shared" si="81"/>
        <v>1</v>
      </c>
      <c r="G1319" t="str">
        <f t="shared" si="82"/>
        <v/>
      </c>
      <c r="H1319">
        <f t="shared" si="83"/>
        <v>1</v>
      </c>
    </row>
    <row r="1320" spans="2:8" x14ac:dyDescent="0.35">
      <c r="B1320" s="6">
        <v>1317</v>
      </c>
      <c r="C1320" t="str">
        <f>INDEX(state,MATCH(Bonus_StatAn!$B1320,Analysis!$A:$A,0))</f>
        <v>canceled</v>
      </c>
      <c r="D1320" s="6">
        <f>INDEX(backers,MATCH(Bonus_StatAn!$B1320,Analysis!$A:$A,0))</f>
        <v>19</v>
      </c>
      <c r="E1320" t="b">
        <f t="shared" si="80"/>
        <v>0</v>
      </c>
      <c r="F1320" t="b">
        <f t="shared" si="81"/>
        <v>1</v>
      </c>
      <c r="G1320" t="str">
        <f t="shared" si="82"/>
        <v/>
      </c>
      <c r="H1320">
        <f t="shared" si="83"/>
        <v>19</v>
      </c>
    </row>
    <row r="1321" spans="2:8" x14ac:dyDescent="0.35">
      <c r="B1321" s="6">
        <v>1318</v>
      </c>
      <c r="C1321" t="str">
        <f>INDEX(state,MATCH(Bonus_StatAn!$B1321,Analysis!$A:$A,0))</f>
        <v>canceled</v>
      </c>
      <c r="D1321" s="6">
        <f>INDEX(backers,MATCH(Bonus_StatAn!$B1321,Analysis!$A:$A,0))</f>
        <v>135</v>
      </c>
      <c r="E1321" t="b">
        <f t="shared" si="80"/>
        <v>0</v>
      </c>
      <c r="F1321" t="b">
        <f t="shared" si="81"/>
        <v>1</v>
      </c>
      <c r="G1321" t="str">
        <f t="shared" si="82"/>
        <v/>
      </c>
      <c r="H1321">
        <f t="shared" si="83"/>
        <v>135</v>
      </c>
    </row>
    <row r="1322" spans="2:8" x14ac:dyDescent="0.35">
      <c r="B1322" s="6">
        <v>1319</v>
      </c>
      <c r="C1322" t="str">
        <f>INDEX(state,MATCH(Bonus_StatAn!$B1322,Analysis!$A:$A,0))</f>
        <v>canceled</v>
      </c>
      <c r="D1322" s="6">
        <f>INDEX(backers,MATCH(Bonus_StatAn!$B1322,Analysis!$A:$A,0))</f>
        <v>9</v>
      </c>
      <c r="E1322" t="b">
        <f t="shared" si="80"/>
        <v>0</v>
      </c>
      <c r="F1322" t="b">
        <f t="shared" si="81"/>
        <v>1</v>
      </c>
      <c r="G1322" t="str">
        <f t="shared" si="82"/>
        <v/>
      </c>
      <c r="H1322">
        <f t="shared" si="83"/>
        <v>9</v>
      </c>
    </row>
    <row r="1323" spans="2:8" x14ac:dyDescent="0.35">
      <c r="B1323" s="6">
        <v>1320</v>
      </c>
      <c r="C1323" t="str">
        <f>INDEX(state,MATCH(Bonus_StatAn!$B1323,Analysis!$A:$A,0))</f>
        <v>canceled</v>
      </c>
      <c r="D1323" s="6">
        <f>INDEX(backers,MATCH(Bonus_StatAn!$B1323,Analysis!$A:$A,0))</f>
        <v>3</v>
      </c>
      <c r="E1323" t="b">
        <f t="shared" si="80"/>
        <v>0</v>
      </c>
      <c r="F1323" t="b">
        <f t="shared" si="81"/>
        <v>1</v>
      </c>
      <c r="G1323" t="str">
        <f t="shared" si="82"/>
        <v/>
      </c>
      <c r="H1323">
        <f t="shared" si="83"/>
        <v>3</v>
      </c>
    </row>
    <row r="1324" spans="2:8" x14ac:dyDescent="0.35">
      <c r="B1324" s="6">
        <v>1321</v>
      </c>
      <c r="C1324" t="str">
        <f>INDEX(state,MATCH(Bonus_StatAn!$B1324,Analysis!$A:$A,0))</f>
        <v>canceled</v>
      </c>
      <c r="D1324" s="6">
        <f>INDEX(backers,MATCH(Bonus_StatAn!$B1324,Analysis!$A:$A,0))</f>
        <v>7</v>
      </c>
      <c r="E1324" t="b">
        <f t="shared" si="80"/>
        <v>0</v>
      </c>
      <c r="F1324" t="b">
        <f t="shared" si="81"/>
        <v>1</v>
      </c>
      <c r="G1324" t="str">
        <f t="shared" si="82"/>
        <v/>
      </c>
      <c r="H1324">
        <f t="shared" si="83"/>
        <v>7</v>
      </c>
    </row>
    <row r="1325" spans="2:8" x14ac:dyDescent="0.35">
      <c r="B1325" s="6">
        <v>1322</v>
      </c>
      <c r="C1325" t="str">
        <f>INDEX(state,MATCH(Bonus_StatAn!$B1325,Analysis!$A:$A,0))</f>
        <v>canceled</v>
      </c>
      <c r="D1325" s="6">
        <f>INDEX(backers,MATCH(Bonus_StatAn!$B1325,Analysis!$A:$A,0))</f>
        <v>4</v>
      </c>
      <c r="E1325" t="b">
        <f t="shared" si="80"/>
        <v>0</v>
      </c>
      <c r="F1325" t="b">
        <f t="shared" si="81"/>
        <v>1</v>
      </c>
      <c r="G1325" t="str">
        <f t="shared" si="82"/>
        <v/>
      </c>
      <c r="H1325">
        <f t="shared" si="83"/>
        <v>4</v>
      </c>
    </row>
    <row r="1326" spans="2:8" x14ac:dyDescent="0.35">
      <c r="B1326" s="6">
        <v>1323</v>
      </c>
      <c r="C1326" t="str">
        <f>INDEX(state,MATCH(Bonus_StatAn!$B1326,Analysis!$A:$A,0))</f>
        <v>canceled</v>
      </c>
      <c r="D1326" s="6">
        <f>INDEX(backers,MATCH(Bonus_StatAn!$B1326,Analysis!$A:$A,0))</f>
        <v>44</v>
      </c>
      <c r="E1326" t="b">
        <f t="shared" si="80"/>
        <v>0</v>
      </c>
      <c r="F1326" t="b">
        <f t="shared" si="81"/>
        <v>1</v>
      </c>
      <c r="G1326" t="str">
        <f t="shared" si="82"/>
        <v/>
      </c>
      <c r="H1326">
        <f t="shared" si="83"/>
        <v>44</v>
      </c>
    </row>
    <row r="1327" spans="2:8" x14ac:dyDescent="0.35">
      <c r="B1327" s="6">
        <v>1324</v>
      </c>
      <c r="C1327" t="str">
        <f>INDEX(state,MATCH(Bonus_StatAn!$B1327,Analysis!$A:$A,0))</f>
        <v>canceled</v>
      </c>
      <c r="D1327" s="6">
        <f>INDEX(backers,MATCH(Bonus_StatAn!$B1327,Analysis!$A:$A,0))</f>
        <v>90</v>
      </c>
      <c r="E1327" t="b">
        <f t="shared" si="80"/>
        <v>0</v>
      </c>
      <c r="F1327" t="b">
        <f t="shared" si="81"/>
        <v>1</v>
      </c>
      <c r="G1327" t="str">
        <f t="shared" si="82"/>
        <v/>
      </c>
      <c r="H1327">
        <f t="shared" si="83"/>
        <v>90</v>
      </c>
    </row>
    <row r="1328" spans="2:8" x14ac:dyDescent="0.35">
      <c r="B1328" s="6">
        <v>1325</v>
      </c>
      <c r="C1328" t="str">
        <f>INDEX(state,MATCH(Bonus_StatAn!$B1328,Analysis!$A:$A,0))</f>
        <v>canceled</v>
      </c>
      <c r="D1328" s="6">
        <f>INDEX(backers,MATCH(Bonus_StatAn!$B1328,Analysis!$A:$A,0))</f>
        <v>8</v>
      </c>
      <c r="E1328" t="b">
        <f t="shared" si="80"/>
        <v>0</v>
      </c>
      <c r="F1328" t="b">
        <f t="shared" si="81"/>
        <v>1</v>
      </c>
      <c r="G1328" t="str">
        <f t="shared" si="82"/>
        <v/>
      </c>
      <c r="H1328">
        <f t="shared" si="83"/>
        <v>8</v>
      </c>
    </row>
    <row r="1329" spans="2:8" x14ac:dyDescent="0.35">
      <c r="B1329" s="6">
        <v>1326</v>
      </c>
      <c r="C1329" t="str">
        <f>INDEX(state,MATCH(Bonus_StatAn!$B1329,Analysis!$A:$A,0))</f>
        <v>canceled</v>
      </c>
      <c r="D1329" s="6">
        <f>INDEX(backers,MATCH(Bonus_StatAn!$B1329,Analysis!$A:$A,0))</f>
        <v>11</v>
      </c>
      <c r="E1329" t="b">
        <f t="shared" si="80"/>
        <v>0</v>
      </c>
      <c r="F1329" t="b">
        <f t="shared" si="81"/>
        <v>1</v>
      </c>
      <c r="G1329" t="str">
        <f t="shared" si="82"/>
        <v/>
      </c>
      <c r="H1329">
        <f t="shared" si="83"/>
        <v>11</v>
      </c>
    </row>
    <row r="1330" spans="2:8" x14ac:dyDescent="0.35">
      <c r="B1330" s="6">
        <v>1327</v>
      </c>
      <c r="C1330" t="str">
        <f>INDEX(state,MATCH(Bonus_StatAn!$B1330,Analysis!$A:$A,0))</f>
        <v>canceled</v>
      </c>
      <c r="D1330" s="6">
        <f>INDEX(backers,MATCH(Bonus_StatAn!$B1330,Analysis!$A:$A,0))</f>
        <v>41</v>
      </c>
      <c r="E1330" t="b">
        <f t="shared" si="80"/>
        <v>0</v>
      </c>
      <c r="F1330" t="b">
        <f t="shared" si="81"/>
        <v>1</v>
      </c>
      <c r="G1330" t="str">
        <f t="shared" si="82"/>
        <v/>
      </c>
      <c r="H1330">
        <f t="shared" si="83"/>
        <v>41</v>
      </c>
    </row>
    <row r="1331" spans="2:8" x14ac:dyDescent="0.35">
      <c r="B1331" s="6">
        <v>1328</v>
      </c>
      <c r="C1331" t="str">
        <f>INDEX(state,MATCH(Bonus_StatAn!$B1331,Analysis!$A:$A,0))</f>
        <v>canceled</v>
      </c>
      <c r="D1331" s="6">
        <f>INDEX(backers,MATCH(Bonus_StatAn!$B1331,Analysis!$A:$A,0))</f>
        <v>15</v>
      </c>
      <c r="E1331" t="b">
        <f t="shared" si="80"/>
        <v>0</v>
      </c>
      <c r="F1331" t="b">
        <f t="shared" si="81"/>
        <v>1</v>
      </c>
      <c r="G1331" t="str">
        <f t="shared" si="82"/>
        <v/>
      </c>
      <c r="H1331">
        <f t="shared" si="83"/>
        <v>15</v>
      </c>
    </row>
    <row r="1332" spans="2:8" x14ac:dyDescent="0.35">
      <c r="B1332" s="6">
        <v>1329</v>
      </c>
      <c r="C1332" t="str">
        <f>INDEX(state,MATCH(Bonus_StatAn!$B1332,Analysis!$A:$A,0))</f>
        <v>canceled</v>
      </c>
      <c r="D1332" s="6">
        <f>INDEX(backers,MATCH(Bonus_StatAn!$B1332,Analysis!$A:$A,0))</f>
        <v>9</v>
      </c>
      <c r="E1332" t="b">
        <f t="shared" si="80"/>
        <v>0</v>
      </c>
      <c r="F1332" t="b">
        <f t="shared" si="81"/>
        <v>1</v>
      </c>
      <c r="G1332" t="str">
        <f t="shared" si="82"/>
        <v/>
      </c>
      <c r="H1332">
        <f t="shared" si="83"/>
        <v>9</v>
      </c>
    </row>
    <row r="1333" spans="2:8" x14ac:dyDescent="0.35">
      <c r="B1333" s="6">
        <v>1330</v>
      </c>
      <c r="C1333" t="str">
        <f>INDEX(state,MATCH(Bonus_StatAn!$B1333,Analysis!$A:$A,0))</f>
        <v>canceled</v>
      </c>
      <c r="D1333" s="6">
        <f>INDEX(backers,MATCH(Bonus_StatAn!$B1333,Analysis!$A:$A,0))</f>
        <v>50</v>
      </c>
      <c r="E1333" t="b">
        <f t="shared" si="80"/>
        <v>0</v>
      </c>
      <c r="F1333" t="b">
        <f t="shared" si="81"/>
        <v>1</v>
      </c>
      <c r="G1333" t="str">
        <f t="shared" si="82"/>
        <v/>
      </c>
      <c r="H1333">
        <f t="shared" si="83"/>
        <v>50</v>
      </c>
    </row>
    <row r="1334" spans="2:8" x14ac:dyDescent="0.35">
      <c r="B1334" s="6">
        <v>1331</v>
      </c>
      <c r="C1334" t="str">
        <f>INDEX(state,MATCH(Bonus_StatAn!$B1334,Analysis!$A:$A,0))</f>
        <v>canceled</v>
      </c>
      <c r="D1334" s="6">
        <f>INDEX(backers,MATCH(Bonus_StatAn!$B1334,Analysis!$A:$A,0))</f>
        <v>34</v>
      </c>
      <c r="E1334" t="b">
        <f t="shared" si="80"/>
        <v>0</v>
      </c>
      <c r="F1334" t="b">
        <f t="shared" si="81"/>
        <v>1</v>
      </c>
      <c r="G1334" t="str">
        <f t="shared" si="82"/>
        <v/>
      </c>
      <c r="H1334">
        <f t="shared" si="83"/>
        <v>34</v>
      </c>
    </row>
    <row r="1335" spans="2:8" x14ac:dyDescent="0.35">
      <c r="B1335" s="6">
        <v>1332</v>
      </c>
      <c r="C1335" t="str">
        <f>INDEX(state,MATCH(Bonus_StatAn!$B1335,Analysis!$A:$A,0))</f>
        <v>canceled</v>
      </c>
      <c r="D1335" s="6">
        <f>INDEX(backers,MATCH(Bonus_StatAn!$B1335,Analysis!$A:$A,0))</f>
        <v>0</v>
      </c>
      <c r="E1335" t="b">
        <f t="shared" si="80"/>
        <v>0</v>
      </c>
      <c r="F1335" t="b">
        <f t="shared" si="81"/>
        <v>1</v>
      </c>
      <c r="G1335" t="str">
        <f t="shared" si="82"/>
        <v/>
      </c>
      <c r="H1335">
        <f t="shared" si="83"/>
        <v>0</v>
      </c>
    </row>
    <row r="1336" spans="2:8" x14ac:dyDescent="0.35">
      <c r="B1336" s="6">
        <v>1333</v>
      </c>
      <c r="C1336" t="str">
        <f>INDEX(state,MATCH(Bonus_StatAn!$B1336,Analysis!$A:$A,0))</f>
        <v>canceled</v>
      </c>
      <c r="D1336" s="6">
        <f>INDEX(backers,MATCH(Bonus_StatAn!$B1336,Analysis!$A:$A,0))</f>
        <v>0</v>
      </c>
      <c r="E1336" t="b">
        <f t="shared" si="80"/>
        <v>0</v>
      </c>
      <c r="F1336" t="b">
        <f t="shared" si="81"/>
        <v>1</v>
      </c>
      <c r="G1336" t="str">
        <f t="shared" si="82"/>
        <v/>
      </c>
      <c r="H1336">
        <f t="shared" si="83"/>
        <v>0</v>
      </c>
    </row>
    <row r="1337" spans="2:8" x14ac:dyDescent="0.35">
      <c r="B1337" s="6">
        <v>1334</v>
      </c>
      <c r="C1337" t="str">
        <f>INDEX(state,MATCH(Bonus_StatAn!$B1337,Analysis!$A:$A,0))</f>
        <v>canceled</v>
      </c>
      <c r="D1337" s="6">
        <f>INDEX(backers,MATCH(Bonus_StatAn!$B1337,Analysis!$A:$A,0))</f>
        <v>276</v>
      </c>
      <c r="E1337" t="b">
        <f t="shared" si="80"/>
        <v>0</v>
      </c>
      <c r="F1337" t="b">
        <f t="shared" si="81"/>
        <v>1</v>
      </c>
      <c r="G1337" t="str">
        <f t="shared" si="82"/>
        <v/>
      </c>
      <c r="H1337">
        <f t="shared" si="83"/>
        <v>276</v>
      </c>
    </row>
    <row r="1338" spans="2:8" x14ac:dyDescent="0.35">
      <c r="B1338" s="6">
        <v>1335</v>
      </c>
      <c r="C1338" t="str">
        <f>INDEX(state,MATCH(Bonus_StatAn!$B1338,Analysis!$A:$A,0))</f>
        <v>canceled</v>
      </c>
      <c r="D1338" s="6">
        <f>INDEX(backers,MATCH(Bonus_StatAn!$B1338,Analysis!$A:$A,0))</f>
        <v>16</v>
      </c>
      <c r="E1338" t="b">
        <f t="shared" si="80"/>
        <v>0</v>
      </c>
      <c r="F1338" t="b">
        <f t="shared" si="81"/>
        <v>1</v>
      </c>
      <c r="G1338" t="str">
        <f t="shared" si="82"/>
        <v/>
      </c>
      <c r="H1338">
        <f t="shared" si="83"/>
        <v>16</v>
      </c>
    </row>
    <row r="1339" spans="2:8" x14ac:dyDescent="0.35">
      <c r="B1339" s="6">
        <v>1336</v>
      </c>
      <c r="C1339" t="str">
        <f>INDEX(state,MATCH(Bonus_StatAn!$B1339,Analysis!$A:$A,0))</f>
        <v>canceled</v>
      </c>
      <c r="D1339" s="6">
        <f>INDEX(backers,MATCH(Bonus_StatAn!$B1339,Analysis!$A:$A,0))</f>
        <v>224</v>
      </c>
      <c r="E1339" t="b">
        <f t="shared" si="80"/>
        <v>0</v>
      </c>
      <c r="F1339" t="b">
        <f t="shared" si="81"/>
        <v>1</v>
      </c>
      <c r="G1339" t="str">
        <f t="shared" si="82"/>
        <v/>
      </c>
      <c r="H1339">
        <f t="shared" si="83"/>
        <v>224</v>
      </c>
    </row>
    <row r="1340" spans="2:8" x14ac:dyDescent="0.35">
      <c r="B1340" s="6">
        <v>1337</v>
      </c>
      <c r="C1340" t="str">
        <f>INDEX(state,MATCH(Bonus_StatAn!$B1340,Analysis!$A:$A,0))</f>
        <v>canceled</v>
      </c>
      <c r="D1340" s="6">
        <f>INDEX(backers,MATCH(Bonus_StatAn!$B1340,Analysis!$A:$A,0))</f>
        <v>140</v>
      </c>
      <c r="E1340" t="b">
        <f t="shared" si="80"/>
        <v>0</v>
      </c>
      <c r="F1340" t="b">
        <f t="shared" si="81"/>
        <v>1</v>
      </c>
      <c r="G1340" t="str">
        <f t="shared" si="82"/>
        <v/>
      </c>
      <c r="H1340">
        <f t="shared" si="83"/>
        <v>140</v>
      </c>
    </row>
    <row r="1341" spans="2:8" x14ac:dyDescent="0.35">
      <c r="B1341" s="6">
        <v>1338</v>
      </c>
      <c r="C1341" t="str">
        <f>INDEX(state,MATCH(Bonus_StatAn!$B1341,Analysis!$A:$A,0))</f>
        <v>canceled</v>
      </c>
      <c r="D1341" s="6">
        <f>INDEX(backers,MATCH(Bonus_StatAn!$B1341,Analysis!$A:$A,0))</f>
        <v>15</v>
      </c>
      <c r="E1341" t="b">
        <f t="shared" si="80"/>
        <v>0</v>
      </c>
      <c r="F1341" t="b">
        <f t="shared" si="81"/>
        <v>1</v>
      </c>
      <c r="G1341" t="str">
        <f t="shared" si="82"/>
        <v/>
      </c>
      <c r="H1341">
        <f t="shared" si="83"/>
        <v>15</v>
      </c>
    </row>
    <row r="1342" spans="2:8" x14ac:dyDescent="0.35">
      <c r="B1342" s="6">
        <v>1339</v>
      </c>
      <c r="C1342" t="str">
        <f>INDEX(state,MATCH(Bonus_StatAn!$B1342,Analysis!$A:$A,0))</f>
        <v>canceled</v>
      </c>
      <c r="D1342" s="6">
        <f>INDEX(backers,MATCH(Bonus_StatAn!$B1342,Analysis!$A:$A,0))</f>
        <v>37</v>
      </c>
      <c r="E1342" t="b">
        <f t="shared" si="80"/>
        <v>0</v>
      </c>
      <c r="F1342" t="b">
        <f t="shared" si="81"/>
        <v>1</v>
      </c>
      <c r="G1342" t="str">
        <f t="shared" si="82"/>
        <v/>
      </c>
      <c r="H1342">
        <f t="shared" si="83"/>
        <v>37</v>
      </c>
    </row>
    <row r="1343" spans="2:8" x14ac:dyDescent="0.35">
      <c r="B1343" s="6">
        <v>1340</v>
      </c>
      <c r="C1343" t="str">
        <f>INDEX(state,MATCH(Bonus_StatAn!$B1343,Analysis!$A:$A,0))</f>
        <v>canceled</v>
      </c>
      <c r="D1343" s="6">
        <f>INDEX(backers,MATCH(Bonus_StatAn!$B1343,Analysis!$A:$A,0))</f>
        <v>0</v>
      </c>
      <c r="E1343" t="b">
        <f t="shared" si="80"/>
        <v>0</v>
      </c>
      <c r="F1343" t="b">
        <f t="shared" si="81"/>
        <v>1</v>
      </c>
      <c r="G1343" t="str">
        <f t="shared" si="82"/>
        <v/>
      </c>
      <c r="H1343">
        <f t="shared" si="83"/>
        <v>0</v>
      </c>
    </row>
    <row r="1344" spans="2:8" x14ac:dyDescent="0.35">
      <c r="B1344" s="6">
        <v>1341</v>
      </c>
      <c r="C1344" t="str">
        <f>INDEX(state,MATCH(Bonus_StatAn!$B1344,Analysis!$A:$A,0))</f>
        <v>canceled</v>
      </c>
      <c r="D1344" s="6">
        <f>INDEX(backers,MATCH(Bonus_StatAn!$B1344,Analysis!$A:$A,0))</f>
        <v>46</v>
      </c>
      <c r="E1344" t="b">
        <f t="shared" si="80"/>
        <v>0</v>
      </c>
      <c r="F1344" t="b">
        <f t="shared" si="81"/>
        <v>1</v>
      </c>
      <c r="G1344" t="str">
        <f t="shared" si="82"/>
        <v/>
      </c>
      <c r="H1344">
        <f t="shared" si="83"/>
        <v>46</v>
      </c>
    </row>
    <row r="1345" spans="2:8" x14ac:dyDescent="0.35">
      <c r="B1345" s="6">
        <v>1342</v>
      </c>
      <c r="C1345" t="str">
        <f>INDEX(state,MATCH(Bonus_StatAn!$B1345,Analysis!$A:$A,0))</f>
        <v>canceled</v>
      </c>
      <c r="D1345" s="6">
        <f>INDEX(backers,MATCH(Bonus_StatAn!$B1345,Analysis!$A:$A,0))</f>
        <v>1</v>
      </c>
      <c r="E1345" t="b">
        <f t="shared" si="80"/>
        <v>0</v>
      </c>
      <c r="F1345" t="b">
        <f t="shared" si="81"/>
        <v>1</v>
      </c>
      <c r="G1345" t="str">
        <f t="shared" si="82"/>
        <v/>
      </c>
      <c r="H1345">
        <f t="shared" si="83"/>
        <v>1</v>
      </c>
    </row>
    <row r="1346" spans="2:8" x14ac:dyDescent="0.35">
      <c r="B1346" s="6">
        <v>1343</v>
      </c>
      <c r="C1346" t="str">
        <f>INDEX(state,MATCH(Bonus_StatAn!$B1346,Analysis!$A:$A,0))</f>
        <v>canceled</v>
      </c>
      <c r="D1346" s="6">
        <f>INDEX(backers,MATCH(Bonus_StatAn!$B1346,Analysis!$A:$A,0))</f>
        <v>323</v>
      </c>
      <c r="E1346" t="b">
        <f t="shared" si="80"/>
        <v>0</v>
      </c>
      <c r="F1346" t="b">
        <f t="shared" si="81"/>
        <v>1</v>
      </c>
      <c r="G1346" t="str">
        <f t="shared" si="82"/>
        <v/>
      </c>
      <c r="H1346">
        <f t="shared" si="83"/>
        <v>323</v>
      </c>
    </row>
    <row r="1347" spans="2:8" x14ac:dyDescent="0.35">
      <c r="B1347" s="6">
        <v>1344</v>
      </c>
      <c r="C1347" t="str">
        <f>INDEX(state,MATCH(Bonus_StatAn!$B1347,Analysis!$A:$A,0))</f>
        <v>successful</v>
      </c>
      <c r="D1347" s="6">
        <f>INDEX(backers,MATCH(Bonus_StatAn!$B1347,Analysis!$A:$A,0))</f>
        <v>139</v>
      </c>
      <c r="E1347" t="b">
        <f t="shared" si="80"/>
        <v>1</v>
      </c>
      <c r="F1347" t="b">
        <f t="shared" si="81"/>
        <v>0</v>
      </c>
      <c r="G1347">
        <f t="shared" si="82"/>
        <v>139</v>
      </c>
      <c r="H1347" t="str">
        <f t="shared" si="83"/>
        <v/>
      </c>
    </row>
    <row r="1348" spans="2:8" x14ac:dyDescent="0.35">
      <c r="B1348" s="6">
        <v>1345</v>
      </c>
      <c r="C1348" t="str">
        <f>INDEX(state,MATCH(Bonus_StatAn!$B1348,Analysis!$A:$A,0))</f>
        <v>successful</v>
      </c>
      <c r="D1348" s="6">
        <f>INDEX(backers,MATCH(Bonus_StatAn!$B1348,Analysis!$A:$A,0))</f>
        <v>7</v>
      </c>
      <c r="E1348" t="b">
        <f t="shared" ref="E1348:E1411" si="84">$C1348="successful"</f>
        <v>1</v>
      </c>
      <c r="F1348" t="b">
        <f t="shared" ref="F1348:F1411" si="85">OR($C1348="canceled", $C1348="failed")</f>
        <v>0</v>
      </c>
      <c r="G1348">
        <f t="shared" ref="G1348:G1411" si="86">IF($E1348, D1348, "")</f>
        <v>7</v>
      </c>
      <c r="H1348" t="str">
        <f t="shared" ref="H1348:H1411" si="87">IF(F1348, D1348, "")</f>
        <v/>
      </c>
    </row>
    <row r="1349" spans="2:8" x14ac:dyDescent="0.35">
      <c r="B1349" s="6">
        <v>1346</v>
      </c>
      <c r="C1349" t="str">
        <f>INDEX(state,MATCH(Bonus_StatAn!$B1349,Analysis!$A:$A,0))</f>
        <v>successful</v>
      </c>
      <c r="D1349" s="6">
        <f>INDEX(backers,MATCH(Bonus_StatAn!$B1349,Analysis!$A:$A,0))</f>
        <v>149</v>
      </c>
      <c r="E1349" t="b">
        <f t="shared" si="84"/>
        <v>1</v>
      </c>
      <c r="F1349" t="b">
        <f t="shared" si="85"/>
        <v>0</v>
      </c>
      <c r="G1349">
        <f t="shared" si="86"/>
        <v>149</v>
      </c>
      <c r="H1349" t="str">
        <f t="shared" si="87"/>
        <v/>
      </c>
    </row>
    <row r="1350" spans="2:8" x14ac:dyDescent="0.35">
      <c r="B1350" s="6">
        <v>1347</v>
      </c>
      <c r="C1350" t="str">
        <f>INDEX(state,MATCH(Bonus_StatAn!$B1350,Analysis!$A:$A,0))</f>
        <v>successful</v>
      </c>
      <c r="D1350" s="6">
        <f>INDEX(backers,MATCH(Bonus_StatAn!$B1350,Analysis!$A:$A,0))</f>
        <v>31</v>
      </c>
      <c r="E1350" t="b">
        <f t="shared" si="84"/>
        <v>1</v>
      </c>
      <c r="F1350" t="b">
        <f t="shared" si="85"/>
        <v>0</v>
      </c>
      <c r="G1350">
        <f t="shared" si="86"/>
        <v>31</v>
      </c>
      <c r="H1350" t="str">
        <f t="shared" si="87"/>
        <v/>
      </c>
    </row>
    <row r="1351" spans="2:8" x14ac:dyDescent="0.35">
      <c r="B1351" s="6">
        <v>1348</v>
      </c>
      <c r="C1351" t="str">
        <f>INDEX(state,MATCH(Bonus_StatAn!$B1351,Analysis!$A:$A,0))</f>
        <v>successful</v>
      </c>
      <c r="D1351" s="6">
        <f>INDEX(backers,MATCH(Bonus_StatAn!$B1351,Analysis!$A:$A,0))</f>
        <v>26</v>
      </c>
      <c r="E1351" t="b">
        <f t="shared" si="84"/>
        <v>1</v>
      </c>
      <c r="F1351" t="b">
        <f t="shared" si="85"/>
        <v>0</v>
      </c>
      <c r="G1351">
        <f t="shared" si="86"/>
        <v>26</v>
      </c>
      <c r="H1351" t="str">
        <f t="shared" si="87"/>
        <v/>
      </c>
    </row>
    <row r="1352" spans="2:8" x14ac:dyDescent="0.35">
      <c r="B1352" s="6">
        <v>1349</v>
      </c>
      <c r="C1352" t="str">
        <f>INDEX(state,MATCH(Bonus_StatAn!$B1352,Analysis!$A:$A,0))</f>
        <v>successful</v>
      </c>
      <c r="D1352" s="6">
        <f>INDEX(backers,MATCH(Bonus_StatAn!$B1352,Analysis!$A:$A,0))</f>
        <v>172</v>
      </c>
      <c r="E1352" t="b">
        <f t="shared" si="84"/>
        <v>1</v>
      </c>
      <c r="F1352" t="b">
        <f t="shared" si="85"/>
        <v>0</v>
      </c>
      <c r="G1352">
        <f t="shared" si="86"/>
        <v>172</v>
      </c>
      <c r="H1352" t="str">
        <f t="shared" si="87"/>
        <v/>
      </c>
    </row>
    <row r="1353" spans="2:8" x14ac:dyDescent="0.35">
      <c r="B1353" s="6">
        <v>1350</v>
      </c>
      <c r="C1353" t="str">
        <f>INDEX(state,MATCH(Bonus_StatAn!$B1353,Analysis!$A:$A,0))</f>
        <v>successful</v>
      </c>
      <c r="D1353" s="6">
        <f>INDEX(backers,MATCH(Bonus_StatAn!$B1353,Analysis!$A:$A,0))</f>
        <v>78</v>
      </c>
      <c r="E1353" t="b">
        <f t="shared" si="84"/>
        <v>1</v>
      </c>
      <c r="F1353" t="b">
        <f t="shared" si="85"/>
        <v>0</v>
      </c>
      <c r="G1353">
        <f t="shared" si="86"/>
        <v>78</v>
      </c>
      <c r="H1353" t="str">
        <f t="shared" si="87"/>
        <v/>
      </c>
    </row>
    <row r="1354" spans="2:8" x14ac:dyDescent="0.35">
      <c r="B1354" s="6">
        <v>1351</v>
      </c>
      <c r="C1354" t="str">
        <f>INDEX(state,MATCH(Bonus_StatAn!$B1354,Analysis!$A:$A,0))</f>
        <v>successful</v>
      </c>
      <c r="D1354" s="6">
        <f>INDEX(backers,MATCH(Bonus_StatAn!$B1354,Analysis!$A:$A,0))</f>
        <v>120</v>
      </c>
      <c r="E1354" t="b">
        <f t="shared" si="84"/>
        <v>1</v>
      </c>
      <c r="F1354" t="b">
        <f t="shared" si="85"/>
        <v>0</v>
      </c>
      <c r="G1354">
        <f t="shared" si="86"/>
        <v>120</v>
      </c>
      <c r="H1354" t="str">
        <f t="shared" si="87"/>
        <v/>
      </c>
    </row>
    <row r="1355" spans="2:8" x14ac:dyDescent="0.35">
      <c r="B1355" s="6">
        <v>1352</v>
      </c>
      <c r="C1355" t="str">
        <f>INDEX(state,MATCH(Bonus_StatAn!$B1355,Analysis!$A:$A,0))</f>
        <v>successful</v>
      </c>
      <c r="D1355" s="6">
        <f>INDEX(backers,MATCH(Bonus_StatAn!$B1355,Analysis!$A:$A,0))</f>
        <v>227</v>
      </c>
      <c r="E1355" t="b">
        <f t="shared" si="84"/>
        <v>1</v>
      </c>
      <c r="F1355" t="b">
        <f t="shared" si="85"/>
        <v>0</v>
      </c>
      <c r="G1355">
        <f t="shared" si="86"/>
        <v>227</v>
      </c>
      <c r="H1355" t="str">
        <f t="shared" si="87"/>
        <v/>
      </c>
    </row>
    <row r="1356" spans="2:8" x14ac:dyDescent="0.35">
      <c r="B1356" s="6">
        <v>1353</v>
      </c>
      <c r="C1356" t="str">
        <f>INDEX(state,MATCH(Bonus_StatAn!$B1356,Analysis!$A:$A,0))</f>
        <v>successful</v>
      </c>
      <c r="D1356" s="6">
        <f>INDEX(backers,MATCH(Bonus_StatAn!$B1356,Analysis!$A:$A,0))</f>
        <v>42</v>
      </c>
      <c r="E1356" t="b">
        <f t="shared" si="84"/>
        <v>1</v>
      </c>
      <c r="F1356" t="b">
        <f t="shared" si="85"/>
        <v>0</v>
      </c>
      <c r="G1356">
        <f t="shared" si="86"/>
        <v>42</v>
      </c>
      <c r="H1356" t="str">
        <f t="shared" si="87"/>
        <v/>
      </c>
    </row>
    <row r="1357" spans="2:8" x14ac:dyDescent="0.35">
      <c r="B1357" s="6">
        <v>1354</v>
      </c>
      <c r="C1357" t="str">
        <f>INDEX(state,MATCH(Bonus_StatAn!$B1357,Analysis!$A:$A,0))</f>
        <v>successful</v>
      </c>
      <c r="D1357" s="6">
        <f>INDEX(backers,MATCH(Bonus_StatAn!$B1357,Analysis!$A:$A,0))</f>
        <v>64</v>
      </c>
      <c r="E1357" t="b">
        <f t="shared" si="84"/>
        <v>1</v>
      </c>
      <c r="F1357" t="b">
        <f t="shared" si="85"/>
        <v>0</v>
      </c>
      <c r="G1357">
        <f t="shared" si="86"/>
        <v>64</v>
      </c>
      <c r="H1357" t="str">
        <f t="shared" si="87"/>
        <v/>
      </c>
    </row>
    <row r="1358" spans="2:8" x14ac:dyDescent="0.35">
      <c r="B1358" s="6">
        <v>1355</v>
      </c>
      <c r="C1358" t="str">
        <f>INDEX(state,MATCH(Bonus_StatAn!$B1358,Analysis!$A:$A,0))</f>
        <v>successful</v>
      </c>
      <c r="D1358" s="6">
        <f>INDEX(backers,MATCH(Bonus_StatAn!$B1358,Analysis!$A:$A,0))</f>
        <v>121</v>
      </c>
      <c r="E1358" t="b">
        <f t="shared" si="84"/>
        <v>1</v>
      </c>
      <c r="F1358" t="b">
        <f t="shared" si="85"/>
        <v>0</v>
      </c>
      <c r="G1358">
        <f t="shared" si="86"/>
        <v>121</v>
      </c>
      <c r="H1358" t="str">
        <f t="shared" si="87"/>
        <v/>
      </c>
    </row>
    <row r="1359" spans="2:8" x14ac:dyDescent="0.35">
      <c r="B1359" s="6">
        <v>1356</v>
      </c>
      <c r="C1359" t="str">
        <f>INDEX(state,MATCH(Bonus_StatAn!$B1359,Analysis!$A:$A,0))</f>
        <v>successful</v>
      </c>
      <c r="D1359" s="6">
        <f>INDEX(backers,MATCH(Bonus_StatAn!$B1359,Analysis!$A:$A,0))</f>
        <v>87</v>
      </c>
      <c r="E1359" t="b">
        <f t="shared" si="84"/>
        <v>1</v>
      </c>
      <c r="F1359" t="b">
        <f t="shared" si="85"/>
        <v>0</v>
      </c>
      <c r="G1359">
        <f t="shared" si="86"/>
        <v>87</v>
      </c>
      <c r="H1359" t="str">
        <f t="shared" si="87"/>
        <v/>
      </c>
    </row>
    <row r="1360" spans="2:8" x14ac:dyDescent="0.35">
      <c r="B1360" s="6">
        <v>1357</v>
      </c>
      <c r="C1360" t="str">
        <f>INDEX(state,MATCH(Bonus_StatAn!$B1360,Analysis!$A:$A,0))</f>
        <v>successful</v>
      </c>
      <c r="D1360" s="6">
        <f>INDEX(backers,MATCH(Bonus_StatAn!$B1360,Analysis!$A:$A,0))</f>
        <v>65</v>
      </c>
      <c r="E1360" t="b">
        <f t="shared" si="84"/>
        <v>1</v>
      </c>
      <c r="F1360" t="b">
        <f t="shared" si="85"/>
        <v>0</v>
      </c>
      <c r="G1360">
        <f t="shared" si="86"/>
        <v>65</v>
      </c>
      <c r="H1360" t="str">
        <f t="shared" si="87"/>
        <v/>
      </c>
    </row>
    <row r="1361" spans="2:8" x14ac:dyDescent="0.35">
      <c r="B1361" s="6">
        <v>1358</v>
      </c>
      <c r="C1361" t="str">
        <f>INDEX(state,MATCH(Bonus_StatAn!$B1361,Analysis!$A:$A,0))</f>
        <v>successful</v>
      </c>
      <c r="D1361" s="6">
        <f>INDEX(backers,MATCH(Bonus_StatAn!$B1361,Analysis!$A:$A,0))</f>
        <v>49</v>
      </c>
      <c r="E1361" t="b">
        <f t="shared" si="84"/>
        <v>1</v>
      </c>
      <c r="F1361" t="b">
        <f t="shared" si="85"/>
        <v>0</v>
      </c>
      <c r="G1361">
        <f t="shared" si="86"/>
        <v>49</v>
      </c>
      <c r="H1361" t="str">
        <f t="shared" si="87"/>
        <v/>
      </c>
    </row>
    <row r="1362" spans="2:8" x14ac:dyDescent="0.35">
      <c r="B1362" s="6">
        <v>1359</v>
      </c>
      <c r="C1362" t="str">
        <f>INDEX(state,MATCH(Bonus_StatAn!$B1362,Analysis!$A:$A,0))</f>
        <v>successful</v>
      </c>
      <c r="D1362" s="6">
        <f>INDEX(backers,MATCH(Bonus_StatAn!$B1362,Analysis!$A:$A,0))</f>
        <v>19</v>
      </c>
      <c r="E1362" t="b">
        <f t="shared" si="84"/>
        <v>1</v>
      </c>
      <c r="F1362" t="b">
        <f t="shared" si="85"/>
        <v>0</v>
      </c>
      <c r="G1362">
        <f t="shared" si="86"/>
        <v>19</v>
      </c>
      <c r="H1362" t="str">
        <f t="shared" si="87"/>
        <v/>
      </c>
    </row>
    <row r="1363" spans="2:8" x14ac:dyDescent="0.35">
      <c r="B1363" s="6">
        <v>1360</v>
      </c>
      <c r="C1363" t="str">
        <f>INDEX(state,MATCH(Bonus_StatAn!$B1363,Analysis!$A:$A,0))</f>
        <v>successful</v>
      </c>
      <c r="D1363" s="6">
        <f>INDEX(backers,MATCH(Bonus_StatAn!$B1363,Analysis!$A:$A,0))</f>
        <v>81</v>
      </c>
      <c r="E1363" t="b">
        <f t="shared" si="84"/>
        <v>1</v>
      </c>
      <c r="F1363" t="b">
        <f t="shared" si="85"/>
        <v>0</v>
      </c>
      <c r="G1363">
        <f t="shared" si="86"/>
        <v>81</v>
      </c>
      <c r="H1363" t="str">
        <f t="shared" si="87"/>
        <v/>
      </c>
    </row>
    <row r="1364" spans="2:8" x14ac:dyDescent="0.35">
      <c r="B1364" s="6">
        <v>1361</v>
      </c>
      <c r="C1364" t="str">
        <f>INDEX(state,MATCH(Bonus_StatAn!$B1364,Analysis!$A:$A,0))</f>
        <v>successful</v>
      </c>
      <c r="D1364" s="6">
        <f>INDEX(backers,MATCH(Bonus_StatAn!$B1364,Analysis!$A:$A,0))</f>
        <v>264</v>
      </c>
      <c r="E1364" t="b">
        <f t="shared" si="84"/>
        <v>1</v>
      </c>
      <c r="F1364" t="b">
        <f t="shared" si="85"/>
        <v>0</v>
      </c>
      <c r="G1364">
        <f t="shared" si="86"/>
        <v>264</v>
      </c>
      <c r="H1364" t="str">
        <f t="shared" si="87"/>
        <v/>
      </c>
    </row>
    <row r="1365" spans="2:8" x14ac:dyDescent="0.35">
      <c r="B1365" s="6">
        <v>1362</v>
      </c>
      <c r="C1365" t="str">
        <f>INDEX(state,MATCH(Bonus_StatAn!$B1365,Analysis!$A:$A,0))</f>
        <v>successful</v>
      </c>
      <c r="D1365" s="6">
        <f>INDEX(backers,MATCH(Bonus_StatAn!$B1365,Analysis!$A:$A,0))</f>
        <v>25</v>
      </c>
      <c r="E1365" t="b">
        <f t="shared" si="84"/>
        <v>1</v>
      </c>
      <c r="F1365" t="b">
        <f t="shared" si="85"/>
        <v>0</v>
      </c>
      <c r="G1365">
        <f t="shared" si="86"/>
        <v>25</v>
      </c>
      <c r="H1365" t="str">
        <f t="shared" si="87"/>
        <v/>
      </c>
    </row>
    <row r="1366" spans="2:8" x14ac:dyDescent="0.35">
      <c r="B1366" s="6">
        <v>1363</v>
      </c>
      <c r="C1366" t="str">
        <f>INDEX(state,MATCH(Bonus_StatAn!$B1366,Analysis!$A:$A,0))</f>
        <v>successful</v>
      </c>
      <c r="D1366" s="6">
        <f>INDEX(backers,MATCH(Bonus_StatAn!$B1366,Analysis!$A:$A,0))</f>
        <v>5</v>
      </c>
      <c r="E1366" t="b">
        <f t="shared" si="84"/>
        <v>1</v>
      </c>
      <c r="F1366" t="b">
        <f t="shared" si="85"/>
        <v>0</v>
      </c>
      <c r="G1366">
        <f t="shared" si="86"/>
        <v>5</v>
      </c>
      <c r="H1366" t="str">
        <f t="shared" si="87"/>
        <v/>
      </c>
    </row>
    <row r="1367" spans="2:8" x14ac:dyDescent="0.35">
      <c r="B1367" s="6">
        <v>1364</v>
      </c>
      <c r="C1367" t="str">
        <f>INDEX(state,MATCH(Bonus_StatAn!$B1367,Analysis!$A:$A,0))</f>
        <v>successful</v>
      </c>
      <c r="D1367" s="6">
        <f>INDEX(backers,MATCH(Bonus_StatAn!$B1367,Analysis!$A:$A,0))</f>
        <v>144</v>
      </c>
      <c r="E1367" t="b">
        <f t="shared" si="84"/>
        <v>1</v>
      </c>
      <c r="F1367" t="b">
        <f t="shared" si="85"/>
        <v>0</v>
      </c>
      <c r="G1367">
        <f t="shared" si="86"/>
        <v>144</v>
      </c>
      <c r="H1367" t="str">
        <f t="shared" si="87"/>
        <v/>
      </c>
    </row>
    <row r="1368" spans="2:8" x14ac:dyDescent="0.35">
      <c r="B1368" s="6">
        <v>1365</v>
      </c>
      <c r="C1368" t="str">
        <f>INDEX(state,MATCH(Bonus_StatAn!$B1368,Analysis!$A:$A,0))</f>
        <v>successful</v>
      </c>
      <c r="D1368" s="6">
        <f>INDEX(backers,MATCH(Bonus_StatAn!$B1368,Analysis!$A:$A,0))</f>
        <v>92</v>
      </c>
      <c r="E1368" t="b">
        <f t="shared" si="84"/>
        <v>1</v>
      </c>
      <c r="F1368" t="b">
        <f t="shared" si="85"/>
        <v>0</v>
      </c>
      <c r="G1368">
        <f t="shared" si="86"/>
        <v>92</v>
      </c>
      <c r="H1368" t="str">
        <f t="shared" si="87"/>
        <v/>
      </c>
    </row>
    <row r="1369" spans="2:8" x14ac:dyDescent="0.35">
      <c r="B1369" s="6">
        <v>1366</v>
      </c>
      <c r="C1369" t="str">
        <f>INDEX(state,MATCH(Bonus_StatAn!$B1369,Analysis!$A:$A,0))</f>
        <v>successful</v>
      </c>
      <c r="D1369" s="6">
        <f>INDEX(backers,MATCH(Bonus_StatAn!$B1369,Analysis!$A:$A,0))</f>
        <v>147</v>
      </c>
      <c r="E1369" t="b">
        <f t="shared" si="84"/>
        <v>1</v>
      </c>
      <c r="F1369" t="b">
        <f t="shared" si="85"/>
        <v>0</v>
      </c>
      <c r="G1369">
        <f t="shared" si="86"/>
        <v>147</v>
      </c>
      <c r="H1369" t="str">
        <f t="shared" si="87"/>
        <v/>
      </c>
    </row>
    <row r="1370" spans="2:8" x14ac:dyDescent="0.35">
      <c r="B1370" s="6">
        <v>1367</v>
      </c>
      <c r="C1370" t="str">
        <f>INDEX(state,MATCH(Bonus_StatAn!$B1370,Analysis!$A:$A,0))</f>
        <v>successful</v>
      </c>
      <c r="D1370" s="6">
        <f>INDEX(backers,MATCH(Bonus_StatAn!$B1370,Analysis!$A:$A,0))</f>
        <v>90</v>
      </c>
      <c r="E1370" t="b">
        <f t="shared" si="84"/>
        <v>1</v>
      </c>
      <c r="F1370" t="b">
        <f t="shared" si="85"/>
        <v>0</v>
      </c>
      <c r="G1370">
        <f t="shared" si="86"/>
        <v>90</v>
      </c>
      <c r="H1370" t="str">
        <f t="shared" si="87"/>
        <v/>
      </c>
    </row>
    <row r="1371" spans="2:8" x14ac:dyDescent="0.35">
      <c r="B1371" s="6">
        <v>1368</v>
      </c>
      <c r="C1371" t="str">
        <f>INDEX(state,MATCH(Bonus_StatAn!$B1371,Analysis!$A:$A,0))</f>
        <v>successful</v>
      </c>
      <c r="D1371" s="6">
        <f>INDEX(backers,MATCH(Bonus_StatAn!$B1371,Analysis!$A:$A,0))</f>
        <v>87</v>
      </c>
      <c r="E1371" t="b">
        <f t="shared" si="84"/>
        <v>1</v>
      </c>
      <c r="F1371" t="b">
        <f t="shared" si="85"/>
        <v>0</v>
      </c>
      <c r="G1371">
        <f t="shared" si="86"/>
        <v>87</v>
      </c>
      <c r="H1371" t="str">
        <f t="shared" si="87"/>
        <v/>
      </c>
    </row>
    <row r="1372" spans="2:8" x14ac:dyDescent="0.35">
      <c r="B1372" s="6">
        <v>1369</v>
      </c>
      <c r="C1372" t="str">
        <f>INDEX(state,MATCH(Bonus_StatAn!$B1372,Analysis!$A:$A,0))</f>
        <v>successful</v>
      </c>
      <c r="D1372" s="6">
        <f>INDEX(backers,MATCH(Bonus_StatAn!$B1372,Analysis!$A:$A,0))</f>
        <v>406</v>
      </c>
      <c r="E1372" t="b">
        <f t="shared" si="84"/>
        <v>1</v>
      </c>
      <c r="F1372" t="b">
        <f t="shared" si="85"/>
        <v>0</v>
      </c>
      <c r="G1372">
        <f t="shared" si="86"/>
        <v>406</v>
      </c>
      <c r="H1372" t="str">
        <f t="shared" si="87"/>
        <v/>
      </c>
    </row>
    <row r="1373" spans="2:8" x14ac:dyDescent="0.35">
      <c r="B1373" s="6">
        <v>1370</v>
      </c>
      <c r="C1373" t="str">
        <f>INDEX(state,MATCH(Bonus_StatAn!$B1373,Analysis!$A:$A,0))</f>
        <v>successful</v>
      </c>
      <c r="D1373" s="6">
        <f>INDEX(backers,MATCH(Bonus_StatAn!$B1373,Analysis!$A:$A,0))</f>
        <v>20</v>
      </c>
      <c r="E1373" t="b">
        <f t="shared" si="84"/>
        <v>1</v>
      </c>
      <c r="F1373" t="b">
        <f t="shared" si="85"/>
        <v>0</v>
      </c>
      <c r="G1373">
        <f t="shared" si="86"/>
        <v>20</v>
      </c>
      <c r="H1373" t="str">
        <f t="shared" si="87"/>
        <v/>
      </c>
    </row>
    <row r="1374" spans="2:8" x14ac:dyDescent="0.35">
      <c r="B1374" s="6">
        <v>1371</v>
      </c>
      <c r="C1374" t="str">
        <f>INDEX(state,MATCH(Bonus_StatAn!$B1374,Analysis!$A:$A,0))</f>
        <v>successful</v>
      </c>
      <c r="D1374" s="6">
        <f>INDEX(backers,MATCH(Bonus_StatAn!$B1374,Analysis!$A:$A,0))</f>
        <v>70</v>
      </c>
      <c r="E1374" t="b">
        <f t="shared" si="84"/>
        <v>1</v>
      </c>
      <c r="F1374" t="b">
        <f t="shared" si="85"/>
        <v>0</v>
      </c>
      <c r="G1374">
        <f t="shared" si="86"/>
        <v>70</v>
      </c>
      <c r="H1374" t="str">
        <f t="shared" si="87"/>
        <v/>
      </c>
    </row>
    <row r="1375" spans="2:8" x14ac:dyDescent="0.35">
      <c r="B1375" s="6">
        <v>1372</v>
      </c>
      <c r="C1375" t="str">
        <f>INDEX(state,MATCH(Bonus_StatAn!$B1375,Analysis!$A:$A,0))</f>
        <v>successful</v>
      </c>
      <c r="D1375" s="6">
        <f>INDEX(backers,MATCH(Bonus_StatAn!$B1375,Analysis!$A:$A,0))</f>
        <v>16</v>
      </c>
      <c r="E1375" t="b">
        <f t="shared" si="84"/>
        <v>1</v>
      </c>
      <c r="F1375" t="b">
        <f t="shared" si="85"/>
        <v>0</v>
      </c>
      <c r="G1375">
        <f t="shared" si="86"/>
        <v>16</v>
      </c>
      <c r="H1375" t="str">
        <f t="shared" si="87"/>
        <v/>
      </c>
    </row>
    <row r="1376" spans="2:8" x14ac:dyDescent="0.35">
      <c r="B1376" s="6">
        <v>1373</v>
      </c>
      <c r="C1376" t="str">
        <f>INDEX(state,MATCH(Bonus_StatAn!$B1376,Analysis!$A:$A,0))</f>
        <v>successful</v>
      </c>
      <c r="D1376" s="6">
        <f>INDEX(backers,MATCH(Bonus_StatAn!$B1376,Analysis!$A:$A,0))</f>
        <v>52</v>
      </c>
      <c r="E1376" t="b">
        <f t="shared" si="84"/>
        <v>1</v>
      </c>
      <c r="F1376" t="b">
        <f t="shared" si="85"/>
        <v>0</v>
      </c>
      <c r="G1376">
        <f t="shared" si="86"/>
        <v>52</v>
      </c>
      <c r="H1376" t="str">
        <f t="shared" si="87"/>
        <v/>
      </c>
    </row>
    <row r="1377" spans="2:8" x14ac:dyDescent="0.35">
      <c r="B1377" s="6">
        <v>1374</v>
      </c>
      <c r="C1377" t="str">
        <f>INDEX(state,MATCH(Bonus_StatAn!$B1377,Analysis!$A:$A,0))</f>
        <v>successful</v>
      </c>
      <c r="D1377" s="6">
        <f>INDEX(backers,MATCH(Bonus_StatAn!$B1377,Analysis!$A:$A,0))</f>
        <v>66</v>
      </c>
      <c r="E1377" t="b">
        <f t="shared" si="84"/>
        <v>1</v>
      </c>
      <c r="F1377" t="b">
        <f t="shared" si="85"/>
        <v>0</v>
      </c>
      <c r="G1377">
        <f t="shared" si="86"/>
        <v>66</v>
      </c>
      <c r="H1377" t="str">
        <f t="shared" si="87"/>
        <v/>
      </c>
    </row>
    <row r="1378" spans="2:8" x14ac:dyDescent="0.35">
      <c r="B1378" s="6">
        <v>1375</v>
      </c>
      <c r="C1378" t="str">
        <f>INDEX(state,MATCH(Bonus_StatAn!$B1378,Analysis!$A:$A,0))</f>
        <v>successful</v>
      </c>
      <c r="D1378" s="6">
        <f>INDEX(backers,MATCH(Bonus_StatAn!$B1378,Analysis!$A:$A,0))</f>
        <v>109</v>
      </c>
      <c r="E1378" t="b">
        <f t="shared" si="84"/>
        <v>1</v>
      </c>
      <c r="F1378" t="b">
        <f t="shared" si="85"/>
        <v>0</v>
      </c>
      <c r="G1378">
        <f t="shared" si="86"/>
        <v>109</v>
      </c>
      <c r="H1378" t="str">
        <f t="shared" si="87"/>
        <v/>
      </c>
    </row>
    <row r="1379" spans="2:8" x14ac:dyDescent="0.35">
      <c r="B1379" s="6">
        <v>1376</v>
      </c>
      <c r="C1379" t="str">
        <f>INDEX(state,MATCH(Bonus_StatAn!$B1379,Analysis!$A:$A,0))</f>
        <v>successful</v>
      </c>
      <c r="D1379" s="6">
        <f>INDEX(backers,MATCH(Bonus_StatAn!$B1379,Analysis!$A:$A,0))</f>
        <v>168</v>
      </c>
      <c r="E1379" t="b">
        <f t="shared" si="84"/>
        <v>1</v>
      </c>
      <c r="F1379" t="b">
        <f t="shared" si="85"/>
        <v>0</v>
      </c>
      <c r="G1379">
        <f t="shared" si="86"/>
        <v>168</v>
      </c>
      <c r="H1379" t="str">
        <f t="shared" si="87"/>
        <v/>
      </c>
    </row>
    <row r="1380" spans="2:8" x14ac:dyDescent="0.35">
      <c r="B1380" s="6">
        <v>1377</v>
      </c>
      <c r="C1380" t="str">
        <f>INDEX(state,MATCH(Bonus_StatAn!$B1380,Analysis!$A:$A,0))</f>
        <v>successful</v>
      </c>
      <c r="D1380" s="6">
        <f>INDEX(backers,MATCH(Bonus_StatAn!$B1380,Analysis!$A:$A,0))</f>
        <v>31</v>
      </c>
      <c r="E1380" t="b">
        <f t="shared" si="84"/>
        <v>1</v>
      </c>
      <c r="F1380" t="b">
        <f t="shared" si="85"/>
        <v>0</v>
      </c>
      <c r="G1380">
        <f t="shared" si="86"/>
        <v>31</v>
      </c>
      <c r="H1380" t="str">
        <f t="shared" si="87"/>
        <v/>
      </c>
    </row>
    <row r="1381" spans="2:8" x14ac:dyDescent="0.35">
      <c r="B1381" s="6">
        <v>1378</v>
      </c>
      <c r="C1381" t="str">
        <f>INDEX(state,MATCH(Bonus_StatAn!$B1381,Analysis!$A:$A,0))</f>
        <v>successful</v>
      </c>
      <c r="D1381" s="6">
        <f>INDEX(backers,MATCH(Bonus_StatAn!$B1381,Analysis!$A:$A,0))</f>
        <v>133</v>
      </c>
      <c r="E1381" t="b">
        <f t="shared" si="84"/>
        <v>1</v>
      </c>
      <c r="F1381" t="b">
        <f t="shared" si="85"/>
        <v>0</v>
      </c>
      <c r="G1381">
        <f t="shared" si="86"/>
        <v>133</v>
      </c>
      <c r="H1381" t="str">
        <f t="shared" si="87"/>
        <v/>
      </c>
    </row>
    <row r="1382" spans="2:8" x14ac:dyDescent="0.35">
      <c r="B1382" s="6">
        <v>1379</v>
      </c>
      <c r="C1382" t="str">
        <f>INDEX(state,MATCH(Bonus_StatAn!$B1382,Analysis!$A:$A,0))</f>
        <v>successful</v>
      </c>
      <c r="D1382" s="6">
        <f>INDEX(backers,MATCH(Bonus_StatAn!$B1382,Analysis!$A:$A,0))</f>
        <v>151</v>
      </c>
      <c r="E1382" t="b">
        <f t="shared" si="84"/>
        <v>1</v>
      </c>
      <c r="F1382" t="b">
        <f t="shared" si="85"/>
        <v>0</v>
      </c>
      <c r="G1382">
        <f t="shared" si="86"/>
        <v>151</v>
      </c>
      <c r="H1382" t="str">
        <f t="shared" si="87"/>
        <v/>
      </c>
    </row>
    <row r="1383" spans="2:8" x14ac:dyDescent="0.35">
      <c r="B1383" s="6">
        <v>1380</v>
      </c>
      <c r="C1383" t="str">
        <f>INDEX(state,MATCH(Bonus_StatAn!$B1383,Analysis!$A:$A,0))</f>
        <v>successful</v>
      </c>
      <c r="D1383" s="6">
        <f>INDEX(backers,MATCH(Bonus_StatAn!$B1383,Analysis!$A:$A,0))</f>
        <v>5</v>
      </c>
      <c r="E1383" t="b">
        <f t="shared" si="84"/>
        <v>1</v>
      </c>
      <c r="F1383" t="b">
        <f t="shared" si="85"/>
        <v>0</v>
      </c>
      <c r="G1383">
        <f t="shared" si="86"/>
        <v>5</v>
      </c>
      <c r="H1383" t="str">
        <f t="shared" si="87"/>
        <v/>
      </c>
    </row>
    <row r="1384" spans="2:8" x14ac:dyDescent="0.35">
      <c r="B1384" s="6">
        <v>1381</v>
      </c>
      <c r="C1384" t="str">
        <f>INDEX(state,MATCH(Bonus_StatAn!$B1384,Analysis!$A:$A,0))</f>
        <v>successful</v>
      </c>
      <c r="D1384" s="6">
        <f>INDEX(backers,MATCH(Bonus_StatAn!$B1384,Analysis!$A:$A,0))</f>
        <v>73</v>
      </c>
      <c r="E1384" t="b">
        <f t="shared" si="84"/>
        <v>1</v>
      </c>
      <c r="F1384" t="b">
        <f t="shared" si="85"/>
        <v>0</v>
      </c>
      <c r="G1384">
        <f t="shared" si="86"/>
        <v>73</v>
      </c>
      <c r="H1384" t="str">
        <f t="shared" si="87"/>
        <v/>
      </c>
    </row>
    <row r="1385" spans="2:8" x14ac:dyDescent="0.35">
      <c r="B1385" s="6">
        <v>1382</v>
      </c>
      <c r="C1385" t="str">
        <f>INDEX(state,MATCH(Bonus_StatAn!$B1385,Analysis!$A:$A,0))</f>
        <v>successful</v>
      </c>
      <c r="D1385" s="6">
        <f>INDEX(backers,MATCH(Bonus_StatAn!$B1385,Analysis!$A:$A,0))</f>
        <v>148</v>
      </c>
      <c r="E1385" t="b">
        <f t="shared" si="84"/>
        <v>1</v>
      </c>
      <c r="F1385" t="b">
        <f t="shared" si="85"/>
        <v>0</v>
      </c>
      <c r="G1385">
        <f t="shared" si="86"/>
        <v>148</v>
      </c>
      <c r="H1385" t="str">
        <f t="shared" si="87"/>
        <v/>
      </c>
    </row>
    <row r="1386" spans="2:8" x14ac:dyDescent="0.35">
      <c r="B1386" s="6">
        <v>1383</v>
      </c>
      <c r="C1386" t="str">
        <f>INDEX(state,MATCH(Bonus_StatAn!$B1386,Analysis!$A:$A,0))</f>
        <v>successful</v>
      </c>
      <c r="D1386" s="6">
        <f>INDEX(backers,MATCH(Bonus_StatAn!$B1386,Analysis!$A:$A,0))</f>
        <v>93</v>
      </c>
      <c r="E1386" t="b">
        <f t="shared" si="84"/>
        <v>1</v>
      </c>
      <c r="F1386" t="b">
        <f t="shared" si="85"/>
        <v>0</v>
      </c>
      <c r="G1386">
        <f t="shared" si="86"/>
        <v>93</v>
      </c>
      <c r="H1386" t="str">
        <f t="shared" si="87"/>
        <v/>
      </c>
    </row>
    <row r="1387" spans="2:8" x14ac:dyDescent="0.35">
      <c r="B1387" s="6">
        <v>1384</v>
      </c>
      <c r="C1387" t="str">
        <f>INDEX(state,MATCH(Bonus_StatAn!$B1387,Analysis!$A:$A,0))</f>
        <v>successful</v>
      </c>
      <c r="D1387" s="6">
        <f>INDEX(backers,MATCH(Bonus_StatAn!$B1387,Analysis!$A:$A,0))</f>
        <v>63</v>
      </c>
      <c r="E1387" t="b">
        <f t="shared" si="84"/>
        <v>1</v>
      </c>
      <c r="F1387" t="b">
        <f t="shared" si="85"/>
        <v>0</v>
      </c>
      <c r="G1387">
        <f t="shared" si="86"/>
        <v>63</v>
      </c>
      <c r="H1387" t="str">
        <f t="shared" si="87"/>
        <v/>
      </c>
    </row>
    <row r="1388" spans="2:8" x14ac:dyDescent="0.35">
      <c r="B1388" s="6">
        <v>1385</v>
      </c>
      <c r="C1388" t="str">
        <f>INDEX(state,MATCH(Bonus_StatAn!$B1388,Analysis!$A:$A,0))</f>
        <v>successful</v>
      </c>
      <c r="D1388" s="6">
        <f>INDEX(backers,MATCH(Bonus_StatAn!$B1388,Analysis!$A:$A,0))</f>
        <v>134</v>
      </c>
      <c r="E1388" t="b">
        <f t="shared" si="84"/>
        <v>1</v>
      </c>
      <c r="F1388" t="b">
        <f t="shared" si="85"/>
        <v>0</v>
      </c>
      <c r="G1388">
        <f t="shared" si="86"/>
        <v>134</v>
      </c>
      <c r="H1388" t="str">
        <f t="shared" si="87"/>
        <v/>
      </c>
    </row>
    <row r="1389" spans="2:8" x14ac:dyDescent="0.35">
      <c r="B1389" s="6">
        <v>1386</v>
      </c>
      <c r="C1389" t="str">
        <f>INDEX(state,MATCH(Bonus_StatAn!$B1389,Analysis!$A:$A,0))</f>
        <v>successful</v>
      </c>
      <c r="D1389" s="6">
        <f>INDEX(backers,MATCH(Bonus_StatAn!$B1389,Analysis!$A:$A,0))</f>
        <v>14</v>
      </c>
      <c r="E1389" t="b">
        <f t="shared" si="84"/>
        <v>1</v>
      </c>
      <c r="F1389" t="b">
        <f t="shared" si="85"/>
        <v>0</v>
      </c>
      <c r="G1389">
        <f t="shared" si="86"/>
        <v>14</v>
      </c>
      <c r="H1389" t="str">
        <f t="shared" si="87"/>
        <v/>
      </c>
    </row>
    <row r="1390" spans="2:8" x14ac:dyDescent="0.35">
      <c r="B1390" s="6">
        <v>1387</v>
      </c>
      <c r="C1390" t="str">
        <f>INDEX(state,MATCH(Bonus_StatAn!$B1390,Analysis!$A:$A,0))</f>
        <v>successful</v>
      </c>
      <c r="D1390" s="6">
        <f>INDEX(backers,MATCH(Bonus_StatAn!$B1390,Analysis!$A:$A,0))</f>
        <v>78</v>
      </c>
      <c r="E1390" t="b">
        <f t="shared" si="84"/>
        <v>1</v>
      </c>
      <c r="F1390" t="b">
        <f t="shared" si="85"/>
        <v>0</v>
      </c>
      <c r="G1390">
        <f t="shared" si="86"/>
        <v>78</v>
      </c>
      <c r="H1390" t="str">
        <f t="shared" si="87"/>
        <v/>
      </c>
    </row>
    <row r="1391" spans="2:8" x14ac:dyDescent="0.35">
      <c r="B1391" s="6">
        <v>1388</v>
      </c>
      <c r="C1391" t="str">
        <f>INDEX(state,MATCH(Bonus_StatAn!$B1391,Analysis!$A:$A,0))</f>
        <v>successful</v>
      </c>
      <c r="D1391" s="6">
        <f>INDEX(backers,MATCH(Bonus_StatAn!$B1391,Analysis!$A:$A,0))</f>
        <v>112</v>
      </c>
      <c r="E1391" t="b">
        <f t="shared" si="84"/>
        <v>1</v>
      </c>
      <c r="F1391" t="b">
        <f t="shared" si="85"/>
        <v>0</v>
      </c>
      <c r="G1391">
        <f t="shared" si="86"/>
        <v>112</v>
      </c>
      <c r="H1391" t="str">
        <f t="shared" si="87"/>
        <v/>
      </c>
    </row>
    <row r="1392" spans="2:8" x14ac:dyDescent="0.35">
      <c r="B1392" s="6">
        <v>1389</v>
      </c>
      <c r="C1392" t="str">
        <f>INDEX(state,MATCH(Bonus_StatAn!$B1392,Analysis!$A:$A,0))</f>
        <v>successful</v>
      </c>
      <c r="D1392" s="6">
        <f>INDEX(backers,MATCH(Bonus_StatAn!$B1392,Analysis!$A:$A,0))</f>
        <v>34</v>
      </c>
      <c r="E1392" t="b">
        <f t="shared" si="84"/>
        <v>1</v>
      </c>
      <c r="F1392" t="b">
        <f t="shared" si="85"/>
        <v>0</v>
      </c>
      <c r="G1392">
        <f t="shared" si="86"/>
        <v>34</v>
      </c>
      <c r="H1392" t="str">
        <f t="shared" si="87"/>
        <v/>
      </c>
    </row>
    <row r="1393" spans="2:8" x14ac:dyDescent="0.35">
      <c r="B1393" s="6">
        <v>1390</v>
      </c>
      <c r="C1393" t="str">
        <f>INDEX(state,MATCH(Bonus_StatAn!$B1393,Analysis!$A:$A,0))</f>
        <v>successful</v>
      </c>
      <c r="D1393" s="6">
        <f>INDEX(backers,MATCH(Bonus_StatAn!$B1393,Analysis!$A:$A,0))</f>
        <v>19</v>
      </c>
      <c r="E1393" t="b">
        <f t="shared" si="84"/>
        <v>1</v>
      </c>
      <c r="F1393" t="b">
        <f t="shared" si="85"/>
        <v>0</v>
      </c>
      <c r="G1393">
        <f t="shared" si="86"/>
        <v>19</v>
      </c>
      <c r="H1393" t="str">
        <f t="shared" si="87"/>
        <v/>
      </c>
    </row>
    <row r="1394" spans="2:8" x14ac:dyDescent="0.35">
      <c r="B1394" s="6">
        <v>1391</v>
      </c>
      <c r="C1394" t="str">
        <f>INDEX(state,MATCH(Bonus_StatAn!$B1394,Analysis!$A:$A,0))</f>
        <v>successful</v>
      </c>
      <c r="D1394" s="6">
        <f>INDEX(backers,MATCH(Bonus_StatAn!$B1394,Analysis!$A:$A,0))</f>
        <v>13</v>
      </c>
      <c r="E1394" t="b">
        <f t="shared" si="84"/>
        <v>1</v>
      </c>
      <c r="F1394" t="b">
        <f t="shared" si="85"/>
        <v>0</v>
      </c>
      <c r="G1394">
        <f t="shared" si="86"/>
        <v>13</v>
      </c>
      <c r="H1394" t="str">
        <f t="shared" si="87"/>
        <v/>
      </c>
    </row>
    <row r="1395" spans="2:8" x14ac:dyDescent="0.35">
      <c r="B1395" s="6">
        <v>1392</v>
      </c>
      <c r="C1395" t="str">
        <f>INDEX(state,MATCH(Bonus_StatAn!$B1395,Analysis!$A:$A,0))</f>
        <v>successful</v>
      </c>
      <c r="D1395" s="6">
        <f>INDEX(backers,MATCH(Bonus_StatAn!$B1395,Analysis!$A:$A,0))</f>
        <v>104</v>
      </c>
      <c r="E1395" t="b">
        <f t="shared" si="84"/>
        <v>1</v>
      </c>
      <c r="F1395" t="b">
        <f t="shared" si="85"/>
        <v>0</v>
      </c>
      <c r="G1395">
        <f t="shared" si="86"/>
        <v>104</v>
      </c>
      <c r="H1395" t="str">
        <f t="shared" si="87"/>
        <v/>
      </c>
    </row>
    <row r="1396" spans="2:8" x14ac:dyDescent="0.35">
      <c r="B1396" s="6">
        <v>1393</v>
      </c>
      <c r="C1396" t="str">
        <f>INDEX(state,MATCH(Bonus_StatAn!$B1396,Analysis!$A:$A,0))</f>
        <v>successful</v>
      </c>
      <c r="D1396" s="6">
        <f>INDEX(backers,MATCH(Bonus_StatAn!$B1396,Analysis!$A:$A,0))</f>
        <v>52</v>
      </c>
      <c r="E1396" t="b">
        <f t="shared" si="84"/>
        <v>1</v>
      </c>
      <c r="F1396" t="b">
        <f t="shared" si="85"/>
        <v>0</v>
      </c>
      <c r="G1396">
        <f t="shared" si="86"/>
        <v>52</v>
      </c>
      <c r="H1396" t="str">
        <f t="shared" si="87"/>
        <v/>
      </c>
    </row>
    <row r="1397" spans="2:8" x14ac:dyDescent="0.35">
      <c r="B1397" s="6">
        <v>1394</v>
      </c>
      <c r="C1397" t="str">
        <f>INDEX(state,MATCH(Bonus_StatAn!$B1397,Analysis!$A:$A,0))</f>
        <v>successful</v>
      </c>
      <c r="D1397" s="6">
        <f>INDEX(backers,MATCH(Bonus_StatAn!$B1397,Analysis!$A:$A,0))</f>
        <v>17</v>
      </c>
      <c r="E1397" t="b">
        <f t="shared" si="84"/>
        <v>1</v>
      </c>
      <c r="F1397" t="b">
        <f t="shared" si="85"/>
        <v>0</v>
      </c>
      <c r="G1397">
        <f t="shared" si="86"/>
        <v>17</v>
      </c>
      <c r="H1397" t="str">
        <f t="shared" si="87"/>
        <v/>
      </c>
    </row>
    <row r="1398" spans="2:8" x14ac:dyDescent="0.35">
      <c r="B1398" s="6">
        <v>1395</v>
      </c>
      <c r="C1398" t="str">
        <f>INDEX(state,MATCH(Bonus_StatAn!$B1398,Analysis!$A:$A,0))</f>
        <v>successful</v>
      </c>
      <c r="D1398" s="6">
        <f>INDEX(backers,MATCH(Bonus_StatAn!$B1398,Analysis!$A:$A,0))</f>
        <v>82</v>
      </c>
      <c r="E1398" t="b">
        <f t="shared" si="84"/>
        <v>1</v>
      </c>
      <c r="F1398" t="b">
        <f t="shared" si="85"/>
        <v>0</v>
      </c>
      <c r="G1398">
        <f t="shared" si="86"/>
        <v>82</v>
      </c>
      <c r="H1398" t="str">
        <f t="shared" si="87"/>
        <v/>
      </c>
    </row>
    <row r="1399" spans="2:8" x14ac:dyDescent="0.35">
      <c r="B1399" s="6">
        <v>1396</v>
      </c>
      <c r="C1399" t="str">
        <f>INDEX(state,MATCH(Bonus_StatAn!$B1399,Analysis!$A:$A,0))</f>
        <v>successful</v>
      </c>
      <c r="D1399" s="6">
        <f>INDEX(backers,MATCH(Bonus_StatAn!$B1399,Analysis!$A:$A,0))</f>
        <v>73</v>
      </c>
      <c r="E1399" t="b">
        <f t="shared" si="84"/>
        <v>1</v>
      </c>
      <c r="F1399" t="b">
        <f t="shared" si="85"/>
        <v>0</v>
      </c>
      <c r="G1399">
        <f t="shared" si="86"/>
        <v>73</v>
      </c>
      <c r="H1399" t="str">
        <f t="shared" si="87"/>
        <v/>
      </c>
    </row>
    <row r="1400" spans="2:8" x14ac:dyDescent="0.35">
      <c r="B1400" s="6">
        <v>1397</v>
      </c>
      <c r="C1400" t="str">
        <f>INDEX(state,MATCH(Bonus_StatAn!$B1400,Analysis!$A:$A,0))</f>
        <v>successful</v>
      </c>
      <c r="D1400" s="6">
        <f>INDEX(backers,MATCH(Bonus_StatAn!$B1400,Analysis!$A:$A,0))</f>
        <v>158</v>
      </c>
      <c r="E1400" t="b">
        <f t="shared" si="84"/>
        <v>1</v>
      </c>
      <c r="F1400" t="b">
        <f t="shared" si="85"/>
        <v>0</v>
      </c>
      <c r="G1400">
        <f t="shared" si="86"/>
        <v>158</v>
      </c>
      <c r="H1400" t="str">
        <f t="shared" si="87"/>
        <v/>
      </c>
    </row>
    <row r="1401" spans="2:8" x14ac:dyDescent="0.35">
      <c r="B1401" s="6">
        <v>1398</v>
      </c>
      <c r="C1401" t="str">
        <f>INDEX(state,MATCH(Bonus_StatAn!$B1401,Analysis!$A:$A,0))</f>
        <v>successful</v>
      </c>
      <c r="D1401" s="6">
        <f>INDEX(backers,MATCH(Bonus_StatAn!$B1401,Analysis!$A:$A,0))</f>
        <v>65</v>
      </c>
      <c r="E1401" t="b">
        <f t="shared" si="84"/>
        <v>1</v>
      </c>
      <c r="F1401" t="b">
        <f t="shared" si="85"/>
        <v>0</v>
      </c>
      <c r="G1401">
        <f t="shared" si="86"/>
        <v>65</v>
      </c>
      <c r="H1401" t="str">
        <f t="shared" si="87"/>
        <v/>
      </c>
    </row>
    <row r="1402" spans="2:8" x14ac:dyDescent="0.35">
      <c r="B1402" s="6">
        <v>1399</v>
      </c>
      <c r="C1402" t="str">
        <f>INDEX(state,MATCH(Bonus_StatAn!$B1402,Analysis!$A:$A,0))</f>
        <v>successful</v>
      </c>
      <c r="D1402" s="6">
        <f>INDEX(backers,MATCH(Bonus_StatAn!$B1402,Analysis!$A:$A,0))</f>
        <v>184</v>
      </c>
      <c r="E1402" t="b">
        <f t="shared" si="84"/>
        <v>1</v>
      </c>
      <c r="F1402" t="b">
        <f t="shared" si="85"/>
        <v>0</v>
      </c>
      <c r="G1402">
        <f t="shared" si="86"/>
        <v>184</v>
      </c>
      <c r="H1402" t="str">
        <f t="shared" si="87"/>
        <v/>
      </c>
    </row>
    <row r="1403" spans="2:8" x14ac:dyDescent="0.35">
      <c r="B1403" s="6">
        <v>1400</v>
      </c>
      <c r="C1403" t="str">
        <f>INDEX(state,MATCH(Bonus_StatAn!$B1403,Analysis!$A:$A,0))</f>
        <v>successful</v>
      </c>
      <c r="D1403" s="6">
        <f>INDEX(backers,MATCH(Bonus_StatAn!$B1403,Analysis!$A:$A,0))</f>
        <v>34</v>
      </c>
      <c r="E1403" t="b">
        <f t="shared" si="84"/>
        <v>1</v>
      </c>
      <c r="F1403" t="b">
        <f t="shared" si="85"/>
        <v>0</v>
      </c>
      <c r="G1403">
        <f t="shared" si="86"/>
        <v>34</v>
      </c>
      <c r="H1403" t="str">
        <f t="shared" si="87"/>
        <v/>
      </c>
    </row>
    <row r="1404" spans="2:8" x14ac:dyDescent="0.35">
      <c r="B1404" s="6">
        <v>1401</v>
      </c>
      <c r="C1404" t="str">
        <f>INDEX(state,MATCH(Bonus_StatAn!$B1404,Analysis!$A:$A,0))</f>
        <v>successful</v>
      </c>
      <c r="D1404" s="6">
        <f>INDEX(backers,MATCH(Bonus_StatAn!$B1404,Analysis!$A:$A,0))</f>
        <v>240</v>
      </c>
      <c r="E1404" t="b">
        <f t="shared" si="84"/>
        <v>1</v>
      </c>
      <c r="F1404" t="b">
        <f t="shared" si="85"/>
        <v>0</v>
      </c>
      <c r="G1404">
        <f t="shared" si="86"/>
        <v>240</v>
      </c>
      <c r="H1404" t="str">
        <f t="shared" si="87"/>
        <v/>
      </c>
    </row>
    <row r="1405" spans="2:8" x14ac:dyDescent="0.35">
      <c r="B1405" s="6">
        <v>1402</v>
      </c>
      <c r="C1405" t="str">
        <f>INDEX(state,MATCH(Bonus_StatAn!$B1405,Analysis!$A:$A,0))</f>
        <v>successful</v>
      </c>
      <c r="D1405" s="6">
        <f>INDEX(backers,MATCH(Bonus_StatAn!$B1405,Analysis!$A:$A,0))</f>
        <v>113</v>
      </c>
      <c r="E1405" t="b">
        <f t="shared" si="84"/>
        <v>1</v>
      </c>
      <c r="F1405" t="b">
        <f t="shared" si="85"/>
        <v>0</v>
      </c>
      <c r="G1405">
        <f t="shared" si="86"/>
        <v>113</v>
      </c>
      <c r="H1405" t="str">
        <f t="shared" si="87"/>
        <v/>
      </c>
    </row>
    <row r="1406" spans="2:8" x14ac:dyDescent="0.35">
      <c r="B1406" s="6">
        <v>1403</v>
      </c>
      <c r="C1406" t="str">
        <f>INDEX(state,MATCH(Bonus_StatAn!$B1406,Analysis!$A:$A,0))</f>
        <v>successful</v>
      </c>
      <c r="D1406" s="6">
        <f>INDEX(backers,MATCH(Bonus_StatAn!$B1406,Analysis!$A:$A,0))</f>
        <v>66</v>
      </c>
      <c r="E1406" t="b">
        <f t="shared" si="84"/>
        <v>1</v>
      </c>
      <c r="F1406" t="b">
        <f t="shared" si="85"/>
        <v>0</v>
      </c>
      <c r="G1406">
        <f t="shared" si="86"/>
        <v>66</v>
      </c>
      <c r="H1406" t="str">
        <f t="shared" si="87"/>
        <v/>
      </c>
    </row>
    <row r="1407" spans="2:8" x14ac:dyDescent="0.35">
      <c r="B1407" s="6">
        <v>1404</v>
      </c>
      <c r="C1407" t="str">
        <f>INDEX(state,MATCH(Bonus_StatAn!$B1407,Analysis!$A:$A,0))</f>
        <v>failed</v>
      </c>
      <c r="D1407" s="6">
        <f>INDEX(backers,MATCH(Bonus_StatAn!$B1407,Analysis!$A:$A,0))</f>
        <v>5</v>
      </c>
      <c r="E1407" t="b">
        <f t="shared" si="84"/>
        <v>0</v>
      </c>
      <c r="F1407" t="b">
        <f t="shared" si="85"/>
        <v>1</v>
      </c>
      <c r="G1407" t="str">
        <f t="shared" si="86"/>
        <v/>
      </c>
      <c r="H1407">
        <f t="shared" si="87"/>
        <v>5</v>
      </c>
    </row>
    <row r="1408" spans="2:8" x14ac:dyDescent="0.35">
      <c r="B1408" s="6">
        <v>1405</v>
      </c>
      <c r="C1408" t="str">
        <f>INDEX(state,MATCH(Bonus_StatAn!$B1408,Analysis!$A:$A,0))</f>
        <v>failed</v>
      </c>
      <c r="D1408" s="6">
        <f>INDEX(backers,MATCH(Bonus_StatAn!$B1408,Analysis!$A:$A,0))</f>
        <v>17</v>
      </c>
      <c r="E1408" t="b">
        <f t="shared" si="84"/>
        <v>0</v>
      </c>
      <c r="F1408" t="b">
        <f t="shared" si="85"/>
        <v>1</v>
      </c>
      <c r="G1408" t="str">
        <f t="shared" si="86"/>
        <v/>
      </c>
      <c r="H1408">
        <f t="shared" si="87"/>
        <v>17</v>
      </c>
    </row>
    <row r="1409" spans="2:8" x14ac:dyDescent="0.35">
      <c r="B1409" s="6">
        <v>1406</v>
      </c>
      <c r="C1409" t="str">
        <f>INDEX(state,MATCH(Bonus_StatAn!$B1409,Analysis!$A:$A,0))</f>
        <v>failed</v>
      </c>
      <c r="D1409" s="6">
        <f>INDEX(backers,MATCH(Bonus_StatAn!$B1409,Analysis!$A:$A,0))</f>
        <v>3</v>
      </c>
      <c r="E1409" t="b">
        <f t="shared" si="84"/>
        <v>0</v>
      </c>
      <c r="F1409" t="b">
        <f t="shared" si="85"/>
        <v>1</v>
      </c>
      <c r="G1409" t="str">
        <f t="shared" si="86"/>
        <v/>
      </c>
      <c r="H1409">
        <f t="shared" si="87"/>
        <v>3</v>
      </c>
    </row>
    <row r="1410" spans="2:8" x14ac:dyDescent="0.35">
      <c r="B1410" s="6">
        <v>1407</v>
      </c>
      <c r="C1410" t="str">
        <f>INDEX(state,MATCH(Bonus_StatAn!$B1410,Analysis!$A:$A,0))</f>
        <v>failed</v>
      </c>
      <c r="D1410" s="6">
        <f>INDEX(backers,MATCH(Bonus_StatAn!$B1410,Analysis!$A:$A,0))</f>
        <v>2</v>
      </c>
      <c r="E1410" t="b">
        <f t="shared" si="84"/>
        <v>0</v>
      </c>
      <c r="F1410" t="b">
        <f t="shared" si="85"/>
        <v>1</v>
      </c>
      <c r="G1410" t="str">
        <f t="shared" si="86"/>
        <v/>
      </c>
      <c r="H1410">
        <f t="shared" si="87"/>
        <v>2</v>
      </c>
    </row>
    <row r="1411" spans="2:8" x14ac:dyDescent="0.35">
      <c r="B1411" s="6">
        <v>1408</v>
      </c>
      <c r="C1411" t="str">
        <f>INDEX(state,MATCH(Bonus_StatAn!$B1411,Analysis!$A:$A,0))</f>
        <v>failed</v>
      </c>
      <c r="D1411" s="6">
        <f>INDEX(backers,MATCH(Bonus_StatAn!$B1411,Analysis!$A:$A,0))</f>
        <v>6</v>
      </c>
      <c r="E1411" t="b">
        <f t="shared" si="84"/>
        <v>0</v>
      </c>
      <c r="F1411" t="b">
        <f t="shared" si="85"/>
        <v>1</v>
      </c>
      <c r="G1411" t="str">
        <f t="shared" si="86"/>
        <v/>
      </c>
      <c r="H1411">
        <f t="shared" si="87"/>
        <v>6</v>
      </c>
    </row>
    <row r="1412" spans="2:8" x14ac:dyDescent="0.35">
      <c r="B1412" s="6">
        <v>1409</v>
      </c>
      <c r="C1412" t="str">
        <f>INDEX(state,MATCH(Bonus_StatAn!$B1412,Analysis!$A:$A,0))</f>
        <v>failed</v>
      </c>
      <c r="D1412" s="6">
        <f>INDEX(backers,MATCH(Bonus_StatAn!$B1412,Analysis!$A:$A,0))</f>
        <v>0</v>
      </c>
      <c r="E1412" t="b">
        <f t="shared" ref="E1412:E1475" si="88">$C1412="successful"</f>
        <v>0</v>
      </c>
      <c r="F1412" t="b">
        <f t="shared" ref="F1412:F1475" si="89">OR($C1412="canceled", $C1412="failed")</f>
        <v>1</v>
      </c>
      <c r="G1412" t="str">
        <f t="shared" ref="G1412:G1475" si="90">IF($E1412, D1412, "")</f>
        <v/>
      </c>
      <c r="H1412">
        <f t="shared" ref="H1412:H1475" si="91">IF(F1412, D1412, "")</f>
        <v>0</v>
      </c>
    </row>
    <row r="1413" spans="2:8" x14ac:dyDescent="0.35">
      <c r="B1413" s="6">
        <v>1410</v>
      </c>
      <c r="C1413" t="str">
        <f>INDEX(state,MATCH(Bonus_StatAn!$B1413,Analysis!$A:$A,0))</f>
        <v>failed</v>
      </c>
      <c r="D1413" s="6">
        <f>INDEX(backers,MATCH(Bonus_StatAn!$B1413,Analysis!$A:$A,0))</f>
        <v>1</v>
      </c>
      <c r="E1413" t="b">
        <f t="shared" si="88"/>
        <v>0</v>
      </c>
      <c r="F1413" t="b">
        <f t="shared" si="89"/>
        <v>1</v>
      </c>
      <c r="G1413" t="str">
        <f t="shared" si="90"/>
        <v/>
      </c>
      <c r="H1413">
        <f t="shared" si="91"/>
        <v>1</v>
      </c>
    </row>
    <row r="1414" spans="2:8" x14ac:dyDescent="0.35">
      <c r="B1414" s="6">
        <v>1411</v>
      </c>
      <c r="C1414" t="str">
        <f>INDEX(state,MATCH(Bonus_StatAn!$B1414,Analysis!$A:$A,0))</f>
        <v>failed</v>
      </c>
      <c r="D1414" s="6">
        <f>INDEX(backers,MATCH(Bonus_StatAn!$B1414,Analysis!$A:$A,0))</f>
        <v>3</v>
      </c>
      <c r="E1414" t="b">
        <f t="shared" si="88"/>
        <v>0</v>
      </c>
      <c r="F1414" t="b">
        <f t="shared" si="89"/>
        <v>1</v>
      </c>
      <c r="G1414" t="str">
        <f t="shared" si="90"/>
        <v/>
      </c>
      <c r="H1414">
        <f t="shared" si="91"/>
        <v>3</v>
      </c>
    </row>
    <row r="1415" spans="2:8" x14ac:dyDescent="0.35">
      <c r="B1415" s="6">
        <v>1412</v>
      </c>
      <c r="C1415" t="str">
        <f>INDEX(state,MATCH(Bonus_StatAn!$B1415,Analysis!$A:$A,0))</f>
        <v>failed</v>
      </c>
      <c r="D1415" s="6">
        <f>INDEX(backers,MATCH(Bonus_StatAn!$B1415,Analysis!$A:$A,0))</f>
        <v>13</v>
      </c>
      <c r="E1415" t="b">
        <f t="shared" si="88"/>
        <v>0</v>
      </c>
      <c r="F1415" t="b">
        <f t="shared" si="89"/>
        <v>1</v>
      </c>
      <c r="G1415" t="str">
        <f t="shared" si="90"/>
        <v/>
      </c>
      <c r="H1415">
        <f t="shared" si="91"/>
        <v>13</v>
      </c>
    </row>
    <row r="1416" spans="2:8" x14ac:dyDescent="0.35">
      <c r="B1416" s="6">
        <v>1413</v>
      </c>
      <c r="C1416" t="str">
        <f>INDEX(state,MATCH(Bonus_StatAn!$B1416,Analysis!$A:$A,0))</f>
        <v>failed</v>
      </c>
      <c r="D1416" s="6">
        <f>INDEX(backers,MATCH(Bonus_StatAn!$B1416,Analysis!$A:$A,0))</f>
        <v>1</v>
      </c>
      <c r="E1416" t="b">
        <f t="shared" si="88"/>
        <v>0</v>
      </c>
      <c r="F1416" t="b">
        <f t="shared" si="89"/>
        <v>1</v>
      </c>
      <c r="G1416" t="str">
        <f t="shared" si="90"/>
        <v/>
      </c>
      <c r="H1416">
        <f t="shared" si="91"/>
        <v>1</v>
      </c>
    </row>
    <row r="1417" spans="2:8" x14ac:dyDescent="0.35">
      <c r="B1417" s="6">
        <v>1414</v>
      </c>
      <c r="C1417" t="str">
        <f>INDEX(state,MATCH(Bonus_StatAn!$B1417,Analysis!$A:$A,0))</f>
        <v>failed</v>
      </c>
      <c r="D1417" s="6">
        <f>INDEX(backers,MATCH(Bonus_StatAn!$B1417,Analysis!$A:$A,0))</f>
        <v>1</v>
      </c>
      <c r="E1417" t="b">
        <f t="shared" si="88"/>
        <v>0</v>
      </c>
      <c r="F1417" t="b">
        <f t="shared" si="89"/>
        <v>1</v>
      </c>
      <c r="G1417" t="str">
        <f t="shared" si="90"/>
        <v/>
      </c>
      <c r="H1417">
        <f t="shared" si="91"/>
        <v>1</v>
      </c>
    </row>
    <row r="1418" spans="2:8" x14ac:dyDescent="0.35">
      <c r="B1418" s="6">
        <v>1415</v>
      </c>
      <c r="C1418" t="str">
        <f>INDEX(state,MATCH(Bonus_StatAn!$B1418,Analysis!$A:$A,0))</f>
        <v>failed</v>
      </c>
      <c r="D1418" s="6">
        <f>INDEX(backers,MATCH(Bonus_StatAn!$B1418,Analysis!$A:$A,0))</f>
        <v>9</v>
      </c>
      <c r="E1418" t="b">
        <f t="shared" si="88"/>
        <v>0</v>
      </c>
      <c r="F1418" t="b">
        <f t="shared" si="89"/>
        <v>1</v>
      </c>
      <c r="G1418" t="str">
        <f t="shared" si="90"/>
        <v/>
      </c>
      <c r="H1418">
        <f t="shared" si="91"/>
        <v>9</v>
      </c>
    </row>
    <row r="1419" spans="2:8" x14ac:dyDescent="0.35">
      <c r="B1419" s="6">
        <v>1416</v>
      </c>
      <c r="C1419" t="str">
        <f>INDEX(state,MATCH(Bonus_StatAn!$B1419,Analysis!$A:$A,0))</f>
        <v>failed</v>
      </c>
      <c r="D1419" s="6">
        <f>INDEX(backers,MATCH(Bonus_StatAn!$B1419,Analysis!$A:$A,0))</f>
        <v>0</v>
      </c>
      <c r="E1419" t="b">
        <f t="shared" si="88"/>
        <v>0</v>
      </c>
      <c r="F1419" t="b">
        <f t="shared" si="89"/>
        <v>1</v>
      </c>
      <c r="G1419" t="str">
        <f t="shared" si="90"/>
        <v/>
      </c>
      <c r="H1419">
        <f t="shared" si="91"/>
        <v>0</v>
      </c>
    </row>
    <row r="1420" spans="2:8" x14ac:dyDescent="0.35">
      <c r="B1420" s="6">
        <v>1417</v>
      </c>
      <c r="C1420" t="str">
        <f>INDEX(state,MATCH(Bonus_StatAn!$B1420,Analysis!$A:$A,0))</f>
        <v>failed</v>
      </c>
      <c r="D1420" s="6">
        <f>INDEX(backers,MATCH(Bonus_StatAn!$B1420,Analysis!$A:$A,0))</f>
        <v>2</v>
      </c>
      <c r="E1420" t="b">
        <f t="shared" si="88"/>
        <v>0</v>
      </c>
      <c r="F1420" t="b">
        <f t="shared" si="89"/>
        <v>1</v>
      </c>
      <c r="G1420" t="str">
        <f t="shared" si="90"/>
        <v/>
      </c>
      <c r="H1420">
        <f t="shared" si="91"/>
        <v>2</v>
      </c>
    </row>
    <row r="1421" spans="2:8" x14ac:dyDescent="0.35">
      <c r="B1421" s="6">
        <v>1418</v>
      </c>
      <c r="C1421" t="str">
        <f>INDEX(state,MATCH(Bonus_StatAn!$B1421,Analysis!$A:$A,0))</f>
        <v>failed</v>
      </c>
      <c r="D1421" s="6">
        <f>INDEX(backers,MATCH(Bonus_StatAn!$B1421,Analysis!$A:$A,0))</f>
        <v>1</v>
      </c>
      <c r="E1421" t="b">
        <f t="shared" si="88"/>
        <v>0</v>
      </c>
      <c r="F1421" t="b">
        <f t="shared" si="89"/>
        <v>1</v>
      </c>
      <c r="G1421" t="str">
        <f t="shared" si="90"/>
        <v/>
      </c>
      <c r="H1421">
        <f t="shared" si="91"/>
        <v>1</v>
      </c>
    </row>
    <row r="1422" spans="2:8" x14ac:dyDescent="0.35">
      <c r="B1422" s="6">
        <v>1419</v>
      </c>
      <c r="C1422" t="str">
        <f>INDEX(state,MATCH(Bonus_StatAn!$B1422,Analysis!$A:$A,0))</f>
        <v>failed</v>
      </c>
      <c r="D1422" s="6">
        <f>INDEX(backers,MATCH(Bonus_StatAn!$B1422,Analysis!$A:$A,0))</f>
        <v>10</v>
      </c>
      <c r="E1422" t="b">
        <f t="shared" si="88"/>
        <v>0</v>
      </c>
      <c r="F1422" t="b">
        <f t="shared" si="89"/>
        <v>1</v>
      </c>
      <c r="G1422" t="str">
        <f t="shared" si="90"/>
        <v/>
      </c>
      <c r="H1422">
        <f t="shared" si="91"/>
        <v>10</v>
      </c>
    </row>
    <row r="1423" spans="2:8" x14ac:dyDescent="0.35">
      <c r="B1423" s="6">
        <v>1420</v>
      </c>
      <c r="C1423" t="str">
        <f>INDEX(state,MATCH(Bonus_StatAn!$B1423,Analysis!$A:$A,0))</f>
        <v>failed</v>
      </c>
      <c r="D1423" s="6">
        <f>INDEX(backers,MATCH(Bonus_StatAn!$B1423,Analysis!$A:$A,0))</f>
        <v>3</v>
      </c>
      <c r="E1423" t="b">
        <f t="shared" si="88"/>
        <v>0</v>
      </c>
      <c r="F1423" t="b">
        <f t="shared" si="89"/>
        <v>1</v>
      </c>
      <c r="G1423" t="str">
        <f t="shared" si="90"/>
        <v/>
      </c>
      <c r="H1423">
        <f t="shared" si="91"/>
        <v>3</v>
      </c>
    </row>
    <row r="1424" spans="2:8" x14ac:dyDescent="0.35">
      <c r="B1424" s="6">
        <v>1421</v>
      </c>
      <c r="C1424" t="str">
        <f>INDEX(state,MATCH(Bonus_StatAn!$B1424,Analysis!$A:$A,0))</f>
        <v>failed</v>
      </c>
      <c r="D1424" s="6">
        <f>INDEX(backers,MATCH(Bonus_StatAn!$B1424,Analysis!$A:$A,0))</f>
        <v>2</v>
      </c>
      <c r="E1424" t="b">
        <f t="shared" si="88"/>
        <v>0</v>
      </c>
      <c r="F1424" t="b">
        <f t="shared" si="89"/>
        <v>1</v>
      </c>
      <c r="G1424" t="str">
        <f t="shared" si="90"/>
        <v/>
      </c>
      <c r="H1424">
        <f t="shared" si="91"/>
        <v>2</v>
      </c>
    </row>
    <row r="1425" spans="2:8" x14ac:dyDescent="0.35">
      <c r="B1425" s="6">
        <v>1422</v>
      </c>
      <c r="C1425" t="str">
        <f>INDEX(state,MATCH(Bonus_StatAn!$B1425,Analysis!$A:$A,0))</f>
        <v>failed</v>
      </c>
      <c r="D1425" s="6">
        <f>INDEX(backers,MATCH(Bonus_StatAn!$B1425,Analysis!$A:$A,0))</f>
        <v>2</v>
      </c>
      <c r="E1425" t="b">
        <f t="shared" si="88"/>
        <v>0</v>
      </c>
      <c r="F1425" t="b">
        <f t="shared" si="89"/>
        <v>1</v>
      </c>
      <c r="G1425" t="str">
        <f t="shared" si="90"/>
        <v/>
      </c>
      <c r="H1425">
        <f t="shared" si="91"/>
        <v>2</v>
      </c>
    </row>
    <row r="1426" spans="2:8" x14ac:dyDescent="0.35">
      <c r="B1426" s="6">
        <v>1423</v>
      </c>
      <c r="C1426" t="str">
        <f>INDEX(state,MATCH(Bonus_StatAn!$B1426,Analysis!$A:$A,0))</f>
        <v>failed</v>
      </c>
      <c r="D1426" s="6">
        <f>INDEX(backers,MATCH(Bonus_StatAn!$B1426,Analysis!$A:$A,0))</f>
        <v>1</v>
      </c>
      <c r="E1426" t="b">
        <f t="shared" si="88"/>
        <v>0</v>
      </c>
      <c r="F1426" t="b">
        <f t="shared" si="89"/>
        <v>1</v>
      </c>
      <c r="G1426" t="str">
        <f t="shared" si="90"/>
        <v/>
      </c>
      <c r="H1426">
        <f t="shared" si="91"/>
        <v>1</v>
      </c>
    </row>
    <row r="1427" spans="2:8" x14ac:dyDescent="0.35">
      <c r="B1427" s="6">
        <v>1424</v>
      </c>
      <c r="C1427" t="str">
        <f>INDEX(state,MATCH(Bonus_StatAn!$B1427,Analysis!$A:$A,0))</f>
        <v>failed</v>
      </c>
      <c r="D1427" s="6">
        <f>INDEX(backers,MATCH(Bonus_StatAn!$B1427,Analysis!$A:$A,0))</f>
        <v>14</v>
      </c>
      <c r="E1427" t="b">
        <f t="shared" si="88"/>
        <v>0</v>
      </c>
      <c r="F1427" t="b">
        <f t="shared" si="89"/>
        <v>1</v>
      </c>
      <c r="G1427" t="str">
        <f t="shared" si="90"/>
        <v/>
      </c>
      <c r="H1427">
        <f t="shared" si="91"/>
        <v>14</v>
      </c>
    </row>
    <row r="1428" spans="2:8" x14ac:dyDescent="0.35">
      <c r="B1428" s="6">
        <v>1425</v>
      </c>
      <c r="C1428" t="str">
        <f>INDEX(state,MATCH(Bonus_StatAn!$B1428,Analysis!$A:$A,0))</f>
        <v>failed</v>
      </c>
      <c r="D1428" s="6">
        <f>INDEX(backers,MATCH(Bonus_StatAn!$B1428,Analysis!$A:$A,0))</f>
        <v>0</v>
      </c>
      <c r="E1428" t="b">
        <f t="shared" si="88"/>
        <v>0</v>
      </c>
      <c r="F1428" t="b">
        <f t="shared" si="89"/>
        <v>1</v>
      </c>
      <c r="G1428" t="str">
        <f t="shared" si="90"/>
        <v/>
      </c>
      <c r="H1428">
        <f t="shared" si="91"/>
        <v>0</v>
      </c>
    </row>
    <row r="1429" spans="2:8" x14ac:dyDescent="0.35">
      <c r="B1429" s="6">
        <v>1426</v>
      </c>
      <c r="C1429" t="str">
        <f>INDEX(state,MATCH(Bonus_StatAn!$B1429,Analysis!$A:$A,0))</f>
        <v>failed</v>
      </c>
      <c r="D1429" s="6">
        <f>INDEX(backers,MATCH(Bonus_StatAn!$B1429,Analysis!$A:$A,0))</f>
        <v>0</v>
      </c>
      <c r="E1429" t="b">
        <f t="shared" si="88"/>
        <v>0</v>
      </c>
      <c r="F1429" t="b">
        <f t="shared" si="89"/>
        <v>1</v>
      </c>
      <c r="G1429" t="str">
        <f t="shared" si="90"/>
        <v/>
      </c>
      <c r="H1429">
        <f t="shared" si="91"/>
        <v>0</v>
      </c>
    </row>
    <row r="1430" spans="2:8" x14ac:dyDescent="0.35">
      <c r="B1430" s="6">
        <v>1427</v>
      </c>
      <c r="C1430" t="str">
        <f>INDEX(state,MATCH(Bonus_StatAn!$B1430,Analysis!$A:$A,0))</f>
        <v>failed</v>
      </c>
      <c r="D1430" s="6">
        <f>INDEX(backers,MATCH(Bonus_StatAn!$B1430,Analysis!$A:$A,0))</f>
        <v>4</v>
      </c>
      <c r="E1430" t="b">
        <f t="shared" si="88"/>
        <v>0</v>
      </c>
      <c r="F1430" t="b">
        <f t="shared" si="89"/>
        <v>1</v>
      </c>
      <c r="G1430" t="str">
        <f t="shared" si="90"/>
        <v/>
      </c>
      <c r="H1430">
        <f t="shared" si="91"/>
        <v>4</v>
      </c>
    </row>
    <row r="1431" spans="2:8" x14ac:dyDescent="0.35">
      <c r="B1431" s="6">
        <v>1428</v>
      </c>
      <c r="C1431" t="str">
        <f>INDEX(state,MATCH(Bonus_StatAn!$B1431,Analysis!$A:$A,0))</f>
        <v>failed</v>
      </c>
      <c r="D1431" s="6">
        <f>INDEX(backers,MATCH(Bonus_StatAn!$B1431,Analysis!$A:$A,0))</f>
        <v>3</v>
      </c>
      <c r="E1431" t="b">
        <f t="shared" si="88"/>
        <v>0</v>
      </c>
      <c r="F1431" t="b">
        <f t="shared" si="89"/>
        <v>1</v>
      </c>
      <c r="G1431" t="str">
        <f t="shared" si="90"/>
        <v/>
      </c>
      <c r="H1431">
        <f t="shared" si="91"/>
        <v>3</v>
      </c>
    </row>
    <row r="1432" spans="2:8" x14ac:dyDescent="0.35">
      <c r="B1432" s="6">
        <v>1429</v>
      </c>
      <c r="C1432" t="str">
        <f>INDEX(state,MATCH(Bonus_StatAn!$B1432,Analysis!$A:$A,0))</f>
        <v>failed</v>
      </c>
      <c r="D1432" s="6">
        <f>INDEX(backers,MATCH(Bonus_StatAn!$B1432,Analysis!$A:$A,0))</f>
        <v>0</v>
      </c>
      <c r="E1432" t="b">
        <f t="shared" si="88"/>
        <v>0</v>
      </c>
      <c r="F1432" t="b">
        <f t="shared" si="89"/>
        <v>1</v>
      </c>
      <c r="G1432" t="str">
        <f t="shared" si="90"/>
        <v/>
      </c>
      <c r="H1432">
        <f t="shared" si="91"/>
        <v>0</v>
      </c>
    </row>
    <row r="1433" spans="2:8" x14ac:dyDescent="0.35">
      <c r="B1433" s="6">
        <v>1430</v>
      </c>
      <c r="C1433" t="str">
        <f>INDEX(state,MATCH(Bonus_StatAn!$B1433,Analysis!$A:$A,0))</f>
        <v>failed</v>
      </c>
      <c r="D1433" s="6">
        <f>INDEX(backers,MATCH(Bonus_StatAn!$B1433,Analysis!$A:$A,0))</f>
        <v>5</v>
      </c>
      <c r="E1433" t="b">
        <f t="shared" si="88"/>
        <v>0</v>
      </c>
      <c r="F1433" t="b">
        <f t="shared" si="89"/>
        <v>1</v>
      </c>
      <c r="G1433" t="str">
        <f t="shared" si="90"/>
        <v/>
      </c>
      <c r="H1433">
        <f t="shared" si="91"/>
        <v>5</v>
      </c>
    </row>
    <row r="1434" spans="2:8" x14ac:dyDescent="0.35">
      <c r="B1434" s="6">
        <v>1431</v>
      </c>
      <c r="C1434" t="str">
        <f>INDEX(state,MATCH(Bonus_StatAn!$B1434,Analysis!$A:$A,0))</f>
        <v>failed</v>
      </c>
      <c r="D1434" s="6">
        <f>INDEX(backers,MATCH(Bonus_StatAn!$B1434,Analysis!$A:$A,0))</f>
        <v>47</v>
      </c>
      <c r="E1434" t="b">
        <f t="shared" si="88"/>
        <v>0</v>
      </c>
      <c r="F1434" t="b">
        <f t="shared" si="89"/>
        <v>1</v>
      </c>
      <c r="G1434" t="str">
        <f t="shared" si="90"/>
        <v/>
      </c>
      <c r="H1434">
        <f t="shared" si="91"/>
        <v>47</v>
      </c>
    </row>
    <row r="1435" spans="2:8" x14ac:dyDescent="0.35">
      <c r="B1435" s="6">
        <v>1432</v>
      </c>
      <c r="C1435" t="str">
        <f>INDEX(state,MATCH(Bonus_StatAn!$B1435,Analysis!$A:$A,0))</f>
        <v>failed</v>
      </c>
      <c r="D1435" s="6">
        <f>INDEX(backers,MATCH(Bonus_StatAn!$B1435,Analysis!$A:$A,0))</f>
        <v>0</v>
      </c>
      <c r="E1435" t="b">
        <f t="shared" si="88"/>
        <v>0</v>
      </c>
      <c r="F1435" t="b">
        <f t="shared" si="89"/>
        <v>1</v>
      </c>
      <c r="G1435" t="str">
        <f t="shared" si="90"/>
        <v/>
      </c>
      <c r="H1435">
        <f t="shared" si="91"/>
        <v>0</v>
      </c>
    </row>
    <row r="1436" spans="2:8" x14ac:dyDescent="0.35">
      <c r="B1436" s="6">
        <v>1433</v>
      </c>
      <c r="C1436" t="str">
        <f>INDEX(state,MATCH(Bonus_StatAn!$B1436,Analysis!$A:$A,0))</f>
        <v>failed</v>
      </c>
      <c r="D1436" s="6">
        <f>INDEX(backers,MATCH(Bonus_StatAn!$B1436,Analysis!$A:$A,0))</f>
        <v>10</v>
      </c>
      <c r="E1436" t="b">
        <f t="shared" si="88"/>
        <v>0</v>
      </c>
      <c r="F1436" t="b">
        <f t="shared" si="89"/>
        <v>1</v>
      </c>
      <c r="G1436" t="str">
        <f t="shared" si="90"/>
        <v/>
      </c>
      <c r="H1436">
        <f t="shared" si="91"/>
        <v>10</v>
      </c>
    </row>
    <row r="1437" spans="2:8" x14ac:dyDescent="0.35">
      <c r="B1437" s="6">
        <v>1434</v>
      </c>
      <c r="C1437" t="str">
        <f>INDEX(state,MATCH(Bonus_StatAn!$B1437,Analysis!$A:$A,0))</f>
        <v>failed</v>
      </c>
      <c r="D1437" s="6">
        <f>INDEX(backers,MATCH(Bonus_StatAn!$B1437,Analysis!$A:$A,0))</f>
        <v>11</v>
      </c>
      <c r="E1437" t="b">
        <f t="shared" si="88"/>
        <v>0</v>
      </c>
      <c r="F1437" t="b">
        <f t="shared" si="89"/>
        <v>1</v>
      </c>
      <c r="G1437" t="str">
        <f t="shared" si="90"/>
        <v/>
      </c>
      <c r="H1437">
        <f t="shared" si="91"/>
        <v>11</v>
      </c>
    </row>
    <row r="1438" spans="2:8" x14ac:dyDescent="0.35">
      <c r="B1438" s="6">
        <v>1435</v>
      </c>
      <c r="C1438" t="str">
        <f>INDEX(state,MATCH(Bonus_StatAn!$B1438,Analysis!$A:$A,0))</f>
        <v>failed</v>
      </c>
      <c r="D1438" s="6">
        <f>INDEX(backers,MATCH(Bonus_StatAn!$B1438,Analysis!$A:$A,0))</f>
        <v>2</v>
      </c>
      <c r="E1438" t="b">
        <f t="shared" si="88"/>
        <v>0</v>
      </c>
      <c r="F1438" t="b">
        <f t="shared" si="89"/>
        <v>1</v>
      </c>
      <c r="G1438" t="str">
        <f t="shared" si="90"/>
        <v/>
      </c>
      <c r="H1438">
        <f t="shared" si="91"/>
        <v>2</v>
      </c>
    </row>
    <row r="1439" spans="2:8" x14ac:dyDescent="0.35">
      <c r="B1439" s="6">
        <v>1436</v>
      </c>
      <c r="C1439" t="str">
        <f>INDEX(state,MATCH(Bonus_StatAn!$B1439,Analysis!$A:$A,0))</f>
        <v>failed</v>
      </c>
      <c r="D1439" s="6">
        <f>INDEX(backers,MATCH(Bonus_StatAn!$B1439,Analysis!$A:$A,0))</f>
        <v>2</v>
      </c>
      <c r="E1439" t="b">
        <f t="shared" si="88"/>
        <v>0</v>
      </c>
      <c r="F1439" t="b">
        <f t="shared" si="89"/>
        <v>1</v>
      </c>
      <c r="G1439" t="str">
        <f t="shared" si="90"/>
        <v/>
      </c>
      <c r="H1439">
        <f t="shared" si="91"/>
        <v>2</v>
      </c>
    </row>
    <row r="1440" spans="2:8" x14ac:dyDescent="0.35">
      <c r="B1440" s="6">
        <v>1437</v>
      </c>
      <c r="C1440" t="str">
        <f>INDEX(state,MATCH(Bonus_StatAn!$B1440,Analysis!$A:$A,0))</f>
        <v>failed</v>
      </c>
      <c r="D1440" s="6">
        <f>INDEX(backers,MATCH(Bonus_StatAn!$B1440,Analysis!$A:$A,0))</f>
        <v>22</v>
      </c>
      <c r="E1440" t="b">
        <f t="shared" si="88"/>
        <v>0</v>
      </c>
      <c r="F1440" t="b">
        <f t="shared" si="89"/>
        <v>1</v>
      </c>
      <c r="G1440" t="str">
        <f t="shared" si="90"/>
        <v/>
      </c>
      <c r="H1440">
        <f t="shared" si="91"/>
        <v>22</v>
      </c>
    </row>
    <row r="1441" spans="2:8" x14ac:dyDescent="0.35">
      <c r="B1441" s="6">
        <v>1438</v>
      </c>
      <c r="C1441" t="str">
        <f>INDEX(state,MATCH(Bonus_StatAn!$B1441,Analysis!$A:$A,0))</f>
        <v>failed</v>
      </c>
      <c r="D1441" s="6">
        <f>INDEX(backers,MATCH(Bonus_StatAn!$B1441,Analysis!$A:$A,0))</f>
        <v>8</v>
      </c>
      <c r="E1441" t="b">
        <f t="shared" si="88"/>
        <v>0</v>
      </c>
      <c r="F1441" t="b">
        <f t="shared" si="89"/>
        <v>1</v>
      </c>
      <c r="G1441" t="str">
        <f t="shared" si="90"/>
        <v/>
      </c>
      <c r="H1441">
        <f t="shared" si="91"/>
        <v>8</v>
      </c>
    </row>
    <row r="1442" spans="2:8" x14ac:dyDescent="0.35">
      <c r="B1442" s="6">
        <v>1439</v>
      </c>
      <c r="C1442" t="str">
        <f>INDEX(state,MATCH(Bonus_StatAn!$B1442,Analysis!$A:$A,0))</f>
        <v>failed</v>
      </c>
      <c r="D1442" s="6">
        <f>INDEX(backers,MATCH(Bonus_StatAn!$B1442,Analysis!$A:$A,0))</f>
        <v>6</v>
      </c>
      <c r="E1442" t="b">
        <f t="shared" si="88"/>
        <v>0</v>
      </c>
      <c r="F1442" t="b">
        <f t="shared" si="89"/>
        <v>1</v>
      </c>
      <c r="G1442" t="str">
        <f t="shared" si="90"/>
        <v/>
      </c>
      <c r="H1442">
        <f t="shared" si="91"/>
        <v>6</v>
      </c>
    </row>
    <row r="1443" spans="2:8" x14ac:dyDescent="0.35">
      <c r="B1443" s="6">
        <v>1440</v>
      </c>
      <c r="C1443" t="str">
        <f>INDEX(state,MATCH(Bonus_StatAn!$B1443,Analysis!$A:$A,0))</f>
        <v>failed</v>
      </c>
      <c r="D1443" s="6">
        <f>INDEX(backers,MATCH(Bonus_StatAn!$B1443,Analysis!$A:$A,0))</f>
        <v>1</v>
      </c>
      <c r="E1443" t="b">
        <f t="shared" si="88"/>
        <v>0</v>
      </c>
      <c r="F1443" t="b">
        <f t="shared" si="89"/>
        <v>1</v>
      </c>
      <c r="G1443" t="str">
        <f t="shared" si="90"/>
        <v/>
      </c>
      <c r="H1443">
        <f t="shared" si="91"/>
        <v>1</v>
      </c>
    </row>
    <row r="1444" spans="2:8" x14ac:dyDescent="0.35">
      <c r="B1444" s="6">
        <v>1441</v>
      </c>
      <c r="C1444" t="str">
        <f>INDEX(state,MATCH(Bonus_StatAn!$B1444,Analysis!$A:$A,0))</f>
        <v>failed</v>
      </c>
      <c r="D1444" s="6">
        <f>INDEX(backers,MATCH(Bonus_StatAn!$B1444,Analysis!$A:$A,0))</f>
        <v>3</v>
      </c>
      <c r="E1444" t="b">
        <f t="shared" si="88"/>
        <v>0</v>
      </c>
      <c r="F1444" t="b">
        <f t="shared" si="89"/>
        <v>1</v>
      </c>
      <c r="G1444" t="str">
        <f t="shared" si="90"/>
        <v/>
      </c>
      <c r="H1444">
        <f t="shared" si="91"/>
        <v>3</v>
      </c>
    </row>
    <row r="1445" spans="2:8" x14ac:dyDescent="0.35">
      <c r="B1445" s="6">
        <v>1442</v>
      </c>
      <c r="C1445" t="str">
        <f>INDEX(state,MATCH(Bonus_StatAn!$B1445,Analysis!$A:$A,0))</f>
        <v>failed</v>
      </c>
      <c r="D1445" s="6">
        <f>INDEX(backers,MATCH(Bonus_StatAn!$B1445,Analysis!$A:$A,0))</f>
        <v>0</v>
      </c>
      <c r="E1445" t="b">
        <f t="shared" si="88"/>
        <v>0</v>
      </c>
      <c r="F1445" t="b">
        <f t="shared" si="89"/>
        <v>1</v>
      </c>
      <c r="G1445" t="str">
        <f t="shared" si="90"/>
        <v/>
      </c>
      <c r="H1445">
        <f t="shared" si="91"/>
        <v>0</v>
      </c>
    </row>
    <row r="1446" spans="2:8" x14ac:dyDescent="0.35">
      <c r="B1446" s="6">
        <v>1443</v>
      </c>
      <c r="C1446" t="str">
        <f>INDEX(state,MATCH(Bonus_StatAn!$B1446,Analysis!$A:$A,0))</f>
        <v>failed</v>
      </c>
      <c r="D1446" s="6">
        <f>INDEX(backers,MATCH(Bonus_StatAn!$B1446,Analysis!$A:$A,0))</f>
        <v>0</v>
      </c>
      <c r="E1446" t="b">
        <f t="shared" si="88"/>
        <v>0</v>
      </c>
      <c r="F1446" t="b">
        <f t="shared" si="89"/>
        <v>1</v>
      </c>
      <c r="G1446" t="str">
        <f t="shared" si="90"/>
        <v/>
      </c>
      <c r="H1446">
        <f t="shared" si="91"/>
        <v>0</v>
      </c>
    </row>
    <row r="1447" spans="2:8" x14ac:dyDescent="0.35">
      <c r="B1447" s="6">
        <v>1444</v>
      </c>
      <c r="C1447" t="str">
        <f>INDEX(state,MATCH(Bonus_StatAn!$B1447,Analysis!$A:$A,0))</f>
        <v>failed</v>
      </c>
      <c r="D1447" s="6">
        <f>INDEX(backers,MATCH(Bonus_StatAn!$B1447,Analysis!$A:$A,0))</f>
        <v>0</v>
      </c>
      <c r="E1447" t="b">
        <f t="shared" si="88"/>
        <v>0</v>
      </c>
      <c r="F1447" t="b">
        <f t="shared" si="89"/>
        <v>1</v>
      </c>
      <c r="G1447" t="str">
        <f t="shared" si="90"/>
        <v/>
      </c>
      <c r="H1447">
        <f t="shared" si="91"/>
        <v>0</v>
      </c>
    </row>
    <row r="1448" spans="2:8" x14ac:dyDescent="0.35">
      <c r="B1448" s="6">
        <v>1445</v>
      </c>
      <c r="C1448" t="str">
        <f>INDEX(state,MATCH(Bonus_StatAn!$B1448,Analysis!$A:$A,0))</f>
        <v>failed</v>
      </c>
      <c r="D1448" s="6">
        <f>INDEX(backers,MATCH(Bonus_StatAn!$B1448,Analysis!$A:$A,0))</f>
        <v>0</v>
      </c>
      <c r="E1448" t="b">
        <f t="shared" si="88"/>
        <v>0</v>
      </c>
      <c r="F1448" t="b">
        <f t="shared" si="89"/>
        <v>1</v>
      </c>
      <c r="G1448" t="str">
        <f t="shared" si="90"/>
        <v/>
      </c>
      <c r="H1448">
        <f t="shared" si="91"/>
        <v>0</v>
      </c>
    </row>
    <row r="1449" spans="2:8" x14ac:dyDescent="0.35">
      <c r="B1449" s="6">
        <v>1446</v>
      </c>
      <c r="C1449" t="str">
        <f>INDEX(state,MATCH(Bonus_StatAn!$B1449,Analysis!$A:$A,0))</f>
        <v>failed</v>
      </c>
      <c r="D1449" s="6">
        <f>INDEX(backers,MATCH(Bonus_StatAn!$B1449,Analysis!$A:$A,0))</f>
        <v>0</v>
      </c>
      <c r="E1449" t="b">
        <f t="shared" si="88"/>
        <v>0</v>
      </c>
      <c r="F1449" t="b">
        <f t="shared" si="89"/>
        <v>1</v>
      </c>
      <c r="G1449" t="str">
        <f t="shared" si="90"/>
        <v/>
      </c>
      <c r="H1449">
        <f t="shared" si="91"/>
        <v>0</v>
      </c>
    </row>
    <row r="1450" spans="2:8" x14ac:dyDescent="0.35">
      <c r="B1450" s="6">
        <v>1447</v>
      </c>
      <c r="C1450" t="str">
        <f>INDEX(state,MATCH(Bonus_StatAn!$B1450,Analysis!$A:$A,0))</f>
        <v>failed</v>
      </c>
      <c r="D1450" s="6">
        <f>INDEX(backers,MATCH(Bonus_StatAn!$B1450,Analysis!$A:$A,0))</f>
        <v>3</v>
      </c>
      <c r="E1450" t="b">
        <f t="shared" si="88"/>
        <v>0</v>
      </c>
      <c r="F1450" t="b">
        <f t="shared" si="89"/>
        <v>1</v>
      </c>
      <c r="G1450" t="str">
        <f t="shared" si="90"/>
        <v/>
      </c>
      <c r="H1450">
        <f t="shared" si="91"/>
        <v>3</v>
      </c>
    </row>
    <row r="1451" spans="2:8" x14ac:dyDescent="0.35">
      <c r="B1451" s="6">
        <v>1448</v>
      </c>
      <c r="C1451" t="str">
        <f>INDEX(state,MATCH(Bonus_StatAn!$B1451,Analysis!$A:$A,0))</f>
        <v>failed</v>
      </c>
      <c r="D1451" s="6">
        <f>INDEX(backers,MATCH(Bonus_StatAn!$B1451,Analysis!$A:$A,0))</f>
        <v>0</v>
      </c>
      <c r="E1451" t="b">
        <f t="shared" si="88"/>
        <v>0</v>
      </c>
      <c r="F1451" t="b">
        <f t="shared" si="89"/>
        <v>1</v>
      </c>
      <c r="G1451" t="str">
        <f t="shared" si="90"/>
        <v/>
      </c>
      <c r="H1451">
        <f t="shared" si="91"/>
        <v>0</v>
      </c>
    </row>
    <row r="1452" spans="2:8" x14ac:dyDescent="0.35">
      <c r="B1452" s="6">
        <v>1449</v>
      </c>
      <c r="C1452" t="str">
        <f>INDEX(state,MATCH(Bonus_StatAn!$B1452,Analysis!$A:$A,0))</f>
        <v>failed</v>
      </c>
      <c r="D1452" s="6">
        <f>INDEX(backers,MATCH(Bonus_StatAn!$B1452,Analysis!$A:$A,0))</f>
        <v>0</v>
      </c>
      <c r="E1452" t="b">
        <f t="shared" si="88"/>
        <v>0</v>
      </c>
      <c r="F1452" t="b">
        <f t="shared" si="89"/>
        <v>1</v>
      </c>
      <c r="G1452" t="str">
        <f t="shared" si="90"/>
        <v/>
      </c>
      <c r="H1452">
        <f t="shared" si="91"/>
        <v>0</v>
      </c>
    </row>
    <row r="1453" spans="2:8" x14ac:dyDescent="0.35">
      <c r="B1453" s="6">
        <v>1450</v>
      </c>
      <c r="C1453" t="str">
        <f>INDEX(state,MATCH(Bonus_StatAn!$B1453,Analysis!$A:$A,0))</f>
        <v>failed</v>
      </c>
      <c r="D1453" s="6">
        <f>INDEX(backers,MATCH(Bonus_StatAn!$B1453,Analysis!$A:$A,0))</f>
        <v>1</v>
      </c>
      <c r="E1453" t="b">
        <f t="shared" si="88"/>
        <v>0</v>
      </c>
      <c r="F1453" t="b">
        <f t="shared" si="89"/>
        <v>1</v>
      </c>
      <c r="G1453" t="str">
        <f t="shared" si="90"/>
        <v/>
      </c>
      <c r="H1453">
        <f t="shared" si="91"/>
        <v>1</v>
      </c>
    </row>
    <row r="1454" spans="2:8" x14ac:dyDescent="0.35">
      <c r="B1454" s="6">
        <v>1451</v>
      </c>
      <c r="C1454" t="str">
        <f>INDEX(state,MATCH(Bonus_StatAn!$B1454,Analysis!$A:$A,0))</f>
        <v>canceled</v>
      </c>
      <c r="D1454" s="6">
        <f>INDEX(backers,MATCH(Bonus_StatAn!$B1454,Analysis!$A:$A,0))</f>
        <v>2</v>
      </c>
      <c r="E1454" t="b">
        <f t="shared" si="88"/>
        <v>0</v>
      </c>
      <c r="F1454" t="b">
        <f t="shared" si="89"/>
        <v>1</v>
      </c>
      <c r="G1454" t="str">
        <f t="shared" si="90"/>
        <v/>
      </c>
      <c r="H1454">
        <f t="shared" si="91"/>
        <v>2</v>
      </c>
    </row>
    <row r="1455" spans="2:8" x14ac:dyDescent="0.35">
      <c r="B1455" s="6">
        <v>1452</v>
      </c>
      <c r="C1455" t="str">
        <f>INDEX(state,MATCH(Bonus_StatAn!$B1455,Analysis!$A:$A,0))</f>
        <v>canceled</v>
      </c>
      <c r="D1455" s="6">
        <f>INDEX(backers,MATCH(Bonus_StatAn!$B1455,Analysis!$A:$A,0))</f>
        <v>0</v>
      </c>
      <c r="E1455" t="b">
        <f t="shared" si="88"/>
        <v>0</v>
      </c>
      <c r="F1455" t="b">
        <f t="shared" si="89"/>
        <v>1</v>
      </c>
      <c r="G1455" t="str">
        <f t="shared" si="90"/>
        <v/>
      </c>
      <c r="H1455">
        <f t="shared" si="91"/>
        <v>0</v>
      </c>
    </row>
    <row r="1456" spans="2:8" x14ac:dyDescent="0.35">
      <c r="B1456" s="6">
        <v>1453</v>
      </c>
      <c r="C1456" t="str">
        <f>INDEX(state,MATCH(Bonus_StatAn!$B1456,Analysis!$A:$A,0))</f>
        <v>canceled</v>
      </c>
      <c r="D1456" s="6">
        <f>INDEX(backers,MATCH(Bonus_StatAn!$B1456,Analysis!$A:$A,0))</f>
        <v>0</v>
      </c>
      <c r="E1456" t="b">
        <f t="shared" si="88"/>
        <v>0</v>
      </c>
      <c r="F1456" t="b">
        <f t="shared" si="89"/>
        <v>1</v>
      </c>
      <c r="G1456" t="str">
        <f t="shared" si="90"/>
        <v/>
      </c>
      <c r="H1456">
        <f t="shared" si="91"/>
        <v>0</v>
      </c>
    </row>
    <row r="1457" spans="2:8" x14ac:dyDescent="0.35">
      <c r="B1457" s="6">
        <v>1454</v>
      </c>
      <c r="C1457" t="str">
        <f>INDEX(state,MATCH(Bonus_StatAn!$B1457,Analysis!$A:$A,0))</f>
        <v>canceled</v>
      </c>
      <c r="D1457" s="6">
        <f>INDEX(backers,MATCH(Bonus_StatAn!$B1457,Analysis!$A:$A,0))</f>
        <v>1</v>
      </c>
      <c r="E1457" t="b">
        <f t="shared" si="88"/>
        <v>0</v>
      </c>
      <c r="F1457" t="b">
        <f t="shared" si="89"/>
        <v>1</v>
      </c>
      <c r="G1457" t="str">
        <f t="shared" si="90"/>
        <v/>
      </c>
      <c r="H1457">
        <f t="shared" si="91"/>
        <v>1</v>
      </c>
    </row>
    <row r="1458" spans="2:8" x14ac:dyDescent="0.35">
      <c r="B1458" s="6">
        <v>1455</v>
      </c>
      <c r="C1458" t="str">
        <f>INDEX(state,MATCH(Bonus_StatAn!$B1458,Analysis!$A:$A,0))</f>
        <v>canceled</v>
      </c>
      <c r="D1458" s="6">
        <f>INDEX(backers,MATCH(Bonus_StatAn!$B1458,Analysis!$A:$A,0))</f>
        <v>7</v>
      </c>
      <c r="E1458" t="b">
        <f t="shared" si="88"/>
        <v>0</v>
      </c>
      <c r="F1458" t="b">
        <f t="shared" si="89"/>
        <v>1</v>
      </c>
      <c r="G1458" t="str">
        <f t="shared" si="90"/>
        <v/>
      </c>
      <c r="H1458">
        <f t="shared" si="91"/>
        <v>7</v>
      </c>
    </row>
    <row r="1459" spans="2:8" x14ac:dyDescent="0.35">
      <c r="B1459" s="6">
        <v>1456</v>
      </c>
      <c r="C1459" t="str">
        <f>INDEX(state,MATCH(Bonus_StatAn!$B1459,Analysis!$A:$A,0))</f>
        <v>canceled</v>
      </c>
      <c r="D1459" s="6">
        <f>INDEX(backers,MATCH(Bonus_StatAn!$B1459,Analysis!$A:$A,0))</f>
        <v>3</v>
      </c>
      <c r="E1459" t="b">
        <f t="shared" si="88"/>
        <v>0</v>
      </c>
      <c r="F1459" t="b">
        <f t="shared" si="89"/>
        <v>1</v>
      </c>
      <c r="G1459" t="str">
        <f t="shared" si="90"/>
        <v/>
      </c>
      <c r="H1459">
        <f t="shared" si="91"/>
        <v>3</v>
      </c>
    </row>
    <row r="1460" spans="2:8" x14ac:dyDescent="0.35">
      <c r="B1460" s="6">
        <v>1457</v>
      </c>
      <c r="C1460" t="str">
        <f>INDEX(state,MATCH(Bonus_StatAn!$B1460,Analysis!$A:$A,0))</f>
        <v>canceled</v>
      </c>
      <c r="D1460" s="6">
        <f>INDEX(backers,MATCH(Bonus_StatAn!$B1460,Analysis!$A:$A,0))</f>
        <v>0</v>
      </c>
      <c r="E1460" t="b">
        <f t="shared" si="88"/>
        <v>0</v>
      </c>
      <c r="F1460" t="b">
        <f t="shared" si="89"/>
        <v>1</v>
      </c>
      <c r="G1460" t="str">
        <f t="shared" si="90"/>
        <v/>
      </c>
      <c r="H1460">
        <f t="shared" si="91"/>
        <v>0</v>
      </c>
    </row>
    <row r="1461" spans="2:8" x14ac:dyDescent="0.35">
      <c r="B1461" s="6">
        <v>1458</v>
      </c>
      <c r="C1461" t="str">
        <f>INDEX(state,MATCH(Bonus_StatAn!$B1461,Analysis!$A:$A,0))</f>
        <v>canceled</v>
      </c>
      <c r="D1461" s="6">
        <f>INDEX(backers,MATCH(Bonus_StatAn!$B1461,Analysis!$A:$A,0))</f>
        <v>0</v>
      </c>
      <c r="E1461" t="b">
        <f t="shared" si="88"/>
        <v>0</v>
      </c>
      <c r="F1461" t="b">
        <f t="shared" si="89"/>
        <v>1</v>
      </c>
      <c r="G1461" t="str">
        <f t="shared" si="90"/>
        <v/>
      </c>
      <c r="H1461">
        <f t="shared" si="91"/>
        <v>0</v>
      </c>
    </row>
    <row r="1462" spans="2:8" x14ac:dyDescent="0.35">
      <c r="B1462" s="6">
        <v>1459</v>
      </c>
      <c r="C1462" t="str">
        <f>INDEX(state,MATCH(Bonus_StatAn!$B1462,Analysis!$A:$A,0))</f>
        <v>canceled</v>
      </c>
      <c r="D1462" s="6">
        <f>INDEX(backers,MATCH(Bonus_StatAn!$B1462,Analysis!$A:$A,0))</f>
        <v>0</v>
      </c>
      <c r="E1462" t="b">
        <f t="shared" si="88"/>
        <v>0</v>
      </c>
      <c r="F1462" t="b">
        <f t="shared" si="89"/>
        <v>1</v>
      </c>
      <c r="G1462" t="str">
        <f t="shared" si="90"/>
        <v/>
      </c>
      <c r="H1462">
        <f t="shared" si="91"/>
        <v>0</v>
      </c>
    </row>
    <row r="1463" spans="2:8" x14ac:dyDescent="0.35">
      <c r="B1463" s="6">
        <v>1460</v>
      </c>
      <c r="C1463" t="str">
        <f>INDEX(state,MATCH(Bonus_StatAn!$B1463,Analysis!$A:$A,0))</f>
        <v>canceled</v>
      </c>
      <c r="D1463" s="6">
        <f>INDEX(backers,MATCH(Bonus_StatAn!$B1463,Analysis!$A:$A,0))</f>
        <v>0</v>
      </c>
      <c r="E1463" t="b">
        <f t="shared" si="88"/>
        <v>0</v>
      </c>
      <c r="F1463" t="b">
        <f t="shared" si="89"/>
        <v>1</v>
      </c>
      <c r="G1463" t="str">
        <f t="shared" si="90"/>
        <v/>
      </c>
      <c r="H1463">
        <f t="shared" si="91"/>
        <v>0</v>
      </c>
    </row>
    <row r="1464" spans="2:8" x14ac:dyDescent="0.35">
      <c r="B1464" s="6">
        <v>1461</v>
      </c>
      <c r="C1464" t="str">
        <f>INDEX(state,MATCH(Bonus_StatAn!$B1464,Analysis!$A:$A,0))</f>
        <v>successful</v>
      </c>
      <c r="D1464" s="6">
        <f>INDEX(backers,MATCH(Bonus_StatAn!$B1464,Analysis!$A:$A,0))</f>
        <v>340</v>
      </c>
      <c r="E1464" t="b">
        <f t="shared" si="88"/>
        <v>1</v>
      </c>
      <c r="F1464" t="b">
        <f t="shared" si="89"/>
        <v>0</v>
      </c>
      <c r="G1464">
        <f t="shared" si="90"/>
        <v>340</v>
      </c>
      <c r="H1464" t="str">
        <f t="shared" si="91"/>
        <v/>
      </c>
    </row>
    <row r="1465" spans="2:8" x14ac:dyDescent="0.35">
      <c r="B1465" s="6">
        <v>1462</v>
      </c>
      <c r="C1465" t="str">
        <f>INDEX(state,MATCH(Bonus_StatAn!$B1465,Analysis!$A:$A,0))</f>
        <v>successful</v>
      </c>
      <c r="D1465" s="6">
        <f>INDEX(backers,MATCH(Bonus_StatAn!$B1465,Analysis!$A:$A,0))</f>
        <v>150</v>
      </c>
      <c r="E1465" t="b">
        <f t="shared" si="88"/>
        <v>1</v>
      </c>
      <c r="F1465" t="b">
        <f t="shared" si="89"/>
        <v>0</v>
      </c>
      <c r="G1465">
        <f t="shared" si="90"/>
        <v>150</v>
      </c>
      <c r="H1465" t="str">
        <f t="shared" si="91"/>
        <v/>
      </c>
    </row>
    <row r="1466" spans="2:8" x14ac:dyDescent="0.35">
      <c r="B1466" s="6">
        <v>1463</v>
      </c>
      <c r="C1466" t="str">
        <f>INDEX(state,MATCH(Bonus_StatAn!$B1466,Analysis!$A:$A,0))</f>
        <v>successful</v>
      </c>
      <c r="D1466" s="6">
        <f>INDEX(backers,MATCH(Bonus_StatAn!$B1466,Analysis!$A:$A,0))</f>
        <v>25</v>
      </c>
      <c r="E1466" t="b">
        <f t="shared" si="88"/>
        <v>1</v>
      </c>
      <c r="F1466" t="b">
        <f t="shared" si="89"/>
        <v>0</v>
      </c>
      <c r="G1466">
        <f t="shared" si="90"/>
        <v>25</v>
      </c>
      <c r="H1466" t="str">
        <f t="shared" si="91"/>
        <v/>
      </c>
    </row>
    <row r="1467" spans="2:8" x14ac:dyDescent="0.35">
      <c r="B1467" s="6">
        <v>1464</v>
      </c>
      <c r="C1467" t="str">
        <f>INDEX(state,MATCH(Bonus_StatAn!$B1467,Analysis!$A:$A,0))</f>
        <v>successful</v>
      </c>
      <c r="D1467" s="6">
        <f>INDEX(backers,MATCH(Bonus_StatAn!$B1467,Analysis!$A:$A,0))</f>
        <v>234</v>
      </c>
      <c r="E1467" t="b">
        <f t="shared" si="88"/>
        <v>1</v>
      </c>
      <c r="F1467" t="b">
        <f t="shared" si="89"/>
        <v>0</v>
      </c>
      <c r="G1467">
        <f t="shared" si="90"/>
        <v>234</v>
      </c>
      <c r="H1467" t="str">
        <f t="shared" si="91"/>
        <v/>
      </c>
    </row>
    <row r="1468" spans="2:8" x14ac:dyDescent="0.35">
      <c r="B1468" s="6">
        <v>1465</v>
      </c>
      <c r="C1468" t="str">
        <f>INDEX(state,MATCH(Bonus_StatAn!$B1468,Analysis!$A:$A,0))</f>
        <v>successful</v>
      </c>
      <c r="D1468" s="6">
        <f>INDEX(backers,MATCH(Bonus_StatAn!$B1468,Analysis!$A:$A,0))</f>
        <v>2602</v>
      </c>
      <c r="E1468" t="b">
        <f t="shared" si="88"/>
        <v>1</v>
      </c>
      <c r="F1468" t="b">
        <f t="shared" si="89"/>
        <v>0</v>
      </c>
      <c r="G1468">
        <f t="shared" si="90"/>
        <v>2602</v>
      </c>
      <c r="H1468" t="str">
        <f t="shared" si="91"/>
        <v/>
      </c>
    </row>
    <row r="1469" spans="2:8" x14ac:dyDescent="0.35">
      <c r="B1469" s="6">
        <v>1466</v>
      </c>
      <c r="C1469" t="str">
        <f>INDEX(state,MATCH(Bonus_StatAn!$B1469,Analysis!$A:$A,0))</f>
        <v>successful</v>
      </c>
      <c r="D1469" s="6">
        <f>INDEX(backers,MATCH(Bonus_StatAn!$B1469,Analysis!$A:$A,0))</f>
        <v>248</v>
      </c>
      <c r="E1469" t="b">
        <f t="shared" si="88"/>
        <v>1</v>
      </c>
      <c r="F1469" t="b">
        <f t="shared" si="89"/>
        <v>0</v>
      </c>
      <c r="G1469">
        <f t="shared" si="90"/>
        <v>248</v>
      </c>
      <c r="H1469" t="str">
        <f t="shared" si="91"/>
        <v/>
      </c>
    </row>
    <row r="1470" spans="2:8" x14ac:dyDescent="0.35">
      <c r="B1470" s="6">
        <v>1467</v>
      </c>
      <c r="C1470" t="str">
        <f>INDEX(state,MATCH(Bonus_StatAn!$B1470,Analysis!$A:$A,0))</f>
        <v>successful</v>
      </c>
      <c r="D1470" s="6">
        <f>INDEX(backers,MATCH(Bonus_StatAn!$B1470,Analysis!$A:$A,0))</f>
        <v>600</v>
      </c>
      <c r="E1470" t="b">
        <f t="shared" si="88"/>
        <v>1</v>
      </c>
      <c r="F1470" t="b">
        <f t="shared" si="89"/>
        <v>0</v>
      </c>
      <c r="G1470">
        <f t="shared" si="90"/>
        <v>600</v>
      </c>
      <c r="H1470" t="str">
        <f t="shared" si="91"/>
        <v/>
      </c>
    </row>
    <row r="1471" spans="2:8" x14ac:dyDescent="0.35">
      <c r="B1471" s="6">
        <v>1468</v>
      </c>
      <c r="C1471" t="str">
        <f>INDEX(state,MATCH(Bonus_StatAn!$B1471,Analysis!$A:$A,0))</f>
        <v>successful</v>
      </c>
      <c r="D1471" s="6">
        <f>INDEX(backers,MATCH(Bonus_StatAn!$B1471,Analysis!$A:$A,0))</f>
        <v>293</v>
      </c>
      <c r="E1471" t="b">
        <f t="shared" si="88"/>
        <v>1</v>
      </c>
      <c r="F1471" t="b">
        <f t="shared" si="89"/>
        <v>0</v>
      </c>
      <c r="G1471">
        <f t="shared" si="90"/>
        <v>293</v>
      </c>
      <c r="H1471" t="str">
        <f t="shared" si="91"/>
        <v/>
      </c>
    </row>
    <row r="1472" spans="2:8" x14ac:dyDescent="0.35">
      <c r="B1472" s="6">
        <v>1469</v>
      </c>
      <c r="C1472" t="str">
        <f>INDEX(state,MATCH(Bonus_StatAn!$B1472,Analysis!$A:$A,0))</f>
        <v>successful</v>
      </c>
      <c r="D1472" s="6">
        <f>INDEX(backers,MATCH(Bonus_StatAn!$B1472,Analysis!$A:$A,0))</f>
        <v>321</v>
      </c>
      <c r="E1472" t="b">
        <f t="shared" si="88"/>
        <v>1</v>
      </c>
      <c r="F1472" t="b">
        <f t="shared" si="89"/>
        <v>0</v>
      </c>
      <c r="G1472">
        <f t="shared" si="90"/>
        <v>321</v>
      </c>
      <c r="H1472" t="str">
        <f t="shared" si="91"/>
        <v/>
      </c>
    </row>
    <row r="1473" spans="2:8" x14ac:dyDescent="0.35">
      <c r="B1473" s="6">
        <v>1470</v>
      </c>
      <c r="C1473" t="str">
        <f>INDEX(state,MATCH(Bonus_StatAn!$B1473,Analysis!$A:$A,0))</f>
        <v>successful</v>
      </c>
      <c r="D1473" s="6">
        <f>INDEX(backers,MATCH(Bonus_StatAn!$B1473,Analysis!$A:$A,0))</f>
        <v>81</v>
      </c>
      <c r="E1473" t="b">
        <f t="shared" si="88"/>
        <v>1</v>
      </c>
      <c r="F1473" t="b">
        <f t="shared" si="89"/>
        <v>0</v>
      </c>
      <c r="G1473">
        <f t="shared" si="90"/>
        <v>81</v>
      </c>
      <c r="H1473" t="str">
        <f t="shared" si="91"/>
        <v/>
      </c>
    </row>
    <row r="1474" spans="2:8" x14ac:dyDescent="0.35">
      <c r="B1474" s="6">
        <v>1471</v>
      </c>
      <c r="C1474" t="str">
        <f>INDEX(state,MATCH(Bonus_StatAn!$B1474,Analysis!$A:$A,0))</f>
        <v>successful</v>
      </c>
      <c r="D1474" s="6">
        <f>INDEX(backers,MATCH(Bonus_StatAn!$B1474,Analysis!$A:$A,0))</f>
        <v>343</v>
      </c>
      <c r="E1474" t="b">
        <f t="shared" si="88"/>
        <v>1</v>
      </c>
      <c r="F1474" t="b">
        <f t="shared" si="89"/>
        <v>0</v>
      </c>
      <c r="G1474">
        <f t="shared" si="90"/>
        <v>343</v>
      </c>
      <c r="H1474" t="str">
        <f t="shared" si="91"/>
        <v/>
      </c>
    </row>
    <row r="1475" spans="2:8" x14ac:dyDescent="0.35">
      <c r="B1475" s="6">
        <v>1472</v>
      </c>
      <c r="C1475" t="str">
        <f>INDEX(state,MATCH(Bonus_StatAn!$B1475,Analysis!$A:$A,0))</f>
        <v>successful</v>
      </c>
      <c r="D1475" s="6">
        <f>INDEX(backers,MATCH(Bonus_StatAn!$B1475,Analysis!$A:$A,0))</f>
        <v>336</v>
      </c>
      <c r="E1475" t="b">
        <f t="shared" si="88"/>
        <v>1</v>
      </c>
      <c r="F1475" t="b">
        <f t="shared" si="89"/>
        <v>0</v>
      </c>
      <c r="G1475">
        <f t="shared" si="90"/>
        <v>336</v>
      </c>
      <c r="H1475" t="str">
        <f t="shared" si="91"/>
        <v/>
      </c>
    </row>
    <row r="1476" spans="2:8" x14ac:dyDescent="0.35">
      <c r="B1476" s="6">
        <v>1473</v>
      </c>
      <c r="C1476" t="str">
        <f>INDEX(state,MATCH(Bonus_StatAn!$B1476,Analysis!$A:$A,0))</f>
        <v>successful</v>
      </c>
      <c r="D1476" s="6">
        <f>INDEX(backers,MATCH(Bonus_StatAn!$B1476,Analysis!$A:$A,0))</f>
        <v>47</v>
      </c>
      <c r="E1476" t="b">
        <f t="shared" ref="E1476:E1539" si="92">$C1476="successful"</f>
        <v>1</v>
      </c>
      <c r="F1476" t="b">
        <f t="shared" ref="F1476:F1539" si="93">OR($C1476="canceled", $C1476="failed")</f>
        <v>0</v>
      </c>
      <c r="G1476">
        <f t="shared" ref="G1476:G1539" si="94">IF($E1476, D1476, "")</f>
        <v>47</v>
      </c>
      <c r="H1476" t="str">
        <f t="shared" ref="H1476:H1539" si="95">IF(F1476, D1476, "")</f>
        <v/>
      </c>
    </row>
    <row r="1477" spans="2:8" x14ac:dyDescent="0.35">
      <c r="B1477" s="6">
        <v>1474</v>
      </c>
      <c r="C1477" t="str">
        <f>INDEX(state,MATCH(Bonus_StatAn!$B1477,Analysis!$A:$A,0))</f>
        <v>successful</v>
      </c>
      <c r="D1477" s="6">
        <f>INDEX(backers,MATCH(Bonus_StatAn!$B1477,Analysis!$A:$A,0))</f>
        <v>76</v>
      </c>
      <c r="E1477" t="b">
        <f t="shared" si="92"/>
        <v>1</v>
      </c>
      <c r="F1477" t="b">
        <f t="shared" si="93"/>
        <v>0</v>
      </c>
      <c r="G1477">
        <f t="shared" si="94"/>
        <v>76</v>
      </c>
      <c r="H1477" t="str">
        <f t="shared" si="95"/>
        <v/>
      </c>
    </row>
    <row r="1478" spans="2:8" x14ac:dyDescent="0.35">
      <c r="B1478" s="6">
        <v>1475</v>
      </c>
      <c r="C1478" t="str">
        <f>INDEX(state,MATCH(Bonus_StatAn!$B1478,Analysis!$A:$A,0))</f>
        <v>successful</v>
      </c>
      <c r="D1478" s="6">
        <f>INDEX(backers,MATCH(Bonus_StatAn!$B1478,Analysis!$A:$A,0))</f>
        <v>441</v>
      </c>
      <c r="E1478" t="b">
        <f t="shared" si="92"/>
        <v>1</v>
      </c>
      <c r="F1478" t="b">
        <f t="shared" si="93"/>
        <v>0</v>
      </c>
      <c r="G1478">
        <f t="shared" si="94"/>
        <v>441</v>
      </c>
      <c r="H1478" t="str">
        <f t="shared" si="95"/>
        <v/>
      </c>
    </row>
    <row r="1479" spans="2:8" x14ac:dyDescent="0.35">
      <c r="B1479" s="6">
        <v>1476</v>
      </c>
      <c r="C1479" t="str">
        <f>INDEX(state,MATCH(Bonus_StatAn!$B1479,Analysis!$A:$A,0))</f>
        <v>successful</v>
      </c>
      <c r="D1479" s="6">
        <f>INDEX(backers,MATCH(Bonus_StatAn!$B1479,Analysis!$A:$A,0))</f>
        <v>916</v>
      </c>
      <c r="E1479" t="b">
        <f t="shared" si="92"/>
        <v>1</v>
      </c>
      <c r="F1479" t="b">
        <f t="shared" si="93"/>
        <v>0</v>
      </c>
      <c r="G1479">
        <f t="shared" si="94"/>
        <v>916</v>
      </c>
      <c r="H1479" t="str">
        <f t="shared" si="95"/>
        <v/>
      </c>
    </row>
    <row r="1480" spans="2:8" x14ac:dyDescent="0.35">
      <c r="B1480" s="6">
        <v>1477</v>
      </c>
      <c r="C1480" t="str">
        <f>INDEX(state,MATCH(Bonus_StatAn!$B1480,Analysis!$A:$A,0))</f>
        <v>successful</v>
      </c>
      <c r="D1480" s="6">
        <f>INDEX(backers,MATCH(Bonus_StatAn!$B1480,Analysis!$A:$A,0))</f>
        <v>369</v>
      </c>
      <c r="E1480" t="b">
        <f t="shared" si="92"/>
        <v>1</v>
      </c>
      <c r="F1480" t="b">
        <f t="shared" si="93"/>
        <v>0</v>
      </c>
      <c r="G1480">
        <f t="shared" si="94"/>
        <v>369</v>
      </c>
      <c r="H1480" t="str">
        <f t="shared" si="95"/>
        <v/>
      </c>
    </row>
    <row r="1481" spans="2:8" x14ac:dyDescent="0.35">
      <c r="B1481" s="6">
        <v>1478</v>
      </c>
      <c r="C1481" t="str">
        <f>INDEX(state,MATCH(Bonus_StatAn!$B1481,Analysis!$A:$A,0))</f>
        <v>successful</v>
      </c>
      <c r="D1481" s="6">
        <f>INDEX(backers,MATCH(Bonus_StatAn!$B1481,Analysis!$A:$A,0))</f>
        <v>20242</v>
      </c>
      <c r="E1481" t="b">
        <f t="shared" si="92"/>
        <v>1</v>
      </c>
      <c r="F1481" t="b">
        <f t="shared" si="93"/>
        <v>0</v>
      </c>
      <c r="G1481">
        <f t="shared" si="94"/>
        <v>20242</v>
      </c>
      <c r="H1481" t="str">
        <f t="shared" si="95"/>
        <v/>
      </c>
    </row>
    <row r="1482" spans="2:8" x14ac:dyDescent="0.35">
      <c r="B1482" s="6">
        <v>1479</v>
      </c>
      <c r="C1482" t="str">
        <f>INDEX(state,MATCH(Bonus_StatAn!$B1482,Analysis!$A:$A,0))</f>
        <v>successful</v>
      </c>
      <c r="D1482" s="6">
        <f>INDEX(backers,MATCH(Bonus_StatAn!$B1482,Analysis!$A:$A,0))</f>
        <v>71</v>
      </c>
      <c r="E1482" t="b">
        <f t="shared" si="92"/>
        <v>1</v>
      </c>
      <c r="F1482" t="b">
        <f t="shared" si="93"/>
        <v>0</v>
      </c>
      <c r="G1482">
        <f t="shared" si="94"/>
        <v>71</v>
      </c>
      <c r="H1482" t="str">
        <f t="shared" si="95"/>
        <v/>
      </c>
    </row>
    <row r="1483" spans="2:8" x14ac:dyDescent="0.35">
      <c r="B1483" s="6">
        <v>1480</v>
      </c>
      <c r="C1483" t="str">
        <f>INDEX(state,MATCH(Bonus_StatAn!$B1483,Analysis!$A:$A,0))</f>
        <v>successful</v>
      </c>
      <c r="D1483" s="6">
        <f>INDEX(backers,MATCH(Bonus_StatAn!$B1483,Analysis!$A:$A,0))</f>
        <v>635</v>
      </c>
      <c r="E1483" t="b">
        <f t="shared" si="92"/>
        <v>1</v>
      </c>
      <c r="F1483" t="b">
        <f t="shared" si="93"/>
        <v>0</v>
      </c>
      <c r="G1483">
        <f t="shared" si="94"/>
        <v>635</v>
      </c>
      <c r="H1483" t="str">
        <f t="shared" si="95"/>
        <v/>
      </c>
    </row>
    <row r="1484" spans="2:8" x14ac:dyDescent="0.35">
      <c r="B1484" s="6">
        <v>1481</v>
      </c>
      <c r="C1484" t="str">
        <f>INDEX(state,MATCH(Bonus_StatAn!$B1484,Analysis!$A:$A,0))</f>
        <v>failed</v>
      </c>
      <c r="D1484" s="6">
        <f>INDEX(backers,MATCH(Bonus_StatAn!$B1484,Analysis!$A:$A,0))</f>
        <v>6</v>
      </c>
      <c r="E1484" t="b">
        <f t="shared" si="92"/>
        <v>0</v>
      </c>
      <c r="F1484" t="b">
        <f t="shared" si="93"/>
        <v>1</v>
      </c>
      <c r="G1484" t="str">
        <f t="shared" si="94"/>
        <v/>
      </c>
      <c r="H1484">
        <f t="shared" si="95"/>
        <v>6</v>
      </c>
    </row>
    <row r="1485" spans="2:8" x14ac:dyDescent="0.35">
      <c r="B1485" s="6">
        <v>1482</v>
      </c>
      <c r="C1485" t="str">
        <f>INDEX(state,MATCH(Bonus_StatAn!$B1485,Analysis!$A:$A,0))</f>
        <v>failed</v>
      </c>
      <c r="D1485" s="6">
        <f>INDEX(backers,MATCH(Bonus_StatAn!$B1485,Analysis!$A:$A,0))</f>
        <v>1</v>
      </c>
      <c r="E1485" t="b">
        <f t="shared" si="92"/>
        <v>0</v>
      </c>
      <c r="F1485" t="b">
        <f t="shared" si="93"/>
        <v>1</v>
      </c>
      <c r="G1485" t="str">
        <f t="shared" si="94"/>
        <v/>
      </c>
      <c r="H1485">
        <f t="shared" si="95"/>
        <v>1</v>
      </c>
    </row>
    <row r="1486" spans="2:8" x14ac:dyDescent="0.35">
      <c r="B1486" s="6">
        <v>1483</v>
      </c>
      <c r="C1486" t="str">
        <f>INDEX(state,MATCH(Bonus_StatAn!$B1486,Analysis!$A:$A,0))</f>
        <v>failed</v>
      </c>
      <c r="D1486" s="6">
        <f>INDEX(backers,MATCH(Bonus_StatAn!$B1486,Analysis!$A:$A,0))</f>
        <v>2</v>
      </c>
      <c r="E1486" t="b">
        <f t="shared" si="92"/>
        <v>0</v>
      </c>
      <c r="F1486" t="b">
        <f t="shared" si="93"/>
        <v>1</v>
      </c>
      <c r="G1486" t="str">
        <f t="shared" si="94"/>
        <v/>
      </c>
      <c r="H1486">
        <f t="shared" si="95"/>
        <v>2</v>
      </c>
    </row>
    <row r="1487" spans="2:8" x14ac:dyDescent="0.35">
      <c r="B1487" s="6">
        <v>1484</v>
      </c>
      <c r="C1487" t="str">
        <f>INDEX(state,MATCH(Bonus_StatAn!$B1487,Analysis!$A:$A,0))</f>
        <v>failed</v>
      </c>
      <c r="D1487" s="6">
        <f>INDEX(backers,MATCH(Bonus_StatAn!$B1487,Analysis!$A:$A,0))</f>
        <v>0</v>
      </c>
      <c r="E1487" t="b">
        <f t="shared" si="92"/>
        <v>0</v>
      </c>
      <c r="F1487" t="b">
        <f t="shared" si="93"/>
        <v>1</v>
      </c>
      <c r="G1487" t="str">
        <f t="shared" si="94"/>
        <v/>
      </c>
      <c r="H1487">
        <f t="shared" si="95"/>
        <v>0</v>
      </c>
    </row>
    <row r="1488" spans="2:8" x14ac:dyDescent="0.35">
      <c r="B1488" s="6">
        <v>1485</v>
      </c>
      <c r="C1488" t="str">
        <f>INDEX(state,MATCH(Bonus_StatAn!$B1488,Analysis!$A:$A,0))</f>
        <v>failed</v>
      </c>
      <c r="D1488" s="6">
        <f>INDEX(backers,MATCH(Bonus_StatAn!$B1488,Analysis!$A:$A,0))</f>
        <v>3</v>
      </c>
      <c r="E1488" t="b">
        <f t="shared" si="92"/>
        <v>0</v>
      </c>
      <c r="F1488" t="b">
        <f t="shared" si="93"/>
        <v>1</v>
      </c>
      <c r="G1488" t="str">
        <f t="shared" si="94"/>
        <v/>
      </c>
      <c r="H1488">
        <f t="shared" si="95"/>
        <v>3</v>
      </c>
    </row>
    <row r="1489" spans="2:8" x14ac:dyDescent="0.35">
      <c r="B1489" s="6">
        <v>1486</v>
      </c>
      <c r="C1489" t="str">
        <f>INDEX(state,MATCH(Bonus_StatAn!$B1489,Analysis!$A:$A,0))</f>
        <v>failed</v>
      </c>
      <c r="D1489" s="6">
        <f>INDEX(backers,MATCH(Bonus_StatAn!$B1489,Analysis!$A:$A,0))</f>
        <v>3</v>
      </c>
      <c r="E1489" t="b">
        <f t="shared" si="92"/>
        <v>0</v>
      </c>
      <c r="F1489" t="b">
        <f t="shared" si="93"/>
        <v>1</v>
      </c>
      <c r="G1489" t="str">
        <f t="shared" si="94"/>
        <v/>
      </c>
      <c r="H1489">
        <f t="shared" si="95"/>
        <v>3</v>
      </c>
    </row>
    <row r="1490" spans="2:8" x14ac:dyDescent="0.35">
      <c r="B1490" s="6">
        <v>1487</v>
      </c>
      <c r="C1490" t="str">
        <f>INDEX(state,MATCH(Bonus_StatAn!$B1490,Analysis!$A:$A,0))</f>
        <v>failed</v>
      </c>
      <c r="D1490" s="6">
        <f>INDEX(backers,MATCH(Bonus_StatAn!$B1490,Analysis!$A:$A,0))</f>
        <v>0</v>
      </c>
      <c r="E1490" t="b">
        <f t="shared" si="92"/>
        <v>0</v>
      </c>
      <c r="F1490" t="b">
        <f t="shared" si="93"/>
        <v>1</v>
      </c>
      <c r="G1490" t="str">
        <f t="shared" si="94"/>
        <v/>
      </c>
      <c r="H1490">
        <f t="shared" si="95"/>
        <v>0</v>
      </c>
    </row>
    <row r="1491" spans="2:8" x14ac:dyDescent="0.35">
      <c r="B1491" s="6">
        <v>1488</v>
      </c>
      <c r="C1491" t="str">
        <f>INDEX(state,MATCH(Bonus_StatAn!$B1491,Analysis!$A:$A,0))</f>
        <v>failed</v>
      </c>
      <c r="D1491" s="6">
        <f>INDEX(backers,MATCH(Bonus_StatAn!$B1491,Analysis!$A:$A,0))</f>
        <v>6</v>
      </c>
      <c r="E1491" t="b">
        <f t="shared" si="92"/>
        <v>0</v>
      </c>
      <c r="F1491" t="b">
        <f t="shared" si="93"/>
        <v>1</v>
      </c>
      <c r="G1491" t="str">
        <f t="shared" si="94"/>
        <v/>
      </c>
      <c r="H1491">
        <f t="shared" si="95"/>
        <v>6</v>
      </c>
    </row>
    <row r="1492" spans="2:8" x14ac:dyDescent="0.35">
      <c r="B1492" s="6">
        <v>1489</v>
      </c>
      <c r="C1492" t="str">
        <f>INDEX(state,MATCH(Bonus_StatAn!$B1492,Analysis!$A:$A,0))</f>
        <v>failed</v>
      </c>
      <c r="D1492" s="6">
        <f>INDEX(backers,MATCH(Bonus_StatAn!$B1492,Analysis!$A:$A,0))</f>
        <v>0</v>
      </c>
      <c r="E1492" t="b">
        <f t="shared" si="92"/>
        <v>0</v>
      </c>
      <c r="F1492" t="b">
        <f t="shared" si="93"/>
        <v>1</v>
      </c>
      <c r="G1492" t="str">
        <f t="shared" si="94"/>
        <v/>
      </c>
      <c r="H1492">
        <f t="shared" si="95"/>
        <v>0</v>
      </c>
    </row>
    <row r="1493" spans="2:8" x14ac:dyDescent="0.35">
      <c r="B1493" s="6">
        <v>1490</v>
      </c>
      <c r="C1493" t="str">
        <f>INDEX(state,MATCH(Bonus_StatAn!$B1493,Analysis!$A:$A,0))</f>
        <v>failed</v>
      </c>
      <c r="D1493" s="6">
        <f>INDEX(backers,MATCH(Bonus_StatAn!$B1493,Analysis!$A:$A,0))</f>
        <v>19</v>
      </c>
      <c r="E1493" t="b">
        <f t="shared" si="92"/>
        <v>0</v>
      </c>
      <c r="F1493" t="b">
        <f t="shared" si="93"/>
        <v>1</v>
      </c>
      <c r="G1493" t="str">
        <f t="shared" si="94"/>
        <v/>
      </c>
      <c r="H1493">
        <f t="shared" si="95"/>
        <v>19</v>
      </c>
    </row>
    <row r="1494" spans="2:8" x14ac:dyDescent="0.35">
      <c r="B1494" s="6">
        <v>1491</v>
      </c>
      <c r="C1494" t="str">
        <f>INDEX(state,MATCH(Bonus_StatAn!$B1494,Analysis!$A:$A,0))</f>
        <v>failed</v>
      </c>
      <c r="D1494" s="6">
        <f>INDEX(backers,MATCH(Bonus_StatAn!$B1494,Analysis!$A:$A,0))</f>
        <v>1</v>
      </c>
      <c r="E1494" t="b">
        <f t="shared" si="92"/>
        <v>0</v>
      </c>
      <c r="F1494" t="b">
        <f t="shared" si="93"/>
        <v>1</v>
      </c>
      <c r="G1494" t="str">
        <f t="shared" si="94"/>
        <v/>
      </c>
      <c r="H1494">
        <f t="shared" si="95"/>
        <v>1</v>
      </c>
    </row>
    <row r="1495" spans="2:8" x14ac:dyDescent="0.35">
      <c r="B1495" s="6">
        <v>1492</v>
      </c>
      <c r="C1495" t="str">
        <f>INDEX(state,MATCH(Bonus_StatAn!$B1495,Analysis!$A:$A,0))</f>
        <v>failed</v>
      </c>
      <c r="D1495" s="6">
        <f>INDEX(backers,MATCH(Bonus_StatAn!$B1495,Analysis!$A:$A,0))</f>
        <v>2</v>
      </c>
      <c r="E1495" t="b">
        <f t="shared" si="92"/>
        <v>0</v>
      </c>
      <c r="F1495" t="b">
        <f t="shared" si="93"/>
        <v>1</v>
      </c>
      <c r="G1495" t="str">
        <f t="shared" si="94"/>
        <v/>
      </c>
      <c r="H1495">
        <f t="shared" si="95"/>
        <v>2</v>
      </c>
    </row>
    <row r="1496" spans="2:8" x14ac:dyDescent="0.35">
      <c r="B1496" s="6">
        <v>1493</v>
      </c>
      <c r="C1496" t="str">
        <f>INDEX(state,MATCH(Bonus_StatAn!$B1496,Analysis!$A:$A,0))</f>
        <v>failed</v>
      </c>
      <c r="D1496" s="6">
        <f>INDEX(backers,MATCH(Bonus_StatAn!$B1496,Analysis!$A:$A,0))</f>
        <v>0</v>
      </c>
      <c r="E1496" t="b">
        <f t="shared" si="92"/>
        <v>0</v>
      </c>
      <c r="F1496" t="b">
        <f t="shared" si="93"/>
        <v>1</v>
      </c>
      <c r="G1496" t="str">
        <f t="shared" si="94"/>
        <v/>
      </c>
      <c r="H1496">
        <f t="shared" si="95"/>
        <v>0</v>
      </c>
    </row>
    <row r="1497" spans="2:8" x14ac:dyDescent="0.35">
      <c r="B1497" s="6">
        <v>1494</v>
      </c>
      <c r="C1497" t="str">
        <f>INDEX(state,MATCH(Bonus_StatAn!$B1497,Analysis!$A:$A,0))</f>
        <v>failed</v>
      </c>
      <c r="D1497" s="6">
        <f>INDEX(backers,MATCH(Bonus_StatAn!$B1497,Analysis!$A:$A,0))</f>
        <v>11</v>
      </c>
      <c r="E1497" t="b">
        <f t="shared" si="92"/>
        <v>0</v>
      </c>
      <c r="F1497" t="b">
        <f t="shared" si="93"/>
        <v>1</v>
      </c>
      <c r="G1497" t="str">
        <f t="shared" si="94"/>
        <v/>
      </c>
      <c r="H1497">
        <f t="shared" si="95"/>
        <v>11</v>
      </c>
    </row>
    <row r="1498" spans="2:8" x14ac:dyDescent="0.35">
      <c r="B1498" s="6">
        <v>1495</v>
      </c>
      <c r="C1498" t="str">
        <f>INDEX(state,MATCH(Bonus_StatAn!$B1498,Analysis!$A:$A,0))</f>
        <v>failed</v>
      </c>
      <c r="D1498" s="6">
        <f>INDEX(backers,MATCH(Bonus_StatAn!$B1498,Analysis!$A:$A,0))</f>
        <v>0</v>
      </c>
      <c r="E1498" t="b">
        <f t="shared" si="92"/>
        <v>0</v>
      </c>
      <c r="F1498" t="b">
        <f t="shared" si="93"/>
        <v>1</v>
      </c>
      <c r="G1498" t="str">
        <f t="shared" si="94"/>
        <v/>
      </c>
      <c r="H1498">
        <f t="shared" si="95"/>
        <v>0</v>
      </c>
    </row>
    <row r="1499" spans="2:8" x14ac:dyDescent="0.35">
      <c r="B1499" s="6">
        <v>1496</v>
      </c>
      <c r="C1499" t="str">
        <f>INDEX(state,MATCH(Bonus_StatAn!$B1499,Analysis!$A:$A,0))</f>
        <v>failed</v>
      </c>
      <c r="D1499" s="6">
        <f>INDEX(backers,MATCH(Bonus_StatAn!$B1499,Analysis!$A:$A,0))</f>
        <v>0</v>
      </c>
      <c r="E1499" t="b">
        <f t="shared" si="92"/>
        <v>0</v>
      </c>
      <c r="F1499" t="b">
        <f t="shared" si="93"/>
        <v>1</v>
      </c>
      <c r="G1499" t="str">
        <f t="shared" si="94"/>
        <v/>
      </c>
      <c r="H1499">
        <f t="shared" si="95"/>
        <v>0</v>
      </c>
    </row>
    <row r="1500" spans="2:8" x14ac:dyDescent="0.35">
      <c r="B1500" s="6">
        <v>1497</v>
      </c>
      <c r="C1500" t="str">
        <f>INDEX(state,MATCH(Bonus_StatAn!$B1500,Analysis!$A:$A,0))</f>
        <v>failed</v>
      </c>
      <c r="D1500" s="6">
        <f>INDEX(backers,MATCH(Bonus_StatAn!$B1500,Analysis!$A:$A,0))</f>
        <v>1</v>
      </c>
      <c r="E1500" t="b">
        <f t="shared" si="92"/>
        <v>0</v>
      </c>
      <c r="F1500" t="b">
        <f t="shared" si="93"/>
        <v>1</v>
      </c>
      <c r="G1500" t="str">
        <f t="shared" si="94"/>
        <v/>
      </c>
      <c r="H1500">
        <f t="shared" si="95"/>
        <v>1</v>
      </c>
    </row>
    <row r="1501" spans="2:8" x14ac:dyDescent="0.35">
      <c r="B1501" s="6">
        <v>1498</v>
      </c>
      <c r="C1501" t="str">
        <f>INDEX(state,MATCH(Bonus_StatAn!$B1501,Analysis!$A:$A,0))</f>
        <v>failed</v>
      </c>
      <c r="D1501" s="6">
        <f>INDEX(backers,MATCH(Bonus_StatAn!$B1501,Analysis!$A:$A,0))</f>
        <v>3</v>
      </c>
      <c r="E1501" t="b">
        <f t="shared" si="92"/>
        <v>0</v>
      </c>
      <c r="F1501" t="b">
        <f t="shared" si="93"/>
        <v>1</v>
      </c>
      <c r="G1501" t="str">
        <f t="shared" si="94"/>
        <v/>
      </c>
      <c r="H1501">
        <f t="shared" si="95"/>
        <v>3</v>
      </c>
    </row>
    <row r="1502" spans="2:8" x14ac:dyDescent="0.35">
      <c r="B1502" s="6">
        <v>1499</v>
      </c>
      <c r="C1502" t="str">
        <f>INDEX(state,MATCH(Bonus_StatAn!$B1502,Analysis!$A:$A,0))</f>
        <v>failed</v>
      </c>
      <c r="D1502" s="6">
        <f>INDEX(backers,MATCH(Bonus_StatAn!$B1502,Analysis!$A:$A,0))</f>
        <v>1</v>
      </c>
      <c r="E1502" t="b">
        <f t="shared" si="92"/>
        <v>0</v>
      </c>
      <c r="F1502" t="b">
        <f t="shared" si="93"/>
        <v>1</v>
      </c>
      <c r="G1502" t="str">
        <f t="shared" si="94"/>
        <v/>
      </c>
      <c r="H1502">
        <f t="shared" si="95"/>
        <v>1</v>
      </c>
    </row>
    <row r="1503" spans="2:8" x14ac:dyDescent="0.35">
      <c r="B1503" s="6">
        <v>1500</v>
      </c>
      <c r="C1503" t="str">
        <f>INDEX(state,MATCH(Bonus_StatAn!$B1503,Analysis!$A:$A,0))</f>
        <v>failed</v>
      </c>
      <c r="D1503" s="6">
        <f>INDEX(backers,MATCH(Bonus_StatAn!$B1503,Analysis!$A:$A,0))</f>
        <v>15</v>
      </c>
      <c r="E1503" t="b">
        <f t="shared" si="92"/>
        <v>0</v>
      </c>
      <c r="F1503" t="b">
        <f t="shared" si="93"/>
        <v>1</v>
      </c>
      <c r="G1503" t="str">
        <f t="shared" si="94"/>
        <v/>
      </c>
      <c r="H1503">
        <f t="shared" si="95"/>
        <v>15</v>
      </c>
    </row>
    <row r="1504" spans="2:8" x14ac:dyDescent="0.35">
      <c r="B1504" s="6">
        <v>1501</v>
      </c>
      <c r="C1504" t="str">
        <f>INDEX(state,MATCH(Bonus_StatAn!$B1504,Analysis!$A:$A,0))</f>
        <v>successful</v>
      </c>
      <c r="D1504" s="6">
        <f>INDEX(backers,MATCH(Bonus_StatAn!$B1504,Analysis!$A:$A,0))</f>
        <v>885</v>
      </c>
      <c r="E1504" t="b">
        <f t="shared" si="92"/>
        <v>1</v>
      </c>
      <c r="F1504" t="b">
        <f t="shared" si="93"/>
        <v>0</v>
      </c>
      <c r="G1504">
        <f t="shared" si="94"/>
        <v>885</v>
      </c>
      <c r="H1504" t="str">
        <f t="shared" si="95"/>
        <v/>
      </c>
    </row>
    <row r="1505" spans="2:8" x14ac:dyDescent="0.35">
      <c r="B1505" s="6">
        <v>1502</v>
      </c>
      <c r="C1505" t="str">
        <f>INDEX(state,MATCH(Bonus_StatAn!$B1505,Analysis!$A:$A,0))</f>
        <v>successful</v>
      </c>
      <c r="D1505" s="6">
        <f>INDEX(backers,MATCH(Bonus_StatAn!$B1505,Analysis!$A:$A,0))</f>
        <v>329</v>
      </c>
      <c r="E1505" t="b">
        <f t="shared" si="92"/>
        <v>1</v>
      </c>
      <c r="F1505" t="b">
        <f t="shared" si="93"/>
        <v>0</v>
      </c>
      <c r="G1505">
        <f t="shared" si="94"/>
        <v>329</v>
      </c>
      <c r="H1505" t="str">
        <f t="shared" si="95"/>
        <v/>
      </c>
    </row>
    <row r="1506" spans="2:8" x14ac:dyDescent="0.35">
      <c r="B1506" s="6">
        <v>1503</v>
      </c>
      <c r="C1506" t="str">
        <f>INDEX(state,MATCH(Bonus_StatAn!$B1506,Analysis!$A:$A,0))</f>
        <v>successful</v>
      </c>
      <c r="D1506" s="6">
        <f>INDEX(backers,MATCH(Bonus_StatAn!$B1506,Analysis!$A:$A,0))</f>
        <v>71</v>
      </c>
      <c r="E1506" t="b">
        <f t="shared" si="92"/>
        <v>1</v>
      </c>
      <c r="F1506" t="b">
        <f t="shared" si="93"/>
        <v>0</v>
      </c>
      <c r="G1506">
        <f t="shared" si="94"/>
        <v>71</v>
      </c>
      <c r="H1506" t="str">
        <f t="shared" si="95"/>
        <v/>
      </c>
    </row>
    <row r="1507" spans="2:8" x14ac:dyDescent="0.35">
      <c r="B1507" s="6">
        <v>1504</v>
      </c>
      <c r="C1507" t="str">
        <f>INDEX(state,MATCH(Bonus_StatAn!$B1507,Analysis!$A:$A,0))</f>
        <v>successful</v>
      </c>
      <c r="D1507" s="6">
        <f>INDEX(backers,MATCH(Bonus_StatAn!$B1507,Analysis!$A:$A,0))</f>
        <v>269</v>
      </c>
      <c r="E1507" t="b">
        <f t="shared" si="92"/>
        <v>1</v>
      </c>
      <c r="F1507" t="b">
        <f t="shared" si="93"/>
        <v>0</v>
      </c>
      <c r="G1507">
        <f t="shared" si="94"/>
        <v>269</v>
      </c>
      <c r="H1507" t="str">
        <f t="shared" si="95"/>
        <v/>
      </c>
    </row>
    <row r="1508" spans="2:8" x14ac:dyDescent="0.35">
      <c r="B1508" s="6">
        <v>1505</v>
      </c>
      <c r="C1508" t="str">
        <f>INDEX(state,MATCH(Bonus_StatAn!$B1508,Analysis!$A:$A,0))</f>
        <v>successful</v>
      </c>
      <c r="D1508" s="6">
        <f>INDEX(backers,MATCH(Bonus_StatAn!$B1508,Analysis!$A:$A,0))</f>
        <v>345</v>
      </c>
      <c r="E1508" t="b">
        <f t="shared" si="92"/>
        <v>1</v>
      </c>
      <c r="F1508" t="b">
        <f t="shared" si="93"/>
        <v>0</v>
      </c>
      <c r="G1508">
        <f t="shared" si="94"/>
        <v>345</v>
      </c>
      <c r="H1508" t="str">
        <f t="shared" si="95"/>
        <v/>
      </c>
    </row>
    <row r="1509" spans="2:8" x14ac:dyDescent="0.35">
      <c r="B1509" s="6">
        <v>1506</v>
      </c>
      <c r="C1509" t="str">
        <f>INDEX(state,MATCH(Bonus_StatAn!$B1509,Analysis!$A:$A,0))</f>
        <v>successful</v>
      </c>
      <c r="D1509" s="6">
        <f>INDEX(backers,MATCH(Bonus_StatAn!$B1509,Analysis!$A:$A,0))</f>
        <v>43</v>
      </c>
      <c r="E1509" t="b">
        <f t="shared" si="92"/>
        <v>1</v>
      </c>
      <c r="F1509" t="b">
        <f t="shared" si="93"/>
        <v>0</v>
      </c>
      <c r="G1509">
        <f t="shared" si="94"/>
        <v>43</v>
      </c>
      <c r="H1509" t="str">
        <f t="shared" si="95"/>
        <v/>
      </c>
    </row>
    <row r="1510" spans="2:8" x14ac:dyDescent="0.35">
      <c r="B1510" s="6">
        <v>1507</v>
      </c>
      <c r="C1510" t="str">
        <f>INDEX(state,MATCH(Bonus_StatAn!$B1510,Analysis!$A:$A,0))</f>
        <v>successful</v>
      </c>
      <c r="D1510" s="6">
        <f>INDEX(backers,MATCH(Bonus_StatAn!$B1510,Analysis!$A:$A,0))</f>
        <v>33</v>
      </c>
      <c r="E1510" t="b">
        <f t="shared" si="92"/>
        <v>1</v>
      </c>
      <c r="F1510" t="b">
        <f t="shared" si="93"/>
        <v>0</v>
      </c>
      <c r="G1510">
        <f t="shared" si="94"/>
        <v>33</v>
      </c>
      <c r="H1510" t="str">
        <f t="shared" si="95"/>
        <v/>
      </c>
    </row>
    <row r="1511" spans="2:8" x14ac:dyDescent="0.35">
      <c r="B1511" s="6">
        <v>1508</v>
      </c>
      <c r="C1511" t="str">
        <f>INDEX(state,MATCH(Bonus_StatAn!$B1511,Analysis!$A:$A,0))</f>
        <v>successful</v>
      </c>
      <c r="D1511" s="6">
        <f>INDEX(backers,MATCH(Bonus_StatAn!$B1511,Analysis!$A:$A,0))</f>
        <v>211</v>
      </c>
      <c r="E1511" t="b">
        <f t="shared" si="92"/>
        <v>1</v>
      </c>
      <c r="F1511" t="b">
        <f t="shared" si="93"/>
        <v>0</v>
      </c>
      <c r="G1511">
        <f t="shared" si="94"/>
        <v>211</v>
      </c>
      <c r="H1511" t="str">
        <f t="shared" si="95"/>
        <v/>
      </c>
    </row>
    <row r="1512" spans="2:8" x14ac:dyDescent="0.35">
      <c r="B1512" s="6">
        <v>1509</v>
      </c>
      <c r="C1512" t="str">
        <f>INDEX(state,MATCH(Bonus_StatAn!$B1512,Analysis!$A:$A,0))</f>
        <v>successful</v>
      </c>
      <c r="D1512" s="6">
        <f>INDEX(backers,MATCH(Bonus_StatAn!$B1512,Analysis!$A:$A,0))</f>
        <v>196</v>
      </c>
      <c r="E1512" t="b">
        <f t="shared" si="92"/>
        <v>1</v>
      </c>
      <c r="F1512" t="b">
        <f t="shared" si="93"/>
        <v>0</v>
      </c>
      <c r="G1512">
        <f t="shared" si="94"/>
        <v>196</v>
      </c>
      <c r="H1512" t="str">
        <f t="shared" si="95"/>
        <v/>
      </c>
    </row>
    <row r="1513" spans="2:8" x14ac:dyDescent="0.35">
      <c r="B1513" s="6">
        <v>1510</v>
      </c>
      <c r="C1513" t="str">
        <f>INDEX(state,MATCH(Bonus_StatAn!$B1513,Analysis!$A:$A,0))</f>
        <v>successful</v>
      </c>
      <c r="D1513" s="6">
        <f>INDEX(backers,MATCH(Bonus_StatAn!$B1513,Analysis!$A:$A,0))</f>
        <v>405</v>
      </c>
      <c r="E1513" t="b">
        <f t="shared" si="92"/>
        <v>1</v>
      </c>
      <c r="F1513" t="b">
        <f t="shared" si="93"/>
        <v>0</v>
      </c>
      <c r="G1513">
        <f t="shared" si="94"/>
        <v>405</v>
      </c>
      <c r="H1513" t="str">
        <f t="shared" si="95"/>
        <v/>
      </c>
    </row>
    <row r="1514" spans="2:8" x14ac:dyDescent="0.35">
      <c r="B1514" s="6">
        <v>1511</v>
      </c>
      <c r="C1514" t="str">
        <f>INDEX(state,MATCH(Bonus_StatAn!$B1514,Analysis!$A:$A,0))</f>
        <v>successful</v>
      </c>
      <c r="D1514" s="6">
        <f>INDEX(backers,MATCH(Bonus_StatAn!$B1514,Analysis!$A:$A,0))</f>
        <v>206</v>
      </c>
      <c r="E1514" t="b">
        <f t="shared" si="92"/>
        <v>1</v>
      </c>
      <c r="F1514" t="b">
        <f t="shared" si="93"/>
        <v>0</v>
      </c>
      <c r="G1514">
        <f t="shared" si="94"/>
        <v>206</v>
      </c>
      <c r="H1514" t="str">
        <f t="shared" si="95"/>
        <v/>
      </c>
    </row>
    <row r="1515" spans="2:8" x14ac:dyDescent="0.35">
      <c r="B1515" s="6">
        <v>1512</v>
      </c>
      <c r="C1515" t="str">
        <f>INDEX(state,MATCH(Bonus_StatAn!$B1515,Analysis!$A:$A,0))</f>
        <v>successful</v>
      </c>
      <c r="D1515" s="6">
        <f>INDEX(backers,MATCH(Bonus_StatAn!$B1515,Analysis!$A:$A,0))</f>
        <v>335</v>
      </c>
      <c r="E1515" t="b">
        <f t="shared" si="92"/>
        <v>1</v>
      </c>
      <c r="F1515" t="b">
        <f t="shared" si="93"/>
        <v>0</v>
      </c>
      <c r="G1515">
        <f t="shared" si="94"/>
        <v>335</v>
      </c>
      <c r="H1515" t="str">
        <f t="shared" si="95"/>
        <v/>
      </c>
    </row>
    <row r="1516" spans="2:8" x14ac:dyDescent="0.35">
      <c r="B1516" s="6">
        <v>1513</v>
      </c>
      <c r="C1516" t="str">
        <f>INDEX(state,MATCH(Bonus_StatAn!$B1516,Analysis!$A:$A,0))</f>
        <v>successful</v>
      </c>
      <c r="D1516" s="6">
        <f>INDEX(backers,MATCH(Bonus_StatAn!$B1516,Analysis!$A:$A,0))</f>
        <v>215</v>
      </c>
      <c r="E1516" t="b">
        <f t="shared" si="92"/>
        <v>1</v>
      </c>
      <c r="F1516" t="b">
        <f t="shared" si="93"/>
        <v>0</v>
      </c>
      <c r="G1516">
        <f t="shared" si="94"/>
        <v>215</v>
      </c>
      <c r="H1516" t="str">
        <f t="shared" si="95"/>
        <v/>
      </c>
    </row>
    <row r="1517" spans="2:8" x14ac:dyDescent="0.35">
      <c r="B1517" s="6">
        <v>1514</v>
      </c>
      <c r="C1517" t="str">
        <f>INDEX(state,MATCH(Bonus_StatAn!$B1517,Analysis!$A:$A,0))</f>
        <v>successful</v>
      </c>
      <c r="D1517" s="6">
        <f>INDEX(backers,MATCH(Bonus_StatAn!$B1517,Analysis!$A:$A,0))</f>
        <v>176</v>
      </c>
      <c r="E1517" t="b">
        <f t="shared" si="92"/>
        <v>1</v>
      </c>
      <c r="F1517" t="b">
        <f t="shared" si="93"/>
        <v>0</v>
      </c>
      <c r="G1517">
        <f t="shared" si="94"/>
        <v>176</v>
      </c>
      <c r="H1517" t="str">
        <f t="shared" si="95"/>
        <v/>
      </c>
    </row>
    <row r="1518" spans="2:8" x14ac:dyDescent="0.35">
      <c r="B1518" s="6">
        <v>1515</v>
      </c>
      <c r="C1518" t="str">
        <f>INDEX(state,MATCH(Bonus_StatAn!$B1518,Analysis!$A:$A,0))</f>
        <v>successful</v>
      </c>
      <c r="D1518" s="6">
        <f>INDEX(backers,MATCH(Bonus_StatAn!$B1518,Analysis!$A:$A,0))</f>
        <v>555</v>
      </c>
      <c r="E1518" t="b">
        <f t="shared" si="92"/>
        <v>1</v>
      </c>
      <c r="F1518" t="b">
        <f t="shared" si="93"/>
        <v>0</v>
      </c>
      <c r="G1518">
        <f t="shared" si="94"/>
        <v>555</v>
      </c>
      <c r="H1518" t="str">
        <f t="shared" si="95"/>
        <v/>
      </c>
    </row>
    <row r="1519" spans="2:8" x14ac:dyDescent="0.35">
      <c r="B1519" s="6">
        <v>1516</v>
      </c>
      <c r="C1519" t="str">
        <f>INDEX(state,MATCH(Bonus_StatAn!$B1519,Analysis!$A:$A,0))</f>
        <v>successful</v>
      </c>
      <c r="D1519" s="6">
        <f>INDEX(backers,MATCH(Bonus_StatAn!$B1519,Analysis!$A:$A,0))</f>
        <v>116</v>
      </c>
      <c r="E1519" t="b">
        <f t="shared" si="92"/>
        <v>1</v>
      </c>
      <c r="F1519" t="b">
        <f t="shared" si="93"/>
        <v>0</v>
      </c>
      <c r="G1519">
        <f t="shared" si="94"/>
        <v>116</v>
      </c>
      <c r="H1519" t="str">
        <f t="shared" si="95"/>
        <v/>
      </c>
    </row>
    <row r="1520" spans="2:8" x14ac:dyDescent="0.35">
      <c r="B1520" s="6">
        <v>1517</v>
      </c>
      <c r="C1520" t="str">
        <f>INDEX(state,MATCH(Bonus_StatAn!$B1520,Analysis!$A:$A,0))</f>
        <v>successful</v>
      </c>
      <c r="D1520" s="6">
        <f>INDEX(backers,MATCH(Bonus_StatAn!$B1520,Analysis!$A:$A,0))</f>
        <v>615</v>
      </c>
      <c r="E1520" t="b">
        <f t="shared" si="92"/>
        <v>1</v>
      </c>
      <c r="F1520" t="b">
        <f t="shared" si="93"/>
        <v>0</v>
      </c>
      <c r="G1520">
        <f t="shared" si="94"/>
        <v>615</v>
      </c>
      <c r="H1520" t="str">
        <f t="shared" si="95"/>
        <v/>
      </c>
    </row>
    <row r="1521" spans="2:8" x14ac:dyDescent="0.35">
      <c r="B1521" s="6">
        <v>1518</v>
      </c>
      <c r="C1521" t="str">
        <f>INDEX(state,MATCH(Bonus_StatAn!$B1521,Analysis!$A:$A,0))</f>
        <v>successful</v>
      </c>
      <c r="D1521" s="6">
        <f>INDEX(backers,MATCH(Bonus_StatAn!$B1521,Analysis!$A:$A,0))</f>
        <v>236</v>
      </c>
      <c r="E1521" t="b">
        <f t="shared" si="92"/>
        <v>1</v>
      </c>
      <c r="F1521" t="b">
        <f t="shared" si="93"/>
        <v>0</v>
      </c>
      <c r="G1521">
        <f t="shared" si="94"/>
        <v>236</v>
      </c>
      <c r="H1521" t="str">
        <f t="shared" si="95"/>
        <v/>
      </c>
    </row>
    <row r="1522" spans="2:8" x14ac:dyDescent="0.35">
      <c r="B1522" s="6">
        <v>1519</v>
      </c>
      <c r="C1522" t="str">
        <f>INDEX(state,MATCH(Bonus_StatAn!$B1522,Analysis!$A:$A,0))</f>
        <v>successful</v>
      </c>
      <c r="D1522" s="6">
        <f>INDEX(backers,MATCH(Bonus_StatAn!$B1522,Analysis!$A:$A,0))</f>
        <v>145</v>
      </c>
      <c r="E1522" t="b">
        <f t="shared" si="92"/>
        <v>1</v>
      </c>
      <c r="F1522" t="b">
        <f t="shared" si="93"/>
        <v>0</v>
      </c>
      <c r="G1522">
        <f t="shared" si="94"/>
        <v>145</v>
      </c>
      <c r="H1522" t="str">
        <f t="shared" si="95"/>
        <v/>
      </c>
    </row>
    <row r="1523" spans="2:8" x14ac:dyDescent="0.35">
      <c r="B1523" s="6">
        <v>1520</v>
      </c>
      <c r="C1523" t="str">
        <f>INDEX(state,MATCH(Bonus_StatAn!$B1523,Analysis!$A:$A,0))</f>
        <v>successful</v>
      </c>
      <c r="D1523" s="6">
        <f>INDEX(backers,MATCH(Bonus_StatAn!$B1523,Analysis!$A:$A,0))</f>
        <v>167</v>
      </c>
      <c r="E1523" t="b">
        <f t="shared" si="92"/>
        <v>1</v>
      </c>
      <c r="F1523" t="b">
        <f t="shared" si="93"/>
        <v>0</v>
      </c>
      <c r="G1523">
        <f t="shared" si="94"/>
        <v>167</v>
      </c>
      <c r="H1523" t="str">
        <f t="shared" si="95"/>
        <v/>
      </c>
    </row>
    <row r="1524" spans="2:8" x14ac:dyDescent="0.35">
      <c r="B1524" s="6">
        <v>1521</v>
      </c>
      <c r="C1524" t="str">
        <f>INDEX(state,MATCH(Bonus_StatAn!$B1524,Analysis!$A:$A,0))</f>
        <v>successful</v>
      </c>
      <c r="D1524" s="6">
        <f>INDEX(backers,MATCH(Bonus_StatAn!$B1524,Analysis!$A:$A,0))</f>
        <v>235</v>
      </c>
      <c r="E1524" t="b">
        <f t="shared" si="92"/>
        <v>1</v>
      </c>
      <c r="F1524" t="b">
        <f t="shared" si="93"/>
        <v>0</v>
      </c>
      <c r="G1524">
        <f t="shared" si="94"/>
        <v>235</v>
      </c>
      <c r="H1524" t="str">
        <f t="shared" si="95"/>
        <v/>
      </c>
    </row>
    <row r="1525" spans="2:8" x14ac:dyDescent="0.35">
      <c r="B1525" s="6">
        <v>1522</v>
      </c>
      <c r="C1525" t="str">
        <f>INDEX(state,MATCH(Bonus_StatAn!$B1525,Analysis!$A:$A,0))</f>
        <v>successful</v>
      </c>
      <c r="D1525" s="6">
        <f>INDEX(backers,MATCH(Bonus_StatAn!$B1525,Analysis!$A:$A,0))</f>
        <v>452</v>
      </c>
      <c r="E1525" t="b">
        <f t="shared" si="92"/>
        <v>1</v>
      </c>
      <c r="F1525" t="b">
        <f t="shared" si="93"/>
        <v>0</v>
      </c>
      <c r="G1525">
        <f t="shared" si="94"/>
        <v>452</v>
      </c>
      <c r="H1525" t="str">
        <f t="shared" si="95"/>
        <v/>
      </c>
    </row>
    <row r="1526" spans="2:8" x14ac:dyDescent="0.35">
      <c r="B1526" s="6">
        <v>1523</v>
      </c>
      <c r="C1526" t="str">
        <f>INDEX(state,MATCH(Bonus_StatAn!$B1526,Analysis!$A:$A,0))</f>
        <v>successful</v>
      </c>
      <c r="D1526" s="6">
        <f>INDEX(backers,MATCH(Bonus_StatAn!$B1526,Analysis!$A:$A,0))</f>
        <v>241</v>
      </c>
      <c r="E1526" t="b">
        <f t="shared" si="92"/>
        <v>1</v>
      </c>
      <c r="F1526" t="b">
        <f t="shared" si="93"/>
        <v>0</v>
      </c>
      <c r="G1526">
        <f t="shared" si="94"/>
        <v>241</v>
      </c>
      <c r="H1526" t="str">
        <f t="shared" si="95"/>
        <v/>
      </c>
    </row>
    <row r="1527" spans="2:8" x14ac:dyDescent="0.35">
      <c r="B1527" s="6">
        <v>1524</v>
      </c>
      <c r="C1527" t="str">
        <f>INDEX(state,MATCH(Bonus_StatAn!$B1527,Analysis!$A:$A,0))</f>
        <v>successful</v>
      </c>
      <c r="D1527" s="6">
        <f>INDEX(backers,MATCH(Bonus_StatAn!$B1527,Analysis!$A:$A,0))</f>
        <v>28</v>
      </c>
      <c r="E1527" t="b">
        <f t="shared" si="92"/>
        <v>1</v>
      </c>
      <c r="F1527" t="b">
        <f t="shared" si="93"/>
        <v>0</v>
      </c>
      <c r="G1527">
        <f t="shared" si="94"/>
        <v>28</v>
      </c>
      <c r="H1527" t="str">
        <f t="shared" si="95"/>
        <v/>
      </c>
    </row>
    <row r="1528" spans="2:8" x14ac:dyDescent="0.35">
      <c r="B1528" s="6">
        <v>1525</v>
      </c>
      <c r="C1528" t="str">
        <f>INDEX(state,MATCH(Bonus_StatAn!$B1528,Analysis!$A:$A,0))</f>
        <v>successful</v>
      </c>
      <c r="D1528" s="6">
        <f>INDEX(backers,MATCH(Bonus_StatAn!$B1528,Analysis!$A:$A,0))</f>
        <v>140</v>
      </c>
      <c r="E1528" t="b">
        <f t="shared" si="92"/>
        <v>1</v>
      </c>
      <c r="F1528" t="b">
        <f t="shared" si="93"/>
        <v>0</v>
      </c>
      <c r="G1528">
        <f t="shared" si="94"/>
        <v>140</v>
      </c>
      <c r="H1528" t="str">
        <f t="shared" si="95"/>
        <v/>
      </c>
    </row>
    <row r="1529" spans="2:8" x14ac:dyDescent="0.35">
      <c r="B1529" s="6">
        <v>1526</v>
      </c>
      <c r="C1529" t="str">
        <f>INDEX(state,MATCH(Bonus_StatAn!$B1529,Analysis!$A:$A,0))</f>
        <v>successful</v>
      </c>
      <c r="D1529" s="6">
        <f>INDEX(backers,MATCH(Bonus_StatAn!$B1529,Analysis!$A:$A,0))</f>
        <v>280</v>
      </c>
      <c r="E1529" t="b">
        <f t="shared" si="92"/>
        <v>1</v>
      </c>
      <c r="F1529" t="b">
        <f t="shared" si="93"/>
        <v>0</v>
      </c>
      <c r="G1529">
        <f t="shared" si="94"/>
        <v>280</v>
      </c>
      <c r="H1529" t="str">
        <f t="shared" si="95"/>
        <v/>
      </c>
    </row>
    <row r="1530" spans="2:8" x14ac:dyDescent="0.35">
      <c r="B1530" s="6">
        <v>1527</v>
      </c>
      <c r="C1530" t="str">
        <f>INDEX(state,MATCH(Bonus_StatAn!$B1530,Analysis!$A:$A,0))</f>
        <v>successful</v>
      </c>
      <c r="D1530" s="6">
        <f>INDEX(backers,MATCH(Bonus_StatAn!$B1530,Analysis!$A:$A,0))</f>
        <v>70</v>
      </c>
      <c r="E1530" t="b">
        <f t="shared" si="92"/>
        <v>1</v>
      </c>
      <c r="F1530" t="b">
        <f t="shared" si="93"/>
        <v>0</v>
      </c>
      <c r="G1530">
        <f t="shared" si="94"/>
        <v>70</v>
      </c>
      <c r="H1530" t="str">
        <f t="shared" si="95"/>
        <v/>
      </c>
    </row>
    <row r="1531" spans="2:8" x14ac:dyDescent="0.35">
      <c r="B1531" s="6">
        <v>1528</v>
      </c>
      <c r="C1531" t="str">
        <f>INDEX(state,MATCH(Bonus_StatAn!$B1531,Analysis!$A:$A,0))</f>
        <v>successful</v>
      </c>
      <c r="D1531" s="6">
        <f>INDEX(backers,MATCH(Bonus_StatAn!$B1531,Analysis!$A:$A,0))</f>
        <v>160</v>
      </c>
      <c r="E1531" t="b">
        <f t="shared" si="92"/>
        <v>1</v>
      </c>
      <c r="F1531" t="b">
        <f t="shared" si="93"/>
        <v>0</v>
      </c>
      <c r="G1531">
        <f t="shared" si="94"/>
        <v>160</v>
      </c>
      <c r="H1531" t="str">
        <f t="shared" si="95"/>
        <v/>
      </c>
    </row>
    <row r="1532" spans="2:8" x14ac:dyDescent="0.35">
      <c r="B1532" s="6">
        <v>1529</v>
      </c>
      <c r="C1532" t="str">
        <f>INDEX(state,MATCH(Bonus_StatAn!$B1532,Analysis!$A:$A,0))</f>
        <v>successful</v>
      </c>
      <c r="D1532" s="6">
        <f>INDEX(backers,MATCH(Bonus_StatAn!$B1532,Analysis!$A:$A,0))</f>
        <v>141</v>
      </c>
      <c r="E1532" t="b">
        <f t="shared" si="92"/>
        <v>1</v>
      </c>
      <c r="F1532" t="b">
        <f t="shared" si="93"/>
        <v>0</v>
      </c>
      <c r="G1532">
        <f t="shared" si="94"/>
        <v>141</v>
      </c>
      <c r="H1532" t="str">
        <f t="shared" si="95"/>
        <v/>
      </c>
    </row>
    <row r="1533" spans="2:8" x14ac:dyDescent="0.35">
      <c r="B1533" s="6">
        <v>1530</v>
      </c>
      <c r="C1533" t="str">
        <f>INDEX(state,MATCH(Bonus_StatAn!$B1533,Analysis!$A:$A,0))</f>
        <v>successful</v>
      </c>
      <c r="D1533" s="6">
        <f>INDEX(backers,MATCH(Bonus_StatAn!$B1533,Analysis!$A:$A,0))</f>
        <v>874</v>
      </c>
      <c r="E1533" t="b">
        <f t="shared" si="92"/>
        <v>1</v>
      </c>
      <c r="F1533" t="b">
        <f t="shared" si="93"/>
        <v>0</v>
      </c>
      <c r="G1533">
        <f t="shared" si="94"/>
        <v>874</v>
      </c>
      <c r="H1533" t="str">
        <f t="shared" si="95"/>
        <v/>
      </c>
    </row>
    <row r="1534" spans="2:8" x14ac:dyDescent="0.35">
      <c r="B1534" s="6">
        <v>1531</v>
      </c>
      <c r="C1534" t="str">
        <f>INDEX(state,MATCH(Bonus_StatAn!$B1534,Analysis!$A:$A,0))</f>
        <v>successful</v>
      </c>
      <c r="D1534" s="6">
        <f>INDEX(backers,MATCH(Bonus_StatAn!$B1534,Analysis!$A:$A,0))</f>
        <v>73</v>
      </c>
      <c r="E1534" t="b">
        <f t="shared" si="92"/>
        <v>1</v>
      </c>
      <c r="F1534" t="b">
        <f t="shared" si="93"/>
        <v>0</v>
      </c>
      <c r="G1534">
        <f t="shared" si="94"/>
        <v>73</v>
      </c>
      <c r="H1534" t="str">
        <f t="shared" si="95"/>
        <v/>
      </c>
    </row>
    <row r="1535" spans="2:8" x14ac:dyDescent="0.35">
      <c r="B1535" s="6">
        <v>1532</v>
      </c>
      <c r="C1535" t="str">
        <f>INDEX(state,MATCH(Bonus_StatAn!$B1535,Analysis!$A:$A,0))</f>
        <v>successful</v>
      </c>
      <c r="D1535" s="6">
        <f>INDEX(backers,MATCH(Bonus_StatAn!$B1535,Analysis!$A:$A,0))</f>
        <v>294</v>
      </c>
      <c r="E1535" t="b">
        <f t="shared" si="92"/>
        <v>1</v>
      </c>
      <c r="F1535" t="b">
        <f t="shared" si="93"/>
        <v>0</v>
      </c>
      <c r="G1535">
        <f t="shared" si="94"/>
        <v>294</v>
      </c>
      <c r="H1535" t="str">
        <f t="shared" si="95"/>
        <v/>
      </c>
    </row>
    <row r="1536" spans="2:8" x14ac:dyDescent="0.35">
      <c r="B1536" s="6">
        <v>1533</v>
      </c>
      <c r="C1536" t="str">
        <f>INDEX(state,MATCH(Bonus_StatAn!$B1536,Analysis!$A:$A,0))</f>
        <v>successful</v>
      </c>
      <c r="D1536" s="6">
        <f>INDEX(backers,MATCH(Bonus_StatAn!$B1536,Analysis!$A:$A,0))</f>
        <v>740</v>
      </c>
      <c r="E1536" t="b">
        <f t="shared" si="92"/>
        <v>1</v>
      </c>
      <c r="F1536" t="b">
        <f t="shared" si="93"/>
        <v>0</v>
      </c>
      <c r="G1536">
        <f t="shared" si="94"/>
        <v>740</v>
      </c>
      <c r="H1536" t="str">
        <f t="shared" si="95"/>
        <v/>
      </c>
    </row>
    <row r="1537" spans="2:8" x14ac:dyDescent="0.35">
      <c r="B1537" s="6">
        <v>1534</v>
      </c>
      <c r="C1537" t="str">
        <f>INDEX(state,MATCH(Bonus_StatAn!$B1537,Analysis!$A:$A,0))</f>
        <v>successful</v>
      </c>
      <c r="D1537" s="6">
        <f>INDEX(backers,MATCH(Bonus_StatAn!$B1537,Analysis!$A:$A,0))</f>
        <v>369</v>
      </c>
      <c r="E1537" t="b">
        <f t="shared" si="92"/>
        <v>1</v>
      </c>
      <c r="F1537" t="b">
        <f t="shared" si="93"/>
        <v>0</v>
      </c>
      <c r="G1537">
        <f t="shared" si="94"/>
        <v>369</v>
      </c>
      <c r="H1537" t="str">
        <f t="shared" si="95"/>
        <v/>
      </c>
    </row>
    <row r="1538" spans="2:8" x14ac:dyDescent="0.35">
      <c r="B1538" s="6">
        <v>1535</v>
      </c>
      <c r="C1538" t="str">
        <f>INDEX(state,MATCH(Bonus_StatAn!$B1538,Analysis!$A:$A,0))</f>
        <v>successful</v>
      </c>
      <c r="D1538" s="6">
        <f>INDEX(backers,MATCH(Bonus_StatAn!$B1538,Analysis!$A:$A,0))</f>
        <v>110</v>
      </c>
      <c r="E1538" t="b">
        <f t="shared" si="92"/>
        <v>1</v>
      </c>
      <c r="F1538" t="b">
        <f t="shared" si="93"/>
        <v>0</v>
      </c>
      <c r="G1538">
        <f t="shared" si="94"/>
        <v>110</v>
      </c>
      <c r="H1538" t="str">
        <f t="shared" si="95"/>
        <v/>
      </c>
    </row>
    <row r="1539" spans="2:8" x14ac:dyDescent="0.35">
      <c r="B1539" s="6">
        <v>1536</v>
      </c>
      <c r="C1539" t="str">
        <f>INDEX(state,MATCH(Bonus_StatAn!$B1539,Analysis!$A:$A,0))</f>
        <v>successful</v>
      </c>
      <c r="D1539" s="6">
        <f>INDEX(backers,MATCH(Bonus_StatAn!$B1539,Analysis!$A:$A,0))</f>
        <v>455</v>
      </c>
      <c r="E1539" t="b">
        <f t="shared" si="92"/>
        <v>1</v>
      </c>
      <c r="F1539" t="b">
        <f t="shared" si="93"/>
        <v>0</v>
      </c>
      <c r="G1539">
        <f t="shared" si="94"/>
        <v>455</v>
      </c>
      <c r="H1539" t="str">
        <f t="shared" si="95"/>
        <v/>
      </c>
    </row>
    <row r="1540" spans="2:8" x14ac:dyDescent="0.35">
      <c r="B1540" s="6">
        <v>1537</v>
      </c>
      <c r="C1540" t="str">
        <f>INDEX(state,MATCH(Bonus_StatAn!$B1540,Analysis!$A:$A,0))</f>
        <v>successful</v>
      </c>
      <c r="D1540" s="6">
        <f>INDEX(backers,MATCH(Bonus_StatAn!$B1540,Analysis!$A:$A,0))</f>
        <v>224</v>
      </c>
      <c r="E1540" t="b">
        <f t="shared" ref="E1540:E1603" si="96">$C1540="successful"</f>
        <v>1</v>
      </c>
      <c r="F1540" t="b">
        <f t="shared" ref="F1540:F1603" si="97">OR($C1540="canceled", $C1540="failed")</f>
        <v>0</v>
      </c>
      <c r="G1540">
        <f t="shared" ref="G1540:G1603" si="98">IF($E1540, D1540, "")</f>
        <v>224</v>
      </c>
      <c r="H1540" t="str">
        <f t="shared" ref="H1540:H1603" si="99">IF(F1540, D1540, "")</f>
        <v/>
      </c>
    </row>
    <row r="1541" spans="2:8" x14ac:dyDescent="0.35">
      <c r="B1541" s="6">
        <v>1538</v>
      </c>
      <c r="C1541" t="str">
        <f>INDEX(state,MATCH(Bonus_StatAn!$B1541,Analysis!$A:$A,0))</f>
        <v>successful</v>
      </c>
      <c r="D1541" s="6">
        <f>INDEX(backers,MATCH(Bonus_StatAn!$B1541,Analysis!$A:$A,0))</f>
        <v>46</v>
      </c>
      <c r="E1541" t="b">
        <f t="shared" si="96"/>
        <v>1</v>
      </c>
      <c r="F1541" t="b">
        <f t="shared" si="97"/>
        <v>0</v>
      </c>
      <c r="G1541">
        <f t="shared" si="98"/>
        <v>46</v>
      </c>
      <c r="H1541" t="str">
        <f t="shared" si="99"/>
        <v/>
      </c>
    </row>
    <row r="1542" spans="2:8" x14ac:dyDescent="0.35">
      <c r="B1542" s="6">
        <v>1539</v>
      </c>
      <c r="C1542" t="str">
        <f>INDEX(state,MATCH(Bonus_StatAn!$B1542,Analysis!$A:$A,0))</f>
        <v>successful</v>
      </c>
      <c r="D1542" s="6">
        <f>INDEX(backers,MATCH(Bonus_StatAn!$B1542,Analysis!$A:$A,0))</f>
        <v>284</v>
      </c>
      <c r="E1542" t="b">
        <f t="shared" si="96"/>
        <v>1</v>
      </c>
      <c r="F1542" t="b">
        <f t="shared" si="97"/>
        <v>0</v>
      </c>
      <c r="G1542">
        <f t="shared" si="98"/>
        <v>284</v>
      </c>
      <c r="H1542" t="str">
        <f t="shared" si="99"/>
        <v/>
      </c>
    </row>
    <row r="1543" spans="2:8" x14ac:dyDescent="0.35">
      <c r="B1543" s="6">
        <v>1540</v>
      </c>
      <c r="C1543" t="str">
        <f>INDEX(state,MATCH(Bonus_StatAn!$B1543,Analysis!$A:$A,0))</f>
        <v>successful</v>
      </c>
      <c r="D1543" s="6">
        <f>INDEX(backers,MATCH(Bonus_StatAn!$B1543,Analysis!$A:$A,0))</f>
        <v>98</v>
      </c>
      <c r="E1543" t="b">
        <f t="shared" si="96"/>
        <v>1</v>
      </c>
      <c r="F1543" t="b">
        <f t="shared" si="97"/>
        <v>0</v>
      </c>
      <c r="G1543">
        <f t="shared" si="98"/>
        <v>98</v>
      </c>
      <c r="H1543" t="str">
        <f t="shared" si="99"/>
        <v/>
      </c>
    </row>
    <row r="1544" spans="2:8" x14ac:dyDescent="0.35">
      <c r="B1544" s="6">
        <v>1541</v>
      </c>
      <c r="C1544" t="str">
        <f>INDEX(state,MATCH(Bonus_StatAn!$B1544,Analysis!$A:$A,0))</f>
        <v>failed</v>
      </c>
      <c r="D1544" s="6">
        <f>INDEX(backers,MATCH(Bonus_StatAn!$B1544,Analysis!$A:$A,0))</f>
        <v>2</v>
      </c>
      <c r="E1544" t="b">
        <f t="shared" si="96"/>
        <v>0</v>
      </c>
      <c r="F1544" t="b">
        <f t="shared" si="97"/>
        <v>1</v>
      </c>
      <c r="G1544" t="str">
        <f t="shared" si="98"/>
        <v/>
      </c>
      <c r="H1544">
        <f t="shared" si="99"/>
        <v>2</v>
      </c>
    </row>
    <row r="1545" spans="2:8" x14ac:dyDescent="0.35">
      <c r="B1545" s="6">
        <v>1542</v>
      </c>
      <c r="C1545" t="str">
        <f>INDEX(state,MATCH(Bonus_StatAn!$B1545,Analysis!$A:$A,0))</f>
        <v>failed</v>
      </c>
      <c r="D1545" s="6">
        <f>INDEX(backers,MATCH(Bonus_StatAn!$B1545,Analysis!$A:$A,0))</f>
        <v>1</v>
      </c>
      <c r="E1545" t="b">
        <f t="shared" si="96"/>
        <v>0</v>
      </c>
      <c r="F1545" t="b">
        <f t="shared" si="97"/>
        <v>1</v>
      </c>
      <c r="G1545" t="str">
        <f t="shared" si="98"/>
        <v/>
      </c>
      <c r="H1545">
        <f t="shared" si="99"/>
        <v>1</v>
      </c>
    </row>
    <row r="1546" spans="2:8" x14ac:dyDescent="0.35">
      <c r="B1546" s="6">
        <v>1543</v>
      </c>
      <c r="C1546" t="str">
        <f>INDEX(state,MATCH(Bonus_StatAn!$B1546,Analysis!$A:$A,0))</f>
        <v>failed</v>
      </c>
      <c r="D1546" s="6">
        <f>INDEX(backers,MATCH(Bonus_StatAn!$B1546,Analysis!$A:$A,0))</f>
        <v>1</v>
      </c>
      <c r="E1546" t="b">
        <f t="shared" si="96"/>
        <v>0</v>
      </c>
      <c r="F1546" t="b">
        <f t="shared" si="97"/>
        <v>1</v>
      </c>
      <c r="G1546" t="str">
        <f t="shared" si="98"/>
        <v/>
      </c>
      <c r="H1546">
        <f t="shared" si="99"/>
        <v>1</v>
      </c>
    </row>
    <row r="1547" spans="2:8" x14ac:dyDescent="0.35">
      <c r="B1547" s="6">
        <v>1544</v>
      </c>
      <c r="C1547" t="str">
        <f>INDEX(state,MATCH(Bonus_StatAn!$B1547,Analysis!$A:$A,0))</f>
        <v>failed</v>
      </c>
      <c r="D1547" s="6">
        <f>INDEX(backers,MATCH(Bonus_StatAn!$B1547,Analysis!$A:$A,0))</f>
        <v>0</v>
      </c>
      <c r="E1547" t="b">
        <f t="shared" si="96"/>
        <v>0</v>
      </c>
      <c r="F1547" t="b">
        <f t="shared" si="97"/>
        <v>1</v>
      </c>
      <c r="G1547" t="str">
        <f t="shared" si="98"/>
        <v/>
      </c>
      <c r="H1547">
        <f t="shared" si="99"/>
        <v>0</v>
      </c>
    </row>
    <row r="1548" spans="2:8" x14ac:dyDescent="0.35">
      <c r="B1548" s="6">
        <v>1545</v>
      </c>
      <c r="C1548" t="str">
        <f>INDEX(state,MATCH(Bonus_StatAn!$B1548,Analysis!$A:$A,0))</f>
        <v>failed</v>
      </c>
      <c r="D1548" s="6">
        <f>INDEX(backers,MATCH(Bonus_StatAn!$B1548,Analysis!$A:$A,0))</f>
        <v>1</v>
      </c>
      <c r="E1548" t="b">
        <f t="shared" si="96"/>
        <v>0</v>
      </c>
      <c r="F1548" t="b">
        <f t="shared" si="97"/>
        <v>1</v>
      </c>
      <c r="G1548" t="str">
        <f t="shared" si="98"/>
        <v/>
      </c>
      <c r="H1548">
        <f t="shared" si="99"/>
        <v>1</v>
      </c>
    </row>
    <row r="1549" spans="2:8" x14ac:dyDescent="0.35">
      <c r="B1549" s="6">
        <v>1546</v>
      </c>
      <c r="C1549" t="str">
        <f>INDEX(state,MATCH(Bonus_StatAn!$B1549,Analysis!$A:$A,0))</f>
        <v>failed</v>
      </c>
      <c r="D1549" s="6">
        <f>INDEX(backers,MATCH(Bonus_StatAn!$B1549,Analysis!$A:$A,0))</f>
        <v>11</v>
      </c>
      <c r="E1549" t="b">
        <f t="shared" si="96"/>
        <v>0</v>
      </c>
      <c r="F1549" t="b">
        <f t="shared" si="97"/>
        <v>1</v>
      </c>
      <c r="G1549" t="str">
        <f t="shared" si="98"/>
        <v/>
      </c>
      <c r="H1549">
        <f t="shared" si="99"/>
        <v>11</v>
      </c>
    </row>
    <row r="1550" spans="2:8" x14ac:dyDescent="0.35">
      <c r="B1550" s="6">
        <v>1547</v>
      </c>
      <c r="C1550" t="str">
        <f>INDEX(state,MATCH(Bonus_StatAn!$B1550,Analysis!$A:$A,0))</f>
        <v>failed</v>
      </c>
      <c r="D1550" s="6">
        <f>INDEX(backers,MATCH(Bonus_StatAn!$B1550,Analysis!$A:$A,0))</f>
        <v>0</v>
      </c>
      <c r="E1550" t="b">
        <f t="shared" si="96"/>
        <v>0</v>
      </c>
      <c r="F1550" t="b">
        <f t="shared" si="97"/>
        <v>1</v>
      </c>
      <c r="G1550" t="str">
        <f t="shared" si="98"/>
        <v/>
      </c>
      <c r="H1550">
        <f t="shared" si="99"/>
        <v>0</v>
      </c>
    </row>
    <row r="1551" spans="2:8" x14ac:dyDescent="0.35">
      <c r="B1551" s="6">
        <v>1548</v>
      </c>
      <c r="C1551" t="str">
        <f>INDEX(state,MATCH(Bonus_StatAn!$B1551,Analysis!$A:$A,0))</f>
        <v>failed</v>
      </c>
      <c r="D1551" s="6">
        <f>INDEX(backers,MATCH(Bonus_StatAn!$B1551,Analysis!$A:$A,0))</f>
        <v>1</v>
      </c>
      <c r="E1551" t="b">
        <f t="shared" si="96"/>
        <v>0</v>
      </c>
      <c r="F1551" t="b">
        <f t="shared" si="97"/>
        <v>1</v>
      </c>
      <c r="G1551" t="str">
        <f t="shared" si="98"/>
        <v/>
      </c>
      <c r="H1551">
        <f t="shared" si="99"/>
        <v>1</v>
      </c>
    </row>
    <row r="1552" spans="2:8" x14ac:dyDescent="0.35">
      <c r="B1552" s="6">
        <v>1549</v>
      </c>
      <c r="C1552" t="str">
        <f>INDEX(state,MATCH(Bonus_StatAn!$B1552,Analysis!$A:$A,0))</f>
        <v>failed</v>
      </c>
      <c r="D1552" s="6">
        <f>INDEX(backers,MATCH(Bonus_StatAn!$B1552,Analysis!$A:$A,0))</f>
        <v>6</v>
      </c>
      <c r="E1552" t="b">
        <f t="shared" si="96"/>
        <v>0</v>
      </c>
      <c r="F1552" t="b">
        <f t="shared" si="97"/>
        <v>1</v>
      </c>
      <c r="G1552" t="str">
        <f t="shared" si="98"/>
        <v/>
      </c>
      <c r="H1552">
        <f t="shared" si="99"/>
        <v>6</v>
      </c>
    </row>
    <row r="1553" spans="2:8" x14ac:dyDescent="0.35">
      <c r="B1553" s="6">
        <v>1550</v>
      </c>
      <c r="C1553" t="str">
        <f>INDEX(state,MATCH(Bonus_StatAn!$B1553,Analysis!$A:$A,0))</f>
        <v>failed</v>
      </c>
      <c r="D1553" s="6">
        <f>INDEX(backers,MATCH(Bonus_StatAn!$B1553,Analysis!$A:$A,0))</f>
        <v>7</v>
      </c>
      <c r="E1553" t="b">
        <f t="shared" si="96"/>
        <v>0</v>
      </c>
      <c r="F1553" t="b">
        <f t="shared" si="97"/>
        <v>1</v>
      </c>
      <c r="G1553" t="str">
        <f t="shared" si="98"/>
        <v/>
      </c>
      <c r="H1553">
        <f t="shared" si="99"/>
        <v>7</v>
      </c>
    </row>
    <row r="1554" spans="2:8" x14ac:dyDescent="0.35">
      <c r="B1554" s="6">
        <v>1551</v>
      </c>
      <c r="C1554" t="str">
        <f>INDEX(state,MATCH(Bonus_StatAn!$B1554,Analysis!$A:$A,0))</f>
        <v>failed</v>
      </c>
      <c r="D1554" s="6">
        <f>INDEX(backers,MATCH(Bonus_StatAn!$B1554,Analysis!$A:$A,0))</f>
        <v>0</v>
      </c>
      <c r="E1554" t="b">
        <f t="shared" si="96"/>
        <v>0</v>
      </c>
      <c r="F1554" t="b">
        <f t="shared" si="97"/>
        <v>1</v>
      </c>
      <c r="G1554" t="str">
        <f t="shared" si="98"/>
        <v/>
      </c>
      <c r="H1554">
        <f t="shared" si="99"/>
        <v>0</v>
      </c>
    </row>
    <row r="1555" spans="2:8" x14ac:dyDescent="0.35">
      <c r="B1555" s="6">
        <v>1552</v>
      </c>
      <c r="C1555" t="str">
        <f>INDEX(state,MATCH(Bonus_StatAn!$B1555,Analysis!$A:$A,0))</f>
        <v>failed</v>
      </c>
      <c r="D1555" s="6">
        <f>INDEX(backers,MATCH(Bonus_StatAn!$B1555,Analysis!$A:$A,0))</f>
        <v>16</v>
      </c>
      <c r="E1555" t="b">
        <f t="shared" si="96"/>
        <v>0</v>
      </c>
      <c r="F1555" t="b">
        <f t="shared" si="97"/>
        <v>1</v>
      </c>
      <c r="G1555" t="str">
        <f t="shared" si="98"/>
        <v/>
      </c>
      <c r="H1555">
        <f t="shared" si="99"/>
        <v>16</v>
      </c>
    </row>
    <row r="1556" spans="2:8" x14ac:dyDescent="0.35">
      <c r="B1556" s="6">
        <v>1553</v>
      </c>
      <c r="C1556" t="str">
        <f>INDEX(state,MATCH(Bonus_StatAn!$B1556,Analysis!$A:$A,0))</f>
        <v>failed</v>
      </c>
      <c r="D1556" s="6">
        <f>INDEX(backers,MATCH(Bonus_StatAn!$B1556,Analysis!$A:$A,0))</f>
        <v>0</v>
      </c>
      <c r="E1556" t="b">
        <f t="shared" si="96"/>
        <v>0</v>
      </c>
      <c r="F1556" t="b">
        <f t="shared" si="97"/>
        <v>1</v>
      </c>
      <c r="G1556" t="str">
        <f t="shared" si="98"/>
        <v/>
      </c>
      <c r="H1556">
        <f t="shared" si="99"/>
        <v>0</v>
      </c>
    </row>
    <row r="1557" spans="2:8" x14ac:dyDescent="0.35">
      <c r="B1557" s="6">
        <v>1554</v>
      </c>
      <c r="C1557" t="str">
        <f>INDEX(state,MATCH(Bonus_StatAn!$B1557,Analysis!$A:$A,0))</f>
        <v>failed</v>
      </c>
      <c r="D1557" s="6">
        <f>INDEX(backers,MATCH(Bonus_StatAn!$B1557,Analysis!$A:$A,0))</f>
        <v>0</v>
      </c>
      <c r="E1557" t="b">
        <f t="shared" si="96"/>
        <v>0</v>
      </c>
      <c r="F1557" t="b">
        <f t="shared" si="97"/>
        <v>1</v>
      </c>
      <c r="G1557" t="str">
        <f t="shared" si="98"/>
        <v/>
      </c>
      <c r="H1557">
        <f t="shared" si="99"/>
        <v>0</v>
      </c>
    </row>
    <row r="1558" spans="2:8" x14ac:dyDescent="0.35">
      <c r="B1558" s="6">
        <v>1555</v>
      </c>
      <c r="C1558" t="str">
        <f>INDEX(state,MATCH(Bonus_StatAn!$B1558,Analysis!$A:$A,0))</f>
        <v>failed</v>
      </c>
      <c r="D1558" s="6">
        <f>INDEX(backers,MATCH(Bonus_StatAn!$B1558,Analysis!$A:$A,0))</f>
        <v>0</v>
      </c>
      <c r="E1558" t="b">
        <f t="shared" si="96"/>
        <v>0</v>
      </c>
      <c r="F1558" t="b">
        <f t="shared" si="97"/>
        <v>1</v>
      </c>
      <c r="G1558" t="str">
        <f t="shared" si="98"/>
        <v/>
      </c>
      <c r="H1558">
        <f t="shared" si="99"/>
        <v>0</v>
      </c>
    </row>
    <row r="1559" spans="2:8" x14ac:dyDescent="0.35">
      <c r="B1559" s="6">
        <v>1556</v>
      </c>
      <c r="C1559" t="str">
        <f>INDEX(state,MATCH(Bonus_StatAn!$B1559,Analysis!$A:$A,0))</f>
        <v>failed</v>
      </c>
      <c r="D1559" s="6">
        <f>INDEX(backers,MATCH(Bonus_StatAn!$B1559,Analysis!$A:$A,0))</f>
        <v>12</v>
      </c>
      <c r="E1559" t="b">
        <f t="shared" si="96"/>
        <v>0</v>
      </c>
      <c r="F1559" t="b">
        <f t="shared" si="97"/>
        <v>1</v>
      </c>
      <c r="G1559" t="str">
        <f t="shared" si="98"/>
        <v/>
      </c>
      <c r="H1559">
        <f t="shared" si="99"/>
        <v>12</v>
      </c>
    </row>
    <row r="1560" spans="2:8" x14ac:dyDescent="0.35">
      <c r="B1560" s="6">
        <v>1557</v>
      </c>
      <c r="C1560" t="str">
        <f>INDEX(state,MATCH(Bonus_StatAn!$B1560,Analysis!$A:$A,0))</f>
        <v>failed</v>
      </c>
      <c r="D1560" s="6">
        <f>INDEX(backers,MATCH(Bonus_StatAn!$B1560,Analysis!$A:$A,0))</f>
        <v>1</v>
      </c>
      <c r="E1560" t="b">
        <f t="shared" si="96"/>
        <v>0</v>
      </c>
      <c r="F1560" t="b">
        <f t="shared" si="97"/>
        <v>1</v>
      </c>
      <c r="G1560" t="str">
        <f t="shared" si="98"/>
        <v/>
      </c>
      <c r="H1560">
        <f t="shared" si="99"/>
        <v>1</v>
      </c>
    </row>
    <row r="1561" spans="2:8" x14ac:dyDescent="0.35">
      <c r="B1561" s="6">
        <v>1558</v>
      </c>
      <c r="C1561" t="str">
        <f>INDEX(state,MATCH(Bonus_StatAn!$B1561,Analysis!$A:$A,0))</f>
        <v>failed</v>
      </c>
      <c r="D1561" s="6">
        <f>INDEX(backers,MATCH(Bonus_StatAn!$B1561,Analysis!$A:$A,0))</f>
        <v>3</v>
      </c>
      <c r="E1561" t="b">
        <f t="shared" si="96"/>
        <v>0</v>
      </c>
      <c r="F1561" t="b">
        <f t="shared" si="97"/>
        <v>1</v>
      </c>
      <c r="G1561" t="str">
        <f t="shared" si="98"/>
        <v/>
      </c>
      <c r="H1561">
        <f t="shared" si="99"/>
        <v>3</v>
      </c>
    </row>
    <row r="1562" spans="2:8" x14ac:dyDescent="0.35">
      <c r="B1562" s="6">
        <v>1559</v>
      </c>
      <c r="C1562" t="str">
        <f>INDEX(state,MATCH(Bonus_StatAn!$B1562,Analysis!$A:$A,0))</f>
        <v>failed</v>
      </c>
      <c r="D1562" s="6">
        <f>INDEX(backers,MATCH(Bonus_StatAn!$B1562,Analysis!$A:$A,0))</f>
        <v>1</v>
      </c>
      <c r="E1562" t="b">
        <f t="shared" si="96"/>
        <v>0</v>
      </c>
      <c r="F1562" t="b">
        <f t="shared" si="97"/>
        <v>1</v>
      </c>
      <c r="G1562" t="str">
        <f t="shared" si="98"/>
        <v/>
      </c>
      <c r="H1562">
        <f t="shared" si="99"/>
        <v>1</v>
      </c>
    </row>
    <row r="1563" spans="2:8" x14ac:dyDescent="0.35">
      <c r="B1563" s="6">
        <v>1560</v>
      </c>
      <c r="C1563" t="str">
        <f>INDEX(state,MATCH(Bonus_StatAn!$B1563,Analysis!$A:$A,0))</f>
        <v>failed</v>
      </c>
      <c r="D1563" s="6">
        <f>INDEX(backers,MATCH(Bonus_StatAn!$B1563,Analysis!$A:$A,0))</f>
        <v>4</v>
      </c>
      <c r="E1563" t="b">
        <f t="shared" si="96"/>
        <v>0</v>
      </c>
      <c r="F1563" t="b">
        <f t="shared" si="97"/>
        <v>1</v>
      </c>
      <c r="G1563" t="str">
        <f t="shared" si="98"/>
        <v/>
      </c>
      <c r="H1563">
        <f t="shared" si="99"/>
        <v>4</v>
      </c>
    </row>
    <row r="1564" spans="2:8" x14ac:dyDescent="0.35">
      <c r="B1564" s="6">
        <v>1561</v>
      </c>
      <c r="C1564" t="str">
        <f>INDEX(state,MATCH(Bonus_StatAn!$B1564,Analysis!$A:$A,0))</f>
        <v>canceled</v>
      </c>
      <c r="D1564" s="6">
        <f>INDEX(backers,MATCH(Bonus_StatAn!$B1564,Analysis!$A:$A,0))</f>
        <v>1</v>
      </c>
      <c r="E1564" t="b">
        <f t="shared" si="96"/>
        <v>0</v>
      </c>
      <c r="F1564" t="b">
        <f t="shared" si="97"/>
        <v>1</v>
      </c>
      <c r="G1564" t="str">
        <f t="shared" si="98"/>
        <v/>
      </c>
      <c r="H1564">
        <f t="shared" si="99"/>
        <v>1</v>
      </c>
    </row>
    <row r="1565" spans="2:8" x14ac:dyDescent="0.35">
      <c r="B1565" s="6">
        <v>1562</v>
      </c>
      <c r="C1565" t="str">
        <f>INDEX(state,MATCH(Bonus_StatAn!$B1565,Analysis!$A:$A,0))</f>
        <v>canceled</v>
      </c>
      <c r="D1565" s="6">
        <f>INDEX(backers,MATCH(Bonus_StatAn!$B1565,Analysis!$A:$A,0))</f>
        <v>0</v>
      </c>
      <c r="E1565" t="b">
        <f t="shared" si="96"/>
        <v>0</v>
      </c>
      <c r="F1565" t="b">
        <f t="shared" si="97"/>
        <v>1</v>
      </c>
      <c r="G1565" t="str">
        <f t="shared" si="98"/>
        <v/>
      </c>
      <c r="H1565">
        <f t="shared" si="99"/>
        <v>0</v>
      </c>
    </row>
    <row r="1566" spans="2:8" x14ac:dyDescent="0.35">
      <c r="B1566" s="6">
        <v>1563</v>
      </c>
      <c r="C1566" t="str">
        <f>INDEX(state,MATCH(Bonus_StatAn!$B1566,Analysis!$A:$A,0))</f>
        <v>canceled</v>
      </c>
      <c r="D1566" s="6">
        <f>INDEX(backers,MATCH(Bonus_StatAn!$B1566,Analysis!$A:$A,0))</f>
        <v>2</v>
      </c>
      <c r="E1566" t="b">
        <f t="shared" si="96"/>
        <v>0</v>
      </c>
      <c r="F1566" t="b">
        <f t="shared" si="97"/>
        <v>1</v>
      </c>
      <c r="G1566" t="str">
        <f t="shared" si="98"/>
        <v/>
      </c>
      <c r="H1566">
        <f t="shared" si="99"/>
        <v>2</v>
      </c>
    </row>
    <row r="1567" spans="2:8" x14ac:dyDescent="0.35">
      <c r="B1567" s="6">
        <v>1564</v>
      </c>
      <c r="C1567" t="str">
        <f>INDEX(state,MATCH(Bonus_StatAn!$B1567,Analysis!$A:$A,0))</f>
        <v>canceled</v>
      </c>
      <c r="D1567" s="6">
        <f>INDEX(backers,MATCH(Bonus_StatAn!$B1567,Analysis!$A:$A,0))</f>
        <v>1</v>
      </c>
      <c r="E1567" t="b">
        <f t="shared" si="96"/>
        <v>0</v>
      </c>
      <c r="F1567" t="b">
        <f t="shared" si="97"/>
        <v>1</v>
      </c>
      <c r="G1567" t="str">
        <f t="shared" si="98"/>
        <v/>
      </c>
      <c r="H1567">
        <f t="shared" si="99"/>
        <v>1</v>
      </c>
    </row>
    <row r="1568" spans="2:8" x14ac:dyDescent="0.35">
      <c r="B1568" s="6">
        <v>1565</v>
      </c>
      <c r="C1568" t="str">
        <f>INDEX(state,MATCH(Bonus_StatAn!$B1568,Analysis!$A:$A,0))</f>
        <v>canceled</v>
      </c>
      <c r="D1568" s="6">
        <f>INDEX(backers,MATCH(Bonus_StatAn!$B1568,Analysis!$A:$A,0))</f>
        <v>1</v>
      </c>
      <c r="E1568" t="b">
        <f t="shared" si="96"/>
        <v>0</v>
      </c>
      <c r="F1568" t="b">
        <f t="shared" si="97"/>
        <v>1</v>
      </c>
      <c r="G1568" t="str">
        <f t="shared" si="98"/>
        <v/>
      </c>
      <c r="H1568">
        <f t="shared" si="99"/>
        <v>1</v>
      </c>
    </row>
    <row r="1569" spans="2:8" x14ac:dyDescent="0.35">
      <c r="B1569" s="6">
        <v>1566</v>
      </c>
      <c r="C1569" t="str">
        <f>INDEX(state,MATCH(Bonus_StatAn!$B1569,Analysis!$A:$A,0))</f>
        <v>canceled</v>
      </c>
      <c r="D1569" s="6">
        <f>INDEX(backers,MATCH(Bonus_StatAn!$B1569,Analysis!$A:$A,0))</f>
        <v>59</v>
      </c>
      <c r="E1569" t="b">
        <f t="shared" si="96"/>
        <v>0</v>
      </c>
      <c r="F1569" t="b">
        <f t="shared" si="97"/>
        <v>1</v>
      </c>
      <c r="G1569" t="str">
        <f t="shared" si="98"/>
        <v/>
      </c>
      <c r="H1569">
        <f t="shared" si="99"/>
        <v>59</v>
      </c>
    </row>
    <row r="1570" spans="2:8" x14ac:dyDescent="0.35">
      <c r="B1570" s="6">
        <v>1567</v>
      </c>
      <c r="C1570" t="str">
        <f>INDEX(state,MATCH(Bonus_StatAn!$B1570,Analysis!$A:$A,0))</f>
        <v>canceled</v>
      </c>
      <c r="D1570" s="6">
        <f>INDEX(backers,MATCH(Bonus_StatAn!$B1570,Analysis!$A:$A,0))</f>
        <v>13</v>
      </c>
      <c r="E1570" t="b">
        <f t="shared" si="96"/>
        <v>0</v>
      </c>
      <c r="F1570" t="b">
        <f t="shared" si="97"/>
        <v>1</v>
      </c>
      <c r="G1570" t="str">
        <f t="shared" si="98"/>
        <v/>
      </c>
      <c r="H1570">
        <f t="shared" si="99"/>
        <v>13</v>
      </c>
    </row>
    <row r="1571" spans="2:8" x14ac:dyDescent="0.35">
      <c r="B1571" s="6">
        <v>1568</v>
      </c>
      <c r="C1571" t="str">
        <f>INDEX(state,MATCH(Bonus_StatAn!$B1571,Analysis!$A:$A,0))</f>
        <v>canceled</v>
      </c>
      <c r="D1571" s="6">
        <f>INDEX(backers,MATCH(Bonus_StatAn!$B1571,Analysis!$A:$A,0))</f>
        <v>22</v>
      </c>
      <c r="E1571" t="b">
        <f t="shared" si="96"/>
        <v>0</v>
      </c>
      <c r="F1571" t="b">
        <f t="shared" si="97"/>
        <v>1</v>
      </c>
      <c r="G1571" t="str">
        <f t="shared" si="98"/>
        <v/>
      </c>
      <c r="H1571">
        <f t="shared" si="99"/>
        <v>22</v>
      </c>
    </row>
    <row r="1572" spans="2:8" x14ac:dyDescent="0.35">
      <c r="B1572" s="6">
        <v>1569</v>
      </c>
      <c r="C1572" t="str">
        <f>INDEX(state,MATCH(Bonus_StatAn!$B1572,Analysis!$A:$A,0))</f>
        <v>canceled</v>
      </c>
      <c r="D1572" s="6">
        <f>INDEX(backers,MATCH(Bonus_StatAn!$B1572,Analysis!$A:$A,0))</f>
        <v>0</v>
      </c>
      <c r="E1572" t="b">
        <f t="shared" si="96"/>
        <v>0</v>
      </c>
      <c r="F1572" t="b">
        <f t="shared" si="97"/>
        <v>1</v>
      </c>
      <c r="G1572" t="str">
        <f t="shared" si="98"/>
        <v/>
      </c>
      <c r="H1572">
        <f t="shared" si="99"/>
        <v>0</v>
      </c>
    </row>
    <row r="1573" spans="2:8" x14ac:dyDescent="0.35">
      <c r="B1573" s="6">
        <v>1570</v>
      </c>
      <c r="C1573" t="str">
        <f>INDEX(state,MATCH(Bonus_StatAn!$B1573,Analysis!$A:$A,0))</f>
        <v>canceled</v>
      </c>
      <c r="D1573" s="6">
        <f>INDEX(backers,MATCH(Bonus_StatAn!$B1573,Analysis!$A:$A,0))</f>
        <v>52</v>
      </c>
      <c r="E1573" t="b">
        <f t="shared" si="96"/>
        <v>0</v>
      </c>
      <c r="F1573" t="b">
        <f t="shared" si="97"/>
        <v>1</v>
      </c>
      <c r="G1573" t="str">
        <f t="shared" si="98"/>
        <v/>
      </c>
      <c r="H1573">
        <f t="shared" si="99"/>
        <v>52</v>
      </c>
    </row>
    <row r="1574" spans="2:8" x14ac:dyDescent="0.35">
      <c r="B1574" s="6">
        <v>1571</v>
      </c>
      <c r="C1574" t="str">
        <f>INDEX(state,MATCH(Bonus_StatAn!$B1574,Analysis!$A:$A,0))</f>
        <v>canceled</v>
      </c>
      <c r="D1574" s="6">
        <f>INDEX(backers,MATCH(Bonus_StatAn!$B1574,Analysis!$A:$A,0))</f>
        <v>4</v>
      </c>
      <c r="E1574" t="b">
        <f t="shared" si="96"/>
        <v>0</v>
      </c>
      <c r="F1574" t="b">
        <f t="shared" si="97"/>
        <v>1</v>
      </c>
      <c r="G1574" t="str">
        <f t="shared" si="98"/>
        <v/>
      </c>
      <c r="H1574">
        <f t="shared" si="99"/>
        <v>4</v>
      </c>
    </row>
    <row r="1575" spans="2:8" x14ac:dyDescent="0.35">
      <c r="B1575" s="6">
        <v>1572</v>
      </c>
      <c r="C1575" t="str">
        <f>INDEX(state,MATCH(Bonus_StatAn!$B1575,Analysis!$A:$A,0))</f>
        <v>canceled</v>
      </c>
      <c r="D1575" s="6">
        <f>INDEX(backers,MATCH(Bonus_StatAn!$B1575,Analysis!$A:$A,0))</f>
        <v>3</v>
      </c>
      <c r="E1575" t="b">
        <f t="shared" si="96"/>
        <v>0</v>
      </c>
      <c r="F1575" t="b">
        <f t="shared" si="97"/>
        <v>1</v>
      </c>
      <c r="G1575" t="str">
        <f t="shared" si="98"/>
        <v/>
      </c>
      <c r="H1575">
        <f t="shared" si="99"/>
        <v>3</v>
      </c>
    </row>
    <row r="1576" spans="2:8" x14ac:dyDescent="0.35">
      <c r="B1576" s="6">
        <v>1573</v>
      </c>
      <c r="C1576" t="str">
        <f>INDEX(state,MATCH(Bonus_StatAn!$B1576,Analysis!$A:$A,0))</f>
        <v>canceled</v>
      </c>
      <c r="D1576" s="6">
        <f>INDEX(backers,MATCH(Bonus_StatAn!$B1576,Analysis!$A:$A,0))</f>
        <v>3</v>
      </c>
      <c r="E1576" t="b">
        <f t="shared" si="96"/>
        <v>0</v>
      </c>
      <c r="F1576" t="b">
        <f t="shared" si="97"/>
        <v>1</v>
      </c>
      <c r="G1576" t="str">
        <f t="shared" si="98"/>
        <v/>
      </c>
      <c r="H1576">
        <f t="shared" si="99"/>
        <v>3</v>
      </c>
    </row>
    <row r="1577" spans="2:8" x14ac:dyDescent="0.35">
      <c r="B1577" s="6">
        <v>1574</v>
      </c>
      <c r="C1577" t="str">
        <f>INDEX(state,MATCH(Bonus_StatAn!$B1577,Analysis!$A:$A,0))</f>
        <v>canceled</v>
      </c>
      <c r="D1577" s="6">
        <f>INDEX(backers,MATCH(Bonus_StatAn!$B1577,Analysis!$A:$A,0))</f>
        <v>6</v>
      </c>
      <c r="E1577" t="b">
        <f t="shared" si="96"/>
        <v>0</v>
      </c>
      <c r="F1577" t="b">
        <f t="shared" si="97"/>
        <v>1</v>
      </c>
      <c r="G1577" t="str">
        <f t="shared" si="98"/>
        <v/>
      </c>
      <c r="H1577">
        <f t="shared" si="99"/>
        <v>6</v>
      </c>
    </row>
    <row r="1578" spans="2:8" x14ac:dyDescent="0.35">
      <c r="B1578" s="6">
        <v>1575</v>
      </c>
      <c r="C1578" t="str">
        <f>INDEX(state,MATCH(Bonus_StatAn!$B1578,Analysis!$A:$A,0))</f>
        <v>canceled</v>
      </c>
      <c r="D1578" s="6">
        <f>INDEX(backers,MATCH(Bonus_StatAn!$B1578,Analysis!$A:$A,0))</f>
        <v>35</v>
      </c>
      <c r="E1578" t="b">
        <f t="shared" si="96"/>
        <v>0</v>
      </c>
      <c r="F1578" t="b">
        <f t="shared" si="97"/>
        <v>1</v>
      </c>
      <c r="G1578" t="str">
        <f t="shared" si="98"/>
        <v/>
      </c>
      <c r="H1578">
        <f t="shared" si="99"/>
        <v>35</v>
      </c>
    </row>
    <row r="1579" spans="2:8" x14ac:dyDescent="0.35">
      <c r="B1579" s="6">
        <v>1576</v>
      </c>
      <c r="C1579" t="str">
        <f>INDEX(state,MATCH(Bonus_StatAn!$B1579,Analysis!$A:$A,0))</f>
        <v>canceled</v>
      </c>
      <c r="D1579" s="6">
        <f>INDEX(backers,MATCH(Bonus_StatAn!$B1579,Analysis!$A:$A,0))</f>
        <v>10</v>
      </c>
      <c r="E1579" t="b">
        <f t="shared" si="96"/>
        <v>0</v>
      </c>
      <c r="F1579" t="b">
        <f t="shared" si="97"/>
        <v>1</v>
      </c>
      <c r="G1579" t="str">
        <f t="shared" si="98"/>
        <v/>
      </c>
      <c r="H1579">
        <f t="shared" si="99"/>
        <v>10</v>
      </c>
    </row>
    <row r="1580" spans="2:8" x14ac:dyDescent="0.35">
      <c r="B1580" s="6">
        <v>1577</v>
      </c>
      <c r="C1580" t="str">
        <f>INDEX(state,MATCH(Bonus_StatAn!$B1580,Analysis!$A:$A,0))</f>
        <v>canceled</v>
      </c>
      <c r="D1580" s="6">
        <f>INDEX(backers,MATCH(Bonus_StatAn!$B1580,Analysis!$A:$A,0))</f>
        <v>2</v>
      </c>
      <c r="E1580" t="b">
        <f t="shared" si="96"/>
        <v>0</v>
      </c>
      <c r="F1580" t="b">
        <f t="shared" si="97"/>
        <v>1</v>
      </c>
      <c r="G1580" t="str">
        <f t="shared" si="98"/>
        <v/>
      </c>
      <c r="H1580">
        <f t="shared" si="99"/>
        <v>2</v>
      </c>
    </row>
    <row r="1581" spans="2:8" x14ac:dyDescent="0.35">
      <c r="B1581" s="6">
        <v>1578</v>
      </c>
      <c r="C1581" t="str">
        <f>INDEX(state,MATCH(Bonus_StatAn!$B1581,Analysis!$A:$A,0))</f>
        <v>canceled</v>
      </c>
      <c r="D1581" s="6">
        <f>INDEX(backers,MATCH(Bonus_StatAn!$B1581,Analysis!$A:$A,0))</f>
        <v>4</v>
      </c>
      <c r="E1581" t="b">
        <f t="shared" si="96"/>
        <v>0</v>
      </c>
      <c r="F1581" t="b">
        <f t="shared" si="97"/>
        <v>1</v>
      </c>
      <c r="G1581" t="str">
        <f t="shared" si="98"/>
        <v/>
      </c>
      <c r="H1581">
        <f t="shared" si="99"/>
        <v>4</v>
      </c>
    </row>
    <row r="1582" spans="2:8" x14ac:dyDescent="0.35">
      <c r="B1582" s="6">
        <v>1579</v>
      </c>
      <c r="C1582" t="str">
        <f>INDEX(state,MATCH(Bonus_StatAn!$B1582,Analysis!$A:$A,0))</f>
        <v>canceled</v>
      </c>
      <c r="D1582" s="6">
        <f>INDEX(backers,MATCH(Bonus_StatAn!$B1582,Analysis!$A:$A,0))</f>
        <v>2</v>
      </c>
      <c r="E1582" t="b">
        <f t="shared" si="96"/>
        <v>0</v>
      </c>
      <c r="F1582" t="b">
        <f t="shared" si="97"/>
        <v>1</v>
      </c>
      <c r="G1582" t="str">
        <f t="shared" si="98"/>
        <v/>
      </c>
      <c r="H1582">
        <f t="shared" si="99"/>
        <v>2</v>
      </c>
    </row>
    <row r="1583" spans="2:8" x14ac:dyDescent="0.35">
      <c r="B1583" s="6">
        <v>1580</v>
      </c>
      <c r="C1583" t="str">
        <f>INDEX(state,MATCH(Bonus_StatAn!$B1583,Analysis!$A:$A,0))</f>
        <v>canceled</v>
      </c>
      <c r="D1583" s="6">
        <f>INDEX(backers,MATCH(Bonus_StatAn!$B1583,Analysis!$A:$A,0))</f>
        <v>0</v>
      </c>
      <c r="E1583" t="b">
        <f t="shared" si="96"/>
        <v>0</v>
      </c>
      <c r="F1583" t="b">
        <f t="shared" si="97"/>
        <v>1</v>
      </c>
      <c r="G1583" t="str">
        <f t="shared" si="98"/>
        <v/>
      </c>
      <c r="H1583">
        <f t="shared" si="99"/>
        <v>0</v>
      </c>
    </row>
    <row r="1584" spans="2:8" x14ac:dyDescent="0.35">
      <c r="B1584" s="6">
        <v>1581</v>
      </c>
      <c r="C1584" t="str">
        <f>INDEX(state,MATCH(Bonus_StatAn!$B1584,Analysis!$A:$A,0))</f>
        <v>failed</v>
      </c>
      <c r="D1584" s="6">
        <f>INDEX(backers,MATCH(Bonus_StatAn!$B1584,Analysis!$A:$A,0))</f>
        <v>1</v>
      </c>
      <c r="E1584" t="b">
        <f t="shared" si="96"/>
        <v>0</v>
      </c>
      <c r="F1584" t="b">
        <f t="shared" si="97"/>
        <v>1</v>
      </c>
      <c r="G1584" t="str">
        <f t="shared" si="98"/>
        <v/>
      </c>
      <c r="H1584">
        <f t="shared" si="99"/>
        <v>1</v>
      </c>
    </row>
    <row r="1585" spans="2:8" x14ac:dyDescent="0.35">
      <c r="B1585" s="6">
        <v>1582</v>
      </c>
      <c r="C1585" t="str">
        <f>INDEX(state,MATCH(Bonus_StatAn!$B1585,Analysis!$A:$A,0))</f>
        <v>failed</v>
      </c>
      <c r="D1585" s="6">
        <f>INDEX(backers,MATCH(Bonus_StatAn!$B1585,Analysis!$A:$A,0))</f>
        <v>3</v>
      </c>
      <c r="E1585" t="b">
        <f t="shared" si="96"/>
        <v>0</v>
      </c>
      <c r="F1585" t="b">
        <f t="shared" si="97"/>
        <v>1</v>
      </c>
      <c r="G1585" t="str">
        <f t="shared" si="98"/>
        <v/>
      </c>
      <c r="H1585">
        <f t="shared" si="99"/>
        <v>3</v>
      </c>
    </row>
    <row r="1586" spans="2:8" x14ac:dyDescent="0.35">
      <c r="B1586" s="6">
        <v>1583</v>
      </c>
      <c r="C1586" t="str">
        <f>INDEX(state,MATCH(Bonus_StatAn!$B1586,Analysis!$A:$A,0))</f>
        <v>failed</v>
      </c>
      <c r="D1586" s="6">
        <f>INDEX(backers,MATCH(Bonus_StatAn!$B1586,Analysis!$A:$A,0))</f>
        <v>1</v>
      </c>
      <c r="E1586" t="b">
        <f t="shared" si="96"/>
        <v>0</v>
      </c>
      <c r="F1586" t="b">
        <f t="shared" si="97"/>
        <v>1</v>
      </c>
      <c r="G1586" t="str">
        <f t="shared" si="98"/>
        <v/>
      </c>
      <c r="H1586">
        <f t="shared" si="99"/>
        <v>1</v>
      </c>
    </row>
    <row r="1587" spans="2:8" x14ac:dyDescent="0.35">
      <c r="B1587" s="6">
        <v>1584</v>
      </c>
      <c r="C1587" t="str">
        <f>INDEX(state,MATCH(Bonus_StatAn!$B1587,Analysis!$A:$A,0))</f>
        <v>failed</v>
      </c>
      <c r="D1587" s="6">
        <f>INDEX(backers,MATCH(Bonus_StatAn!$B1587,Analysis!$A:$A,0))</f>
        <v>0</v>
      </c>
      <c r="E1587" t="b">
        <f t="shared" si="96"/>
        <v>0</v>
      </c>
      <c r="F1587" t="b">
        <f t="shared" si="97"/>
        <v>1</v>
      </c>
      <c r="G1587" t="str">
        <f t="shared" si="98"/>
        <v/>
      </c>
      <c r="H1587">
        <f t="shared" si="99"/>
        <v>0</v>
      </c>
    </row>
    <row r="1588" spans="2:8" x14ac:dyDescent="0.35">
      <c r="B1588" s="6">
        <v>1585</v>
      </c>
      <c r="C1588" t="str">
        <f>INDEX(state,MATCH(Bonus_StatAn!$B1588,Analysis!$A:$A,0))</f>
        <v>failed</v>
      </c>
      <c r="D1588" s="6">
        <f>INDEX(backers,MATCH(Bonus_StatAn!$B1588,Analysis!$A:$A,0))</f>
        <v>12</v>
      </c>
      <c r="E1588" t="b">
        <f t="shared" si="96"/>
        <v>0</v>
      </c>
      <c r="F1588" t="b">
        <f t="shared" si="97"/>
        <v>1</v>
      </c>
      <c r="G1588" t="str">
        <f t="shared" si="98"/>
        <v/>
      </c>
      <c r="H1588">
        <f t="shared" si="99"/>
        <v>12</v>
      </c>
    </row>
    <row r="1589" spans="2:8" x14ac:dyDescent="0.35">
      <c r="B1589" s="6">
        <v>1586</v>
      </c>
      <c r="C1589" t="str">
        <f>INDEX(state,MATCH(Bonus_StatAn!$B1589,Analysis!$A:$A,0))</f>
        <v>failed</v>
      </c>
      <c r="D1589" s="6">
        <f>INDEX(backers,MATCH(Bonus_StatAn!$B1589,Analysis!$A:$A,0))</f>
        <v>0</v>
      </c>
      <c r="E1589" t="b">
        <f t="shared" si="96"/>
        <v>0</v>
      </c>
      <c r="F1589" t="b">
        <f t="shared" si="97"/>
        <v>1</v>
      </c>
      <c r="G1589" t="str">
        <f t="shared" si="98"/>
        <v/>
      </c>
      <c r="H1589">
        <f t="shared" si="99"/>
        <v>0</v>
      </c>
    </row>
    <row r="1590" spans="2:8" x14ac:dyDescent="0.35">
      <c r="B1590" s="6">
        <v>1587</v>
      </c>
      <c r="C1590" t="str">
        <f>INDEX(state,MATCH(Bonus_StatAn!$B1590,Analysis!$A:$A,0))</f>
        <v>failed</v>
      </c>
      <c r="D1590" s="6">
        <f>INDEX(backers,MATCH(Bonus_StatAn!$B1590,Analysis!$A:$A,0))</f>
        <v>1</v>
      </c>
      <c r="E1590" t="b">
        <f t="shared" si="96"/>
        <v>0</v>
      </c>
      <c r="F1590" t="b">
        <f t="shared" si="97"/>
        <v>1</v>
      </c>
      <c r="G1590" t="str">
        <f t="shared" si="98"/>
        <v/>
      </c>
      <c r="H1590">
        <f t="shared" si="99"/>
        <v>1</v>
      </c>
    </row>
    <row r="1591" spans="2:8" x14ac:dyDescent="0.35">
      <c r="B1591" s="6">
        <v>1588</v>
      </c>
      <c r="C1591" t="str">
        <f>INDEX(state,MATCH(Bonus_StatAn!$B1591,Analysis!$A:$A,0))</f>
        <v>failed</v>
      </c>
      <c r="D1591" s="6">
        <f>INDEX(backers,MATCH(Bonus_StatAn!$B1591,Analysis!$A:$A,0))</f>
        <v>0</v>
      </c>
      <c r="E1591" t="b">
        <f t="shared" si="96"/>
        <v>0</v>
      </c>
      <c r="F1591" t="b">
        <f t="shared" si="97"/>
        <v>1</v>
      </c>
      <c r="G1591" t="str">
        <f t="shared" si="98"/>
        <v/>
      </c>
      <c r="H1591">
        <f t="shared" si="99"/>
        <v>0</v>
      </c>
    </row>
    <row r="1592" spans="2:8" x14ac:dyDescent="0.35">
      <c r="B1592" s="6">
        <v>1589</v>
      </c>
      <c r="C1592" t="str">
        <f>INDEX(state,MATCH(Bonus_StatAn!$B1592,Analysis!$A:$A,0))</f>
        <v>failed</v>
      </c>
      <c r="D1592" s="6">
        <f>INDEX(backers,MATCH(Bonus_StatAn!$B1592,Analysis!$A:$A,0))</f>
        <v>0</v>
      </c>
      <c r="E1592" t="b">
        <f t="shared" si="96"/>
        <v>0</v>
      </c>
      <c r="F1592" t="b">
        <f t="shared" si="97"/>
        <v>1</v>
      </c>
      <c r="G1592" t="str">
        <f t="shared" si="98"/>
        <v/>
      </c>
      <c r="H1592">
        <f t="shared" si="99"/>
        <v>0</v>
      </c>
    </row>
    <row r="1593" spans="2:8" x14ac:dyDescent="0.35">
      <c r="B1593" s="6">
        <v>1590</v>
      </c>
      <c r="C1593" t="str">
        <f>INDEX(state,MATCH(Bonus_StatAn!$B1593,Analysis!$A:$A,0))</f>
        <v>failed</v>
      </c>
      <c r="D1593" s="6">
        <f>INDEX(backers,MATCH(Bonus_StatAn!$B1593,Analysis!$A:$A,0))</f>
        <v>2</v>
      </c>
      <c r="E1593" t="b">
        <f t="shared" si="96"/>
        <v>0</v>
      </c>
      <c r="F1593" t="b">
        <f t="shared" si="97"/>
        <v>1</v>
      </c>
      <c r="G1593" t="str">
        <f t="shared" si="98"/>
        <v/>
      </c>
      <c r="H1593">
        <f t="shared" si="99"/>
        <v>2</v>
      </c>
    </row>
    <row r="1594" spans="2:8" x14ac:dyDescent="0.35">
      <c r="B1594" s="6">
        <v>1591</v>
      </c>
      <c r="C1594" t="str">
        <f>INDEX(state,MATCH(Bonus_StatAn!$B1594,Analysis!$A:$A,0))</f>
        <v>failed</v>
      </c>
      <c r="D1594" s="6">
        <f>INDEX(backers,MATCH(Bonus_StatAn!$B1594,Analysis!$A:$A,0))</f>
        <v>92</v>
      </c>
      <c r="E1594" t="b">
        <f t="shared" si="96"/>
        <v>0</v>
      </c>
      <c r="F1594" t="b">
        <f t="shared" si="97"/>
        <v>1</v>
      </c>
      <c r="G1594" t="str">
        <f t="shared" si="98"/>
        <v/>
      </c>
      <c r="H1594">
        <f t="shared" si="99"/>
        <v>92</v>
      </c>
    </row>
    <row r="1595" spans="2:8" x14ac:dyDescent="0.35">
      <c r="B1595" s="6">
        <v>1592</v>
      </c>
      <c r="C1595" t="str">
        <f>INDEX(state,MATCH(Bonus_StatAn!$B1595,Analysis!$A:$A,0))</f>
        <v>failed</v>
      </c>
      <c r="D1595" s="6">
        <f>INDEX(backers,MATCH(Bonus_StatAn!$B1595,Analysis!$A:$A,0))</f>
        <v>0</v>
      </c>
      <c r="E1595" t="b">
        <f t="shared" si="96"/>
        <v>0</v>
      </c>
      <c r="F1595" t="b">
        <f t="shared" si="97"/>
        <v>1</v>
      </c>
      <c r="G1595" t="str">
        <f t="shared" si="98"/>
        <v/>
      </c>
      <c r="H1595">
        <f t="shared" si="99"/>
        <v>0</v>
      </c>
    </row>
    <row r="1596" spans="2:8" x14ac:dyDescent="0.35">
      <c r="B1596" s="6">
        <v>1593</v>
      </c>
      <c r="C1596" t="str">
        <f>INDEX(state,MATCH(Bonus_StatAn!$B1596,Analysis!$A:$A,0))</f>
        <v>failed</v>
      </c>
      <c r="D1596" s="6">
        <f>INDEX(backers,MATCH(Bonus_StatAn!$B1596,Analysis!$A:$A,0))</f>
        <v>3</v>
      </c>
      <c r="E1596" t="b">
        <f t="shared" si="96"/>
        <v>0</v>
      </c>
      <c r="F1596" t="b">
        <f t="shared" si="97"/>
        <v>1</v>
      </c>
      <c r="G1596" t="str">
        <f t="shared" si="98"/>
        <v/>
      </c>
      <c r="H1596">
        <f t="shared" si="99"/>
        <v>3</v>
      </c>
    </row>
    <row r="1597" spans="2:8" x14ac:dyDescent="0.35">
      <c r="B1597" s="6">
        <v>1594</v>
      </c>
      <c r="C1597" t="str">
        <f>INDEX(state,MATCH(Bonus_StatAn!$B1597,Analysis!$A:$A,0))</f>
        <v>failed</v>
      </c>
      <c r="D1597" s="6">
        <f>INDEX(backers,MATCH(Bonus_StatAn!$B1597,Analysis!$A:$A,0))</f>
        <v>10</v>
      </c>
      <c r="E1597" t="b">
        <f t="shared" si="96"/>
        <v>0</v>
      </c>
      <c r="F1597" t="b">
        <f t="shared" si="97"/>
        <v>1</v>
      </c>
      <c r="G1597" t="str">
        <f t="shared" si="98"/>
        <v/>
      </c>
      <c r="H1597">
        <f t="shared" si="99"/>
        <v>10</v>
      </c>
    </row>
    <row r="1598" spans="2:8" x14ac:dyDescent="0.35">
      <c r="B1598" s="6">
        <v>1595</v>
      </c>
      <c r="C1598" t="str">
        <f>INDEX(state,MATCH(Bonus_StatAn!$B1598,Analysis!$A:$A,0))</f>
        <v>failed</v>
      </c>
      <c r="D1598" s="6">
        <f>INDEX(backers,MATCH(Bonus_StatAn!$B1598,Analysis!$A:$A,0))</f>
        <v>7</v>
      </c>
      <c r="E1598" t="b">
        <f t="shared" si="96"/>
        <v>0</v>
      </c>
      <c r="F1598" t="b">
        <f t="shared" si="97"/>
        <v>1</v>
      </c>
      <c r="G1598" t="str">
        <f t="shared" si="98"/>
        <v/>
      </c>
      <c r="H1598">
        <f t="shared" si="99"/>
        <v>7</v>
      </c>
    </row>
    <row r="1599" spans="2:8" x14ac:dyDescent="0.35">
      <c r="B1599" s="6">
        <v>1596</v>
      </c>
      <c r="C1599" t="str">
        <f>INDEX(state,MATCH(Bonus_StatAn!$B1599,Analysis!$A:$A,0))</f>
        <v>failed</v>
      </c>
      <c r="D1599" s="6">
        <f>INDEX(backers,MATCH(Bonus_StatAn!$B1599,Analysis!$A:$A,0))</f>
        <v>3</v>
      </c>
      <c r="E1599" t="b">
        <f t="shared" si="96"/>
        <v>0</v>
      </c>
      <c r="F1599" t="b">
        <f t="shared" si="97"/>
        <v>1</v>
      </c>
      <c r="G1599" t="str">
        <f t="shared" si="98"/>
        <v/>
      </c>
      <c r="H1599">
        <f t="shared" si="99"/>
        <v>3</v>
      </c>
    </row>
    <row r="1600" spans="2:8" x14ac:dyDescent="0.35">
      <c r="B1600" s="6">
        <v>1597</v>
      </c>
      <c r="C1600" t="str">
        <f>INDEX(state,MATCH(Bonus_StatAn!$B1600,Analysis!$A:$A,0))</f>
        <v>failed</v>
      </c>
      <c r="D1600" s="6">
        <f>INDEX(backers,MATCH(Bonus_StatAn!$B1600,Analysis!$A:$A,0))</f>
        <v>0</v>
      </c>
      <c r="E1600" t="b">
        <f t="shared" si="96"/>
        <v>0</v>
      </c>
      <c r="F1600" t="b">
        <f t="shared" si="97"/>
        <v>1</v>
      </c>
      <c r="G1600" t="str">
        <f t="shared" si="98"/>
        <v/>
      </c>
      <c r="H1600">
        <f t="shared" si="99"/>
        <v>0</v>
      </c>
    </row>
    <row r="1601" spans="2:8" x14ac:dyDescent="0.35">
      <c r="B1601" s="6">
        <v>1598</v>
      </c>
      <c r="C1601" t="str">
        <f>INDEX(state,MATCH(Bonus_StatAn!$B1601,Analysis!$A:$A,0))</f>
        <v>failed</v>
      </c>
      <c r="D1601" s="6">
        <f>INDEX(backers,MATCH(Bonus_StatAn!$B1601,Analysis!$A:$A,0))</f>
        <v>1</v>
      </c>
      <c r="E1601" t="b">
        <f t="shared" si="96"/>
        <v>0</v>
      </c>
      <c r="F1601" t="b">
        <f t="shared" si="97"/>
        <v>1</v>
      </c>
      <c r="G1601" t="str">
        <f t="shared" si="98"/>
        <v/>
      </c>
      <c r="H1601">
        <f t="shared" si="99"/>
        <v>1</v>
      </c>
    </row>
    <row r="1602" spans="2:8" x14ac:dyDescent="0.35">
      <c r="B1602" s="6">
        <v>1599</v>
      </c>
      <c r="C1602" t="str">
        <f>INDEX(state,MATCH(Bonus_StatAn!$B1602,Analysis!$A:$A,0))</f>
        <v>failed</v>
      </c>
      <c r="D1602" s="6">
        <f>INDEX(backers,MATCH(Bonus_StatAn!$B1602,Analysis!$A:$A,0))</f>
        <v>0</v>
      </c>
      <c r="E1602" t="b">
        <f t="shared" si="96"/>
        <v>0</v>
      </c>
      <c r="F1602" t="b">
        <f t="shared" si="97"/>
        <v>1</v>
      </c>
      <c r="G1602" t="str">
        <f t="shared" si="98"/>
        <v/>
      </c>
      <c r="H1602">
        <f t="shared" si="99"/>
        <v>0</v>
      </c>
    </row>
    <row r="1603" spans="2:8" x14ac:dyDescent="0.35">
      <c r="B1603" s="6">
        <v>1600</v>
      </c>
      <c r="C1603" t="str">
        <f>INDEX(state,MATCH(Bonus_StatAn!$B1603,Analysis!$A:$A,0))</f>
        <v>failed</v>
      </c>
      <c r="D1603" s="6">
        <f>INDEX(backers,MATCH(Bonus_StatAn!$B1603,Analysis!$A:$A,0))</f>
        <v>9</v>
      </c>
      <c r="E1603" t="b">
        <f t="shared" si="96"/>
        <v>0</v>
      </c>
      <c r="F1603" t="b">
        <f t="shared" si="97"/>
        <v>1</v>
      </c>
      <c r="G1603" t="str">
        <f t="shared" si="98"/>
        <v/>
      </c>
      <c r="H1603">
        <f t="shared" si="99"/>
        <v>9</v>
      </c>
    </row>
    <row r="1604" spans="2:8" x14ac:dyDescent="0.35">
      <c r="B1604" s="6">
        <v>1601</v>
      </c>
      <c r="C1604" t="str">
        <f>INDEX(state,MATCH(Bonus_StatAn!$B1604,Analysis!$A:$A,0))</f>
        <v>successful</v>
      </c>
      <c r="D1604" s="6">
        <f>INDEX(backers,MATCH(Bonus_StatAn!$B1604,Analysis!$A:$A,0))</f>
        <v>56</v>
      </c>
      <c r="E1604" t="b">
        <f t="shared" ref="E1604:E1667" si="100">$C1604="successful"</f>
        <v>1</v>
      </c>
      <c r="F1604" t="b">
        <f t="shared" ref="F1604:F1667" si="101">OR($C1604="canceled", $C1604="failed")</f>
        <v>0</v>
      </c>
      <c r="G1604">
        <f t="shared" ref="G1604:G1667" si="102">IF($E1604, D1604, "")</f>
        <v>56</v>
      </c>
      <c r="H1604" t="str">
        <f t="shared" ref="H1604:H1667" si="103">IF(F1604, D1604, "")</f>
        <v/>
      </c>
    </row>
    <row r="1605" spans="2:8" x14ac:dyDescent="0.35">
      <c r="B1605" s="6">
        <v>1602</v>
      </c>
      <c r="C1605" t="str">
        <f>INDEX(state,MATCH(Bonus_StatAn!$B1605,Analysis!$A:$A,0))</f>
        <v>successful</v>
      </c>
      <c r="D1605" s="6">
        <f>INDEX(backers,MATCH(Bonus_StatAn!$B1605,Analysis!$A:$A,0))</f>
        <v>32</v>
      </c>
      <c r="E1605" t="b">
        <f t="shared" si="100"/>
        <v>1</v>
      </c>
      <c r="F1605" t="b">
        <f t="shared" si="101"/>
        <v>0</v>
      </c>
      <c r="G1605">
        <f t="shared" si="102"/>
        <v>32</v>
      </c>
      <c r="H1605" t="str">
        <f t="shared" si="103"/>
        <v/>
      </c>
    </row>
    <row r="1606" spans="2:8" x14ac:dyDescent="0.35">
      <c r="B1606" s="6">
        <v>1603</v>
      </c>
      <c r="C1606" t="str">
        <f>INDEX(state,MATCH(Bonus_StatAn!$B1606,Analysis!$A:$A,0))</f>
        <v>successful</v>
      </c>
      <c r="D1606" s="6">
        <f>INDEX(backers,MATCH(Bonus_StatAn!$B1606,Analysis!$A:$A,0))</f>
        <v>30</v>
      </c>
      <c r="E1606" t="b">
        <f t="shared" si="100"/>
        <v>1</v>
      </c>
      <c r="F1606" t="b">
        <f t="shared" si="101"/>
        <v>0</v>
      </c>
      <c r="G1606">
        <f t="shared" si="102"/>
        <v>30</v>
      </c>
      <c r="H1606" t="str">
        <f t="shared" si="103"/>
        <v/>
      </c>
    </row>
    <row r="1607" spans="2:8" x14ac:dyDescent="0.35">
      <c r="B1607" s="6">
        <v>1604</v>
      </c>
      <c r="C1607" t="str">
        <f>INDEX(state,MATCH(Bonus_StatAn!$B1607,Analysis!$A:$A,0))</f>
        <v>successful</v>
      </c>
      <c r="D1607" s="6">
        <f>INDEX(backers,MATCH(Bonus_StatAn!$B1607,Analysis!$A:$A,0))</f>
        <v>70</v>
      </c>
      <c r="E1607" t="b">
        <f t="shared" si="100"/>
        <v>1</v>
      </c>
      <c r="F1607" t="b">
        <f t="shared" si="101"/>
        <v>0</v>
      </c>
      <c r="G1607">
        <f t="shared" si="102"/>
        <v>70</v>
      </c>
      <c r="H1607" t="str">
        <f t="shared" si="103"/>
        <v/>
      </c>
    </row>
    <row r="1608" spans="2:8" x14ac:dyDescent="0.35">
      <c r="B1608" s="6">
        <v>1605</v>
      </c>
      <c r="C1608" t="str">
        <f>INDEX(state,MATCH(Bonus_StatAn!$B1608,Analysis!$A:$A,0))</f>
        <v>successful</v>
      </c>
      <c r="D1608" s="6">
        <f>INDEX(backers,MATCH(Bonus_StatAn!$B1608,Analysis!$A:$A,0))</f>
        <v>44</v>
      </c>
      <c r="E1608" t="b">
        <f t="shared" si="100"/>
        <v>1</v>
      </c>
      <c r="F1608" t="b">
        <f t="shared" si="101"/>
        <v>0</v>
      </c>
      <c r="G1608">
        <f t="shared" si="102"/>
        <v>44</v>
      </c>
      <c r="H1608" t="str">
        <f t="shared" si="103"/>
        <v/>
      </c>
    </row>
    <row r="1609" spans="2:8" x14ac:dyDescent="0.35">
      <c r="B1609" s="6">
        <v>1606</v>
      </c>
      <c r="C1609" t="str">
        <f>INDEX(state,MATCH(Bonus_StatAn!$B1609,Analysis!$A:$A,0))</f>
        <v>successful</v>
      </c>
      <c r="D1609" s="6">
        <f>INDEX(backers,MATCH(Bonus_StatAn!$B1609,Analysis!$A:$A,0))</f>
        <v>92</v>
      </c>
      <c r="E1609" t="b">
        <f t="shared" si="100"/>
        <v>1</v>
      </c>
      <c r="F1609" t="b">
        <f t="shared" si="101"/>
        <v>0</v>
      </c>
      <c r="G1609">
        <f t="shared" si="102"/>
        <v>92</v>
      </c>
      <c r="H1609" t="str">
        <f t="shared" si="103"/>
        <v/>
      </c>
    </row>
    <row r="1610" spans="2:8" x14ac:dyDescent="0.35">
      <c r="B1610" s="6">
        <v>1607</v>
      </c>
      <c r="C1610" t="str">
        <f>INDEX(state,MATCH(Bonus_StatAn!$B1610,Analysis!$A:$A,0))</f>
        <v>successful</v>
      </c>
      <c r="D1610" s="6">
        <f>INDEX(backers,MATCH(Bonus_StatAn!$B1610,Analysis!$A:$A,0))</f>
        <v>205</v>
      </c>
      <c r="E1610" t="b">
        <f t="shared" si="100"/>
        <v>1</v>
      </c>
      <c r="F1610" t="b">
        <f t="shared" si="101"/>
        <v>0</v>
      </c>
      <c r="G1610">
        <f t="shared" si="102"/>
        <v>205</v>
      </c>
      <c r="H1610" t="str">
        <f t="shared" si="103"/>
        <v/>
      </c>
    </row>
    <row r="1611" spans="2:8" x14ac:dyDescent="0.35">
      <c r="B1611" s="6">
        <v>1608</v>
      </c>
      <c r="C1611" t="str">
        <f>INDEX(state,MATCH(Bonus_StatAn!$B1611,Analysis!$A:$A,0))</f>
        <v>successful</v>
      </c>
      <c r="D1611" s="6">
        <f>INDEX(backers,MATCH(Bonus_StatAn!$B1611,Analysis!$A:$A,0))</f>
        <v>23</v>
      </c>
      <c r="E1611" t="b">
        <f t="shared" si="100"/>
        <v>1</v>
      </c>
      <c r="F1611" t="b">
        <f t="shared" si="101"/>
        <v>0</v>
      </c>
      <c r="G1611">
        <f t="shared" si="102"/>
        <v>23</v>
      </c>
      <c r="H1611" t="str">
        <f t="shared" si="103"/>
        <v/>
      </c>
    </row>
    <row r="1612" spans="2:8" x14ac:dyDescent="0.35">
      <c r="B1612" s="6">
        <v>1609</v>
      </c>
      <c r="C1612" t="str">
        <f>INDEX(state,MATCH(Bonus_StatAn!$B1612,Analysis!$A:$A,0))</f>
        <v>successful</v>
      </c>
      <c r="D1612" s="6">
        <f>INDEX(backers,MATCH(Bonus_StatAn!$B1612,Analysis!$A:$A,0))</f>
        <v>4</v>
      </c>
      <c r="E1612" t="b">
        <f t="shared" si="100"/>
        <v>1</v>
      </c>
      <c r="F1612" t="b">
        <f t="shared" si="101"/>
        <v>0</v>
      </c>
      <c r="G1612">
        <f t="shared" si="102"/>
        <v>4</v>
      </c>
      <c r="H1612" t="str">
        <f t="shared" si="103"/>
        <v/>
      </c>
    </row>
    <row r="1613" spans="2:8" x14ac:dyDescent="0.35">
      <c r="B1613" s="6">
        <v>1610</v>
      </c>
      <c r="C1613" t="str">
        <f>INDEX(state,MATCH(Bonus_StatAn!$B1613,Analysis!$A:$A,0))</f>
        <v>successful</v>
      </c>
      <c r="D1613" s="6">
        <f>INDEX(backers,MATCH(Bonus_StatAn!$B1613,Analysis!$A:$A,0))</f>
        <v>112</v>
      </c>
      <c r="E1613" t="b">
        <f t="shared" si="100"/>
        <v>1</v>
      </c>
      <c r="F1613" t="b">
        <f t="shared" si="101"/>
        <v>0</v>
      </c>
      <c r="G1613">
        <f t="shared" si="102"/>
        <v>112</v>
      </c>
      <c r="H1613" t="str">
        <f t="shared" si="103"/>
        <v/>
      </c>
    </row>
    <row r="1614" spans="2:8" x14ac:dyDescent="0.35">
      <c r="B1614" s="6">
        <v>1611</v>
      </c>
      <c r="C1614" t="str">
        <f>INDEX(state,MATCH(Bonus_StatAn!$B1614,Analysis!$A:$A,0))</f>
        <v>successful</v>
      </c>
      <c r="D1614" s="6">
        <f>INDEX(backers,MATCH(Bonus_StatAn!$B1614,Analysis!$A:$A,0))</f>
        <v>27</v>
      </c>
      <c r="E1614" t="b">
        <f t="shared" si="100"/>
        <v>1</v>
      </c>
      <c r="F1614" t="b">
        <f t="shared" si="101"/>
        <v>0</v>
      </c>
      <c r="G1614">
        <f t="shared" si="102"/>
        <v>27</v>
      </c>
      <c r="H1614" t="str">
        <f t="shared" si="103"/>
        <v/>
      </c>
    </row>
    <row r="1615" spans="2:8" x14ac:dyDescent="0.35">
      <c r="B1615" s="6">
        <v>1612</v>
      </c>
      <c r="C1615" t="str">
        <f>INDEX(state,MATCH(Bonus_StatAn!$B1615,Analysis!$A:$A,0))</f>
        <v>successful</v>
      </c>
      <c r="D1615" s="6">
        <f>INDEX(backers,MATCH(Bonus_StatAn!$B1615,Analysis!$A:$A,0))</f>
        <v>11</v>
      </c>
      <c r="E1615" t="b">
        <f t="shared" si="100"/>
        <v>1</v>
      </c>
      <c r="F1615" t="b">
        <f t="shared" si="101"/>
        <v>0</v>
      </c>
      <c r="G1615">
        <f t="shared" si="102"/>
        <v>11</v>
      </c>
      <c r="H1615" t="str">
        <f t="shared" si="103"/>
        <v/>
      </c>
    </row>
    <row r="1616" spans="2:8" x14ac:dyDescent="0.35">
      <c r="B1616" s="6">
        <v>1613</v>
      </c>
      <c r="C1616" t="str">
        <f>INDEX(state,MATCH(Bonus_StatAn!$B1616,Analysis!$A:$A,0))</f>
        <v>successful</v>
      </c>
      <c r="D1616" s="6">
        <f>INDEX(backers,MATCH(Bonus_StatAn!$B1616,Analysis!$A:$A,0))</f>
        <v>26</v>
      </c>
      <c r="E1616" t="b">
        <f t="shared" si="100"/>
        <v>1</v>
      </c>
      <c r="F1616" t="b">
        <f t="shared" si="101"/>
        <v>0</v>
      </c>
      <c r="G1616">
        <f t="shared" si="102"/>
        <v>26</v>
      </c>
      <c r="H1616" t="str">
        <f t="shared" si="103"/>
        <v/>
      </c>
    </row>
    <row r="1617" spans="2:8" x14ac:dyDescent="0.35">
      <c r="B1617" s="6">
        <v>1614</v>
      </c>
      <c r="C1617" t="str">
        <f>INDEX(state,MATCH(Bonus_StatAn!$B1617,Analysis!$A:$A,0))</f>
        <v>successful</v>
      </c>
      <c r="D1617" s="6">
        <f>INDEX(backers,MATCH(Bonus_StatAn!$B1617,Analysis!$A:$A,0))</f>
        <v>77</v>
      </c>
      <c r="E1617" t="b">
        <f t="shared" si="100"/>
        <v>1</v>
      </c>
      <c r="F1617" t="b">
        <f t="shared" si="101"/>
        <v>0</v>
      </c>
      <c r="G1617">
        <f t="shared" si="102"/>
        <v>77</v>
      </c>
      <c r="H1617" t="str">
        <f t="shared" si="103"/>
        <v/>
      </c>
    </row>
    <row r="1618" spans="2:8" x14ac:dyDescent="0.35">
      <c r="B1618" s="6">
        <v>1615</v>
      </c>
      <c r="C1618" t="str">
        <f>INDEX(state,MATCH(Bonus_StatAn!$B1618,Analysis!$A:$A,0))</f>
        <v>successful</v>
      </c>
      <c r="D1618" s="6">
        <f>INDEX(backers,MATCH(Bonus_StatAn!$B1618,Analysis!$A:$A,0))</f>
        <v>136</v>
      </c>
      <c r="E1618" t="b">
        <f t="shared" si="100"/>
        <v>1</v>
      </c>
      <c r="F1618" t="b">
        <f t="shared" si="101"/>
        <v>0</v>
      </c>
      <c r="G1618">
        <f t="shared" si="102"/>
        <v>136</v>
      </c>
      <c r="H1618" t="str">
        <f t="shared" si="103"/>
        <v/>
      </c>
    </row>
    <row r="1619" spans="2:8" x14ac:dyDescent="0.35">
      <c r="B1619" s="6">
        <v>1616</v>
      </c>
      <c r="C1619" t="str">
        <f>INDEX(state,MATCH(Bonus_StatAn!$B1619,Analysis!$A:$A,0))</f>
        <v>successful</v>
      </c>
      <c r="D1619" s="6">
        <f>INDEX(backers,MATCH(Bonus_StatAn!$B1619,Analysis!$A:$A,0))</f>
        <v>157</v>
      </c>
      <c r="E1619" t="b">
        <f t="shared" si="100"/>
        <v>1</v>
      </c>
      <c r="F1619" t="b">
        <f t="shared" si="101"/>
        <v>0</v>
      </c>
      <c r="G1619">
        <f t="shared" si="102"/>
        <v>157</v>
      </c>
      <c r="H1619" t="str">
        <f t="shared" si="103"/>
        <v/>
      </c>
    </row>
    <row r="1620" spans="2:8" x14ac:dyDescent="0.35">
      <c r="B1620" s="6">
        <v>1617</v>
      </c>
      <c r="C1620" t="str">
        <f>INDEX(state,MATCH(Bonus_StatAn!$B1620,Analysis!$A:$A,0))</f>
        <v>successful</v>
      </c>
      <c r="D1620" s="6">
        <f>INDEX(backers,MATCH(Bonus_StatAn!$B1620,Analysis!$A:$A,0))</f>
        <v>158</v>
      </c>
      <c r="E1620" t="b">
        <f t="shared" si="100"/>
        <v>1</v>
      </c>
      <c r="F1620" t="b">
        <f t="shared" si="101"/>
        <v>0</v>
      </c>
      <c r="G1620">
        <f t="shared" si="102"/>
        <v>158</v>
      </c>
      <c r="H1620" t="str">
        <f t="shared" si="103"/>
        <v/>
      </c>
    </row>
    <row r="1621" spans="2:8" x14ac:dyDescent="0.35">
      <c r="B1621" s="6">
        <v>1618</v>
      </c>
      <c r="C1621" t="str">
        <f>INDEX(state,MATCH(Bonus_StatAn!$B1621,Analysis!$A:$A,0))</f>
        <v>successful</v>
      </c>
      <c r="D1621" s="6">
        <f>INDEX(backers,MATCH(Bonus_StatAn!$B1621,Analysis!$A:$A,0))</f>
        <v>27</v>
      </c>
      <c r="E1621" t="b">
        <f t="shared" si="100"/>
        <v>1</v>
      </c>
      <c r="F1621" t="b">
        <f t="shared" si="101"/>
        <v>0</v>
      </c>
      <c r="G1621">
        <f t="shared" si="102"/>
        <v>27</v>
      </c>
      <c r="H1621" t="str">
        <f t="shared" si="103"/>
        <v/>
      </c>
    </row>
    <row r="1622" spans="2:8" x14ac:dyDescent="0.35">
      <c r="B1622" s="6">
        <v>1619</v>
      </c>
      <c r="C1622" t="str">
        <f>INDEX(state,MATCH(Bonus_StatAn!$B1622,Analysis!$A:$A,0))</f>
        <v>successful</v>
      </c>
      <c r="D1622" s="6">
        <f>INDEX(backers,MATCH(Bonus_StatAn!$B1622,Analysis!$A:$A,0))</f>
        <v>23</v>
      </c>
      <c r="E1622" t="b">
        <f t="shared" si="100"/>
        <v>1</v>
      </c>
      <c r="F1622" t="b">
        <f t="shared" si="101"/>
        <v>0</v>
      </c>
      <c r="G1622">
        <f t="shared" si="102"/>
        <v>23</v>
      </c>
      <c r="H1622" t="str">
        <f t="shared" si="103"/>
        <v/>
      </c>
    </row>
    <row r="1623" spans="2:8" x14ac:dyDescent="0.35">
      <c r="B1623" s="6">
        <v>1620</v>
      </c>
      <c r="C1623" t="str">
        <f>INDEX(state,MATCH(Bonus_StatAn!$B1623,Analysis!$A:$A,0))</f>
        <v>successful</v>
      </c>
      <c r="D1623" s="6">
        <f>INDEX(backers,MATCH(Bonus_StatAn!$B1623,Analysis!$A:$A,0))</f>
        <v>17</v>
      </c>
      <c r="E1623" t="b">
        <f t="shared" si="100"/>
        <v>1</v>
      </c>
      <c r="F1623" t="b">
        <f t="shared" si="101"/>
        <v>0</v>
      </c>
      <c r="G1623">
        <f t="shared" si="102"/>
        <v>17</v>
      </c>
      <c r="H1623" t="str">
        <f t="shared" si="103"/>
        <v/>
      </c>
    </row>
    <row r="1624" spans="2:8" x14ac:dyDescent="0.35">
      <c r="B1624" s="6">
        <v>1621</v>
      </c>
      <c r="C1624" t="str">
        <f>INDEX(state,MATCH(Bonus_StatAn!$B1624,Analysis!$A:$A,0))</f>
        <v>successful</v>
      </c>
      <c r="D1624" s="6">
        <f>INDEX(backers,MATCH(Bonus_StatAn!$B1624,Analysis!$A:$A,0))</f>
        <v>37</v>
      </c>
      <c r="E1624" t="b">
        <f t="shared" si="100"/>
        <v>1</v>
      </c>
      <c r="F1624" t="b">
        <f t="shared" si="101"/>
        <v>0</v>
      </c>
      <c r="G1624">
        <f t="shared" si="102"/>
        <v>37</v>
      </c>
      <c r="H1624" t="str">
        <f t="shared" si="103"/>
        <v/>
      </c>
    </row>
    <row r="1625" spans="2:8" x14ac:dyDescent="0.35">
      <c r="B1625" s="6">
        <v>1622</v>
      </c>
      <c r="C1625" t="str">
        <f>INDEX(state,MATCH(Bonus_StatAn!$B1625,Analysis!$A:$A,0))</f>
        <v>successful</v>
      </c>
      <c r="D1625" s="6">
        <f>INDEX(backers,MATCH(Bonus_StatAn!$B1625,Analysis!$A:$A,0))</f>
        <v>65</v>
      </c>
      <c r="E1625" t="b">
        <f t="shared" si="100"/>
        <v>1</v>
      </c>
      <c r="F1625" t="b">
        <f t="shared" si="101"/>
        <v>0</v>
      </c>
      <c r="G1625">
        <f t="shared" si="102"/>
        <v>65</v>
      </c>
      <c r="H1625" t="str">
        <f t="shared" si="103"/>
        <v/>
      </c>
    </row>
    <row r="1626" spans="2:8" x14ac:dyDescent="0.35">
      <c r="B1626" s="6">
        <v>1623</v>
      </c>
      <c r="C1626" t="str">
        <f>INDEX(state,MATCH(Bonus_StatAn!$B1626,Analysis!$A:$A,0))</f>
        <v>successful</v>
      </c>
      <c r="D1626" s="6">
        <f>INDEX(backers,MATCH(Bonus_StatAn!$B1626,Analysis!$A:$A,0))</f>
        <v>18</v>
      </c>
      <c r="E1626" t="b">
        <f t="shared" si="100"/>
        <v>1</v>
      </c>
      <c r="F1626" t="b">
        <f t="shared" si="101"/>
        <v>0</v>
      </c>
      <c r="G1626">
        <f t="shared" si="102"/>
        <v>18</v>
      </c>
      <c r="H1626" t="str">
        <f t="shared" si="103"/>
        <v/>
      </c>
    </row>
    <row r="1627" spans="2:8" x14ac:dyDescent="0.35">
      <c r="B1627" s="6">
        <v>1624</v>
      </c>
      <c r="C1627" t="str">
        <f>INDEX(state,MATCH(Bonus_StatAn!$B1627,Analysis!$A:$A,0))</f>
        <v>successful</v>
      </c>
      <c r="D1627" s="6">
        <f>INDEX(backers,MATCH(Bonus_StatAn!$B1627,Analysis!$A:$A,0))</f>
        <v>25</v>
      </c>
      <c r="E1627" t="b">
        <f t="shared" si="100"/>
        <v>1</v>
      </c>
      <c r="F1627" t="b">
        <f t="shared" si="101"/>
        <v>0</v>
      </c>
      <c r="G1627">
        <f t="shared" si="102"/>
        <v>25</v>
      </c>
      <c r="H1627" t="str">
        <f t="shared" si="103"/>
        <v/>
      </c>
    </row>
    <row r="1628" spans="2:8" x14ac:dyDescent="0.35">
      <c r="B1628" s="6">
        <v>1625</v>
      </c>
      <c r="C1628" t="str">
        <f>INDEX(state,MATCH(Bonus_StatAn!$B1628,Analysis!$A:$A,0))</f>
        <v>successful</v>
      </c>
      <c r="D1628" s="6">
        <f>INDEX(backers,MATCH(Bonus_StatAn!$B1628,Analysis!$A:$A,0))</f>
        <v>104</v>
      </c>
      <c r="E1628" t="b">
        <f t="shared" si="100"/>
        <v>1</v>
      </c>
      <c r="F1628" t="b">
        <f t="shared" si="101"/>
        <v>0</v>
      </c>
      <c r="G1628">
        <f t="shared" si="102"/>
        <v>104</v>
      </c>
      <c r="H1628" t="str">
        <f t="shared" si="103"/>
        <v/>
      </c>
    </row>
    <row r="1629" spans="2:8" x14ac:dyDescent="0.35">
      <c r="B1629" s="6">
        <v>1626</v>
      </c>
      <c r="C1629" t="str">
        <f>INDEX(state,MATCH(Bonus_StatAn!$B1629,Analysis!$A:$A,0))</f>
        <v>successful</v>
      </c>
      <c r="D1629" s="6">
        <f>INDEX(backers,MATCH(Bonus_StatAn!$B1629,Analysis!$A:$A,0))</f>
        <v>108</v>
      </c>
      <c r="E1629" t="b">
        <f t="shared" si="100"/>
        <v>1</v>
      </c>
      <c r="F1629" t="b">
        <f t="shared" si="101"/>
        <v>0</v>
      </c>
      <c r="G1629">
        <f t="shared" si="102"/>
        <v>108</v>
      </c>
      <c r="H1629" t="str">
        <f t="shared" si="103"/>
        <v/>
      </c>
    </row>
    <row r="1630" spans="2:8" x14ac:dyDescent="0.35">
      <c r="B1630" s="6">
        <v>1627</v>
      </c>
      <c r="C1630" t="str">
        <f>INDEX(state,MATCH(Bonus_StatAn!$B1630,Analysis!$A:$A,0))</f>
        <v>successful</v>
      </c>
      <c r="D1630" s="6">
        <f>INDEX(backers,MATCH(Bonus_StatAn!$B1630,Analysis!$A:$A,0))</f>
        <v>38</v>
      </c>
      <c r="E1630" t="b">
        <f t="shared" si="100"/>
        <v>1</v>
      </c>
      <c r="F1630" t="b">
        <f t="shared" si="101"/>
        <v>0</v>
      </c>
      <c r="G1630">
        <f t="shared" si="102"/>
        <v>38</v>
      </c>
      <c r="H1630" t="str">
        <f t="shared" si="103"/>
        <v/>
      </c>
    </row>
    <row r="1631" spans="2:8" x14ac:dyDescent="0.35">
      <c r="B1631" s="6">
        <v>1628</v>
      </c>
      <c r="C1631" t="str">
        <f>INDEX(state,MATCH(Bonus_StatAn!$B1631,Analysis!$A:$A,0))</f>
        <v>successful</v>
      </c>
      <c r="D1631" s="6">
        <f>INDEX(backers,MATCH(Bonus_StatAn!$B1631,Analysis!$A:$A,0))</f>
        <v>88</v>
      </c>
      <c r="E1631" t="b">
        <f t="shared" si="100"/>
        <v>1</v>
      </c>
      <c r="F1631" t="b">
        <f t="shared" si="101"/>
        <v>0</v>
      </c>
      <c r="G1631">
        <f t="shared" si="102"/>
        <v>88</v>
      </c>
      <c r="H1631" t="str">
        <f t="shared" si="103"/>
        <v/>
      </c>
    </row>
    <row r="1632" spans="2:8" x14ac:dyDescent="0.35">
      <c r="B1632" s="6">
        <v>1629</v>
      </c>
      <c r="C1632" t="str">
        <f>INDEX(state,MATCH(Bonus_StatAn!$B1632,Analysis!$A:$A,0))</f>
        <v>successful</v>
      </c>
      <c r="D1632" s="6">
        <f>INDEX(backers,MATCH(Bonus_StatAn!$B1632,Analysis!$A:$A,0))</f>
        <v>82</v>
      </c>
      <c r="E1632" t="b">
        <f t="shared" si="100"/>
        <v>1</v>
      </c>
      <c r="F1632" t="b">
        <f t="shared" si="101"/>
        <v>0</v>
      </c>
      <c r="G1632">
        <f t="shared" si="102"/>
        <v>82</v>
      </c>
      <c r="H1632" t="str">
        <f t="shared" si="103"/>
        <v/>
      </c>
    </row>
    <row r="1633" spans="2:8" x14ac:dyDescent="0.35">
      <c r="B1633" s="6">
        <v>1630</v>
      </c>
      <c r="C1633" t="str">
        <f>INDEX(state,MATCH(Bonus_StatAn!$B1633,Analysis!$A:$A,0))</f>
        <v>successful</v>
      </c>
      <c r="D1633" s="6">
        <f>INDEX(backers,MATCH(Bonus_StatAn!$B1633,Analysis!$A:$A,0))</f>
        <v>126</v>
      </c>
      <c r="E1633" t="b">
        <f t="shared" si="100"/>
        <v>1</v>
      </c>
      <c r="F1633" t="b">
        <f t="shared" si="101"/>
        <v>0</v>
      </c>
      <c r="G1633">
        <f t="shared" si="102"/>
        <v>126</v>
      </c>
      <c r="H1633" t="str">
        <f t="shared" si="103"/>
        <v/>
      </c>
    </row>
    <row r="1634" spans="2:8" x14ac:dyDescent="0.35">
      <c r="B1634" s="6">
        <v>1631</v>
      </c>
      <c r="C1634" t="str">
        <f>INDEX(state,MATCH(Bonus_StatAn!$B1634,Analysis!$A:$A,0))</f>
        <v>successful</v>
      </c>
      <c r="D1634" s="6">
        <f>INDEX(backers,MATCH(Bonus_StatAn!$B1634,Analysis!$A:$A,0))</f>
        <v>133</v>
      </c>
      <c r="E1634" t="b">
        <f t="shared" si="100"/>
        <v>1</v>
      </c>
      <c r="F1634" t="b">
        <f t="shared" si="101"/>
        <v>0</v>
      </c>
      <c r="G1634">
        <f t="shared" si="102"/>
        <v>133</v>
      </c>
      <c r="H1634" t="str">
        <f t="shared" si="103"/>
        <v/>
      </c>
    </row>
    <row r="1635" spans="2:8" x14ac:dyDescent="0.35">
      <c r="B1635" s="6">
        <v>1632</v>
      </c>
      <c r="C1635" t="str">
        <f>INDEX(state,MATCH(Bonus_StatAn!$B1635,Analysis!$A:$A,0))</f>
        <v>successful</v>
      </c>
      <c r="D1635" s="6">
        <f>INDEX(backers,MATCH(Bonus_StatAn!$B1635,Analysis!$A:$A,0))</f>
        <v>47</v>
      </c>
      <c r="E1635" t="b">
        <f t="shared" si="100"/>
        <v>1</v>
      </c>
      <c r="F1635" t="b">
        <f t="shared" si="101"/>
        <v>0</v>
      </c>
      <c r="G1635">
        <f t="shared" si="102"/>
        <v>47</v>
      </c>
      <c r="H1635" t="str">
        <f t="shared" si="103"/>
        <v/>
      </c>
    </row>
    <row r="1636" spans="2:8" x14ac:dyDescent="0.35">
      <c r="B1636" s="6">
        <v>1633</v>
      </c>
      <c r="C1636" t="str">
        <f>INDEX(state,MATCH(Bonus_StatAn!$B1636,Analysis!$A:$A,0))</f>
        <v>successful</v>
      </c>
      <c r="D1636" s="6">
        <f>INDEX(backers,MATCH(Bonus_StatAn!$B1636,Analysis!$A:$A,0))</f>
        <v>58</v>
      </c>
      <c r="E1636" t="b">
        <f t="shared" si="100"/>
        <v>1</v>
      </c>
      <c r="F1636" t="b">
        <f t="shared" si="101"/>
        <v>0</v>
      </c>
      <c r="G1636">
        <f t="shared" si="102"/>
        <v>58</v>
      </c>
      <c r="H1636" t="str">
        <f t="shared" si="103"/>
        <v/>
      </c>
    </row>
    <row r="1637" spans="2:8" x14ac:dyDescent="0.35">
      <c r="B1637" s="6">
        <v>1634</v>
      </c>
      <c r="C1637" t="str">
        <f>INDEX(state,MATCH(Bonus_StatAn!$B1637,Analysis!$A:$A,0))</f>
        <v>successful</v>
      </c>
      <c r="D1637" s="6">
        <f>INDEX(backers,MATCH(Bonus_StatAn!$B1637,Analysis!$A:$A,0))</f>
        <v>32</v>
      </c>
      <c r="E1637" t="b">
        <f t="shared" si="100"/>
        <v>1</v>
      </c>
      <c r="F1637" t="b">
        <f t="shared" si="101"/>
        <v>0</v>
      </c>
      <c r="G1637">
        <f t="shared" si="102"/>
        <v>32</v>
      </c>
      <c r="H1637" t="str">
        <f t="shared" si="103"/>
        <v/>
      </c>
    </row>
    <row r="1638" spans="2:8" x14ac:dyDescent="0.35">
      <c r="B1638" s="6">
        <v>1635</v>
      </c>
      <c r="C1638" t="str">
        <f>INDEX(state,MATCH(Bonus_StatAn!$B1638,Analysis!$A:$A,0))</f>
        <v>successful</v>
      </c>
      <c r="D1638" s="6">
        <f>INDEX(backers,MATCH(Bonus_StatAn!$B1638,Analysis!$A:$A,0))</f>
        <v>37</v>
      </c>
      <c r="E1638" t="b">
        <f t="shared" si="100"/>
        <v>1</v>
      </c>
      <c r="F1638" t="b">
        <f t="shared" si="101"/>
        <v>0</v>
      </c>
      <c r="G1638">
        <f t="shared" si="102"/>
        <v>37</v>
      </c>
      <c r="H1638" t="str">
        <f t="shared" si="103"/>
        <v/>
      </c>
    </row>
    <row r="1639" spans="2:8" x14ac:dyDescent="0.35">
      <c r="B1639" s="6">
        <v>1636</v>
      </c>
      <c r="C1639" t="str">
        <f>INDEX(state,MATCH(Bonus_StatAn!$B1639,Analysis!$A:$A,0))</f>
        <v>successful</v>
      </c>
      <c r="D1639" s="6">
        <f>INDEX(backers,MATCH(Bonus_StatAn!$B1639,Analysis!$A:$A,0))</f>
        <v>87</v>
      </c>
      <c r="E1639" t="b">
        <f t="shared" si="100"/>
        <v>1</v>
      </c>
      <c r="F1639" t="b">
        <f t="shared" si="101"/>
        <v>0</v>
      </c>
      <c r="G1639">
        <f t="shared" si="102"/>
        <v>87</v>
      </c>
      <c r="H1639" t="str">
        <f t="shared" si="103"/>
        <v/>
      </c>
    </row>
    <row r="1640" spans="2:8" x14ac:dyDescent="0.35">
      <c r="B1640" s="6">
        <v>1637</v>
      </c>
      <c r="C1640" t="str">
        <f>INDEX(state,MATCH(Bonus_StatAn!$B1640,Analysis!$A:$A,0))</f>
        <v>successful</v>
      </c>
      <c r="D1640" s="6">
        <f>INDEX(backers,MATCH(Bonus_StatAn!$B1640,Analysis!$A:$A,0))</f>
        <v>15</v>
      </c>
      <c r="E1640" t="b">
        <f t="shared" si="100"/>
        <v>1</v>
      </c>
      <c r="F1640" t="b">
        <f t="shared" si="101"/>
        <v>0</v>
      </c>
      <c r="G1640">
        <f t="shared" si="102"/>
        <v>15</v>
      </c>
      <c r="H1640" t="str">
        <f t="shared" si="103"/>
        <v/>
      </c>
    </row>
    <row r="1641" spans="2:8" x14ac:dyDescent="0.35">
      <c r="B1641" s="6">
        <v>1638</v>
      </c>
      <c r="C1641" t="str">
        <f>INDEX(state,MATCH(Bonus_StatAn!$B1641,Analysis!$A:$A,0))</f>
        <v>successful</v>
      </c>
      <c r="D1641" s="6">
        <f>INDEX(backers,MATCH(Bonus_StatAn!$B1641,Analysis!$A:$A,0))</f>
        <v>27</v>
      </c>
      <c r="E1641" t="b">
        <f t="shared" si="100"/>
        <v>1</v>
      </c>
      <c r="F1641" t="b">
        <f t="shared" si="101"/>
        <v>0</v>
      </c>
      <c r="G1641">
        <f t="shared" si="102"/>
        <v>27</v>
      </c>
      <c r="H1641" t="str">
        <f t="shared" si="103"/>
        <v/>
      </c>
    </row>
    <row r="1642" spans="2:8" x14ac:dyDescent="0.35">
      <c r="B1642" s="6">
        <v>1639</v>
      </c>
      <c r="C1642" t="str">
        <f>INDEX(state,MATCH(Bonus_StatAn!$B1642,Analysis!$A:$A,0))</f>
        <v>successful</v>
      </c>
      <c r="D1642" s="6">
        <f>INDEX(backers,MATCH(Bonus_StatAn!$B1642,Analysis!$A:$A,0))</f>
        <v>19</v>
      </c>
      <c r="E1642" t="b">
        <f t="shared" si="100"/>
        <v>1</v>
      </c>
      <c r="F1642" t="b">
        <f t="shared" si="101"/>
        <v>0</v>
      </c>
      <c r="G1642">
        <f t="shared" si="102"/>
        <v>19</v>
      </c>
      <c r="H1642" t="str">
        <f t="shared" si="103"/>
        <v/>
      </c>
    </row>
    <row r="1643" spans="2:8" x14ac:dyDescent="0.35">
      <c r="B1643" s="6">
        <v>1640</v>
      </c>
      <c r="C1643" t="str">
        <f>INDEX(state,MATCH(Bonus_StatAn!$B1643,Analysis!$A:$A,0))</f>
        <v>successful</v>
      </c>
      <c r="D1643" s="6">
        <f>INDEX(backers,MATCH(Bonus_StatAn!$B1643,Analysis!$A:$A,0))</f>
        <v>17</v>
      </c>
      <c r="E1643" t="b">
        <f t="shared" si="100"/>
        <v>1</v>
      </c>
      <c r="F1643" t="b">
        <f t="shared" si="101"/>
        <v>0</v>
      </c>
      <c r="G1643">
        <f t="shared" si="102"/>
        <v>17</v>
      </c>
      <c r="H1643" t="str">
        <f t="shared" si="103"/>
        <v/>
      </c>
    </row>
    <row r="1644" spans="2:8" x14ac:dyDescent="0.35">
      <c r="B1644" s="6">
        <v>1641</v>
      </c>
      <c r="C1644" t="str">
        <f>INDEX(state,MATCH(Bonus_StatAn!$B1644,Analysis!$A:$A,0))</f>
        <v>successful</v>
      </c>
      <c r="D1644" s="6">
        <f>INDEX(backers,MATCH(Bonus_StatAn!$B1644,Analysis!$A:$A,0))</f>
        <v>26</v>
      </c>
      <c r="E1644" t="b">
        <f t="shared" si="100"/>
        <v>1</v>
      </c>
      <c r="F1644" t="b">
        <f t="shared" si="101"/>
        <v>0</v>
      </c>
      <c r="G1644">
        <f t="shared" si="102"/>
        <v>26</v>
      </c>
      <c r="H1644" t="str">
        <f t="shared" si="103"/>
        <v/>
      </c>
    </row>
    <row r="1645" spans="2:8" x14ac:dyDescent="0.35">
      <c r="B1645" s="6">
        <v>1642</v>
      </c>
      <c r="C1645" t="str">
        <f>INDEX(state,MATCH(Bonus_StatAn!$B1645,Analysis!$A:$A,0))</f>
        <v>successful</v>
      </c>
      <c r="D1645" s="6">
        <f>INDEX(backers,MATCH(Bonus_StatAn!$B1645,Analysis!$A:$A,0))</f>
        <v>28</v>
      </c>
      <c r="E1645" t="b">
        <f t="shared" si="100"/>
        <v>1</v>
      </c>
      <c r="F1645" t="b">
        <f t="shared" si="101"/>
        <v>0</v>
      </c>
      <c r="G1645">
        <f t="shared" si="102"/>
        <v>28</v>
      </c>
      <c r="H1645" t="str">
        <f t="shared" si="103"/>
        <v/>
      </c>
    </row>
    <row r="1646" spans="2:8" x14ac:dyDescent="0.35">
      <c r="B1646" s="6">
        <v>1643</v>
      </c>
      <c r="C1646" t="str">
        <f>INDEX(state,MATCH(Bonus_StatAn!$B1646,Analysis!$A:$A,0))</f>
        <v>successful</v>
      </c>
      <c r="D1646" s="6">
        <f>INDEX(backers,MATCH(Bonus_StatAn!$B1646,Analysis!$A:$A,0))</f>
        <v>37</v>
      </c>
      <c r="E1646" t="b">
        <f t="shared" si="100"/>
        <v>1</v>
      </c>
      <c r="F1646" t="b">
        <f t="shared" si="101"/>
        <v>0</v>
      </c>
      <c r="G1646">
        <f t="shared" si="102"/>
        <v>37</v>
      </c>
      <c r="H1646" t="str">
        <f t="shared" si="103"/>
        <v/>
      </c>
    </row>
    <row r="1647" spans="2:8" x14ac:dyDescent="0.35">
      <c r="B1647" s="6">
        <v>1644</v>
      </c>
      <c r="C1647" t="str">
        <f>INDEX(state,MATCH(Bonus_StatAn!$B1647,Analysis!$A:$A,0))</f>
        <v>successful</v>
      </c>
      <c r="D1647" s="6">
        <f>INDEX(backers,MATCH(Bonus_StatAn!$B1647,Analysis!$A:$A,0))</f>
        <v>128</v>
      </c>
      <c r="E1647" t="b">
        <f t="shared" si="100"/>
        <v>1</v>
      </c>
      <c r="F1647" t="b">
        <f t="shared" si="101"/>
        <v>0</v>
      </c>
      <c r="G1647">
        <f t="shared" si="102"/>
        <v>128</v>
      </c>
      <c r="H1647" t="str">
        <f t="shared" si="103"/>
        <v/>
      </c>
    </row>
    <row r="1648" spans="2:8" x14ac:dyDescent="0.35">
      <c r="B1648" s="6">
        <v>1645</v>
      </c>
      <c r="C1648" t="str">
        <f>INDEX(state,MATCH(Bonus_StatAn!$B1648,Analysis!$A:$A,0))</f>
        <v>successful</v>
      </c>
      <c r="D1648" s="6">
        <f>INDEX(backers,MATCH(Bonus_StatAn!$B1648,Analysis!$A:$A,0))</f>
        <v>10</v>
      </c>
      <c r="E1648" t="b">
        <f t="shared" si="100"/>
        <v>1</v>
      </c>
      <c r="F1648" t="b">
        <f t="shared" si="101"/>
        <v>0</v>
      </c>
      <c r="G1648">
        <f t="shared" si="102"/>
        <v>10</v>
      </c>
      <c r="H1648" t="str">
        <f t="shared" si="103"/>
        <v/>
      </c>
    </row>
    <row r="1649" spans="2:8" x14ac:dyDescent="0.35">
      <c r="B1649" s="6">
        <v>1646</v>
      </c>
      <c r="C1649" t="str">
        <f>INDEX(state,MATCH(Bonus_StatAn!$B1649,Analysis!$A:$A,0))</f>
        <v>successful</v>
      </c>
      <c r="D1649" s="6">
        <f>INDEX(backers,MATCH(Bonus_StatAn!$B1649,Analysis!$A:$A,0))</f>
        <v>83</v>
      </c>
      <c r="E1649" t="b">
        <f t="shared" si="100"/>
        <v>1</v>
      </c>
      <c r="F1649" t="b">
        <f t="shared" si="101"/>
        <v>0</v>
      </c>
      <c r="G1649">
        <f t="shared" si="102"/>
        <v>83</v>
      </c>
      <c r="H1649" t="str">
        <f t="shared" si="103"/>
        <v/>
      </c>
    </row>
    <row r="1650" spans="2:8" x14ac:dyDescent="0.35">
      <c r="B1650" s="6">
        <v>1647</v>
      </c>
      <c r="C1650" t="str">
        <f>INDEX(state,MATCH(Bonus_StatAn!$B1650,Analysis!$A:$A,0))</f>
        <v>successful</v>
      </c>
      <c r="D1650" s="6">
        <f>INDEX(backers,MATCH(Bonus_StatAn!$B1650,Analysis!$A:$A,0))</f>
        <v>46</v>
      </c>
      <c r="E1650" t="b">
        <f t="shared" si="100"/>
        <v>1</v>
      </c>
      <c r="F1650" t="b">
        <f t="shared" si="101"/>
        <v>0</v>
      </c>
      <c r="G1650">
        <f t="shared" si="102"/>
        <v>46</v>
      </c>
      <c r="H1650" t="str">
        <f t="shared" si="103"/>
        <v/>
      </c>
    </row>
    <row r="1651" spans="2:8" x14ac:dyDescent="0.35">
      <c r="B1651" s="6">
        <v>1648</v>
      </c>
      <c r="C1651" t="str">
        <f>INDEX(state,MATCH(Bonus_StatAn!$B1651,Analysis!$A:$A,0))</f>
        <v>successful</v>
      </c>
      <c r="D1651" s="6">
        <f>INDEX(backers,MATCH(Bonus_StatAn!$B1651,Analysis!$A:$A,0))</f>
        <v>90</v>
      </c>
      <c r="E1651" t="b">
        <f t="shared" si="100"/>
        <v>1</v>
      </c>
      <c r="F1651" t="b">
        <f t="shared" si="101"/>
        <v>0</v>
      </c>
      <c r="G1651">
        <f t="shared" si="102"/>
        <v>90</v>
      </c>
      <c r="H1651" t="str">
        <f t="shared" si="103"/>
        <v/>
      </c>
    </row>
    <row r="1652" spans="2:8" x14ac:dyDescent="0.35">
      <c r="B1652" s="6">
        <v>1649</v>
      </c>
      <c r="C1652" t="str">
        <f>INDEX(state,MATCH(Bonus_StatAn!$B1652,Analysis!$A:$A,0))</f>
        <v>successful</v>
      </c>
      <c r="D1652" s="6">
        <f>INDEX(backers,MATCH(Bonus_StatAn!$B1652,Analysis!$A:$A,0))</f>
        <v>81</v>
      </c>
      <c r="E1652" t="b">
        <f t="shared" si="100"/>
        <v>1</v>
      </c>
      <c r="F1652" t="b">
        <f t="shared" si="101"/>
        <v>0</v>
      </c>
      <c r="G1652">
        <f t="shared" si="102"/>
        <v>81</v>
      </c>
      <c r="H1652" t="str">
        <f t="shared" si="103"/>
        <v/>
      </c>
    </row>
    <row r="1653" spans="2:8" x14ac:dyDescent="0.35">
      <c r="B1653" s="6">
        <v>1650</v>
      </c>
      <c r="C1653" t="str">
        <f>INDEX(state,MATCH(Bonus_StatAn!$B1653,Analysis!$A:$A,0))</f>
        <v>successful</v>
      </c>
      <c r="D1653" s="6">
        <f>INDEX(backers,MATCH(Bonus_StatAn!$B1653,Analysis!$A:$A,0))</f>
        <v>32</v>
      </c>
      <c r="E1653" t="b">
        <f t="shared" si="100"/>
        <v>1</v>
      </c>
      <c r="F1653" t="b">
        <f t="shared" si="101"/>
        <v>0</v>
      </c>
      <c r="G1653">
        <f t="shared" si="102"/>
        <v>32</v>
      </c>
      <c r="H1653" t="str">
        <f t="shared" si="103"/>
        <v/>
      </c>
    </row>
    <row r="1654" spans="2:8" x14ac:dyDescent="0.35">
      <c r="B1654" s="6">
        <v>1651</v>
      </c>
      <c r="C1654" t="str">
        <f>INDEX(state,MATCH(Bonus_StatAn!$B1654,Analysis!$A:$A,0))</f>
        <v>successful</v>
      </c>
      <c r="D1654" s="6">
        <f>INDEX(backers,MATCH(Bonus_StatAn!$B1654,Analysis!$A:$A,0))</f>
        <v>20</v>
      </c>
      <c r="E1654" t="b">
        <f t="shared" si="100"/>
        <v>1</v>
      </c>
      <c r="F1654" t="b">
        <f t="shared" si="101"/>
        <v>0</v>
      </c>
      <c r="G1654">
        <f t="shared" si="102"/>
        <v>20</v>
      </c>
      <c r="H1654" t="str">
        <f t="shared" si="103"/>
        <v/>
      </c>
    </row>
    <row r="1655" spans="2:8" x14ac:dyDescent="0.35">
      <c r="B1655" s="6">
        <v>1652</v>
      </c>
      <c r="C1655" t="str">
        <f>INDEX(state,MATCH(Bonus_StatAn!$B1655,Analysis!$A:$A,0))</f>
        <v>successful</v>
      </c>
      <c r="D1655" s="6">
        <f>INDEX(backers,MATCH(Bonus_StatAn!$B1655,Analysis!$A:$A,0))</f>
        <v>70</v>
      </c>
      <c r="E1655" t="b">
        <f t="shared" si="100"/>
        <v>1</v>
      </c>
      <c r="F1655" t="b">
        <f t="shared" si="101"/>
        <v>0</v>
      </c>
      <c r="G1655">
        <f t="shared" si="102"/>
        <v>70</v>
      </c>
      <c r="H1655" t="str">
        <f t="shared" si="103"/>
        <v/>
      </c>
    </row>
    <row r="1656" spans="2:8" x14ac:dyDescent="0.35">
      <c r="B1656" s="6">
        <v>1653</v>
      </c>
      <c r="C1656" t="str">
        <f>INDEX(state,MATCH(Bonus_StatAn!$B1656,Analysis!$A:$A,0))</f>
        <v>successful</v>
      </c>
      <c r="D1656" s="6">
        <f>INDEX(backers,MATCH(Bonus_StatAn!$B1656,Analysis!$A:$A,0))</f>
        <v>168</v>
      </c>
      <c r="E1656" t="b">
        <f t="shared" si="100"/>
        <v>1</v>
      </c>
      <c r="F1656" t="b">
        <f t="shared" si="101"/>
        <v>0</v>
      </c>
      <c r="G1656">
        <f t="shared" si="102"/>
        <v>168</v>
      </c>
      <c r="H1656" t="str">
        <f t="shared" si="103"/>
        <v/>
      </c>
    </row>
    <row r="1657" spans="2:8" x14ac:dyDescent="0.35">
      <c r="B1657" s="6">
        <v>1654</v>
      </c>
      <c r="C1657" t="str">
        <f>INDEX(state,MATCH(Bonus_StatAn!$B1657,Analysis!$A:$A,0))</f>
        <v>successful</v>
      </c>
      <c r="D1657" s="6">
        <f>INDEX(backers,MATCH(Bonus_StatAn!$B1657,Analysis!$A:$A,0))</f>
        <v>34</v>
      </c>
      <c r="E1657" t="b">
        <f t="shared" si="100"/>
        <v>1</v>
      </c>
      <c r="F1657" t="b">
        <f t="shared" si="101"/>
        <v>0</v>
      </c>
      <c r="G1657">
        <f t="shared" si="102"/>
        <v>34</v>
      </c>
      <c r="H1657" t="str">
        <f t="shared" si="103"/>
        <v/>
      </c>
    </row>
    <row r="1658" spans="2:8" x14ac:dyDescent="0.35">
      <c r="B1658" s="6">
        <v>1655</v>
      </c>
      <c r="C1658" t="str">
        <f>INDEX(state,MATCH(Bonus_StatAn!$B1658,Analysis!$A:$A,0))</f>
        <v>successful</v>
      </c>
      <c r="D1658" s="6">
        <f>INDEX(backers,MATCH(Bonus_StatAn!$B1658,Analysis!$A:$A,0))</f>
        <v>48</v>
      </c>
      <c r="E1658" t="b">
        <f t="shared" si="100"/>
        <v>1</v>
      </c>
      <c r="F1658" t="b">
        <f t="shared" si="101"/>
        <v>0</v>
      </c>
      <c r="G1658">
        <f t="shared" si="102"/>
        <v>48</v>
      </c>
      <c r="H1658" t="str">
        <f t="shared" si="103"/>
        <v/>
      </c>
    </row>
    <row r="1659" spans="2:8" x14ac:dyDescent="0.35">
      <c r="B1659" s="6">
        <v>1656</v>
      </c>
      <c r="C1659" t="str">
        <f>INDEX(state,MATCH(Bonus_StatAn!$B1659,Analysis!$A:$A,0))</f>
        <v>successful</v>
      </c>
      <c r="D1659" s="6">
        <f>INDEX(backers,MATCH(Bonus_StatAn!$B1659,Analysis!$A:$A,0))</f>
        <v>48</v>
      </c>
      <c r="E1659" t="b">
        <f t="shared" si="100"/>
        <v>1</v>
      </c>
      <c r="F1659" t="b">
        <f t="shared" si="101"/>
        <v>0</v>
      </c>
      <c r="G1659">
        <f t="shared" si="102"/>
        <v>48</v>
      </c>
      <c r="H1659" t="str">
        <f t="shared" si="103"/>
        <v/>
      </c>
    </row>
    <row r="1660" spans="2:8" x14ac:dyDescent="0.35">
      <c r="B1660" s="6">
        <v>1657</v>
      </c>
      <c r="C1660" t="str">
        <f>INDEX(state,MATCH(Bonus_StatAn!$B1660,Analysis!$A:$A,0))</f>
        <v>successful</v>
      </c>
      <c r="D1660" s="6">
        <f>INDEX(backers,MATCH(Bonus_StatAn!$B1660,Analysis!$A:$A,0))</f>
        <v>221</v>
      </c>
      <c r="E1660" t="b">
        <f t="shared" si="100"/>
        <v>1</v>
      </c>
      <c r="F1660" t="b">
        <f t="shared" si="101"/>
        <v>0</v>
      </c>
      <c r="G1660">
        <f t="shared" si="102"/>
        <v>221</v>
      </c>
      <c r="H1660" t="str">
        <f t="shared" si="103"/>
        <v/>
      </c>
    </row>
    <row r="1661" spans="2:8" x14ac:dyDescent="0.35">
      <c r="B1661" s="6">
        <v>1658</v>
      </c>
      <c r="C1661" t="str">
        <f>INDEX(state,MATCH(Bonus_StatAn!$B1661,Analysis!$A:$A,0))</f>
        <v>successful</v>
      </c>
      <c r="D1661" s="6">
        <f>INDEX(backers,MATCH(Bonus_StatAn!$B1661,Analysis!$A:$A,0))</f>
        <v>107</v>
      </c>
      <c r="E1661" t="b">
        <f t="shared" si="100"/>
        <v>1</v>
      </c>
      <c r="F1661" t="b">
        <f t="shared" si="101"/>
        <v>0</v>
      </c>
      <c r="G1661">
        <f t="shared" si="102"/>
        <v>107</v>
      </c>
      <c r="H1661" t="str">
        <f t="shared" si="103"/>
        <v/>
      </c>
    </row>
    <row r="1662" spans="2:8" x14ac:dyDescent="0.35">
      <c r="B1662" s="6">
        <v>1659</v>
      </c>
      <c r="C1662" t="str">
        <f>INDEX(state,MATCH(Bonus_StatAn!$B1662,Analysis!$A:$A,0))</f>
        <v>successful</v>
      </c>
      <c r="D1662" s="6">
        <f>INDEX(backers,MATCH(Bonus_StatAn!$B1662,Analysis!$A:$A,0))</f>
        <v>45</v>
      </c>
      <c r="E1662" t="b">
        <f t="shared" si="100"/>
        <v>1</v>
      </c>
      <c r="F1662" t="b">
        <f t="shared" si="101"/>
        <v>0</v>
      </c>
      <c r="G1662">
        <f t="shared" si="102"/>
        <v>45</v>
      </c>
      <c r="H1662" t="str">
        <f t="shared" si="103"/>
        <v/>
      </c>
    </row>
    <row r="1663" spans="2:8" x14ac:dyDescent="0.35">
      <c r="B1663" s="6">
        <v>1660</v>
      </c>
      <c r="C1663" t="str">
        <f>INDEX(state,MATCH(Bonus_StatAn!$B1663,Analysis!$A:$A,0))</f>
        <v>successful</v>
      </c>
      <c r="D1663" s="6">
        <f>INDEX(backers,MATCH(Bonus_StatAn!$B1663,Analysis!$A:$A,0))</f>
        <v>36</v>
      </c>
      <c r="E1663" t="b">
        <f t="shared" si="100"/>
        <v>1</v>
      </c>
      <c r="F1663" t="b">
        <f t="shared" si="101"/>
        <v>0</v>
      </c>
      <c r="G1663">
        <f t="shared" si="102"/>
        <v>36</v>
      </c>
      <c r="H1663" t="str">
        <f t="shared" si="103"/>
        <v/>
      </c>
    </row>
    <row r="1664" spans="2:8" x14ac:dyDescent="0.35">
      <c r="B1664" s="6">
        <v>1661</v>
      </c>
      <c r="C1664" t="str">
        <f>INDEX(state,MATCH(Bonus_StatAn!$B1664,Analysis!$A:$A,0))</f>
        <v>successful</v>
      </c>
      <c r="D1664" s="6">
        <f>INDEX(backers,MATCH(Bonus_StatAn!$B1664,Analysis!$A:$A,0))</f>
        <v>101</v>
      </c>
      <c r="E1664" t="b">
        <f t="shared" si="100"/>
        <v>1</v>
      </c>
      <c r="F1664" t="b">
        <f t="shared" si="101"/>
        <v>0</v>
      </c>
      <c r="G1664">
        <f t="shared" si="102"/>
        <v>101</v>
      </c>
      <c r="H1664" t="str">
        <f t="shared" si="103"/>
        <v/>
      </c>
    </row>
    <row r="1665" spans="2:8" x14ac:dyDescent="0.35">
      <c r="B1665" s="6">
        <v>1662</v>
      </c>
      <c r="C1665" t="str">
        <f>INDEX(state,MATCH(Bonus_StatAn!$B1665,Analysis!$A:$A,0))</f>
        <v>successful</v>
      </c>
      <c r="D1665" s="6">
        <f>INDEX(backers,MATCH(Bonus_StatAn!$B1665,Analysis!$A:$A,0))</f>
        <v>62</v>
      </c>
      <c r="E1665" t="b">
        <f t="shared" si="100"/>
        <v>1</v>
      </c>
      <c r="F1665" t="b">
        <f t="shared" si="101"/>
        <v>0</v>
      </c>
      <c r="G1665">
        <f t="shared" si="102"/>
        <v>62</v>
      </c>
      <c r="H1665" t="str">
        <f t="shared" si="103"/>
        <v/>
      </c>
    </row>
    <row r="1666" spans="2:8" x14ac:dyDescent="0.35">
      <c r="B1666" s="6">
        <v>1663</v>
      </c>
      <c r="C1666" t="str">
        <f>INDEX(state,MATCH(Bonus_StatAn!$B1666,Analysis!$A:$A,0))</f>
        <v>successful</v>
      </c>
      <c r="D1666" s="6">
        <f>INDEX(backers,MATCH(Bonus_StatAn!$B1666,Analysis!$A:$A,0))</f>
        <v>32</v>
      </c>
      <c r="E1666" t="b">
        <f t="shared" si="100"/>
        <v>1</v>
      </c>
      <c r="F1666" t="b">
        <f t="shared" si="101"/>
        <v>0</v>
      </c>
      <c r="G1666">
        <f t="shared" si="102"/>
        <v>32</v>
      </c>
      <c r="H1666" t="str">
        <f t="shared" si="103"/>
        <v/>
      </c>
    </row>
    <row r="1667" spans="2:8" x14ac:dyDescent="0.35">
      <c r="B1667" s="6">
        <v>1664</v>
      </c>
      <c r="C1667" t="str">
        <f>INDEX(state,MATCH(Bonus_StatAn!$B1667,Analysis!$A:$A,0))</f>
        <v>successful</v>
      </c>
      <c r="D1667" s="6">
        <f>INDEX(backers,MATCH(Bonus_StatAn!$B1667,Analysis!$A:$A,0))</f>
        <v>89</v>
      </c>
      <c r="E1667" t="b">
        <f t="shared" si="100"/>
        <v>1</v>
      </c>
      <c r="F1667" t="b">
        <f t="shared" si="101"/>
        <v>0</v>
      </c>
      <c r="G1667">
        <f t="shared" si="102"/>
        <v>89</v>
      </c>
      <c r="H1667" t="str">
        <f t="shared" si="103"/>
        <v/>
      </c>
    </row>
    <row r="1668" spans="2:8" x14ac:dyDescent="0.35">
      <c r="B1668" s="6">
        <v>1665</v>
      </c>
      <c r="C1668" t="str">
        <f>INDEX(state,MATCH(Bonus_StatAn!$B1668,Analysis!$A:$A,0))</f>
        <v>successful</v>
      </c>
      <c r="D1668" s="6">
        <f>INDEX(backers,MATCH(Bonus_StatAn!$B1668,Analysis!$A:$A,0))</f>
        <v>93</v>
      </c>
      <c r="E1668" t="b">
        <f t="shared" ref="E1668:E1731" si="104">$C1668="successful"</f>
        <v>1</v>
      </c>
      <c r="F1668" t="b">
        <f t="shared" ref="F1668:F1731" si="105">OR($C1668="canceled", $C1668="failed")</f>
        <v>0</v>
      </c>
      <c r="G1668">
        <f t="shared" ref="G1668:G1731" si="106">IF($E1668, D1668, "")</f>
        <v>93</v>
      </c>
      <c r="H1668" t="str">
        <f t="shared" ref="H1668:H1731" si="107">IF(F1668, D1668, "")</f>
        <v/>
      </c>
    </row>
    <row r="1669" spans="2:8" x14ac:dyDescent="0.35">
      <c r="B1669" s="6">
        <v>1666</v>
      </c>
      <c r="C1669" t="str">
        <f>INDEX(state,MATCH(Bonus_StatAn!$B1669,Analysis!$A:$A,0))</f>
        <v>successful</v>
      </c>
      <c r="D1669" s="6">
        <f>INDEX(backers,MATCH(Bonus_StatAn!$B1669,Analysis!$A:$A,0))</f>
        <v>98</v>
      </c>
      <c r="E1669" t="b">
        <f t="shared" si="104"/>
        <v>1</v>
      </c>
      <c r="F1669" t="b">
        <f t="shared" si="105"/>
        <v>0</v>
      </c>
      <c r="G1669">
        <f t="shared" si="106"/>
        <v>98</v>
      </c>
      <c r="H1669" t="str">
        <f t="shared" si="107"/>
        <v/>
      </c>
    </row>
    <row r="1670" spans="2:8" x14ac:dyDescent="0.35">
      <c r="B1670" s="6">
        <v>1667</v>
      </c>
      <c r="C1670" t="str">
        <f>INDEX(state,MATCH(Bonus_StatAn!$B1670,Analysis!$A:$A,0))</f>
        <v>successful</v>
      </c>
      <c r="D1670" s="6">
        <f>INDEX(backers,MATCH(Bonus_StatAn!$B1670,Analysis!$A:$A,0))</f>
        <v>82</v>
      </c>
      <c r="E1670" t="b">
        <f t="shared" si="104"/>
        <v>1</v>
      </c>
      <c r="F1670" t="b">
        <f t="shared" si="105"/>
        <v>0</v>
      </c>
      <c r="G1670">
        <f t="shared" si="106"/>
        <v>82</v>
      </c>
      <c r="H1670" t="str">
        <f t="shared" si="107"/>
        <v/>
      </c>
    </row>
    <row r="1671" spans="2:8" x14ac:dyDescent="0.35">
      <c r="B1671" s="6">
        <v>1668</v>
      </c>
      <c r="C1671" t="str">
        <f>INDEX(state,MATCH(Bonus_StatAn!$B1671,Analysis!$A:$A,0))</f>
        <v>successful</v>
      </c>
      <c r="D1671" s="6">
        <f>INDEX(backers,MATCH(Bonus_StatAn!$B1671,Analysis!$A:$A,0))</f>
        <v>116</v>
      </c>
      <c r="E1671" t="b">
        <f t="shared" si="104"/>
        <v>1</v>
      </c>
      <c r="F1671" t="b">
        <f t="shared" si="105"/>
        <v>0</v>
      </c>
      <c r="G1671">
        <f t="shared" si="106"/>
        <v>116</v>
      </c>
      <c r="H1671" t="str">
        <f t="shared" si="107"/>
        <v/>
      </c>
    </row>
    <row r="1672" spans="2:8" x14ac:dyDescent="0.35">
      <c r="B1672" s="6">
        <v>1669</v>
      </c>
      <c r="C1672" t="str">
        <f>INDEX(state,MATCH(Bonus_StatAn!$B1672,Analysis!$A:$A,0))</f>
        <v>successful</v>
      </c>
      <c r="D1672" s="6">
        <f>INDEX(backers,MATCH(Bonus_StatAn!$B1672,Analysis!$A:$A,0))</f>
        <v>52</v>
      </c>
      <c r="E1672" t="b">
        <f t="shared" si="104"/>
        <v>1</v>
      </c>
      <c r="F1672" t="b">
        <f t="shared" si="105"/>
        <v>0</v>
      </c>
      <c r="G1672">
        <f t="shared" si="106"/>
        <v>52</v>
      </c>
      <c r="H1672" t="str">
        <f t="shared" si="107"/>
        <v/>
      </c>
    </row>
    <row r="1673" spans="2:8" x14ac:dyDescent="0.35">
      <c r="B1673" s="6">
        <v>1670</v>
      </c>
      <c r="C1673" t="str">
        <f>INDEX(state,MATCH(Bonus_StatAn!$B1673,Analysis!$A:$A,0))</f>
        <v>successful</v>
      </c>
      <c r="D1673" s="6">
        <f>INDEX(backers,MATCH(Bonus_StatAn!$B1673,Analysis!$A:$A,0))</f>
        <v>23</v>
      </c>
      <c r="E1673" t="b">
        <f t="shared" si="104"/>
        <v>1</v>
      </c>
      <c r="F1673" t="b">
        <f t="shared" si="105"/>
        <v>0</v>
      </c>
      <c r="G1673">
        <f t="shared" si="106"/>
        <v>23</v>
      </c>
      <c r="H1673" t="str">
        <f t="shared" si="107"/>
        <v/>
      </c>
    </row>
    <row r="1674" spans="2:8" x14ac:dyDescent="0.35">
      <c r="B1674" s="6">
        <v>1671</v>
      </c>
      <c r="C1674" t="str">
        <f>INDEX(state,MATCH(Bonus_StatAn!$B1674,Analysis!$A:$A,0))</f>
        <v>successful</v>
      </c>
      <c r="D1674" s="6">
        <f>INDEX(backers,MATCH(Bonus_StatAn!$B1674,Analysis!$A:$A,0))</f>
        <v>77</v>
      </c>
      <c r="E1674" t="b">
        <f t="shared" si="104"/>
        <v>1</v>
      </c>
      <c r="F1674" t="b">
        <f t="shared" si="105"/>
        <v>0</v>
      </c>
      <c r="G1674">
        <f t="shared" si="106"/>
        <v>77</v>
      </c>
      <c r="H1674" t="str">
        <f t="shared" si="107"/>
        <v/>
      </c>
    </row>
    <row r="1675" spans="2:8" x14ac:dyDescent="0.35">
      <c r="B1675" s="6">
        <v>1672</v>
      </c>
      <c r="C1675" t="str">
        <f>INDEX(state,MATCH(Bonus_StatAn!$B1675,Analysis!$A:$A,0))</f>
        <v>successful</v>
      </c>
      <c r="D1675" s="6">
        <f>INDEX(backers,MATCH(Bonus_StatAn!$B1675,Analysis!$A:$A,0))</f>
        <v>49</v>
      </c>
      <c r="E1675" t="b">
        <f t="shared" si="104"/>
        <v>1</v>
      </c>
      <c r="F1675" t="b">
        <f t="shared" si="105"/>
        <v>0</v>
      </c>
      <c r="G1675">
        <f t="shared" si="106"/>
        <v>49</v>
      </c>
      <c r="H1675" t="str">
        <f t="shared" si="107"/>
        <v/>
      </c>
    </row>
    <row r="1676" spans="2:8" x14ac:dyDescent="0.35">
      <c r="B1676" s="6">
        <v>1673</v>
      </c>
      <c r="C1676" t="str">
        <f>INDEX(state,MATCH(Bonus_StatAn!$B1676,Analysis!$A:$A,0))</f>
        <v>successful</v>
      </c>
      <c r="D1676" s="6">
        <f>INDEX(backers,MATCH(Bonus_StatAn!$B1676,Analysis!$A:$A,0))</f>
        <v>59</v>
      </c>
      <c r="E1676" t="b">
        <f t="shared" si="104"/>
        <v>1</v>
      </c>
      <c r="F1676" t="b">
        <f t="shared" si="105"/>
        <v>0</v>
      </c>
      <c r="G1676">
        <f t="shared" si="106"/>
        <v>59</v>
      </c>
      <c r="H1676" t="str">
        <f t="shared" si="107"/>
        <v/>
      </c>
    </row>
    <row r="1677" spans="2:8" x14ac:dyDescent="0.35">
      <c r="B1677" s="6">
        <v>1674</v>
      </c>
      <c r="C1677" t="str">
        <f>INDEX(state,MATCH(Bonus_StatAn!$B1677,Analysis!$A:$A,0))</f>
        <v>successful</v>
      </c>
      <c r="D1677" s="6">
        <f>INDEX(backers,MATCH(Bonus_StatAn!$B1677,Analysis!$A:$A,0))</f>
        <v>113</v>
      </c>
      <c r="E1677" t="b">
        <f t="shared" si="104"/>
        <v>1</v>
      </c>
      <c r="F1677" t="b">
        <f t="shared" si="105"/>
        <v>0</v>
      </c>
      <c r="G1677">
        <f t="shared" si="106"/>
        <v>113</v>
      </c>
      <c r="H1677" t="str">
        <f t="shared" si="107"/>
        <v/>
      </c>
    </row>
    <row r="1678" spans="2:8" x14ac:dyDescent="0.35">
      <c r="B1678" s="6">
        <v>1675</v>
      </c>
      <c r="C1678" t="str">
        <f>INDEX(state,MATCH(Bonus_StatAn!$B1678,Analysis!$A:$A,0))</f>
        <v>successful</v>
      </c>
      <c r="D1678" s="6">
        <f>INDEX(backers,MATCH(Bonus_StatAn!$B1678,Analysis!$A:$A,0))</f>
        <v>34</v>
      </c>
      <c r="E1678" t="b">
        <f t="shared" si="104"/>
        <v>1</v>
      </c>
      <c r="F1678" t="b">
        <f t="shared" si="105"/>
        <v>0</v>
      </c>
      <c r="G1678">
        <f t="shared" si="106"/>
        <v>34</v>
      </c>
      <c r="H1678" t="str">
        <f t="shared" si="107"/>
        <v/>
      </c>
    </row>
    <row r="1679" spans="2:8" x14ac:dyDescent="0.35">
      <c r="B1679" s="6">
        <v>1676</v>
      </c>
      <c r="C1679" t="str">
        <f>INDEX(state,MATCH(Bonus_StatAn!$B1679,Analysis!$A:$A,0))</f>
        <v>successful</v>
      </c>
      <c r="D1679" s="6">
        <f>INDEX(backers,MATCH(Bonus_StatAn!$B1679,Analysis!$A:$A,0))</f>
        <v>42</v>
      </c>
      <c r="E1679" t="b">
        <f t="shared" si="104"/>
        <v>1</v>
      </c>
      <c r="F1679" t="b">
        <f t="shared" si="105"/>
        <v>0</v>
      </c>
      <c r="G1679">
        <f t="shared" si="106"/>
        <v>42</v>
      </c>
      <c r="H1679" t="str">
        <f t="shared" si="107"/>
        <v/>
      </c>
    </row>
    <row r="1680" spans="2:8" x14ac:dyDescent="0.35">
      <c r="B1680" s="6">
        <v>1677</v>
      </c>
      <c r="C1680" t="str">
        <f>INDEX(state,MATCH(Bonus_StatAn!$B1680,Analysis!$A:$A,0))</f>
        <v>successful</v>
      </c>
      <c r="D1680" s="6">
        <f>INDEX(backers,MATCH(Bonus_StatAn!$B1680,Analysis!$A:$A,0))</f>
        <v>42</v>
      </c>
      <c r="E1680" t="b">
        <f t="shared" si="104"/>
        <v>1</v>
      </c>
      <c r="F1680" t="b">
        <f t="shared" si="105"/>
        <v>0</v>
      </c>
      <c r="G1680">
        <f t="shared" si="106"/>
        <v>42</v>
      </c>
      <c r="H1680" t="str">
        <f t="shared" si="107"/>
        <v/>
      </c>
    </row>
    <row r="1681" spans="2:8" x14ac:dyDescent="0.35">
      <c r="B1681" s="6">
        <v>1678</v>
      </c>
      <c r="C1681" t="str">
        <f>INDEX(state,MATCH(Bonus_StatAn!$B1681,Analysis!$A:$A,0))</f>
        <v>successful</v>
      </c>
      <c r="D1681" s="6">
        <f>INDEX(backers,MATCH(Bonus_StatAn!$B1681,Analysis!$A:$A,0))</f>
        <v>49</v>
      </c>
      <c r="E1681" t="b">
        <f t="shared" si="104"/>
        <v>1</v>
      </c>
      <c r="F1681" t="b">
        <f t="shared" si="105"/>
        <v>0</v>
      </c>
      <c r="G1681">
        <f t="shared" si="106"/>
        <v>49</v>
      </c>
      <c r="H1681" t="str">
        <f t="shared" si="107"/>
        <v/>
      </c>
    </row>
    <row r="1682" spans="2:8" x14ac:dyDescent="0.35">
      <c r="B1682" s="6">
        <v>1679</v>
      </c>
      <c r="C1682" t="str">
        <f>INDEX(state,MATCH(Bonus_StatAn!$B1682,Analysis!$A:$A,0))</f>
        <v>successful</v>
      </c>
      <c r="D1682" s="6">
        <f>INDEX(backers,MATCH(Bonus_StatAn!$B1682,Analysis!$A:$A,0))</f>
        <v>56</v>
      </c>
      <c r="E1682" t="b">
        <f t="shared" si="104"/>
        <v>1</v>
      </c>
      <c r="F1682" t="b">
        <f t="shared" si="105"/>
        <v>0</v>
      </c>
      <c r="G1682">
        <f t="shared" si="106"/>
        <v>56</v>
      </c>
      <c r="H1682" t="str">
        <f t="shared" si="107"/>
        <v/>
      </c>
    </row>
    <row r="1683" spans="2:8" x14ac:dyDescent="0.35">
      <c r="B1683" s="6">
        <v>1680</v>
      </c>
      <c r="C1683" t="str">
        <f>INDEX(state,MATCH(Bonus_StatAn!$B1683,Analysis!$A:$A,0))</f>
        <v>successful</v>
      </c>
      <c r="D1683" s="6">
        <f>INDEX(backers,MATCH(Bonus_StatAn!$B1683,Analysis!$A:$A,0))</f>
        <v>25</v>
      </c>
      <c r="E1683" t="b">
        <f t="shared" si="104"/>
        <v>1</v>
      </c>
      <c r="F1683" t="b">
        <f t="shared" si="105"/>
        <v>0</v>
      </c>
      <c r="G1683">
        <f t="shared" si="106"/>
        <v>25</v>
      </c>
      <c r="H1683" t="str">
        <f t="shared" si="107"/>
        <v/>
      </c>
    </row>
    <row r="1684" spans="2:8" x14ac:dyDescent="0.35">
      <c r="B1684" s="6">
        <v>1681</v>
      </c>
      <c r="C1684" t="str">
        <f>INDEX(state,MATCH(Bonus_StatAn!$B1684,Analysis!$A:$A,0))</f>
        <v>live</v>
      </c>
      <c r="D1684" s="6">
        <f>INDEX(backers,MATCH(Bonus_StatAn!$B1684,Analysis!$A:$A,0))</f>
        <v>884</v>
      </c>
      <c r="E1684" t="b">
        <f t="shared" si="104"/>
        <v>0</v>
      </c>
      <c r="F1684" t="b">
        <f t="shared" si="105"/>
        <v>0</v>
      </c>
      <c r="G1684" t="str">
        <f t="shared" si="106"/>
        <v/>
      </c>
      <c r="H1684" t="str">
        <f t="shared" si="107"/>
        <v/>
      </c>
    </row>
    <row r="1685" spans="2:8" x14ac:dyDescent="0.35">
      <c r="B1685" s="6">
        <v>1682</v>
      </c>
      <c r="C1685" t="str">
        <f>INDEX(state,MATCH(Bonus_StatAn!$B1685,Analysis!$A:$A,0))</f>
        <v>live</v>
      </c>
      <c r="D1685" s="6">
        <f>INDEX(backers,MATCH(Bonus_StatAn!$B1685,Analysis!$A:$A,0))</f>
        <v>0</v>
      </c>
      <c r="E1685" t="b">
        <f t="shared" si="104"/>
        <v>0</v>
      </c>
      <c r="F1685" t="b">
        <f t="shared" si="105"/>
        <v>0</v>
      </c>
      <c r="G1685" t="str">
        <f t="shared" si="106"/>
        <v/>
      </c>
      <c r="H1685" t="str">
        <f t="shared" si="107"/>
        <v/>
      </c>
    </row>
    <row r="1686" spans="2:8" x14ac:dyDescent="0.35">
      <c r="B1686" s="6">
        <v>1683</v>
      </c>
      <c r="C1686" t="str">
        <f>INDEX(state,MATCH(Bonus_StatAn!$B1686,Analysis!$A:$A,0))</f>
        <v>live</v>
      </c>
      <c r="D1686" s="6">
        <f>INDEX(backers,MATCH(Bonus_StatAn!$B1686,Analysis!$A:$A,0))</f>
        <v>10</v>
      </c>
      <c r="E1686" t="b">
        <f t="shared" si="104"/>
        <v>0</v>
      </c>
      <c r="F1686" t="b">
        <f t="shared" si="105"/>
        <v>0</v>
      </c>
      <c r="G1686" t="str">
        <f t="shared" si="106"/>
        <v/>
      </c>
      <c r="H1686" t="str">
        <f t="shared" si="107"/>
        <v/>
      </c>
    </row>
    <row r="1687" spans="2:8" x14ac:dyDescent="0.35">
      <c r="B1687" s="6">
        <v>1684</v>
      </c>
      <c r="C1687" t="str">
        <f>INDEX(state,MATCH(Bonus_StatAn!$B1687,Analysis!$A:$A,0))</f>
        <v>live</v>
      </c>
      <c r="D1687" s="6">
        <f>INDEX(backers,MATCH(Bonus_StatAn!$B1687,Analysis!$A:$A,0))</f>
        <v>101</v>
      </c>
      <c r="E1687" t="b">
        <f t="shared" si="104"/>
        <v>0</v>
      </c>
      <c r="F1687" t="b">
        <f t="shared" si="105"/>
        <v>0</v>
      </c>
      <c r="G1687" t="str">
        <f t="shared" si="106"/>
        <v/>
      </c>
      <c r="H1687" t="str">
        <f t="shared" si="107"/>
        <v/>
      </c>
    </row>
    <row r="1688" spans="2:8" x14ac:dyDescent="0.35">
      <c r="B1688" s="6">
        <v>1685</v>
      </c>
      <c r="C1688" t="str">
        <f>INDEX(state,MATCH(Bonus_StatAn!$B1688,Analysis!$A:$A,0))</f>
        <v>live</v>
      </c>
      <c r="D1688" s="6">
        <f>INDEX(backers,MATCH(Bonus_StatAn!$B1688,Analysis!$A:$A,0))</f>
        <v>15</v>
      </c>
      <c r="E1688" t="b">
        <f t="shared" si="104"/>
        <v>0</v>
      </c>
      <c r="F1688" t="b">
        <f t="shared" si="105"/>
        <v>0</v>
      </c>
      <c r="G1688" t="str">
        <f t="shared" si="106"/>
        <v/>
      </c>
      <c r="H1688" t="str">
        <f t="shared" si="107"/>
        <v/>
      </c>
    </row>
    <row r="1689" spans="2:8" x14ac:dyDescent="0.35">
      <c r="B1689" s="6">
        <v>1686</v>
      </c>
      <c r="C1689" t="str">
        <f>INDEX(state,MATCH(Bonus_StatAn!$B1689,Analysis!$A:$A,0))</f>
        <v>live</v>
      </c>
      <c r="D1689" s="6">
        <f>INDEX(backers,MATCH(Bonus_StatAn!$B1689,Analysis!$A:$A,0))</f>
        <v>1</v>
      </c>
      <c r="E1689" t="b">
        <f t="shared" si="104"/>
        <v>0</v>
      </c>
      <c r="F1689" t="b">
        <f t="shared" si="105"/>
        <v>0</v>
      </c>
      <c r="G1689" t="str">
        <f t="shared" si="106"/>
        <v/>
      </c>
      <c r="H1689" t="str">
        <f t="shared" si="107"/>
        <v/>
      </c>
    </row>
    <row r="1690" spans="2:8" x14ac:dyDescent="0.35">
      <c r="B1690" s="6">
        <v>1687</v>
      </c>
      <c r="C1690" t="str">
        <f>INDEX(state,MATCH(Bonus_StatAn!$B1690,Analysis!$A:$A,0))</f>
        <v>live</v>
      </c>
      <c r="D1690" s="6">
        <f>INDEX(backers,MATCH(Bonus_StatAn!$B1690,Analysis!$A:$A,0))</f>
        <v>39</v>
      </c>
      <c r="E1690" t="b">
        <f t="shared" si="104"/>
        <v>0</v>
      </c>
      <c r="F1690" t="b">
        <f t="shared" si="105"/>
        <v>0</v>
      </c>
      <c r="G1690" t="str">
        <f t="shared" si="106"/>
        <v/>
      </c>
      <c r="H1690" t="str">
        <f t="shared" si="107"/>
        <v/>
      </c>
    </row>
    <row r="1691" spans="2:8" x14ac:dyDescent="0.35">
      <c r="B1691" s="6">
        <v>1688</v>
      </c>
      <c r="C1691" t="str">
        <f>INDEX(state,MATCH(Bonus_StatAn!$B1691,Analysis!$A:$A,0))</f>
        <v>live</v>
      </c>
      <c r="D1691" s="6">
        <f>INDEX(backers,MATCH(Bonus_StatAn!$B1691,Analysis!$A:$A,0))</f>
        <v>7</v>
      </c>
      <c r="E1691" t="b">
        <f t="shared" si="104"/>
        <v>0</v>
      </c>
      <c r="F1691" t="b">
        <f t="shared" si="105"/>
        <v>0</v>
      </c>
      <c r="G1691" t="str">
        <f t="shared" si="106"/>
        <v/>
      </c>
      <c r="H1691" t="str">
        <f t="shared" si="107"/>
        <v/>
      </c>
    </row>
    <row r="1692" spans="2:8" x14ac:dyDescent="0.35">
      <c r="B1692" s="6">
        <v>1689</v>
      </c>
      <c r="C1692" t="str">
        <f>INDEX(state,MATCH(Bonus_StatAn!$B1692,Analysis!$A:$A,0))</f>
        <v>live</v>
      </c>
      <c r="D1692" s="6">
        <f>INDEX(backers,MATCH(Bonus_StatAn!$B1692,Analysis!$A:$A,0))</f>
        <v>14</v>
      </c>
      <c r="E1692" t="b">
        <f t="shared" si="104"/>
        <v>0</v>
      </c>
      <c r="F1692" t="b">
        <f t="shared" si="105"/>
        <v>0</v>
      </c>
      <c r="G1692" t="str">
        <f t="shared" si="106"/>
        <v/>
      </c>
      <c r="H1692" t="str">
        <f t="shared" si="107"/>
        <v/>
      </c>
    </row>
    <row r="1693" spans="2:8" x14ac:dyDescent="0.35">
      <c r="B1693" s="6">
        <v>1690</v>
      </c>
      <c r="C1693" t="str">
        <f>INDEX(state,MATCH(Bonus_StatAn!$B1693,Analysis!$A:$A,0))</f>
        <v>live</v>
      </c>
      <c r="D1693" s="6">
        <f>INDEX(backers,MATCH(Bonus_StatAn!$B1693,Analysis!$A:$A,0))</f>
        <v>11</v>
      </c>
      <c r="E1693" t="b">
        <f t="shared" si="104"/>
        <v>0</v>
      </c>
      <c r="F1693" t="b">
        <f t="shared" si="105"/>
        <v>0</v>
      </c>
      <c r="G1693" t="str">
        <f t="shared" si="106"/>
        <v/>
      </c>
      <c r="H1693" t="str">
        <f t="shared" si="107"/>
        <v/>
      </c>
    </row>
    <row r="1694" spans="2:8" x14ac:dyDescent="0.35">
      <c r="B1694" s="6">
        <v>1691</v>
      </c>
      <c r="C1694" t="str">
        <f>INDEX(state,MATCH(Bonus_StatAn!$B1694,Analysis!$A:$A,0))</f>
        <v>live</v>
      </c>
      <c r="D1694" s="6">
        <f>INDEX(backers,MATCH(Bonus_StatAn!$B1694,Analysis!$A:$A,0))</f>
        <v>38</v>
      </c>
      <c r="E1694" t="b">
        <f t="shared" si="104"/>
        <v>0</v>
      </c>
      <c r="F1694" t="b">
        <f t="shared" si="105"/>
        <v>0</v>
      </c>
      <c r="G1694" t="str">
        <f t="shared" si="106"/>
        <v/>
      </c>
      <c r="H1694" t="str">
        <f t="shared" si="107"/>
        <v/>
      </c>
    </row>
    <row r="1695" spans="2:8" x14ac:dyDescent="0.35">
      <c r="B1695" s="6">
        <v>1692</v>
      </c>
      <c r="C1695" t="str">
        <f>INDEX(state,MATCH(Bonus_StatAn!$B1695,Analysis!$A:$A,0))</f>
        <v>live</v>
      </c>
      <c r="D1695" s="6">
        <f>INDEX(backers,MATCH(Bonus_StatAn!$B1695,Analysis!$A:$A,0))</f>
        <v>15</v>
      </c>
      <c r="E1695" t="b">
        <f t="shared" si="104"/>
        <v>0</v>
      </c>
      <c r="F1695" t="b">
        <f t="shared" si="105"/>
        <v>0</v>
      </c>
      <c r="G1695" t="str">
        <f t="shared" si="106"/>
        <v/>
      </c>
      <c r="H1695" t="str">
        <f t="shared" si="107"/>
        <v/>
      </c>
    </row>
    <row r="1696" spans="2:8" x14ac:dyDescent="0.35">
      <c r="B1696" s="6">
        <v>1693</v>
      </c>
      <c r="C1696" t="str">
        <f>INDEX(state,MATCH(Bonus_StatAn!$B1696,Analysis!$A:$A,0))</f>
        <v>live</v>
      </c>
      <c r="D1696" s="6">
        <f>INDEX(backers,MATCH(Bonus_StatAn!$B1696,Analysis!$A:$A,0))</f>
        <v>8</v>
      </c>
      <c r="E1696" t="b">
        <f t="shared" si="104"/>
        <v>0</v>
      </c>
      <c r="F1696" t="b">
        <f t="shared" si="105"/>
        <v>0</v>
      </c>
      <c r="G1696" t="str">
        <f t="shared" si="106"/>
        <v/>
      </c>
      <c r="H1696" t="str">
        <f t="shared" si="107"/>
        <v/>
      </c>
    </row>
    <row r="1697" spans="2:8" x14ac:dyDescent="0.35">
      <c r="B1697" s="6">
        <v>1694</v>
      </c>
      <c r="C1697" t="str">
        <f>INDEX(state,MATCH(Bonus_StatAn!$B1697,Analysis!$A:$A,0))</f>
        <v>live</v>
      </c>
      <c r="D1697" s="6">
        <f>INDEX(backers,MATCH(Bonus_StatAn!$B1697,Analysis!$A:$A,0))</f>
        <v>1</v>
      </c>
      <c r="E1697" t="b">
        <f t="shared" si="104"/>
        <v>0</v>
      </c>
      <c r="F1697" t="b">
        <f t="shared" si="105"/>
        <v>0</v>
      </c>
      <c r="G1697" t="str">
        <f t="shared" si="106"/>
        <v/>
      </c>
      <c r="H1697" t="str">
        <f t="shared" si="107"/>
        <v/>
      </c>
    </row>
    <row r="1698" spans="2:8" x14ac:dyDescent="0.35">
      <c r="B1698" s="6">
        <v>1695</v>
      </c>
      <c r="C1698" t="str">
        <f>INDEX(state,MATCH(Bonus_StatAn!$B1698,Analysis!$A:$A,0))</f>
        <v>live</v>
      </c>
      <c r="D1698" s="6">
        <f>INDEX(backers,MATCH(Bonus_StatAn!$B1698,Analysis!$A:$A,0))</f>
        <v>23</v>
      </c>
      <c r="E1698" t="b">
        <f t="shared" si="104"/>
        <v>0</v>
      </c>
      <c r="F1698" t="b">
        <f t="shared" si="105"/>
        <v>0</v>
      </c>
      <c r="G1698" t="str">
        <f t="shared" si="106"/>
        <v/>
      </c>
      <c r="H1698" t="str">
        <f t="shared" si="107"/>
        <v/>
      </c>
    </row>
    <row r="1699" spans="2:8" x14ac:dyDescent="0.35">
      <c r="B1699" s="6">
        <v>1696</v>
      </c>
      <c r="C1699" t="str">
        <f>INDEX(state,MATCH(Bonus_StatAn!$B1699,Analysis!$A:$A,0))</f>
        <v>live</v>
      </c>
      <c r="D1699" s="6">
        <f>INDEX(backers,MATCH(Bonus_StatAn!$B1699,Analysis!$A:$A,0))</f>
        <v>0</v>
      </c>
      <c r="E1699" t="b">
        <f t="shared" si="104"/>
        <v>0</v>
      </c>
      <c r="F1699" t="b">
        <f t="shared" si="105"/>
        <v>0</v>
      </c>
      <c r="G1699" t="str">
        <f t="shared" si="106"/>
        <v/>
      </c>
      <c r="H1699" t="str">
        <f t="shared" si="107"/>
        <v/>
      </c>
    </row>
    <row r="1700" spans="2:8" x14ac:dyDescent="0.35">
      <c r="B1700" s="6">
        <v>1697</v>
      </c>
      <c r="C1700" t="str">
        <f>INDEX(state,MATCH(Bonus_StatAn!$B1700,Analysis!$A:$A,0))</f>
        <v>live</v>
      </c>
      <c r="D1700" s="6">
        <f>INDEX(backers,MATCH(Bonus_StatAn!$B1700,Analysis!$A:$A,0))</f>
        <v>22</v>
      </c>
      <c r="E1700" t="b">
        <f t="shared" si="104"/>
        <v>0</v>
      </c>
      <c r="F1700" t="b">
        <f t="shared" si="105"/>
        <v>0</v>
      </c>
      <c r="G1700" t="str">
        <f t="shared" si="106"/>
        <v/>
      </c>
      <c r="H1700" t="str">
        <f t="shared" si="107"/>
        <v/>
      </c>
    </row>
    <row r="1701" spans="2:8" x14ac:dyDescent="0.35">
      <c r="B1701" s="6">
        <v>1698</v>
      </c>
      <c r="C1701" t="str">
        <f>INDEX(state,MATCH(Bonus_StatAn!$B1701,Analysis!$A:$A,0))</f>
        <v>live</v>
      </c>
      <c r="D1701" s="6">
        <f>INDEX(backers,MATCH(Bonus_StatAn!$B1701,Analysis!$A:$A,0))</f>
        <v>0</v>
      </c>
      <c r="E1701" t="b">
        <f t="shared" si="104"/>
        <v>0</v>
      </c>
      <c r="F1701" t="b">
        <f t="shared" si="105"/>
        <v>0</v>
      </c>
      <c r="G1701" t="str">
        <f t="shared" si="106"/>
        <v/>
      </c>
      <c r="H1701" t="str">
        <f t="shared" si="107"/>
        <v/>
      </c>
    </row>
    <row r="1702" spans="2:8" x14ac:dyDescent="0.35">
      <c r="B1702" s="6">
        <v>1699</v>
      </c>
      <c r="C1702" t="str">
        <f>INDEX(state,MATCH(Bonus_StatAn!$B1702,Analysis!$A:$A,0))</f>
        <v>live</v>
      </c>
      <c r="D1702" s="6">
        <f>INDEX(backers,MATCH(Bonus_StatAn!$B1702,Analysis!$A:$A,0))</f>
        <v>4</v>
      </c>
      <c r="E1702" t="b">
        <f t="shared" si="104"/>
        <v>0</v>
      </c>
      <c r="F1702" t="b">
        <f t="shared" si="105"/>
        <v>0</v>
      </c>
      <c r="G1702" t="str">
        <f t="shared" si="106"/>
        <v/>
      </c>
      <c r="H1702" t="str">
        <f t="shared" si="107"/>
        <v/>
      </c>
    </row>
    <row r="1703" spans="2:8" x14ac:dyDescent="0.35">
      <c r="B1703" s="6">
        <v>1700</v>
      </c>
      <c r="C1703" t="str">
        <f>INDEX(state,MATCH(Bonus_StatAn!$B1703,Analysis!$A:$A,0))</f>
        <v>live</v>
      </c>
      <c r="D1703" s="6">
        <f>INDEX(backers,MATCH(Bonus_StatAn!$B1703,Analysis!$A:$A,0))</f>
        <v>79</v>
      </c>
      <c r="E1703" t="b">
        <f t="shared" si="104"/>
        <v>0</v>
      </c>
      <c r="F1703" t="b">
        <f t="shared" si="105"/>
        <v>0</v>
      </c>
      <c r="G1703" t="str">
        <f t="shared" si="106"/>
        <v/>
      </c>
      <c r="H1703" t="str">
        <f t="shared" si="107"/>
        <v/>
      </c>
    </row>
    <row r="1704" spans="2:8" x14ac:dyDescent="0.35">
      <c r="B1704" s="6">
        <v>1701</v>
      </c>
      <c r="C1704" t="str">
        <f>INDEX(state,MATCH(Bonus_StatAn!$B1704,Analysis!$A:$A,0))</f>
        <v>failed</v>
      </c>
      <c r="D1704" s="6">
        <f>INDEX(backers,MATCH(Bonus_StatAn!$B1704,Analysis!$A:$A,0))</f>
        <v>2</v>
      </c>
      <c r="E1704" t="b">
        <f t="shared" si="104"/>
        <v>0</v>
      </c>
      <c r="F1704" t="b">
        <f t="shared" si="105"/>
        <v>1</v>
      </c>
      <c r="G1704" t="str">
        <f t="shared" si="106"/>
        <v/>
      </c>
      <c r="H1704">
        <f t="shared" si="107"/>
        <v>2</v>
      </c>
    </row>
    <row r="1705" spans="2:8" x14ac:dyDescent="0.35">
      <c r="B1705" s="6">
        <v>1702</v>
      </c>
      <c r="C1705" t="str">
        <f>INDEX(state,MATCH(Bonus_StatAn!$B1705,Analysis!$A:$A,0))</f>
        <v>failed</v>
      </c>
      <c r="D1705" s="6">
        <f>INDEX(backers,MATCH(Bonus_StatAn!$B1705,Analysis!$A:$A,0))</f>
        <v>1</v>
      </c>
      <c r="E1705" t="b">
        <f t="shared" si="104"/>
        <v>0</v>
      </c>
      <c r="F1705" t="b">
        <f t="shared" si="105"/>
        <v>1</v>
      </c>
      <c r="G1705" t="str">
        <f t="shared" si="106"/>
        <v/>
      </c>
      <c r="H1705">
        <f t="shared" si="107"/>
        <v>1</v>
      </c>
    </row>
    <row r="1706" spans="2:8" x14ac:dyDescent="0.35">
      <c r="B1706" s="6">
        <v>1703</v>
      </c>
      <c r="C1706" t="str">
        <f>INDEX(state,MATCH(Bonus_StatAn!$B1706,Analysis!$A:$A,0))</f>
        <v>failed</v>
      </c>
      <c r="D1706" s="6">
        <f>INDEX(backers,MATCH(Bonus_StatAn!$B1706,Analysis!$A:$A,0))</f>
        <v>2</v>
      </c>
      <c r="E1706" t="b">
        <f t="shared" si="104"/>
        <v>0</v>
      </c>
      <c r="F1706" t="b">
        <f t="shared" si="105"/>
        <v>1</v>
      </c>
      <c r="G1706" t="str">
        <f t="shared" si="106"/>
        <v/>
      </c>
      <c r="H1706">
        <f t="shared" si="107"/>
        <v>2</v>
      </c>
    </row>
    <row r="1707" spans="2:8" x14ac:dyDescent="0.35">
      <c r="B1707" s="6">
        <v>1704</v>
      </c>
      <c r="C1707" t="str">
        <f>INDEX(state,MATCH(Bonus_StatAn!$B1707,Analysis!$A:$A,0))</f>
        <v>failed</v>
      </c>
      <c r="D1707" s="6">
        <f>INDEX(backers,MATCH(Bonus_StatAn!$B1707,Analysis!$A:$A,0))</f>
        <v>11</v>
      </c>
      <c r="E1707" t="b">
        <f t="shared" si="104"/>
        <v>0</v>
      </c>
      <c r="F1707" t="b">
        <f t="shared" si="105"/>
        <v>1</v>
      </c>
      <c r="G1707" t="str">
        <f t="shared" si="106"/>
        <v/>
      </c>
      <c r="H1707">
        <f t="shared" si="107"/>
        <v>11</v>
      </c>
    </row>
    <row r="1708" spans="2:8" x14ac:dyDescent="0.35">
      <c r="B1708" s="6">
        <v>1705</v>
      </c>
      <c r="C1708" t="str">
        <f>INDEX(state,MATCH(Bonus_StatAn!$B1708,Analysis!$A:$A,0))</f>
        <v>failed</v>
      </c>
      <c r="D1708" s="6">
        <f>INDEX(backers,MATCH(Bonus_StatAn!$B1708,Analysis!$A:$A,0))</f>
        <v>0</v>
      </c>
      <c r="E1708" t="b">
        <f t="shared" si="104"/>
        <v>0</v>
      </c>
      <c r="F1708" t="b">
        <f t="shared" si="105"/>
        <v>1</v>
      </c>
      <c r="G1708" t="str">
        <f t="shared" si="106"/>
        <v/>
      </c>
      <c r="H1708">
        <f t="shared" si="107"/>
        <v>0</v>
      </c>
    </row>
    <row r="1709" spans="2:8" x14ac:dyDescent="0.35">
      <c r="B1709" s="6">
        <v>1706</v>
      </c>
      <c r="C1709" t="str">
        <f>INDEX(state,MATCH(Bonus_StatAn!$B1709,Analysis!$A:$A,0))</f>
        <v>failed</v>
      </c>
      <c r="D1709" s="6">
        <f>INDEX(backers,MATCH(Bonus_StatAn!$B1709,Analysis!$A:$A,0))</f>
        <v>0</v>
      </c>
      <c r="E1709" t="b">
        <f t="shared" si="104"/>
        <v>0</v>
      </c>
      <c r="F1709" t="b">
        <f t="shared" si="105"/>
        <v>1</v>
      </c>
      <c r="G1709" t="str">
        <f t="shared" si="106"/>
        <v/>
      </c>
      <c r="H1709">
        <f t="shared" si="107"/>
        <v>0</v>
      </c>
    </row>
    <row r="1710" spans="2:8" x14ac:dyDescent="0.35">
      <c r="B1710" s="6">
        <v>1707</v>
      </c>
      <c r="C1710" t="str">
        <f>INDEX(state,MATCH(Bonus_StatAn!$B1710,Analysis!$A:$A,0))</f>
        <v>failed</v>
      </c>
      <c r="D1710" s="6">
        <f>INDEX(backers,MATCH(Bonus_StatAn!$B1710,Analysis!$A:$A,0))</f>
        <v>9</v>
      </c>
      <c r="E1710" t="b">
        <f t="shared" si="104"/>
        <v>0</v>
      </c>
      <c r="F1710" t="b">
        <f t="shared" si="105"/>
        <v>1</v>
      </c>
      <c r="G1710" t="str">
        <f t="shared" si="106"/>
        <v/>
      </c>
      <c r="H1710">
        <f t="shared" si="107"/>
        <v>9</v>
      </c>
    </row>
    <row r="1711" spans="2:8" x14ac:dyDescent="0.35">
      <c r="B1711" s="6">
        <v>1708</v>
      </c>
      <c r="C1711" t="str">
        <f>INDEX(state,MATCH(Bonus_StatAn!$B1711,Analysis!$A:$A,0))</f>
        <v>failed</v>
      </c>
      <c r="D1711" s="6">
        <f>INDEX(backers,MATCH(Bonus_StatAn!$B1711,Analysis!$A:$A,0))</f>
        <v>0</v>
      </c>
      <c r="E1711" t="b">
        <f t="shared" si="104"/>
        <v>0</v>
      </c>
      <c r="F1711" t="b">
        <f t="shared" si="105"/>
        <v>1</v>
      </c>
      <c r="G1711" t="str">
        <f t="shared" si="106"/>
        <v/>
      </c>
      <c r="H1711">
        <f t="shared" si="107"/>
        <v>0</v>
      </c>
    </row>
    <row r="1712" spans="2:8" x14ac:dyDescent="0.35">
      <c r="B1712" s="6">
        <v>1709</v>
      </c>
      <c r="C1712" t="str">
        <f>INDEX(state,MATCH(Bonus_StatAn!$B1712,Analysis!$A:$A,0))</f>
        <v>failed</v>
      </c>
      <c r="D1712" s="6">
        <f>INDEX(backers,MATCH(Bonus_StatAn!$B1712,Analysis!$A:$A,0))</f>
        <v>4</v>
      </c>
      <c r="E1712" t="b">
        <f t="shared" si="104"/>
        <v>0</v>
      </c>
      <c r="F1712" t="b">
        <f t="shared" si="105"/>
        <v>1</v>
      </c>
      <c r="G1712" t="str">
        <f t="shared" si="106"/>
        <v/>
      </c>
      <c r="H1712">
        <f t="shared" si="107"/>
        <v>4</v>
      </c>
    </row>
    <row r="1713" spans="2:8" x14ac:dyDescent="0.35">
      <c r="B1713" s="6">
        <v>1710</v>
      </c>
      <c r="C1713" t="str">
        <f>INDEX(state,MATCH(Bonus_StatAn!$B1713,Analysis!$A:$A,0))</f>
        <v>failed</v>
      </c>
      <c r="D1713" s="6">
        <f>INDEX(backers,MATCH(Bonus_StatAn!$B1713,Analysis!$A:$A,0))</f>
        <v>1</v>
      </c>
      <c r="E1713" t="b">
        <f t="shared" si="104"/>
        <v>0</v>
      </c>
      <c r="F1713" t="b">
        <f t="shared" si="105"/>
        <v>1</v>
      </c>
      <c r="G1713" t="str">
        <f t="shared" si="106"/>
        <v/>
      </c>
      <c r="H1713">
        <f t="shared" si="107"/>
        <v>1</v>
      </c>
    </row>
    <row r="1714" spans="2:8" x14ac:dyDescent="0.35">
      <c r="B1714" s="6">
        <v>1711</v>
      </c>
      <c r="C1714" t="str">
        <f>INDEX(state,MATCH(Bonus_StatAn!$B1714,Analysis!$A:$A,0))</f>
        <v>failed</v>
      </c>
      <c r="D1714" s="6">
        <f>INDEX(backers,MATCH(Bonus_StatAn!$B1714,Analysis!$A:$A,0))</f>
        <v>2</v>
      </c>
      <c r="E1714" t="b">
        <f t="shared" si="104"/>
        <v>0</v>
      </c>
      <c r="F1714" t="b">
        <f t="shared" si="105"/>
        <v>1</v>
      </c>
      <c r="G1714" t="str">
        <f t="shared" si="106"/>
        <v/>
      </c>
      <c r="H1714">
        <f t="shared" si="107"/>
        <v>2</v>
      </c>
    </row>
    <row r="1715" spans="2:8" x14ac:dyDescent="0.35">
      <c r="B1715" s="6">
        <v>1712</v>
      </c>
      <c r="C1715" t="str">
        <f>INDEX(state,MATCH(Bonus_StatAn!$B1715,Analysis!$A:$A,0))</f>
        <v>failed</v>
      </c>
      <c r="D1715" s="6">
        <f>INDEX(backers,MATCH(Bonus_StatAn!$B1715,Analysis!$A:$A,0))</f>
        <v>0</v>
      </c>
      <c r="E1715" t="b">
        <f t="shared" si="104"/>
        <v>0</v>
      </c>
      <c r="F1715" t="b">
        <f t="shared" si="105"/>
        <v>1</v>
      </c>
      <c r="G1715" t="str">
        <f t="shared" si="106"/>
        <v/>
      </c>
      <c r="H1715">
        <f t="shared" si="107"/>
        <v>0</v>
      </c>
    </row>
    <row r="1716" spans="2:8" x14ac:dyDescent="0.35">
      <c r="B1716" s="6">
        <v>1713</v>
      </c>
      <c r="C1716" t="str">
        <f>INDEX(state,MATCH(Bonus_StatAn!$B1716,Analysis!$A:$A,0))</f>
        <v>failed</v>
      </c>
      <c r="D1716" s="6">
        <f>INDEX(backers,MATCH(Bonus_StatAn!$B1716,Analysis!$A:$A,0))</f>
        <v>1</v>
      </c>
      <c r="E1716" t="b">
        <f t="shared" si="104"/>
        <v>0</v>
      </c>
      <c r="F1716" t="b">
        <f t="shared" si="105"/>
        <v>1</v>
      </c>
      <c r="G1716" t="str">
        <f t="shared" si="106"/>
        <v/>
      </c>
      <c r="H1716">
        <f t="shared" si="107"/>
        <v>1</v>
      </c>
    </row>
    <row r="1717" spans="2:8" x14ac:dyDescent="0.35">
      <c r="B1717" s="6">
        <v>1714</v>
      </c>
      <c r="C1717" t="str">
        <f>INDEX(state,MATCH(Bonus_StatAn!$B1717,Analysis!$A:$A,0))</f>
        <v>failed</v>
      </c>
      <c r="D1717" s="6">
        <f>INDEX(backers,MATCH(Bonus_StatAn!$B1717,Analysis!$A:$A,0))</f>
        <v>17</v>
      </c>
      <c r="E1717" t="b">
        <f t="shared" si="104"/>
        <v>0</v>
      </c>
      <c r="F1717" t="b">
        <f t="shared" si="105"/>
        <v>1</v>
      </c>
      <c r="G1717" t="str">
        <f t="shared" si="106"/>
        <v/>
      </c>
      <c r="H1717">
        <f t="shared" si="107"/>
        <v>17</v>
      </c>
    </row>
    <row r="1718" spans="2:8" x14ac:dyDescent="0.35">
      <c r="B1718" s="6">
        <v>1715</v>
      </c>
      <c r="C1718" t="str">
        <f>INDEX(state,MATCH(Bonus_StatAn!$B1718,Analysis!$A:$A,0))</f>
        <v>failed</v>
      </c>
      <c r="D1718" s="6">
        <f>INDEX(backers,MATCH(Bonus_StatAn!$B1718,Analysis!$A:$A,0))</f>
        <v>2</v>
      </c>
      <c r="E1718" t="b">
        <f t="shared" si="104"/>
        <v>0</v>
      </c>
      <c r="F1718" t="b">
        <f t="shared" si="105"/>
        <v>1</v>
      </c>
      <c r="G1718" t="str">
        <f t="shared" si="106"/>
        <v/>
      </c>
      <c r="H1718">
        <f t="shared" si="107"/>
        <v>2</v>
      </c>
    </row>
    <row r="1719" spans="2:8" x14ac:dyDescent="0.35">
      <c r="B1719" s="6">
        <v>1716</v>
      </c>
      <c r="C1719" t="str">
        <f>INDEX(state,MATCH(Bonus_StatAn!$B1719,Analysis!$A:$A,0))</f>
        <v>failed</v>
      </c>
      <c r="D1719" s="6">
        <f>INDEX(backers,MATCH(Bonus_StatAn!$B1719,Analysis!$A:$A,0))</f>
        <v>3</v>
      </c>
      <c r="E1719" t="b">
        <f t="shared" si="104"/>
        <v>0</v>
      </c>
      <c r="F1719" t="b">
        <f t="shared" si="105"/>
        <v>1</v>
      </c>
      <c r="G1719" t="str">
        <f t="shared" si="106"/>
        <v/>
      </c>
      <c r="H1719">
        <f t="shared" si="107"/>
        <v>3</v>
      </c>
    </row>
    <row r="1720" spans="2:8" x14ac:dyDescent="0.35">
      <c r="B1720" s="6">
        <v>1717</v>
      </c>
      <c r="C1720" t="str">
        <f>INDEX(state,MATCH(Bonus_StatAn!$B1720,Analysis!$A:$A,0))</f>
        <v>failed</v>
      </c>
      <c r="D1720" s="6">
        <f>INDEX(backers,MATCH(Bonus_StatAn!$B1720,Analysis!$A:$A,0))</f>
        <v>41</v>
      </c>
      <c r="E1720" t="b">
        <f t="shared" si="104"/>
        <v>0</v>
      </c>
      <c r="F1720" t="b">
        <f t="shared" si="105"/>
        <v>1</v>
      </c>
      <c r="G1720" t="str">
        <f t="shared" si="106"/>
        <v/>
      </c>
      <c r="H1720">
        <f t="shared" si="107"/>
        <v>41</v>
      </c>
    </row>
    <row r="1721" spans="2:8" x14ac:dyDescent="0.35">
      <c r="B1721" s="6">
        <v>1718</v>
      </c>
      <c r="C1721" t="str">
        <f>INDEX(state,MATCH(Bonus_StatAn!$B1721,Analysis!$A:$A,0))</f>
        <v>failed</v>
      </c>
      <c r="D1721" s="6">
        <f>INDEX(backers,MATCH(Bonus_StatAn!$B1721,Analysis!$A:$A,0))</f>
        <v>2</v>
      </c>
      <c r="E1721" t="b">
        <f t="shared" si="104"/>
        <v>0</v>
      </c>
      <c r="F1721" t="b">
        <f t="shared" si="105"/>
        <v>1</v>
      </c>
      <c r="G1721" t="str">
        <f t="shared" si="106"/>
        <v/>
      </c>
      <c r="H1721">
        <f t="shared" si="107"/>
        <v>2</v>
      </c>
    </row>
    <row r="1722" spans="2:8" x14ac:dyDescent="0.35">
      <c r="B1722" s="6">
        <v>1719</v>
      </c>
      <c r="C1722" t="str">
        <f>INDEX(state,MATCH(Bonus_StatAn!$B1722,Analysis!$A:$A,0))</f>
        <v>failed</v>
      </c>
      <c r="D1722" s="6">
        <f>INDEX(backers,MATCH(Bonus_StatAn!$B1722,Analysis!$A:$A,0))</f>
        <v>3</v>
      </c>
      <c r="E1722" t="b">
        <f t="shared" si="104"/>
        <v>0</v>
      </c>
      <c r="F1722" t="b">
        <f t="shared" si="105"/>
        <v>1</v>
      </c>
      <c r="G1722" t="str">
        <f t="shared" si="106"/>
        <v/>
      </c>
      <c r="H1722">
        <f t="shared" si="107"/>
        <v>3</v>
      </c>
    </row>
    <row r="1723" spans="2:8" x14ac:dyDescent="0.35">
      <c r="B1723" s="6">
        <v>1720</v>
      </c>
      <c r="C1723" t="str">
        <f>INDEX(state,MATCH(Bonus_StatAn!$B1723,Analysis!$A:$A,0))</f>
        <v>failed</v>
      </c>
      <c r="D1723" s="6">
        <f>INDEX(backers,MATCH(Bonus_StatAn!$B1723,Analysis!$A:$A,0))</f>
        <v>8</v>
      </c>
      <c r="E1723" t="b">
        <f t="shared" si="104"/>
        <v>0</v>
      </c>
      <c r="F1723" t="b">
        <f t="shared" si="105"/>
        <v>1</v>
      </c>
      <c r="G1723" t="str">
        <f t="shared" si="106"/>
        <v/>
      </c>
      <c r="H1723">
        <f t="shared" si="107"/>
        <v>8</v>
      </c>
    </row>
    <row r="1724" spans="2:8" x14ac:dyDescent="0.35">
      <c r="B1724" s="6">
        <v>1721</v>
      </c>
      <c r="C1724" t="str">
        <f>INDEX(state,MATCH(Bonus_StatAn!$B1724,Analysis!$A:$A,0))</f>
        <v>failed</v>
      </c>
      <c r="D1724" s="6">
        <f>INDEX(backers,MATCH(Bonus_StatAn!$B1724,Analysis!$A:$A,0))</f>
        <v>0</v>
      </c>
      <c r="E1724" t="b">
        <f t="shared" si="104"/>
        <v>0</v>
      </c>
      <c r="F1724" t="b">
        <f t="shared" si="105"/>
        <v>1</v>
      </c>
      <c r="G1724" t="str">
        <f t="shared" si="106"/>
        <v/>
      </c>
      <c r="H1724">
        <f t="shared" si="107"/>
        <v>0</v>
      </c>
    </row>
    <row r="1725" spans="2:8" x14ac:dyDescent="0.35">
      <c r="B1725" s="6">
        <v>1722</v>
      </c>
      <c r="C1725" t="str">
        <f>INDEX(state,MATCH(Bonus_StatAn!$B1725,Analysis!$A:$A,0))</f>
        <v>failed</v>
      </c>
      <c r="D1725" s="6">
        <f>INDEX(backers,MATCH(Bonus_StatAn!$B1725,Analysis!$A:$A,0))</f>
        <v>1</v>
      </c>
      <c r="E1725" t="b">
        <f t="shared" si="104"/>
        <v>0</v>
      </c>
      <c r="F1725" t="b">
        <f t="shared" si="105"/>
        <v>1</v>
      </c>
      <c r="G1725" t="str">
        <f t="shared" si="106"/>
        <v/>
      </c>
      <c r="H1725">
        <f t="shared" si="107"/>
        <v>1</v>
      </c>
    </row>
    <row r="1726" spans="2:8" x14ac:dyDescent="0.35">
      <c r="B1726" s="6">
        <v>1723</v>
      </c>
      <c r="C1726" t="str">
        <f>INDEX(state,MATCH(Bonus_StatAn!$B1726,Analysis!$A:$A,0))</f>
        <v>failed</v>
      </c>
      <c r="D1726" s="6">
        <f>INDEX(backers,MATCH(Bonus_StatAn!$B1726,Analysis!$A:$A,0))</f>
        <v>3</v>
      </c>
      <c r="E1726" t="b">
        <f t="shared" si="104"/>
        <v>0</v>
      </c>
      <c r="F1726" t="b">
        <f t="shared" si="105"/>
        <v>1</v>
      </c>
      <c r="G1726" t="str">
        <f t="shared" si="106"/>
        <v/>
      </c>
      <c r="H1726">
        <f t="shared" si="107"/>
        <v>3</v>
      </c>
    </row>
    <row r="1727" spans="2:8" x14ac:dyDescent="0.35">
      <c r="B1727" s="6">
        <v>1724</v>
      </c>
      <c r="C1727" t="str">
        <f>INDEX(state,MATCH(Bonus_StatAn!$B1727,Analysis!$A:$A,0))</f>
        <v>failed</v>
      </c>
      <c r="D1727" s="6">
        <f>INDEX(backers,MATCH(Bonus_StatAn!$B1727,Analysis!$A:$A,0))</f>
        <v>4</v>
      </c>
      <c r="E1727" t="b">
        <f t="shared" si="104"/>
        <v>0</v>
      </c>
      <c r="F1727" t="b">
        <f t="shared" si="105"/>
        <v>1</v>
      </c>
      <c r="G1727" t="str">
        <f t="shared" si="106"/>
        <v/>
      </c>
      <c r="H1727">
        <f t="shared" si="107"/>
        <v>4</v>
      </c>
    </row>
    <row r="1728" spans="2:8" x14ac:dyDescent="0.35">
      <c r="B1728" s="6">
        <v>1725</v>
      </c>
      <c r="C1728" t="str">
        <f>INDEX(state,MATCH(Bonus_StatAn!$B1728,Analysis!$A:$A,0))</f>
        <v>failed</v>
      </c>
      <c r="D1728" s="6">
        <f>INDEX(backers,MATCH(Bonus_StatAn!$B1728,Analysis!$A:$A,0))</f>
        <v>9</v>
      </c>
      <c r="E1728" t="b">
        <f t="shared" si="104"/>
        <v>0</v>
      </c>
      <c r="F1728" t="b">
        <f t="shared" si="105"/>
        <v>1</v>
      </c>
      <c r="G1728" t="str">
        <f t="shared" si="106"/>
        <v/>
      </c>
      <c r="H1728">
        <f t="shared" si="107"/>
        <v>9</v>
      </c>
    </row>
    <row r="1729" spans="2:8" x14ac:dyDescent="0.35">
      <c r="B1729" s="6">
        <v>1726</v>
      </c>
      <c r="C1729" t="str">
        <f>INDEX(state,MATCH(Bonus_StatAn!$B1729,Analysis!$A:$A,0))</f>
        <v>failed</v>
      </c>
      <c r="D1729" s="6">
        <f>INDEX(backers,MATCH(Bonus_StatAn!$B1729,Analysis!$A:$A,0))</f>
        <v>16</v>
      </c>
      <c r="E1729" t="b">
        <f t="shared" si="104"/>
        <v>0</v>
      </c>
      <c r="F1729" t="b">
        <f t="shared" si="105"/>
        <v>1</v>
      </c>
      <c r="G1729" t="str">
        <f t="shared" si="106"/>
        <v/>
      </c>
      <c r="H1729">
        <f t="shared" si="107"/>
        <v>16</v>
      </c>
    </row>
    <row r="1730" spans="2:8" x14ac:dyDescent="0.35">
      <c r="B1730" s="6">
        <v>1727</v>
      </c>
      <c r="C1730" t="str">
        <f>INDEX(state,MATCH(Bonus_StatAn!$B1730,Analysis!$A:$A,0))</f>
        <v>failed</v>
      </c>
      <c r="D1730" s="6">
        <f>INDEX(backers,MATCH(Bonus_StatAn!$B1730,Analysis!$A:$A,0))</f>
        <v>1</v>
      </c>
      <c r="E1730" t="b">
        <f t="shared" si="104"/>
        <v>0</v>
      </c>
      <c r="F1730" t="b">
        <f t="shared" si="105"/>
        <v>1</v>
      </c>
      <c r="G1730" t="str">
        <f t="shared" si="106"/>
        <v/>
      </c>
      <c r="H1730">
        <f t="shared" si="107"/>
        <v>1</v>
      </c>
    </row>
    <row r="1731" spans="2:8" x14ac:dyDescent="0.35">
      <c r="B1731" s="6">
        <v>1728</v>
      </c>
      <c r="C1731" t="str">
        <f>INDEX(state,MATCH(Bonus_StatAn!$B1731,Analysis!$A:$A,0))</f>
        <v>failed</v>
      </c>
      <c r="D1731" s="6">
        <f>INDEX(backers,MATCH(Bonus_StatAn!$B1731,Analysis!$A:$A,0))</f>
        <v>7</v>
      </c>
      <c r="E1731" t="b">
        <f t="shared" si="104"/>
        <v>0</v>
      </c>
      <c r="F1731" t="b">
        <f t="shared" si="105"/>
        <v>1</v>
      </c>
      <c r="G1731" t="str">
        <f t="shared" si="106"/>
        <v/>
      </c>
      <c r="H1731">
        <f t="shared" si="107"/>
        <v>7</v>
      </c>
    </row>
    <row r="1732" spans="2:8" x14ac:dyDescent="0.35">
      <c r="B1732" s="6">
        <v>1729</v>
      </c>
      <c r="C1732" t="str">
        <f>INDEX(state,MATCH(Bonus_StatAn!$B1732,Analysis!$A:$A,0))</f>
        <v>failed</v>
      </c>
      <c r="D1732" s="6">
        <f>INDEX(backers,MATCH(Bonus_StatAn!$B1732,Analysis!$A:$A,0))</f>
        <v>0</v>
      </c>
      <c r="E1732" t="b">
        <f t="shared" ref="E1732:E1795" si="108">$C1732="successful"</f>
        <v>0</v>
      </c>
      <c r="F1732" t="b">
        <f t="shared" ref="F1732:F1795" si="109">OR($C1732="canceled", $C1732="failed")</f>
        <v>1</v>
      </c>
      <c r="G1732" t="str">
        <f t="shared" ref="G1732:G1795" si="110">IF($E1732, D1732, "")</f>
        <v/>
      </c>
      <c r="H1732">
        <f t="shared" ref="H1732:H1795" si="111">IF(F1732, D1732, "")</f>
        <v>0</v>
      </c>
    </row>
    <row r="1733" spans="2:8" x14ac:dyDescent="0.35">
      <c r="B1733" s="6">
        <v>1730</v>
      </c>
      <c r="C1733" t="str">
        <f>INDEX(state,MATCH(Bonus_StatAn!$B1733,Analysis!$A:$A,0))</f>
        <v>failed</v>
      </c>
      <c r="D1733" s="6">
        <f>INDEX(backers,MATCH(Bonus_StatAn!$B1733,Analysis!$A:$A,0))</f>
        <v>0</v>
      </c>
      <c r="E1733" t="b">
        <f t="shared" si="108"/>
        <v>0</v>
      </c>
      <c r="F1733" t="b">
        <f t="shared" si="109"/>
        <v>1</v>
      </c>
      <c r="G1733" t="str">
        <f t="shared" si="110"/>
        <v/>
      </c>
      <c r="H1733">
        <f t="shared" si="111"/>
        <v>0</v>
      </c>
    </row>
    <row r="1734" spans="2:8" x14ac:dyDescent="0.35">
      <c r="B1734" s="6">
        <v>1731</v>
      </c>
      <c r="C1734" t="str">
        <f>INDEX(state,MATCH(Bonus_StatAn!$B1734,Analysis!$A:$A,0))</f>
        <v>failed</v>
      </c>
      <c r="D1734" s="6">
        <f>INDEX(backers,MATCH(Bonus_StatAn!$B1734,Analysis!$A:$A,0))</f>
        <v>0</v>
      </c>
      <c r="E1734" t="b">
        <f t="shared" si="108"/>
        <v>0</v>
      </c>
      <c r="F1734" t="b">
        <f t="shared" si="109"/>
        <v>1</v>
      </c>
      <c r="G1734" t="str">
        <f t="shared" si="110"/>
        <v/>
      </c>
      <c r="H1734">
        <f t="shared" si="111"/>
        <v>0</v>
      </c>
    </row>
    <row r="1735" spans="2:8" x14ac:dyDescent="0.35">
      <c r="B1735" s="6">
        <v>1732</v>
      </c>
      <c r="C1735" t="str">
        <f>INDEX(state,MATCH(Bonus_StatAn!$B1735,Analysis!$A:$A,0))</f>
        <v>failed</v>
      </c>
      <c r="D1735" s="6">
        <f>INDEX(backers,MATCH(Bonus_StatAn!$B1735,Analysis!$A:$A,0))</f>
        <v>0</v>
      </c>
      <c r="E1735" t="b">
        <f t="shared" si="108"/>
        <v>0</v>
      </c>
      <c r="F1735" t="b">
        <f t="shared" si="109"/>
        <v>1</v>
      </c>
      <c r="G1735" t="str">
        <f t="shared" si="110"/>
        <v/>
      </c>
      <c r="H1735">
        <f t="shared" si="111"/>
        <v>0</v>
      </c>
    </row>
    <row r="1736" spans="2:8" x14ac:dyDescent="0.35">
      <c r="B1736" s="6">
        <v>1733</v>
      </c>
      <c r="C1736" t="str">
        <f>INDEX(state,MATCH(Bonus_StatAn!$B1736,Analysis!$A:$A,0))</f>
        <v>failed</v>
      </c>
      <c r="D1736" s="6">
        <f>INDEX(backers,MATCH(Bonus_StatAn!$B1736,Analysis!$A:$A,0))</f>
        <v>0</v>
      </c>
      <c r="E1736" t="b">
        <f t="shared" si="108"/>
        <v>0</v>
      </c>
      <c r="F1736" t="b">
        <f t="shared" si="109"/>
        <v>1</v>
      </c>
      <c r="G1736" t="str">
        <f t="shared" si="110"/>
        <v/>
      </c>
      <c r="H1736">
        <f t="shared" si="111"/>
        <v>0</v>
      </c>
    </row>
    <row r="1737" spans="2:8" x14ac:dyDescent="0.35">
      <c r="B1737" s="6">
        <v>1734</v>
      </c>
      <c r="C1737" t="str">
        <f>INDEX(state,MATCH(Bonus_StatAn!$B1737,Analysis!$A:$A,0))</f>
        <v>failed</v>
      </c>
      <c r="D1737" s="6">
        <f>INDEX(backers,MATCH(Bonus_StatAn!$B1737,Analysis!$A:$A,0))</f>
        <v>1</v>
      </c>
      <c r="E1737" t="b">
        <f t="shared" si="108"/>
        <v>0</v>
      </c>
      <c r="F1737" t="b">
        <f t="shared" si="109"/>
        <v>1</v>
      </c>
      <c r="G1737" t="str">
        <f t="shared" si="110"/>
        <v/>
      </c>
      <c r="H1737">
        <f t="shared" si="111"/>
        <v>1</v>
      </c>
    </row>
    <row r="1738" spans="2:8" x14ac:dyDescent="0.35">
      <c r="B1738" s="6">
        <v>1735</v>
      </c>
      <c r="C1738" t="str">
        <f>INDEX(state,MATCH(Bonus_StatAn!$B1738,Analysis!$A:$A,0))</f>
        <v>failed</v>
      </c>
      <c r="D1738" s="6">
        <f>INDEX(backers,MATCH(Bonus_StatAn!$B1738,Analysis!$A:$A,0))</f>
        <v>2</v>
      </c>
      <c r="E1738" t="b">
        <f t="shared" si="108"/>
        <v>0</v>
      </c>
      <c r="F1738" t="b">
        <f t="shared" si="109"/>
        <v>1</v>
      </c>
      <c r="G1738" t="str">
        <f t="shared" si="110"/>
        <v/>
      </c>
      <c r="H1738">
        <f t="shared" si="111"/>
        <v>2</v>
      </c>
    </row>
    <row r="1739" spans="2:8" x14ac:dyDescent="0.35">
      <c r="B1739" s="6">
        <v>1736</v>
      </c>
      <c r="C1739" t="str">
        <f>INDEX(state,MATCH(Bonus_StatAn!$B1739,Analysis!$A:$A,0))</f>
        <v>failed</v>
      </c>
      <c r="D1739" s="6">
        <f>INDEX(backers,MATCH(Bonus_StatAn!$B1739,Analysis!$A:$A,0))</f>
        <v>1</v>
      </c>
      <c r="E1739" t="b">
        <f t="shared" si="108"/>
        <v>0</v>
      </c>
      <c r="F1739" t="b">
        <f t="shared" si="109"/>
        <v>1</v>
      </c>
      <c r="G1739" t="str">
        <f t="shared" si="110"/>
        <v/>
      </c>
      <c r="H1739">
        <f t="shared" si="111"/>
        <v>1</v>
      </c>
    </row>
    <row r="1740" spans="2:8" x14ac:dyDescent="0.35">
      <c r="B1740" s="6">
        <v>1737</v>
      </c>
      <c r="C1740" t="str">
        <f>INDEX(state,MATCH(Bonus_StatAn!$B1740,Analysis!$A:$A,0))</f>
        <v>failed</v>
      </c>
      <c r="D1740" s="6">
        <f>INDEX(backers,MATCH(Bonus_StatAn!$B1740,Analysis!$A:$A,0))</f>
        <v>15</v>
      </c>
      <c r="E1740" t="b">
        <f t="shared" si="108"/>
        <v>0</v>
      </c>
      <c r="F1740" t="b">
        <f t="shared" si="109"/>
        <v>1</v>
      </c>
      <c r="G1740" t="str">
        <f t="shared" si="110"/>
        <v/>
      </c>
      <c r="H1740">
        <f t="shared" si="111"/>
        <v>15</v>
      </c>
    </row>
    <row r="1741" spans="2:8" x14ac:dyDescent="0.35">
      <c r="B1741" s="6">
        <v>1738</v>
      </c>
      <c r="C1741" t="str">
        <f>INDEX(state,MATCH(Bonus_StatAn!$B1741,Analysis!$A:$A,0))</f>
        <v>failed</v>
      </c>
      <c r="D1741" s="6">
        <f>INDEX(backers,MATCH(Bonus_StatAn!$B1741,Analysis!$A:$A,0))</f>
        <v>1</v>
      </c>
      <c r="E1741" t="b">
        <f t="shared" si="108"/>
        <v>0</v>
      </c>
      <c r="F1741" t="b">
        <f t="shared" si="109"/>
        <v>1</v>
      </c>
      <c r="G1741" t="str">
        <f t="shared" si="110"/>
        <v/>
      </c>
      <c r="H1741">
        <f t="shared" si="111"/>
        <v>1</v>
      </c>
    </row>
    <row r="1742" spans="2:8" x14ac:dyDescent="0.35">
      <c r="B1742" s="6">
        <v>1739</v>
      </c>
      <c r="C1742" t="str">
        <f>INDEX(state,MATCH(Bonus_StatAn!$B1742,Analysis!$A:$A,0))</f>
        <v>failed</v>
      </c>
      <c r="D1742" s="6">
        <f>INDEX(backers,MATCH(Bonus_StatAn!$B1742,Analysis!$A:$A,0))</f>
        <v>1</v>
      </c>
      <c r="E1742" t="b">
        <f t="shared" si="108"/>
        <v>0</v>
      </c>
      <c r="F1742" t="b">
        <f t="shared" si="109"/>
        <v>1</v>
      </c>
      <c r="G1742" t="str">
        <f t="shared" si="110"/>
        <v/>
      </c>
      <c r="H1742">
        <f t="shared" si="111"/>
        <v>1</v>
      </c>
    </row>
    <row r="1743" spans="2:8" x14ac:dyDescent="0.35">
      <c r="B1743" s="6">
        <v>1740</v>
      </c>
      <c r="C1743" t="str">
        <f>INDEX(state,MATCH(Bonus_StatAn!$B1743,Analysis!$A:$A,0))</f>
        <v>failed</v>
      </c>
      <c r="D1743" s="6">
        <f>INDEX(backers,MATCH(Bonus_StatAn!$B1743,Analysis!$A:$A,0))</f>
        <v>0</v>
      </c>
      <c r="E1743" t="b">
        <f t="shared" si="108"/>
        <v>0</v>
      </c>
      <c r="F1743" t="b">
        <f t="shared" si="109"/>
        <v>1</v>
      </c>
      <c r="G1743" t="str">
        <f t="shared" si="110"/>
        <v/>
      </c>
      <c r="H1743">
        <f t="shared" si="111"/>
        <v>0</v>
      </c>
    </row>
    <row r="1744" spans="2:8" x14ac:dyDescent="0.35">
      <c r="B1744" s="6">
        <v>1741</v>
      </c>
      <c r="C1744" t="str">
        <f>INDEX(state,MATCH(Bonus_StatAn!$B1744,Analysis!$A:$A,0))</f>
        <v>successful</v>
      </c>
      <c r="D1744" s="6">
        <f>INDEX(backers,MATCH(Bonus_StatAn!$B1744,Analysis!$A:$A,0))</f>
        <v>52</v>
      </c>
      <c r="E1744" t="b">
        <f t="shared" si="108"/>
        <v>1</v>
      </c>
      <c r="F1744" t="b">
        <f t="shared" si="109"/>
        <v>0</v>
      </c>
      <c r="G1744">
        <f t="shared" si="110"/>
        <v>52</v>
      </c>
      <c r="H1744" t="str">
        <f t="shared" si="111"/>
        <v/>
      </c>
    </row>
    <row r="1745" spans="2:8" x14ac:dyDescent="0.35">
      <c r="B1745" s="6">
        <v>1742</v>
      </c>
      <c r="C1745" t="str">
        <f>INDEX(state,MATCH(Bonus_StatAn!$B1745,Analysis!$A:$A,0))</f>
        <v>successful</v>
      </c>
      <c r="D1745" s="6">
        <f>INDEX(backers,MATCH(Bonus_StatAn!$B1745,Analysis!$A:$A,0))</f>
        <v>34</v>
      </c>
      <c r="E1745" t="b">
        <f t="shared" si="108"/>
        <v>1</v>
      </c>
      <c r="F1745" t="b">
        <f t="shared" si="109"/>
        <v>0</v>
      </c>
      <c r="G1745">
        <f t="shared" si="110"/>
        <v>34</v>
      </c>
      <c r="H1745" t="str">
        <f t="shared" si="111"/>
        <v/>
      </c>
    </row>
    <row r="1746" spans="2:8" x14ac:dyDescent="0.35">
      <c r="B1746" s="6">
        <v>1743</v>
      </c>
      <c r="C1746" t="str">
        <f>INDEX(state,MATCH(Bonus_StatAn!$B1746,Analysis!$A:$A,0))</f>
        <v>successful</v>
      </c>
      <c r="D1746" s="6">
        <f>INDEX(backers,MATCH(Bonus_StatAn!$B1746,Analysis!$A:$A,0))</f>
        <v>67</v>
      </c>
      <c r="E1746" t="b">
        <f t="shared" si="108"/>
        <v>1</v>
      </c>
      <c r="F1746" t="b">
        <f t="shared" si="109"/>
        <v>0</v>
      </c>
      <c r="G1746">
        <f t="shared" si="110"/>
        <v>67</v>
      </c>
      <c r="H1746" t="str">
        <f t="shared" si="111"/>
        <v/>
      </c>
    </row>
    <row r="1747" spans="2:8" x14ac:dyDescent="0.35">
      <c r="B1747" s="6">
        <v>1744</v>
      </c>
      <c r="C1747" t="str">
        <f>INDEX(state,MATCH(Bonus_StatAn!$B1747,Analysis!$A:$A,0))</f>
        <v>successful</v>
      </c>
      <c r="D1747" s="6">
        <f>INDEX(backers,MATCH(Bonus_StatAn!$B1747,Analysis!$A:$A,0))</f>
        <v>70</v>
      </c>
      <c r="E1747" t="b">
        <f t="shared" si="108"/>
        <v>1</v>
      </c>
      <c r="F1747" t="b">
        <f t="shared" si="109"/>
        <v>0</v>
      </c>
      <c r="G1747">
        <f t="shared" si="110"/>
        <v>70</v>
      </c>
      <c r="H1747" t="str">
        <f t="shared" si="111"/>
        <v/>
      </c>
    </row>
    <row r="1748" spans="2:8" x14ac:dyDescent="0.35">
      <c r="B1748" s="6">
        <v>1745</v>
      </c>
      <c r="C1748" t="str">
        <f>INDEX(state,MATCH(Bonus_StatAn!$B1748,Analysis!$A:$A,0))</f>
        <v>successful</v>
      </c>
      <c r="D1748" s="6">
        <f>INDEX(backers,MATCH(Bonus_StatAn!$B1748,Analysis!$A:$A,0))</f>
        <v>89</v>
      </c>
      <c r="E1748" t="b">
        <f t="shared" si="108"/>
        <v>1</v>
      </c>
      <c r="F1748" t="b">
        <f t="shared" si="109"/>
        <v>0</v>
      </c>
      <c r="G1748">
        <f t="shared" si="110"/>
        <v>89</v>
      </c>
      <c r="H1748" t="str">
        <f t="shared" si="111"/>
        <v/>
      </c>
    </row>
    <row r="1749" spans="2:8" x14ac:dyDescent="0.35">
      <c r="B1749" s="6">
        <v>1746</v>
      </c>
      <c r="C1749" t="str">
        <f>INDEX(state,MATCH(Bonus_StatAn!$B1749,Analysis!$A:$A,0))</f>
        <v>successful</v>
      </c>
      <c r="D1749" s="6">
        <f>INDEX(backers,MATCH(Bonus_StatAn!$B1749,Analysis!$A:$A,0))</f>
        <v>107</v>
      </c>
      <c r="E1749" t="b">
        <f t="shared" si="108"/>
        <v>1</v>
      </c>
      <c r="F1749" t="b">
        <f t="shared" si="109"/>
        <v>0</v>
      </c>
      <c r="G1749">
        <f t="shared" si="110"/>
        <v>107</v>
      </c>
      <c r="H1749" t="str">
        <f t="shared" si="111"/>
        <v/>
      </c>
    </row>
    <row r="1750" spans="2:8" x14ac:dyDescent="0.35">
      <c r="B1750" s="6">
        <v>1747</v>
      </c>
      <c r="C1750" t="str">
        <f>INDEX(state,MATCH(Bonus_StatAn!$B1750,Analysis!$A:$A,0))</f>
        <v>successful</v>
      </c>
      <c r="D1750" s="6">
        <f>INDEX(backers,MATCH(Bonus_StatAn!$B1750,Analysis!$A:$A,0))</f>
        <v>159</v>
      </c>
      <c r="E1750" t="b">
        <f t="shared" si="108"/>
        <v>1</v>
      </c>
      <c r="F1750" t="b">
        <f t="shared" si="109"/>
        <v>0</v>
      </c>
      <c r="G1750">
        <f t="shared" si="110"/>
        <v>159</v>
      </c>
      <c r="H1750" t="str">
        <f t="shared" si="111"/>
        <v/>
      </c>
    </row>
    <row r="1751" spans="2:8" x14ac:dyDescent="0.35">
      <c r="B1751" s="6">
        <v>1748</v>
      </c>
      <c r="C1751" t="str">
        <f>INDEX(state,MATCH(Bonus_StatAn!$B1751,Analysis!$A:$A,0))</f>
        <v>successful</v>
      </c>
      <c r="D1751" s="6">
        <f>INDEX(backers,MATCH(Bonus_StatAn!$B1751,Analysis!$A:$A,0))</f>
        <v>181</v>
      </c>
      <c r="E1751" t="b">
        <f t="shared" si="108"/>
        <v>1</v>
      </c>
      <c r="F1751" t="b">
        <f t="shared" si="109"/>
        <v>0</v>
      </c>
      <c r="G1751">
        <f t="shared" si="110"/>
        <v>181</v>
      </c>
      <c r="H1751" t="str">
        <f t="shared" si="111"/>
        <v/>
      </c>
    </row>
    <row r="1752" spans="2:8" x14ac:dyDescent="0.35">
      <c r="B1752" s="6">
        <v>1749</v>
      </c>
      <c r="C1752" t="str">
        <f>INDEX(state,MATCH(Bonus_StatAn!$B1752,Analysis!$A:$A,0))</f>
        <v>successful</v>
      </c>
      <c r="D1752" s="6">
        <f>INDEX(backers,MATCH(Bonus_StatAn!$B1752,Analysis!$A:$A,0))</f>
        <v>131</v>
      </c>
      <c r="E1752" t="b">
        <f t="shared" si="108"/>
        <v>1</v>
      </c>
      <c r="F1752" t="b">
        <f t="shared" si="109"/>
        <v>0</v>
      </c>
      <c r="G1752">
        <f t="shared" si="110"/>
        <v>131</v>
      </c>
      <c r="H1752" t="str">
        <f t="shared" si="111"/>
        <v/>
      </c>
    </row>
    <row r="1753" spans="2:8" x14ac:dyDescent="0.35">
      <c r="B1753" s="6">
        <v>1750</v>
      </c>
      <c r="C1753" t="str">
        <f>INDEX(state,MATCH(Bonus_StatAn!$B1753,Analysis!$A:$A,0))</f>
        <v>successful</v>
      </c>
      <c r="D1753" s="6">
        <f>INDEX(backers,MATCH(Bonus_StatAn!$B1753,Analysis!$A:$A,0))</f>
        <v>125</v>
      </c>
      <c r="E1753" t="b">
        <f t="shared" si="108"/>
        <v>1</v>
      </c>
      <c r="F1753" t="b">
        <f t="shared" si="109"/>
        <v>0</v>
      </c>
      <c r="G1753">
        <f t="shared" si="110"/>
        <v>125</v>
      </c>
      <c r="H1753" t="str">
        <f t="shared" si="111"/>
        <v/>
      </c>
    </row>
    <row r="1754" spans="2:8" x14ac:dyDescent="0.35">
      <c r="B1754" s="6">
        <v>1751</v>
      </c>
      <c r="C1754" t="str">
        <f>INDEX(state,MATCH(Bonus_StatAn!$B1754,Analysis!$A:$A,0))</f>
        <v>successful</v>
      </c>
      <c r="D1754" s="6">
        <f>INDEX(backers,MATCH(Bonus_StatAn!$B1754,Analysis!$A:$A,0))</f>
        <v>61</v>
      </c>
      <c r="E1754" t="b">
        <f t="shared" si="108"/>
        <v>1</v>
      </c>
      <c r="F1754" t="b">
        <f t="shared" si="109"/>
        <v>0</v>
      </c>
      <c r="G1754">
        <f t="shared" si="110"/>
        <v>61</v>
      </c>
      <c r="H1754" t="str">
        <f t="shared" si="111"/>
        <v/>
      </c>
    </row>
    <row r="1755" spans="2:8" x14ac:dyDescent="0.35">
      <c r="B1755" s="6">
        <v>1752</v>
      </c>
      <c r="C1755" t="str">
        <f>INDEX(state,MATCH(Bonus_StatAn!$B1755,Analysis!$A:$A,0))</f>
        <v>successful</v>
      </c>
      <c r="D1755" s="6">
        <f>INDEX(backers,MATCH(Bonus_StatAn!$B1755,Analysis!$A:$A,0))</f>
        <v>90</v>
      </c>
      <c r="E1755" t="b">
        <f t="shared" si="108"/>
        <v>1</v>
      </c>
      <c r="F1755" t="b">
        <f t="shared" si="109"/>
        <v>0</v>
      </c>
      <c r="G1755">
        <f t="shared" si="110"/>
        <v>90</v>
      </c>
      <c r="H1755" t="str">
        <f t="shared" si="111"/>
        <v/>
      </c>
    </row>
    <row r="1756" spans="2:8" x14ac:dyDescent="0.35">
      <c r="B1756" s="6">
        <v>1753</v>
      </c>
      <c r="C1756" t="str">
        <f>INDEX(state,MATCH(Bonus_StatAn!$B1756,Analysis!$A:$A,0))</f>
        <v>successful</v>
      </c>
      <c r="D1756" s="6">
        <f>INDEX(backers,MATCH(Bonus_StatAn!$B1756,Analysis!$A:$A,0))</f>
        <v>35</v>
      </c>
      <c r="E1756" t="b">
        <f t="shared" si="108"/>
        <v>1</v>
      </c>
      <c r="F1756" t="b">
        <f t="shared" si="109"/>
        <v>0</v>
      </c>
      <c r="G1756">
        <f t="shared" si="110"/>
        <v>35</v>
      </c>
      <c r="H1756" t="str">
        <f t="shared" si="111"/>
        <v/>
      </c>
    </row>
    <row r="1757" spans="2:8" x14ac:dyDescent="0.35">
      <c r="B1757" s="6">
        <v>1754</v>
      </c>
      <c r="C1757" t="str">
        <f>INDEX(state,MATCH(Bonus_StatAn!$B1757,Analysis!$A:$A,0))</f>
        <v>successful</v>
      </c>
      <c r="D1757" s="6">
        <f>INDEX(backers,MATCH(Bonus_StatAn!$B1757,Analysis!$A:$A,0))</f>
        <v>90</v>
      </c>
      <c r="E1757" t="b">
        <f t="shared" si="108"/>
        <v>1</v>
      </c>
      <c r="F1757" t="b">
        <f t="shared" si="109"/>
        <v>0</v>
      </c>
      <c r="G1757">
        <f t="shared" si="110"/>
        <v>90</v>
      </c>
      <c r="H1757" t="str">
        <f t="shared" si="111"/>
        <v/>
      </c>
    </row>
    <row r="1758" spans="2:8" x14ac:dyDescent="0.35">
      <c r="B1758" s="6">
        <v>1755</v>
      </c>
      <c r="C1758" t="str">
        <f>INDEX(state,MATCH(Bonus_StatAn!$B1758,Analysis!$A:$A,0))</f>
        <v>successful</v>
      </c>
      <c r="D1758" s="6">
        <f>INDEX(backers,MATCH(Bonus_StatAn!$B1758,Analysis!$A:$A,0))</f>
        <v>4</v>
      </c>
      <c r="E1758" t="b">
        <f t="shared" si="108"/>
        <v>1</v>
      </c>
      <c r="F1758" t="b">
        <f t="shared" si="109"/>
        <v>0</v>
      </c>
      <c r="G1758">
        <f t="shared" si="110"/>
        <v>4</v>
      </c>
      <c r="H1758" t="str">
        <f t="shared" si="111"/>
        <v/>
      </c>
    </row>
    <row r="1759" spans="2:8" x14ac:dyDescent="0.35">
      <c r="B1759" s="6">
        <v>1756</v>
      </c>
      <c r="C1759" t="str">
        <f>INDEX(state,MATCH(Bonus_StatAn!$B1759,Analysis!$A:$A,0))</f>
        <v>successful</v>
      </c>
      <c r="D1759" s="6">
        <f>INDEX(backers,MATCH(Bonus_StatAn!$B1759,Analysis!$A:$A,0))</f>
        <v>120</v>
      </c>
      <c r="E1759" t="b">
        <f t="shared" si="108"/>
        <v>1</v>
      </c>
      <c r="F1759" t="b">
        <f t="shared" si="109"/>
        <v>0</v>
      </c>
      <c r="G1759">
        <f t="shared" si="110"/>
        <v>120</v>
      </c>
      <c r="H1759" t="str">
        <f t="shared" si="111"/>
        <v/>
      </c>
    </row>
    <row r="1760" spans="2:8" x14ac:dyDescent="0.35">
      <c r="B1760" s="6">
        <v>1757</v>
      </c>
      <c r="C1760" t="str">
        <f>INDEX(state,MATCH(Bonus_StatAn!$B1760,Analysis!$A:$A,0))</f>
        <v>successful</v>
      </c>
      <c r="D1760" s="6">
        <f>INDEX(backers,MATCH(Bonus_StatAn!$B1760,Analysis!$A:$A,0))</f>
        <v>14</v>
      </c>
      <c r="E1760" t="b">
        <f t="shared" si="108"/>
        <v>1</v>
      </c>
      <c r="F1760" t="b">
        <f t="shared" si="109"/>
        <v>0</v>
      </c>
      <c r="G1760">
        <f t="shared" si="110"/>
        <v>14</v>
      </c>
      <c r="H1760" t="str">
        <f t="shared" si="111"/>
        <v/>
      </c>
    </row>
    <row r="1761" spans="2:8" x14ac:dyDescent="0.35">
      <c r="B1761" s="6">
        <v>1758</v>
      </c>
      <c r="C1761" t="str">
        <f>INDEX(state,MATCH(Bonus_StatAn!$B1761,Analysis!$A:$A,0))</f>
        <v>successful</v>
      </c>
      <c r="D1761" s="6">
        <f>INDEX(backers,MATCH(Bonus_StatAn!$B1761,Analysis!$A:$A,0))</f>
        <v>27</v>
      </c>
      <c r="E1761" t="b">
        <f t="shared" si="108"/>
        <v>1</v>
      </c>
      <c r="F1761" t="b">
        <f t="shared" si="109"/>
        <v>0</v>
      </c>
      <c r="G1761">
        <f t="shared" si="110"/>
        <v>27</v>
      </c>
      <c r="H1761" t="str">
        <f t="shared" si="111"/>
        <v/>
      </c>
    </row>
    <row r="1762" spans="2:8" x14ac:dyDescent="0.35">
      <c r="B1762" s="6">
        <v>1759</v>
      </c>
      <c r="C1762" t="str">
        <f>INDEX(state,MATCH(Bonus_StatAn!$B1762,Analysis!$A:$A,0))</f>
        <v>successful</v>
      </c>
      <c r="D1762" s="6">
        <f>INDEX(backers,MATCH(Bonus_StatAn!$B1762,Analysis!$A:$A,0))</f>
        <v>49</v>
      </c>
      <c r="E1762" t="b">
        <f t="shared" si="108"/>
        <v>1</v>
      </c>
      <c r="F1762" t="b">
        <f t="shared" si="109"/>
        <v>0</v>
      </c>
      <c r="G1762">
        <f t="shared" si="110"/>
        <v>49</v>
      </c>
      <c r="H1762" t="str">
        <f t="shared" si="111"/>
        <v/>
      </c>
    </row>
    <row r="1763" spans="2:8" x14ac:dyDescent="0.35">
      <c r="B1763" s="6">
        <v>1760</v>
      </c>
      <c r="C1763" t="str">
        <f>INDEX(state,MATCH(Bonus_StatAn!$B1763,Analysis!$A:$A,0))</f>
        <v>successful</v>
      </c>
      <c r="D1763" s="6">
        <f>INDEX(backers,MATCH(Bonus_StatAn!$B1763,Analysis!$A:$A,0))</f>
        <v>102</v>
      </c>
      <c r="E1763" t="b">
        <f t="shared" si="108"/>
        <v>1</v>
      </c>
      <c r="F1763" t="b">
        <f t="shared" si="109"/>
        <v>0</v>
      </c>
      <c r="G1763">
        <f t="shared" si="110"/>
        <v>102</v>
      </c>
      <c r="H1763" t="str">
        <f t="shared" si="111"/>
        <v/>
      </c>
    </row>
    <row r="1764" spans="2:8" x14ac:dyDescent="0.35">
      <c r="B1764" s="6">
        <v>1761</v>
      </c>
      <c r="C1764" t="str">
        <f>INDEX(state,MATCH(Bonus_StatAn!$B1764,Analysis!$A:$A,0))</f>
        <v>successful</v>
      </c>
      <c r="D1764" s="6">
        <f>INDEX(backers,MATCH(Bonus_StatAn!$B1764,Analysis!$A:$A,0))</f>
        <v>3</v>
      </c>
      <c r="E1764" t="b">
        <f t="shared" si="108"/>
        <v>1</v>
      </c>
      <c r="F1764" t="b">
        <f t="shared" si="109"/>
        <v>0</v>
      </c>
      <c r="G1764">
        <f t="shared" si="110"/>
        <v>3</v>
      </c>
      <c r="H1764" t="str">
        <f t="shared" si="111"/>
        <v/>
      </c>
    </row>
    <row r="1765" spans="2:8" x14ac:dyDescent="0.35">
      <c r="B1765" s="6">
        <v>1762</v>
      </c>
      <c r="C1765" t="str">
        <f>INDEX(state,MATCH(Bonus_StatAn!$B1765,Analysis!$A:$A,0))</f>
        <v>successful</v>
      </c>
      <c r="D1765" s="6">
        <f>INDEX(backers,MATCH(Bonus_StatAn!$B1765,Analysis!$A:$A,0))</f>
        <v>25</v>
      </c>
      <c r="E1765" t="b">
        <f t="shared" si="108"/>
        <v>1</v>
      </c>
      <c r="F1765" t="b">
        <f t="shared" si="109"/>
        <v>0</v>
      </c>
      <c r="G1765">
        <f t="shared" si="110"/>
        <v>25</v>
      </c>
      <c r="H1765" t="str">
        <f t="shared" si="111"/>
        <v/>
      </c>
    </row>
    <row r="1766" spans="2:8" x14ac:dyDescent="0.35">
      <c r="B1766" s="6">
        <v>1763</v>
      </c>
      <c r="C1766" t="str">
        <f>INDEX(state,MATCH(Bonus_StatAn!$B1766,Analysis!$A:$A,0))</f>
        <v>successful</v>
      </c>
      <c r="D1766" s="6">
        <f>INDEX(backers,MATCH(Bonus_StatAn!$B1766,Analysis!$A:$A,0))</f>
        <v>118</v>
      </c>
      <c r="E1766" t="b">
        <f t="shared" si="108"/>
        <v>1</v>
      </c>
      <c r="F1766" t="b">
        <f t="shared" si="109"/>
        <v>0</v>
      </c>
      <c r="G1766">
        <f t="shared" si="110"/>
        <v>118</v>
      </c>
      <c r="H1766" t="str">
        <f t="shared" si="111"/>
        <v/>
      </c>
    </row>
    <row r="1767" spans="2:8" x14ac:dyDescent="0.35">
      <c r="B1767" s="6">
        <v>1764</v>
      </c>
      <c r="C1767" t="str">
        <f>INDEX(state,MATCH(Bonus_StatAn!$B1767,Analysis!$A:$A,0))</f>
        <v>failed</v>
      </c>
      <c r="D1767" s="6">
        <f>INDEX(backers,MATCH(Bonus_StatAn!$B1767,Analysis!$A:$A,0))</f>
        <v>39</v>
      </c>
      <c r="E1767" t="b">
        <f t="shared" si="108"/>
        <v>0</v>
      </c>
      <c r="F1767" t="b">
        <f t="shared" si="109"/>
        <v>1</v>
      </c>
      <c r="G1767" t="str">
        <f t="shared" si="110"/>
        <v/>
      </c>
      <c r="H1767">
        <f t="shared" si="111"/>
        <v>39</v>
      </c>
    </row>
    <row r="1768" spans="2:8" x14ac:dyDescent="0.35">
      <c r="B1768" s="6">
        <v>1765</v>
      </c>
      <c r="C1768" t="str">
        <f>INDEX(state,MATCH(Bonus_StatAn!$B1768,Analysis!$A:$A,0))</f>
        <v>failed</v>
      </c>
      <c r="D1768" s="6">
        <f>INDEX(backers,MATCH(Bonus_StatAn!$B1768,Analysis!$A:$A,0))</f>
        <v>103</v>
      </c>
      <c r="E1768" t="b">
        <f t="shared" si="108"/>
        <v>0</v>
      </c>
      <c r="F1768" t="b">
        <f t="shared" si="109"/>
        <v>1</v>
      </c>
      <c r="G1768" t="str">
        <f t="shared" si="110"/>
        <v/>
      </c>
      <c r="H1768">
        <f t="shared" si="111"/>
        <v>103</v>
      </c>
    </row>
    <row r="1769" spans="2:8" x14ac:dyDescent="0.35">
      <c r="B1769" s="6">
        <v>1766</v>
      </c>
      <c r="C1769" t="str">
        <f>INDEX(state,MATCH(Bonus_StatAn!$B1769,Analysis!$A:$A,0))</f>
        <v>failed</v>
      </c>
      <c r="D1769" s="6">
        <f>INDEX(backers,MATCH(Bonus_StatAn!$B1769,Analysis!$A:$A,0))</f>
        <v>0</v>
      </c>
      <c r="E1769" t="b">
        <f t="shared" si="108"/>
        <v>0</v>
      </c>
      <c r="F1769" t="b">
        <f t="shared" si="109"/>
        <v>1</v>
      </c>
      <c r="G1769" t="str">
        <f t="shared" si="110"/>
        <v/>
      </c>
      <c r="H1769">
        <f t="shared" si="111"/>
        <v>0</v>
      </c>
    </row>
    <row r="1770" spans="2:8" x14ac:dyDescent="0.35">
      <c r="B1770" s="6">
        <v>1767</v>
      </c>
      <c r="C1770" t="str">
        <f>INDEX(state,MATCH(Bonus_StatAn!$B1770,Analysis!$A:$A,0))</f>
        <v>failed</v>
      </c>
      <c r="D1770" s="6">
        <f>INDEX(backers,MATCH(Bonus_StatAn!$B1770,Analysis!$A:$A,0))</f>
        <v>39</v>
      </c>
      <c r="E1770" t="b">
        <f t="shared" si="108"/>
        <v>0</v>
      </c>
      <c r="F1770" t="b">
        <f t="shared" si="109"/>
        <v>1</v>
      </c>
      <c r="G1770" t="str">
        <f t="shared" si="110"/>
        <v/>
      </c>
      <c r="H1770">
        <f t="shared" si="111"/>
        <v>39</v>
      </c>
    </row>
    <row r="1771" spans="2:8" x14ac:dyDescent="0.35">
      <c r="B1771" s="6">
        <v>1768</v>
      </c>
      <c r="C1771" t="str">
        <f>INDEX(state,MATCH(Bonus_StatAn!$B1771,Analysis!$A:$A,0))</f>
        <v>failed</v>
      </c>
      <c r="D1771" s="6">
        <f>INDEX(backers,MATCH(Bonus_StatAn!$B1771,Analysis!$A:$A,0))</f>
        <v>15</v>
      </c>
      <c r="E1771" t="b">
        <f t="shared" si="108"/>
        <v>0</v>
      </c>
      <c r="F1771" t="b">
        <f t="shared" si="109"/>
        <v>1</v>
      </c>
      <c r="G1771" t="str">
        <f t="shared" si="110"/>
        <v/>
      </c>
      <c r="H1771">
        <f t="shared" si="111"/>
        <v>15</v>
      </c>
    </row>
    <row r="1772" spans="2:8" x14ac:dyDescent="0.35">
      <c r="B1772" s="6">
        <v>1769</v>
      </c>
      <c r="C1772" t="str">
        <f>INDEX(state,MATCH(Bonus_StatAn!$B1772,Analysis!$A:$A,0))</f>
        <v>failed</v>
      </c>
      <c r="D1772" s="6">
        <f>INDEX(backers,MATCH(Bonus_StatAn!$B1772,Analysis!$A:$A,0))</f>
        <v>22</v>
      </c>
      <c r="E1772" t="b">
        <f t="shared" si="108"/>
        <v>0</v>
      </c>
      <c r="F1772" t="b">
        <f t="shared" si="109"/>
        <v>1</v>
      </c>
      <c r="G1772" t="str">
        <f t="shared" si="110"/>
        <v/>
      </c>
      <c r="H1772">
        <f t="shared" si="111"/>
        <v>22</v>
      </c>
    </row>
    <row r="1773" spans="2:8" x14ac:dyDescent="0.35">
      <c r="B1773" s="6">
        <v>1770</v>
      </c>
      <c r="C1773" t="str">
        <f>INDEX(state,MATCH(Bonus_StatAn!$B1773,Analysis!$A:$A,0))</f>
        <v>failed</v>
      </c>
      <c r="D1773" s="6">
        <f>INDEX(backers,MATCH(Bonus_StatAn!$B1773,Analysis!$A:$A,0))</f>
        <v>92</v>
      </c>
      <c r="E1773" t="b">
        <f t="shared" si="108"/>
        <v>0</v>
      </c>
      <c r="F1773" t="b">
        <f t="shared" si="109"/>
        <v>1</v>
      </c>
      <c r="G1773" t="str">
        <f t="shared" si="110"/>
        <v/>
      </c>
      <c r="H1773">
        <f t="shared" si="111"/>
        <v>92</v>
      </c>
    </row>
    <row r="1774" spans="2:8" x14ac:dyDescent="0.35">
      <c r="B1774" s="6">
        <v>1771</v>
      </c>
      <c r="C1774" t="str">
        <f>INDEX(state,MATCH(Bonus_StatAn!$B1774,Analysis!$A:$A,0))</f>
        <v>failed</v>
      </c>
      <c r="D1774" s="6">
        <f>INDEX(backers,MATCH(Bonus_StatAn!$B1774,Analysis!$A:$A,0))</f>
        <v>25</v>
      </c>
      <c r="E1774" t="b">
        <f t="shared" si="108"/>
        <v>0</v>
      </c>
      <c r="F1774" t="b">
        <f t="shared" si="109"/>
        <v>1</v>
      </c>
      <c r="G1774" t="str">
        <f t="shared" si="110"/>
        <v/>
      </c>
      <c r="H1774">
        <f t="shared" si="111"/>
        <v>25</v>
      </c>
    </row>
    <row r="1775" spans="2:8" x14ac:dyDescent="0.35">
      <c r="B1775" s="6">
        <v>1772</v>
      </c>
      <c r="C1775" t="str">
        <f>INDEX(state,MATCH(Bonus_StatAn!$B1775,Analysis!$A:$A,0))</f>
        <v>failed</v>
      </c>
      <c r="D1775" s="6">
        <f>INDEX(backers,MATCH(Bonus_StatAn!$B1775,Analysis!$A:$A,0))</f>
        <v>19</v>
      </c>
      <c r="E1775" t="b">
        <f t="shared" si="108"/>
        <v>0</v>
      </c>
      <c r="F1775" t="b">
        <f t="shared" si="109"/>
        <v>1</v>
      </c>
      <c r="G1775" t="str">
        <f t="shared" si="110"/>
        <v/>
      </c>
      <c r="H1775">
        <f t="shared" si="111"/>
        <v>19</v>
      </c>
    </row>
    <row r="1776" spans="2:8" x14ac:dyDescent="0.35">
      <c r="B1776" s="6">
        <v>1773</v>
      </c>
      <c r="C1776" t="str">
        <f>INDEX(state,MATCH(Bonus_StatAn!$B1776,Analysis!$A:$A,0))</f>
        <v>failed</v>
      </c>
      <c r="D1776" s="6">
        <f>INDEX(backers,MATCH(Bonus_StatAn!$B1776,Analysis!$A:$A,0))</f>
        <v>19</v>
      </c>
      <c r="E1776" t="b">
        <f t="shared" si="108"/>
        <v>0</v>
      </c>
      <c r="F1776" t="b">
        <f t="shared" si="109"/>
        <v>1</v>
      </c>
      <c r="G1776" t="str">
        <f t="shared" si="110"/>
        <v/>
      </c>
      <c r="H1776">
        <f t="shared" si="111"/>
        <v>19</v>
      </c>
    </row>
    <row r="1777" spans="2:8" x14ac:dyDescent="0.35">
      <c r="B1777" s="6">
        <v>1774</v>
      </c>
      <c r="C1777" t="str">
        <f>INDEX(state,MATCH(Bonus_StatAn!$B1777,Analysis!$A:$A,0))</f>
        <v>failed</v>
      </c>
      <c r="D1777" s="6">
        <f>INDEX(backers,MATCH(Bonus_StatAn!$B1777,Analysis!$A:$A,0))</f>
        <v>13</v>
      </c>
      <c r="E1777" t="b">
        <f t="shared" si="108"/>
        <v>0</v>
      </c>
      <c r="F1777" t="b">
        <f t="shared" si="109"/>
        <v>1</v>
      </c>
      <c r="G1777" t="str">
        <f t="shared" si="110"/>
        <v/>
      </c>
      <c r="H1777">
        <f t="shared" si="111"/>
        <v>13</v>
      </c>
    </row>
    <row r="1778" spans="2:8" x14ac:dyDescent="0.35">
      <c r="B1778" s="6">
        <v>1775</v>
      </c>
      <c r="C1778" t="str">
        <f>INDEX(state,MATCH(Bonus_StatAn!$B1778,Analysis!$A:$A,0))</f>
        <v>failed</v>
      </c>
      <c r="D1778" s="6">
        <f>INDEX(backers,MATCH(Bonus_StatAn!$B1778,Analysis!$A:$A,0))</f>
        <v>124</v>
      </c>
      <c r="E1778" t="b">
        <f t="shared" si="108"/>
        <v>0</v>
      </c>
      <c r="F1778" t="b">
        <f t="shared" si="109"/>
        <v>1</v>
      </c>
      <c r="G1778" t="str">
        <f t="shared" si="110"/>
        <v/>
      </c>
      <c r="H1778">
        <f t="shared" si="111"/>
        <v>124</v>
      </c>
    </row>
    <row r="1779" spans="2:8" x14ac:dyDescent="0.35">
      <c r="B1779" s="6">
        <v>1776</v>
      </c>
      <c r="C1779" t="str">
        <f>INDEX(state,MATCH(Bonus_StatAn!$B1779,Analysis!$A:$A,0))</f>
        <v>failed</v>
      </c>
      <c r="D1779" s="6">
        <f>INDEX(backers,MATCH(Bonus_StatAn!$B1779,Analysis!$A:$A,0))</f>
        <v>4</v>
      </c>
      <c r="E1779" t="b">
        <f t="shared" si="108"/>
        <v>0</v>
      </c>
      <c r="F1779" t="b">
        <f t="shared" si="109"/>
        <v>1</v>
      </c>
      <c r="G1779" t="str">
        <f t="shared" si="110"/>
        <v/>
      </c>
      <c r="H1779">
        <f t="shared" si="111"/>
        <v>4</v>
      </c>
    </row>
    <row r="1780" spans="2:8" x14ac:dyDescent="0.35">
      <c r="B1780" s="6">
        <v>1777</v>
      </c>
      <c r="C1780" t="str">
        <f>INDEX(state,MATCH(Bonus_StatAn!$B1780,Analysis!$A:$A,0))</f>
        <v>failed</v>
      </c>
      <c r="D1780" s="6">
        <f>INDEX(backers,MATCH(Bonus_StatAn!$B1780,Analysis!$A:$A,0))</f>
        <v>10</v>
      </c>
      <c r="E1780" t="b">
        <f t="shared" si="108"/>
        <v>0</v>
      </c>
      <c r="F1780" t="b">
        <f t="shared" si="109"/>
        <v>1</v>
      </c>
      <c r="G1780" t="str">
        <f t="shared" si="110"/>
        <v/>
      </c>
      <c r="H1780">
        <f t="shared" si="111"/>
        <v>10</v>
      </c>
    </row>
    <row r="1781" spans="2:8" x14ac:dyDescent="0.35">
      <c r="B1781" s="6">
        <v>1778</v>
      </c>
      <c r="C1781" t="str">
        <f>INDEX(state,MATCH(Bonus_StatAn!$B1781,Analysis!$A:$A,0))</f>
        <v>failed</v>
      </c>
      <c r="D1781" s="6">
        <f>INDEX(backers,MATCH(Bonus_StatAn!$B1781,Analysis!$A:$A,0))</f>
        <v>15</v>
      </c>
      <c r="E1781" t="b">
        <f t="shared" si="108"/>
        <v>0</v>
      </c>
      <c r="F1781" t="b">
        <f t="shared" si="109"/>
        <v>1</v>
      </c>
      <c r="G1781" t="str">
        <f t="shared" si="110"/>
        <v/>
      </c>
      <c r="H1781">
        <f t="shared" si="111"/>
        <v>15</v>
      </c>
    </row>
    <row r="1782" spans="2:8" x14ac:dyDescent="0.35">
      <c r="B1782" s="6">
        <v>1779</v>
      </c>
      <c r="C1782" t="str">
        <f>INDEX(state,MATCH(Bonus_StatAn!$B1782,Analysis!$A:$A,0))</f>
        <v>failed</v>
      </c>
      <c r="D1782" s="6">
        <f>INDEX(backers,MATCH(Bonus_StatAn!$B1782,Analysis!$A:$A,0))</f>
        <v>38</v>
      </c>
      <c r="E1782" t="b">
        <f t="shared" si="108"/>
        <v>0</v>
      </c>
      <c r="F1782" t="b">
        <f t="shared" si="109"/>
        <v>1</v>
      </c>
      <c r="G1782" t="str">
        <f t="shared" si="110"/>
        <v/>
      </c>
      <c r="H1782">
        <f t="shared" si="111"/>
        <v>38</v>
      </c>
    </row>
    <row r="1783" spans="2:8" x14ac:dyDescent="0.35">
      <c r="B1783" s="6">
        <v>1780</v>
      </c>
      <c r="C1783" t="str">
        <f>INDEX(state,MATCH(Bonus_StatAn!$B1783,Analysis!$A:$A,0))</f>
        <v>failed</v>
      </c>
      <c r="D1783" s="6">
        <f>INDEX(backers,MATCH(Bonus_StatAn!$B1783,Analysis!$A:$A,0))</f>
        <v>152</v>
      </c>
      <c r="E1783" t="b">
        <f t="shared" si="108"/>
        <v>0</v>
      </c>
      <c r="F1783" t="b">
        <f t="shared" si="109"/>
        <v>1</v>
      </c>
      <c r="G1783" t="str">
        <f t="shared" si="110"/>
        <v/>
      </c>
      <c r="H1783">
        <f t="shared" si="111"/>
        <v>152</v>
      </c>
    </row>
    <row r="1784" spans="2:8" x14ac:dyDescent="0.35">
      <c r="B1784" s="6">
        <v>1781</v>
      </c>
      <c r="C1784" t="str">
        <f>INDEX(state,MATCH(Bonus_StatAn!$B1784,Analysis!$A:$A,0))</f>
        <v>failed</v>
      </c>
      <c r="D1784" s="6">
        <f>INDEX(backers,MATCH(Bonus_StatAn!$B1784,Analysis!$A:$A,0))</f>
        <v>24</v>
      </c>
      <c r="E1784" t="b">
        <f t="shared" si="108"/>
        <v>0</v>
      </c>
      <c r="F1784" t="b">
        <f t="shared" si="109"/>
        <v>1</v>
      </c>
      <c r="G1784" t="str">
        <f t="shared" si="110"/>
        <v/>
      </c>
      <c r="H1784">
        <f t="shared" si="111"/>
        <v>24</v>
      </c>
    </row>
    <row r="1785" spans="2:8" x14ac:dyDescent="0.35">
      <c r="B1785" s="6">
        <v>1782</v>
      </c>
      <c r="C1785" t="str">
        <f>INDEX(state,MATCH(Bonus_StatAn!$B1785,Analysis!$A:$A,0))</f>
        <v>failed</v>
      </c>
      <c r="D1785" s="6">
        <f>INDEX(backers,MATCH(Bonus_StatAn!$B1785,Analysis!$A:$A,0))</f>
        <v>76</v>
      </c>
      <c r="E1785" t="b">
        <f t="shared" si="108"/>
        <v>0</v>
      </c>
      <c r="F1785" t="b">
        <f t="shared" si="109"/>
        <v>1</v>
      </c>
      <c r="G1785" t="str">
        <f t="shared" si="110"/>
        <v/>
      </c>
      <c r="H1785">
        <f t="shared" si="111"/>
        <v>76</v>
      </c>
    </row>
    <row r="1786" spans="2:8" x14ac:dyDescent="0.35">
      <c r="B1786" s="6">
        <v>1783</v>
      </c>
      <c r="C1786" t="str">
        <f>INDEX(state,MATCH(Bonus_StatAn!$B1786,Analysis!$A:$A,0))</f>
        <v>failed</v>
      </c>
      <c r="D1786" s="6">
        <f>INDEX(backers,MATCH(Bonus_StatAn!$B1786,Analysis!$A:$A,0))</f>
        <v>185</v>
      </c>
      <c r="E1786" t="b">
        <f t="shared" si="108"/>
        <v>0</v>
      </c>
      <c r="F1786" t="b">
        <f t="shared" si="109"/>
        <v>1</v>
      </c>
      <c r="G1786" t="str">
        <f t="shared" si="110"/>
        <v/>
      </c>
      <c r="H1786">
        <f t="shared" si="111"/>
        <v>185</v>
      </c>
    </row>
    <row r="1787" spans="2:8" x14ac:dyDescent="0.35">
      <c r="B1787" s="6">
        <v>1784</v>
      </c>
      <c r="C1787" t="str">
        <f>INDEX(state,MATCH(Bonus_StatAn!$B1787,Analysis!$A:$A,0))</f>
        <v>failed</v>
      </c>
      <c r="D1787" s="6">
        <f>INDEX(backers,MATCH(Bonus_StatAn!$B1787,Analysis!$A:$A,0))</f>
        <v>33</v>
      </c>
      <c r="E1787" t="b">
        <f t="shared" si="108"/>
        <v>0</v>
      </c>
      <c r="F1787" t="b">
        <f t="shared" si="109"/>
        <v>1</v>
      </c>
      <c r="G1787" t="str">
        <f t="shared" si="110"/>
        <v/>
      </c>
      <c r="H1787">
        <f t="shared" si="111"/>
        <v>33</v>
      </c>
    </row>
    <row r="1788" spans="2:8" x14ac:dyDescent="0.35">
      <c r="B1788" s="6">
        <v>1785</v>
      </c>
      <c r="C1788" t="str">
        <f>INDEX(state,MATCH(Bonus_StatAn!$B1788,Analysis!$A:$A,0))</f>
        <v>failed</v>
      </c>
      <c r="D1788" s="6">
        <f>INDEX(backers,MATCH(Bonus_StatAn!$B1788,Analysis!$A:$A,0))</f>
        <v>108</v>
      </c>
      <c r="E1788" t="b">
        <f t="shared" si="108"/>
        <v>0</v>
      </c>
      <c r="F1788" t="b">
        <f t="shared" si="109"/>
        <v>1</v>
      </c>
      <c r="G1788" t="str">
        <f t="shared" si="110"/>
        <v/>
      </c>
      <c r="H1788">
        <f t="shared" si="111"/>
        <v>108</v>
      </c>
    </row>
    <row r="1789" spans="2:8" x14ac:dyDescent="0.35">
      <c r="B1789" s="6">
        <v>1786</v>
      </c>
      <c r="C1789" t="str">
        <f>INDEX(state,MATCH(Bonus_StatAn!$B1789,Analysis!$A:$A,0))</f>
        <v>failed</v>
      </c>
      <c r="D1789" s="6">
        <f>INDEX(backers,MATCH(Bonus_StatAn!$B1789,Analysis!$A:$A,0))</f>
        <v>29</v>
      </c>
      <c r="E1789" t="b">
        <f t="shared" si="108"/>
        <v>0</v>
      </c>
      <c r="F1789" t="b">
        <f t="shared" si="109"/>
        <v>1</v>
      </c>
      <c r="G1789" t="str">
        <f t="shared" si="110"/>
        <v/>
      </c>
      <c r="H1789">
        <f t="shared" si="111"/>
        <v>29</v>
      </c>
    </row>
    <row r="1790" spans="2:8" x14ac:dyDescent="0.35">
      <c r="B1790" s="6">
        <v>1787</v>
      </c>
      <c r="C1790" t="str">
        <f>INDEX(state,MATCH(Bonus_StatAn!$B1790,Analysis!$A:$A,0))</f>
        <v>failed</v>
      </c>
      <c r="D1790" s="6">
        <f>INDEX(backers,MATCH(Bonus_StatAn!$B1790,Analysis!$A:$A,0))</f>
        <v>24</v>
      </c>
      <c r="E1790" t="b">
        <f t="shared" si="108"/>
        <v>0</v>
      </c>
      <c r="F1790" t="b">
        <f t="shared" si="109"/>
        <v>1</v>
      </c>
      <c r="G1790" t="str">
        <f t="shared" si="110"/>
        <v/>
      </c>
      <c r="H1790">
        <f t="shared" si="111"/>
        <v>24</v>
      </c>
    </row>
    <row r="1791" spans="2:8" x14ac:dyDescent="0.35">
      <c r="B1791" s="6">
        <v>1788</v>
      </c>
      <c r="C1791" t="str">
        <f>INDEX(state,MATCH(Bonus_StatAn!$B1791,Analysis!$A:$A,0))</f>
        <v>failed</v>
      </c>
      <c r="D1791" s="6">
        <f>INDEX(backers,MATCH(Bonus_StatAn!$B1791,Analysis!$A:$A,0))</f>
        <v>4</v>
      </c>
      <c r="E1791" t="b">
        <f t="shared" si="108"/>
        <v>0</v>
      </c>
      <c r="F1791" t="b">
        <f t="shared" si="109"/>
        <v>1</v>
      </c>
      <c r="G1791" t="str">
        <f t="shared" si="110"/>
        <v/>
      </c>
      <c r="H1791">
        <f t="shared" si="111"/>
        <v>4</v>
      </c>
    </row>
    <row r="1792" spans="2:8" x14ac:dyDescent="0.35">
      <c r="B1792" s="6">
        <v>1789</v>
      </c>
      <c r="C1792" t="str">
        <f>INDEX(state,MATCH(Bonus_StatAn!$B1792,Analysis!$A:$A,0))</f>
        <v>failed</v>
      </c>
      <c r="D1792" s="6">
        <f>INDEX(backers,MATCH(Bonus_StatAn!$B1792,Analysis!$A:$A,0))</f>
        <v>4</v>
      </c>
      <c r="E1792" t="b">
        <f t="shared" si="108"/>
        <v>0</v>
      </c>
      <c r="F1792" t="b">
        <f t="shared" si="109"/>
        <v>1</v>
      </c>
      <c r="G1792" t="str">
        <f t="shared" si="110"/>
        <v/>
      </c>
      <c r="H1792">
        <f t="shared" si="111"/>
        <v>4</v>
      </c>
    </row>
    <row r="1793" spans="2:8" x14ac:dyDescent="0.35">
      <c r="B1793" s="6">
        <v>1790</v>
      </c>
      <c r="C1793" t="str">
        <f>INDEX(state,MATCH(Bonus_StatAn!$B1793,Analysis!$A:$A,0))</f>
        <v>failed</v>
      </c>
      <c r="D1793" s="6">
        <f>INDEX(backers,MATCH(Bonus_StatAn!$B1793,Analysis!$A:$A,0))</f>
        <v>15</v>
      </c>
      <c r="E1793" t="b">
        <f t="shared" si="108"/>
        <v>0</v>
      </c>
      <c r="F1793" t="b">
        <f t="shared" si="109"/>
        <v>1</v>
      </c>
      <c r="G1793" t="str">
        <f t="shared" si="110"/>
        <v/>
      </c>
      <c r="H1793">
        <f t="shared" si="111"/>
        <v>15</v>
      </c>
    </row>
    <row r="1794" spans="2:8" x14ac:dyDescent="0.35">
      <c r="B1794" s="6">
        <v>1791</v>
      </c>
      <c r="C1794" t="str">
        <f>INDEX(state,MATCH(Bonus_StatAn!$B1794,Analysis!$A:$A,0))</f>
        <v>failed</v>
      </c>
      <c r="D1794" s="6">
        <f>INDEX(backers,MATCH(Bonus_StatAn!$B1794,Analysis!$A:$A,0))</f>
        <v>4</v>
      </c>
      <c r="E1794" t="b">
        <f t="shared" si="108"/>
        <v>0</v>
      </c>
      <c r="F1794" t="b">
        <f t="shared" si="109"/>
        <v>1</v>
      </c>
      <c r="G1794" t="str">
        <f t="shared" si="110"/>
        <v/>
      </c>
      <c r="H1794">
        <f t="shared" si="111"/>
        <v>4</v>
      </c>
    </row>
    <row r="1795" spans="2:8" x14ac:dyDescent="0.35">
      <c r="B1795" s="6">
        <v>1792</v>
      </c>
      <c r="C1795" t="str">
        <f>INDEX(state,MATCH(Bonus_StatAn!$B1795,Analysis!$A:$A,0))</f>
        <v>failed</v>
      </c>
      <c r="D1795" s="6">
        <f>INDEX(backers,MATCH(Bonus_StatAn!$B1795,Analysis!$A:$A,0))</f>
        <v>139</v>
      </c>
      <c r="E1795" t="b">
        <f t="shared" si="108"/>
        <v>0</v>
      </c>
      <c r="F1795" t="b">
        <f t="shared" si="109"/>
        <v>1</v>
      </c>
      <c r="G1795" t="str">
        <f t="shared" si="110"/>
        <v/>
      </c>
      <c r="H1795">
        <f t="shared" si="111"/>
        <v>139</v>
      </c>
    </row>
    <row r="1796" spans="2:8" x14ac:dyDescent="0.35">
      <c r="B1796" s="6">
        <v>1793</v>
      </c>
      <c r="C1796" t="str">
        <f>INDEX(state,MATCH(Bonus_StatAn!$B1796,Analysis!$A:$A,0))</f>
        <v>failed</v>
      </c>
      <c r="D1796" s="6">
        <f>INDEX(backers,MATCH(Bonus_StatAn!$B1796,Analysis!$A:$A,0))</f>
        <v>2</v>
      </c>
      <c r="E1796" t="b">
        <f t="shared" ref="E1796:E1859" si="112">$C1796="successful"</f>
        <v>0</v>
      </c>
      <c r="F1796" t="b">
        <f t="shared" ref="F1796:F1859" si="113">OR($C1796="canceled", $C1796="failed")</f>
        <v>1</v>
      </c>
      <c r="G1796" t="str">
        <f t="shared" ref="G1796:G1859" si="114">IF($E1796, D1796, "")</f>
        <v/>
      </c>
      <c r="H1796">
        <f t="shared" ref="H1796:H1859" si="115">IF(F1796, D1796, "")</f>
        <v>2</v>
      </c>
    </row>
    <row r="1797" spans="2:8" x14ac:dyDescent="0.35">
      <c r="B1797" s="6">
        <v>1794</v>
      </c>
      <c r="C1797" t="str">
        <f>INDEX(state,MATCH(Bonus_StatAn!$B1797,Analysis!$A:$A,0))</f>
        <v>failed</v>
      </c>
      <c r="D1797" s="6">
        <f>INDEX(backers,MATCH(Bonus_StatAn!$B1797,Analysis!$A:$A,0))</f>
        <v>18</v>
      </c>
      <c r="E1797" t="b">
        <f t="shared" si="112"/>
        <v>0</v>
      </c>
      <c r="F1797" t="b">
        <f t="shared" si="113"/>
        <v>1</v>
      </c>
      <c r="G1797" t="str">
        <f t="shared" si="114"/>
        <v/>
      </c>
      <c r="H1797">
        <f t="shared" si="115"/>
        <v>18</v>
      </c>
    </row>
    <row r="1798" spans="2:8" x14ac:dyDescent="0.35">
      <c r="B1798" s="6">
        <v>1795</v>
      </c>
      <c r="C1798" t="str">
        <f>INDEX(state,MATCH(Bonus_StatAn!$B1798,Analysis!$A:$A,0))</f>
        <v>failed</v>
      </c>
      <c r="D1798" s="6">
        <f>INDEX(backers,MATCH(Bonus_StatAn!$B1798,Analysis!$A:$A,0))</f>
        <v>81</v>
      </c>
      <c r="E1798" t="b">
        <f t="shared" si="112"/>
        <v>0</v>
      </c>
      <c r="F1798" t="b">
        <f t="shared" si="113"/>
        <v>1</v>
      </c>
      <c r="G1798" t="str">
        <f t="shared" si="114"/>
        <v/>
      </c>
      <c r="H1798">
        <f t="shared" si="115"/>
        <v>81</v>
      </c>
    </row>
    <row r="1799" spans="2:8" x14ac:dyDescent="0.35">
      <c r="B1799" s="6">
        <v>1796</v>
      </c>
      <c r="C1799" t="str">
        <f>INDEX(state,MATCH(Bonus_StatAn!$B1799,Analysis!$A:$A,0))</f>
        <v>failed</v>
      </c>
      <c r="D1799" s="6">
        <f>INDEX(backers,MATCH(Bonus_StatAn!$B1799,Analysis!$A:$A,0))</f>
        <v>86</v>
      </c>
      <c r="E1799" t="b">
        <f t="shared" si="112"/>
        <v>0</v>
      </c>
      <c r="F1799" t="b">
        <f t="shared" si="113"/>
        <v>1</v>
      </c>
      <c r="G1799" t="str">
        <f t="shared" si="114"/>
        <v/>
      </c>
      <c r="H1799">
        <f t="shared" si="115"/>
        <v>86</v>
      </c>
    </row>
    <row r="1800" spans="2:8" x14ac:dyDescent="0.35">
      <c r="B1800" s="6">
        <v>1797</v>
      </c>
      <c r="C1800" t="str">
        <f>INDEX(state,MATCH(Bonus_StatAn!$B1800,Analysis!$A:$A,0))</f>
        <v>failed</v>
      </c>
      <c r="D1800" s="6">
        <f>INDEX(backers,MATCH(Bonus_StatAn!$B1800,Analysis!$A:$A,0))</f>
        <v>140</v>
      </c>
      <c r="E1800" t="b">
        <f t="shared" si="112"/>
        <v>0</v>
      </c>
      <c r="F1800" t="b">
        <f t="shared" si="113"/>
        <v>1</v>
      </c>
      <c r="G1800" t="str">
        <f t="shared" si="114"/>
        <v/>
      </c>
      <c r="H1800">
        <f t="shared" si="115"/>
        <v>140</v>
      </c>
    </row>
    <row r="1801" spans="2:8" x14ac:dyDescent="0.35">
      <c r="B1801" s="6">
        <v>1798</v>
      </c>
      <c r="C1801" t="str">
        <f>INDEX(state,MATCH(Bonus_StatAn!$B1801,Analysis!$A:$A,0))</f>
        <v>failed</v>
      </c>
      <c r="D1801" s="6">
        <f>INDEX(backers,MATCH(Bonus_StatAn!$B1801,Analysis!$A:$A,0))</f>
        <v>37</v>
      </c>
      <c r="E1801" t="b">
        <f t="shared" si="112"/>
        <v>0</v>
      </c>
      <c r="F1801" t="b">
        <f t="shared" si="113"/>
        <v>1</v>
      </c>
      <c r="G1801" t="str">
        <f t="shared" si="114"/>
        <v/>
      </c>
      <c r="H1801">
        <f t="shared" si="115"/>
        <v>37</v>
      </c>
    </row>
    <row r="1802" spans="2:8" x14ac:dyDescent="0.35">
      <c r="B1802" s="6">
        <v>1799</v>
      </c>
      <c r="C1802" t="str">
        <f>INDEX(state,MATCH(Bonus_StatAn!$B1802,Analysis!$A:$A,0))</f>
        <v>failed</v>
      </c>
      <c r="D1802" s="6">
        <f>INDEX(backers,MATCH(Bonus_StatAn!$B1802,Analysis!$A:$A,0))</f>
        <v>6</v>
      </c>
      <c r="E1802" t="b">
        <f t="shared" si="112"/>
        <v>0</v>
      </c>
      <c r="F1802" t="b">
        <f t="shared" si="113"/>
        <v>1</v>
      </c>
      <c r="G1802" t="str">
        <f t="shared" si="114"/>
        <v/>
      </c>
      <c r="H1802">
        <f t="shared" si="115"/>
        <v>6</v>
      </c>
    </row>
    <row r="1803" spans="2:8" x14ac:dyDescent="0.35">
      <c r="B1803" s="6">
        <v>1800</v>
      </c>
      <c r="C1803" t="str">
        <f>INDEX(state,MATCH(Bonus_StatAn!$B1803,Analysis!$A:$A,0))</f>
        <v>failed</v>
      </c>
      <c r="D1803" s="6">
        <f>INDEX(backers,MATCH(Bonus_StatAn!$B1803,Analysis!$A:$A,0))</f>
        <v>113</v>
      </c>
      <c r="E1803" t="b">
        <f t="shared" si="112"/>
        <v>0</v>
      </c>
      <c r="F1803" t="b">
        <f t="shared" si="113"/>
        <v>1</v>
      </c>
      <c r="G1803" t="str">
        <f t="shared" si="114"/>
        <v/>
      </c>
      <c r="H1803">
        <f t="shared" si="115"/>
        <v>113</v>
      </c>
    </row>
    <row r="1804" spans="2:8" x14ac:dyDescent="0.35">
      <c r="B1804" s="6">
        <v>1801</v>
      </c>
      <c r="C1804" t="str">
        <f>INDEX(state,MATCH(Bonus_StatAn!$B1804,Analysis!$A:$A,0))</f>
        <v>failed</v>
      </c>
      <c r="D1804" s="6">
        <f>INDEX(backers,MATCH(Bonus_StatAn!$B1804,Analysis!$A:$A,0))</f>
        <v>37</v>
      </c>
      <c r="E1804" t="b">
        <f t="shared" si="112"/>
        <v>0</v>
      </c>
      <c r="F1804" t="b">
        <f t="shared" si="113"/>
        <v>1</v>
      </c>
      <c r="G1804" t="str">
        <f t="shared" si="114"/>
        <v/>
      </c>
      <c r="H1804">
        <f t="shared" si="115"/>
        <v>37</v>
      </c>
    </row>
    <row r="1805" spans="2:8" x14ac:dyDescent="0.35">
      <c r="B1805" s="6">
        <v>1802</v>
      </c>
      <c r="C1805" t="str">
        <f>INDEX(state,MATCH(Bonus_StatAn!$B1805,Analysis!$A:$A,0))</f>
        <v>failed</v>
      </c>
      <c r="D1805" s="6">
        <f>INDEX(backers,MATCH(Bonus_StatAn!$B1805,Analysis!$A:$A,0))</f>
        <v>18</v>
      </c>
      <c r="E1805" t="b">
        <f t="shared" si="112"/>
        <v>0</v>
      </c>
      <c r="F1805" t="b">
        <f t="shared" si="113"/>
        <v>1</v>
      </c>
      <c r="G1805" t="str">
        <f t="shared" si="114"/>
        <v/>
      </c>
      <c r="H1805">
        <f t="shared" si="115"/>
        <v>18</v>
      </c>
    </row>
    <row r="1806" spans="2:8" x14ac:dyDescent="0.35">
      <c r="B1806" s="6">
        <v>1803</v>
      </c>
      <c r="C1806" t="str">
        <f>INDEX(state,MATCH(Bonus_StatAn!$B1806,Analysis!$A:$A,0))</f>
        <v>failed</v>
      </c>
      <c r="D1806" s="6">
        <f>INDEX(backers,MATCH(Bonus_StatAn!$B1806,Analysis!$A:$A,0))</f>
        <v>75</v>
      </c>
      <c r="E1806" t="b">
        <f t="shared" si="112"/>
        <v>0</v>
      </c>
      <c r="F1806" t="b">
        <f t="shared" si="113"/>
        <v>1</v>
      </c>
      <c r="G1806" t="str">
        <f t="shared" si="114"/>
        <v/>
      </c>
      <c r="H1806">
        <f t="shared" si="115"/>
        <v>75</v>
      </c>
    </row>
    <row r="1807" spans="2:8" x14ac:dyDescent="0.35">
      <c r="B1807" s="6">
        <v>1804</v>
      </c>
      <c r="C1807" t="str">
        <f>INDEX(state,MATCH(Bonus_StatAn!$B1807,Analysis!$A:$A,0))</f>
        <v>failed</v>
      </c>
      <c r="D1807" s="6">
        <f>INDEX(backers,MATCH(Bonus_StatAn!$B1807,Analysis!$A:$A,0))</f>
        <v>52</v>
      </c>
      <c r="E1807" t="b">
        <f t="shared" si="112"/>
        <v>0</v>
      </c>
      <c r="F1807" t="b">
        <f t="shared" si="113"/>
        <v>1</v>
      </c>
      <c r="G1807" t="str">
        <f t="shared" si="114"/>
        <v/>
      </c>
      <c r="H1807">
        <f t="shared" si="115"/>
        <v>52</v>
      </c>
    </row>
    <row r="1808" spans="2:8" x14ac:dyDescent="0.35">
      <c r="B1808" s="6">
        <v>1805</v>
      </c>
      <c r="C1808" t="str">
        <f>INDEX(state,MATCH(Bonus_StatAn!$B1808,Analysis!$A:$A,0))</f>
        <v>failed</v>
      </c>
      <c r="D1808" s="6">
        <f>INDEX(backers,MATCH(Bonus_StatAn!$B1808,Analysis!$A:$A,0))</f>
        <v>122</v>
      </c>
      <c r="E1808" t="b">
        <f t="shared" si="112"/>
        <v>0</v>
      </c>
      <c r="F1808" t="b">
        <f t="shared" si="113"/>
        <v>1</v>
      </c>
      <c r="G1808" t="str">
        <f t="shared" si="114"/>
        <v/>
      </c>
      <c r="H1808">
        <f t="shared" si="115"/>
        <v>122</v>
      </c>
    </row>
    <row r="1809" spans="2:8" x14ac:dyDescent="0.35">
      <c r="B1809" s="6">
        <v>1806</v>
      </c>
      <c r="C1809" t="str">
        <f>INDEX(state,MATCH(Bonus_StatAn!$B1809,Analysis!$A:$A,0))</f>
        <v>failed</v>
      </c>
      <c r="D1809" s="6">
        <f>INDEX(backers,MATCH(Bonus_StatAn!$B1809,Analysis!$A:$A,0))</f>
        <v>8</v>
      </c>
      <c r="E1809" t="b">
        <f t="shared" si="112"/>
        <v>0</v>
      </c>
      <c r="F1809" t="b">
        <f t="shared" si="113"/>
        <v>1</v>
      </c>
      <c r="G1809" t="str">
        <f t="shared" si="114"/>
        <v/>
      </c>
      <c r="H1809">
        <f t="shared" si="115"/>
        <v>8</v>
      </c>
    </row>
    <row r="1810" spans="2:8" x14ac:dyDescent="0.35">
      <c r="B1810" s="6">
        <v>1807</v>
      </c>
      <c r="C1810" t="str">
        <f>INDEX(state,MATCH(Bonus_StatAn!$B1810,Analysis!$A:$A,0))</f>
        <v>failed</v>
      </c>
      <c r="D1810" s="6">
        <f>INDEX(backers,MATCH(Bonus_StatAn!$B1810,Analysis!$A:$A,0))</f>
        <v>8</v>
      </c>
      <c r="E1810" t="b">
        <f t="shared" si="112"/>
        <v>0</v>
      </c>
      <c r="F1810" t="b">
        <f t="shared" si="113"/>
        <v>1</v>
      </c>
      <c r="G1810" t="str">
        <f t="shared" si="114"/>
        <v/>
      </c>
      <c r="H1810">
        <f t="shared" si="115"/>
        <v>8</v>
      </c>
    </row>
    <row r="1811" spans="2:8" x14ac:dyDescent="0.35">
      <c r="B1811" s="6">
        <v>1808</v>
      </c>
      <c r="C1811" t="str">
        <f>INDEX(state,MATCH(Bonus_StatAn!$B1811,Analysis!$A:$A,0))</f>
        <v>failed</v>
      </c>
      <c r="D1811" s="6">
        <f>INDEX(backers,MATCH(Bonus_StatAn!$B1811,Analysis!$A:$A,0))</f>
        <v>96</v>
      </c>
      <c r="E1811" t="b">
        <f t="shared" si="112"/>
        <v>0</v>
      </c>
      <c r="F1811" t="b">
        <f t="shared" si="113"/>
        <v>1</v>
      </c>
      <c r="G1811" t="str">
        <f t="shared" si="114"/>
        <v/>
      </c>
      <c r="H1811">
        <f t="shared" si="115"/>
        <v>96</v>
      </c>
    </row>
    <row r="1812" spans="2:8" x14ac:dyDescent="0.35">
      <c r="B1812" s="6">
        <v>1809</v>
      </c>
      <c r="C1812" t="str">
        <f>INDEX(state,MATCH(Bonus_StatAn!$B1812,Analysis!$A:$A,0))</f>
        <v>failed</v>
      </c>
      <c r="D1812" s="6">
        <f>INDEX(backers,MATCH(Bonus_StatAn!$B1812,Analysis!$A:$A,0))</f>
        <v>9</v>
      </c>
      <c r="E1812" t="b">
        <f t="shared" si="112"/>
        <v>0</v>
      </c>
      <c r="F1812" t="b">
        <f t="shared" si="113"/>
        <v>1</v>
      </c>
      <c r="G1812" t="str">
        <f t="shared" si="114"/>
        <v/>
      </c>
      <c r="H1812">
        <f t="shared" si="115"/>
        <v>9</v>
      </c>
    </row>
    <row r="1813" spans="2:8" x14ac:dyDescent="0.35">
      <c r="B1813" s="6">
        <v>1810</v>
      </c>
      <c r="C1813" t="str">
        <f>INDEX(state,MATCH(Bonus_StatAn!$B1813,Analysis!$A:$A,0))</f>
        <v>failed</v>
      </c>
      <c r="D1813" s="6">
        <f>INDEX(backers,MATCH(Bonus_StatAn!$B1813,Analysis!$A:$A,0))</f>
        <v>2</v>
      </c>
      <c r="E1813" t="b">
        <f t="shared" si="112"/>
        <v>0</v>
      </c>
      <c r="F1813" t="b">
        <f t="shared" si="113"/>
        <v>1</v>
      </c>
      <c r="G1813" t="str">
        <f t="shared" si="114"/>
        <v/>
      </c>
      <c r="H1813">
        <f t="shared" si="115"/>
        <v>2</v>
      </c>
    </row>
    <row r="1814" spans="2:8" x14ac:dyDescent="0.35">
      <c r="B1814" s="6">
        <v>1811</v>
      </c>
      <c r="C1814" t="str">
        <f>INDEX(state,MATCH(Bonus_StatAn!$B1814,Analysis!$A:$A,0))</f>
        <v>failed</v>
      </c>
      <c r="D1814" s="6">
        <f>INDEX(backers,MATCH(Bonus_StatAn!$B1814,Analysis!$A:$A,0))</f>
        <v>26</v>
      </c>
      <c r="E1814" t="b">
        <f t="shared" si="112"/>
        <v>0</v>
      </c>
      <c r="F1814" t="b">
        <f t="shared" si="113"/>
        <v>1</v>
      </c>
      <c r="G1814" t="str">
        <f t="shared" si="114"/>
        <v/>
      </c>
      <c r="H1814">
        <f t="shared" si="115"/>
        <v>26</v>
      </c>
    </row>
    <row r="1815" spans="2:8" x14ac:dyDescent="0.35">
      <c r="B1815" s="6">
        <v>1812</v>
      </c>
      <c r="C1815" t="str">
        <f>INDEX(state,MATCH(Bonus_StatAn!$B1815,Analysis!$A:$A,0))</f>
        <v>failed</v>
      </c>
      <c r="D1815" s="6">
        <f>INDEX(backers,MATCH(Bonus_StatAn!$B1815,Analysis!$A:$A,0))</f>
        <v>23</v>
      </c>
      <c r="E1815" t="b">
        <f t="shared" si="112"/>
        <v>0</v>
      </c>
      <c r="F1815" t="b">
        <f t="shared" si="113"/>
        <v>1</v>
      </c>
      <c r="G1815" t="str">
        <f t="shared" si="114"/>
        <v/>
      </c>
      <c r="H1815">
        <f t="shared" si="115"/>
        <v>23</v>
      </c>
    </row>
    <row r="1816" spans="2:8" x14ac:dyDescent="0.35">
      <c r="B1816" s="6">
        <v>1813</v>
      </c>
      <c r="C1816" t="str">
        <f>INDEX(state,MATCH(Bonus_StatAn!$B1816,Analysis!$A:$A,0))</f>
        <v>failed</v>
      </c>
      <c r="D1816" s="6">
        <f>INDEX(backers,MATCH(Bonus_StatAn!$B1816,Analysis!$A:$A,0))</f>
        <v>0</v>
      </c>
      <c r="E1816" t="b">
        <f t="shared" si="112"/>
        <v>0</v>
      </c>
      <c r="F1816" t="b">
        <f t="shared" si="113"/>
        <v>1</v>
      </c>
      <c r="G1816" t="str">
        <f t="shared" si="114"/>
        <v/>
      </c>
      <c r="H1816">
        <f t="shared" si="115"/>
        <v>0</v>
      </c>
    </row>
    <row r="1817" spans="2:8" x14ac:dyDescent="0.35">
      <c r="B1817" s="6">
        <v>1814</v>
      </c>
      <c r="C1817" t="str">
        <f>INDEX(state,MATCH(Bonus_StatAn!$B1817,Analysis!$A:$A,0))</f>
        <v>failed</v>
      </c>
      <c r="D1817" s="6">
        <f>INDEX(backers,MATCH(Bonus_StatAn!$B1817,Analysis!$A:$A,0))</f>
        <v>140</v>
      </c>
      <c r="E1817" t="b">
        <f t="shared" si="112"/>
        <v>0</v>
      </c>
      <c r="F1817" t="b">
        <f t="shared" si="113"/>
        <v>1</v>
      </c>
      <c r="G1817" t="str">
        <f t="shared" si="114"/>
        <v/>
      </c>
      <c r="H1817">
        <f t="shared" si="115"/>
        <v>140</v>
      </c>
    </row>
    <row r="1818" spans="2:8" x14ac:dyDescent="0.35">
      <c r="B1818" s="6">
        <v>1815</v>
      </c>
      <c r="C1818" t="str">
        <f>INDEX(state,MATCH(Bonus_StatAn!$B1818,Analysis!$A:$A,0))</f>
        <v>failed</v>
      </c>
      <c r="D1818" s="6">
        <f>INDEX(backers,MATCH(Bonus_StatAn!$B1818,Analysis!$A:$A,0))</f>
        <v>0</v>
      </c>
      <c r="E1818" t="b">
        <f t="shared" si="112"/>
        <v>0</v>
      </c>
      <c r="F1818" t="b">
        <f t="shared" si="113"/>
        <v>1</v>
      </c>
      <c r="G1818" t="str">
        <f t="shared" si="114"/>
        <v/>
      </c>
      <c r="H1818">
        <f t="shared" si="115"/>
        <v>0</v>
      </c>
    </row>
    <row r="1819" spans="2:8" x14ac:dyDescent="0.35">
      <c r="B1819" s="6">
        <v>1816</v>
      </c>
      <c r="C1819" t="str">
        <f>INDEX(state,MATCH(Bonus_StatAn!$B1819,Analysis!$A:$A,0))</f>
        <v>failed</v>
      </c>
      <c r="D1819" s="6">
        <f>INDEX(backers,MATCH(Bonus_StatAn!$B1819,Analysis!$A:$A,0))</f>
        <v>6</v>
      </c>
      <c r="E1819" t="b">
        <f t="shared" si="112"/>
        <v>0</v>
      </c>
      <c r="F1819" t="b">
        <f t="shared" si="113"/>
        <v>1</v>
      </c>
      <c r="G1819" t="str">
        <f t="shared" si="114"/>
        <v/>
      </c>
      <c r="H1819">
        <f t="shared" si="115"/>
        <v>6</v>
      </c>
    </row>
    <row r="1820" spans="2:8" x14ac:dyDescent="0.35">
      <c r="B1820" s="6">
        <v>1817</v>
      </c>
      <c r="C1820" t="str">
        <f>INDEX(state,MATCH(Bonus_StatAn!$B1820,Analysis!$A:$A,0))</f>
        <v>failed</v>
      </c>
      <c r="D1820" s="6">
        <f>INDEX(backers,MATCH(Bonus_StatAn!$B1820,Analysis!$A:$A,0))</f>
        <v>100</v>
      </c>
      <c r="E1820" t="b">
        <f t="shared" si="112"/>
        <v>0</v>
      </c>
      <c r="F1820" t="b">
        <f t="shared" si="113"/>
        <v>1</v>
      </c>
      <c r="G1820" t="str">
        <f t="shared" si="114"/>
        <v/>
      </c>
      <c r="H1820">
        <f t="shared" si="115"/>
        <v>100</v>
      </c>
    </row>
    <row r="1821" spans="2:8" x14ac:dyDescent="0.35">
      <c r="B1821" s="6">
        <v>1818</v>
      </c>
      <c r="C1821" t="str">
        <f>INDEX(state,MATCH(Bonus_StatAn!$B1821,Analysis!$A:$A,0))</f>
        <v>failed</v>
      </c>
      <c r="D1821" s="6">
        <f>INDEX(backers,MATCH(Bonus_StatAn!$B1821,Analysis!$A:$A,0))</f>
        <v>0</v>
      </c>
      <c r="E1821" t="b">
        <f t="shared" si="112"/>
        <v>0</v>
      </c>
      <c r="F1821" t="b">
        <f t="shared" si="113"/>
        <v>1</v>
      </c>
      <c r="G1821" t="str">
        <f t="shared" si="114"/>
        <v/>
      </c>
      <c r="H1821">
        <f t="shared" si="115"/>
        <v>0</v>
      </c>
    </row>
    <row r="1822" spans="2:8" x14ac:dyDescent="0.35">
      <c r="B1822" s="6">
        <v>1819</v>
      </c>
      <c r="C1822" t="str">
        <f>INDEX(state,MATCH(Bonus_StatAn!$B1822,Analysis!$A:$A,0))</f>
        <v>failed</v>
      </c>
      <c r="D1822" s="6">
        <f>INDEX(backers,MATCH(Bonus_StatAn!$B1822,Analysis!$A:$A,0))</f>
        <v>4</v>
      </c>
      <c r="E1822" t="b">
        <f t="shared" si="112"/>
        <v>0</v>
      </c>
      <c r="F1822" t="b">
        <f t="shared" si="113"/>
        <v>1</v>
      </c>
      <c r="G1822" t="str">
        <f t="shared" si="114"/>
        <v/>
      </c>
      <c r="H1822">
        <f t="shared" si="115"/>
        <v>4</v>
      </c>
    </row>
    <row r="1823" spans="2:8" x14ac:dyDescent="0.35">
      <c r="B1823" s="6">
        <v>1820</v>
      </c>
      <c r="C1823" t="str">
        <f>INDEX(state,MATCH(Bonus_StatAn!$B1823,Analysis!$A:$A,0))</f>
        <v>failed</v>
      </c>
      <c r="D1823" s="6">
        <f>INDEX(backers,MATCH(Bonus_StatAn!$B1823,Analysis!$A:$A,0))</f>
        <v>8</v>
      </c>
      <c r="E1823" t="b">
        <f t="shared" si="112"/>
        <v>0</v>
      </c>
      <c r="F1823" t="b">
        <f t="shared" si="113"/>
        <v>1</v>
      </c>
      <c r="G1823" t="str">
        <f t="shared" si="114"/>
        <v/>
      </c>
      <c r="H1823">
        <f t="shared" si="115"/>
        <v>8</v>
      </c>
    </row>
    <row r="1824" spans="2:8" x14ac:dyDescent="0.35">
      <c r="B1824" s="6">
        <v>1821</v>
      </c>
      <c r="C1824" t="str">
        <f>INDEX(state,MATCH(Bonus_StatAn!$B1824,Analysis!$A:$A,0))</f>
        <v>successful</v>
      </c>
      <c r="D1824" s="6">
        <f>INDEX(backers,MATCH(Bonus_StatAn!$B1824,Analysis!$A:$A,0))</f>
        <v>57</v>
      </c>
      <c r="E1824" t="b">
        <f t="shared" si="112"/>
        <v>1</v>
      </c>
      <c r="F1824" t="b">
        <f t="shared" si="113"/>
        <v>0</v>
      </c>
      <c r="G1824">
        <f t="shared" si="114"/>
        <v>57</v>
      </c>
      <c r="H1824" t="str">
        <f t="shared" si="115"/>
        <v/>
      </c>
    </row>
    <row r="1825" spans="2:8" x14ac:dyDescent="0.35">
      <c r="B1825" s="6">
        <v>1822</v>
      </c>
      <c r="C1825" t="str">
        <f>INDEX(state,MATCH(Bonus_StatAn!$B1825,Analysis!$A:$A,0))</f>
        <v>successful</v>
      </c>
      <c r="D1825" s="6">
        <f>INDEX(backers,MATCH(Bonus_StatAn!$B1825,Analysis!$A:$A,0))</f>
        <v>11</v>
      </c>
      <c r="E1825" t="b">
        <f t="shared" si="112"/>
        <v>1</v>
      </c>
      <c r="F1825" t="b">
        <f t="shared" si="113"/>
        <v>0</v>
      </c>
      <c r="G1825">
        <f t="shared" si="114"/>
        <v>11</v>
      </c>
      <c r="H1825" t="str">
        <f t="shared" si="115"/>
        <v/>
      </c>
    </row>
    <row r="1826" spans="2:8" x14ac:dyDescent="0.35">
      <c r="B1826" s="6">
        <v>1823</v>
      </c>
      <c r="C1826" t="str">
        <f>INDEX(state,MATCH(Bonus_StatAn!$B1826,Analysis!$A:$A,0))</f>
        <v>successful</v>
      </c>
      <c r="D1826" s="6">
        <f>INDEX(backers,MATCH(Bonus_StatAn!$B1826,Analysis!$A:$A,0))</f>
        <v>33</v>
      </c>
      <c r="E1826" t="b">
        <f t="shared" si="112"/>
        <v>1</v>
      </c>
      <c r="F1826" t="b">
        <f t="shared" si="113"/>
        <v>0</v>
      </c>
      <c r="G1826">
        <f t="shared" si="114"/>
        <v>33</v>
      </c>
      <c r="H1826" t="str">
        <f t="shared" si="115"/>
        <v/>
      </c>
    </row>
    <row r="1827" spans="2:8" x14ac:dyDescent="0.35">
      <c r="B1827" s="6">
        <v>1824</v>
      </c>
      <c r="C1827" t="str">
        <f>INDEX(state,MATCH(Bonus_StatAn!$B1827,Analysis!$A:$A,0))</f>
        <v>successful</v>
      </c>
      <c r="D1827" s="6">
        <f>INDEX(backers,MATCH(Bonus_StatAn!$B1827,Analysis!$A:$A,0))</f>
        <v>40</v>
      </c>
      <c r="E1827" t="b">
        <f t="shared" si="112"/>
        <v>1</v>
      </c>
      <c r="F1827" t="b">
        <f t="shared" si="113"/>
        <v>0</v>
      </c>
      <c r="G1827">
        <f t="shared" si="114"/>
        <v>40</v>
      </c>
      <c r="H1827" t="str">
        <f t="shared" si="115"/>
        <v/>
      </c>
    </row>
    <row r="1828" spans="2:8" x14ac:dyDescent="0.35">
      <c r="B1828" s="6">
        <v>1825</v>
      </c>
      <c r="C1828" t="str">
        <f>INDEX(state,MATCH(Bonus_StatAn!$B1828,Analysis!$A:$A,0))</f>
        <v>successful</v>
      </c>
      <c r="D1828" s="6">
        <f>INDEX(backers,MATCH(Bonus_StatAn!$B1828,Analysis!$A:$A,0))</f>
        <v>50</v>
      </c>
      <c r="E1828" t="b">
        <f t="shared" si="112"/>
        <v>1</v>
      </c>
      <c r="F1828" t="b">
        <f t="shared" si="113"/>
        <v>0</v>
      </c>
      <c r="G1828">
        <f t="shared" si="114"/>
        <v>50</v>
      </c>
      <c r="H1828" t="str">
        <f t="shared" si="115"/>
        <v/>
      </c>
    </row>
    <row r="1829" spans="2:8" x14ac:dyDescent="0.35">
      <c r="B1829" s="6">
        <v>1826</v>
      </c>
      <c r="C1829" t="str">
        <f>INDEX(state,MATCH(Bonus_StatAn!$B1829,Analysis!$A:$A,0))</f>
        <v>successful</v>
      </c>
      <c r="D1829" s="6">
        <f>INDEX(backers,MATCH(Bonus_StatAn!$B1829,Analysis!$A:$A,0))</f>
        <v>38</v>
      </c>
      <c r="E1829" t="b">
        <f t="shared" si="112"/>
        <v>1</v>
      </c>
      <c r="F1829" t="b">
        <f t="shared" si="113"/>
        <v>0</v>
      </c>
      <c r="G1829">
        <f t="shared" si="114"/>
        <v>38</v>
      </c>
      <c r="H1829" t="str">
        <f t="shared" si="115"/>
        <v/>
      </c>
    </row>
    <row r="1830" spans="2:8" x14ac:dyDescent="0.35">
      <c r="B1830" s="6">
        <v>1827</v>
      </c>
      <c r="C1830" t="str">
        <f>INDEX(state,MATCH(Bonus_StatAn!$B1830,Analysis!$A:$A,0))</f>
        <v>successful</v>
      </c>
      <c r="D1830" s="6">
        <f>INDEX(backers,MATCH(Bonus_StatAn!$B1830,Analysis!$A:$A,0))</f>
        <v>96</v>
      </c>
      <c r="E1830" t="b">
        <f t="shared" si="112"/>
        <v>1</v>
      </c>
      <c r="F1830" t="b">
        <f t="shared" si="113"/>
        <v>0</v>
      </c>
      <c r="G1830">
        <f t="shared" si="114"/>
        <v>96</v>
      </c>
      <c r="H1830" t="str">
        <f t="shared" si="115"/>
        <v/>
      </c>
    </row>
    <row r="1831" spans="2:8" x14ac:dyDescent="0.35">
      <c r="B1831" s="6">
        <v>1828</v>
      </c>
      <c r="C1831" t="str">
        <f>INDEX(state,MATCH(Bonus_StatAn!$B1831,Analysis!$A:$A,0))</f>
        <v>successful</v>
      </c>
      <c r="D1831" s="6">
        <f>INDEX(backers,MATCH(Bonus_StatAn!$B1831,Analysis!$A:$A,0))</f>
        <v>48</v>
      </c>
      <c r="E1831" t="b">
        <f t="shared" si="112"/>
        <v>1</v>
      </c>
      <c r="F1831" t="b">
        <f t="shared" si="113"/>
        <v>0</v>
      </c>
      <c r="G1831">
        <f t="shared" si="114"/>
        <v>48</v>
      </c>
      <c r="H1831" t="str">
        <f t="shared" si="115"/>
        <v/>
      </c>
    </row>
    <row r="1832" spans="2:8" x14ac:dyDescent="0.35">
      <c r="B1832" s="6">
        <v>1829</v>
      </c>
      <c r="C1832" t="str">
        <f>INDEX(state,MATCH(Bonus_StatAn!$B1832,Analysis!$A:$A,0))</f>
        <v>successful</v>
      </c>
      <c r="D1832" s="6">
        <f>INDEX(backers,MATCH(Bonus_StatAn!$B1832,Analysis!$A:$A,0))</f>
        <v>33</v>
      </c>
      <c r="E1832" t="b">
        <f t="shared" si="112"/>
        <v>1</v>
      </c>
      <c r="F1832" t="b">
        <f t="shared" si="113"/>
        <v>0</v>
      </c>
      <c r="G1832">
        <f t="shared" si="114"/>
        <v>33</v>
      </c>
      <c r="H1832" t="str">
        <f t="shared" si="115"/>
        <v/>
      </c>
    </row>
    <row r="1833" spans="2:8" x14ac:dyDescent="0.35">
      <c r="B1833" s="6">
        <v>1830</v>
      </c>
      <c r="C1833" t="str">
        <f>INDEX(state,MATCH(Bonus_StatAn!$B1833,Analysis!$A:$A,0))</f>
        <v>successful</v>
      </c>
      <c r="D1833" s="6">
        <f>INDEX(backers,MATCH(Bonus_StatAn!$B1833,Analysis!$A:$A,0))</f>
        <v>226</v>
      </c>
      <c r="E1833" t="b">
        <f t="shared" si="112"/>
        <v>1</v>
      </c>
      <c r="F1833" t="b">
        <f t="shared" si="113"/>
        <v>0</v>
      </c>
      <c r="G1833">
        <f t="shared" si="114"/>
        <v>226</v>
      </c>
      <c r="H1833" t="str">
        <f t="shared" si="115"/>
        <v/>
      </c>
    </row>
    <row r="1834" spans="2:8" x14ac:dyDescent="0.35">
      <c r="B1834" s="6">
        <v>1831</v>
      </c>
      <c r="C1834" t="str">
        <f>INDEX(state,MATCH(Bonus_StatAn!$B1834,Analysis!$A:$A,0))</f>
        <v>successful</v>
      </c>
      <c r="D1834" s="6">
        <f>INDEX(backers,MATCH(Bonus_StatAn!$B1834,Analysis!$A:$A,0))</f>
        <v>14</v>
      </c>
      <c r="E1834" t="b">
        <f t="shared" si="112"/>
        <v>1</v>
      </c>
      <c r="F1834" t="b">
        <f t="shared" si="113"/>
        <v>0</v>
      </c>
      <c r="G1834">
        <f t="shared" si="114"/>
        <v>14</v>
      </c>
      <c r="H1834" t="str">
        <f t="shared" si="115"/>
        <v/>
      </c>
    </row>
    <row r="1835" spans="2:8" x14ac:dyDescent="0.35">
      <c r="B1835" s="6">
        <v>1832</v>
      </c>
      <c r="C1835" t="str">
        <f>INDEX(state,MATCH(Bonus_StatAn!$B1835,Analysis!$A:$A,0))</f>
        <v>successful</v>
      </c>
      <c r="D1835" s="6">
        <f>INDEX(backers,MATCH(Bonus_StatAn!$B1835,Analysis!$A:$A,0))</f>
        <v>20</v>
      </c>
      <c r="E1835" t="b">
        <f t="shared" si="112"/>
        <v>1</v>
      </c>
      <c r="F1835" t="b">
        <f t="shared" si="113"/>
        <v>0</v>
      </c>
      <c r="G1835">
        <f t="shared" si="114"/>
        <v>20</v>
      </c>
      <c r="H1835" t="str">
        <f t="shared" si="115"/>
        <v/>
      </c>
    </row>
    <row r="1836" spans="2:8" x14ac:dyDescent="0.35">
      <c r="B1836" s="6">
        <v>1833</v>
      </c>
      <c r="C1836" t="str">
        <f>INDEX(state,MATCH(Bonus_StatAn!$B1836,Analysis!$A:$A,0))</f>
        <v>successful</v>
      </c>
      <c r="D1836" s="6">
        <f>INDEX(backers,MATCH(Bonus_StatAn!$B1836,Analysis!$A:$A,0))</f>
        <v>25</v>
      </c>
      <c r="E1836" t="b">
        <f t="shared" si="112"/>
        <v>1</v>
      </c>
      <c r="F1836" t="b">
        <f t="shared" si="113"/>
        <v>0</v>
      </c>
      <c r="G1836">
        <f t="shared" si="114"/>
        <v>25</v>
      </c>
      <c r="H1836" t="str">
        <f t="shared" si="115"/>
        <v/>
      </c>
    </row>
    <row r="1837" spans="2:8" x14ac:dyDescent="0.35">
      <c r="B1837" s="6">
        <v>1834</v>
      </c>
      <c r="C1837" t="str">
        <f>INDEX(state,MATCH(Bonus_StatAn!$B1837,Analysis!$A:$A,0))</f>
        <v>successful</v>
      </c>
      <c r="D1837" s="6">
        <f>INDEX(backers,MATCH(Bonus_StatAn!$B1837,Analysis!$A:$A,0))</f>
        <v>90</v>
      </c>
      <c r="E1837" t="b">
        <f t="shared" si="112"/>
        <v>1</v>
      </c>
      <c r="F1837" t="b">
        <f t="shared" si="113"/>
        <v>0</v>
      </c>
      <c r="G1837">
        <f t="shared" si="114"/>
        <v>90</v>
      </c>
      <c r="H1837" t="str">
        <f t="shared" si="115"/>
        <v/>
      </c>
    </row>
    <row r="1838" spans="2:8" x14ac:dyDescent="0.35">
      <c r="B1838" s="6">
        <v>1835</v>
      </c>
      <c r="C1838" t="str">
        <f>INDEX(state,MATCH(Bonus_StatAn!$B1838,Analysis!$A:$A,0))</f>
        <v>successful</v>
      </c>
      <c r="D1838" s="6">
        <f>INDEX(backers,MATCH(Bonus_StatAn!$B1838,Analysis!$A:$A,0))</f>
        <v>11</v>
      </c>
      <c r="E1838" t="b">
        <f t="shared" si="112"/>
        <v>1</v>
      </c>
      <c r="F1838" t="b">
        <f t="shared" si="113"/>
        <v>0</v>
      </c>
      <c r="G1838">
        <f t="shared" si="114"/>
        <v>11</v>
      </c>
      <c r="H1838" t="str">
        <f t="shared" si="115"/>
        <v/>
      </c>
    </row>
    <row r="1839" spans="2:8" x14ac:dyDescent="0.35">
      <c r="B1839" s="6">
        <v>1836</v>
      </c>
      <c r="C1839" t="str">
        <f>INDEX(state,MATCH(Bonus_StatAn!$B1839,Analysis!$A:$A,0))</f>
        <v>successful</v>
      </c>
      <c r="D1839" s="6">
        <f>INDEX(backers,MATCH(Bonus_StatAn!$B1839,Analysis!$A:$A,0))</f>
        <v>55</v>
      </c>
      <c r="E1839" t="b">
        <f t="shared" si="112"/>
        <v>1</v>
      </c>
      <c r="F1839" t="b">
        <f t="shared" si="113"/>
        <v>0</v>
      </c>
      <c r="G1839">
        <f t="shared" si="114"/>
        <v>55</v>
      </c>
      <c r="H1839" t="str">
        <f t="shared" si="115"/>
        <v/>
      </c>
    </row>
    <row r="1840" spans="2:8" x14ac:dyDescent="0.35">
      <c r="B1840" s="6">
        <v>1837</v>
      </c>
      <c r="C1840" t="str">
        <f>INDEX(state,MATCH(Bonus_StatAn!$B1840,Analysis!$A:$A,0))</f>
        <v>successful</v>
      </c>
      <c r="D1840" s="6">
        <f>INDEX(backers,MATCH(Bonus_StatAn!$B1840,Analysis!$A:$A,0))</f>
        <v>30</v>
      </c>
      <c r="E1840" t="b">
        <f t="shared" si="112"/>
        <v>1</v>
      </c>
      <c r="F1840" t="b">
        <f t="shared" si="113"/>
        <v>0</v>
      </c>
      <c r="G1840">
        <f t="shared" si="114"/>
        <v>30</v>
      </c>
      <c r="H1840" t="str">
        <f t="shared" si="115"/>
        <v/>
      </c>
    </row>
    <row r="1841" spans="2:8" x14ac:dyDescent="0.35">
      <c r="B1841" s="6">
        <v>1838</v>
      </c>
      <c r="C1841" t="str">
        <f>INDEX(state,MATCH(Bonus_StatAn!$B1841,Analysis!$A:$A,0))</f>
        <v>successful</v>
      </c>
      <c r="D1841" s="6">
        <f>INDEX(backers,MATCH(Bonus_StatAn!$B1841,Analysis!$A:$A,0))</f>
        <v>28</v>
      </c>
      <c r="E1841" t="b">
        <f t="shared" si="112"/>
        <v>1</v>
      </c>
      <c r="F1841" t="b">
        <f t="shared" si="113"/>
        <v>0</v>
      </c>
      <c r="G1841">
        <f t="shared" si="114"/>
        <v>28</v>
      </c>
      <c r="H1841" t="str">
        <f t="shared" si="115"/>
        <v/>
      </c>
    </row>
    <row r="1842" spans="2:8" x14ac:dyDescent="0.35">
      <c r="B1842" s="6">
        <v>1839</v>
      </c>
      <c r="C1842" t="str">
        <f>INDEX(state,MATCH(Bonus_StatAn!$B1842,Analysis!$A:$A,0))</f>
        <v>successful</v>
      </c>
      <c r="D1842" s="6">
        <f>INDEX(backers,MATCH(Bonus_StatAn!$B1842,Analysis!$A:$A,0))</f>
        <v>45</v>
      </c>
      <c r="E1842" t="b">
        <f t="shared" si="112"/>
        <v>1</v>
      </c>
      <c r="F1842" t="b">
        <f t="shared" si="113"/>
        <v>0</v>
      </c>
      <c r="G1842">
        <f t="shared" si="114"/>
        <v>45</v>
      </c>
      <c r="H1842" t="str">
        <f t="shared" si="115"/>
        <v/>
      </c>
    </row>
    <row r="1843" spans="2:8" x14ac:dyDescent="0.35">
      <c r="B1843" s="6">
        <v>1840</v>
      </c>
      <c r="C1843" t="str">
        <f>INDEX(state,MATCH(Bonus_StatAn!$B1843,Analysis!$A:$A,0))</f>
        <v>successful</v>
      </c>
      <c r="D1843" s="6">
        <f>INDEX(backers,MATCH(Bonus_StatAn!$B1843,Analysis!$A:$A,0))</f>
        <v>13</v>
      </c>
      <c r="E1843" t="b">
        <f t="shared" si="112"/>
        <v>1</v>
      </c>
      <c r="F1843" t="b">
        <f t="shared" si="113"/>
        <v>0</v>
      </c>
      <c r="G1843">
        <f t="shared" si="114"/>
        <v>13</v>
      </c>
      <c r="H1843" t="str">
        <f t="shared" si="115"/>
        <v/>
      </c>
    </row>
    <row r="1844" spans="2:8" x14ac:dyDescent="0.35">
      <c r="B1844" s="6">
        <v>1841</v>
      </c>
      <c r="C1844" t="str">
        <f>INDEX(state,MATCH(Bonus_StatAn!$B1844,Analysis!$A:$A,0))</f>
        <v>successful</v>
      </c>
      <c r="D1844" s="6">
        <f>INDEX(backers,MATCH(Bonus_StatAn!$B1844,Analysis!$A:$A,0))</f>
        <v>40</v>
      </c>
      <c r="E1844" t="b">
        <f t="shared" si="112"/>
        <v>1</v>
      </c>
      <c r="F1844" t="b">
        <f t="shared" si="113"/>
        <v>0</v>
      </c>
      <c r="G1844">
        <f t="shared" si="114"/>
        <v>40</v>
      </c>
      <c r="H1844" t="str">
        <f t="shared" si="115"/>
        <v/>
      </c>
    </row>
    <row r="1845" spans="2:8" x14ac:dyDescent="0.35">
      <c r="B1845" s="6">
        <v>1842</v>
      </c>
      <c r="C1845" t="str">
        <f>INDEX(state,MATCH(Bonus_StatAn!$B1845,Analysis!$A:$A,0))</f>
        <v>successful</v>
      </c>
      <c r="D1845" s="6">
        <f>INDEX(backers,MATCH(Bonus_StatAn!$B1845,Analysis!$A:$A,0))</f>
        <v>21</v>
      </c>
      <c r="E1845" t="b">
        <f t="shared" si="112"/>
        <v>1</v>
      </c>
      <c r="F1845" t="b">
        <f t="shared" si="113"/>
        <v>0</v>
      </c>
      <c r="G1845">
        <f t="shared" si="114"/>
        <v>21</v>
      </c>
      <c r="H1845" t="str">
        <f t="shared" si="115"/>
        <v/>
      </c>
    </row>
    <row r="1846" spans="2:8" x14ac:dyDescent="0.35">
      <c r="B1846" s="6">
        <v>1843</v>
      </c>
      <c r="C1846" t="str">
        <f>INDEX(state,MATCH(Bonus_StatAn!$B1846,Analysis!$A:$A,0))</f>
        <v>successful</v>
      </c>
      <c r="D1846" s="6">
        <f>INDEX(backers,MATCH(Bonus_StatAn!$B1846,Analysis!$A:$A,0))</f>
        <v>134</v>
      </c>
      <c r="E1846" t="b">
        <f t="shared" si="112"/>
        <v>1</v>
      </c>
      <c r="F1846" t="b">
        <f t="shared" si="113"/>
        <v>0</v>
      </c>
      <c r="G1846">
        <f t="shared" si="114"/>
        <v>134</v>
      </c>
      <c r="H1846" t="str">
        <f t="shared" si="115"/>
        <v/>
      </c>
    </row>
    <row r="1847" spans="2:8" x14ac:dyDescent="0.35">
      <c r="B1847" s="6">
        <v>1844</v>
      </c>
      <c r="C1847" t="str">
        <f>INDEX(state,MATCH(Bonus_StatAn!$B1847,Analysis!$A:$A,0))</f>
        <v>successful</v>
      </c>
      <c r="D1847" s="6">
        <f>INDEX(backers,MATCH(Bonus_StatAn!$B1847,Analysis!$A:$A,0))</f>
        <v>20</v>
      </c>
      <c r="E1847" t="b">
        <f t="shared" si="112"/>
        <v>1</v>
      </c>
      <c r="F1847" t="b">
        <f t="shared" si="113"/>
        <v>0</v>
      </c>
      <c r="G1847">
        <f t="shared" si="114"/>
        <v>20</v>
      </c>
      <c r="H1847" t="str">
        <f t="shared" si="115"/>
        <v/>
      </c>
    </row>
    <row r="1848" spans="2:8" x14ac:dyDescent="0.35">
      <c r="B1848" s="6">
        <v>1845</v>
      </c>
      <c r="C1848" t="str">
        <f>INDEX(state,MATCH(Bonus_StatAn!$B1848,Analysis!$A:$A,0))</f>
        <v>successful</v>
      </c>
      <c r="D1848" s="6">
        <f>INDEX(backers,MATCH(Bonus_StatAn!$B1848,Analysis!$A:$A,0))</f>
        <v>19</v>
      </c>
      <c r="E1848" t="b">
        <f t="shared" si="112"/>
        <v>1</v>
      </c>
      <c r="F1848" t="b">
        <f t="shared" si="113"/>
        <v>0</v>
      </c>
      <c r="G1848">
        <f t="shared" si="114"/>
        <v>19</v>
      </c>
      <c r="H1848" t="str">
        <f t="shared" si="115"/>
        <v/>
      </c>
    </row>
    <row r="1849" spans="2:8" x14ac:dyDescent="0.35">
      <c r="B1849" s="6">
        <v>1846</v>
      </c>
      <c r="C1849" t="str">
        <f>INDEX(state,MATCH(Bonus_StatAn!$B1849,Analysis!$A:$A,0))</f>
        <v>successful</v>
      </c>
      <c r="D1849" s="6">
        <f>INDEX(backers,MATCH(Bonus_StatAn!$B1849,Analysis!$A:$A,0))</f>
        <v>209</v>
      </c>
      <c r="E1849" t="b">
        <f t="shared" si="112"/>
        <v>1</v>
      </c>
      <c r="F1849" t="b">
        <f t="shared" si="113"/>
        <v>0</v>
      </c>
      <c r="G1849">
        <f t="shared" si="114"/>
        <v>209</v>
      </c>
      <c r="H1849" t="str">
        <f t="shared" si="115"/>
        <v/>
      </c>
    </row>
    <row r="1850" spans="2:8" x14ac:dyDescent="0.35">
      <c r="B1850" s="6">
        <v>1847</v>
      </c>
      <c r="C1850" t="str">
        <f>INDEX(state,MATCH(Bonus_StatAn!$B1850,Analysis!$A:$A,0))</f>
        <v>successful</v>
      </c>
      <c r="D1850" s="6">
        <f>INDEX(backers,MATCH(Bonus_StatAn!$B1850,Analysis!$A:$A,0))</f>
        <v>38</v>
      </c>
      <c r="E1850" t="b">
        <f t="shared" si="112"/>
        <v>1</v>
      </c>
      <c r="F1850" t="b">
        <f t="shared" si="113"/>
        <v>0</v>
      </c>
      <c r="G1850">
        <f t="shared" si="114"/>
        <v>38</v>
      </c>
      <c r="H1850" t="str">
        <f t="shared" si="115"/>
        <v/>
      </c>
    </row>
    <row r="1851" spans="2:8" x14ac:dyDescent="0.35">
      <c r="B1851" s="6">
        <v>1848</v>
      </c>
      <c r="C1851" t="str">
        <f>INDEX(state,MATCH(Bonus_StatAn!$B1851,Analysis!$A:$A,0))</f>
        <v>successful</v>
      </c>
      <c r="D1851" s="6">
        <f>INDEX(backers,MATCH(Bonus_StatAn!$B1851,Analysis!$A:$A,0))</f>
        <v>24</v>
      </c>
      <c r="E1851" t="b">
        <f t="shared" si="112"/>
        <v>1</v>
      </c>
      <c r="F1851" t="b">
        <f t="shared" si="113"/>
        <v>0</v>
      </c>
      <c r="G1851">
        <f t="shared" si="114"/>
        <v>24</v>
      </c>
      <c r="H1851" t="str">
        <f t="shared" si="115"/>
        <v/>
      </c>
    </row>
    <row r="1852" spans="2:8" x14ac:dyDescent="0.35">
      <c r="B1852" s="6">
        <v>1849</v>
      </c>
      <c r="C1852" t="str">
        <f>INDEX(state,MATCH(Bonus_StatAn!$B1852,Analysis!$A:$A,0))</f>
        <v>successful</v>
      </c>
      <c r="D1852" s="6">
        <f>INDEX(backers,MATCH(Bonus_StatAn!$B1852,Analysis!$A:$A,0))</f>
        <v>8</v>
      </c>
      <c r="E1852" t="b">
        <f t="shared" si="112"/>
        <v>1</v>
      </c>
      <c r="F1852" t="b">
        <f t="shared" si="113"/>
        <v>0</v>
      </c>
      <c r="G1852">
        <f t="shared" si="114"/>
        <v>8</v>
      </c>
      <c r="H1852" t="str">
        <f t="shared" si="115"/>
        <v/>
      </c>
    </row>
    <row r="1853" spans="2:8" x14ac:dyDescent="0.35">
      <c r="B1853" s="6">
        <v>1850</v>
      </c>
      <c r="C1853" t="str">
        <f>INDEX(state,MATCH(Bonus_StatAn!$B1853,Analysis!$A:$A,0))</f>
        <v>successful</v>
      </c>
      <c r="D1853" s="6">
        <f>INDEX(backers,MATCH(Bonus_StatAn!$B1853,Analysis!$A:$A,0))</f>
        <v>179</v>
      </c>
      <c r="E1853" t="b">
        <f t="shared" si="112"/>
        <v>1</v>
      </c>
      <c r="F1853" t="b">
        <f t="shared" si="113"/>
        <v>0</v>
      </c>
      <c r="G1853">
        <f t="shared" si="114"/>
        <v>179</v>
      </c>
      <c r="H1853" t="str">
        <f t="shared" si="115"/>
        <v/>
      </c>
    </row>
    <row r="1854" spans="2:8" x14ac:dyDescent="0.35">
      <c r="B1854" s="6">
        <v>1851</v>
      </c>
      <c r="C1854" t="str">
        <f>INDEX(state,MATCH(Bonus_StatAn!$B1854,Analysis!$A:$A,0))</f>
        <v>successful</v>
      </c>
      <c r="D1854" s="6">
        <f>INDEX(backers,MATCH(Bonus_StatAn!$B1854,Analysis!$A:$A,0))</f>
        <v>26</v>
      </c>
      <c r="E1854" t="b">
        <f t="shared" si="112"/>
        <v>1</v>
      </c>
      <c r="F1854" t="b">
        <f t="shared" si="113"/>
        <v>0</v>
      </c>
      <c r="G1854">
        <f t="shared" si="114"/>
        <v>26</v>
      </c>
      <c r="H1854" t="str">
        <f t="shared" si="115"/>
        <v/>
      </c>
    </row>
    <row r="1855" spans="2:8" x14ac:dyDescent="0.35">
      <c r="B1855" s="6">
        <v>1852</v>
      </c>
      <c r="C1855" t="str">
        <f>INDEX(state,MATCH(Bonus_StatAn!$B1855,Analysis!$A:$A,0))</f>
        <v>successful</v>
      </c>
      <c r="D1855" s="6">
        <f>INDEX(backers,MATCH(Bonus_StatAn!$B1855,Analysis!$A:$A,0))</f>
        <v>131</v>
      </c>
      <c r="E1855" t="b">
        <f t="shared" si="112"/>
        <v>1</v>
      </c>
      <c r="F1855" t="b">
        <f t="shared" si="113"/>
        <v>0</v>
      </c>
      <c r="G1855">
        <f t="shared" si="114"/>
        <v>131</v>
      </c>
      <c r="H1855" t="str">
        <f t="shared" si="115"/>
        <v/>
      </c>
    </row>
    <row r="1856" spans="2:8" x14ac:dyDescent="0.35">
      <c r="B1856" s="6">
        <v>1853</v>
      </c>
      <c r="C1856" t="str">
        <f>INDEX(state,MATCH(Bonus_StatAn!$B1856,Analysis!$A:$A,0))</f>
        <v>successful</v>
      </c>
      <c r="D1856" s="6">
        <f>INDEX(backers,MATCH(Bonus_StatAn!$B1856,Analysis!$A:$A,0))</f>
        <v>14</v>
      </c>
      <c r="E1856" t="b">
        <f t="shared" si="112"/>
        <v>1</v>
      </c>
      <c r="F1856" t="b">
        <f t="shared" si="113"/>
        <v>0</v>
      </c>
      <c r="G1856">
        <f t="shared" si="114"/>
        <v>14</v>
      </c>
      <c r="H1856" t="str">
        <f t="shared" si="115"/>
        <v/>
      </c>
    </row>
    <row r="1857" spans="2:8" x14ac:dyDescent="0.35">
      <c r="B1857" s="6">
        <v>1854</v>
      </c>
      <c r="C1857" t="str">
        <f>INDEX(state,MATCH(Bonus_StatAn!$B1857,Analysis!$A:$A,0))</f>
        <v>successful</v>
      </c>
      <c r="D1857" s="6">
        <f>INDEX(backers,MATCH(Bonus_StatAn!$B1857,Analysis!$A:$A,0))</f>
        <v>174</v>
      </c>
      <c r="E1857" t="b">
        <f t="shared" si="112"/>
        <v>1</v>
      </c>
      <c r="F1857" t="b">
        <f t="shared" si="113"/>
        <v>0</v>
      </c>
      <c r="G1857">
        <f t="shared" si="114"/>
        <v>174</v>
      </c>
      <c r="H1857" t="str">
        <f t="shared" si="115"/>
        <v/>
      </c>
    </row>
    <row r="1858" spans="2:8" x14ac:dyDescent="0.35">
      <c r="B1858" s="6">
        <v>1855</v>
      </c>
      <c r="C1858" t="str">
        <f>INDEX(state,MATCH(Bonus_StatAn!$B1858,Analysis!$A:$A,0))</f>
        <v>successful</v>
      </c>
      <c r="D1858" s="6">
        <f>INDEX(backers,MATCH(Bonus_StatAn!$B1858,Analysis!$A:$A,0))</f>
        <v>191</v>
      </c>
      <c r="E1858" t="b">
        <f t="shared" si="112"/>
        <v>1</v>
      </c>
      <c r="F1858" t="b">
        <f t="shared" si="113"/>
        <v>0</v>
      </c>
      <c r="G1858">
        <f t="shared" si="114"/>
        <v>191</v>
      </c>
      <c r="H1858" t="str">
        <f t="shared" si="115"/>
        <v/>
      </c>
    </row>
    <row r="1859" spans="2:8" x14ac:dyDescent="0.35">
      <c r="B1859" s="6">
        <v>1856</v>
      </c>
      <c r="C1859" t="str">
        <f>INDEX(state,MATCH(Bonus_StatAn!$B1859,Analysis!$A:$A,0))</f>
        <v>successful</v>
      </c>
      <c r="D1859" s="6">
        <f>INDEX(backers,MATCH(Bonus_StatAn!$B1859,Analysis!$A:$A,0))</f>
        <v>38</v>
      </c>
      <c r="E1859" t="b">
        <f t="shared" si="112"/>
        <v>1</v>
      </c>
      <c r="F1859" t="b">
        <f t="shared" si="113"/>
        <v>0</v>
      </c>
      <c r="G1859">
        <f t="shared" si="114"/>
        <v>38</v>
      </c>
      <c r="H1859" t="str">
        <f t="shared" si="115"/>
        <v/>
      </c>
    </row>
    <row r="1860" spans="2:8" x14ac:dyDescent="0.35">
      <c r="B1860" s="6">
        <v>1857</v>
      </c>
      <c r="C1860" t="str">
        <f>INDEX(state,MATCH(Bonus_StatAn!$B1860,Analysis!$A:$A,0))</f>
        <v>successful</v>
      </c>
      <c r="D1860" s="6">
        <f>INDEX(backers,MATCH(Bonus_StatAn!$B1860,Analysis!$A:$A,0))</f>
        <v>22</v>
      </c>
      <c r="E1860" t="b">
        <f t="shared" ref="E1860:E1923" si="116">$C1860="successful"</f>
        <v>1</v>
      </c>
      <c r="F1860" t="b">
        <f t="shared" ref="F1860:F1923" si="117">OR($C1860="canceled", $C1860="failed")</f>
        <v>0</v>
      </c>
      <c r="G1860">
        <f t="shared" ref="G1860:G1923" si="118">IF($E1860, D1860, "")</f>
        <v>22</v>
      </c>
      <c r="H1860" t="str">
        <f t="shared" ref="H1860:H1923" si="119">IF(F1860, D1860, "")</f>
        <v/>
      </c>
    </row>
    <row r="1861" spans="2:8" x14ac:dyDescent="0.35">
      <c r="B1861" s="6">
        <v>1858</v>
      </c>
      <c r="C1861" t="str">
        <f>INDEX(state,MATCH(Bonus_StatAn!$B1861,Analysis!$A:$A,0))</f>
        <v>successful</v>
      </c>
      <c r="D1861" s="6">
        <f>INDEX(backers,MATCH(Bonus_StatAn!$B1861,Analysis!$A:$A,0))</f>
        <v>149</v>
      </c>
      <c r="E1861" t="b">
        <f t="shared" si="116"/>
        <v>1</v>
      </c>
      <c r="F1861" t="b">
        <f t="shared" si="117"/>
        <v>0</v>
      </c>
      <c r="G1861">
        <f t="shared" si="118"/>
        <v>149</v>
      </c>
      <c r="H1861" t="str">
        <f t="shared" si="119"/>
        <v/>
      </c>
    </row>
    <row r="1862" spans="2:8" x14ac:dyDescent="0.35">
      <c r="B1862" s="6">
        <v>1859</v>
      </c>
      <c r="C1862" t="str">
        <f>INDEX(state,MATCH(Bonus_StatAn!$B1862,Analysis!$A:$A,0))</f>
        <v>successful</v>
      </c>
      <c r="D1862" s="6">
        <f>INDEX(backers,MATCH(Bonus_StatAn!$B1862,Analysis!$A:$A,0))</f>
        <v>56</v>
      </c>
      <c r="E1862" t="b">
        <f t="shared" si="116"/>
        <v>1</v>
      </c>
      <c r="F1862" t="b">
        <f t="shared" si="117"/>
        <v>0</v>
      </c>
      <c r="G1862">
        <f t="shared" si="118"/>
        <v>56</v>
      </c>
      <c r="H1862" t="str">
        <f t="shared" si="119"/>
        <v/>
      </c>
    </row>
    <row r="1863" spans="2:8" x14ac:dyDescent="0.35">
      <c r="B1863" s="6">
        <v>1860</v>
      </c>
      <c r="C1863" t="str">
        <f>INDEX(state,MATCH(Bonus_StatAn!$B1863,Analysis!$A:$A,0))</f>
        <v>successful</v>
      </c>
      <c r="D1863" s="6">
        <f>INDEX(backers,MATCH(Bonus_StatAn!$B1863,Analysis!$A:$A,0))</f>
        <v>19</v>
      </c>
      <c r="E1863" t="b">
        <f t="shared" si="116"/>
        <v>1</v>
      </c>
      <c r="F1863" t="b">
        <f t="shared" si="117"/>
        <v>0</v>
      </c>
      <c r="G1863">
        <f t="shared" si="118"/>
        <v>19</v>
      </c>
      <c r="H1863" t="str">
        <f t="shared" si="119"/>
        <v/>
      </c>
    </row>
    <row r="1864" spans="2:8" x14ac:dyDescent="0.35">
      <c r="B1864" s="6">
        <v>1861</v>
      </c>
      <c r="C1864" t="str">
        <f>INDEX(state,MATCH(Bonus_StatAn!$B1864,Analysis!$A:$A,0))</f>
        <v>failed</v>
      </c>
      <c r="D1864" s="6">
        <f>INDEX(backers,MATCH(Bonus_StatAn!$B1864,Analysis!$A:$A,0))</f>
        <v>0</v>
      </c>
      <c r="E1864" t="b">
        <f t="shared" si="116"/>
        <v>0</v>
      </c>
      <c r="F1864" t="b">
        <f t="shared" si="117"/>
        <v>1</v>
      </c>
      <c r="G1864" t="str">
        <f t="shared" si="118"/>
        <v/>
      </c>
      <c r="H1864">
        <f t="shared" si="119"/>
        <v>0</v>
      </c>
    </row>
    <row r="1865" spans="2:8" x14ac:dyDescent="0.35">
      <c r="B1865" s="6">
        <v>1862</v>
      </c>
      <c r="C1865" t="str">
        <f>INDEX(state,MATCH(Bonus_StatAn!$B1865,Analysis!$A:$A,0))</f>
        <v>failed</v>
      </c>
      <c r="D1865" s="6">
        <f>INDEX(backers,MATCH(Bonus_StatAn!$B1865,Analysis!$A:$A,0))</f>
        <v>16</v>
      </c>
      <c r="E1865" t="b">
        <f t="shared" si="116"/>
        <v>0</v>
      </c>
      <c r="F1865" t="b">
        <f t="shared" si="117"/>
        <v>1</v>
      </c>
      <c r="G1865" t="str">
        <f t="shared" si="118"/>
        <v/>
      </c>
      <c r="H1865">
        <f t="shared" si="119"/>
        <v>16</v>
      </c>
    </row>
    <row r="1866" spans="2:8" x14ac:dyDescent="0.35">
      <c r="B1866" s="6">
        <v>1863</v>
      </c>
      <c r="C1866" t="str">
        <f>INDEX(state,MATCH(Bonus_StatAn!$B1866,Analysis!$A:$A,0))</f>
        <v>failed</v>
      </c>
      <c r="D1866" s="6">
        <f>INDEX(backers,MATCH(Bonus_StatAn!$B1866,Analysis!$A:$A,0))</f>
        <v>2</v>
      </c>
      <c r="E1866" t="b">
        <f t="shared" si="116"/>
        <v>0</v>
      </c>
      <c r="F1866" t="b">
        <f t="shared" si="117"/>
        <v>1</v>
      </c>
      <c r="G1866" t="str">
        <f t="shared" si="118"/>
        <v/>
      </c>
      <c r="H1866">
        <f t="shared" si="119"/>
        <v>2</v>
      </c>
    </row>
    <row r="1867" spans="2:8" x14ac:dyDescent="0.35">
      <c r="B1867" s="6">
        <v>1864</v>
      </c>
      <c r="C1867" t="str">
        <f>INDEX(state,MATCH(Bonus_StatAn!$B1867,Analysis!$A:$A,0))</f>
        <v>failed</v>
      </c>
      <c r="D1867" s="6">
        <f>INDEX(backers,MATCH(Bonus_StatAn!$B1867,Analysis!$A:$A,0))</f>
        <v>48</v>
      </c>
      <c r="E1867" t="b">
        <f t="shared" si="116"/>
        <v>0</v>
      </c>
      <c r="F1867" t="b">
        <f t="shared" si="117"/>
        <v>1</v>
      </c>
      <c r="G1867" t="str">
        <f t="shared" si="118"/>
        <v/>
      </c>
      <c r="H1867">
        <f t="shared" si="119"/>
        <v>48</v>
      </c>
    </row>
    <row r="1868" spans="2:8" x14ac:dyDescent="0.35">
      <c r="B1868" s="6">
        <v>1865</v>
      </c>
      <c r="C1868" t="str">
        <f>INDEX(state,MATCH(Bonus_StatAn!$B1868,Analysis!$A:$A,0))</f>
        <v>failed</v>
      </c>
      <c r="D1868" s="6">
        <f>INDEX(backers,MATCH(Bonus_StatAn!$B1868,Analysis!$A:$A,0))</f>
        <v>2</v>
      </c>
      <c r="E1868" t="b">
        <f t="shared" si="116"/>
        <v>0</v>
      </c>
      <c r="F1868" t="b">
        <f t="shared" si="117"/>
        <v>1</v>
      </c>
      <c r="G1868" t="str">
        <f t="shared" si="118"/>
        <v/>
      </c>
      <c r="H1868">
        <f t="shared" si="119"/>
        <v>2</v>
      </c>
    </row>
    <row r="1869" spans="2:8" x14ac:dyDescent="0.35">
      <c r="B1869" s="6">
        <v>1866</v>
      </c>
      <c r="C1869" t="str">
        <f>INDEX(state,MATCH(Bonus_StatAn!$B1869,Analysis!$A:$A,0))</f>
        <v>failed</v>
      </c>
      <c r="D1869" s="6">
        <f>INDEX(backers,MATCH(Bonus_StatAn!$B1869,Analysis!$A:$A,0))</f>
        <v>2</v>
      </c>
      <c r="E1869" t="b">
        <f t="shared" si="116"/>
        <v>0</v>
      </c>
      <c r="F1869" t="b">
        <f t="shared" si="117"/>
        <v>1</v>
      </c>
      <c r="G1869" t="str">
        <f t="shared" si="118"/>
        <v/>
      </c>
      <c r="H1869">
        <f t="shared" si="119"/>
        <v>2</v>
      </c>
    </row>
    <row r="1870" spans="2:8" x14ac:dyDescent="0.35">
      <c r="B1870" s="6">
        <v>1867</v>
      </c>
      <c r="C1870" t="str">
        <f>INDEX(state,MATCH(Bonus_StatAn!$B1870,Analysis!$A:$A,0))</f>
        <v>failed</v>
      </c>
      <c r="D1870" s="6">
        <f>INDEX(backers,MATCH(Bonus_StatAn!$B1870,Analysis!$A:$A,0))</f>
        <v>1</v>
      </c>
      <c r="E1870" t="b">
        <f t="shared" si="116"/>
        <v>0</v>
      </c>
      <c r="F1870" t="b">
        <f t="shared" si="117"/>
        <v>1</v>
      </c>
      <c r="G1870" t="str">
        <f t="shared" si="118"/>
        <v/>
      </c>
      <c r="H1870">
        <f t="shared" si="119"/>
        <v>1</v>
      </c>
    </row>
    <row r="1871" spans="2:8" x14ac:dyDescent="0.35">
      <c r="B1871" s="6">
        <v>1868</v>
      </c>
      <c r="C1871" t="str">
        <f>INDEX(state,MATCH(Bonus_StatAn!$B1871,Analysis!$A:$A,0))</f>
        <v>failed</v>
      </c>
      <c r="D1871" s="6">
        <f>INDEX(backers,MATCH(Bonus_StatAn!$B1871,Analysis!$A:$A,0))</f>
        <v>17</v>
      </c>
      <c r="E1871" t="b">
        <f t="shared" si="116"/>
        <v>0</v>
      </c>
      <c r="F1871" t="b">
        <f t="shared" si="117"/>
        <v>1</v>
      </c>
      <c r="G1871" t="str">
        <f t="shared" si="118"/>
        <v/>
      </c>
      <c r="H1871">
        <f t="shared" si="119"/>
        <v>17</v>
      </c>
    </row>
    <row r="1872" spans="2:8" x14ac:dyDescent="0.35">
      <c r="B1872" s="6">
        <v>1869</v>
      </c>
      <c r="C1872" t="str">
        <f>INDEX(state,MATCH(Bonus_StatAn!$B1872,Analysis!$A:$A,0))</f>
        <v>failed</v>
      </c>
      <c r="D1872" s="6">
        <f>INDEX(backers,MATCH(Bonus_StatAn!$B1872,Analysis!$A:$A,0))</f>
        <v>0</v>
      </c>
      <c r="E1872" t="b">
        <f t="shared" si="116"/>
        <v>0</v>
      </c>
      <c r="F1872" t="b">
        <f t="shared" si="117"/>
        <v>1</v>
      </c>
      <c r="G1872" t="str">
        <f t="shared" si="118"/>
        <v/>
      </c>
      <c r="H1872">
        <f t="shared" si="119"/>
        <v>0</v>
      </c>
    </row>
    <row r="1873" spans="2:8" x14ac:dyDescent="0.35">
      <c r="B1873" s="6">
        <v>1870</v>
      </c>
      <c r="C1873" t="str">
        <f>INDEX(state,MATCH(Bonus_StatAn!$B1873,Analysis!$A:$A,0))</f>
        <v>failed</v>
      </c>
      <c r="D1873" s="6">
        <f>INDEX(backers,MATCH(Bonus_StatAn!$B1873,Analysis!$A:$A,0))</f>
        <v>11</v>
      </c>
      <c r="E1873" t="b">
        <f t="shared" si="116"/>
        <v>0</v>
      </c>
      <c r="F1873" t="b">
        <f t="shared" si="117"/>
        <v>1</v>
      </c>
      <c r="G1873" t="str">
        <f t="shared" si="118"/>
        <v/>
      </c>
      <c r="H1873">
        <f t="shared" si="119"/>
        <v>11</v>
      </c>
    </row>
    <row r="1874" spans="2:8" x14ac:dyDescent="0.35">
      <c r="B1874" s="6">
        <v>1871</v>
      </c>
      <c r="C1874" t="str">
        <f>INDEX(state,MATCH(Bonus_StatAn!$B1874,Analysis!$A:$A,0))</f>
        <v>failed</v>
      </c>
      <c r="D1874" s="6">
        <f>INDEX(backers,MATCH(Bonus_StatAn!$B1874,Analysis!$A:$A,0))</f>
        <v>95</v>
      </c>
      <c r="E1874" t="b">
        <f t="shared" si="116"/>
        <v>0</v>
      </c>
      <c r="F1874" t="b">
        <f t="shared" si="117"/>
        <v>1</v>
      </c>
      <c r="G1874" t="str">
        <f t="shared" si="118"/>
        <v/>
      </c>
      <c r="H1874">
        <f t="shared" si="119"/>
        <v>95</v>
      </c>
    </row>
    <row r="1875" spans="2:8" x14ac:dyDescent="0.35">
      <c r="B1875" s="6">
        <v>1872</v>
      </c>
      <c r="C1875" t="str">
        <f>INDEX(state,MATCH(Bonus_StatAn!$B1875,Analysis!$A:$A,0))</f>
        <v>failed</v>
      </c>
      <c r="D1875" s="6">
        <f>INDEX(backers,MATCH(Bonus_StatAn!$B1875,Analysis!$A:$A,0))</f>
        <v>13</v>
      </c>
      <c r="E1875" t="b">
        <f t="shared" si="116"/>
        <v>0</v>
      </c>
      <c r="F1875" t="b">
        <f t="shared" si="117"/>
        <v>1</v>
      </c>
      <c r="G1875" t="str">
        <f t="shared" si="118"/>
        <v/>
      </c>
      <c r="H1875">
        <f t="shared" si="119"/>
        <v>13</v>
      </c>
    </row>
    <row r="1876" spans="2:8" x14ac:dyDescent="0.35">
      <c r="B1876" s="6">
        <v>1873</v>
      </c>
      <c r="C1876" t="str">
        <f>INDEX(state,MATCH(Bonus_StatAn!$B1876,Analysis!$A:$A,0))</f>
        <v>failed</v>
      </c>
      <c r="D1876" s="6">
        <f>INDEX(backers,MATCH(Bonus_StatAn!$B1876,Analysis!$A:$A,0))</f>
        <v>2</v>
      </c>
      <c r="E1876" t="b">
        <f t="shared" si="116"/>
        <v>0</v>
      </c>
      <c r="F1876" t="b">
        <f t="shared" si="117"/>
        <v>1</v>
      </c>
      <c r="G1876" t="str">
        <f t="shared" si="118"/>
        <v/>
      </c>
      <c r="H1876">
        <f t="shared" si="119"/>
        <v>2</v>
      </c>
    </row>
    <row r="1877" spans="2:8" x14ac:dyDescent="0.35">
      <c r="B1877" s="6">
        <v>1874</v>
      </c>
      <c r="C1877" t="str">
        <f>INDEX(state,MATCH(Bonus_StatAn!$B1877,Analysis!$A:$A,0))</f>
        <v>failed</v>
      </c>
      <c r="D1877" s="6">
        <f>INDEX(backers,MATCH(Bonus_StatAn!$B1877,Analysis!$A:$A,0))</f>
        <v>2</v>
      </c>
      <c r="E1877" t="b">
        <f t="shared" si="116"/>
        <v>0</v>
      </c>
      <c r="F1877" t="b">
        <f t="shared" si="117"/>
        <v>1</v>
      </c>
      <c r="G1877" t="str">
        <f t="shared" si="118"/>
        <v/>
      </c>
      <c r="H1877">
        <f t="shared" si="119"/>
        <v>2</v>
      </c>
    </row>
    <row r="1878" spans="2:8" x14ac:dyDescent="0.35">
      <c r="B1878" s="6">
        <v>1875</v>
      </c>
      <c r="C1878" t="str">
        <f>INDEX(state,MATCH(Bonus_StatAn!$B1878,Analysis!$A:$A,0))</f>
        <v>failed</v>
      </c>
      <c r="D1878" s="6">
        <f>INDEX(backers,MATCH(Bonus_StatAn!$B1878,Analysis!$A:$A,0))</f>
        <v>3</v>
      </c>
      <c r="E1878" t="b">
        <f t="shared" si="116"/>
        <v>0</v>
      </c>
      <c r="F1878" t="b">
        <f t="shared" si="117"/>
        <v>1</v>
      </c>
      <c r="G1878" t="str">
        <f t="shared" si="118"/>
        <v/>
      </c>
      <c r="H1878">
        <f t="shared" si="119"/>
        <v>3</v>
      </c>
    </row>
    <row r="1879" spans="2:8" x14ac:dyDescent="0.35">
      <c r="B1879" s="6">
        <v>1876</v>
      </c>
      <c r="C1879" t="str">
        <f>INDEX(state,MATCH(Bonus_StatAn!$B1879,Analysis!$A:$A,0))</f>
        <v>failed</v>
      </c>
      <c r="D1879" s="6">
        <f>INDEX(backers,MATCH(Bonus_StatAn!$B1879,Analysis!$A:$A,0))</f>
        <v>0</v>
      </c>
      <c r="E1879" t="b">
        <f t="shared" si="116"/>
        <v>0</v>
      </c>
      <c r="F1879" t="b">
        <f t="shared" si="117"/>
        <v>1</v>
      </c>
      <c r="G1879" t="str">
        <f t="shared" si="118"/>
        <v/>
      </c>
      <c r="H1879">
        <f t="shared" si="119"/>
        <v>0</v>
      </c>
    </row>
    <row r="1880" spans="2:8" x14ac:dyDescent="0.35">
      <c r="B1880" s="6">
        <v>1877</v>
      </c>
      <c r="C1880" t="str">
        <f>INDEX(state,MATCH(Bonus_StatAn!$B1880,Analysis!$A:$A,0))</f>
        <v>failed</v>
      </c>
      <c r="D1880" s="6">
        <f>INDEX(backers,MATCH(Bonus_StatAn!$B1880,Analysis!$A:$A,0))</f>
        <v>0</v>
      </c>
      <c r="E1880" t="b">
        <f t="shared" si="116"/>
        <v>0</v>
      </c>
      <c r="F1880" t="b">
        <f t="shared" si="117"/>
        <v>1</v>
      </c>
      <c r="G1880" t="str">
        <f t="shared" si="118"/>
        <v/>
      </c>
      <c r="H1880">
        <f t="shared" si="119"/>
        <v>0</v>
      </c>
    </row>
    <row r="1881" spans="2:8" x14ac:dyDescent="0.35">
      <c r="B1881" s="6">
        <v>1878</v>
      </c>
      <c r="C1881" t="str">
        <f>INDEX(state,MATCH(Bonus_StatAn!$B1881,Analysis!$A:$A,0))</f>
        <v>failed</v>
      </c>
      <c r="D1881" s="6">
        <f>INDEX(backers,MATCH(Bonus_StatAn!$B1881,Analysis!$A:$A,0))</f>
        <v>0</v>
      </c>
      <c r="E1881" t="b">
        <f t="shared" si="116"/>
        <v>0</v>
      </c>
      <c r="F1881" t="b">
        <f t="shared" si="117"/>
        <v>1</v>
      </c>
      <c r="G1881" t="str">
        <f t="shared" si="118"/>
        <v/>
      </c>
      <c r="H1881">
        <f t="shared" si="119"/>
        <v>0</v>
      </c>
    </row>
    <row r="1882" spans="2:8" x14ac:dyDescent="0.35">
      <c r="B1882" s="6">
        <v>1879</v>
      </c>
      <c r="C1882" t="str">
        <f>INDEX(state,MATCH(Bonus_StatAn!$B1882,Analysis!$A:$A,0))</f>
        <v>failed</v>
      </c>
      <c r="D1882" s="6">
        <f>INDEX(backers,MATCH(Bonus_StatAn!$B1882,Analysis!$A:$A,0))</f>
        <v>2</v>
      </c>
      <c r="E1882" t="b">
        <f t="shared" si="116"/>
        <v>0</v>
      </c>
      <c r="F1882" t="b">
        <f t="shared" si="117"/>
        <v>1</v>
      </c>
      <c r="G1882" t="str">
        <f t="shared" si="118"/>
        <v/>
      </c>
      <c r="H1882">
        <f t="shared" si="119"/>
        <v>2</v>
      </c>
    </row>
    <row r="1883" spans="2:8" x14ac:dyDescent="0.35">
      <c r="B1883" s="6">
        <v>1880</v>
      </c>
      <c r="C1883" t="str">
        <f>INDEX(state,MATCH(Bonus_StatAn!$B1883,Analysis!$A:$A,0))</f>
        <v>failed</v>
      </c>
      <c r="D1883" s="6">
        <f>INDEX(backers,MATCH(Bonus_StatAn!$B1883,Analysis!$A:$A,0))</f>
        <v>24</v>
      </c>
      <c r="E1883" t="b">
        <f t="shared" si="116"/>
        <v>0</v>
      </c>
      <c r="F1883" t="b">
        <f t="shared" si="117"/>
        <v>1</v>
      </c>
      <c r="G1883" t="str">
        <f t="shared" si="118"/>
        <v/>
      </c>
      <c r="H1883">
        <f t="shared" si="119"/>
        <v>24</v>
      </c>
    </row>
    <row r="1884" spans="2:8" x14ac:dyDescent="0.35">
      <c r="B1884" s="6">
        <v>1881</v>
      </c>
      <c r="C1884" t="str">
        <f>INDEX(state,MATCH(Bonus_StatAn!$B1884,Analysis!$A:$A,0))</f>
        <v>successful</v>
      </c>
      <c r="D1884" s="6">
        <f>INDEX(backers,MATCH(Bonus_StatAn!$B1884,Analysis!$A:$A,0))</f>
        <v>70</v>
      </c>
      <c r="E1884" t="b">
        <f t="shared" si="116"/>
        <v>1</v>
      </c>
      <c r="F1884" t="b">
        <f t="shared" si="117"/>
        <v>0</v>
      </c>
      <c r="G1884">
        <f t="shared" si="118"/>
        <v>70</v>
      </c>
      <c r="H1884" t="str">
        <f t="shared" si="119"/>
        <v/>
      </c>
    </row>
    <row r="1885" spans="2:8" x14ac:dyDescent="0.35">
      <c r="B1885" s="6">
        <v>1882</v>
      </c>
      <c r="C1885" t="str">
        <f>INDEX(state,MATCH(Bonus_StatAn!$B1885,Analysis!$A:$A,0))</f>
        <v>successful</v>
      </c>
      <c r="D1885" s="6">
        <f>INDEX(backers,MATCH(Bonus_StatAn!$B1885,Analysis!$A:$A,0))</f>
        <v>81</v>
      </c>
      <c r="E1885" t="b">
        <f t="shared" si="116"/>
        <v>1</v>
      </c>
      <c r="F1885" t="b">
        <f t="shared" si="117"/>
        <v>0</v>
      </c>
      <c r="G1885">
        <f t="shared" si="118"/>
        <v>81</v>
      </c>
      <c r="H1885" t="str">
        <f t="shared" si="119"/>
        <v/>
      </c>
    </row>
    <row r="1886" spans="2:8" x14ac:dyDescent="0.35">
      <c r="B1886" s="6">
        <v>1883</v>
      </c>
      <c r="C1886" t="str">
        <f>INDEX(state,MATCH(Bonus_StatAn!$B1886,Analysis!$A:$A,0))</f>
        <v>successful</v>
      </c>
      <c r="D1886" s="6">
        <f>INDEX(backers,MATCH(Bonus_StatAn!$B1886,Analysis!$A:$A,0))</f>
        <v>32</v>
      </c>
      <c r="E1886" t="b">
        <f t="shared" si="116"/>
        <v>1</v>
      </c>
      <c r="F1886" t="b">
        <f t="shared" si="117"/>
        <v>0</v>
      </c>
      <c r="G1886">
        <f t="shared" si="118"/>
        <v>32</v>
      </c>
      <c r="H1886" t="str">
        <f t="shared" si="119"/>
        <v/>
      </c>
    </row>
    <row r="1887" spans="2:8" x14ac:dyDescent="0.35">
      <c r="B1887" s="6">
        <v>1884</v>
      </c>
      <c r="C1887" t="str">
        <f>INDEX(state,MATCH(Bonus_StatAn!$B1887,Analysis!$A:$A,0))</f>
        <v>successful</v>
      </c>
      <c r="D1887" s="6">
        <f>INDEX(backers,MATCH(Bonus_StatAn!$B1887,Analysis!$A:$A,0))</f>
        <v>26</v>
      </c>
      <c r="E1887" t="b">
        <f t="shared" si="116"/>
        <v>1</v>
      </c>
      <c r="F1887" t="b">
        <f t="shared" si="117"/>
        <v>0</v>
      </c>
      <c r="G1887">
        <f t="shared" si="118"/>
        <v>26</v>
      </c>
      <c r="H1887" t="str">
        <f t="shared" si="119"/>
        <v/>
      </c>
    </row>
    <row r="1888" spans="2:8" x14ac:dyDescent="0.35">
      <c r="B1888" s="6">
        <v>1885</v>
      </c>
      <c r="C1888" t="str">
        <f>INDEX(state,MATCH(Bonus_StatAn!$B1888,Analysis!$A:$A,0))</f>
        <v>successful</v>
      </c>
      <c r="D1888" s="6">
        <f>INDEX(backers,MATCH(Bonus_StatAn!$B1888,Analysis!$A:$A,0))</f>
        <v>105</v>
      </c>
      <c r="E1888" t="b">
        <f t="shared" si="116"/>
        <v>1</v>
      </c>
      <c r="F1888" t="b">
        <f t="shared" si="117"/>
        <v>0</v>
      </c>
      <c r="G1888">
        <f t="shared" si="118"/>
        <v>105</v>
      </c>
      <c r="H1888" t="str">
        <f t="shared" si="119"/>
        <v/>
      </c>
    </row>
    <row r="1889" spans="2:8" x14ac:dyDescent="0.35">
      <c r="B1889" s="6">
        <v>1886</v>
      </c>
      <c r="C1889" t="str">
        <f>INDEX(state,MATCH(Bonus_StatAn!$B1889,Analysis!$A:$A,0))</f>
        <v>successful</v>
      </c>
      <c r="D1889" s="6">
        <f>INDEX(backers,MATCH(Bonus_StatAn!$B1889,Analysis!$A:$A,0))</f>
        <v>29</v>
      </c>
      <c r="E1889" t="b">
        <f t="shared" si="116"/>
        <v>1</v>
      </c>
      <c r="F1889" t="b">
        <f t="shared" si="117"/>
        <v>0</v>
      </c>
      <c r="G1889">
        <f t="shared" si="118"/>
        <v>29</v>
      </c>
      <c r="H1889" t="str">
        <f t="shared" si="119"/>
        <v/>
      </c>
    </row>
    <row r="1890" spans="2:8" x14ac:dyDescent="0.35">
      <c r="B1890" s="6">
        <v>1887</v>
      </c>
      <c r="C1890" t="str">
        <f>INDEX(state,MATCH(Bonus_StatAn!$B1890,Analysis!$A:$A,0))</f>
        <v>successful</v>
      </c>
      <c r="D1890" s="6">
        <f>INDEX(backers,MATCH(Bonus_StatAn!$B1890,Analysis!$A:$A,0))</f>
        <v>8</v>
      </c>
      <c r="E1890" t="b">
        <f t="shared" si="116"/>
        <v>1</v>
      </c>
      <c r="F1890" t="b">
        <f t="shared" si="117"/>
        <v>0</v>
      </c>
      <c r="G1890">
        <f t="shared" si="118"/>
        <v>8</v>
      </c>
      <c r="H1890" t="str">
        <f t="shared" si="119"/>
        <v/>
      </c>
    </row>
    <row r="1891" spans="2:8" x14ac:dyDescent="0.35">
      <c r="B1891" s="6">
        <v>1888</v>
      </c>
      <c r="C1891" t="str">
        <f>INDEX(state,MATCH(Bonus_StatAn!$B1891,Analysis!$A:$A,0))</f>
        <v>successful</v>
      </c>
      <c r="D1891" s="6">
        <f>INDEX(backers,MATCH(Bonus_StatAn!$B1891,Analysis!$A:$A,0))</f>
        <v>89</v>
      </c>
      <c r="E1891" t="b">
        <f t="shared" si="116"/>
        <v>1</v>
      </c>
      <c r="F1891" t="b">
        <f t="shared" si="117"/>
        <v>0</v>
      </c>
      <c r="G1891">
        <f t="shared" si="118"/>
        <v>89</v>
      </c>
      <c r="H1891" t="str">
        <f t="shared" si="119"/>
        <v/>
      </c>
    </row>
    <row r="1892" spans="2:8" x14ac:dyDescent="0.35">
      <c r="B1892" s="6">
        <v>1889</v>
      </c>
      <c r="C1892" t="str">
        <f>INDEX(state,MATCH(Bonus_StatAn!$B1892,Analysis!$A:$A,0))</f>
        <v>successful</v>
      </c>
      <c r="D1892" s="6">
        <f>INDEX(backers,MATCH(Bonus_StatAn!$B1892,Analysis!$A:$A,0))</f>
        <v>44</v>
      </c>
      <c r="E1892" t="b">
        <f t="shared" si="116"/>
        <v>1</v>
      </c>
      <c r="F1892" t="b">
        <f t="shared" si="117"/>
        <v>0</v>
      </c>
      <c r="G1892">
        <f t="shared" si="118"/>
        <v>44</v>
      </c>
      <c r="H1892" t="str">
        <f t="shared" si="119"/>
        <v/>
      </c>
    </row>
    <row r="1893" spans="2:8" x14ac:dyDescent="0.35">
      <c r="B1893" s="6">
        <v>1890</v>
      </c>
      <c r="C1893" t="str">
        <f>INDEX(state,MATCH(Bonus_StatAn!$B1893,Analysis!$A:$A,0))</f>
        <v>successful</v>
      </c>
      <c r="D1893" s="6">
        <f>INDEX(backers,MATCH(Bonus_StatAn!$B1893,Analysis!$A:$A,0))</f>
        <v>246</v>
      </c>
      <c r="E1893" t="b">
        <f t="shared" si="116"/>
        <v>1</v>
      </c>
      <c r="F1893" t="b">
        <f t="shared" si="117"/>
        <v>0</v>
      </c>
      <c r="G1893">
        <f t="shared" si="118"/>
        <v>246</v>
      </c>
      <c r="H1893" t="str">
        <f t="shared" si="119"/>
        <v/>
      </c>
    </row>
    <row r="1894" spans="2:8" x14ac:dyDescent="0.35">
      <c r="B1894" s="6">
        <v>1891</v>
      </c>
      <c r="C1894" t="str">
        <f>INDEX(state,MATCH(Bonus_StatAn!$B1894,Analysis!$A:$A,0))</f>
        <v>successful</v>
      </c>
      <c r="D1894" s="6">
        <f>INDEX(backers,MATCH(Bonus_StatAn!$B1894,Analysis!$A:$A,0))</f>
        <v>120</v>
      </c>
      <c r="E1894" t="b">
        <f t="shared" si="116"/>
        <v>1</v>
      </c>
      <c r="F1894" t="b">
        <f t="shared" si="117"/>
        <v>0</v>
      </c>
      <c r="G1894">
        <f t="shared" si="118"/>
        <v>120</v>
      </c>
      <c r="H1894" t="str">
        <f t="shared" si="119"/>
        <v/>
      </c>
    </row>
    <row r="1895" spans="2:8" x14ac:dyDescent="0.35">
      <c r="B1895" s="6">
        <v>1892</v>
      </c>
      <c r="C1895" t="str">
        <f>INDEX(state,MATCH(Bonus_StatAn!$B1895,Analysis!$A:$A,0))</f>
        <v>successful</v>
      </c>
      <c r="D1895" s="6">
        <f>INDEX(backers,MATCH(Bonus_StatAn!$B1895,Analysis!$A:$A,0))</f>
        <v>26</v>
      </c>
      <c r="E1895" t="b">
        <f t="shared" si="116"/>
        <v>1</v>
      </c>
      <c r="F1895" t="b">
        <f t="shared" si="117"/>
        <v>0</v>
      </c>
      <c r="G1895">
        <f t="shared" si="118"/>
        <v>26</v>
      </c>
      <c r="H1895" t="str">
        <f t="shared" si="119"/>
        <v/>
      </c>
    </row>
    <row r="1896" spans="2:8" x14ac:dyDescent="0.35">
      <c r="B1896" s="6">
        <v>1893</v>
      </c>
      <c r="C1896" t="str">
        <f>INDEX(state,MATCH(Bonus_StatAn!$B1896,Analysis!$A:$A,0))</f>
        <v>successful</v>
      </c>
      <c r="D1896" s="6">
        <f>INDEX(backers,MATCH(Bonus_StatAn!$B1896,Analysis!$A:$A,0))</f>
        <v>45</v>
      </c>
      <c r="E1896" t="b">
        <f t="shared" si="116"/>
        <v>1</v>
      </c>
      <c r="F1896" t="b">
        <f t="shared" si="117"/>
        <v>0</v>
      </c>
      <c r="G1896">
        <f t="shared" si="118"/>
        <v>45</v>
      </c>
      <c r="H1896" t="str">
        <f t="shared" si="119"/>
        <v/>
      </c>
    </row>
    <row r="1897" spans="2:8" x14ac:dyDescent="0.35">
      <c r="B1897" s="6">
        <v>1894</v>
      </c>
      <c r="C1897" t="str">
        <f>INDEX(state,MATCH(Bonus_StatAn!$B1897,Analysis!$A:$A,0))</f>
        <v>successful</v>
      </c>
      <c r="D1897" s="6">
        <f>INDEX(backers,MATCH(Bonus_StatAn!$B1897,Analysis!$A:$A,0))</f>
        <v>20</v>
      </c>
      <c r="E1897" t="b">
        <f t="shared" si="116"/>
        <v>1</v>
      </c>
      <c r="F1897" t="b">
        <f t="shared" si="117"/>
        <v>0</v>
      </c>
      <c r="G1897">
        <f t="shared" si="118"/>
        <v>20</v>
      </c>
      <c r="H1897" t="str">
        <f t="shared" si="119"/>
        <v/>
      </c>
    </row>
    <row r="1898" spans="2:8" x14ac:dyDescent="0.35">
      <c r="B1898" s="6">
        <v>1895</v>
      </c>
      <c r="C1898" t="str">
        <f>INDEX(state,MATCH(Bonus_StatAn!$B1898,Analysis!$A:$A,0))</f>
        <v>successful</v>
      </c>
      <c r="D1898" s="6">
        <f>INDEX(backers,MATCH(Bonus_StatAn!$B1898,Analysis!$A:$A,0))</f>
        <v>47</v>
      </c>
      <c r="E1898" t="b">
        <f t="shared" si="116"/>
        <v>1</v>
      </c>
      <c r="F1898" t="b">
        <f t="shared" si="117"/>
        <v>0</v>
      </c>
      <c r="G1898">
        <f t="shared" si="118"/>
        <v>47</v>
      </c>
      <c r="H1898" t="str">
        <f t="shared" si="119"/>
        <v/>
      </c>
    </row>
    <row r="1899" spans="2:8" x14ac:dyDescent="0.35">
      <c r="B1899" s="6">
        <v>1896</v>
      </c>
      <c r="C1899" t="str">
        <f>INDEX(state,MATCH(Bonus_StatAn!$B1899,Analysis!$A:$A,0))</f>
        <v>successful</v>
      </c>
      <c r="D1899" s="6">
        <f>INDEX(backers,MATCH(Bonus_StatAn!$B1899,Analysis!$A:$A,0))</f>
        <v>13</v>
      </c>
      <c r="E1899" t="b">
        <f t="shared" si="116"/>
        <v>1</v>
      </c>
      <c r="F1899" t="b">
        <f t="shared" si="117"/>
        <v>0</v>
      </c>
      <c r="G1899">
        <f t="shared" si="118"/>
        <v>13</v>
      </c>
      <c r="H1899" t="str">
        <f t="shared" si="119"/>
        <v/>
      </c>
    </row>
    <row r="1900" spans="2:8" x14ac:dyDescent="0.35">
      <c r="B1900" s="6">
        <v>1897</v>
      </c>
      <c r="C1900" t="str">
        <f>INDEX(state,MATCH(Bonus_StatAn!$B1900,Analysis!$A:$A,0))</f>
        <v>successful</v>
      </c>
      <c r="D1900" s="6">
        <f>INDEX(backers,MATCH(Bonus_StatAn!$B1900,Analysis!$A:$A,0))</f>
        <v>183</v>
      </c>
      <c r="E1900" t="b">
        <f t="shared" si="116"/>
        <v>1</v>
      </c>
      <c r="F1900" t="b">
        <f t="shared" si="117"/>
        <v>0</v>
      </c>
      <c r="G1900">
        <f t="shared" si="118"/>
        <v>183</v>
      </c>
      <c r="H1900" t="str">
        <f t="shared" si="119"/>
        <v/>
      </c>
    </row>
    <row r="1901" spans="2:8" x14ac:dyDescent="0.35">
      <c r="B1901" s="6">
        <v>1898</v>
      </c>
      <c r="C1901" t="str">
        <f>INDEX(state,MATCH(Bonus_StatAn!$B1901,Analysis!$A:$A,0))</f>
        <v>successful</v>
      </c>
      <c r="D1901" s="6">
        <f>INDEX(backers,MATCH(Bonus_StatAn!$B1901,Analysis!$A:$A,0))</f>
        <v>21</v>
      </c>
      <c r="E1901" t="b">
        <f t="shared" si="116"/>
        <v>1</v>
      </c>
      <c r="F1901" t="b">
        <f t="shared" si="117"/>
        <v>0</v>
      </c>
      <c r="G1901">
        <f t="shared" si="118"/>
        <v>21</v>
      </c>
      <c r="H1901" t="str">
        <f t="shared" si="119"/>
        <v/>
      </c>
    </row>
    <row r="1902" spans="2:8" x14ac:dyDescent="0.35">
      <c r="B1902" s="6">
        <v>1899</v>
      </c>
      <c r="C1902" t="str">
        <f>INDEX(state,MATCH(Bonus_StatAn!$B1902,Analysis!$A:$A,0))</f>
        <v>successful</v>
      </c>
      <c r="D1902" s="6">
        <f>INDEX(backers,MATCH(Bonus_StatAn!$B1902,Analysis!$A:$A,0))</f>
        <v>42</v>
      </c>
      <c r="E1902" t="b">
        <f t="shared" si="116"/>
        <v>1</v>
      </c>
      <c r="F1902" t="b">
        <f t="shared" si="117"/>
        <v>0</v>
      </c>
      <c r="G1902">
        <f t="shared" si="118"/>
        <v>42</v>
      </c>
      <c r="H1902" t="str">
        <f t="shared" si="119"/>
        <v/>
      </c>
    </row>
    <row r="1903" spans="2:8" x14ac:dyDescent="0.35">
      <c r="B1903" s="6">
        <v>1900</v>
      </c>
      <c r="C1903" t="str">
        <f>INDEX(state,MATCH(Bonus_StatAn!$B1903,Analysis!$A:$A,0))</f>
        <v>successful</v>
      </c>
      <c r="D1903" s="6">
        <f>INDEX(backers,MATCH(Bonus_StatAn!$B1903,Analysis!$A:$A,0))</f>
        <v>54</v>
      </c>
      <c r="E1903" t="b">
        <f t="shared" si="116"/>
        <v>1</v>
      </c>
      <c r="F1903" t="b">
        <f t="shared" si="117"/>
        <v>0</v>
      </c>
      <c r="G1903">
        <f t="shared" si="118"/>
        <v>54</v>
      </c>
      <c r="H1903" t="str">
        <f t="shared" si="119"/>
        <v/>
      </c>
    </row>
    <row r="1904" spans="2:8" x14ac:dyDescent="0.35">
      <c r="B1904" s="6">
        <v>1901</v>
      </c>
      <c r="C1904" t="str">
        <f>INDEX(state,MATCH(Bonus_StatAn!$B1904,Analysis!$A:$A,0))</f>
        <v>failed</v>
      </c>
      <c r="D1904" s="6">
        <f>INDEX(backers,MATCH(Bonus_StatAn!$B1904,Analysis!$A:$A,0))</f>
        <v>25</v>
      </c>
      <c r="E1904" t="b">
        <f t="shared" si="116"/>
        <v>0</v>
      </c>
      <c r="F1904" t="b">
        <f t="shared" si="117"/>
        <v>1</v>
      </c>
      <c r="G1904" t="str">
        <f t="shared" si="118"/>
        <v/>
      </c>
      <c r="H1904">
        <f t="shared" si="119"/>
        <v>25</v>
      </c>
    </row>
    <row r="1905" spans="2:8" x14ac:dyDescent="0.35">
      <c r="B1905" s="6">
        <v>1902</v>
      </c>
      <c r="C1905" t="str">
        <f>INDEX(state,MATCH(Bonus_StatAn!$B1905,Analysis!$A:$A,0))</f>
        <v>failed</v>
      </c>
      <c r="D1905" s="6">
        <f>INDEX(backers,MATCH(Bonus_StatAn!$B1905,Analysis!$A:$A,0))</f>
        <v>3</v>
      </c>
      <c r="E1905" t="b">
        <f t="shared" si="116"/>
        <v>0</v>
      </c>
      <c r="F1905" t="b">
        <f t="shared" si="117"/>
        <v>1</v>
      </c>
      <c r="G1905" t="str">
        <f t="shared" si="118"/>
        <v/>
      </c>
      <c r="H1905">
        <f t="shared" si="119"/>
        <v>3</v>
      </c>
    </row>
    <row r="1906" spans="2:8" x14ac:dyDescent="0.35">
      <c r="B1906" s="6">
        <v>1903</v>
      </c>
      <c r="C1906" t="str">
        <f>INDEX(state,MATCH(Bonus_StatAn!$B1906,Analysis!$A:$A,0))</f>
        <v>failed</v>
      </c>
      <c r="D1906" s="6">
        <f>INDEX(backers,MATCH(Bonus_StatAn!$B1906,Analysis!$A:$A,0))</f>
        <v>41</v>
      </c>
      <c r="E1906" t="b">
        <f t="shared" si="116"/>
        <v>0</v>
      </c>
      <c r="F1906" t="b">
        <f t="shared" si="117"/>
        <v>1</v>
      </c>
      <c r="G1906" t="str">
        <f t="shared" si="118"/>
        <v/>
      </c>
      <c r="H1906">
        <f t="shared" si="119"/>
        <v>41</v>
      </c>
    </row>
    <row r="1907" spans="2:8" x14ac:dyDescent="0.35">
      <c r="B1907" s="6">
        <v>1904</v>
      </c>
      <c r="C1907" t="str">
        <f>INDEX(state,MATCH(Bonus_StatAn!$B1907,Analysis!$A:$A,0))</f>
        <v>failed</v>
      </c>
      <c r="D1907" s="6">
        <f>INDEX(backers,MATCH(Bonus_StatAn!$B1907,Analysis!$A:$A,0))</f>
        <v>2</v>
      </c>
      <c r="E1907" t="b">
        <f t="shared" si="116"/>
        <v>0</v>
      </c>
      <c r="F1907" t="b">
        <f t="shared" si="117"/>
        <v>1</v>
      </c>
      <c r="G1907" t="str">
        <f t="shared" si="118"/>
        <v/>
      </c>
      <c r="H1907">
        <f t="shared" si="119"/>
        <v>2</v>
      </c>
    </row>
    <row r="1908" spans="2:8" x14ac:dyDescent="0.35">
      <c r="B1908" s="6">
        <v>1905</v>
      </c>
      <c r="C1908" t="str">
        <f>INDEX(state,MATCH(Bonus_StatAn!$B1908,Analysis!$A:$A,0))</f>
        <v>failed</v>
      </c>
      <c r="D1908" s="6">
        <f>INDEX(backers,MATCH(Bonus_StatAn!$B1908,Analysis!$A:$A,0))</f>
        <v>4</v>
      </c>
      <c r="E1908" t="b">
        <f t="shared" si="116"/>
        <v>0</v>
      </c>
      <c r="F1908" t="b">
        <f t="shared" si="117"/>
        <v>1</v>
      </c>
      <c r="G1908" t="str">
        <f t="shared" si="118"/>
        <v/>
      </c>
      <c r="H1908">
        <f t="shared" si="119"/>
        <v>4</v>
      </c>
    </row>
    <row r="1909" spans="2:8" x14ac:dyDescent="0.35">
      <c r="B1909" s="6">
        <v>1906</v>
      </c>
      <c r="C1909" t="str">
        <f>INDEX(state,MATCH(Bonus_StatAn!$B1909,Analysis!$A:$A,0))</f>
        <v>failed</v>
      </c>
      <c r="D1909" s="6">
        <f>INDEX(backers,MATCH(Bonus_StatAn!$B1909,Analysis!$A:$A,0))</f>
        <v>99</v>
      </c>
      <c r="E1909" t="b">
        <f t="shared" si="116"/>
        <v>0</v>
      </c>
      <c r="F1909" t="b">
        <f t="shared" si="117"/>
        <v>1</v>
      </c>
      <c r="G1909" t="str">
        <f t="shared" si="118"/>
        <v/>
      </c>
      <c r="H1909">
        <f t="shared" si="119"/>
        <v>99</v>
      </c>
    </row>
    <row r="1910" spans="2:8" x14ac:dyDescent="0.35">
      <c r="B1910" s="6">
        <v>1907</v>
      </c>
      <c r="C1910" t="str">
        <f>INDEX(state,MATCH(Bonus_StatAn!$B1910,Analysis!$A:$A,0))</f>
        <v>failed</v>
      </c>
      <c r="D1910" s="6">
        <f>INDEX(backers,MATCH(Bonus_StatAn!$B1910,Analysis!$A:$A,0))</f>
        <v>4</v>
      </c>
      <c r="E1910" t="b">
        <f t="shared" si="116"/>
        <v>0</v>
      </c>
      <c r="F1910" t="b">
        <f t="shared" si="117"/>
        <v>1</v>
      </c>
      <c r="G1910" t="str">
        <f t="shared" si="118"/>
        <v/>
      </c>
      <c r="H1910">
        <f t="shared" si="119"/>
        <v>4</v>
      </c>
    </row>
    <row r="1911" spans="2:8" x14ac:dyDescent="0.35">
      <c r="B1911" s="6">
        <v>1908</v>
      </c>
      <c r="C1911" t="str">
        <f>INDEX(state,MATCH(Bonus_StatAn!$B1911,Analysis!$A:$A,0))</f>
        <v>failed</v>
      </c>
      <c r="D1911" s="6">
        <f>INDEX(backers,MATCH(Bonus_StatAn!$B1911,Analysis!$A:$A,0))</f>
        <v>4</v>
      </c>
      <c r="E1911" t="b">
        <f t="shared" si="116"/>
        <v>0</v>
      </c>
      <c r="F1911" t="b">
        <f t="shared" si="117"/>
        <v>1</v>
      </c>
      <c r="G1911" t="str">
        <f t="shared" si="118"/>
        <v/>
      </c>
      <c r="H1911">
        <f t="shared" si="119"/>
        <v>4</v>
      </c>
    </row>
    <row r="1912" spans="2:8" x14ac:dyDescent="0.35">
      <c r="B1912" s="6">
        <v>1909</v>
      </c>
      <c r="C1912" t="str">
        <f>INDEX(state,MATCH(Bonus_StatAn!$B1912,Analysis!$A:$A,0))</f>
        <v>failed</v>
      </c>
      <c r="D1912" s="6">
        <f>INDEX(backers,MATCH(Bonus_StatAn!$B1912,Analysis!$A:$A,0))</f>
        <v>38</v>
      </c>
      <c r="E1912" t="b">
        <f t="shared" si="116"/>
        <v>0</v>
      </c>
      <c r="F1912" t="b">
        <f t="shared" si="117"/>
        <v>1</v>
      </c>
      <c r="G1912" t="str">
        <f t="shared" si="118"/>
        <v/>
      </c>
      <c r="H1912">
        <f t="shared" si="119"/>
        <v>38</v>
      </c>
    </row>
    <row r="1913" spans="2:8" x14ac:dyDescent="0.35">
      <c r="B1913" s="6">
        <v>1910</v>
      </c>
      <c r="C1913" t="str">
        <f>INDEX(state,MATCH(Bonus_StatAn!$B1913,Analysis!$A:$A,0))</f>
        <v>failed</v>
      </c>
      <c r="D1913" s="6">
        <f>INDEX(backers,MATCH(Bonus_StatAn!$B1913,Analysis!$A:$A,0))</f>
        <v>285</v>
      </c>
      <c r="E1913" t="b">
        <f t="shared" si="116"/>
        <v>0</v>
      </c>
      <c r="F1913" t="b">
        <f t="shared" si="117"/>
        <v>1</v>
      </c>
      <c r="G1913" t="str">
        <f t="shared" si="118"/>
        <v/>
      </c>
      <c r="H1913">
        <f t="shared" si="119"/>
        <v>285</v>
      </c>
    </row>
    <row r="1914" spans="2:8" x14ac:dyDescent="0.35">
      <c r="B1914" s="6">
        <v>1911</v>
      </c>
      <c r="C1914" t="str">
        <f>INDEX(state,MATCH(Bonus_StatAn!$B1914,Analysis!$A:$A,0))</f>
        <v>failed</v>
      </c>
      <c r="D1914" s="6">
        <f>INDEX(backers,MATCH(Bonus_StatAn!$B1914,Analysis!$A:$A,0))</f>
        <v>1</v>
      </c>
      <c r="E1914" t="b">
        <f t="shared" si="116"/>
        <v>0</v>
      </c>
      <c r="F1914" t="b">
        <f t="shared" si="117"/>
        <v>1</v>
      </c>
      <c r="G1914" t="str">
        <f t="shared" si="118"/>
        <v/>
      </c>
      <c r="H1914">
        <f t="shared" si="119"/>
        <v>1</v>
      </c>
    </row>
    <row r="1915" spans="2:8" x14ac:dyDescent="0.35">
      <c r="B1915" s="6">
        <v>1912</v>
      </c>
      <c r="C1915" t="str">
        <f>INDEX(state,MATCH(Bonus_StatAn!$B1915,Analysis!$A:$A,0))</f>
        <v>failed</v>
      </c>
      <c r="D1915" s="6">
        <f>INDEX(backers,MATCH(Bonus_StatAn!$B1915,Analysis!$A:$A,0))</f>
        <v>42</v>
      </c>
      <c r="E1915" t="b">
        <f t="shared" si="116"/>
        <v>0</v>
      </c>
      <c r="F1915" t="b">
        <f t="shared" si="117"/>
        <v>1</v>
      </c>
      <c r="G1915" t="str">
        <f t="shared" si="118"/>
        <v/>
      </c>
      <c r="H1915">
        <f t="shared" si="119"/>
        <v>42</v>
      </c>
    </row>
    <row r="1916" spans="2:8" x14ac:dyDescent="0.35">
      <c r="B1916" s="6">
        <v>1913</v>
      </c>
      <c r="C1916" t="str">
        <f>INDEX(state,MATCH(Bonus_StatAn!$B1916,Analysis!$A:$A,0))</f>
        <v>failed</v>
      </c>
      <c r="D1916" s="6">
        <f>INDEX(backers,MATCH(Bonus_StatAn!$B1916,Analysis!$A:$A,0))</f>
        <v>26</v>
      </c>
      <c r="E1916" t="b">
        <f t="shared" si="116"/>
        <v>0</v>
      </c>
      <c r="F1916" t="b">
        <f t="shared" si="117"/>
        <v>1</v>
      </c>
      <c r="G1916" t="str">
        <f t="shared" si="118"/>
        <v/>
      </c>
      <c r="H1916">
        <f t="shared" si="119"/>
        <v>26</v>
      </c>
    </row>
    <row r="1917" spans="2:8" x14ac:dyDescent="0.35">
      <c r="B1917" s="6">
        <v>1914</v>
      </c>
      <c r="C1917" t="str">
        <f>INDEX(state,MATCH(Bonus_StatAn!$B1917,Analysis!$A:$A,0))</f>
        <v>failed</v>
      </c>
      <c r="D1917" s="6">
        <f>INDEX(backers,MATCH(Bonus_StatAn!$B1917,Analysis!$A:$A,0))</f>
        <v>2</v>
      </c>
      <c r="E1917" t="b">
        <f t="shared" si="116"/>
        <v>0</v>
      </c>
      <c r="F1917" t="b">
        <f t="shared" si="117"/>
        <v>1</v>
      </c>
      <c r="G1917" t="str">
        <f t="shared" si="118"/>
        <v/>
      </c>
      <c r="H1917">
        <f t="shared" si="119"/>
        <v>2</v>
      </c>
    </row>
    <row r="1918" spans="2:8" x14ac:dyDescent="0.35">
      <c r="B1918" s="6">
        <v>1915</v>
      </c>
      <c r="C1918" t="str">
        <f>INDEX(state,MATCH(Bonus_StatAn!$B1918,Analysis!$A:$A,0))</f>
        <v>failed</v>
      </c>
      <c r="D1918" s="6">
        <f>INDEX(backers,MATCH(Bonus_StatAn!$B1918,Analysis!$A:$A,0))</f>
        <v>4</v>
      </c>
      <c r="E1918" t="b">
        <f t="shared" si="116"/>
        <v>0</v>
      </c>
      <c r="F1918" t="b">
        <f t="shared" si="117"/>
        <v>1</v>
      </c>
      <c r="G1918" t="str">
        <f t="shared" si="118"/>
        <v/>
      </c>
      <c r="H1918">
        <f t="shared" si="119"/>
        <v>4</v>
      </c>
    </row>
    <row r="1919" spans="2:8" x14ac:dyDescent="0.35">
      <c r="B1919" s="6">
        <v>1916</v>
      </c>
      <c r="C1919" t="str">
        <f>INDEX(state,MATCH(Bonus_StatAn!$B1919,Analysis!$A:$A,0))</f>
        <v>failed</v>
      </c>
      <c r="D1919" s="6">
        <f>INDEX(backers,MATCH(Bonus_StatAn!$B1919,Analysis!$A:$A,0))</f>
        <v>6</v>
      </c>
      <c r="E1919" t="b">
        <f t="shared" si="116"/>
        <v>0</v>
      </c>
      <c r="F1919" t="b">
        <f t="shared" si="117"/>
        <v>1</v>
      </c>
      <c r="G1919" t="str">
        <f t="shared" si="118"/>
        <v/>
      </c>
      <c r="H1919">
        <f t="shared" si="119"/>
        <v>6</v>
      </c>
    </row>
    <row r="1920" spans="2:8" x14ac:dyDescent="0.35">
      <c r="B1920" s="6">
        <v>1917</v>
      </c>
      <c r="C1920" t="str">
        <f>INDEX(state,MATCH(Bonus_StatAn!$B1920,Analysis!$A:$A,0))</f>
        <v>failed</v>
      </c>
      <c r="D1920" s="6">
        <f>INDEX(backers,MATCH(Bonus_StatAn!$B1920,Analysis!$A:$A,0))</f>
        <v>70</v>
      </c>
      <c r="E1920" t="b">
        <f t="shared" si="116"/>
        <v>0</v>
      </c>
      <c r="F1920" t="b">
        <f t="shared" si="117"/>
        <v>1</v>
      </c>
      <c r="G1920" t="str">
        <f t="shared" si="118"/>
        <v/>
      </c>
      <c r="H1920">
        <f t="shared" si="119"/>
        <v>70</v>
      </c>
    </row>
    <row r="1921" spans="2:8" x14ac:dyDescent="0.35">
      <c r="B1921" s="6">
        <v>1918</v>
      </c>
      <c r="C1921" t="str">
        <f>INDEX(state,MATCH(Bonus_StatAn!$B1921,Analysis!$A:$A,0))</f>
        <v>failed</v>
      </c>
      <c r="D1921" s="6">
        <f>INDEX(backers,MATCH(Bonus_StatAn!$B1921,Analysis!$A:$A,0))</f>
        <v>9</v>
      </c>
      <c r="E1921" t="b">
        <f t="shared" si="116"/>
        <v>0</v>
      </c>
      <c r="F1921" t="b">
        <f t="shared" si="117"/>
        <v>1</v>
      </c>
      <c r="G1921" t="str">
        <f t="shared" si="118"/>
        <v/>
      </c>
      <c r="H1921">
        <f t="shared" si="119"/>
        <v>9</v>
      </c>
    </row>
    <row r="1922" spans="2:8" x14ac:dyDescent="0.35">
      <c r="B1922" s="6">
        <v>1919</v>
      </c>
      <c r="C1922" t="str">
        <f>INDEX(state,MATCH(Bonus_StatAn!$B1922,Analysis!$A:$A,0))</f>
        <v>failed</v>
      </c>
      <c r="D1922" s="6">
        <f>INDEX(backers,MATCH(Bonus_StatAn!$B1922,Analysis!$A:$A,0))</f>
        <v>8</v>
      </c>
      <c r="E1922" t="b">
        <f t="shared" si="116"/>
        <v>0</v>
      </c>
      <c r="F1922" t="b">
        <f t="shared" si="117"/>
        <v>1</v>
      </c>
      <c r="G1922" t="str">
        <f t="shared" si="118"/>
        <v/>
      </c>
      <c r="H1922">
        <f t="shared" si="119"/>
        <v>8</v>
      </c>
    </row>
    <row r="1923" spans="2:8" x14ac:dyDescent="0.35">
      <c r="B1923" s="6">
        <v>1920</v>
      </c>
      <c r="C1923" t="str">
        <f>INDEX(state,MATCH(Bonus_StatAn!$B1923,Analysis!$A:$A,0))</f>
        <v>failed</v>
      </c>
      <c r="D1923" s="6">
        <f>INDEX(backers,MATCH(Bonus_StatAn!$B1923,Analysis!$A:$A,0))</f>
        <v>105</v>
      </c>
      <c r="E1923" t="b">
        <f t="shared" si="116"/>
        <v>0</v>
      </c>
      <c r="F1923" t="b">
        <f t="shared" si="117"/>
        <v>1</v>
      </c>
      <c r="G1923" t="str">
        <f t="shared" si="118"/>
        <v/>
      </c>
      <c r="H1923">
        <f t="shared" si="119"/>
        <v>105</v>
      </c>
    </row>
    <row r="1924" spans="2:8" x14ac:dyDescent="0.35">
      <c r="B1924" s="6">
        <v>1921</v>
      </c>
      <c r="C1924" t="str">
        <f>INDEX(state,MATCH(Bonus_StatAn!$B1924,Analysis!$A:$A,0))</f>
        <v>successful</v>
      </c>
      <c r="D1924" s="6">
        <f>INDEX(backers,MATCH(Bonus_StatAn!$B1924,Analysis!$A:$A,0))</f>
        <v>38</v>
      </c>
      <c r="E1924" t="b">
        <f t="shared" ref="E1924:E1987" si="120">$C1924="successful"</f>
        <v>1</v>
      </c>
      <c r="F1924" t="b">
        <f t="shared" ref="F1924:F1987" si="121">OR($C1924="canceled", $C1924="failed")</f>
        <v>0</v>
      </c>
      <c r="G1924">
        <f t="shared" ref="G1924:G1987" si="122">IF($E1924, D1924, "")</f>
        <v>38</v>
      </c>
      <c r="H1924" t="str">
        <f t="shared" ref="H1924:H1987" si="123">IF(F1924, D1924, "")</f>
        <v/>
      </c>
    </row>
    <row r="1925" spans="2:8" x14ac:dyDescent="0.35">
      <c r="B1925" s="6">
        <v>1922</v>
      </c>
      <c r="C1925" t="str">
        <f>INDEX(state,MATCH(Bonus_StatAn!$B1925,Analysis!$A:$A,0))</f>
        <v>successful</v>
      </c>
      <c r="D1925" s="6">
        <f>INDEX(backers,MATCH(Bonus_StatAn!$B1925,Analysis!$A:$A,0))</f>
        <v>64</v>
      </c>
      <c r="E1925" t="b">
        <f t="shared" si="120"/>
        <v>1</v>
      </c>
      <c r="F1925" t="b">
        <f t="shared" si="121"/>
        <v>0</v>
      </c>
      <c r="G1925">
        <f t="shared" si="122"/>
        <v>64</v>
      </c>
      <c r="H1925" t="str">
        <f t="shared" si="123"/>
        <v/>
      </c>
    </row>
    <row r="1926" spans="2:8" x14ac:dyDescent="0.35">
      <c r="B1926" s="6">
        <v>1923</v>
      </c>
      <c r="C1926" t="str">
        <f>INDEX(state,MATCH(Bonus_StatAn!$B1926,Analysis!$A:$A,0))</f>
        <v>successful</v>
      </c>
      <c r="D1926" s="6">
        <f>INDEX(backers,MATCH(Bonus_StatAn!$B1926,Analysis!$A:$A,0))</f>
        <v>13</v>
      </c>
      <c r="E1926" t="b">
        <f t="shared" si="120"/>
        <v>1</v>
      </c>
      <c r="F1926" t="b">
        <f t="shared" si="121"/>
        <v>0</v>
      </c>
      <c r="G1926">
        <f t="shared" si="122"/>
        <v>13</v>
      </c>
      <c r="H1926" t="str">
        <f t="shared" si="123"/>
        <v/>
      </c>
    </row>
    <row r="1927" spans="2:8" x14ac:dyDescent="0.35">
      <c r="B1927" s="6">
        <v>1924</v>
      </c>
      <c r="C1927" t="str">
        <f>INDEX(state,MATCH(Bonus_StatAn!$B1927,Analysis!$A:$A,0))</f>
        <v>successful</v>
      </c>
      <c r="D1927" s="6">
        <f>INDEX(backers,MATCH(Bonus_StatAn!$B1927,Analysis!$A:$A,0))</f>
        <v>33</v>
      </c>
      <c r="E1927" t="b">
        <f t="shared" si="120"/>
        <v>1</v>
      </c>
      <c r="F1927" t="b">
        <f t="shared" si="121"/>
        <v>0</v>
      </c>
      <c r="G1927">
        <f t="shared" si="122"/>
        <v>33</v>
      </c>
      <c r="H1927" t="str">
        <f t="shared" si="123"/>
        <v/>
      </c>
    </row>
    <row r="1928" spans="2:8" x14ac:dyDescent="0.35">
      <c r="B1928" s="6">
        <v>1925</v>
      </c>
      <c r="C1928" t="str">
        <f>INDEX(state,MATCH(Bonus_StatAn!$B1928,Analysis!$A:$A,0))</f>
        <v>successful</v>
      </c>
      <c r="D1928" s="6">
        <f>INDEX(backers,MATCH(Bonus_StatAn!$B1928,Analysis!$A:$A,0))</f>
        <v>52</v>
      </c>
      <c r="E1928" t="b">
        <f t="shared" si="120"/>
        <v>1</v>
      </c>
      <c r="F1928" t="b">
        <f t="shared" si="121"/>
        <v>0</v>
      </c>
      <c r="G1928">
        <f t="shared" si="122"/>
        <v>52</v>
      </c>
      <c r="H1928" t="str">
        <f t="shared" si="123"/>
        <v/>
      </c>
    </row>
    <row r="1929" spans="2:8" x14ac:dyDescent="0.35">
      <c r="B1929" s="6">
        <v>1926</v>
      </c>
      <c r="C1929" t="str">
        <f>INDEX(state,MATCH(Bonus_StatAn!$B1929,Analysis!$A:$A,0))</f>
        <v>successful</v>
      </c>
      <c r="D1929" s="6">
        <f>INDEX(backers,MATCH(Bonus_StatAn!$B1929,Analysis!$A:$A,0))</f>
        <v>107</v>
      </c>
      <c r="E1929" t="b">
        <f t="shared" si="120"/>
        <v>1</v>
      </c>
      <c r="F1929" t="b">
        <f t="shared" si="121"/>
        <v>0</v>
      </c>
      <c r="G1929">
        <f t="shared" si="122"/>
        <v>107</v>
      </c>
      <c r="H1929" t="str">
        <f t="shared" si="123"/>
        <v/>
      </c>
    </row>
    <row r="1930" spans="2:8" x14ac:dyDescent="0.35">
      <c r="B1930" s="6">
        <v>1927</v>
      </c>
      <c r="C1930" t="str">
        <f>INDEX(state,MATCH(Bonus_StatAn!$B1930,Analysis!$A:$A,0))</f>
        <v>successful</v>
      </c>
      <c r="D1930" s="6">
        <f>INDEX(backers,MATCH(Bonus_StatAn!$B1930,Analysis!$A:$A,0))</f>
        <v>11</v>
      </c>
      <c r="E1930" t="b">
        <f t="shared" si="120"/>
        <v>1</v>
      </c>
      <c r="F1930" t="b">
        <f t="shared" si="121"/>
        <v>0</v>
      </c>
      <c r="G1930">
        <f t="shared" si="122"/>
        <v>11</v>
      </c>
      <c r="H1930" t="str">
        <f t="shared" si="123"/>
        <v/>
      </c>
    </row>
    <row r="1931" spans="2:8" x14ac:dyDescent="0.35">
      <c r="B1931" s="6">
        <v>1928</v>
      </c>
      <c r="C1931" t="str">
        <f>INDEX(state,MATCH(Bonus_StatAn!$B1931,Analysis!$A:$A,0))</f>
        <v>successful</v>
      </c>
      <c r="D1931" s="6">
        <f>INDEX(backers,MATCH(Bonus_StatAn!$B1931,Analysis!$A:$A,0))</f>
        <v>34</v>
      </c>
      <c r="E1931" t="b">
        <f t="shared" si="120"/>
        <v>1</v>
      </c>
      <c r="F1931" t="b">
        <f t="shared" si="121"/>
        <v>0</v>
      </c>
      <c r="G1931">
        <f t="shared" si="122"/>
        <v>34</v>
      </c>
      <c r="H1931" t="str">
        <f t="shared" si="123"/>
        <v/>
      </c>
    </row>
    <row r="1932" spans="2:8" x14ac:dyDescent="0.35">
      <c r="B1932" s="6">
        <v>1929</v>
      </c>
      <c r="C1932" t="str">
        <f>INDEX(state,MATCH(Bonus_StatAn!$B1932,Analysis!$A:$A,0))</f>
        <v>successful</v>
      </c>
      <c r="D1932" s="6">
        <f>INDEX(backers,MATCH(Bonus_StatAn!$B1932,Analysis!$A:$A,0))</f>
        <v>75</v>
      </c>
      <c r="E1932" t="b">
        <f t="shared" si="120"/>
        <v>1</v>
      </c>
      <c r="F1932" t="b">
        <f t="shared" si="121"/>
        <v>0</v>
      </c>
      <c r="G1932">
        <f t="shared" si="122"/>
        <v>75</v>
      </c>
      <c r="H1932" t="str">
        <f t="shared" si="123"/>
        <v/>
      </c>
    </row>
    <row r="1933" spans="2:8" x14ac:dyDescent="0.35">
      <c r="B1933" s="6">
        <v>1930</v>
      </c>
      <c r="C1933" t="str">
        <f>INDEX(state,MATCH(Bonus_StatAn!$B1933,Analysis!$A:$A,0))</f>
        <v>successful</v>
      </c>
      <c r="D1933" s="6">
        <f>INDEX(backers,MATCH(Bonus_StatAn!$B1933,Analysis!$A:$A,0))</f>
        <v>26</v>
      </c>
      <c r="E1933" t="b">
        <f t="shared" si="120"/>
        <v>1</v>
      </c>
      <c r="F1933" t="b">
        <f t="shared" si="121"/>
        <v>0</v>
      </c>
      <c r="G1933">
        <f t="shared" si="122"/>
        <v>26</v>
      </c>
      <c r="H1933" t="str">
        <f t="shared" si="123"/>
        <v/>
      </c>
    </row>
    <row r="1934" spans="2:8" x14ac:dyDescent="0.35">
      <c r="B1934" s="6">
        <v>1931</v>
      </c>
      <c r="C1934" t="str">
        <f>INDEX(state,MATCH(Bonus_StatAn!$B1934,Analysis!$A:$A,0))</f>
        <v>successful</v>
      </c>
      <c r="D1934" s="6">
        <f>INDEX(backers,MATCH(Bonus_StatAn!$B1934,Analysis!$A:$A,0))</f>
        <v>50</v>
      </c>
      <c r="E1934" t="b">
        <f t="shared" si="120"/>
        <v>1</v>
      </c>
      <c r="F1934" t="b">
        <f t="shared" si="121"/>
        <v>0</v>
      </c>
      <c r="G1934">
        <f t="shared" si="122"/>
        <v>50</v>
      </c>
      <c r="H1934" t="str">
        <f t="shared" si="123"/>
        <v/>
      </c>
    </row>
    <row r="1935" spans="2:8" x14ac:dyDescent="0.35">
      <c r="B1935" s="6">
        <v>1932</v>
      </c>
      <c r="C1935" t="str">
        <f>INDEX(state,MATCH(Bonus_StatAn!$B1935,Analysis!$A:$A,0))</f>
        <v>successful</v>
      </c>
      <c r="D1935" s="6">
        <f>INDEX(backers,MATCH(Bonus_StatAn!$B1935,Analysis!$A:$A,0))</f>
        <v>80</v>
      </c>
      <c r="E1935" t="b">
        <f t="shared" si="120"/>
        <v>1</v>
      </c>
      <c r="F1935" t="b">
        <f t="shared" si="121"/>
        <v>0</v>
      </c>
      <c r="G1935">
        <f t="shared" si="122"/>
        <v>80</v>
      </c>
      <c r="H1935" t="str">
        <f t="shared" si="123"/>
        <v/>
      </c>
    </row>
    <row r="1936" spans="2:8" x14ac:dyDescent="0.35">
      <c r="B1936" s="6">
        <v>1933</v>
      </c>
      <c r="C1936" t="str">
        <f>INDEX(state,MATCH(Bonus_StatAn!$B1936,Analysis!$A:$A,0))</f>
        <v>successful</v>
      </c>
      <c r="D1936" s="6">
        <f>INDEX(backers,MATCH(Bonus_StatAn!$B1936,Analysis!$A:$A,0))</f>
        <v>110</v>
      </c>
      <c r="E1936" t="b">
        <f t="shared" si="120"/>
        <v>1</v>
      </c>
      <c r="F1936" t="b">
        <f t="shared" si="121"/>
        <v>0</v>
      </c>
      <c r="G1936">
        <f t="shared" si="122"/>
        <v>110</v>
      </c>
      <c r="H1936" t="str">
        <f t="shared" si="123"/>
        <v/>
      </c>
    </row>
    <row r="1937" spans="2:8" x14ac:dyDescent="0.35">
      <c r="B1937" s="6">
        <v>1934</v>
      </c>
      <c r="C1937" t="str">
        <f>INDEX(state,MATCH(Bonus_StatAn!$B1937,Analysis!$A:$A,0))</f>
        <v>successful</v>
      </c>
      <c r="D1937" s="6">
        <f>INDEX(backers,MATCH(Bonus_StatAn!$B1937,Analysis!$A:$A,0))</f>
        <v>77</v>
      </c>
      <c r="E1937" t="b">
        <f t="shared" si="120"/>
        <v>1</v>
      </c>
      <c r="F1937" t="b">
        <f t="shared" si="121"/>
        <v>0</v>
      </c>
      <c r="G1937">
        <f t="shared" si="122"/>
        <v>77</v>
      </c>
      <c r="H1937" t="str">
        <f t="shared" si="123"/>
        <v/>
      </c>
    </row>
    <row r="1938" spans="2:8" x14ac:dyDescent="0.35">
      <c r="B1938" s="6">
        <v>1935</v>
      </c>
      <c r="C1938" t="str">
        <f>INDEX(state,MATCH(Bonus_StatAn!$B1938,Analysis!$A:$A,0))</f>
        <v>successful</v>
      </c>
      <c r="D1938" s="6">
        <f>INDEX(backers,MATCH(Bonus_StatAn!$B1938,Analysis!$A:$A,0))</f>
        <v>50</v>
      </c>
      <c r="E1938" t="b">
        <f t="shared" si="120"/>
        <v>1</v>
      </c>
      <c r="F1938" t="b">
        <f t="shared" si="121"/>
        <v>0</v>
      </c>
      <c r="G1938">
        <f t="shared" si="122"/>
        <v>50</v>
      </c>
      <c r="H1938" t="str">
        <f t="shared" si="123"/>
        <v/>
      </c>
    </row>
    <row r="1939" spans="2:8" x14ac:dyDescent="0.35">
      <c r="B1939" s="6">
        <v>1936</v>
      </c>
      <c r="C1939" t="str">
        <f>INDEX(state,MATCH(Bonus_StatAn!$B1939,Analysis!$A:$A,0))</f>
        <v>successful</v>
      </c>
      <c r="D1939" s="6">
        <f>INDEX(backers,MATCH(Bonus_StatAn!$B1939,Analysis!$A:$A,0))</f>
        <v>145</v>
      </c>
      <c r="E1939" t="b">
        <f t="shared" si="120"/>
        <v>1</v>
      </c>
      <c r="F1939" t="b">
        <f t="shared" si="121"/>
        <v>0</v>
      </c>
      <c r="G1939">
        <f t="shared" si="122"/>
        <v>145</v>
      </c>
      <c r="H1939" t="str">
        <f t="shared" si="123"/>
        <v/>
      </c>
    </row>
    <row r="1940" spans="2:8" x14ac:dyDescent="0.35">
      <c r="B1940" s="6">
        <v>1937</v>
      </c>
      <c r="C1940" t="str">
        <f>INDEX(state,MATCH(Bonus_StatAn!$B1940,Analysis!$A:$A,0))</f>
        <v>successful</v>
      </c>
      <c r="D1940" s="6">
        <f>INDEX(backers,MATCH(Bonus_StatAn!$B1940,Analysis!$A:$A,0))</f>
        <v>29</v>
      </c>
      <c r="E1940" t="b">
        <f t="shared" si="120"/>
        <v>1</v>
      </c>
      <c r="F1940" t="b">
        <f t="shared" si="121"/>
        <v>0</v>
      </c>
      <c r="G1940">
        <f t="shared" si="122"/>
        <v>29</v>
      </c>
      <c r="H1940" t="str">
        <f t="shared" si="123"/>
        <v/>
      </c>
    </row>
    <row r="1941" spans="2:8" x14ac:dyDescent="0.35">
      <c r="B1941" s="6">
        <v>1938</v>
      </c>
      <c r="C1941" t="str">
        <f>INDEX(state,MATCH(Bonus_StatAn!$B1941,Analysis!$A:$A,0))</f>
        <v>successful</v>
      </c>
      <c r="D1941" s="6">
        <f>INDEX(backers,MATCH(Bonus_StatAn!$B1941,Analysis!$A:$A,0))</f>
        <v>114</v>
      </c>
      <c r="E1941" t="b">
        <f t="shared" si="120"/>
        <v>1</v>
      </c>
      <c r="F1941" t="b">
        <f t="shared" si="121"/>
        <v>0</v>
      </c>
      <c r="G1941">
        <f t="shared" si="122"/>
        <v>114</v>
      </c>
      <c r="H1941" t="str">
        <f t="shared" si="123"/>
        <v/>
      </c>
    </row>
    <row r="1942" spans="2:8" x14ac:dyDescent="0.35">
      <c r="B1942" s="6">
        <v>1939</v>
      </c>
      <c r="C1942" t="str">
        <f>INDEX(state,MATCH(Bonus_StatAn!$B1942,Analysis!$A:$A,0))</f>
        <v>successful</v>
      </c>
      <c r="D1942" s="6">
        <f>INDEX(backers,MATCH(Bonus_StatAn!$B1942,Analysis!$A:$A,0))</f>
        <v>96</v>
      </c>
      <c r="E1942" t="b">
        <f t="shared" si="120"/>
        <v>1</v>
      </c>
      <c r="F1942" t="b">
        <f t="shared" si="121"/>
        <v>0</v>
      </c>
      <c r="G1942">
        <f t="shared" si="122"/>
        <v>96</v>
      </c>
      <c r="H1942" t="str">
        <f t="shared" si="123"/>
        <v/>
      </c>
    </row>
    <row r="1943" spans="2:8" x14ac:dyDescent="0.35">
      <c r="B1943" s="6">
        <v>1940</v>
      </c>
      <c r="C1943" t="str">
        <f>INDEX(state,MATCH(Bonus_StatAn!$B1943,Analysis!$A:$A,0))</f>
        <v>successful</v>
      </c>
      <c r="D1943" s="6">
        <f>INDEX(backers,MATCH(Bonus_StatAn!$B1943,Analysis!$A:$A,0))</f>
        <v>31</v>
      </c>
      <c r="E1943" t="b">
        <f t="shared" si="120"/>
        <v>1</v>
      </c>
      <c r="F1943" t="b">
        <f t="shared" si="121"/>
        <v>0</v>
      </c>
      <c r="G1943">
        <f t="shared" si="122"/>
        <v>31</v>
      </c>
      <c r="H1943" t="str">
        <f t="shared" si="123"/>
        <v/>
      </c>
    </row>
    <row r="1944" spans="2:8" x14ac:dyDescent="0.35">
      <c r="B1944" s="6">
        <v>1941</v>
      </c>
      <c r="C1944" t="str">
        <f>INDEX(state,MATCH(Bonus_StatAn!$B1944,Analysis!$A:$A,0))</f>
        <v>successful</v>
      </c>
      <c r="D1944" s="6">
        <f>INDEX(backers,MATCH(Bonus_StatAn!$B1944,Analysis!$A:$A,0))</f>
        <v>4883</v>
      </c>
      <c r="E1944" t="b">
        <f t="shared" si="120"/>
        <v>1</v>
      </c>
      <c r="F1944" t="b">
        <f t="shared" si="121"/>
        <v>0</v>
      </c>
      <c r="G1944">
        <f t="shared" si="122"/>
        <v>4883</v>
      </c>
      <c r="H1944" t="str">
        <f t="shared" si="123"/>
        <v/>
      </c>
    </row>
    <row r="1945" spans="2:8" x14ac:dyDescent="0.35">
      <c r="B1945" s="6">
        <v>1942</v>
      </c>
      <c r="C1945" t="str">
        <f>INDEX(state,MATCH(Bonus_StatAn!$B1945,Analysis!$A:$A,0))</f>
        <v>successful</v>
      </c>
      <c r="D1945" s="6">
        <f>INDEX(backers,MATCH(Bonus_StatAn!$B1945,Analysis!$A:$A,0))</f>
        <v>95</v>
      </c>
      <c r="E1945" t="b">
        <f t="shared" si="120"/>
        <v>1</v>
      </c>
      <c r="F1945" t="b">
        <f t="shared" si="121"/>
        <v>0</v>
      </c>
      <c r="G1945">
        <f t="shared" si="122"/>
        <v>95</v>
      </c>
      <c r="H1945" t="str">
        <f t="shared" si="123"/>
        <v/>
      </c>
    </row>
    <row r="1946" spans="2:8" x14ac:dyDescent="0.35">
      <c r="B1946" s="6">
        <v>1943</v>
      </c>
      <c r="C1946" t="str">
        <f>INDEX(state,MATCH(Bonus_StatAn!$B1946,Analysis!$A:$A,0))</f>
        <v>successful</v>
      </c>
      <c r="D1946" s="6">
        <f>INDEX(backers,MATCH(Bonus_StatAn!$B1946,Analysis!$A:$A,0))</f>
        <v>2478</v>
      </c>
      <c r="E1946" t="b">
        <f t="shared" si="120"/>
        <v>1</v>
      </c>
      <c r="F1946" t="b">
        <f t="shared" si="121"/>
        <v>0</v>
      </c>
      <c r="G1946">
        <f t="shared" si="122"/>
        <v>2478</v>
      </c>
      <c r="H1946" t="str">
        <f t="shared" si="123"/>
        <v/>
      </c>
    </row>
    <row r="1947" spans="2:8" x14ac:dyDescent="0.35">
      <c r="B1947" s="6">
        <v>1944</v>
      </c>
      <c r="C1947" t="str">
        <f>INDEX(state,MATCH(Bonus_StatAn!$B1947,Analysis!$A:$A,0))</f>
        <v>successful</v>
      </c>
      <c r="D1947" s="6">
        <f>INDEX(backers,MATCH(Bonus_StatAn!$B1947,Analysis!$A:$A,0))</f>
        <v>1789</v>
      </c>
      <c r="E1947" t="b">
        <f t="shared" si="120"/>
        <v>1</v>
      </c>
      <c r="F1947" t="b">
        <f t="shared" si="121"/>
        <v>0</v>
      </c>
      <c r="G1947">
        <f t="shared" si="122"/>
        <v>1789</v>
      </c>
      <c r="H1947" t="str">
        <f t="shared" si="123"/>
        <v/>
      </c>
    </row>
    <row r="1948" spans="2:8" x14ac:dyDescent="0.35">
      <c r="B1948" s="6">
        <v>1945</v>
      </c>
      <c r="C1948" t="str">
        <f>INDEX(state,MATCH(Bonus_StatAn!$B1948,Analysis!$A:$A,0))</f>
        <v>successful</v>
      </c>
      <c r="D1948" s="6">
        <f>INDEX(backers,MATCH(Bonus_StatAn!$B1948,Analysis!$A:$A,0))</f>
        <v>680</v>
      </c>
      <c r="E1948" t="b">
        <f t="shared" si="120"/>
        <v>1</v>
      </c>
      <c r="F1948" t="b">
        <f t="shared" si="121"/>
        <v>0</v>
      </c>
      <c r="G1948">
        <f t="shared" si="122"/>
        <v>680</v>
      </c>
      <c r="H1948" t="str">
        <f t="shared" si="123"/>
        <v/>
      </c>
    </row>
    <row r="1949" spans="2:8" x14ac:dyDescent="0.35">
      <c r="B1949" s="6">
        <v>1946</v>
      </c>
      <c r="C1949" t="str">
        <f>INDEX(state,MATCH(Bonus_StatAn!$B1949,Analysis!$A:$A,0))</f>
        <v>successful</v>
      </c>
      <c r="D1949" s="6">
        <f>INDEX(backers,MATCH(Bonus_StatAn!$B1949,Analysis!$A:$A,0))</f>
        <v>70</v>
      </c>
      <c r="E1949" t="b">
        <f t="shared" si="120"/>
        <v>1</v>
      </c>
      <c r="F1949" t="b">
        <f t="shared" si="121"/>
        <v>0</v>
      </c>
      <c r="G1949">
        <f t="shared" si="122"/>
        <v>70</v>
      </c>
      <c r="H1949" t="str">
        <f t="shared" si="123"/>
        <v/>
      </c>
    </row>
    <row r="1950" spans="2:8" x14ac:dyDescent="0.35">
      <c r="B1950" s="6">
        <v>1947</v>
      </c>
      <c r="C1950" t="str">
        <f>INDEX(state,MATCH(Bonus_StatAn!$B1950,Analysis!$A:$A,0))</f>
        <v>successful</v>
      </c>
      <c r="D1950" s="6">
        <f>INDEX(backers,MATCH(Bonus_StatAn!$B1950,Analysis!$A:$A,0))</f>
        <v>23</v>
      </c>
      <c r="E1950" t="b">
        <f t="shared" si="120"/>
        <v>1</v>
      </c>
      <c r="F1950" t="b">
        <f t="shared" si="121"/>
        <v>0</v>
      </c>
      <c r="G1950">
        <f t="shared" si="122"/>
        <v>23</v>
      </c>
      <c r="H1950" t="str">
        <f t="shared" si="123"/>
        <v/>
      </c>
    </row>
    <row r="1951" spans="2:8" x14ac:dyDescent="0.35">
      <c r="B1951" s="6">
        <v>1948</v>
      </c>
      <c r="C1951" t="str">
        <f>INDEX(state,MATCH(Bonus_StatAn!$B1951,Analysis!$A:$A,0))</f>
        <v>successful</v>
      </c>
      <c r="D1951" s="6">
        <f>INDEX(backers,MATCH(Bonus_StatAn!$B1951,Analysis!$A:$A,0))</f>
        <v>4245</v>
      </c>
      <c r="E1951" t="b">
        <f t="shared" si="120"/>
        <v>1</v>
      </c>
      <c r="F1951" t="b">
        <f t="shared" si="121"/>
        <v>0</v>
      </c>
      <c r="G1951">
        <f t="shared" si="122"/>
        <v>4245</v>
      </c>
      <c r="H1951" t="str">
        <f t="shared" si="123"/>
        <v/>
      </c>
    </row>
    <row r="1952" spans="2:8" x14ac:dyDescent="0.35">
      <c r="B1952" s="6">
        <v>1949</v>
      </c>
      <c r="C1952" t="str">
        <f>INDEX(state,MATCH(Bonus_StatAn!$B1952,Analysis!$A:$A,0))</f>
        <v>successful</v>
      </c>
      <c r="D1952" s="6">
        <f>INDEX(backers,MATCH(Bonus_StatAn!$B1952,Analysis!$A:$A,0))</f>
        <v>943</v>
      </c>
      <c r="E1952" t="b">
        <f t="shared" si="120"/>
        <v>1</v>
      </c>
      <c r="F1952" t="b">
        <f t="shared" si="121"/>
        <v>0</v>
      </c>
      <c r="G1952">
        <f t="shared" si="122"/>
        <v>943</v>
      </c>
      <c r="H1952" t="str">
        <f t="shared" si="123"/>
        <v/>
      </c>
    </row>
    <row r="1953" spans="2:8" x14ac:dyDescent="0.35">
      <c r="B1953" s="6">
        <v>1950</v>
      </c>
      <c r="C1953" t="str">
        <f>INDEX(state,MATCH(Bonus_StatAn!$B1953,Analysis!$A:$A,0))</f>
        <v>successful</v>
      </c>
      <c r="D1953" s="6">
        <f>INDEX(backers,MATCH(Bonus_StatAn!$B1953,Analysis!$A:$A,0))</f>
        <v>1876</v>
      </c>
      <c r="E1953" t="b">
        <f t="shared" si="120"/>
        <v>1</v>
      </c>
      <c r="F1953" t="b">
        <f t="shared" si="121"/>
        <v>0</v>
      </c>
      <c r="G1953">
        <f t="shared" si="122"/>
        <v>1876</v>
      </c>
      <c r="H1953" t="str">
        <f t="shared" si="123"/>
        <v/>
      </c>
    </row>
    <row r="1954" spans="2:8" x14ac:dyDescent="0.35">
      <c r="B1954" s="6">
        <v>1951</v>
      </c>
      <c r="C1954" t="str">
        <f>INDEX(state,MATCH(Bonus_StatAn!$B1954,Analysis!$A:$A,0))</f>
        <v>successful</v>
      </c>
      <c r="D1954" s="6">
        <f>INDEX(backers,MATCH(Bonus_StatAn!$B1954,Analysis!$A:$A,0))</f>
        <v>834</v>
      </c>
      <c r="E1954" t="b">
        <f t="shared" si="120"/>
        <v>1</v>
      </c>
      <c r="F1954" t="b">
        <f t="shared" si="121"/>
        <v>0</v>
      </c>
      <c r="G1954">
        <f t="shared" si="122"/>
        <v>834</v>
      </c>
      <c r="H1954" t="str">
        <f t="shared" si="123"/>
        <v/>
      </c>
    </row>
    <row r="1955" spans="2:8" x14ac:dyDescent="0.35">
      <c r="B1955" s="6">
        <v>1952</v>
      </c>
      <c r="C1955" t="str">
        <f>INDEX(state,MATCH(Bonus_StatAn!$B1955,Analysis!$A:$A,0))</f>
        <v>successful</v>
      </c>
      <c r="D1955" s="6">
        <f>INDEX(backers,MATCH(Bonus_StatAn!$B1955,Analysis!$A:$A,0))</f>
        <v>682</v>
      </c>
      <c r="E1955" t="b">
        <f t="shared" si="120"/>
        <v>1</v>
      </c>
      <c r="F1955" t="b">
        <f t="shared" si="121"/>
        <v>0</v>
      </c>
      <c r="G1955">
        <f t="shared" si="122"/>
        <v>682</v>
      </c>
      <c r="H1955" t="str">
        <f t="shared" si="123"/>
        <v/>
      </c>
    </row>
    <row r="1956" spans="2:8" x14ac:dyDescent="0.35">
      <c r="B1956" s="6">
        <v>1953</v>
      </c>
      <c r="C1956" t="str">
        <f>INDEX(state,MATCH(Bonus_StatAn!$B1956,Analysis!$A:$A,0))</f>
        <v>successful</v>
      </c>
      <c r="D1956" s="6">
        <f>INDEX(backers,MATCH(Bonus_StatAn!$B1956,Analysis!$A:$A,0))</f>
        <v>147</v>
      </c>
      <c r="E1956" t="b">
        <f t="shared" si="120"/>
        <v>1</v>
      </c>
      <c r="F1956" t="b">
        <f t="shared" si="121"/>
        <v>0</v>
      </c>
      <c r="G1956">
        <f t="shared" si="122"/>
        <v>147</v>
      </c>
      <c r="H1956" t="str">
        <f t="shared" si="123"/>
        <v/>
      </c>
    </row>
    <row r="1957" spans="2:8" x14ac:dyDescent="0.35">
      <c r="B1957" s="6">
        <v>1954</v>
      </c>
      <c r="C1957" t="str">
        <f>INDEX(state,MATCH(Bonus_StatAn!$B1957,Analysis!$A:$A,0))</f>
        <v>successful</v>
      </c>
      <c r="D1957" s="6">
        <f>INDEX(backers,MATCH(Bonus_StatAn!$B1957,Analysis!$A:$A,0))</f>
        <v>415</v>
      </c>
      <c r="E1957" t="b">
        <f t="shared" si="120"/>
        <v>1</v>
      </c>
      <c r="F1957" t="b">
        <f t="shared" si="121"/>
        <v>0</v>
      </c>
      <c r="G1957">
        <f t="shared" si="122"/>
        <v>415</v>
      </c>
      <c r="H1957" t="str">
        <f t="shared" si="123"/>
        <v/>
      </c>
    </row>
    <row r="1958" spans="2:8" x14ac:dyDescent="0.35">
      <c r="B1958" s="6">
        <v>1955</v>
      </c>
      <c r="C1958" t="str">
        <f>INDEX(state,MATCH(Bonus_StatAn!$B1958,Analysis!$A:$A,0))</f>
        <v>successful</v>
      </c>
      <c r="D1958" s="6">
        <f>INDEX(backers,MATCH(Bonus_StatAn!$B1958,Analysis!$A:$A,0))</f>
        <v>290</v>
      </c>
      <c r="E1958" t="b">
        <f t="shared" si="120"/>
        <v>1</v>
      </c>
      <c r="F1958" t="b">
        <f t="shared" si="121"/>
        <v>0</v>
      </c>
      <c r="G1958">
        <f t="shared" si="122"/>
        <v>290</v>
      </c>
      <c r="H1958" t="str">
        <f t="shared" si="123"/>
        <v/>
      </c>
    </row>
    <row r="1959" spans="2:8" x14ac:dyDescent="0.35">
      <c r="B1959" s="6">
        <v>1956</v>
      </c>
      <c r="C1959" t="str">
        <f>INDEX(state,MATCH(Bonus_StatAn!$B1959,Analysis!$A:$A,0))</f>
        <v>successful</v>
      </c>
      <c r="D1959" s="6">
        <f>INDEX(backers,MATCH(Bonus_StatAn!$B1959,Analysis!$A:$A,0))</f>
        <v>365</v>
      </c>
      <c r="E1959" t="b">
        <f t="shared" si="120"/>
        <v>1</v>
      </c>
      <c r="F1959" t="b">
        <f t="shared" si="121"/>
        <v>0</v>
      </c>
      <c r="G1959">
        <f t="shared" si="122"/>
        <v>365</v>
      </c>
      <c r="H1959" t="str">
        <f t="shared" si="123"/>
        <v/>
      </c>
    </row>
    <row r="1960" spans="2:8" x14ac:dyDescent="0.35">
      <c r="B1960" s="6">
        <v>1957</v>
      </c>
      <c r="C1960" t="str">
        <f>INDEX(state,MATCH(Bonus_StatAn!$B1960,Analysis!$A:$A,0))</f>
        <v>successful</v>
      </c>
      <c r="D1960" s="6">
        <f>INDEX(backers,MATCH(Bonus_StatAn!$B1960,Analysis!$A:$A,0))</f>
        <v>660</v>
      </c>
      <c r="E1960" t="b">
        <f t="shared" si="120"/>
        <v>1</v>
      </c>
      <c r="F1960" t="b">
        <f t="shared" si="121"/>
        <v>0</v>
      </c>
      <c r="G1960">
        <f t="shared" si="122"/>
        <v>660</v>
      </c>
      <c r="H1960" t="str">
        <f t="shared" si="123"/>
        <v/>
      </c>
    </row>
    <row r="1961" spans="2:8" x14ac:dyDescent="0.35">
      <c r="B1961" s="6">
        <v>1958</v>
      </c>
      <c r="C1961" t="str">
        <f>INDEX(state,MATCH(Bonus_StatAn!$B1961,Analysis!$A:$A,0))</f>
        <v>successful</v>
      </c>
      <c r="D1961" s="6">
        <f>INDEX(backers,MATCH(Bonus_StatAn!$B1961,Analysis!$A:$A,0))</f>
        <v>1356</v>
      </c>
      <c r="E1961" t="b">
        <f t="shared" si="120"/>
        <v>1</v>
      </c>
      <c r="F1961" t="b">
        <f t="shared" si="121"/>
        <v>0</v>
      </c>
      <c r="G1961">
        <f t="shared" si="122"/>
        <v>1356</v>
      </c>
      <c r="H1961" t="str">
        <f t="shared" si="123"/>
        <v/>
      </c>
    </row>
    <row r="1962" spans="2:8" x14ac:dyDescent="0.35">
      <c r="B1962" s="6">
        <v>1959</v>
      </c>
      <c r="C1962" t="str">
        <f>INDEX(state,MATCH(Bonus_StatAn!$B1962,Analysis!$A:$A,0))</f>
        <v>successful</v>
      </c>
      <c r="D1962" s="6">
        <f>INDEX(backers,MATCH(Bonus_StatAn!$B1962,Analysis!$A:$A,0))</f>
        <v>424</v>
      </c>
      <c r="E1962" t="b">
        <f t="shared" si="120"/>
        <v>1</v>
      </c>
      <c r="F1962" t="b">
        <f t="shared" si="121"/>
        <v>0</v>
      </c>
      <c r="G1962">
        <f t="shared" si="122"/>
        <v>424</v>
      </c>
      <c r="H1962" t="str">
        <f t="shared" si="123"/>
        <v/>
      </c>
    </row>
    <row r="1963" spans="2:8" x14ac:dyDescent="0.35">
      <c r="B1963" s="6">
        <v>1960</v>
      </c>
      <c r="C1963" t="str">
        <f>INDEX(state,MATCH(Bonus_StatAn!$B1963,Analysis!$A:$A,0))</f>
        <v>successful</v>
      </c>
      <c r="D1963" s="6">
        <f>INDEX(backers,MATCH(Bonus_StatAn!$B1963,Analysis!$A:$A,0))</f>
        <v>33</v>
      </c>
      <c r="E1963" t="b">
        <f t="shared" si="120"/>
        <v>1</v>
      </c>
      <c r="F1963" t="b">
        <f t="shared" si="121"/>
        <v>0</v>
      </c>
      <c r="G1963">
        <f t="shared" si="122"/>
        <v>33</v>
      </c>
      <c r="H1963" t="str">
        <f t="shared" si="123"/>
        <v/>
      </c>
    </row>
    <row r="1964" spans="2:8" x14ac:dyDescent="0.35">
      <c r="B1964" s="6">
        <v>1961</v>
      </c>
      <c r="C1964" t="str">
        <f>INDEX(state,MATCH(Bonus_StatAn!$B1964,Analysis!$A:$A,0))</f>
        <v>successful</v>
      </c>
      <c r="D1964" s="6">
        <f>INDEX(backers,MATCH(Bonus_StatAn!$B1964,Analysis!$A:$A,0))</f>
        <v>1633</v>
      </c>
      <c r="E1964" t="b">
        <f t="shared" si="120"/>
        <v>1</v>
      </c>
      <c r="F1964" t="b">
        <f t="shared" si="121"/>
        <v>0</v>
      </c>
      <c r="G1964">
        <f t="shared" si="122"/>
        <v>1633</v>
      </c>
      <c r="H1964" t="str">
        <f t="shared" si="123"/>
        <v/>
      </c>
    </row>
    <row r="1965" spans="2:8" x14ac:dyDescent="0.35">
      <c r="B1965" s="6">
        <v>1962</v>
      </c>
      <c r="C1965" t="str">
        <f>INDEX(state,MATCH(Bonus_StatAn!$B1965,Analysis!$A:$A,0))</f>
        <v>successful</v>
      </c>
      <c r="D1965" s="6">
        <f>INDEX(backers,MATCH(Bonus_StatAn!$B1965,Analysis!$A:$A,0))</f>
        <v>306</v>
      </c>
      <c r="E1965" t="b">
        <f t="shared" si="120"/>
        <v>1</v>
      </c>
      <c r="F1965" t="b">
        <f t="shared" si="121"/>
        <v>0</v>
      </c>
      <c r="G1965">
        <f t="shared" si="122"/>
        <v>306</v>
      </c>
      <c r="H1965" t="str">
        <f t="shared" si="123"/>
        <v/>
      </c>
    </row>
    <row r="1966" spans="2:8" x14ac:dyDescent="0.35">
      <c r="B1966" s="6">
        <v>1963</v>
      </c>
      <c r="C1966" t="str">
        <f>INDEX(state,MATCH(Bonus_StatAn!$B1966,Analysis!$A:$A,0))</f>
        <v>successful</v>
      </c>
      <c r="D1966" s="6">
        <f>INDEX(backers,MATCH(Bonus_StatAn!$B1966,Analysis!$A:$A,0))</f>
        <v>205</v>
      </c>
      <c r="E1966" t="b">
        <f t="shared" si="120"/>
        <v>1</v>
      </c>
      <c r="F1966" t="b">
        <f t="shared" si="121"/>
        <v>0</v>
      </c>
      <c r="G1966">
        <f t="shared" si="122"/>
        <v>205</v>
      </c>
      <c r="H1966" t="str">
        <f t="shared" si="123"/>
        <v/>
      </c>
    </row>
    <row r="1967" spans="2:8" x14ac:dyDescent="0.35">
      <c r="B1967" s="6">
        <v>1964</v>
      </c>
      <c r="C1967" t="str">
        <f>INDEX(state,MATCH(Bonus_StatAn!$B1967,Analysis!$A:$A,0))</f>
        <v>successful</v>
      </c>
      <c r="D1967" s="6">
        <f>INDEX(backers,MATCH(Bonus_StatAn!$B1967,Analysis!$A:$A,0))</f>
        <v>1281</v>
      </c>
      <c r="E1967" t="b">
        <f t="shared" si="120"/>
        <v>1</v>
      </c>
      <c r="F1967" t="b">
        <f t="shared" si="121"/>
        <v>0</v>
      </c>
      <c r="G1967">
        <f t="shared" si="122"/>
        <v>1281</v>
      </c>
      <c r="H1967" t="str">
        <f t="shared" si="123"/>
        <v/>
      </c>
    </row>
    <row r="1968" spans="2:8" x14ac:dyDescent="0.35">
      <c r="B1968" s="6">
        <v>1965</v>
      </c>
      <c r="C1968" t="str">
        <f>INDEX(state,MATCH(Bonus_StatAn!$B1968,Analysis!$A:$A,0))</f>
        <v>successful</v>
      </c>
      <c r="D1968" s="6">
        <f>INDEX(backers,MATCH(Bonus_StatAn!$B1968,Analysis!$A:$A,0))</f>
        <v>103</v>
      </c>
      <c r="E1968" t="b">
        <f t="shared" si="120"/>
        <v>1</v>
      </c>
      <c r="F1968" t="b">
        <f t="shared" si="121"/>
        <v>0</v>
      </c>
      <c r="G1968">
        <f t="shared" si="122"/>
        <v>103</v>
      </c>
      <c r="H1968" t="str">
        <f t="shared" si="123"/>
        <v/>
      </c>
    </row>
    <row r="1969" spans="2:8" x14ac:dyDescent="0.35">
      <c r="B1969" s="6">
        <v>1966</v>
      </c>
      <c r="C1969" t="str">
        <f>INDEX(state,MATCH(Bonus_StatAn!$B1969,Analysis!$A:$A,0))</f>
        <v>successful</v>
      </c>
      <c r="D1969" s="6">
        <f>INDEX(backers,MATCH(Bonus_StatAn!$B1969,Analysis!$A:$A,0))</f>
        <v>1513</v>
      </c>
      <c r="E1969" t="b">
        <f t="shared" si="120"/>
        <v>1</v>
      </c>
      <c r="F1969" t="b">
        <f t="shared" si="121"/>
        <v>0</v>
      </c>
      <c r="G1969">
        <f t="shared" si="122"/>
        <v>1513</v>
      </c>
      <c r="H1969" t="str">
        <f t="shared" si="123"/>
        <v/>
      </c>
    </row>
    <row r="1970" spans="2:8" x14ac:dyDescent="0.35">
      <c r="B1970" s="6">
        <v>1967</v>
      </c>
      <c r="C1970" t="str">
        <f>INDEX(state,MATCH(Bonus_StatAn!$B1970,Analysis!$A:$A,0))</f>
        <v>successful</v>
      </c>
      <c r="D1970" s="6">
        <f>INDEX(backers,MATCH(Bonus_StatAn!$B1970,Analysis!$A:$A,0))</f>
        <v>405</v>
      </c>
      <c r="E1970" t="b">
        <f t="shared" si="120"/>
        <v>1</v>
      </c>
      <c r="F1970" t="b">
        <f t="shared" si="121"/>
        <v>0</v>
      </c>
      <c r="G1970">
        <f t="shared" si="122"/>
        <v>405</v>
      </c>
      <c r="H1970" t="str">
        <f t="shared" si="123"/>
        <v/>
      </c>
    </row>
    <row r="1971" spans="2:8" x14ac:dyDescent="0.35">
      <c r="B1971" s="6">
        <v>1968</v>
      </c>
      <c r="C1971" t="str">
        <f>INDEX(state,MATCH(Bonus_StatAn!$B1971,Analysis!$A:$A,0))</f>
        <v>successful</v>
      </c>
      <c r="D1971" s="6">
        <f>INDEX(backers,MATCH(Bonus_StatAn!$B1971,Analysis!$A:$A,0))</f>
        <v>510</v>
      </c>
      <c r="E1971" t="b">
        <f t="shared" si="120"/>
        <v>1</v>
      </c>
      <c r="F1971" t="b">
        <f t="shared" si="121"/>
        <v>0</v>
      </c>
      <c r="G1971">
        <f t="shared" si="122"/>
        <v>510</v>
      </c>
      <c r="H1971" t="str">
        <f t="shared" si="123"/>
        <v/>
      </c>
    </row>
    <row r="1972" spans="2:8" x14ac:dyDescent="0.35">
      <c r="B1972" s="6">
        <v>1969</v>
      </c>
      <c r="C1972" t="str">
        <f>INDEX(state,MATCH(Bonus_StatAn!$B1972,Analysis!$A:$A,0))</f>
        <v>successful</v>
      </c>
      <c r="D1972" s="6">
        <f>INDEX(backers,MATCH(Bonus_StatAn!$B1972,Analysis!$A:$A,0))</f>
        <v>1887</v>
      </c>
      <c r="E1972" t="b">
        <f t="shared" si="120"/>
        <v>1</v>
      </c>
      <c r="F1972" t="b">
        <f t="shared" si="121"/>
        <v>0</v>
      </c>
      <c r="G1972">
        <f t="shared" si="122"/>
        <v>1887</v>
      </c>
      <c r="H1972" t="str">
        <f t="shared" si="123"/>
        <v/>
      </c>
    </row>
    <row r="1973" spans="2:8" x14ac:dyDescent="0.35">
      <c r="B1973" s="6">
        <v>1970</v>
      </c>
      <c r="C1973" t="str">
        <f>INDEX(state,MATCH(Bonus_StatAn!$B1973,Analysis!$A:$A,0))</f>
        <v>successful</v>
      </c>
      <c r="D1973" s="6">
        <f>INDEX(backers,MATCH(Bonus_StatAn!$B1973,Analysis!$A:$A,0))</f>
        <v>701</v>
      </c>
      <c r="E1973" t="b">
        <f t="shared" si="120"/>
        <v>1</v>
      </c>
      <c r="F1973" t="b">
        <f t="shared" si="121"/>
        <v>0</v>
      </c>
      <c r="G1973">
        <f t="shared" si="122"/>
        <v>701</v>
      </c>
      <c r="H1973" t="str">
        <f t="shared" si="123"/>
        <v/>
      </c>
    </row>
    <row r="1974" spans="2:8" x14ac:dyDescent="0.35">
      <c r="B1974" s="6">
        <v>1971</v>
      </c>
      <c r="C1974" t="str">
        <f>INDEX(state,MATCH(Bonus_StatAn!$B1974,Analysis!$A:$A,0))</f>
        <v>successful</v>
      </c>
      <c r="D1974" s="6">
        <f>INDEX(backers,MATCH(Bonus_StatAn!$B1974,Analysis!$A:$A,0))</f>
        <v>3863</v>
      </c>
      <c r="E1974" t="b">
        <f t="shared" si="120"/>
        <v>1</v>
      </c>
      <c r="F1974" t="b">
        <f t="shared" si="121"/>
        <v>0</v>
      </c>
      <c r="G1974">
        <f t="shared" si="122"/>
        <v>3863</v>
      </c>
      <c r="H1974" t="str">
        <f t="shared" si="123"/>
        <v/>
      </c>
    </row>
    <row r="1975" spans="2:8" x14ac:dyDescent="0.35">
      <c r="B1975" s="6">
        <v>1972</v>
      </c>
      <c r="C1975" t="str">
        <f>INDEX(state,MATCH(Bonus_StatAn!$B1975,Analysis!$A:$A,0))</f>
        <v>successful</v>
      </c>
      <c r="D1975" s="6">
        <f>INDEX(backers,MATCH(Bonus_StatAn!$B1975,Analysis!$A:$A,0))</f>
        <v>238</v>
      </c>
      <c r="E1975" t="b">
        <f t="shared" si="120"/>
        <v>1</v>
      </c>
      <c r="F1975" t="b">
        <f t="shared" si="121"/>
        <v>0</v>
      </c>
      <c r="G1975">
        <f t="shared" si="122"/>
        <v>238</v>
      </c>
      <c r="H1975" t="str">
        <f t="shared" si="123"/>
        <v/>
      </c>
    </row>
    <row r="1976" spans="2:8" x14ac:dyDescent="0.35">
      <c r="B1976" s="6">
        <v>1973</v>
      </c>
      <c r="C1976" t="str">
        <f>INDEX(state,MATCH(Bonus_StatAn!$B1976,Analysis!$A:$A,0))</f>
        <v>successful</v>
      </c>
      <c r="D1976" s="6">
        <f>INDEX(backers,MATCH(Bonus_StatAn!$B1976,Analysis!$A:$A,0))</f>
        <v>2051</v>
      </c>
      <c r="E1976" t="b">
        <f t="shared" si="120"/>
        <v>1</v>
      </c>
      <c r="F1976" t="b">
        <f t="shared" si="121"/>
        <v>0</v>
      </c>
      <c r="G1976">
        <f t="shared" si="122"/>
        <v>2051</v>
      </c>
      <c r="H1976" t="str">
        <f t="shared" si="123"/>
        <v/>
      </c>
    </row>
    <row r="1977" spans="2:8" x14ac:dyDescent="0.35">
      <c r="B1977" s="6">
        <v>1974</v>
      </c>
      <c r="C1977" t="str">
        <f>INDEX(state,MATCH(Bonus_StatAn!$B1977,Analysis!$A:$A,0))</f>
        <v>successful</v>
      </c>
      <c r="D1977" s="6">
        <f>INDEX(backers,MATCH(Bonus_StatAn!$B1977,Analysis!$A:$A,0))</f>
        <v>402</v>
      </c>
      <c r="E1977" t="b">
        <f t="shared" si="120"/>
        <v>1</v>
      </c>
      <c r="F1977" t="b">
        <f t="shared" si="121"/>
        <v>0</v>
      </c>
      <c r="G1977">
        <f t="shared" si="122"/>
        <v>402</v>
      </c>
      <c r="H1977" t="str">
        <f t="shared" si="123"/>
        <v/>
      </c>
    </row>
    <row r="1978" spans="2:8" x14ac:dyDescent="0.35">
      <c r="B1978" s="6">
        <v>1975</v>
      </c>
      <c r="C1978" t="str">
        <f>INDEX(state,MATCH(Bonus_StatAn!$B1978,Analysis!$A:$A,0))</f>
        <v>successful</v>
      </c>
      <c r="D1978" s="6">
        <f>INDEX(backers,MATCH(Bonus_StatAn!$B1978,Analysis!$A:$A,0))</f>
        <v>253</v>
      </c>
      <c r="E1978" t="b">
        <f t="shared" si="120"/>
        <v>1</v>
      </c>
      <c r="F1978" t="b">
        <f t="shared" si="121"/>
        <v>0</v>
      </c>
      <c r="G1978">
        <f t="shared" si="122"/>
        <v>253</v>
      </c>
      <c r="H1978" t="str">
        <f t="shared" si="123"/>
        <v/>
      </c>
    </row>
    <row r="1979" spans="2:8" x14ac:dyDescent="0.35">
      <c r="B1979" s="6">
        <v>1976</v>
      </c>
      <c r="C1979" t="str">
        <f>INDEX(state,MATCH(Bonus_StatAn!$B1979,Analysis!$A:$A,0))</f>
        <v>successful</v>
      </c>
      <c r="D1979" s="6">
        <f>INDEX(backers,MATCH(Bonus_StatAn!$B1979,Analysis!$A:$A,0))</f>
        <v>473</v>
      </c>
      <c r="E1979" t="b">
        <f t="shared" si="120"/>
        <v>1</v>
      </c>
      <c r="F1979" t="b">
        <f t="shared" si="121"/>
        <v>0</v>
      </c>
      <c r="G1979">
        <f t="shared" si="122"/>
        <v>473</v>
      </c>
      <c r="H1979" t="str">
        <f t="shared" si="123"/>
        <v/>
      </c>
    </row>
    <row r="1980" spans="2:8" x14ac:dyDescent="0.35">
      <c r="B1980" s="6">
        <v>1977</v>
      </c>
      <c r="C1980" t="str">
        <f>INDEX(state,MATCH(Bonus_StatAn!$B1980,Analysis!$A:$A,0))</f>
        <v>successful</v>
      </c>
      <c r="D1980" s="6">
        <f>INDEX(backers,MATCH(Bonus_StatAn!$B1980,Analysis!$A:$A,0))</f>
        <v>821</v>
      </c>
      <c r="E1980" t="b">
        <f t="shared" si="120"/>
        <v>1</v>
      </c>
      <c r="F1980" t="b">
        <f t="shared" si="121"/>
        <v>0</v>
      </c>
      <c r="G1980">
        <f t="shared" si="122"/>
        <v>821</v>
      </c>
      <c r="H1980" t="str">
        <f t="shared" si="123"/>
        <v/>
      </c>
    </row>
    <row r="1981" spans="2:8" x14ac:dyDescent="0.35">
      <c r="B1981" s="6">
        <v>1978</v>
      </c>
      <c r="C1981" t="str">
        <f>INDEX(state,MATCH(Bonus_StatAn!$B1981,Analysis!$A:$A,0))</f>
        <v>successful</v>
      </c>
      <c r="D1981" s="6">
        <f>INDEX(backers,MATCH(Bonus_StatAn!$B1981,Analysis!$A:$A,0))</f>
        <v>388</v>
      </c>
      <c r="E1981" t="b">
        <f t="shared" si="120"/>
        <v>1</v>
      </c>
      <c r="F1981" t="b">
        <f t="shared" si="121"/>
        <v>0</v>
      </c>
      <c r="G1981">
        <f t="shared" si="122"/>
        <v>388</v>
      </c>
      <c r="H1981" t="str">
        <f t="shared" si="123"/>
        <v/>
      </c>
    </row>
    <row r="1982" spans="2:8" x14ac:dyDescent="0.35">
      <c r="B1982" s="6">
        <v>1979</v>
      </c>
      <c r="C1982" t="str">
        <f>INDEX(state,MATCH(Bonus_StatAn!$B1982,Analysis!$A:$A,0))</f>
        <v>successful</v>
      </c>
      <c r="D1982" s="6">
        <f>INDEX(backers,MATCH(Bonus_StatAn!$B1982,Analysis!$A:$A,0))</f>
        <v>813</v>
      </c>
      <c r="E1982" t="b">
        <f t="shared" si="120"/>
        <v>1</v>
      </c>
      <c r="F1982" t="b">
        <f t="shared" si="121"/>
        <v>0</v>
      </c>
      <c r="G1982">
        <f t="shared" si="122"/>
        <v>813</v>
      </c>
      <c r="H1982" t="str">
        <f t="shared" si="123"/>
        <v/>
      </c>
    </row>
    <row r="1983" spans="2:8" x14ac:dyDescent="0.35">
      <c r="B1983" s="6">
        <v>1980</v>
      </c>
      <c r="C1983" t="str">
        <f>INDEX(state,MATCH(Bonus_StatAn!$B1983,Analysis!$A:$A,0))</f>
        <v>successful</v>
      </c>
      <c r="D1983" s="6">
        <f>INDEX(backers,MATCH(Bonus_StatAn!$B1983,Analysis!$A:$A,0))</f>
        <v>1945</v>
      </c>
      <c r="E1983" t="b">
        <f t="shared" si="120"/>
        <v>1</v>
      </c>
      <c r="F1983" t="b">
        <f t="shared" si="121"/>
        <v>0</v>
      </c>
      <c r="G1983">
        <f t="shared" si="122"/>
        <v>1945</v>
      </c>
      <c r="H1983" t="str">
        <f t="shared" si="123"/>
        <v/>
      </c>
    </row>
    <row r="1984" spans="2:8" x14ac:dyDescent="0.35">
      <c r="B1984" s="6">
        <v>1981</v>
      </c>
      <c r="C1984" t="str">
        <f>INDEX(state,MATCH(Bonus_StatAn!$B1984,Analysis!$A:$A,0))</f>
        <v>failed</v>
      </c>
      <c r="D1984" s="6">
        <f>INDEX(backers,MATCH(Bonus_StatAn!$B1984,Analysis!$A:$A,0))</f>
        <v>12</v>
      </c>
      <c r="E1984" t="b">
        <f t="shared" si="120"/>
        <v>0</v>
      </c>
      <c r="F1984" t="b">
        <f t="shared" si="121"/>
        <v>1</v>
      </c>
      <c r="G1984" t="str">
        <f t="shared" si="122"/>
        <v/>
      </c>
      <c r="H1984">
        <f t="shared" si="123"/>
        <v>12</v>
      </c>
    </row>
    <row r="1985" spans="2:8" x14ac:dyDescent="0.35">
      <c r="B1985" s="6">
        <v>1982</v>
      </c>
      <c r="C1985" t="str">
        <f>INDEX(state,MATCH(Bonus_StatAn!$B1985,Analysis!$A:$A,0))</f>
        <v>failed</v>
      </c>
      <c r="D1985" s="6">
        <f>INDEX(backers,MATCH(Bonus_StatAn!$B1985,Analysis!$A:$A,0))</f>
        <v>0</v>
      </c>
      <c r="E1985" t="b">
        <f t="shared" si="120"/>
        <v>0</v>
      </c>
      <c r="F1985" t="b">
        <f t="shared" si="121"/>
        <v>1</v>
      </c>
      <c r="G1985" t="str">
        <f t="shared" si="122"/>
        <v/>
      </c>
      <c r="H1985">
        <f t="shared" si="123"/>
        <v>0</v>
      </c>
    </row>
    <row r="1986" spans="2:8" x14ac:dyDescent="0.35">
      <c r="B1986" s="6">
        <v>1983</v>
      </c>
      <c r="C1986" t="str">
        <f>INDEX(state,MATCH(Bonus_StatAn!$B1986,Analysis!$A:$A,0))</f>
        <v>failed</v>
      </c>
      <c r="D1986" s="6">
        <f>INDEX(backers,MATCH(Bonus_StatAn!$B1986,Analysis!$A:$A,0))</f>
        <v>16</v>
      </c>
      <c r="E1986" t="b">
        <f t="shared" si="120"/>
        <v>0</v>
      </c>
      <c r="F1986" t="b">
        <f t="shared" si="121"/>
        <v>1</v>
      </c>
      <c r="G1986" t="str">
        <f t="shared" si="122"/>
        <v/>
      </c>
      <c r="H1986">
        <f t="shared" si="123"/>
        <v>16</v>
      </c>
    </row>
    <row r="1987" spans="2:8" x14ac:dyDescent="0.35">
      <c r="B1987" s="6">
        <v>1984</v>
      </c>
      <c r="C1987" t="str">
        <f>INDEX(state,MATCH(Bonus_StatAn!$B1987,Analysis!$A:$A,0))</f>
        <v>failed</v>
      </c>
      <c r="D1987" s="6">
        <f>INDEX(backers,MATCH(Bonus_StatAn!$B1987,Analysis!$A:$A,0))</f>
        <v>7</v>
      </c>
      <c r="E1987" t="b">
        <f t="shared" si="120"/>
        <v>0</v>
      </c>
      <c r="F1987" t="b">
        <f t="shared" si="121"/>
        <v>1</v>
      </c>
      <c r="G1987" t="str">
        <f t="shared" si="122"/>
        <v/>
      </c>
      <c r="H1987">
        <f t="shared" si="123"/>
        <v>7</v>
      </c>
    </row>
    <row r="1988" spans="2:8" x14ac:dyDescent="0.35">
      <c r="B1988" s="6">
        <v>1985</v>
      </c>
      <c r="C1988" t="str">
        <f>INDEX(state,MATCH(Bonus_StatAn!$B1988,Analysis!$A:$A,0))</f>
        <v>failed</v>
      </c>
      <c r="D1988" s="6">
        <f>INDEX(backers,MATCH(Bonus_StatAn!$B1988,Analysis!$A:$A,0))</f>
        <v>4</v>
      </c>
      <c r="E1988" t="b">
        <f t="shared" ref="E1988:E2051" si="124">$C1988="successful"</f>
        <v>0</v>
      </c>
      <c r="F1988" t="b">
        <f t="shared" ref="F1988:F2051" si="125">OR($C1988="canceled", $C1988="failed")</f>
        <v>1</v>
      </c>
      <c r="G1988" t="str">
        <f t="shared" ref="G1988:G2051" si="126">IF($E1988, D1988, "")</f>
        <v/>
      </c>
      <c r="H1988">
        <f t="shared" ref="H1988:H2051" si="127">IF(F1988, D1988, "")</f>
        <v>4</v>
      </c>
    </row>
    <row r="1989" spans="2:8" x14ac:dyDescent="0.35">
      <c r="B1989" s="6">
        <v>1986</v>
      </c>
      <c r="C1989" t="str">
        <f>INDEX(state,MATCH(Bonus_StatAn!$B1989,Analysis!$A:$A,0))</f>
        <v>failed</v>
      </c>
      <c r="D1989" s="6">
        <f>INDEX(backers,MATCH(Bonus_StatAn!$B1989,Analysis!$A:$A,0))</f>
        <v>1</v>
      </c>
      <c r="E1989" t="b">
        <f t="shared" si="124"/>
        <v>0</v>
      </c>
      <c r="F1989" t="b">
        <f t="shared" si="125"/>
        <v>1</v>
      </c>
      <c r="G1989" t="str">
        <f t="shared" si="126"/>
        <v/>
      </c>
      <c r="H1989">
        <f t="shared" si="127"/>
        <v>1</v>
      </c>
    </row>
    <row r="1990" spans="2:8" x14ac:dyDescent="0.35">
      <c r="B1990" s="6">
        <v>1987</v>
      </c>
      <c r="C1990" t="str">
        <f>INDEX(state,MATCH(Bonus_StatAn!$B1990,Analysis!$A:$A,0))</f>
        <v>failed</v>
      </c>
      <c r="D1990" s="6">
        <f>INDEX(backers,MATCH(Bonus_StatAn!$B1990,Analysis!$A:$A,0))</f>
        <v>28</v>
      </c>
      <c r="E1990" t="b">
        <f t="shared" si="124"/>
        <v>0</v>
      </c>
      <c r="F1990" t="b">
        <f t="shared" si="125"/>
        <v>1</v>
      </c>
      <c r="G1990" t="str">
        <f t="shared" si="126"/>
        <v/>
      </c>
      <c r="H1990">
        <f t="shared" si="127"/>
        <v>28</v>
      </c>
    </row>
    <row r="1991" spans="2:8" x14ac:dyDescent="0.35">
      <c r="B1991" s="6">
        <v>1988</v>
      </c>
      <c r="C1991" t="str">
        <f>INDEX(state,MATCH(Bonus_StatAn!$B1991,Analysis!$A:$A,0))</f>
        <v>failed</v>
      </c>
      <c r="D1991" s="6">
        <f>INDEX(backers,MATCH(Bonus_StatAn!$B1991,Analysis!$A:$A,0))</f>
        <v>1</v>
      </c>
      <c r="E1991" t="b">
        <f t="shared" si="124"/>
        <v>0</v>
      </c>
      <c r="F1991" t="b">
        <f t="shared" si="125"/>
        <v>1</v>
      </c>
      <c r="G1991" t="str">
        <f t="shared" si="126"/>
        <v/>
      </c>
      <c r="H1991">
        <f t="shared" si="127"/>
        <v>1</v>
      </c>
    </row>
    <row r="1992" spans="2:8" x14ac:dyDescent="0.35">
      <c r="B1992" s="6">
        <v>1989</v>
      </c>
      <c r="C1992" t="str">
        <f>INDEX(state,MATCH(Bonus_StatAn!$B1992,Analysis!$A:$A,0))</f>
        <v>failed</v>
      </c>
      <c r="D1992" s="6">
        <f>INDEX(backers,MATCH(Bonus_StatAn!$B1992,Analysis!$A:$A,0))</f>
        <v>1</v>
      </c>
      <c r="E1992" t="b">
        <f t="shared" si="124"/>
        <v>0</v>
      </c>
      <c r="F1992" t="b">
        <f t="shared" si="125"/>
        <v>1</v>
      </c>
      <c r="G1992" t="str">
        <f t="shared" si="126"/>
        <v/>
      </c>
      <c r="H1992">
        <f t="shared" si="127"/>
        <v>1</v>
      </c>
    </row>
    <row r="1993" spans="2:8" x14ac:dyDescent="0.35">
      <c r="B1993" s="6">
        <v>1990</v>
      </c>
      <c r="C1993" t="str">
        <f>INDEX(state,MATCH(Bonus_StatAn!$B1993,Analysis!$A:$A,0))</f>
        <v>failed</v>
      </c>
      <c r="D1993" s="6">
        <f>INDEX(backers,MATCH(Bonus_StatAn!$B1993,Analysis!$A:$A,0))</f>
        <v>5</v>
      </c>
      <c r="E1993" t="b">
        <f t="shared" si="124"/>
        <v>0</v>
      </c>
      <c r="F1993" t="b">
        <f t="shared" si="125"/>
        <v>1</v>
      </c>
      <c r="G1993" t="str">
        <f t="shared" si="126"/>
        <v/>
      </c>
      <c r="H1993">
        <f t="shared" si="127"/>
        <v>5</v>
      </c>
    </row>
    <row r="1994" spans="2:8" x14ac:dyDescent="0.35">
      <c r="B1994" s="6">
        <v>1991</v>
      </c>
      <c r="C1994" t="str">
        <f>INDEX(state,MATCH(Bonus_StatAn!$B1994,Analysis!$A:$A,0))</f>
        <v>failed</v>
      </c>
      <c r="D1994" s="6">
        <f>INDEX(backers,MATCH(Bonus_StatAn!$B1994,Analysis!$A:$A,0))</f>
        <v>3</v>
      </c>
      <c r="E1994" t="b">
        <f t="shared" si="124"/>
        <v>0</v>
      </c>
      <c r="F1994" t="b">
        <f t="shared" si="125"/>
        <v>1</v>
      </c>
      <c r="G1994" t="str">
        <f t="shared" si="126"/>
        <v/>
      </c>
      <c r="H1994">
        <f t="shared" si="127"/>
        <v>3</v>
      </c>
    </row>
    <row r="1995" spans="2:8" x14ac:dyDescent="0.35">
      <c r="B1995" s="6">
        <v>1992</v>
      </c>
      <c r="C1995" t="str">
        <f>INDEX(state,MATCH(Bonus_StatAn!$B1995,Analysis!$A:$A,0))</f>
        <v>failed</v>
      </c>
      <c r="D1995" s="6">
        <f>INDEX(backers,MATCH(Bonus_StatAn!$B1995,Analysis!$A:$A,0))</f>
        <v>2</v>
      </c>
      <c r="E1995" t="b">
        <f t="shared" si="124"/>
        <v>0</v>
      </c>
      <c r="F1995" t="b">
        <f t="shared" si="125"/>
        <v>1</v>
      </c>
      <c r="G1995" t="str">
        <f t="shared" si="126"/>
        <v/>
      </c>
      <c r="H1995">
        <f t="shared" si="127"/>
        <v>2</v>
      </c>
    </row>
    <row r="1996" spans="2:8" x14ac:dyDescent="0.35">
      <c r="B1996" s="6">
        <v>1993</v>
      </c>
      <c r="C1996" t="str">
        <f>INDEX(state,MATCH(Bonus_StatAn!$B1996,Analysis!$A:$A,0))</f>
        <v>failed</v>
      </c>
      <c r="D1996" s="6">
        <f>INDEX(backers,MATCH(Bonus_StatAn!$B1996,Analysis!$A:$A,0))</f>
        <v>0</v>
      </c>
      <c r="E1996" t="b">
        <f t="shared" si="124"/>
        <v>0</v>
      </c>
      <c r="F1996" t="b">
        <f t="shared" si="125"/>
        <v>1</v>
      </c>
      <c r="G1996" t="str">
        <f t="shared" si="126"/>
        <v/>
      </c>
      <c r="H1996">
        <f t="shared" si="127"/>
        <v>0</v>
      </c>
    </row>
    <row r="1997" spans="2:8" x14ac:dyDescent="0.35">
      <c r="B1997" s="6">
        <v>1994</v>
      </c>
      <c r="C1997" t="str">
        <f>INDEX(state,MATCH(Bonus_StatAn!$B1997,Analysis!$A:$A,0))</f>
        <v>failed</v>
      </c>
      <c r="D1997" s="6">
        <f>INDEX(backers,MATCH(Bonus_StatAn!$B1997,Analysis!$A:$A,0))</f>
        <v>0</v>
      </c>
      <c r="E1997" t="b">
        <f t="shared" si="124"/>
        <v>0</v>
      </c>
      <c r="F1997" t="b">
        <f t="shared" si="125"/>
        <v>1</v>
      </c>
      <c r="G1997" t="str">
        <f t="shared" si="126"/>
        <v/>
      </c>
      <c r="H1997">
        <f t="shared" si="127"/>
        <v>0</v>
      </c>
    </row>
    <row r="1998" spans="2:8" x14ac:dyDescent="0.35">
      <c r="B1998" s="6">
        <v>1995</v>
      </c>
      <c r="C1998" t="str">
        <f>INDEX(state,MATCH(Bonus_StatAn!$B1998,Analysis!$A:$A,0))</f>
        <v>failed</v>
      </c>
      <c r="D1998" s="6">
        <f>INDEX(backers,MATCH(Bonus_StatAn!$B1998,Analysis!$A:$A,0))</f>
        <v>3</v>
      </c>
      <c r="E1998" t="b">
        <f t="shared" si="124"/>
        <v>0</v>
      </c>
      <c r="F1998" t="b">
        <f t="shared" si="125"/>
        <v>1</v>
      </c>
      <c r="G1998" t="str">
        <f t="shared" si="126"/>
        <v/>
      </c>
      <c r="H1998">
        <f t="shared" si="127"/>
        <v>3</v>
      </c>
    </row>
    <row r="1999" spans="2:8" x14ac:dyDescent="0.35">
      <c r="B1999" s="6">
        <v>1996</v>
      </c>
      <c r="C1999" t="str">
        <f>INDEX(state,MATCH(Bonus_StatAn!$B1999,Analysis!$A:$A,0))</f>
        <v>failed</v>
      </c>
      <c r="D1999" s="6">
        <f>INDEX(backers,MATCH(Bonus_StatAn!$B1999,Analysis!$A:$A,0))</f>
        <v>0</v>
      </c>
      <c r="E1999" t="b">
        <f t="shared" si="124"/>
        <v>0</v>
      </c>
      <c r="F1999" t="b">
        <f t="shared" si="125"/>
        <v>1</v>
      </c>
      <c r="G1999" t="str">
        <f t="shared" si="126"/>
        <v/>
      </c>
      <c r="H1999">
        <f t="shared" si="127"/>
        <v>0</v>
      </c>
    </row>
    <row r="2000" spans="2:8" x14ac:dyDescent="0.35">
      <c r="B2000" s="6">
        <v>1997</v>
      </c>
      <c r="C2000" t="str">
        <f>INDEX(state,MATCH(Bonus_StatAn!$B2000,Analysis!$A:$A,0))</f>
        <v>failed</v>
      </c>
      <c r="D2000" s="6">
        <f>INDEX(backers,MATCH(Bonus_StatAn!$B2000,Analysis!$A:$A,0))</f>
        <v>0</v>
      </c>
      <c r="E2000" t="b">
        <f t="shared" si="124"/>
        <v>0</v>
      </c>
      <c r="F2000" t="b">
        <f t="shared" si="125"/>
        <v>1</v>
      </c>
      <c r="G2000" t="str">
        <f t="shared" si="126"/>
        <v/>
      </c>
      <c r="H2000">
        <f t="shared" si="127"/>
        <v>0</v>
      </c>
    </row>
    <row r="2001" spans="2:8" x14ac:dyDescent="0.35">
      <c r="B2001" s="6">
        <v>1998</v>
      </c>
      <c r="C2001" t="str">
        <f>INDEX(state,MATCH(Bonus_StatAn!$B2001,Analysis!$A:$A,0))</f>
        <v>failed</v>
      </c>
      <c r="D2001" s="6">
        <f>INDEX(backers,MATCH(Bonus_StatAn!$B2001,Analysis!$A:$A,0))</f>
        <v>3</v>
      </c>
      <c r="E2001" t="b">
        <f t="shared" si="124"/>
        <v>0</v>
      </c>
      <c r="F2001" t="b">
        <f t="shared" si="125"/>
        <v>1</v>
      </c>
      <c r="G2001" t="str">
        <f t="shared" si="126"/>
        <v/>
      </c>
      <c r="H2001">
        <f t="shared" si="127"/>
        <v>3</v>
      </c>
    </row>
    <row r="2002" spans="2:8" x14ac:dyDescent="0.35">
      <c r="B2002" s="6">
        <v>1999</v>
      </c>
      <c r="C2002" t="str">
        <f>INDEX(state,MATCH(Bonus_StatAn!$B2002,Analysis!$A:$A,0))</f>
        <v>failed</v>
      </c>
      <c r="D2002" s="6">
        <f>INDEX(backers,MATCH(Bonus_StatAn!$B2002,Analysis!$A:$A,0))</f>
        <v>7</v>
      </c>
      <c r="E2002" t="b">
        <f t="shared" si="124"/>
        <v>0</v>
      </c>
      <c r="F2002" t="b">
        <f t="shared" si="125"/>
        <v>1</v>
      </c>
      <c r="G2002" t="str">
        <f t="shared" si="126"/>
        <v/>
      </c>
      <c r="H2002">
        <f t="shared" si="127"/>
        <v>7</v>
      </c>
    </row>
    <row r="2003" spans="2:8" x14ac:dyDescent="0.35">
      <c r="B2003" s="6">
        <v>2000</v>
      </c>
      <c r="C2003" t="str">
        <f>INDEX(state,MATCH(Bonus_StatAn!$B2003,Analysis!$A:$A,0))</f>
        <v>failed</v>
      </c>
      <c r="D2003" s="6">
        <f>INDEX(backers,MATCH(Bonus_StatAn!$B2003,Analysis!$A:$A,0))</f>
        <v>25</v>
      </c>
      <c r="E2003" t="b">
        <f t="shared" si="124"/>
        <v>0</v>
      </c>
      <c r="F2003" t="b">
        <f t="shared" si="125"/>
        <v>1</v>
      </c>
      <c r="G2003" t="str">
        <f t="shared" si="126"/>
        <v/>
      </c>
      <c r="H2003">
        <f t="shared" si="127"/>
        <v>25</v>
      </c>
    </row>
    <row r="2004" spans="2:8" x14ac:dyDescent="0.35">
      <c r="B2004" s="6">
        <v>2001</v>
      </c>
      <c r="C2004" t="str">
        <f>INDEX(state,MATCH(Bonus_StatAn!$B2004,Analysis!$A:$A,0))</f>
        <v>successful</v>
      </c>
      <c r="D2004" s="6">
        <f>INDEX(backers,MATCH(Bonus_StatAn!$B2004,Analysis!$A:$A,0))</f>
        <v>1637</v>
      </c>
      <c r="E2004" t="b">
        <f t="shared" si="124"/>
        <v>1</v>
      </c>
      <c r="F2004" t="b">
        <f t="shared" si="125"/>
        <v>0</v>
      </c>
      <c r="G2004">
        <f t="shared" si="126"/>
        <v>1637</v>
      </c>
      <c r="H2004" t="str">
        <f t="shared" si="127"/>
        <v/>
      </c>
    </row>
    <row r="2005" spans="2:8" x14ac:dyDescent="0.35">
      <c r="B2005" s="6">
        <v>2002</v>
      </c>
      <c r="C2005" t="str">
        <f>INDEX(state,MATCH(Bonus_StatAn!$B2005,Analysis!$A:$A,0))</f>
        <v>successful</v>
      </c>
      <c r="D2005" s="6">
        <f>INDEX(backers,MATCH(Bonus_StatAn!$B2005,Analysis!$A:$A,0))</f>
        <v>1375</v>
      </c>
      <c r="E2005" t="b">
        <f t="shared" si="124"/>
        <v>1</v>
      </c>
      <c r="F2005" t="b">
        <f t="shared" si="125"/>
        <v>0</v>
      </c>
      <c r="G2005">
        <f t="shared" si="126"/>
        <v>1375</v>
      </c>
      <c r="H2005" t="str">
        <f t="shared" si="127"/>
        <v/>
      </c>
    </row>
    <row r="2006" spans="2:8" x14ac:dyDescent="0.35">
      <c r="B2006" s="6">
        <v>2003</v>
      </c>
      <c r="C2006" t="str">
        <f>INDEX(state,MATCH(Bonus_StatAn!$B2006,Analysis!$A:$A,0))</f>
        <v>successful</v>
      </c>
      <c r="D2006" s="6">
        <f>INDEX(backers,MATCH(Bonus_StatAn!$B2006,Analysis!$A:$A,0))</f>
        <v>17</v>
      </c>
      <c r="E2006" t="b">
        <f t="shared" si="124"/>
        <v>1</v>
      </c>
      <c r="F2006" t="b">
        <f t="shared" si="125"/>
        <v>0</v>
      </c>
      <c r="G2006">
        <f t="shared" si="126"/>
        <v>17</v>
      </c>
      <c r="H2006" t="str">
        <f t="shared" si="127"/>
        <v/>
      </c>
    </row>
    <row r="2007" spans="2:8" x14ac:dyDescent="0.35">
      <c r="B2007" s="6">
        <v>2004</v>
      </c>
      <c r="C2007" t="str">
        <f>INDEX(state,MATCH(Bonus_StatAn!$B2007,Analysis!$A:$A,0))</f>
        <v>successful</v>
      </c>
      <c r="D2007" s="6">
        <f>INDEX(backers,MATCH(Bonus_StatAn!$B2007,Analysis!$A:$A,0))</f>
        <v>354</v>
      </c>
      <c r="E2007" t="b">
        <f t="shared" si="124"/>
        <v>1</v>
      </c>
      <c r="F2007" t="b">
        <f t="shared" si="125"/>
        <v>0</v>
      </c>
      <c r="G2007">
        <f t="shared" si="126"/>
        <v>354</v>
      </c>
      <c r="H2007" t="str">
        <f t="shared" si="127"/>
        <v/>
      </c>
    </row>
    <row r="2008" spans="2:8" x14ac:dyDescent="0.35">
      <c r="B2008" s="6">
        <v>2005</v>
      </c>
      <c r="C2008" t="str">
        <f>INDEX(state,MATCH(Bonus_StatAn!$B2008,Analysis!$A:$A,0))</f>
        <v>successful</v>
      </c>
      <c r="D2008" s="6">
        <f>INDEX(backers,MATCH(Bonus_StatAn!$B2008,Analysis!$A:$A,0))</f>
        <v>191</v>
      </c>
      <c r="E2008" t="b">
        <f t="shared" si="124"/>
        <v>1</v>
      </c>
      <c r="F2008" t="b">
        <f t="shared" si="125"/>
        <v>0</v>
      </c>
      <c r="G2008">
        <f t="shared" si="126"/>
        <v>191</v>
      </c>
      <c r="H2008" t="str">
        <f t="shared" si="127"/>
        <v/>
      </c>
    </row>
    <row r="2009" spans="2:8" x14ac:dyDescent="0.35">
      <c r="B2009" s="6">
        <v>2006</v>
      </c>
      <c r="C2009" t="str">
        <f>INDEX(state,MATCH(Bonus_StatAn!$B2009,Analysis!$A:$A,0))</f>
        <v>successful</v>
      </c>
      <c r="D2009" s="6">
        <f>INDEX(backers,MATCH(Bonus_StatAn!$B2009,Analysis!$A:$A,0))</f>
        <v>303</v>
      </c>
      <c r="E2009" t="b">
        <f t="shared" si="124"/>
        <v>1</v>
      </c>
      <c r="F2009" t="b">
        <f t="shared" si="125"/>
        <v>0</v>
      </c>
      <c r="G2009">
        <f t="shared" si="126"/>
        <v>303</v>
      </c>
      <c r="H2009" t="str">
        <f t="shared" si="127"/>
        <v/>
      </c>
    </row>
    <row r="2010" spans="2:8" x14ac:dyDescent="0.35">
      <c r="B2010" s="6">
        <v>2007</v>
      </c>
      <c r="C2010" t="str">
        <f>INDEX(state,MATCH(Bonus_StatAn!$B2010,Analysis!$A:$A,0))</f>
        <v>successful</v>
      </c>
      <c r="D2010" s="6">
        <f>INDEX(backers,MATCH(Bonus_StatAn!$B2010,Analysis!$A:$A,0))</f>
        <v>137</v>
      </c>
      <c r="E2010" t="b">
        <f t="shared" si="124"/>
        <v>1</v>
      </c>
      <c r="F2010" t="b">
        <f t="shared" si="125"/>
        <v>0</v>
      </c>
      <c r="G2010">
        <f t="shared" si="126"/>
        <v>137</v>
      </c>
      <c r="H2010" t="str">
        <f t="shared" si="127"/>
        <v/>
      </c>
    </row>
    <row r="2011" spans="2:8" x14ac:dyDescent="0.35">
      <c r="B2011" s="6">
        <v>2008</v>
      </c>
      <c r="C2011" t="str">
        <f>INDEX(state,MATCH(Bonus_StatAn!$B2011,Analysis!$A:$A,0))</f>
        <v>successful</v>
      </c>
      <c r="D2011" s="6">
        <f>INDEX(backers,MATCH(Bonus_StatAn!$B2011,Analysis!$A:$A,0))</f>
        <v>41</v>
      </c>
      <c r="E2011" t="b">
        <f t="shared" si="124"/>
        <v>1</v>
      </c>
      <c r="F2011" t="b">
        <f t="shared" si="125"/>
        <v>0</v>
      </c>
      <c r="G2011">
        <f t="shared" si="126"/>
        <v>41</v>
      </c>
      <c r="H2011" t="str">
        <f t="shared" si="127"/>
        <v/>
      </c>
    </row>
    <row r="2012" spans="2:8" x14ac:dyDescent="0.35">
      <c r="B2012" s="6">
        <v>2009</v>
      </c>
      <c r="C2012" t="str">
        <f>INDEX(state,MATCH(Bonus_StatAn!$B2012,Analysis!$A:$A,0))</f>
        <v>successful</v>
      </c>
      <c r="D2012" s="6">
        <f>INDEX(backers,MATCH(Bonus_StatAn!$B2012,Analysis!$A:$A,0))</f>
        <v>398</v>
      </c>
      <c r="E2012" t="b">
        <f t="shared" si="124"/>
        <v>1</v>
      </c>
      <c r="F2012" t="b">
        <f t="shared" si="125"/>
        <v>0</v>
      </c>
      <c r="G2012">
        <f t="shared" si="126"/>
        <v>398</v>
      </c>
      <c r="H2012" t="str">
        <f t="shared" si="127"/>
        <v/>
      </c>
    </row>
    <row r="2013" spans="2:8" x14ac:dyDescent="0.35">
      <c r="B2013" s="6">
        <v>2010</v>
      </c>
      <c r="C2013" t="str">
        <f>INDEX(state,MATCH(Bonus_StatAn!$B2013,Analysis!$A:$A,0))</f>
        <v>successful</v>
      </c>
      <c r="D2013" s="6">
        <f>INDEX(backers,MATCH(Bonus_StatAn!$B2013,Analysis!$A:$A,0))</f>
        <v>1737</v>
      </c>
      <c r="E2013" t="b">
        <f t="shared" si="124"/>
        <v>1</v>
      </c>
      <c r="F2013" t="b">
        <f t="shared" si="125"/>
        <v>0</v>
      </c>
      <c r="G2013">
        <f t="shared" si="126"/>
        <v>1737</v>
      </c>
      <c r="H2013" t="str">
        <f t="shared" si="127"/>
        <v/>
      </c>
    </row>
    <row r="2014" spans="2:8" x14ac:dyDescent="0.35">
      <c r="B2014" s="6">
        <v>2011</v>
      </c>
      <c r="C2014" t="str">
        <f>INDEX(state,MATCH(Bonus_StatAn!$B2014,Analysis!$A:$A,0))</f>
        <v>successful</v>
      </c>
      <c r="D2014" s="6">
        <f>INDEX(backers,MATCH(Bonus_StatAn!$B2014,Analysis!$A:$A,0))</f>
        <v>971</v>
      </c>
      <c r="E2014" t="b">
        <f t="shared" si="124"/>
        <v>1</v>
      </c>
      <c r="F2014" t="b">
        <f t="shared" si="125"/>
        <v>0</v>
      </c>
      <c r="G2014">
        <f t="shared" si="126"/>
        <v>971</v>
      </c>
      <c r="H2014" t="str">
        <f t="shared" si="127"/>
        <v/>
      </c>
    </row>
    <row r="2015" spans="2:8" x14ac:dyDescent="0.35">
      <c r="B2015" s="6">
        <v>2012</v>
      </c>
      <c r="C2015" t="str">
        <f>INDEX(state,MATCH(Bonus_StatAn!$B2015,Analysis!$A:$A,0))</f>
        <v>successful</v>
      </c>
      <c r="D2015" s="6">
        <f>INDEX(backers,MATCH(Bonus_StatAn!$B2015,Analysis!$A:$A,0))</f>
        <v>183</v>
      </c>
      <c r="E2015" t="b">
        <f t="shared" si="124"/>
        <v>1</v>
      </c>
      <c r="F2015" t="b">
        <f t="shared" si="125"/>
        <v>0</v>
      </c>
      <c r="G2015">
        <f t="shared" si="126"/>
        <v>183</v>
      </c>
      <c r="H2015" t="str">
        <f t="shared" si="127"/>
        <v/>
      </c>
    </row>
    <row r="2016" spans="2:8" x14ac:dyDescent="0.35">
      <c r="B2016" s="6">
        <v>2013</v>
      </c>
      <c r="C2016" t="str">
        <f>INDEX(state,MATCH(Bonus_StatAn!$B2016,Analysis!$A:$A,0))</f>
        <v>successful</v>
      </c>
      <c r="D2016" s="6">
        <f>INDEX(backers,MATCH(Bonus_StatAn!$B2016,Analysis!$A:$A,0))</f>
        <v>4562</v>
      </c>
      <c r="E2016" t="b">
        <f t="shared" si="124"/>
        <v>1</v>
      </c>
      <c r="F2016" t="b">
        <f t="shared" si="125"/>
        <v>0</v>
      </c>
      <c r="G2016">
        <f t="shared" si="126"/>
        <v>4562</v>
      </c>
      <c r="H2016" t="str">
        <f t="shared" si="127"/>
        <v/>
      </c>
    </row>
    <row r="2017" spans="2:8" x14ac:dyDescent="0.35">
      <c r="B2017" s="6">
        <v>2014</v>
      </c>
      <c r="C2017" t="str">
        <f>INDEX(state,MATCH(Bonus_StatAn!$B2017,Analysis!$A:$A,0))</f>
        <v>successful</v>
      </c>
      <c r="D2017" s="6">
        <f>INDEX(backers,MATCH(Bonus_StatAn!$B2017,Analysis!$A:$A,0))</f>
        <v>26457</v>
      </c>
      <c r="E2017" t="b">
        <f t="shared" si="124"/>
        <v>1</v>
      </c>
      <c r="F2017" t="b">
        <f t="shared" si="125"/>
        <v>0</v>
      </c>
      <c r="G2017">
        <f t="shared" si="126"/>
        <v>26457</v>
      </c>
      <c r="H2017" t="str">
        <f t="shared" si="127"/>
        <v/>
      </c>
    </row>
    <row r="2018" spans="2:8" x14ac:dyDescent="0.35">
      <c r="B2018" s="6">
        <v>2015</v>
      </c>
      <c r="C2018" t="str">
        <f>INDEX(state,MATCH(Bonus_StatAn!$B2018,Analysis!$A:$A,0))</f>
        <v>successful</v>
      </c>
      <c r="D2018" s="6">
        <f>INDEX(backers,MATCH(Bonus_StatAn!$B2018,Analysis!$A:$A,0))</f>
        <v>162</v>
      </c>
      <c r="E2018" t="b">
        <f t="shared" si="124"/>
        <v>1</v>
      </c>
      <c r="F2018" t="b">
        <f t="shared" si="125"/>
        <v>0</v>
      </c>
      <c r="G2018">
        <f t="shared" si="126"/>
        <v>162</v>
      </c>
      <c r="H2018" t="str">
        <f t="shared" si="127"/>
        <v/>
      </c>
    </row>
    <row r="2019" spans="2:8" x14ac:dyDescent="0.35">
      <c r="B2019" s="6">
        <v>2016</v>
      </c>
      <c r="C2019" t="str">
        <f>INDEX(state,MATCH(Bonus_StatAn!$B2019,Analysis!$A:$A,0))</f>
        <v>successful</v>
      </c>
      <c r="D2019" s="6">
        <f>INDEX(backers,MATCH(Bonus_StatAn!$B2019,Analysis!$A:$A,0))</f>
        <v>479</v>
      </c>
      <c r="E2019" t="b">
        <f t="shared" si="124"/>
        <v>1</v>
      </c>
      <c r="F2019" t="b">
        <f t="shared" si="125"/>
        <v>0</v>
      </c>
      <c r="G2019">
        <f t="shared" si="126"/>
        <v>479</v>
      </c>
      <c r="H2019" t="str">
        <f t="shared" si="127"/>
        <v/>
      </c>
    </row>
    <row r="2020" spans="2:8" x14ac:dyDescent="0.35">
      <c r="B2020" s="6">
        <v>2017</v>
      </c>
      <c r="C2020" t="str">
        <f>INDEX(state,MATCH(Bonus_StatAn!$B2020,Analysis!$A:$A,0))</f>
        <v>successful</v>
      </c>
      <c r="D2020" s="6">
        <f>INDEX(backers,MATCH(Bonus_StatAn!$B2020,Analysis!$A:$A,0))</f>
        <v>426</v>
      </c>
      <c r="E2020" t="b">
        <f t="shared" si="124"/>
        <v>1</v>
      </c>
      <c r="F2020" t="b">
        <f t="shared" si="125"/>
        <v>0</v>
      </c>
      <c r="G2020">
        <f t="shared" si="126"/>
        <v>426</v>
      </c>
      <c r="H2020" t="str">
        <f t="shared" si="127"/>
        <v/>
      </c>
    </row>
    <row r="2021" spans="2:8" x14ac:dyDescent="0.35">
      <c r="B2021" s="6">
        <v>2018</v>
      </c>
      <c r="C2021" t="str">
        <f>INDEX(state,MATCH(Bonus_StatAn!$B2021,Analysis!$A:$A,0))</f>
        <v>successful</v>
      </c>
      <c r="D2021" s="6">
        <f>INDEX(backers,MATCH(Bonus_StatAn!$B2021,Analysis!$A:$A,0))</f>
        <v>450</v>
      </c>
      <c r="E2021" t="b">
        <f t="shared" si="124"/>
        <v>1</v>
      </c>
      <c r="F2021" t="b">
        <f t="shared" si="125"/>
        <v>0</v>
      </c>
      <c r="G2021">
        <f t="shared" si="126"/>
        <v>450</v>
      </c>
      <c r="H2021" t="str">
        <f t="shared" si="127"/>
        <v/>
      </c>
    </row>
    <row r="2022" spans="2:8" x14ac:dyDescent="0.35">
      <c r="B2022" s="6">
        <v>2019</v>
      </c>
      <c r="C2022" t="str">
        <f>INDEX(state,MATCH(Bonus_StatAn!$B2022,Analysis!$A:$A,0))</f>
        <v>successful</v>
      </c>
      <c r="D2022" s="6">
        <f>INDEX(backers,MATCH(Bonus_StatAn!$B2022,Analysis!$A:$A,0))</f>
        <v>1780</v>
      </c>
      <c r="E2022" t="b">
        <f t="shared" si="124"/>
        <v>1</v>
      </c>
      <c r="F2022" t="b">
        <f t="shared" si="125"/>
        <v>0</v>
      </c>
      <c r="G2022">
        <f t="shared" si="126"/>
        <v>1780</v>
      </c>
      <c r="H2022" t="str">
        <f t="shared" si="127"/>
        <v/>
      </c>
    </row>
    <row r="2023" spans="2:8" x14ac:dyDescent="0.35">
      <c r="B2023" s="6">
        <v>2020</v>
      </c>
      <c r="C2023" t="str">
        <f>INDEX(state,MATCH(Bonus_StatAn!$B2023,Analysis!$A:$A,0))</f>
        <v>successful</v>
      </c>
      <c r="D2023" s="6">
        <f>INDEX(backers,MATCH(Bonus_StatAn!$B2023,Analysis!$A:$A,0))</f>
        <v>122</v>
      </c>
      <c r="E2023" t="b">
        <f t="shared" si="124"/>
        <v>1</v>
      </c>
      <c r="F2023" t="b">
        <f t="shared" si="125"/>
        <v>0</v>
      </c>
      <c r="G2023">
        <f t="shared" si="126"/>
        <v>122</v>
      </c>
      <c r="H2023" t="str">
        <f t="shared" si="127"/>
        <v/>
      </c>
    </row>
    <row r="2024" spans="2:8" x14ac:dyDescent="0.35">
      <c r="B2024" s="6">
        <v>2021</v>
      </c>
      <c r="C2024" t="str">
        <f>INDEX(state,MATCH(Bonus_StatAn!$B2024,Analysis!$A:$A,0))</f>
        <v>successful</v>
      </c>
      <c r="D2024" s="6">
        <f>INDEX(backers,MATCH(Bonus_StatAn!$B2024,Analysis!$A:$A,0))</f>
        <v>95</v>
      </c>
      <c r="E2024" t="b">
        <f t="shared" si="124"/>
        <v>1</v>
      </c>
      <c r="F2024" t="b">
        <f t="shared" si="125"/>
        <v>0</v>
      </c>
      <c r="G2024">
        <f t="shared" si="126"/>
        <v>95</v>
      </c>
      <c r="H2024" t="str">
        <f t="shared" si="127"/>
        <v/>
      </c>
    </row>
    <row r="2025" spans="2:8" x14ac:dyDescent="0.35">
      <c r="B2025" s="6">
        <v>2022</v>
      </c>
      <c r="C2025" t="str">
        <f>INDEX(state,MATCH(Bonus_StatAn!$B2025,Analysis!$A:$A,0))</f>
        <v>successful</v>
      </c>
      <c r="D2025" s="6">
        <f>INDEX(backers,MATCH(Bonus_StatAn!$B2025,Analysis!$A:$A,0))</f>
        <v>325</v>
      </c>
      <c r="E2025" t="b">
        <f t="shared" si="124"/>
        <v>1</v>
      </c>
      <c r="F2025" t="b">
        <f t="shared" si="125"/>
        <v>0</v>
      </c>
      <c r="G2025">
        <f t="shared" si="126"/>
        <v>325</v>
      </c>
      <c r="H2025" t="str">
        <f t="shared" si="127"/>
        <v/>
      </c>
    </row>
    <row r="2026" spans="2:8" x14ac:dyDescent="0.35">
      <c r="B2026" s="6">
        <v>2023</v>
      </c>
      <c r="C2026" t="str">
        <f>INDEX(state,MATCH(Bonus_StatAn!$B2026,Analysis!$A:$A,0))</f>
        <v>successful</v>
      </c>
      <c r="D2026" s="6">
        <f>INDEX(backers,MATCH(Bonus_StatAn!$B2026,Analysis!$A:$A,0))</f>
        <v>353</v>
      </c>
      <c r="E2026" t="b">
        <f t="shared" si="124"/>
        <v>1</v>
      </c>
      <c r="F2026" t="b">
        <f t="shared" si="125"/>
        <v>0</v>
      </c>
      <c r="G2026">
        <f t="shared" si="126"/>
        <v>353</v>
      </c>
      <c r="H2026" t="str">
        <f t="shared" si="127"/>
        <v/>
      </c>
    </row>
    <row r="2027" spans="2:8" x14ac:dyDescent="0.35">
      <c r="B2027" s="6">
        <v>2024</v>
      </c>
      <c r="C2027" t="str">
        <f>INDEX(state,MATCH(Bonus_StatAn!$B2027,Analysis!$A:$A,0))</f>
        <v>successful</v>
      </c>
      <c r="D2027" s="6">
        <f>INDEX(backers,MATCH(Bonus_StatAn!$B2027,Analysis!$A:$A,0))</f>
        <v>105</v>
      </c>
      <c r="E2027" t="b">
        <f t="shared" si="124"/>
        <v>1</v>
      </c>
      <c r="F2027" t="b">
        <f t="shared" si="125"/>
        <v>0</v>
      </c>
      <c r="G2027">
        <f t="shared" si="126"/>
        <v>105</v>
      </c>
      <c r="H2027" t="str">
        <f t="shared" si="127"/>
        <v/>
      </c>
    </row>
    <row r="2028" spans="2:8" x14ac:dyDescent="0.35">
      <c r="B2028" s="6">
        <v>2025</v>
      </c>
      <c r="C2028" t="str">
        <f>INDEX(state,MATCH(Bonus_StatAn!$B2028,Analysis!$A:$A,0))</f>
        <v>successful</v>
      </c>
      <c r="D2028" s="6">
        <f>INDEX(backers,MATCH(Bonus_StatAn!$B2028,Analysis!$A:$A,0))</f>
        <v>729</v>
      </c>
      <c r="E2028" t="b">
        <f t="shared" si="124"/>
        <v>1</v>
      </c>
      <c r="F2028" t="b">
        <f t="shared" si="125"/>
        <v>0</v>
      </c>
      <c r="G2028">
        <f t="shared" si="126"/>
        <v>729</v>
      </c>
      <c r="H2028" t="str">
        <f t="shared" si="127"/>
        <v/>
      </c>
    </row>
    <row r="2029" spans="2:8" x14ac:dyDescent="0.35">
      <c r="B2029" s="6">
        <v>2026</v>
      </c>
      <c r="C2029" t="str">
        <f>INDEX(state,MATCH(Bonus_StatAn!$B2029,Analysis!$A:$A,0))</f>
        <v>successful</v>
      </c>
      <c r="D2029" s="6">
        <f>INDEX(backers,MATCH(Bonus_StatAn!$B2029,Analysis!$A:$A,0))</f>
        <v>454</v>
      </c>
      <c r="E2029" t="b">
        <f t="shared" si="124"/>
        <v>1</v>
      </c>
      <c r="F2029" t="b">
        <f t="shared" si="125"/>
        <v>0</v>
      </c>
      <c r="G2029">
        <f t="shared" si="126"/>
        <v>454</v>
      </c>
      <c r="H2029" t="str">
        <f t="shared" si="127"/>
        <v/>
      </c>
    </row>
    <row r="2030" spans="2:8" x14ac:dyDescent="0.35">
      <c r="B2030" s="6">
        <v>2027</v>
      </c>
      <c r="C2030" t="str">
        <f>INDEX(state,MATCH(Bonus_StatAn!$B2030,Analysis!$A:$A,0))</f>
        <v>successful</v>
      </c>
      <c r="D2030" s="6">
        <f>INDEX(backers,MATCH(Bonus_StatAn!$B2030,Analysis!$A:$A,0))</f>
        <v>539</v>
      </c>
      <c r="E2030" t="b">
        <f t="shared" si="124"/>
        <v>1</v>
      </c>
      <c r="F2030" t="b">
        <f t="shared" si="125"/>
        <v>0</v>
      </c>
      <c r="G2030">
        <f t="shared" si="126"/>
        <v>539</v>
      </c>
      <c r="H2030" t="str">
        <f t="shared" si="127"/>
        <v/>
      </c>
    </row>
    <row r="2031" spans="2:8" x14ac:dyDescent="0.35">
      <c r="B2031" s="6">
        <v>2028</v>
      </c>
      <c r="C2031" t="str">
        <f>INDEX(state,MATCH(Bonus_StatAn!$B2031,Analysis!$A:$A,0))</f>
        <v>successful</v>
      </c>
      <c r="D2031" s="6">
        <f>INDEX(backers,MATCH(Bonus_StatAn!$B2031,Analysis!$A:$A,0))</f>
        <v>79</v>
      </c>
      <c r="E2031" t="b">
        <f t="shared" si="124"/>
        <v>1</v>
      </c>
      <c r="F2031" t="b">
        <f t="shared" si="125"/>
        <v>0</v>
      </c>
      <c r="G2031">
        <f t="shared" si="126"/>
        <v>79</v>
      </c>
      <c r="H2031" t="str">
        <f t="shared" si="127"/>
        <v/>
      </c>
    </row>
    <row r="2032" spans="2:8" x14ac:dyDescent="0.35">
      <c r="B2032" s="6">
        <v>2029</v>
      </c>
      <c r="C2032" t="str">
        <f>INDEX(state,MATCH(Bonus_StatAn!$B2032,Analysis!$A:$A,0))</f>
        <v>successful</v>
      </c>
      <c r="D2032" s="6">
        <f>INDEX(backers,MATCH(Bonus_StatAn!$B2032,Analysis!$A:$A,0))</f>
        <v>94</v>
      </c>
      <c r="E2032" t="b">
        <f t="shared" si="124"/>
        <v>1</v>
      </c>
      <c r="F2032" t="b">
        <f t="shared" si="125"/>
        <v>0</v>
      </c>
      <c r="G2032">
        <f t="shared" si="126"/>
        <v>94</v>
      </c>
      <c r="H2032" t="str">
        <f t="shared" si="127"/>
        <v/>
      </c>
    </row>
    <row r="2033" spans="2:8" x14ac:dyDescent="0.35">
      <c r="B2033" s="6">
        <v>2030</v>
      </c>
      <c r="C2033" t="str">
        <f>INDEX(state,MATCH(Bonus_StatAn!$B2033,Analysis!$A:$A,0))</f>
        <v>successful</v>
      </c>
      <c r="D2033" s="6">
        <f>INDEX(backers,MATCH(Bonus_StatAn!$B2033,Analysis!$A:$A,0))</f>
        <v>625</v>
      </c>
      <c r="E2033" t="b">
        <f t="shared" si="124"/>
        <v>1</v>
      </c>
      <c r="F2033" t="b">
        <f t="shared" si="125"/>
        <v>0</v>
      </c>
      <c r="G2033">
        <f t="shared" si="126"/>
        <v>625</v>
      </c>
      <c r="H2033" t="str">
        <f t="shared" si="127"/>
        <v/>
      </c>
    </row>
    <row r="2034" spans="2:8" x14ac:dyDescent="0.35">
      <c r="B2034" s="6">
        <v>2031</v>
      </c>
      <c r="C2034" t="str">
        <f>INDEX(state,MATCH(Bonus_StatAn!$B2034,Analysis!$A:$A,0))</f>
        <v>successful</v>
      </c>
      <c r="D2034" s="6">
        <f>INDEX(backers,MATCH(Bonus_StatAn!$B2034,Analysis!$A:$A,0))</f>
        <v>508</v>
      </c>
      <c r="E2034" t="b">
        <f t="shared" si="124"/>
        <v>1</v>
      </c>
      <c r="F2034" t="b">
        <f t="shared" si="125"/>
        <v>0</v>
      </c>
      <c r="G2034">
        <f t="shared" si="126"/>
        <v>508</v>
      </c>
      <c r="H2034" t="str">
        <f t="shared" si="127"/>
        <v/>
      </c>
    </row>
    <row r="2035" spans="2:8" x14ac:dyDescent="0.35">
      <c r="B2035" s="6">
        <v>2032</v>
      </c>
      <c r="C2035" t="str">
        <f>INDEX(state,MATCH(Bonus_StatAn!$B2035,Analysis!$A:$A,0))</f>
        <v>successful</v>
      </c>
      <c r="D2035" s="6">
        <f>INDEX(backers,MATCH(Bonus_StatAn!$B2035,Analysis!$A:$A,0))</f>
        <v>531</v>
      </c>
      <c r="E2035" t="b">
        <f t="shared" si="124"/>
        <v>1</v>
      </c>
      <c r="F2035" t="b">
        <f t="shared" si="125"/>
        <v>0</v>
      </c>
      <c r="G2035">
        <f t="shared" si="126"/>
        <v>531</v>
      </c>
      <c r="H2035" t="str">
        <f t="shared" si="127"/>
        <v/>
      </c>
    </row>
    <row r="2036" spans="2:8" x14ac:dyDescent="0.35">
      <c r="B2036" s="6">
        <v>2033</v>
      </c>
      <c r="C2036" t="str">
        <f>INDEX(state,MATCH(Bonus_StatAn!$B2036,Analysis!$A:$A,0))</f>
        <v>successful</v>
      </c>
      <c r="D2036" s="6">
        <f>INDEX(backers,MATCH(Bonus_StatAn!$B2036,Analysis!$A:$A,0))</f>
        <v>158</v>
      </c>
      <c r="E2036" t="b">
        <f t="shared" si="124"/>
        <v>1</v>
      </c>
      <c r="F2036" t="b">
        <f t="shared" si="125"/>
        <v>0</v>
      </c>
      <c r="G2036">
        <f t="shared" si="126"/>
        <v>158</v>
      </c>
      <c r="H2036" t="str">
        <f t="shared" si="127"/>
        <v/>
      </c>
    </row>
    <row r="2037" spans="2:8" x14ac:dyDescent="0.35">
      <c r="B2037" s="6">
        <v>2034</v>
      </c>
      <c r="C2037" t="str">
        <f>INDEX(state,MATCH(Bonus_StatAn!$B2037,Analysis!$A:$A,0))</f>
        <v>successful</v>
      </c>
      <c r="D2037" s="6">
        <f>INDEX(backers,MATCH(Bonus_StatAn!$B2037,Analysis!$A:$A,0))</f>
        <v>508</v>
      </c>
      <c r="E2037" t="b">
        <f t="shared" si="124"/>
        <v>1</v>
      </c>
      <c r="F2037" t="b">
        <f t="shared" si="125"/>
        <v>0</v>
      </c>
      <c r="G2037">
        <f t="shared" si="126"/>
        <v>508</v>
      </c>
      <c r="H2037" t="str">
        <f t="shared" si="127"/>
        <v/>
      </c>
    </row>
    <row r="2038" spans="2:8" x14ac:dyDescent="0.35">
      <c r="B2038" s="6">
        <v>2035</v>
      </c>
      <c r="C2038" t="str">
        <f>INDEX(state,MATCH(Bonus_StatAn!$B2038,Analysis!$A:$A,0))</f>
        <v>successful</v>
      </c>
      <c r="D2038" s="6">
        <f>INDEX(backers,MATCH(Bonus_StatAn!$B2038,Analysis!$A:$A,0))</f>
        <v>644</v>
      </c>
      <c r="E2038" t="b">
        <f t="shared" si="124"/>
        <v>1</v>
      </c>
      <c r="F2038" t="b">
        <f t="shared" si="125"/>
        <v>0</v>
      </c>
      <c r="G2038">
        <f t="shared" si="126"/>
        <v>644</v>
      </c>
      <c r="H2038" t="str">
        <f t="shared" si="127"/>
        <v/>
      </c>
    </row>
    <row r="2039" spans="2:8" x14ac:dyDescent="0.35">
      <c r="B2039" s="6">
        <v>2036</v>
      </c>
      <c r="C2039" t="str">
        <f>INDEX(state,MATCH(Bonus_StatAn!$B2039,Analysis!$A:$A,0))</f>
        <v>successful</v>
      </c>
      <c r="D2039" s="6">
        <f>INDEX(backers,MATCH(Bonus_StatAn!$B2039,Analysis!$A:$A,0))</f>
        <v>848</v>
      </c>
      <c r="E2039" t="b">
        <f t="shared" si="124"/>
        <v>1</v>
      </c>
      <c r="F2039" t="b">
        <f t="shared" si="125"/>
        <v>0</v>
      </c>
      <c r="G2039">
        <f t="shared" si="126"/>
        <v>848</v>
      </c>
      <c r="H2039" t="str">
        <f t="shared" si="127"/>
        <v/>
      </c>
    </row>
    <row r="2040" spans="2:8" x14ac:dyDescent="0.35">
      <c r="B2040" s="6">
        <v>2037</v>
      </c>
      <c r="C2040" t="str">
        <f>INDEX(state,MATCH(Bonus_StatAn!$B2040,Analysis!$A:$A,0))</f>
        <v>successful</v>
      </c>
      <c r="D2040" s="6">
        <f>INDEX(backers,MATCH(Bonus_StatAn!$B2040,Analysis!$A:$A,0))</f>
        <v>429</v>
      </c>
      <c r="E2040" t="b">
        <f t="shared" si="124"/>
        <v>1</v>
      </c>
      <c r="F2040" t="b">
        <f t="shared" si="125"/>
        <v>0</v>
      </c>
      <c r="G2040">
        <f t="shared" si="126"/>
        <v>429</v>
      </c>
      <c r="H2040" t="str">
        <f t="shared" si="127"/>
        <v/>
      </c>
    </row>
    <row r="2041" spans="2:8" x14ac:dyDescent="0.35">
      <c r="B2041" s="6">
        <v>2038</v>
      </c>
      <c r="C2041" t="str">
        <f>INDEX(state,MATCH(Bonus_StatAn!$B2041,Analysis!$A:$A,0))</f>
        <v>successful</v>
      </c>
      <c r="D2041" s="6">
        <f>INDEX(backers,MATCH(Bonus_StatAn!$B2041,Analysis!$A:$A,0))</f>
        <v>204</v>
      </c>
      <c r="E2041" t="b">
        <f t="shared" si="124"/>
        <v>1</v>
      </c>
      <c r="F2041" t="b">
        <f t="shared" si="125"/>
        <v>0</v>
      </c>
      <c r="G2041">
        <f t="shared" si="126"/>
        <v>204</v>
      </c>
      <c r="H2041" t="str">
        <f t="shared" si="127"/>
        <v/>
      </c>
    </row>
    <row r="2042" spans="2:8" x14ac:dyDescent="0.35">
      <c r="B2042" s="6">
        <v>2039</v>
      </c>
      <c r="C2042" t="str">
        <f>INDEX(state,MATCH(Bonus_StatAn!$B2042,Analysis!$A:$A,0))</f>
        <v>successful</v>
      </c>
      <c r="D2042" s="6">
        <f>INDEX(backers,MATCH(Bonus_StatAn!$B2042,Analysis!$A:$A,0))</f>
        <v>379</v>
      </c>
      <c r="E2042" t="b">
        <f t="shared" si="124"/>
        <v>1</v>
      </c>
      <c r="F2042" t="b">
        <f t="shared" si="125"/>
        <v>0</v>
      </c>
      <c r="G2042">
        <f t="shared" si="126"/>
        <v>379</v>
      </c>
      <c r="H2042" t="str">
        <f t="shared" si="127"/>
        <v/>
      </c>
    </row>
    <row r="2043" spans="2:8" x14ac:dyDescent="0.35">
      <c r="B2043" s="6">
        <v>2040</v>
      </c>
      <c r="C2043" t="str">
        <f>INDEX(state,MATCH(Bonus_StatAn!$B2043,Analysis!$A:$A,0))</f>
        <v>successful</v>
      </c>
      <c r="D2043" s="6">
        <f>INDEX(backers,MATCH(Bonus_StatAn!$B2043,Analysis!$A:$A,0))</f>
        <v>271</v>
      </c>
      <c r="E2043" t="b">
        <f t="shared" si="124"/>
        <v>1</v>
      </c>
      <c r="F2043" t="b">
        <f t="shared" si="125"/>
        <v>0</v>
      </c>
      <c r="G2043">
        <f t="shared" si="126"/>
        <v>271</v>
      </c>
      <c r="H2043" t="str">
        <f t="shared" si="127"/>
        <v/>
      </c>
    </row>
    <row r="2044" spans="2:8" x14ac:dyDescent="0.35">
      <c r="B2044" s="6">
        <v>2041</v>
      </c>
      <c r="C2044" t="str">
        <f>INDEX(state,MATCH(Bonus_StatAn!$B2044,Analysis!$A:$A,0))</f>
        <v>successful</v>
      </c>
      <c r="D2044" s="6">
        <f>INDEX(backers,MATCH(Bonus_StatAn!$B2044,Analysis!$A:$A,0))</f>
        <v>120</v>
      </c>
      <c r="E2044" t="b">
        <f t="shared" si="124"/>
        <v>1</v>
      </c>
      <c r="F2044" t="b">
        <f t="shared" si="125"/>
        <v>0</v>
      </c>
      <c r="G2044">
        <f t="shared" si="126"/>
        <v>120</v>
      </c>
      <c r="H2044" t="str">
        <f t="shared" si="127"/>
        <v/>
      </c>
    </row>
    <row r="2045" spans="2:8" x14ac:dyDescent="0.35">
      <c r="B2045" s="6">
        <v>2042</v>
      </c>
      <c r="C2045" t="str">
        <f>INDEX(state,MATCH(Bonus_StatAn!$B2045,Analysis!$A:$A,0))</f>
        <v>successful</v>
      </c>
      <c r="D2045" s="6">
        <f>INDEX(backers,MATCH(Bonus_StatAn!$B2045,Analysis!$A:$A,0))</f>
        <v>140</v>
      </c>
      <c r="E2045" t="b">
        <f t="shared" si="124"/>
        <v>1</v>
      </c>
      <c r="F2045" t="b">
        <f t="shared" si="125"/>
        <v>0</v>
      </c>
      <c r="G2045">
        <f t="shared" si="126"/>
        <v>140</v>
      </c>
      <c r="H2045" t="str">
        <f t="shared" si="127"/>
        <v/>
      </c>
    </row>
    <row r="2046" spans="2:8" x14ac:dyDescent="0.35">
      <c r="B2046" s="6">
        <v>2043</v>
      </c>
      <c r="C2046" t="str">
        <f>INDEX(state,MATCH(Bonus_StatAn!$B2046,Analysis!$A:$A,0))</f>
        <v>successful</v>
      </c>
      <c r="D2046" s="6">
        <f>INDEX(backers,MATCH(Bonus_StatAn!$B2046,Analysis!$A:$A,0))</f>
        <v>193</v>
      </c>
      <c r="E2046" t="b">
        <f t="shared" si="124"/>
        <v>1</v>
      </c>
      <c r="F2046" t="b">
        <f t="shared" si="125"/>
        <v>0</v>
      </c>
      <c r="G2046">
        <f t="shared" si="126"/>
        <v>193</v>
      </c>
      <c r="H2046" t="str">
        <f t="shared" si="127"/>
        <v/>
      </c>
    </row>
    <row r="2047" spans="2:8" x14ac:dyDescent="0.35">
      <c r="B2047" s="6">
        <v>2044</v>
      </c>
      <c r="C2047" t="str">
        <f>INDEX(state,MATCH(Bonus_StatAn!$B2047,Analysis!$A:$A,0))</f>
        <v>successful</v>
      </c>
      <c r="D2047" s="6">
        <f>INDEX(backers,MATCH(Bonus_StatAn!$B2047,Analysis!$A:$A,0))</f>
        <v>180</v>
      </c>
      <c r="E2047" t="b">
        <f t="shared" si="124"/>
        <v>1</v>
      </c>
      <c r="F2047" t="b">
        <f t="shared" si="125"/>
        <v>0</v>
      </c>
      <c r="G2047">
        <f t="shared" si="126"/>
        <v>180</v>
      </c>
      <c r="H2047" t="str">
        <f t="shared" si="127"/>
        <v/>
      </c>
    </row>
    <row r="2048" spans="2:8" x14ac:dyDescent="0.35">
      <c r="B2048" s="6">
        <v>2045</v>
      </c>
      <c r="C2048" t="str">
        <f>INDEX(state,MATCH(Bonus_StatAn!$B2048,Analysis!$A:$A,0))</f>
        <v>successful</v>
      </c>
      <c r="D2048" s="6">
        <f>INDEX(backers,MATCH(Bonus_StatAn!$B2048,Analysis!$A:$A,0))</f>
        <v>263</v>
      </c>
      <c r="E2048" t="b">
        <f t="shared" si="124"/>
        <v>1</v>
      </c>
      <c r="F2048" t="b">
        <f t="shared" si="125"/>
        <v>0</v>
      </c>
      <c r="G2048">
        <f t="shared" si="126"/>
        <v>263</v>
      </c>
      <c r="H2048" t="str">
        <f t="shared" si="127"/>
        <v/>
      </c>
    </row>
    <row r="2049" spans="2:8" x14ac:dyDescent="0.35">
      <c r="B2049" s="6">
        <v>2046</v>
      </c>
      <c r="C2049" t="str">
        <f>INDEX(state,MATCH(Bonus_StatAn!$B2049,Analysis!$A:$A,0))</f>
        <v>successful</v>
      </c>
      <c r="D2049" s="6">
        <f>INDEX(backers,MATCH(Bonus_StatAn!$B2049,Analysis!$A:$A,0))</f>
        <v>217</v>
      </c>
      <c r="E2049" t="b">
        <f t="shared" si="124"/>
        <v>1</v>
      </c>
      <c r="F2049" t="b">
        <f t="shared" si="125"/>
        <v>0</v>
      </c>
      <c r="G2049">
        <f t="shared" si="126"/>
        <v>217</v>
      </c>
      <c r="H2049" t="str">
        <f t="shared" si="127"/>
        <v/>
      </c>
    </row>
    <row r="2050" spans="2:8" x14ac:dyDescent="0.35">
      <c r="B2050" s="6">
        <v>2047</v>
      </c>
      <c r="C2050" t="str">
        <f>INDEX(state,MATCH(Bonus_StatAn!$B2050,Analysis!$A:$A,0))</f>
        <v>successful</v>
      </c>
      <c r="D2050" s="6">
        <f>INDEX(backers,MATCH(Bonus_StatAn!$B2050,Analysis!$A:$A,0))</f>
        <v>443</v>
      </c>
      <c r="E2050" t="b">
        <f t="shared" si="124"/>
        <v>1</v>
      </c>
      <c r="F2050" t="b">
        <f t="shared" si="125"/>
        <v>0</v>
      </c>
      <c r="G2050">
        <f t="shared" si="126"/>
        <v>443</v>
      </c>
      <c r="H2050" t="str">
        <f t="shared" si="127"/>
        <v/>
      </c>
    </row>
    <row r="2051" spans="2:8" x14ac:dyDescent="0.35">
      <c r="B2051" s="6">
        <v>2048</v>
      </c>
      <c r="C2051" t="str">
        <f>INDEX(state,MATCH(Bonus_StatAn!$B2051,Analysis!$A:$A,0))</f>
        <v>successful</v>
      </c>
      <c r="D2051" s="6">
        <f>INDEX(backers,MATCH(Bonus_StatAn!$B2051,Analysis!$A:$A,0))</f>
        <v>1373</v>
      </c>
      <c r="E2051" t="b">
        <f t="shared" si="124"/>
        <v>1</v>
      </c>
      <c r="F2051" t="b">
        <f t="shared" si="125"/>
        <v>0</v>
      </c>
      <c r="G2051">
        <f t="shared" si="126"/>
        <v>1373</v>
      </c>
      <c r="H2051" t="str">
        <f t="shared" si="127"/>
        <v/>
      </c>
    </row>
    <row r="2052" spans="2:8" x14ac:dyDescent="0.35">
      <c r="B2052" s="6">
        <v>2049</v>
      </c>
      <c r="C2052" t="str">
        <f>INDEX(state,MATCH(Bonus_StatAn!$B2052,Analysis!$A:$A,0))</f>
        <v>successful</v>
      </c>
      <c r="D2052" s="6">
        <f>INDEX(backers,MATCH(Bonus_StatAn!$B2052,Analysis!$A:$A,0))</f>
        <v>742</v>
      </c>
      <c r="E2052" t="b">
        <f t="shared" ref="E2052:E2115" si="128">$C2052="successful"</f>
        <v>1</v>
      </c>
      <c r="F2052" t="b">
        <f t="shared" ref="F2052:F2115" si="129">OR($C2052="canceled", $C2052="failed")</f>
        <v>0</v>
      </c>
      <c r="G2052">
        <f t="shared" ref="G2052:G2115" si="130">IF($E2052, D2052, "")</f>
        <v>742</v>
      </c>
      <c r="H2052" t="str">
        <f t="shared" ref="H2052:H2115" si="131">IF(F2052, D2052, "")</f>
        <v/>
      </c>
    </row>
    <row r="2053" spans="2:8" x14ac:dyDescent="0.35">
      <c r="B2053" s="6">
        <v>2050</v>
      </c>
      <c r="C2053" t="str">
        <f>INDEX(state,MATCH(Bonus_StatAn!$B2053,Analysis!$A:$A,0))</f>
        <v>successful</v>
      </c>
      <c r="D2053" s="6">
        <f>INDEX(backers,MATCH(Bonus_StatAn!$B2053,Analysis!$A:$A,0))</f>
        <v>170</v>
      </c>
      <c r="E2053" t="b">
        <f t="shared" si="128"/>
        <v>1</v>
      </c>
      <c r="F2053" t="b">
        <f t="shared" si="129"/>
        <v>0</v>
      </c>
      <c r="G2053">
        <f t="shared" si="130"/>
        <v>170</v>
      </c>
      <c r="H2053" t="str">
        <f t="shared" si="131"/>
        <v/>
      </c>
    </row>
    <row r="2054" spans="2:8" x14ac:dyDescent="0.35">
      <c r="B2054" s="6">
        <v>2051</v>
      </c>
      <c r="C2054" t="str">
        <f>INDEX(state,MATCH(Bonus_StatAn!$B2054,Analysis!$A:$A,0))</f>
        <v>successful</v>
      </c>
      <c r="D2054" s="6">
        <f>INDEX(backers,MATCH(Bonus_StatAn!$B2054,Analysis!$A:$A,0))</f>
        <v>242</v>
      </c>
      <c r="E2054" t="b">
        <f t="shared" si="128"/>
        <v>1</v>
      </c>
      <c r="F2054" t="b">
        <f t="shared" si="129"/>
        <v>0</v>
      </c>
      <c r="G2054">
        <f t="shared" si="130"/>
        <v>242</v>
      </c>
      <c r="H2054" t="str">
        <f t="shared" si="131"/>
        <v/>
      </c>
    </row>
    <row r="2055" spans="2:8" x14ac:dyDescent="0.35">
      <c r="B2055" s="6">
        <v>2052</v>
      </c>
      <c r="C2055" t="str">
        <f>INDEX(state,MATCH(Bonus_StatAn!$B2055,Analysis!$A:$A,0))</f>
        <v>successful</v>
      </c>
      <c r="D2055" s="6">
        <f>INDEX(backers,MATCH(Bonus_StatAn!$B2055,Analysis!$A:$A,0))</f>
        <v>541</v>
      </c>
      <c r="E2055" t="b">
        <f t="shared" si="128"/>
        <v>1</v>
      </c>
      <c r="F2055" t="b">
        <f t="shared" si="129"/>
        <v>0</v>
      </c>
      <c r="G2055">
        <f t="shared" si="130"/>
        <v>541</v>
      </c>
      <c r="H2055" t="str">
        <f t="shared" si="131"/>
        <v/>
      </c>
    </row>
    <row r="2056" spans="2:8" x14ac:dyDescent="0.35">
      <c r="B2056" s="6">
        <v>2053</v>
      </c>
      <c r="C2056" t="str">
        <f>INDEX(state,MATCH(Bonus_StatAn!$B2056,Analysis!$A:$A,0))</f>
        <v>successful</v>
      </c>
      <c r="D2056" s="6">
        <f>INDEX(backers,MATCH(Bonus_StatAn!$B2056,Analysis!$A:$A,0))</f>
        <v>121</v>
      </c>
      <c r="E2056" t="b">
        <f t="shared" si="128"/>
        <v>1</v>
      </c>
      <c r="F2056" t="b">
        <f t="shared" si="129"/>
        <v>0</v>
      </c>
      <c r="G2056">
        <f t="shared" si="130"/>
        <v>121</v>
      </c>
      <c r="H2056" t="str">
        <f t="shared" si="131"/>
        <v/>
      </c>
    </row>
    <row r="2057" spans="2:8" x14ac:dyDescent="0.35">
      <c r="B2057" s="6">
        <v>2054</v>
      </c>
      <c r="C2057" t="str">
        <f>INDEX(state,MATCH(Bonus_StatAn!$B2057,Analysis!$A:$A,0))</f>
        <v>successful</v>
      </c>
      <c r="D2057" s="6">
        <f>INDEX(backers,MATCH(Bonus_StatAn!$B2057,Analysis!$A:$A,0))</f>
        <v>621</v>
      </c>
      <c r="E2057" t="b">
        <f t="shared" si="128"/>
        <v>1</v>
      </c>
      <c r="F2057" t="b">
        <f t="shared" si="129"/>
        <v>0</v>
      </c>
      <c r="G2057">
        <f t="shared" si="130"/>
        <v>621</v>
      </c>
      <c r="H2057" t="str">
        <f t="shared" si="131"/>
        <v/>
      </c>
    </row>
    <row r="2058" spans="2:8" x14ac:dyDescent="0.35">
      <c r="B2058" s="6">
        <v>2055</v>
      </c>
      <c r="C2058" t="str">
        <f>INDEX(state,MATCH(Bonus_StatAn!$B2058,Analysis!$A:$A,0))</f>
        <v>successful</v>
      </c>
      <c r="D2058" s="6">
        <f>INDEX(backers,MATCH(Bonus_StatAn!$B2058,Analysis!$A:$A,0))</f>
        <v>101</v>
      </c>
      <c r="E2058" t="b">
        <f t="shared" si="128"/>
        <v>1</v>
      </c>
      <c r="F2058" t="b">
        <f t="shared" si="129"/>
        <v>0</v>
      </c>
      <c r="G2058">
        <f t="shared" si="130"/>
        <v>101</v>
      </c>
      <c r="H2058" t="str">
        <f t="shared" si="131"/>
        <v/>
      </c>
    </row>
    <row r="2059" spans="2:8" x14ac:dyDescent="0.35">
      <c r="B2059" s="6">
        <v>2056</v>
      </c>
      <c r="C2059" t="str">
        <f>INDEX(state,MATCH(Bonus_StatAn!$B2059,Analysis!$A:$A,0))</f>
        <v>successful</v>
      </c>
      <c r="D2059" s="6">
        <f>INDEX(backers,MATCH(Bonus_StatAn!$B2059,Analysis!$A:$A,0))</f>
        <v>554</v>
      </c>
      <c r="E2059" t="b">
        <f t="shared" si="128"/>
        <v>1</v>
      </c>
      <c r="F2059" t="b">
        <f t="shared" si="129"/>
        <v>0</v>
      </c>
      <c r="G2059">
        <f t="shared" si="130"/>
        <v>554</v>
      </c>
      <c r="H2059" t="str">
        <f t="shared" si="131"/>
        <v/>
      </c>
    </row>
    <row r="2060" spans="2:8" x14ac:dyDescent="0.35">
      <c r="B2060" s="6">
        <v>2057</v>
      </c>
      <c r="C2060" t="str">
        <f>INDEX(state,MATCH(Bonus_StatAn!$B2060,Analysis!$A:$A,0))</f>
        <v>successful</v>
      </c>
      <c r="D2060" s="6">
        <f>INDEX(backers,MATCH(Bonus_StatAn!$B2060,Analysis!$A:$A,0))</f>
        <v>666</v>
      </c>
      <c r="E2060" t="b">
        <f t="shared" si="128"/>
        <v>1</v>
      </c>
      <c r="F2060" t="b">
        <f t="shared" si="129"/>
        <v>0</v>
      </c>
      <c r="G2060">
        <f t="shared" si="130"/>
        <v>666</v>
      </c>
      <c r="H2060" t="str">
        <f t="shared" si="131"/>
        <v/>
      </c>
    </row>
    <row r="2061" spans="2:8" x14ac:dyDescent="0.35">
      <c r="B2061" s="6">
        <v>2058</v>
      </c>
      <c r="C2061" t="str">
        <f>INDEX(state,MATCH(Bonus_StatAn!$B2061,Analysis!$A:$A,0))</f>
        <v>successful</v>
      </c>
      <c r="D2061" s="6">
        <f>INDEX(backers,MATCH(Bonus_StatAn!$B2061,Analysis!$A:$A,0))</f>
        <v>410</v>
      </c>
      <c r="E2061" t="b">
        <f t="shared" si="128"/>
        <v>1</v>
      </c>
      <c r="F2061" t="b">
        <f t="shared" si="129"/>
        <v>0</v>
      </c>
      <c r="G2061">
        <f t="shared" si="130"/>
        <v>410</v>
      </c>
      <c r="H2061" t="str">
        <f t="shared" si="131"/>
        <v/>
      </c>
    </row>
    <row r="2062" spans="2:8" x14ac:dyDescent="0.35">
      <c r="B2062" s="6">
        <v>2059</v>
      </c>
      <c r="C2062" t="str">
        <f>INDEX(state,MATCH(Bonus_StatAn!$B2062,Analysis!$A:$A,0))</f>
        <v>successful</v>
      </c>
      <c r="D2062" s="6">
        <f>INDEX(backers,MATCH(Bonus_StatAn!$B2062,Analysis!$A:$A,0))</f>
        <v>375</v>
      </c>
      <c r="E2062" t="b">
        <f t="shared" si="128"/>
        <v>1</v>
      </c>
      <c r="F2062" t="b">
        <f t="shared" si="129"/>
        <v>0</v>
      </c>
      <c r="G2062">
        <f t="shared" si="130"/>
        <v>375</v>
      </c>
      <c r="H2062" t="str">
        <f t="shared" si="131"/>
        <v/>
      </c>
    </row>
    <row r="2063" spans="2:8" x14ac:dyDescent="0.35">
      <c r="B2063" s="6">
        <v>2060</v>
      </c>
      <c r="C2063" t="str">
        <f>INDEX(state,MATCH(Bonus_StatAn!$B2063,Analysis!$A:$A,0))</f>
        <v>successful</v>
      </c>
      <c r="D2063" s="6">
        <f>INDEX(backers,MATCH(Bonus_StatAn!$B2063,Analysis!$A:$A,0))</f>
        <v>1364</v>
      </c>
      <c r="E2063" t="b">
        <f t="shared" si="128"/>
        <v>1</v>
      </c>
      <c r="F2063" t="b">
        <f t="shared" si="129"/>
        <v>0</v>
      </c>
      <c r="G2063">
        <f t="shared" si="130"/>
        <v>1364</v>
      </c>
      <c r="H2063" t="str">
        <f t="shared" si="131"/>
        <v/>
      </c>
    </row>
    <row r="2064" spans="2:8" x14ac:dyDescent="0.35">
      <c r="B2064" s="6">
        <v>2061</v>
      </c>
      <c r="C2064" t="str">
        <f>INDEX(state,MATCH(Bonus_StatAn!$B2064,Analysis!$A:$A,0))</f>
        <v>successful</v>
      </c>
      <c r="D2064" s="6">
        <f>INDEX(backers,MATCH(Bonus_StatAn!$B2064,Analysis!$A:$A,0))</f>
        <v>35</v>
      </c>
      <c r="E2064" t="b">
        <f t="shared" si="128"/>
        <v>1</v>
      </c>
      <c r="F2064" t="b">
        <f t="shared" si="129"/>
        <v>0</v>
      </c>
      <c r="G2064">
        <f t="shared" si="130"/>
        <v>35</v>
      </c>
      <c r="H2064" t="str">
        <f t="shared" si="131"/>
        <v/>
      </c>
    </row>
    <row r="2065" spans="2:8" x14ac:dyDescent="0.35">
      <c r="B2065" s="6">
        <v>2062</v>
      </c>
      <c r="C2065" t="str">
        <f>INDEX(state,MATCH(Bonus_StatAn!$B2065,Analysis!$A:$A,0))</f>
        <v>successful</v>
      </c>
      <c r="D2065" s="6">
        <f>INDEX(backers,MATCH(Bonus_StatAn!$B2065,Analysis!$A:$A,0))</f>
        <v>203</v>
      </c>
      <c r="E2065" t="b">
        <f t="shared" si="128"/>
        <v>1</v>
      </c>
      <c r="F2065" t="b">
        <f t="shared" si="129"/>
        <v>0</v>
      </c>
      <c r="G2065">
        <f t="shared" si="130"/>
        <v>203</v>
      </c>
      <c r="H2065" t="str">
        <f t="shared" si="131"/>
        <v/>
      </c>
    </row>
    <row r="2066" spans="2:8" x14ac:dyDescent="0.35">
      <c r="B2066" s="6">
        <v>2063</v>
      </c>
      <c r="C2066" t="str">
        <f>INDEX(state,MATCH(Bonus_StatAn!$B2066,Analysis!$A:$A,0))</f>
        <v>successful</v>
      </c>
      <c r="D2066" s="6">
        <f>INDEX(backers,MATCH(Bonus_StatAn!$B2066,Analysis!$A:$A,0))</f>
        <v>49</v>
      </c>
      <c r="E2066" t="b">
        <f t="shared" si="128"/>
        <v>1</v>
      </c>
      <c r="F2066" t="b">
        <f t="shared" si="129"/>
        <v>0</v>
      </c>
      <c r="G2066">
        <f t="shared" si="130"/>
        <v>49</v>
      </c>
      <c r="H2066" t="str">
        <f t="shared" si="131"/>
        <v/>
      </c>
    </row>
    <row r="2067" spans="2:8" x14ac:dyDescent="0.35">
      <c r="B2067" s="6">
        <v>2064</v>
      </c>
      <c r="C2067" t="str">
        <f>INDEX(state,MATCH(Bonus_StatAn!$B2067,Analysis!$A:$A,0))</f>
        <v>successful</v>
      </c>
      <c r="D2067" s="6">
        <f>INDEX(backers,MATCH(Bonus_StatAn!$B2067,Analysis!$A:$A,0))</f>
        <v>5812</v>
      </c>
      <c r="E2067" t="b">
        <f t="shared" si="128"/>
        <v>1</v>
      </c>
      <c r="F2067" t="b">
        <f t="shared" si="129"/>
        <v>0</v>
      </c>
      <c r="G2067">
        <f t="shared" si="130"/>
        <v>5812</v>
      </c>
      <c r="H2067" t="str">
        <f t="shared" si="131"/>
        <v/>
      </c>
    </row>
    <row r="2068" spans="2:8" x14ac:dyDescent="0.35">
      <c r="B2068" s="6">
        <v>2065</v>
      </c>
      <c r="C2068" t="str">
        <f>INDEX(state,MATCH(Bonus_StatAn!$B2068,Analysis!$A:$A,0))</f>
        <v>successful</v>
      </c>
      <c r="D2068" s="6">
        <f>INDEX(backers,MATCH(Bonus_StatAn!$B2068,Analysis!$A:$A,0))</f>
        <v>1556</v>
      </c>
      <c r="E2068" t="b">
        <f t="shared" si="128"/>
        <v>1</v>
      </c>
      <c r="F2068" t="b">
        <f t="shared" si="129"/>
        <v>0</v>
      </c>
      <c r="G2068">
        <f t="shared" si="130"/>
        <v>1556</v>
      </c>
      <c r="H2068" t="str">
        <f t="shared" si="131"/>
        <v/>
      </c>
    </row>
    <row r="2069" spans="2:8" x14ac:dyDescent="0.35">
      <c r="B2069" s="6">
        <v>2066</v>
      </c>
      <c r="C2069" t="str">
        <f>INDEX(state,MATCH(Bonus_StatAn!$B2069,Analysis!$A:$A,0))</f>
        <v>successful</v>
      </c>
      <c r="D2069" s="6">
        <f>INDEX(backers,MATCH(Bonus_StatAn!$B2069,Analysis!$A:$A,0))</f>
        <v>65</v>
      </c>
      <c r="E2069" t="b">
        <f t="shared" si="128"/>
        <v>1</v>
      </c>
      <c r="F2069" t="b">
        <f t="shared" si="129"/>
        <v>0</v>
      </c>
      <c r="G2069">
        <f t="shared" si="130"/>
        <v>65</v>
      </c>
      <c r="H2069" t="str">
        <f t="shared" si="131"/>
        <v/>
      </c>
    </row>
    <row r="2070" spans="2:8" x14ac:dyDescent="0.35">
      <c r="B2070" s="6">
        <v>2067</v>
      </c>
      <c r="C2070" t="str">
        <f>INDEX(state,MATCH(Bonus_StatAn!$B2070,Analysis!$A:$A,0))</f>
        <v>successful</v>
      </c>
      <c r="D2070" s="6">
        <f>INDEX(backers,MATCH(Bonus_StatAn!$B2070,Analysis!$A:$A,0))</f>
        <v>10</v>
      </c>
      <c r="E2070" t="b">
        <f t="shared" si="128"/>
        <v>1</v>
      </c>
      <c r="F2070" t="b">
        <f t="shared" si="129"/>
        <v>0</v>
      </c>
      <c r="G2070">
        <f t="shared" si="130"/>
        <v>10</v>
      </c>
      <c r="H2070" t="str">
        <f t="shared" si="131"/>
        <v/>
      </c>
    </row>
    <row r="2071" spans="2:8" x14ac:dyDescent="0.35">
      <c r="B2071" s="6">
        <v>2068</v>
      </c>
      <c r="C2071" t="str">
        <f>INDEX(state,MATCH(Bonus_StatAn!$B2071,Analysis!$A:$A,0))</f>
        <v>successful</v>
      </c>
      <c r="D2071" s="6">
        <f>INDEX(backers,MATCH(Bonus_StatAn!$B2071,Analysis!$A:$A,0))</f>
        <v>76</v>
      </c>
      <c r="E2071" t="b">
        <f t="shared" si="128"/>
        <v>1</v>
      </c>
      <c r="F2071" t="b">
        <f t="shared" si="129"/>
        <v>0</v>
      </c>
      <c r="G2071">
        <f t="shared" si="130"/>
        <v>76</v>
      </c>
      <c r="H2071" t="str">
        <f t="shared" si="131"/>
        <v/>
      </c>
    </row>
    <row r="2072" spans="2:8" x14ac:dyDescent="0.35">
      <c r="B2072" s="6">
        <v>2069</v>
      </c>
      <c r="C2072" t="str">
        <f>INDEX(state,MATCH(Bonus_StatAn!$B2072,Analysis!$A:$A,0))</f>
        <v>successful</v>
      </c>
      <c r="D2072" s="6">
        <f>INDEX(backers,MATCH(Bonus_StatAn!$B2072,Analysis!$A:$A,0))</f>
        <v>263</v>
      </c>
      <c r="E2072" t="b">
        <f t="shared" si="128"/>
        <v>1</v>
      </c>
      <c r="F2072" t="b">
        <f t="shared" si="129"/>
        <v>0</v>
      </c>
      <c r="G2072">
        <f t="shared" si="130"/>
        <v>263</v>
      </c>
      <c r="H2072" t="str">
        <f t="shared" si="131"/>
        <v/>
      </c>
    </row>
    <row r="2073" spans="2:8" x14ac:dyDescent="0.35">
      <c r="B2073" s="6">
        <v>2070</v>
      </c>
      <c r="C2073" t="str">
        <f>INDEX(state,MATCH(Bonus_StatAn!$B2073,Analysis!$A:$A,0))</f>
        <v>successful</v>
      </c>
      <c r="D2073" s="6">
        <f>INDEX(backers,MATCH(Bonus_StatAn!$B2073,Analysis!$A:$A,0))</f>
        <v>1530</v>
      </c>
      <c r="E2073" t="b">
        <f t="shared" si="128"/>
        <v>1</v>
      </c>
      <c r="F2073" t="b">
        <f t="shared" si="129"/>
        <v>0</v>
      </c>
      <c r="G2073">
        <f t="shared" si="130"/>
        <v>1530</v>
      </c>
      <c r="H2073" t="str">
        <f t="shared" si="131"/>
        <v/>
      </c>
    </row>
    <row r="2074" spans="2:8" x14ac:dyDescent="0.35">
      <c r="B2074" s="6">
        <v>2071</v>
      </c>
      <c r="C2074" t="str">
        <f>INDEX(state,MATCH(Bonus_StatAn!$B2074,Analysis!$A:$A,0))</f>
        <v>successful</v>
      </c>
      <c r="D2074" s="6">
        <f>INDEX(backers,MATCH(Bonus_StatAn!$B2074,Analysis!$A:$A,0))</f>
        <v>278</v>
      </c>
      <c r="E2074" t="b">
        <f t="shared" si="128"/>
        <v>1</v>
      </c>
      <c r="F2074" t="b">
        <f t="shared" si="129"/>
        <v>0</v>
      </c>
      <c r="G2074">
        <f t="shared" si="130"/>
        <v>278</v>
      </c>
      <c r="H2074" t="str">
        <f t="shared" si="131"/>
        <v/>
      </c>
    </row>
    <row r="2075" spans="2:8" x14ac:dyDescent="0.35">
      <c r="B2075" s="6">
        <v>2072</v>
      </c>
      <c r="C2075" t="str">
        <f>INDEX(state,MATCH(Bonus_StatAn!$B2075,Analysis!$A:$A,0))</f>
        <v>successful</v>
      </c>
      <c r="D2075" s="6">
        <f>INDEX(backers,MATCH(Bonus_StatAn!$B2075,Analysis!$A:$A,0))</f>
        <v>350</v>
      </c>
      <c r="E2075" t="b">
        <f t="shared" si="128"/>
        <v>1</v>
      </c>
      <c r="F2075" t="b">
        <f t="shared" si="129"/>
        <v>0</v>
      </c>
      <c r="G2075">
        <f t="shared" si="130"/>
        <v>350</v>
      </c>
      <c r="H2075" t="str">
        <f t="shared" si="131"/>
        <v/>
      </c>
    </row>
    <row r="2076" spans="2:8" x14ac:dyDescent="0.35">
      <c r="B2076" s="6">
        <v>2073</v>
      </c>
      <c r="C2076" t="str">
        <f>INDEX(state,MATCH(Bonus_StatAn!$B2076,Analysis!$A:$A,0))</f>
        <v>successful</v>
      </c>
      <c r="D2076" s="6">
        <f>INDEX(backers,MATCH(Bonus_StatAn!$B2076,Analysis!$A:$A,0))</f>
        <v>470</v>
      </c>
      <c r="E2076" t="b">
        <f t="shared" si="128"/>
        <v>1</v>
      </c>
      <c r="F2076" t="b">
        <f t="shared" si="129"/>
        <v>0</v>
      </c>
      <c r="G2076">
        <f t="shared" si="130"/>
        <v>470</v>
      </c>
      <c r="H2076" t="str">
        <f t="shared" si="131"/>
        <v/>
      </c>
    </row>
    <row r="2077" spans="2:8" x14ac:dyDescent="0.35">
      <c r="B2077" s="6">
        <v>2074</v>
      </c>
      <c r="C2077" t="str">
        <f>INDEX(state,MATCH(Bonus_StatAn!$B2077,Analysis!$A:$A,0))</f>
        <v>successful</v>
      </c>
      <c r="D2077" s="6">
        <f>INDEX(backers,MATCH(Bonus_StatAn!$B2077,Analysis!$A:$A,0))</f>
        <v>3</v>
      </c>
      <c r="E2077" t="b">
        <f t="shared" si="128"/>
        <v>1</v>
      </c>
      <c r="F2077" t="b">
        <f t="shared" si="129"/>
        <v>0</v>
      </c>
      <c r="G2077">
        <f t="shared" si="130"/>
        <v>3</v>
      </c>
      <c r="H2077" t="str">
        <f t="shared" si="131"/>
        <v/>
      </c>
    </row>
    <row r="2078" spans="2:8" x14ac:dyDescent="0.35">
      <c r="B2078" s="6">
        <v>2075</v>
      </c>
      <c r="C2078" t="str">
        <f>INDEX(state,MATCH(Bonus_StatAn!$B2078,Analysis!$A:$A,0))</f>
        <v>successful</v>
      </c>
      <c r="D2078" s="6">
        <f>INDEX(backers,MATCH(Bonus_StatAn!$B2078,Analysis!$A:$A,0))</f>
        <v>8200</v>
      </c>
      <c r="E2078" t="b">
        <f t="shared" si="128"/>
        <v>1</v>
      </c>
      <c r="F2078" t="b">
        <f t="shared" si="129"/>
        <v>0</v>
      </c>
      <c r="G2078">
        <f t="shared" si="130"/>
        <v>8200</v>
      </c>
      <c r="H2078" t="str">
        <f t="shared" si="131"/>
        <v/>
      </c>
    </row>
    <row r="2079" spans="2:8" x14ac:dyDescent="0.35">
      <c r="B2079" s="6">
        <v>2076</v>
      </c>
      <c r="C2079" t="str">
        <f>INDEX(state,MATCH(Bonus_StatAn!$B2079,Analysis!$A:$A,0))</f>
        <v>successful</v>
      </c>
      <c r="D2079" s="6">
        <f>INDEX(backers,MATCH(Bonus_StatAn!$B2079,Analysis!$A:$A,0))</f>
        <v>8359</v>
      </c>
      <c r="E2079" t="b">
        <f t="shared" si="128"/>
        <v>1</v>
      </c>
      <c r="F2079" t="b">
        <f t="shared" si="129"/>
        <v>0</v>
      </c>
      <c r="G2079">
        <f t="shared" si="130"/>
        <v>8359</v>
      </c>
      <c r="H2079" t="str">
        <f t="shared" si="131"/>
        <v/>
      </c>
    </row>
    <row r="2080" spans="2:8" x14ac:dyDescent="0.35">
      <c r="B2080" s="6">
        <v>2077</v>
      </c>
      <c r="C2080" t="str">
        <f>INDEX(state,MATCH(Bonus_StatAn!$B2080,Analysis!$A:$A,0))</f>
        <v>successful</v>
      </c>
      <c r="D2080" s="6">
        <f>INDEX(backers,MATCH(Bonus_StatAn!$B2080,Analysis!$A:$A,0))</f>
        <v>188</v>
      </c>
      <c r="E2080" t="b">
        <f t="shared" si="128"/>
        <v>1</v>
      </c>
      <c r="F2080" t="b">
        <f t="shared" si="129"/>
        <v>0</v>
      </c>
      <c r="G2080">
        <f t="shared" si="130"/>
        <v>188</v>
      </c>
      <c r="H2080" t="str">
        <f t="shared" si="131"/>
        <v/>
      </c>
    </row>
    <row r="2081" spans="2:8" x14ac:dyDescent="0.35">
      <c r="B2081" s="6">
        <v>2078</v>
      </c>
      <c r="C2081" t="str">
        <f>INDEX(state,MATCH(Bonus_StatAn!$B2081,Analysis!$A:$A,0))</f>
        <v>successful</v>
      </c>
      <c r="D2081" s="6">
        <f>INDEX(backers,MATCH(Bonus_StatAn!$B2081,Analysis!$A:$A,0))</f>
        <v>48</v>
      </c>
      <c r="E2081" t="b">
        <f t="shared" si="128"/>
        <v>1</v>
      </c>
      <c r="F2081" t="b">
        <f t="shared" si="129"/>
        <v>0</v>
      </c>
      <c r="G2081">
        <f t="shared" si="130"/>
        <v>48</v>
      </c>
      <c r="H2081" t="str">
        <f t="shared" si="131"/>
        <v/>
      </c>
    </row>
    <row r="2082" spans="2:8" x14ac:dyDescent="0.35">
      <c r="B2082" s="6">
        <v>2079</v>
      </c>
      <c r="C2082" t="str">
        <f>INDEX(state,MATCH(Bonus_StatAn!$B2082,Analysis!$A:$A,0))</f>
        <v>successful</v>
      </c>
      <c r="D2082" s="6">
        <f>INDEX(backers,MATCH(Bonus_StatAn!$B2082,Analysis!$A:$A,0))</f>
        <v>607</v>
      </c>
      <c r="E2082" t="b">
        <f t="shared" si="128"/>
        <v>1</v>
      </c>
      <c r="F2082" t="b">
        <f t="shared" si="129"/>
        <v>0</v>
      </c>
      <c r="G2082">
        <f t="shared" si="130"/>
        <v>607</v>
      </c>
      <c r="H2082" t="str">
        <f t="shared" si="131"/>
        <v/>
      </c>
    </row>
    <row r="2083" spans="2:8" x14ac:dyDescent="0.35">
      <c r="B2083" s="6">
        <v>2080</v>
      </c>
      <c r="C2083" t="str">
        <f>INDEX(state,MATCH(Bonus_StatAn!$B2083,Analysis!$A:$A,0))</f>
        <v>successful</v>
      </c>
      <c r="D2083" s="6">
        <f>INDEX(backers,MATCH(Bonus_StatAn!$B2083,Analysis!$A:$A,0))</f>
        <v>50</v>
      </c>
      <c r="E2083" t="b">
        <f t="shared" si="128"/>
        <v>1</v>
      </c>
      <c r="F2083" t="b">
        <f t="shared" si="129"/>
        <v>0</v>
      </c>
      <c r="G2083">
        <f t="shared" si="130"/>
        <v>50</v>
      </c>
      <c r="H2083" t="str">
        <f t="shared" si="131"/>
        <v/>
      </c>
    </row>
    <row r="2084" spans="2:8" x14ac:dyDescent="0.35">
      <c r="B2084" s="6">
        <v>2081</v>
      </c>
      <c r="C2084" t="str">
        <f>INDEX(state,MATCH(Bonus_StatAn!$B2084,Analysis!$A:$A,0))</f>
        <v>successful</v>
      </c>
      <c r="D2084" s="6">
        <f>INDEX(backers,MATCH(Bonus_StatAn!$B2084,Analysis!$A:$A,0))</f>
        <v>55</v>
      </c>
      <c r="E2084" t="b">
        <f t="shared" si="128"/>
        <v>1</v>
      </c>
      <c r="F2084" t="b">
        <f t="shared" si="129"/>
        <v>0</v>
      </c>
      <c r="G2084">
        <f t="shared" si="130"/>
        <v>55</v>
      </c>
      <c r="H2084" t="str">
        <f t="shared" si="131"/>
        <v/>
      </c>
    </row>
    <row r="2085" spans="2:8" x14ac:dyDescent="0.35">
      <c r="B2085" s="6">
        <v>2082</v>
      </c>
      <c r="C2085" t="str">
        <f>INDEX(state,MATCH(Bonus_StatAn!$B2085,Analysis!$A:$A,0))</f>
        <v>successful</v>
      </c>
      <c r="D2085" s="6">
        <f>INDEX(backers,MATCH(Bonus_StatAn!$B2085,Analysis!$A:$A,0))</f>
        <v>38</v>
      </c>
      <c r="E2085" t="b">
        <f t="shared" si="128"/>
        <v>1</v>
      </c>
      <c r="F2085" t="b">
        <f t="shared" si="129"/>
        <v>0</v>
      </c>
      <c r="G2085">
        <f t="shared" si="130"/>
        <v>38</v>
      </c>
      <c r="H2085" t="str">
        <f t="shared" si="131"/>
        <v/>
      </c>
    </row>
    <row r="2086" spans="2:8" x14ac:dyDescent="0.35">
      <c r="B2086" s="6">
        <v>2083</v>
      </c>
      <c r="C2086" t="str">
        <f>INDEX(state,MATCH(Bonus_StatAn!$B2086,Analysis!$A:$A,0))</f>
        <v>successful</v>
      </c>
      <c r="D2086" s="6">
        <f>INDEX(backers,MATCH(Bonus_StatAn!$B2086,Analysis!$A:$A,0))</f>
        <v>25</v>
      </c>
      <c r="E2086" t="b">
        <f t="shared" si="128"/>
        <v>1</v>
      </c>
      <c r="F2086" t="b">
        <f t="shared" si="129"/>
        <v>0</v>
      </c>
      <c r="G2086">
        <f t="shared" si="130"/>
        <v>25</v>
      </c>
      <c r="H2086" t="str">
        <f t="shared" si="131"/>
        <v/>
      </c>
    </row>
    <row r="2087" spans="2:8" x14ac:dyDescent="0.35">
      <c r="B2087" s="6">
        <v>2084</v>
      </c>
      <c r="C2087" t="str">
        <f>INDEX(state,MATCH(Bonus_StatAn!$B2087,Analysis!$A:$A,0))</f>
        <v>successful</v>
      </c>
      <c r="D2087" s="6">
        <f>INDEX(backers,MATCH(Bonus_StatAn!$B2087,Analysis!$A:$A,0))</f>
        <v>46</v>
      </c>
      <c r="E2087" t="b">
        <f t="shared" si="128"/>
        <v>1</v>
      </c>
      <c r="F2087" t="b">
        <f t="shared" si="129"/>
        <v>0</v>
      </c>
      <c r="G2087">
        <f t="shared" si="130"/>
        <v>46</v>
      </c>
      <c r="H2087" t="str">
        <f t="shared" si="131"/>
        <v/>
      </c>
    </row>
    <row r="2088" spans="2:8" x14ac:dyDescent="0.35">
      <c r="B2088" s="6">
        <v>2085</v>
      </c>
      <c r="C2088" t="str">
        <f>INDEX(state,MATCH(Bonus_StatAn!$B2088,Analysis!$A:$A,0))</f>
        <v>successful</v>
      </c>
      <c r="D2088" s="6">
        <f>INDEX(backers,MATCH(Bonus_StatAn!$B2088,Analysis!$A:$A,0))</f>
        <v>83</v>
      </c>
      <c r="E2088" t="b">
        <f t="shared" si="128"/>
        <v>1</v>
      </c>
      <c r="F2088" t="b">
        <f t="shared" si="129"/>
        <v>0</v>
      </c>
      <c r="G2088">
        <f t="shared" si="130"/>
        <v>83</v>
      </c>
      <c r="H2088" t="str">
        <f t="shared" si="131"/>
        <v/>
      </c>
    </row>
    <row r="2089" spans="2:8" x14ac:dyDescent="0.35">
      <c r="B2089" s="6">
        <v>2086</v>
      </c>
      <c r="C2089" t="str">
        <f>INDEX(state,MATCH(Bonus_StatAn!$B2089,Analysis!$A:$A,0))</f>
        <v>successful</v>
      </c>
      <c r="D2089" s="6">
        <f>INDEX(backers,MATCH(Bonus_StatAn!$B2089,Analysis!$A:$A,0))</f>
        <v>35</v>
      </c>
      <c r="E2089" t="b">
        <f t="shared" si="128"/>
        <v>1</v>
      </c>
      <c r="F2089" t="b">
        <f t="shared" si="129"/>
        <v>0</v>
      </c>
      <c r="G2089">
        <f t="shared" si="130"/>
        <v>35</v>
      </c>
      <c r="H2089" t="str">
        <f t="shared" si="131"/>
        <v/>
      </c>
    </row>
    <row r="2090" spans="2:8" x14ac:dyDescent="0.35">
      <c r="B2090" s="6">
        <v>2087</v>
      </c>
      <c r="C2090" t="str">
        <f>INDEX(state,MATCH(Bonus_StatAn!$B2090,Analysis!$A:$A,0))</f>
        <v>successful</v>
      </c>
      <c r="D2090" s="6">
        <f>INDEX(backers,MATCH(Bonus_StatAn!$B2090,Analysis!$A:$A,0))</f>
        <v>25</v>
      </c>
      <c r="E2090" t="b">
        <f t="shared" si="128"/>
        <v>1</v>
      </c>
      <c r="F2090" t="b">
        <f t="shared" si="129"/>
        <v>0</v>
      </c>
      <c r="G2090">
        <f t="shared" si="130"/>
        <v>25</v>
      </c>
      <c r="H2090" t="str">
        <f t="shared" si="131"/>
        <v/>
      </c>
    </row>
    <row r="2091" spans="2:8" x14ac:dyDescent="0.35">
      <c r="B2091" s="6">
        <v>2088</v>
      </c>
      <c r="C2091" t="str">
        <f>INDEX(state,MATCH(Bonus_StatAn!$B2091,Analysis!$A:$A,0))</f>
        <v>successful</v>
      </c>
      <c r="D2091" s="6">
        <f>INDEX(backers,MATCH(Bonus_StatAn!$B2091,Analysis!$A:$A,0))</f>
        <v>75</v>
      </c>
      <c r="E2091" t="b">
        <f t="shared" si="128"/>
        <v>1</v>
      </c>
      <c r="F2091" t="b">
        <f t="shared" si="129"/>
        <v>0</v>
      </c>
      <c r="G2091">
        <f t="shared" si="130"/>
        <v>75</v>
      </c>
      <c r="H2091" t="str">
        <f t="shared" si="131"/>
        <v/>
      </c>
    </row>
    <row r="2092" spans="2:8" x14ac:dyDescent="0.35">
      <c r="B2092" s="6">
        <v>2089</v>
      </c>
      <c r="C2092" t="str">
        <f>INDEX(state,MATCH(Bonus_StatAn!$B2092,Analysis!$A:$A,0))</f>
        <v>successful</v>
      </c>
      <c r="D2092" s="6">
        <f>INDEX(backers,MATCH(Bonus_StatAn!$B2092,Analysis!$A:$A,0))</f>
        <v>62</v>
      </c>
      <c r="E2092" t="b">
        <f t="shared" si="128"/>
        <v>1</v>
      </c>
      <c r="F2092" t="b">
        <f t="shared" si="129"/>
        <v>0</v>
      </c>
      <c r="G2092">
        <f t="shared" si="130"/>
        <v>62</v>
      </c>
      <c r="H2092" t="str">
        <f t="shared" si="131"/>
        <v/>
      </c>
    </row>
    <row r="2093" spans="2:8" x14ac:dyDescent="0.35">
      <c r="B2093" s="6">
        <v>2090</v>
      </c>
      <c r="C2093" t="str">
        <f>INDEX(state,MATCH(Bonus_StatAn!$B2093,Analysis!$A:$A,0))</f>
        <v>successful</v>
      </c>
      <c r="D2093" s="6">
        <f>INDEX(backers,MATCH(Bonus_StatAn!$B2093,Analysis!$A:$A,0))</f>
        <v>160</v>
      </c>
      <c r="E2093" t="b">
        <f t="shared" si="128"/>
        <v>1</v>
      </c>
      <c r="F2093" t="b">
        <f t="shared" si="129"/>
        <v>0</v>
      </c>
      <c r="G2093">
        <f t="shared" si="130"/>
        <v>160</v>
      </c>
      <c r="H2093" t="str">
        <f t="shared" si="131"/>
        <v/>
      </c>
    </row>
    <row r="2094" spans="2:8" x14ac:dyDescent="0.35">
      <c r="B2094" s="6">
        <v>2091</v>
      </c>
      <c r="C2094" t="str">
        <f>INDEX(state,MATCH(Bonus_StatAn!$B2094,Analysis!$A:$A,0))</f>
        <v>successful</v>
      </c>
      <c r="D2094" s="6">
        <f>INDEX(backers,MATCH(Bonus_StatAn!$B2094,Analysis!$A:$A,0))</f>
        <v>246</v>
      </c>
      <c r="E2094" t="b">
        <f t="shared" si="128"/>
        <v>1</v>
      </c>
      <c r="F2094" t="b">
        <f t="shared" si="129"/>
        <v>0</v>
      </c>
      <c r="G2094">
        <f t="shared" si="130"/>
        <v>246</v>
      </c>
      <c r="H2094" t="str">
        <f t="shared" si="131"/>
        <v/>
      </c>
    </row>
    <row r="2095" spans="2:8" x14ac:dyDescent="0.35">
      <c r="B2095" s="6">
        <v>2092</v>
      </c>
      <c r="C2095" t="str">
        <f>INDEX(state,MATCH(Bonus_StatAn!$B2095,Analysis!$A:$A,0))</f>
        <v>successful</v>
      </c>
      <c r="D2095" s="6">
        <f>INDEX(backers,MATCH(Bonus_StatAn!$B2095,Analysis!$A:$A,0))</f>
        <v>55</v>
      </c>
      <c r="E2095" t="b">
        <f t="shared" si="128"/>
        <v>1</v>
      </c>
      <c r="F2095" t="b">
        <f t="shared" si="129"/>
        <v>0</v>
      </c>
      <c r="G2095">
        <f t="shared" si="130"/>
        <v>55</v>
      </c>
      <c r="H2095" t="str">
        <f t="shared" si="131"/>
        <v/>
      </c>
    </row>
    <row r="2096" spans="2:8" x14ac:dyDescent="0.35">
      <c r="B2096" s="6">
        <v>2093</v>
      </c>
      <c r="C2096" t="str">
        <f>INDEX(state,MATCH(Bonus_StatAn!$B2096,Analysis!$A:$A,0))</f>
        <v>successful</v>
      </c>
      <c r="D2096" s="6">
        <f>INDEX(backers,MATCH(Bonus_StatAn!$B2096,Analysis!$A:$A,0))</f>
        <v>23</v>
      </c>
      <c r="E2096" t="b">
        <f t="shared" si="128"/>
        <v>1</v>
      </c>
      <c r="F2096" t="b">
        <f t="shared" si="129"/>
        <v>0</v>
      </c>
      <c r="G2096">
        <f t="shared" si="130"/>
        <v>23</v>
      </c>
      <c r="H2096" t="str">
        <f t="shared" si="131"/>
        <v/>
      </c>
    </row>
    <row r="2097" spans="2:8" x14ac:dyDescent="0.35">
      <c r="B2097" s="6">
        <v>2094</v>
      </c>
      <c r="C2097" t="str">
        <f>INDEX(state,MATCH(Bonus_StatAn!$B2097,Analysis!$A:$A,0))</f>
        <v>successful</v>
      </c>
      <c r="D2097" s="6">
        <f>INDEX(backers,MATCH(Bonus_StatAn!$B2097,Analysis!$A:$A,0))</f>
        <v>72</v>
      </c>
      <c r="E2097" t="b">
        <f t="shared" si="128"/>
        <v>1</v>
      </c>
      <c r="F2097" t="b">
        <f t="shared" si="129"/>
        <v>0</v>
      </c>
      <c r="G2097">
        <f t="shared" si="130"/>
        <v>72</v>
      </c>
      <c r="H2097" t="str">
        <f t="shared" si="131"/>
        <v/>
      </c>
    </row>
    <row r="2098" spans="2:8" x14ac:dyDescent="0.35">
      <c r="B2098" s="6">
        <v>2095</v>
      </c>
      <c r="C2098" t="str">
        <f>INDEX(state,MATCH(Bonus_StatAn!$B2098,Analysis!$A:$A,0))</f>
        <v>successful</v>
      </c>
      <c r="D2098" s="6">
        <f>INDEX(backers,MATCH(Bonus_StatAn!$B2098,Analysis!$A:$A,0))</f>
        <v>22</v>
      </c>
      <c r="E2098" t="b">
        <f t="shared" si="128"/>
        <v>1</v>
      </c>
      <c r="F2098" t="b">
        <f t="shared" si="129"/>
        <v>0</v>
      </c>
      <c r="G2098">
        <f t="shared" si="130"/>
        <v>22</v>
      </c>
      <c r="H2098" t="str">
        <f t="shared" si="131"/>
        <v/>
      </c>
    </row>
    <row r="2099" spans="2:8" x14ac:dyDescent="0.35">
      <c r="B2099" s="6">
        <v>2096</v>
      </c>
      <c r="C2099" t="str">
        <f>INDEX(state,MATCH(Bonus_StatAn!$B2099,Analysis!$A:$A,0))</f>
        <v>successful</v>
      </c>
      <c r="D2099" s="6">
        <f>INDEX(backers,MATCH(Bonus_StatAn!$B2099,Analysis!$A:$A,0))</f>
        <v>14</v>
      </c>
      <c r="E2099" t="b">
        <f t="shared" si="128"/>
        <v>1</v>
      </c>
      <c r="F2099" t="b">
        <f t="shared" si="129"/>
        <v>0</v>
      </c>
      <c r="G2099">
        <f t="shared" si="130"/>
        <v>14</v>
      </c>
      <c r="H2099" t="str">
        <f t="shared" si="131"/>
        <v/>
      </c>
    </row>
    <row r="2100" spans="2:8" x14ac:dyDescent="0.35">
      <c r="B2100" s="6">
        <v>2097</v>
      </c>
      <c r="C2100" t="str">
        <f>INDEX(state,MATCH(Bonus_StatAn!$B2100,Analysis!$A:$A,0))</f>
        <v>successful</v>
      </c>
      <c r="D2100" s="6">
        <f>INDEX(backers,MATCH(Bonus_StatAn!$B2100,Analysis!$A:$A,0))</f>
        <v>38</v>
      </c>
      <c r="E2100" t="b">
        <f t="shared" si="128"/>
        <v>1</v>
      </c>
      <c r="F2100" t="b">
        <f t="shared" si="129"/>
        <v>0</v>
      </c>
      <c r="G2100">
        <f t="shared" si="130"/>
        <v>38</v>
      </c>
      <c r="H2100" t="str">
        <f t="shared" si="131"/>
        <v/>
      </c>
    </row>
    <row r="2101" spans="2:8" x14ac:dyDescent="0.35">
      <c r="B2101" s="6">
        <v>2098</v>
      </c>
      <c r="C2101" t="str">
        <f>INDEX(state,MATCH(Bonus_StatAn!$B2101,Analysis!$A:$A,0))</f>
        <v>successful</v>
      </c>
      <c r="D2101" s="6">
        <f>INDEX(backers,MATCH(Bonus_StatAn!$B2101,Analysis!$A:$A,0))</f>
        <v>32</v>
      </c>
      <c r="E2101" t="b">
        <f t="shared" si="128"/>
        <v>1</v>
      </c>
      <c r="F2101" t="b">
        <f t="shared" si="129"/>
        <v>0</v>
      </c>
      <c r="G2101">
        <f t="shared" si="130"/>
        <v>32</v>
      </c>
      <c r="H2101" t="str">
        <f t="shared" si="131"/>
        <v/>
      </c>
    </row>
    <row r="2102" spans="2:8" x14ac:dyDescent="0.35">
      <c r="B2102" s="6">
        <v>2099</v>
      </c>
      <c r="C2102" t="str">
        <f>INDEX(state,MATCH(Bonus_StatAn!$B2102,Analysis!$A:$A,0))</f>
        <v>successful</v>
      </c>
      <c r="D2102" s="6">
        <f>INDEX(backers,MATCH(Bonus_StatAn!$B2102,Analysis!$A:$A,0))</f>
        <v>63</v>
      </c>
      <c r="E2102" t="b">
        <f t="shared" si="128"/>
        <v>1</v>
      </c>
      <c r="F2102" t="b">
        <f t="shared" si="129"/>
        <v>0</v>
      </c>
      <c r="G2102">
        <f t="shared" si="130"/>
        <v>63</v>
      </c>
      <c r="H2102" t="str">
        <f t="shared" si="131"/>
        <v/>
      </c>
    </row>
    <row r="2103" spans="2:8" x14ac:dyDescent="0.35">
      <c r="B2103" s="6">
        <v>2100</v>
      </c>
      <c r="C2103" t="str">
        <f>INDEX(state,MATCH(Bonus_StatAn!$B2103,Analysis!$A:$A,0))</f>
        <v>successful</v>
      </c>
      <c r="D2103" s="6">
        <f>INDEX(backers,MATCH(Bonus_StatAn!$B2103,Analysis!$A:$A,0))</f>
        <v>27</v>
      </c>
      <c r="E2103" t="b">
        <f t="shared" si="128"/>
        <v>1</v>
      </c>
      <c r="F2103" t="b">
        <f t="shared" si="129"/>
        <v>0</v>
      </c>
      <c r="G2103">
        <f t="shared" si="130"/>
        <v>27</v>
      </c>
      <c r="H2103" t="str">
        <f t="shared" si="131"/>
        <v/>
      </c>
    </row>
    <row r="2104" spans="2:8" x14ac:dyDescent="0.35">
      <c r="B2104" s="6">
        <v>2101</v>
      </c>
      <c r="C2104" t="str">
        <f>INDEX(state,MATCH(Bonus_StatAn!$B2104,Analysis!$A:$A,0))</f>
        <v>successful</v>
      </c>
      <c r="D2104" s="6">
        <f>INDEX(backers,MATCH(Bonus_StatAn!$B2104,Analysis!$A:$A,0))</f>
        <v>44</v>
      </c>
      <c r="E2104" t="b">
        <f t="shared" si="128"/>
        <v>1</v>
      </c>
      <c r="F2104" t="b">
        <f t="shared" si="129"/>
        <v>0</v>
      </c>
      <c r="G2104">
        <f t="shared" si="130"/>
        <v>44</v>
      </c>
      <c r="H2104" t="str">
        <f t="shared" si="131"/>
        <v/>
      </c>
    </row>
    <row r="2105" spans="2:8" x14ac:dyDescent="0.35">
      <c r="B2105" s="6">
        <v>2102</v>
      </c>
      <c r="C2105" t="str">
        <f>INDEX(state,MATCH(Bonus_StatAn!$B2105,Analysis!$A:$A,0))</f>
        <v>successful</v>
      </c>
      <c r="D2105" s="6">
        <f>INDEX(backers,MATCH(Bonus_StatAn!$B2105,Analysis!$A:$A,0))</f>
        <v>38</v>
      </c>
      <c r="E2105" t="b">
        <f t="shared" si="128"/>
        <v>1</v>
      </c>
      <c r="F2105" t="b">
        <f t="shared" si="129"/>
        <v>0</v>
      </c>
      <c r="G2105">
        <f t="shared" si="130"/>
        <v>38</v>
      </c>
      <c r="H2105" t="str">
        <f t="shared" si="131"/>
        <v/>
      </c>
    </row>
    <row r="2106" spans="2:8" x14ac:dyDescent="0.35">
      <c r="B2106" s="6">
        <v>2103</v>
      </c>
      <c r="C2106" t="str">
        <f>INDEX(state,MATCH(Bonus_StatAn!$B2106,Analysis!$A:$A,0))</f>
        <v>successful</v>
      </c>
      <c r="D2106" s="6">
        <f>INDEX(backers,MATCH(Bonus_StatAn!$B2106,Analysis!$A:$A,0))</f>
        <v>115</v>
      </c>
      <c r="E2106" t="b">
        <f t="shared" si="128"/>
        <v>1</v>
      </c>
      <c r="F2106" t="b">
        <f t="shared" si="129"/>
        <v>0</v>
      </c>
      <c r="G2106">
        <f t="shared" si="130"/>
        <v>115</v>
      </c>
      <c r="H2106" t="str">
        <f t="shared" si="131"/>
        <v/>
      </c>
    </row>
    <row r="2107" spans="2:8" x14ac:dyDescent="0.35">
      <c r="B2107" s="6">
        <v>2104</v>
      </c>
      <c r="C2107" t="str">
        <f>INDEX(state,MATCH(Bonus_StatAn!$B2107,Analysis!$A:$A,0))</f>
        <v>successful</v>
      </c>
      <c r="D2107" s="6">
        <f>INDEX(backers,MATCH(Bonus_StatAn!$B2107,Analysis!$A:$A,0))</f>
        <v>37</v>
      </c>
      <c r="E2107" t="b">
        <f t="shared" si="128"/>
        <v>1</v>
      </c>
      <c r="F2107" t="b">
        <f t="shared" si="129"/>
        <v>0</v>
      </c>
      <c r="G2107">
        <f t="shared" si="130"/>
        <v>37</v>
      </c>
      <c r="H2107" t="str">
        <f t="shared" si="131"/>
        <v/>
      </c>
    </row>
    <row r="2108" spans="2:8" x14ac:dyDescent="0.35">
      <c r="B2108" s="6">
        <v>2105</v>
      </c>
      <c r="C2108" t="str">
        <f>INDEX(state,MATCH(Bonus_StatAn!$B2108,Analysis!$A:$A,0))</f>
        <v>successful</v>
      </c>
      <c r="D2108" s="6">
        <f>INDEX(backers,MATCH(Bonus_StatAn!$B2108,Analysis!$A:$A,0))</f>
        <v>99</v>
      </c>
      <c r="E2108" t="b">
        <f t="shared" si="128"/>
        <v>1</v>
      </c>
      <c r="F2108" t="b">
        <f t="shared" si="129"/>
        <v>0</v>
      </c>
      <c r="G2108">
        <f t="shared" si="130"/>
        <v>99</v>
      </c>
      <c r="H2108" t="str">
        <f t="shared" si="131"/>
        <v/>
      </c>
    </row>
    <row r="2109" spans="2:8" x14ac:dyDescent="0.35">
      <c r="B2109" s="6">
        <v>2106</v>
      </c>
      <c r="C2109" t="str">
        <f>INDEX(state,MATCH(Bonus_StatAn!$B2109,Analysis!$A:$A,0))</f>
        <v>successful</v>
      </c>
      <c r="D2109" s="6">
        <f>INDEX(backers,MATCH(Bonus_StatAn!$B2109,Analysis!$A:$A,0))</f>
        <v>44</v>
      </c>
      <c r="E2109" t="b">
        <f t="shared" si="128"/>
        <v>1</v>
      </c>
      <c r="F2109" t="b">
        <f t="shared" si="129"/>
        <v>0</v>
      </c>
      <c r="G2109">
        <f t="shared" si="130"/>
        <v>44</v>
      </c>
      <c r="H2109" t="str">
        <f t="shared" si="131"/>
        <v/>
      </c>
    </row>
    <row r="2110" spans="2:8" x14ac:dyDescent="0.35">
      <c r="B2110" s="6">
        <v>2107</v>
      </c>
      <c r="C2110" t="str">
        <f>INDEX(state,MATCH(Bonus_StatAn!$B2110,Analysis!$A:$A,0))</f>
        <v>successful</v>
      </c>
      <c r="D2110" s="6">
        <f>INDEX(backers,MATCH(Bonus_StatAn!$B2110,Analysis!$A:$A,0))</f>
        <v>58</v>
      </c>
      <c r="E2110" t="b">
        <f t="shared" si="128"/>
        <v>1</v>
      </c>
      <c r="F2110" t="b">
        <f t="shared" si="129"/>
        <v>0</v>
      </c>
      <c r="G2110">
        <f t="shared" si="130"/>
        <v>58</v>
      </c>
      <c r="H2110" t="str">
        <f t="shared" si="131"/>
        <v/>
      </c>
    </row>
    <row r="2111" spans="2:8" x14ac:dyDescent="0.35">
      <c r="B2111" s="6">
        <v>2108</v>
      </c>
      <c r="C2111" t="str">
        <f>INDEX(state,MATCH(Bonus_StatAn!$B2111,Analysis!$A:$A,0))</f>
        <v>successful</v>
      </c>
      <c r="D2111" s="6">
        <f>INDEX(backers,MATCH(Bonus_StatAn!$B2111,Analysis!$A:$A,0))</f>
        <v>191</v>
      </c>
      <c r="E2111" t="b">
        <f t="shared" si="128"/>
        <v>1</v>
      </c>
      <c r="F2111" t="b">
        <f t="shared" si="129"/>
        <v>0</v>
      </c>
      <c r="G2111">
        <f t="shared" si="130"/>
        <v>191</v>
      </c>
      <c r="H2111" t="str">
        <f t="shared" si="131"/>
        <v/>
      </c>
    </row>
    <row r="2112" spans="2:8" x14ac:dyDescent="0.35">
      <c r="B2112" s="6">
        <v>2109</v>
      </c>
      <c r="C2112" t="str">
        <f>INDEX(state,MATCH(Bonus_StatAn!$B2112,Analysis!$A:$A,0))</f>
        <v>successful</v>
      </c>
      <c r="D2112" s="6">
        <f>INDEX(backers,MATCH(Bonus_StatAn!$B2112,Analysis!$A:$A,0))</f>
        <v>40</v>
      </c>
      <c r="E2112" t="b">
        <f t="shared" si="128"/>
        <v>1</v>
      </c>
      <c r="F2112" t="b">
        <f t="shared" si="129"/>
        <v>0</v>
      </c>
      <c r="G2112">
        <f t="shared" si="130"/>
        <v>40</v>
      </c>
      <c r="H2112" t="str">
        <f t="shared" si="131"/>
        <v/>
      </c>
    </row>
    <row r="2113" spans="2:8" x14ac:dyDescent="0.35">
      <c r="B2113" s="6">
        <v>2110</v>
      </c>
      <c r="C2113" t="str">
        <f>INDEX(state,MATCH(Bonus_StatAn!$B2113,Analysis!$A:$A,0))</f>
        <v>successful</v>
      </c>
      <c r="D2113" s="6">
        <f>INDEX(backers,MATCH(Bonus_StatAn!$B2113,Analysis!$A:$A,0))</f>
        <v>38</v>
      </c>
      <c r="E2113" t="b">
        <f t="shared" si="128"/>
        <v>1</v>
      </c>
      <c r="F2113" t="b">
        <f t="shared" si="129"/>
        <v>0</v>
      </c>
      <c r="G2113">
        <f t="shared" si="130"/>
        <v>38</v>
      </c>
      <c r="H2113" t="str">
        <f t="shared" si="131"/>
        <v/>
      </c>
    </row>
    <row r="2114" spans="2:8" x14ac:dyDescent="0.35">
      <c r="B2114" s="6">
        <v>2111</v>
      </c>
      <c r="C2114" t="str">
        <f>INDEX(state,MATCH(Bonus_StatAn!$B2114,Analysis!$A:$A,0))</f>
        <v>successful</v>
      </c>
      <c r="D2114" s="6">
        <f>INDEX(backers,MATCH(Bonus_StatAn!$B2114,Analysis!$A:$A,0))</f>
        <v>39</v>
      </c>
      <c r="E2114" t="b">
        <f t="shared" si="128"/>
        <v>1</v>
      </c>
      <c r="F2114" t="b">
        <f t="shared" si="129"/>
        <v>0</v>
      </c>
      <c r="G2114">
        <f t="shared" si="130"/>
        <v>39</v>
      </c>
      <c r="H2114" t="str">
        <f t="shared" si="131"/>
        <v/>
      </c>
    </row>
    <row r="2115" spans="2:8" x14ac:dyDescent="0.35">
      <c r="B2115" s="6">
        <v>2112</v>
      </c>
      <c r="C2115" t="str">
        <f>INDEX(state,MATCH(Bonus_StatAn!$B2115,Analysis!$A:$A,0))</f>
        <v>successful</v>
      </c>
      <c r="D2115" s="6">
        <f>INDEX(backers,MATCH(Bonus_StatAn!$B2115,Analysis!$A:$A,0))</f>
        <v>11</v>
      </c>
      <c r="E2115" t="b">
        <f t="shared" si="128"/>
        <v>1</v>
      </c>
      <c r="F2115" t="b">
        <f t="shared" si="129"/>
        <v>0</v>
      </c>
      <c r="G2115">
        <f t="shared" si="130"/>
        <v>11</v>
      </c>
      <c r="H2115" t="str">
        <f t="shared" si="131"/>
        <v/>
      </c>
    </row>
    <row r="2116" spans="2:8" x14ac:dyDescent="0.35">
      <c r="B2116" s="6">
        <v>2113</v>
      </c>
      <c r="C2116" t="str">
        <f>INDEX(state,MATCH(Bonus_StatAn!$B2116,Analysis!$A:$A,0))</f>
        <v>successful</v>
      </c>
      <c r="D2116" s="6">
        <f>INDEX(backers,MATCH(Bonus_StatAn!$B2116,Analysis!$A:$A,0))</f>
        <v>107</v>
      </c>
      <c r="E2116" t="b">
        <f t="shared" ref="E2116:E2179" si="132">$C2116="successful"</f>
        <v>1</v>
      </c>
      <c r="F2116" t="b">
        <f t="shared" ref="F2116:F2179" si="133">OR($C2116="canceled", $C2116="failed")</f>
        <v>0</v>
      </c>
      <c r="G2116">
        <f t="shared" ref="G2116:G2179" si="134">IF($E2116, D2116, "")</f>
        <v>107</v>
      </c>
      <c r="H2116" t="str">
        <f t="shared" ref="H2116:H2179" si="135">IF(F2116, D2116, "")</f>
        <v/>
      </c>
    </row>
    <row r="2117" spans="2:8" x14ac:dyDescent="0.35">
      <c r="B2117" s="6">
        <v>2114</v>
      </c>
      <c r="C2117" t="str">
        <f>INDEX(state,MATCH(Bonus_StatAn!$B2117,Analysis!$A:$A,0))</f>
        <v>successful</v>
      </c>
      <c r="D2117" s="6">
        <f>INDEX(backers,MATCH(Bonus_StatAn!$B2117,Analysis!$A:$A,0))</f>
        <v>147</v>
      </c>
      <c r="E2117" t="b">
        <f t="shared" si="132"/>
        <v>1</v>
      </c>
      <c r="F2117" t="b">
        <f t="shared" si="133"/>
        <v>0</v>
      </c>
      <c r="G2117">
        <f t="shared" si="134"/>
        <v>147</v>
      </c>
      <c r="H2117" t="str">
        <f t="shared" si="135"/>
        <v/>
      </c>
    </row>
    <row r="2118" spans="2:8" x14ac:dyDescent="0.35">
      <c r="B2118" s="6">
        <v>2115</v>
      </c>
      <c r="C2118" t="str">
        <f>INDEX(state,MATCH(Bonus_StatAn!$B2118,Analysis!$A:$A,0))</f>
        <v>successful</v>
      </c>
      <c r="D2118" s="6">
        <f>INDEX(backers,MATCH(Bonus_StatAn!$B2118,Analysis!$A:$A,0))</f>
        <v>36</v>
      </c>
      <c r="E2118" t="b">
        <f t="shared" si="132"/>
        <v>1</v>
      </c>
      <c r="F2118" t="b">
        <f t="shared" si="133"/>
        <v>0</v>
      </c>
      <c r="G2118">
        <f t="shared" si="134"/>
        <v>36</v>
      </c>
      <c r="H2118" t="str">
        <f t="shared" si="135"/>
        <v/>
      </c>
    </row>
    <row r="2119" spans="2:8" x14ac:dyDescent="0.35">
      <c r="B2119" s="6">
        <v>2116</v>
      </c>
      <c r="C2119" t="str">
        <f>INDEX(state,MATCH(Bonus_StatAn!$B2119,Analysis!$A:$A,0))</f>
        <v>successful</v>
      </c>
      <c r="D2119" s="6">
        <f>INDEX(backers,MATCH(Bonus_StatAn!$B2119,Analysis!$A:$A,0))</f>
        <v>92</v>
      </c>
      <c r="E2119" t="b">
        <f t="shared" si="132"/>
        <v>1</v>
      </c>
      <c r="F2119" t="b">
        <f t="shared" si="133"/>
        <v>0</v>
      </c>
      <c r="G2119">
        <f t="shared" si="134"/>
        <v>92</v>
      </c>
      <c r="H2119" t="str">
        <f t="shared" si="135"/>
        <v/>
      </c>
    </row>
    <row r="2120" spans="2:8" x14ac:dyDescent="0.35">
      <c r="B2120" s="6">
        <v>2117</v>
      </c>
      <c r="C2120" t="str">
        <f>INDEX(state,MATCH(Bonus_StatAn!$B2120,Analysis!$A:$A,0))</f>
        <v>successful</v>
      </c>
      <c r="D2120" s="6">
        <f>INDEX(backers,MATCH(Bonus_StatAn!$B2120,Analysis!$A:$A,0))</f>
        <v>35</v>
      </c>
      <c r="E2120" t="b">
        <f t="shared" si="132"/>
        <v>1</v>
      </c>
      <c r="F2120" t="b">
        <f t="shared" si="133"/>
        <v>0</v>
      </c>
      <c r="G2120">
        <f t="shared" si="134"/>
        <v>35</v>
      </c>
      <c r="H2120" t="str">
        <f t="shared" si="135"/>
        <v/>
      </c>
    </row>
    <row r="2121" spans="2:8" x14ac:dyDescent="0.35">
      <c r="B2121" s="6">
        <v>2118</v>
      </c>
      <c r="C2121" t="str">
        <f>INDEX(state,MATCH(Bonus_StatAn!$B2121,Analysis!$A:$A,0))</f>
        <v>successful</v>
      </c>
      <c r="D2121" s="6">
        <f>INDEX(backers,MATCH(Bonus_StatAn!$B2121,Analysis!$A:$A,0))</f>
        <v>17</v>
      </c>
      <c r="E2121" t="b">
        <f t="shared" si="132"/>
        <v>1</v>
      </c>
      <c r="F2121" t="b">
        <f t="shared" si="133"/>
        <v>0</v>
      </c>
      <c r="G2121">
        <f t="shared" si="134"/>
        <v>17</v>
      </c>
      <c r="H2121" t="str">
        <f t="shared" si="135"/>
        <v/>
      </c>
    </row>
    <row r="2122" spans="2:8" x14ac:dyDescent="0.35">
      <c r="B2122" s="6">
        <v>2119</v>
      </c>
      <c r="C2122" t="str">
        <f>INDEX(state,MATCH(Bonus_StatAn!$B2122,Analysis!$A:$A,0))</f>
        <v>successful</v>
      </c>
      <c r="D2122" s="6">
        <f>INDEX(backers,MATCH(Bonus_StatAn!$B2122,Analysis!$A:$A,0))</f>
        <v>22</v>
      </c>
      <c r="E2122" t="b">
        <f t="shared" si="132"/>
        <v>1</v>
      </c>
      <c r="F2122" t="b">
        <f t="shared" si="133"/>
        <v>0</v>
      </c>
      <c r="G2122">
        <f t="shared" si="134"/>
        <v>22</v>
      </c>
      <c r="H2122" t="str">
        <f t="shared" si="135"/>
        <v/>
      </c>
    </row>
    <row r="2123" spans="2:8" x14ac:dyDescent="0.35">
      <c r="B2123" s="6">
        <v>2120</v>
      </c>
      <c r="C2123" t="str">
        <f>INDEX(state,MATCH(Bonus_StatAn!$B2123,Analysis!$A:$A,0))</f>
        <v>successful</v>
      </c>
      <c r="D2123" s="6">
        <f>INDEX(backers,MATCH(Bonus_StatAn!$B2123,Analysis!$A:$A,0))</f>
        <v>69</v>
      </c>
      <c r="E2123" t="b">
        <f t="shared" si="132"/>
        <v>1</v>
      </c>
      <c r="F2123" t="b">
        <f t="shared" si="133"/>
        <v>0</v>
      </c>
      <c r="G2123">
        <f t="shared" si="134"/>
        <v>69</v>
      </c>
      <c r="H2123" t="str">
        <f t="shared" si="135"/>
        <v/>
      </c>
    </row>
    <row r="2124" spans="2:8" x14ac:dyDescent="0.35">
      <c r="B2124" s="6">
        <v>2121</v>
      </c>
      <c r="C2124" t="str">
        <f>INDEX(state,MATCH(Bonus_StatAn!$B2124,Analysis!$A:$A,0))</f>
        <v>failed</v>
      </c>
      <c r="D2124" s="6">
        <f>INDEX(backers,MATCH(Bonus_StatAn!$B2124,Analysis!$A:$A,0))</f>
        <v>10</v>
      </c>
      <c r="E2124" t="b">
        <f t="shared" si="132"/>
        <v>0</v>
      </c>
      <c r="F2124" t="b">
        <f t="shared" si="133"/>
        <v>1</v>
      </c>
      <c r="G2124" t="str">
        <f t="shared" si="134"/>
        <v/>
      </c>
      <c r="H2124">
        <f t="shared" si="135"/>
        <v>10</v>
      </c>
    </row>
    <row r="2125" spans="2:8" x14ac:dyDescent="0.35">
      <c r="B2125" s="6">
        <v>2122</v>
      </c>
      <c r="C2125" t="str">
        <f>INDEX(state,MATCH(Bonus_StatAn!$B2125,Analysis!$A:$A,0))</f>
        <v>failed</v>
      </c>
      <c r="D2125" s="6">
        <f>INDEX(backers,MATCH(Bonus_StatAn!$B2125,Analysis!$A:$A,0))</f>
        <v>3</v>
      </c>
      <c r="E2125" t="b">
        <f t="shared" si="132"/>
        <v>0</v>
      </c>
      <c r="F2125" t="b">
        <f t="shared" si="133"/>
        <v>1</v>
      </c>
      <c r="G2125" t="str">
        <f t="shared" si="134"/>
        <v/>
      </c>
      <c r="H2125">
        <f t="shared" si="135"/>
        <v>3</v>
      </c>
    </row>
    <row r="2126" spans="2:8" x14ac:dyDescent="0.35">
      <c r="B2126" s="6">
        <v>2123</v>
      </c>
      <c r="C2126" t="str">
        <f>INDEX(state,MATCH(Bonus_StatAn!$B2126,Analysis!$A:$A,0))</f>
        <v>failed</v>
      </c>
      <c r="D2126" s="6">
        <f>INDEX(backers,MATCH(Bonus_StatAn!$B2126,Analysis!$A:$A,0))</f>
        <v>5</v>
      </c>
      <c r="E2126" t="b">
        <f t="shared" si="132"/>
        <v>0</v>
      </c>
      <c r="F2126" t="b">
        <f t="shared" si="133"/>
        <v>1</v>
      </c>
      <c r="G2126" t="str">
        <f t="shared" si="134"/>
        <v/>
      </c>
      <c r="H2126">
        <f t="shared" si="135"/>
        <v>5</v>
      </c>
    </row>
    <row r="2127" spans="2:8" x14ac:dyDescent="0.35">
      <c r="B2127" s="6">
        <v>2124</v>
      </c>
      <c r="C2127" t="str">
        <f>INDEX(state,MATCH(Bonus_StatAn!$B2127,Analysis!$A:$A,0))</f>
        <v>failed</v>
      </c>
      <c r="D2127" s="6">
        <f>INDEX(backers,MATCH(Bonus_StatAn!$B2127,Analysis!$A:$A,0))</f>
        <v>5</v>
      </c>
      <c r="E2127" t="b">
        <f t="shared" si="132"/>
        <v>0</v>
      </c>
      <c r="F2127" t="b">
        <f t="shared" si="133"/>
        <v>1</v>
      </c>
      <c r="G2127" t="str">
        <f t="shared" si="134"/>
        <v/>
      </c>
      <c r="H2127">
        <f t="shared" si="135"/>
        <v>5</v>
      </c>
    </row>
    <row r="2128" spans="2:8" x14ac:dyDescent="0.35">
      <c r="B2128" s="6">
        <v>2125</v>
      </c>
      <c r="C2128" t="str">
        <f>INDEX(state,MATCH(Bonus_StatAn!$B2128,Analysis!$A:$A,0))</f>
        <v>failed</v>
      </c>
      <c r="D2128" s="6">
        <f>INDEX(backers,MATCH(Bonus_StatAn!$B2128,Analysis!$A:$A,0))</f>
        <v>27</v>
      </c>
      <c r="E2128" t="b">
        <f t="shared" si="132"/>
        <v>0</v>
      </c>
      <c r="F2128" t="b">
        <f t="shared" si="133"/>
        <v>1</v>
      </c>
      <c r="G2128" t="str">
        <f t="shared" si="134"/>
        <v/>
      </c>
      <c r="H2128">
        <f t="shared" si="135"/>
        <v>27</v>
      </c>
    </row>
    <row r="2129" spans="2:8" x14ac:dyDescent="0.35">
      <c r="B2129" s="6">
        <v>2126</v>
      </c>
      <c r="C2129" t="str">
        <f>INDEX(state,MATCH(Bonus_StatAn!$B2129,Analysis!$A:$A,0))</f>
        <v>failed</v>
      </c>
      <c r="D2129" s="6">
        <f>INDEX(backers,MATCH(Bonus_StatAn!$B2129,Analysis!$A:$A,0))</f>
        <v>2</v>
      </c>
      <c r="E2129" t="b">
        <f t="shared" si="132"/>
        <v>0</v>
      </c>
      <c r="F2129" t="b">
        <f t="shared" si="133"/>
        <v>1</v>
      </c>
      <c r="G2129" t="str">
        <f t="shared" si="134"/>
        <v/>
      </c>
      <c r="H2129">
        <f t="shared" si="135"/>
        <v>2</v>
      </c>
    </row>
    <row r="2130" spans="2:8" x14ac:dyDescent="0.35">
      <c r="B2130" s="6">
        <v>2127</v>
      </c>
      <c r="C2130" t="str">
        <f>INDEX(state,MATCH(Bonus_StatAn!$B2130,Analysis!$A:$A,0))</f>
        <v>failed</v>
      </c>
      <c r="D2130" s="6">
        <f>INDEX(backers,MATCH(Bonus_StatAn!$B2130,Analysis!$A:$A,0))</f>
        <v>236</v>
      </c>
      <c r="E2130" t="b">
        <f t="shared" si="132"/>
        <v>0</v>
      </c>
      <c r="F2130" t="b">
        <f t="shared" si="133"/>
        <v>1</v>
      </c>
      <c r="G2130" t="str">
        <f t="shared" si="134"/>
        <v/>
      </c>
      <c r="H2130">
        <f t="shared" si="135"/>
        <v>236</v>
      </c>
    </row>
    <row r="2131" spans="2:8" x14ac:dyDescent="0.35">
      <c r="B2131" s="6">
        <v>2128</v>
      </c>
      <c r="C2131" t="str">
        <f>INDEX(state,MATCH(Bonus_StatAn!$B2131,Analysis!$A:$A,0))</f>
        <v>failed</v>
      </c>
      <c r="D2131" s="6">
        <f>INDEX(backers,MATCH(Bonus_StatAn!$B2131,Analysis!$A:$A,0))</f>
        <v>1</v>
      </c>
      <c r="E2131" t="b">
        <f t="shared" si="132"/>
        <v>0</v>
      </c>
      <c r="F2131" t="b">
        <f t="shared" si="133"/>
        <v>1</v>
      </c>
      <c r="G2131" t="str">
        <f t="shared" si="134"/>
        <v/>
      </c>
      <c r="H2131">
        <f t="shared" si="135"/>
        <v>1</v>
      </c>
    </row>
    <row r="2132" spans="2:8" x14ac:dyDescent="0.35">
      <c r="B2132" s="6">
        <v>2129</v>
      </c>
      <c r="C2132" t="str">
        <f>INDEX(state,MATCH(Bonus_StatAn!$B2132,Analysis!$A:$A,0))</f>
        <v>failed</v>
      </c>
      <c r="D2132" s="6">
        <f>INDEX(backers,MATCH(Bonus_StatAn!$B2132,Analysis!$A:$A,0))</f>
        <v>12</v>
      </c>
      <c r="E2132" t="b">
        <f t="shared" si="132"/>
        <v>0</v>
      </c>
      <c r="F2132" t="b">
        <f t="shared" si="133"/>
        <v>1</v>
      </c>
      <c r="G2132" t="str">
        <f t="shared" si="134"/>
        <v/>
      </c>
      <c r="H2132">
        <f t="shared" si="135"/>
        <v>12</v>
      </c>
    </row>
    <row r="2133" spans="2:8" x14ac:dyDescent="0.35">
      <c r="B2133" s="6">
        <v>2130</v>
      </c>
      <c r="C2133" t="str">
        <f>INDEX(state,MATCH(Bonus_StatAn!$B2133,Analysis!$A:$A,0))</f>
        <v>failed</v>
      </c>
      <c r="D2133" s="6">
        <f>INDEX(backers,MATCH(Bonus_StatAn!$B2133,Analysis!$A:$A,0))</f>
        <v>4</v>
      </c>
      <c r="E2133" t="b">
        <f t="shared" si="132"/>
        <v>0</v>
      </c>
      <c r="F2133" t="b">
        <f t="shared" si="133"/>
        <v>1</v>
      </c>
      <c r="G2133" t="str">
        <f t="shared" si="134"/>
        <v/>
      </c>
      <c r="H2133">
        <f t="shared" si="135"/>
        <v>4</v>
      </c>
    </row>
    <row r="2134" spans="2:8" x14ac:dyDescent="0.35">
      <c r="B2134" s="6">
        <v>2131</v>
      </c>
      <c r="C2134" t="str">
        <f>INDEX(state,MATCH(Bonus_StatAn!$B2134,Analysis!$A:$A,0))</f>
        <v>failed</v>
      </c>
      <c r="D2134" s="6">
        <f>INDEX(backers,MATCH(Bonus_StatAn!$B2134,Analysis!$A:$A,0))</f>
        <v>3</v>
      </c>
      <c r="E2134" t="b">
        <f t="shared" si="132"/>
        <v>0</v>
      </c>
      <c r="F2134" t="b">
        <f t="shared" si="133"/>
        <v>1</v>
      </c>
      <c r="G2134" t="str">
        <f t="shared" si="134"/>
        <v/>
      </c>
      <c r="H2134">
        <f t="shared" si="135"/>
        <v>3</v>
      </c>
    </row>
    <row r="2135" spans="2:8" x14ac:dyDescent="0.35">
      <c r="B2135" s="6">
        <v>2132</v>
      </c>
      <c r="C2135" t="str">
        <f>INDEX(state,MATCH(Bonus_StatAn!$B2135,Analysis!$A:$A,0))</f>
        <v>failed</v>
      </c>
      <c r="D2135" s="6">
        <f>INDEX(backers,MATCH(Bonus_StatAn!$B2135,Analysis!$A:$A,0))</f>
        <v>99</v>
      </c>
      <c r="E2135" t="b">
        <f t="shared" si="132"/>
        <v>0</v>
      </c>
      <c r="F2135" t="b">
        <f t="shared" si="133"/>
        <v>1</v>
      </c>
      <c r="G2135" t="str">
        <f t="shared" si="134"/>
        <v/>
      </c>
      <c r="H2135">
        <f t="shared" si="135"/>
        <v>99</v>
      </c>
    </row>
    <row r="2136" spans="2:8" x14ac:dyDescent="0.35">
      <c r="B2136" s="6">
        <v>2133</v>
      </c>
      <c r="C2136" t="str">
        <f>INDEX(state,MATCH(Bonus_StatAn!$B2136,Analysis!$A:$A,0))</f>
        <v>failed</v>
      </c>
      <c r="D2136" s="6">
        <f>INDEX(backers,MATCH(Bonus_StatAn!$B2136,Analysis!$A:$A,0))</f>
        <v>3</v>
      </c>
      <c r="E2136" t="b">
        <f t="shared" si="132"/>
        <v>0</v>
      </c>
      <c r="F2136" t="b">
        <f t="shared" si="133"/>
        <v>1</v>
      </c>
      <c r="G2136" t="str">
        <f t="shared" si="134"/>
        <v/>
      </c>
      <c r="H2136">
        <f t="shared" si="135"/>
        <v>3</v>
      </c>
    </row>
    <row r="2137" spans="2:8" x14ac:dyDescent="0.35">
      <c r="B2137" s="6">
        <v>2134</v>
      </c>
      <c r="C2137" t="str">
        <f>INDEX(state,MATCH(Bonus_StatAn!$B2137,Analysis!$A:$A,0))</f>
        <v>failed</v>
      </c>
      <c r="D2137" s="6">
        <f>INDEX(backers,MATCH(Bonus_StatAn!$B2137,Analysis!$A:$A,0))</f>
        <v>3</v>
      </c>
      <c r="E2137" t="b">
        <f t="shared" si="132"/>
        <v>0</v>
      </c>
      <c r="F2137" t="b">
        <f t="shared" si="133"/>
        <v>1</v>
      </c>
      <c r="G2137" t="str">
        <f t="shared" si="134"/>
        <v/>
      </c>
      <c r="H2137">
        <f t="shared" si="135"/>
        <v>3</v>
      </c>
    </row>
    <row r="2138" spans="2:8" x14ac:dyDescent="0.35">
      <c r="B2138" s="6">
        <v>2135</v>
      </c>
      <c r="C2138" t="str">
        <f>INDEX(state,MATCH(Bonus_StatAn!$B2138,Analysis!$A:$A,0))</f>
        <v>failed</v>
      </c>
      <c r="D2138" s="6">
        <f>INDEX(backers,MATCH(Bonus_StatAn!$B2138,Analysis!$A:$A,0))</f>
        <v>22</v>
      </c>
      <c r="E2138" t="b">
        <f t="shared" si="132"/>
        <v>0</v>
      </c>
      <c r="F2138" t="b">
        <f t="shared" si="133"/>
        <v>1</v>
      </c>
      <c r="G2138" t="str">
        <f t="shared" si="134"/>
        <v/>
      </c>
      <c r="H2138">
        <f t="shared" si="135"/>
        <v>22</v>
      </c>
    </row>
    <row r="2139" spans="2:8" x14ac:dyDescent="0.35">
      <c r="B2139" s="6">
        <v>2136</v>
      </c>
      <c r="C2139" t="str">
        <f>INDEX(state,MATCH(Bonus_StatAn!$B2139,Analysis!$A:$A,0))</f>
        <v>failed</v>
      </c>
      <c r="D2139" s="6">
        <f>INDEX(backers,MATCH(Bonus_StatAn!$B2139,Analysis!$A:$A,0))</f>
        <v>4</v>
      </c>
      <c r="E2139" t="b">
        <f t="shared" si="132"/>
        <v>0</v>
      </c>
      <c r="F2139" t="b">
        <f t="shared" si="133"/>
        <v>1</v>
      </c>
      <c r="G2139" t="str">
        <f t="shared" si="134"/>
        <v/>
      </c>
      <c r="H2139">
        <f t="shared" si="135"/>
        <v>4</v>
      </c>
    </row>
    <row r="2140" spans="2:8" x14ac:dyDescent="0.35">
      <c r="B2140" s="6">
        <v>2137</v>
      </c>
      <c r="C2140" t="str">
        <f>INDEX(state,MATCH(Bonus_StatAn!$B2140,Analysis!$A:$A,0))</f>
        <v>failed</v>
      </c>
      <c r="D2140" s="6">
        <f>INDEX(backers,MATCH(Bonus_StatAn!$B2140,Analysis!$A:$A,0))</f>
        <v>534</v>
      </c>
      <c r="E2140" t="b">
        <f t="shared" si="132"/>
        <v>0</v>
      </c>
      <c r="F2140" t="b">
        <f t="shared" si="133"/>
        <v>1</v>
      </c>
      <c r="G2140" t="str">
        <f t="shared" si="134"/>
        <v/>
      </c>
      <c r="H2140">
        <f t="shared" si="135"/>
        <v>534</v>
      </c>
    </row>
    <row r="2141" spans="2:8" x14ac:dyDescent="0.35">
      <c r="B2141" s="6">
        <v>2138</v>
      </c>
      <c r="C2141" t="str">
        <f>INDEX(state,MATCH(Bonus_StatAn!$B2141,Analysis!$A:$A,0))</f>
        <v>failed</v>
      </c>
      <c r="D2141" s="6">
        <f>INDEX(backers,MATCH(Bonus_StatAn!$B2141,Analysis!$A:$A,0))</f>
        <v>12</v>
      </c>
      <c r="E2141" t="b">
        <f t="shared" si="132"/>
        <v>0</v>
      </c>
      <c r="F2141" t="b">
        <f t="shared" si="133"/>
        <v>1</v>
      </c>
      <c r="G2141" t="str">
        <f t="shared" si="134"/>
        <v/>
      </c>
      <c r="H2141">
        <f t="shared" si="135"/>
        <v>12</v>
      </c>
    </row>
    <row r="2142" spans="2:8" x14ac:dyDescent="0.35">
      <c r="B2142" s="6">
        <v>2139</v>
      </c>
      <c r="C2142" t="str">
        <f>INDEX(state,MATCH(Bonus_StatAn!$B2142,Analysis!$A:$A,0))</f>
        <v>failed</v>
      </c>
      <c r="D2142" s="6">
        <f>INDEX(backers,MATCH(Bonus_StatAn!$B2142,Analysis!$A:$A,0))</f>
        <v>56</v>
      </c>
      <c r="E2142" t="b">
        <f t="shared" si="132"/>
        <v>0</v>
      </c>
      <c r="F2142" t="b">
        <f t="shared" si="133"/>
        <v>1</v>
      </c>
      <c r="G2142" t="str">
        <f t="shared" si="134"/>
        <v/>
      </c>
      <c r="H2142">
        <f t="shared" si="135"/>
        <v>56</v>
      </c>
    </row>
    <row r="2143" spans="2:8" x14ac:dyDescent="0.35">
      <c r="B2143" s="6">
        <v>2140</v>
      </c>
      <c r="C2143" t="str">
        <f>INDEX(state,MATCH(Bonus_StatAn!$B2143,Analysis!$A:$A,0))</f>
        <v>failed</v>
      </c>
      <c r="D2143" s="6">
        <f>INDEX(backers,MATCH(Bonus_StatAn!$B2143,Analysis!$A:$A,0))</f>
        <v>11</v>
      </c>
      <c r="E2143" t="b">
        <f t="shared" si="132"/>
        <v>0</v>
      </c>
      <c r="F2143" t="b">
        <f t="shared" si="133"/>
        <v>1</v>
      </c>
      <c r="G2143" t="str">
        <f t="shared" si="134"/>
        <v/>
      </c>
      <c r="H2143">
        <f t="shared" si="135"/>
        <v>11</v>
      </c>
    </row>
    <row r="2144" spans="2:8" x14ac:dyDescent="0.35">
      <c r="B2144" s="6">
        <v>2141</v>
      </c>
      <c r="C2144" t="str">
        <f>INDEX(state,MATCH(Bonus_StatAn!$B2144,Analysis!$A:$A,0))</f>
        <v>failed</v>
      </c>
      <c r="D2144" s="6">
        <f>INDEX(backers,MATCH(Bonus_StatAn!$B2144,Analysis!$A:$A,0))</f>
        <v>0</v>
      </c>
      <c r="E2144" t="b">
        <f t="shared" si="132"/>
        <v>0</v>
      </c>
      <c r="F2144" t="b">
        <f t="shared" si="133"/>
        <v>1</v>
      </c>
      <c r="G2144" t="str">
        <f t="shared" si="134"/>
        <v/>
      </c>
      <c r="H2144">
        <f t="shared" si="135"/>
        <v>0</v>
      </c>
    </row>
    <row r="2145" spans="2:8" x14ac:dyDescent="0.35">
      <c r="B2145" s="6">
        <v>2142</v>
      </c>
      <c r="C2145" t="str">
        <f>INDEX(state,MATCH(Bonus_StatAn!$B2145,Analysis!$A:$A,0))</f>
        <v>failed</v>
      </c>
      <c r="D2145" s="6">
        <f>INDEX(backers,MATCH(Bonus_StatAn!$B2145,Analysis!$A:$A,0))</f>
        <v>12</v>
      </c>
      <c r="E2145" t="b">
        <f t="shared" si="132"/>
        <v>0</v>
      </c>
      <c r="F2145" t="b">
        <f t="shared" si="133"/>
        <v>1</v>
      </c>
      <c r="G2145" t="str">
        <f t="shared" si="134"/>
        <v/>
      </c>
      <c r="H2145">
        <f t="shared" si="135"/>
        <v>12</v>
      </c>
    </row>
    <row r="2146" spans="2:8" x14ac:dyDescent="0.35">
      <c r="B2146" s="6">
        <v>2143</v>
      </c>
      <c r="C2146" t="str">
        <f>INDEX(state,MATCH(Bonus_StatAn!$B2146,Analysis!$A:$A,0))</f>
        <v>failed</v>
      </c>
      <c r="D2146" s="6">
        <f>INDEX(backers,MATCH(Bonus_StatAn!$B2146,Analysis!$A:$A,0))</f>
        <v>5</v>
      </c>
      <c r="E2146" t="b">
        <f t="shared" si="132"/>
        <v>0</v>
      </c>
      <c r="F2146" t="b">
        <f t="shared" si="133"/>
        <v>1</v>
      </c>
      <c r="G2146" t="str">
        <f t="shared" si="134"/>
        <v/>
      </c>
      <c r="H2146">
        <f t="shared" si="135"/>
        <v>5</v>
      </c>
    </row>
    <row r="2147" spans="2:8" x14ac:dyDescent="0.35">
      <c r="B2147" s="6">
        <v>2144</v>
      </c>
      <c r="C2147" t="str">
        <f>INDEX(state,MATCH(Bonus_StatAn!$B2147,Analysis!$A:$A,0))</f>
        <v>failed</v>
      </c>
      <c r="D2147" s="6">
        <f>INDEX(backers,MATCH(Bonus_StatAn!$B2147,Analysis!$A:$A,0))</f>
        <v>24</v>
      </c>
      <c r="E2147" t="b">
        <f t="shared" si="132"/>
        <v>0</v>
      </c>
      <c r="F2147" t="b">
        <f t="shared" si="133"/>
        <v>1</v>
      </c>
      <c r="G2147" t="str">
        <f t="shared" si="134"/>
        <v/>
      </c>
      <c r="H2147">
        <f t="shared" si="135"/>
        <v>24</v>
      </c>
    </row>
    <row r="2148" spans="2:8" x14ac:dyDescent="0.35">
      <c r="B2148" s="6">
        <v>2145</v>
      </c>
      <c r="C2148" t="str">
        <f>INDEX(state,MATCH(Bonus_StatAn!$B2148,Analysis!$A:$A,0))</f>
        <v>failed</v>
      </c>
      <c r="D2148" s="6">
        <f>INDEX(backers,MATCH(Bonus_StatAn!$B2148,Analysis!$A:$A,0))</f>
        <v>89</v>
      </c>
      <c r="E2148" t="b">
        <f t="shared" si="132"/>
        <v>0</v>
      </c>
      <c r="F2148" t="b">
        <f t="shared" si="133"/>
        <v>1</v>
      </c>
      <c r="G2148" t="str">
        <f t="shared" si="134"/>
        <v/>
      </c>
      <c r="H2148">
        <f t="shared" si="135"/>
        <v>89</v>
      </c>
    </row>
    <row r="2149" spans="2:8" x14ac:dyDescent="0.35">
      <c r="B2149" s="6">
        <v>2146</v>
      </c>
      <c r="C2149" t="str">
        <f>INDEX(state,MATCH(Bonus_StatAn!$B2149,Analysis!$A:$A,0))</f>
        <v>failed</v>
      </c>
      <c r="D2149" s="6">
        <f>INDEX(backers,MATCH(Bonus_StatAn!$B2149,Analysis!$A:$A,0))</f>
        <v>1</v>
      </c>
      <c r="E2149" t="b">
        <f t="shared" si="132"/>
        <v>0</v>
      </c>
      <c r="F2149" t="b">
        <f t="shared" si="133"/>
        <v>1</v>
      </c>
      <c r="G2149" t="str">
        <f t="shared" si="134"/>
        <v/>
      </c>
      <c r="H2149">
        <f t="shared" si="135"/>
        <v>1</v>
      </c>
    </row>
    <row r="2150" spans="2:8" x14ac:dyDescent="0.35">
      <c r="B2150" s="6">
        <v>2147</v>
      </c>
      <c r="C2150" t="str">
        <f>INDEX(state,MATCH(Bonus_StatAn!$B2150,Analysis!$A:$A,0))</f>
        <v>failed</v>
      </c>
      <c r="D2150" s="6">
        <f>INDEX(backers,MATCH(Bonus_StatAn!$B2150,Analysis!$A:$A,0))</f>
        <v>55</v>
      </c>
      <c r="E2150" t="b">
        <f t="shared" si="132"/>
        <v>0</v>
      </c>
      <c r="F2150" t="b">
        <f t="shared" si="133"/>
        <v>1</v>
      </c>
      <c r="G2150" t="str">
        <f t="shared" si="134"/>
        <v/>
      </c>
      <c r="H2150">
        <f t="shared" si="135"/>
        <v>55</v>
      </c>
    </row>
    <row r="2151" spans="2:8" x14ac:dyDescent="0.35">
      <c r="B2151" s="6">
        <v>2148</v>
      </c>
      <c r="C2151" t="str">
        <f>INDEX(state,MATCH(Bonus_StatAn!$B2151,Analysis!$A:$A,0))</f>
        <v>failed</v>
      </c>
      <c r="D2151" s="6">
        <f>INDEX(backers,MATCH(Bonus_StatAn!$B2151,Analysis!$A:$A,0))</f>
        <v>2</v>
      </c>
      <c r="E2151" t="b">
        <f t="shared" si="132"/>
        <v>0</v>
      </c>
      <c r="F2151" t="b">
        <f t="shared" si="133"/>
        <v>1</v>
      </c>
      <c r="G2151" t="str">
        <f t="shared" si="134"/>
        <v/>
      </c>
      <c r="H2151">
        <f t="shared" si="135"/>
        <v>2</v>
      </c>
    </row>
    <row r="2152" spans="2:8" x14ac:dyDescent="0.35">
      <c r="B2152" s="6">
        <v>2149</v>
      </c>
      <c r="C2152" t="str">
        <f>INDEX(state,MATCH(Bonus_StatAn!$B2152,Analysis!$A:$A,0))</f>
        <v>failed</v>
      </c>
      <c r="D2152" s="6">
        <f>INDEX(backers,MATCH(Bonus_StatAn!$B2152,Analysis!$A:$A,0))</f>
        <v>0</v>
      </c>
      <c r="E2152" t="b">
        <f t="shared" si="132"/>
        <v>0</v>
      </c>
      <c r="F2152" t="b">
        <f t="shared" si="133"/>
        <v>1</v>
      </c>
      <c r="G2152" t="str">
        <f t="shared" si="134"/>
        <v/>
      </c>
      <c r="H2152">
        <f t="shared" si="135"/>
        <v>0</v>
      </c>
    </row>
    <row r="2153" spans="2:8" x14ac:dyDescent="0.35">
      <c r="B2153" s="6">
        <v>2150</v>
      </c>
      <c r="C2153" t="str">
        <f>INDEX(state,MATCH(Bonus_StatAn!$B2153,Analysis!$A:$A,0))</f>
        <v>failed</v>
      </c>
      <c r="D2153" s="6">
        <f>INDEX(backers,MATCH(Bonus_StatAn!$B2153,Analysis!$A:$A,0))</f>
        <v>4</v>
      </c>
      <c r="E2153" t="b">
        <f t="shared" si="132"/>
        <v>0</v>
      </c>
      <c r="F2153" t="b">
        <f t="shared" si="133"/>
        <v>1</v>
      </c>
      <c r="G2153" t="str">
        <f t="shared" si="134"/>
        <v/>
      </c>
      <c r="H2153">
        <f t="shared" si="135"/>
        <v>4</v>
      </c>
    </row>
    <row r="2154" spans="2:8" x14ac:dyDescent="0.35">
      <c r="B2154" s="6">
        <v>2151</v>
      </c>
      <c r="C2154" t="str">
        <f>INDEX(state,MATCH(Bonus_StatAn!$B2154,Analysis!$A:$A,0))</f>
        <v>failed</v>
      </c>
      <c r="D2154" s="6">
        <f>INDEX(backers,MATCH(Bonus_StatAn!$B2154,Analysis!$A:$A,0))</f>
        <v>6</v>
      </c>
      <c r="E2154" t="b">
        <f t="shared" si="132"/>
        <v>0</v>
      </c>
      <c r="F2154" t="b">
        <f t="shared" si="133"/>
        <v>1</v>
      </c>
      <c r="G2154" t="str">
        <f t="shared" si="134"/>
        <v/>
      </c>
      <c r="H2154">
        <f t="shared" si="135"/>
        <v>6</v>
      </c>
    </row>
    <row r="2155" spans="2:8" x14ac:dyDescent="0.35">
      <c r="B2155" s="6">
        <v>2152</v>
      </c>
      <c r="C2155" t="str">
        <f>INDEX(state,MATCH(Bonus_StatAn!$B2155,Analysis!$A:$A,0))</f>
        <v>failed</v>
      </c>
      <c r="D2155" s="6">
        <f>INDEX(backers,MATCH(Bonus_StatAn!$B2155,Analysis!$A:$A,0))</f>
        <v>4</v>
      </c>
      <c r="E2155" t="b">
        <f t="shared" si="132"/>
        <v>0</v>
      </c>
      <c r="F2155" t="b">
        <f t="shared" si="133"/>
        <v>1</v>
      </c>
      <c r="G2155" t="str">
        <f t="shared" si="134"/>
        <v/>
      </c>
      <c r="H2155">
        <f t="shared" si="135"/>
        <v>4</v>
      </c>
    </row>
    <row r="2156" spans="2:8" x14ac:dyDescent="0.35">
      <c r="B2156" s="6">
        <v>2153</v>
      </c>
      <c r="C2156" t="str">
        <f>INDEX(state,MATCH(Bonus_StatAn!$B2156,Analysis!$A:$A,0))</f>
        <v>failed</v>
      </c>
      <c r="D2156" s="6">
        <f>INDEX(backers,MATCH(Bonus_StatAn!$B2156,Analysis!$A:$A,0))</f>
        <v>4</v>
      </c>
      <c r="E2156" t="b">
        <f t="shared" si="132"/>
        <v>0</v>
      </c>
      <c r="F2156" t="b">
        <f t="shared" si="133"/>
        <v>1</v>
      </c>
      <c r="G2156" t="str">
        <f t="shared" si="134"/>
        <v/>
      </c>
      <c r="H2156">
        <f t="shared" si="135"/>
        <v>4</v>
      </c>
    </row>
    <row r="2157" spans="2:8" x14ac:dyDescent="0.35">
      <c r="B2157" s="6">
        <v>2154</v>
      </c>
      <c r="C2157" t="str">
        <f>INDEX(state,MATCH(Bonus_StatAn!$B2157,Analysis!$A:$A,0))</f>
        <v>failed</v>
      </c>
      <c r="D2157" s="6">
        <f>INDEX(backers,MATCH(Bonus_StatAn!$B2157,Analysis!$A:$A,0))</f>
        <v>2</v>
      </c>
      <c r="E2157" t="b">
        <f t="shared" si="132"/>
        <v>0</v>
      </c>
      <c r="F2157" t="b">
        <f t="shared" si="133"/>
        <v>1</v>
      </c>
      <c r="G2157" t="str">
        <f t="shared" si="134"/>
        <v/>
      </c>
      <c r="H2157">
        <f t="shared" si="135"/>
        <v>2</v>
      </c>
    </row>
    <row r="2158" spans="2:8" x14ac:dyDescent="0.35">
      <c r="B2158" s="6">
        <v>2155</v>
      </c>
      <c r="C2158" t="str">
        <f>INDEX(state,MATCH(Bonus_StatAn!$B2158,Analysis!$A:$A,0))</f>
        <v>failed</v>
      </c>
      <c r="D2158" s="6">
        <f>INDEX(backers,MATCH(Bonus_StatAn!$B2158,Analysis!$A:$A,0))</f>
        <v>5</v>
      </c>
      <c r="E2158" t="b">
        <f t="shared" si="132"/>
        <v>0</v>
      </c>
      <c r="F2158" t="b">
        <f t="shared" si="133"/>
        <v>1</v>
      </c>
      <c r="G2158" t="str">
        <f t="shared" si="134"/>
        <v/>
      </c>
      <c r="H2158">
        <f t="shared" si="135"/>
        <v>5</v>
      </c>
    </row>
    <row r="2159" spans="2:8" x14ac:dyDescent="0.35">
      <c r="B2159" s="6">
        <v>2156</v>
      </c>
      <c r="C2159" t="str">
        <f>INDEX(state,MATCH(Bonus_StatAn!$B2159,Analysis!$A:$A,0))</f>
        <v>failed</v>
      </c>
      <c r="D2159" s="6">
        <f>INDEX(backers,MATCH(Bonus_StatAn!$B2159,Analysis!$A:$A,0))</f>
        <v>83</v>
      </c>
      <c r="E2159" t="b">
        <f t="shared" si="132"/>
        <v>0</v>
      </c>
      <c r="F2159" t="b">
        <f t="shared" si="133"/>
        <v>1</v>
      </c>
      <c r="G2159" t="str">
        <f t="shared" si="134"/>
        <v/>
      </c>
      <c r="H2159">
        <f t="shared" si="135"/>
        <v>83</v>
      </c>
    </row>
    <row r="2160" spans="2:8" x14ac:dyDescent="0.35">
      <c r="B2160" s="6">
        <v>2157</v>
      </c>
      <c r="C2160" t="str">
        <f>INDEX(state,MATCH(Bonus_StatAn!$B2160,Analysis!$A:$A,0))</f>
        <v>failed</v>
      </c>
      <c r="D2160" s="6">
        <f>INDEX(backers,MATCH(Bonus_StatAn!$B2160,Analysis!$A:$A,0))</f>
        <v>57</v>
      </c>
      <c r="E2160" t="b">
        <f t="shared" si="132"/>
        <v>0</v>
      </c>
      <c r="F2160" t="b">
        <f t="shared" si="133"/>
        <v>1</v>
      </c>
      <c r="G2160" t="str">
        <f t="shared" si="134"/>
        <v/>
      </c>
      <c r="H2160">
        <f t="shared" si="135"/>
        <v>57</v>
      </c>
    </row>
    <row r="2161" spans="2:8" x14ac:dyDescent="0.35">
      <c r="B2161" s="6">
        <v>2158</v>
      </c>
      <c r="C2161" t="str">
        <f>INDEX(state,MATCH(Bonus_StatAn!$B2161,Analysis!$A:$A,0))</f>
        <v>failed</v>
      </c>
      <c r="D2161" s="6">
        <f>INDEX(backers,MATCH(Bonus_StatAn!$B2161,Analysis!$A:$A,0))</f>
        <v>311</v>
      </c>
      <c r="E2161" t="b">
        <f t="shared" si="132"/>
        <v>0</v>
      </c>
      <c r="F2161" t="b">
        <f t="shared" si="133"/>
        <v>1</v>
      </c>
      <c r="G2161" t="str">
        <f t="shared" si="134"/>
        <v/>
      </c>
      <c r="H2161">
        <f t="shared" si="135"/>
        <v>311</v>
      </c>
    </row>
    <row r="2162" spans="2:8" x14ac:dyDescent="0.35">
      <c r="B2162" s="6">
        <v>2159</v>
      </c>
      <c r="C2162" t="str">
        <f>INDEX(state,MATCH(Bonus_StatAn!$B2162,Analysis!$A:$A,0))</f>
        <v>failed</v>
      </c>
      <c r="D2162" s="6">
        <f>INDEX(backers,MATCH(Bonus_StatAn!$B2162,Analysis!$A:$A,0))</f>
        <v>2</v>
      </c>
      <c r="E2162" t="b">
        <f t="shared" si="132"/>
        <v>0</v>
      </c>
      <c r="F2162" t="b">
        <f t="shared" si="133"/>
        <v>1</v>
      </c>
      <c r="G2162" t="str">
        <f t="shared" si="134"/>
        <v/>
      </c>
      <c r="H2162">
        <f t="shared" si="135"/>
        <v>2</v>
      </c>
    </row>
    <row r="2163" spans="2:8" x14ac:dyDescent="0.35">
      <c r="B2163" s="6">
        <v>2160</v>
      </c>
      <c r="C2163" t="str">
        <f>INDEX(state,MATCH(Bonus_StatAn!$B2163,Analysis!$A:$A,0))</f>
        <v>failed</v>
      </c>
      <c r="D2163" s="6">
        <f>INDEX(backers,MATCH(Bonus_StatAn!$B2163,Analysis!$A:$A,0))</f>
        <v>16</v>
      </c>
      <c r="E2163" t="b">
        <f t="shared" si="132"/>
        <v>0</v>
      </c>
      <c r="F2163" t="b">
        <f t="shared" si="133"/>
        <v>1</v>
      </c>
      <c r="G2163" t="str">
        <f t="shared" si="134"/>
        <v/>
      </c>
      <c r="H2163">
        <f t="shared" si="135"/>
        <v>16</v>
      </c>
    </row>
    <row r="2164" spans="2:8" x14ac:dyDescent="0.35">
      <c r="B2164" s="6">
        <v>2161</v>
      </c>
      <c r="C2164" t="str">
        <f>INDEX(state,MATCH(Bonus_StatAn!$B2164,Analysis!$A:$A,0))</f>
        <v>successful</v>
      </c>
      <c r="D2164" s="6">
        <f>INDEX(backers,MATCH(Bonus_StatAn!$B2164,Analysis!$A:$A,0))</f>
        <v>13</v>
      </c>
      <c r="E2164" t="b">
        <f t="shared" si="132"/>
        <v>1</v>
      </c>
      <c r="F2164" t="b">
        <f t="shared" si="133"/>
        <v>0</v>
      </c>
      <c r="G2164">
        <f t="shared" si="134"/>
        <v>13</v>
      </c>
      <c r="H2164" t="str">
        <f t="shared" si="135"/>
        <v/>
      </c>
    </row>
    <row r="2165" spans="2:8" x14ac:dyDescent="0.35">
      <c r="B2165" s="6">
        <v>2162</v>
      </c>
      <c r="C2165" t="str">
        <f>INDEX(state,MATCH(Bonus_StatAn!$B2165,Analysis!$A:$A,0))</f>
        <v>successful</v>
      </c>
      <c r="D2165" s="6">
        <f>INDEX(backers,MATCH(Bonus_StatAn!$B2165,Analysis!$A:$A,0))</f>
        <v>58</v>
      </c>
      <c r="E2165" t="b">
        <f t="shared" si="132"/>
        <v>1</v>
      </c>
      <c r="F2165" t="b">
        <f t="shared" si="133"/>
        <v>0</v>
      </c>
      <c r="G2165">
        <f t="shared" si="134"/>
        <v>58</v>
      </c>
      <c r="H2165" t="str">
        <f t="shared" si="135"/>
        <v/>
      </c>
    </row>
    <row r="2166" spans="2:8" x14ac:dyDescent="0.35">
      <c r="B2166" s="6">
        <v>2163</v>
      </c>
      <c r="C2166" t="str">
        <f>INDEX(state,MATCH(Bonus_StatAn!$B2166,Analysis!$A:$A,0))</f>
        <v>successful</v>
      </c>
      <c r="D2166" s="6">
        <f>INDEX(backers,MATCH(Bonus_StatAn!$B2166,Analysis!$A:$A,0))</f>
        <v>44</v>
      </c>
      <c r="E2166" t="b">
        <f t="shared" si="132"/>
        <v>1</v>
      </c>
      <c r="F2166" t="b">
        <f t="shared" si="133"/>
        <v>0</v>
      </c>
      <c r="G2166">
        <f t="shared" si="134"/>
        <v>44</v>
      </c>
      <c r="H2166" t="str">
        <f t="shared" si="135"/>
        <v/>
      </c>
    </row>
    <row r="2167" spans="2:8" x14ac:dyDescent="0.35">
      <c r="B2167" s="6">
        <v>2164</v>
      </c>
      <c r="C2167" t="str">
        <f>INDEX(state,MATCH(Bonus_StatAn!$B2167,Analysis!$A:$A,0))</f>
        <v>successful</v>
      </c>
      <c r="D2167" s="6">
        <f>INDEX(backers,MATCH(Bonus_StatAn!$B2167,Analysis!$A:$A,0))</f>
        <v>83</v>
      </c>
      <c r="E2167" t="b">
        <f t="shared" si="132"/>
        <v>1</v>
      </c>
      <c r="F2167" t="b">
        <f t="shared" si="133"/>
        <v>0</v>
      </c>
      <c r="G2167">
        <f t="shared" si="134"/>
        <v>83</v>
      </c>
      <c r="H2167" t="str">
        <f t="shared" si="135"/>
        <v/>
      </c>
    </row>
    <row r="2168" spans="2:8" x14ac:dyDescent="0.35">
      <c r="B2168" s="6">
        <v>2165</v>
      </c>
      <c r="C2168" t="str">
        <f>INDEX(state,MATCH(Bonus_StatAn!$B2168,Analysis!$A:$A,0))</f>
        <v>successful</v>
      </c>
      <c r="D2168" s="6">
        <f>INDEX(backers,MATCH(Bonus_StatAn!$B2168,Analysis!$A:$A,0))</f>
        <v>117</v>
      </c>
      <c r="E2168" t="b">
        <f t="shared" si="132"/>
        <v>1</v>
      </c>
      <c r="F2168" t="b">
        <f t="shared" si="133"/>
        <v>0</v>
      </c>
      <c r="G2168">
        <f t="shared" si="134"/>
        <v>117</v>
      </c>
      <c r="H2168" t="str">
        <f t="shared" si="135"/>
        <v/>
      </c>
    </row>
    <row r="2169" spans="2:8" x14ac:dyDescent="0.35">
      <c r="B2169" s="6">
        <v>2166</v>
      </c>
      <c r="C2169" t="str">
        <f>INDEX(state,MATCH(Bonus_StatAn!$B2169,Analysis!$A:$A,0))</f>
        <v>successful</v>
      </c>
      <c r="D2169" s="6">
        <f>INDEX(backers,MATCH(Bonus_StatAn!$B2169,Analysis!$A:$A,0))</f>
        <v>32</v>
      </c>
      <c r="E2169" t="b">
        <f t="shared" si="132"/>
        <v>1</v>
      </c>
      <c r="F2169" t="b">
        <f t="shared" si="133"/>
        <v>0</v>
      </c>
      <c r="G2169">
        <f t="shared" si="134"/>
        <v>32</v>
      </c>
      <c r="H2169" t="str">
        <f t="shared" si="135"/>
        <v/>
      </c>
    </row>
    <row r="2170" spans="2:8" x14ac:dyDescent="0.35">
      <c r="B2170" s="6">
        <v>2167</v>
      </c>
      <c r="C2170" t="str">
        <f>INDEX(state,MATCH(Bonus_StatAn!$B2170,Analysis!$A:$A,0))</f>
        <v>successful</v>
      </c>
      <c r="D2170" s="6">
        <f>INDEX(backers,MATCH(Bonus_StatAn!$B2170,Analysis!$A:$A,0))</f>
        <v>8</v>
      </c>
      <c r="E2170" t="b">
        <f t="shared" si="132"/>
        <v>1</v>
      </c>
      <c r="F2170" t="b">
        <f t="shared" si="133"/>
        <v>0</v>
      </c>
      <c r="G2170">
        <f t="shared" si="134"/>
        <v>8</v>
      </c>
      <c r="H2170" t="str">
        <f t="shared" si="135"/>
        <v/>
      </c>
    </row>
    <row r="2171" spans="2:8" x14ac:dyDescent="0.35">
      <c r="B2171" s="6">
        <v>2168</v>
      </c>
      <c r="C2171" t="str">
        <f>INDEX(state,MATCH(Bonus_StatAn!$B2171,Analysis!$A:$A,0))</f>
        <v>successful</v>
      </c>
      <c r="D2171" s="6">
        <f>INDEX(backers,MATCH(Bonus_StatAn!$B2171,Analysis!$A:$A,0))</f>
        <v>340</v>
      </c>
      <c r="E2171" t="b">
        <f t="shared" si="132"/>
        <v>1</v>
      </c>
      <c r="F2171" t="b">
        <f t="shared" si="133"/>
        <v>0</v>
      </c>
      <c r="G2171">
        <f t="shared" si="134"/>
        <v>340</v>
      </c>
      <c r="H2171" t="str">
        <f t="shared" si="135"/>
        <v/>
      </c>
    </row>
    <row r="2172" spans="2:8" x14ac:dyDescent="0.35">
      <c r="B2172" s="6">
        <v>2169</v>
      </c>
      <c r="C2172" t="str">
        <f>INDEX(state,MATCH(Bonus_StatAn!$B2172,Analysis!$A:$A,0))</f>
        <v>successful</v>
      </c>
      <c r="D2172" s="6">
        <f>INDEX(backers,MATCH(Bonus_StatAn!$B2172,Analysis!$A:$A,0))</f>
        <v>7</v>
      </c>
      <c r="E2172" t="b">
        <f t="shared" si="132"/>
        <v>1</v>
      </c>
      <c r="F2172" t="b">
        <f t="shared" si="133"/>
        <v>0</v>
      </c>
      <c r="G2172">
        <f t="shared" si="134"/>
        <v>7</v>
      </c>
      <c r="H2172" t="str">
        <f t="shared" si="135"/>
        <v/>
      </c>
    </row>
    <row r="2173" spans="2:8" x14ac:dyDescent="0.35">
      <c r="B2173" s="6">
        <v>2170</v>
      </c>
      <c r="C2173" t="str">
        <f>INDEX(state,MATCH(Bonus_StatAn!$B2173,Analysis!$A:$A,0))</f>
        <v>successful</v>
      </c>
      <c r="D2173" s="6">
        <f>INDEX(backers,MATCH(Bonus_StatAn!$B2173,Analysis!$A:$A,0))</f>
        <v>19</v>
      </c>
      <c r="E2173" t="b">
        <f t="shared" si="132"/>
        <v>1</v>
      </c>
      <c r="F2173" t="b">
        <f t="shared" si="133"/>
        <v>0</v>
      </c>
      <c r="G2173">
        <f t="shared" si="134"/>
        <v>19</v>
      </c>
      <c r="H2173" t="str">
        <f t="shared" si="135"/>
        <v/>
      </c>
    </row>
    <row r="2174" spans="2:8" x14ac:dyDescent="0.35">
      <c r="B2174" s="6">
        <v>2171</v>
      </c>
      <c r="C2174" t="str">
        <f>INDEX(state,MATCH(Bonus_StatAn!$B2174,Analysis!$A:$A,0))</f>
        <v>successful</v>
      </c>
      <c r="D2174" s="6">
        <f>INDEX(backers,MATCH(Bonus_StatAn!$B2174,Analysis!$A:$A,0))</f>
        <v>47</v>
      </c>
      <c r="E2174" t="b">
        <f t="shared" si="132"/>
        <v>1</v>
      </c>
      <c r="F2174" t="b">
        <f t="shared" si="133"/>
        <v>0</v>
      </c>
      <c r="G2174">
        <f t="shared" si="134"/>
        <v>47</v>
      </c>
      <c r="H2174" t="str">
        <f t="shared" si="135"/>
        <v/>
      </c>
    </row>
    <row r="2175" spans="2:8" x14ac:dyDescent="0.35">
      <c r="B2175" s="6">
        <v>2172</v>
      </c>
      <c r="C2175" t="str">
        <f>INDEX(state,MATCH(Bonus_StatAn!$B2175,Analysis!$A:$A,0))</f>
        <v>successful</v>
      </c>
      <c r="D2175" s="6">
        <f>INDEX(backers,MATCH(Bonus_StatAn!$B2175,Analysis!$A:$A,0))</f>
        <v>13</v>
      </c>
      <c r="E2175" t="b">
        <f t="shared" si="132"/>
        <v>1</v>
      </c>
      <c r="F2175" t="b">
        <f t="shared" si="133"/>
        <v>0</v>
      </c>
      <c r="G2175">
        <f t="shared" si="134"/>
        <v>13</v>
      </c>
      <c r="H2175" t="str">
        <f t="shared" si="135"/>
        <v/>
      </c>
    </row>
    <row r="2176" spans="2:8" x14ac:dyDescent="0.35">
      <c r="B2176" s="6">
        <v>2173</v>
      </c>
      <c r="C2176" t="str">
        <f>INDEX(state,MATCH(Bonus_StatAn!$B2176,Analysis!$A:$A,0))</f>
        <v>successful</v>
      </c>
      <c r="D2176" s="6">
        <f>INDEX(backers,MATCH(Bonus_StatAn!$B2176,Analysis!$A:$A,0))</f>
        <v>90</v>
      </c>
      <c r="E2176" t="b">
        <f t="shared" si="132"/>
        <v>1</v>
      </c>
      <c r="F2176" t="b">
        <f t="shared" si="133"/>
        <v>0</v>
      </c>
      <c r="G2176">
        <f t="shared" si="134"/>
        <v>90</v>
      </c>
      <c r="H2176" t="str">
        <f t="shared" si="135"/>
        <v/>
      </c>
    </row>
    <row r="2177" spans="2:8" x14ac:dyDescent="0.35">
      <c r="B2177" s="6">
        <v>2174</v>
      </c>
      <c r="C2177" t="str">
        <f>INDEX(state,MATCH(Bonus_StatAn!$B2177,Analysis!$A:$A,0))</f>
        <v>successful</v>
      </c>
      <c r="D2177" s="6">
        <f>INDEX(backers,MATCH(Bonus_StatAn!$B2177,Analysis!$A:$A,0))</f>
        <v>63</v>
      </c>
      <c r="E2177" t="b">
        <f t="shared" si="132"/>
        <v>1</v>
      </c>
      <c r="F2177" t="b">
        <f t="shared" si="133"/>
        <v>0</v>
      </c>
      <c r="G2177">
        <f t="shared" si="134"/>
        <v>63</v>
      </c>
      <c r="H2177" t="str">
        <f t="shared" si="135"/>
        <v/>
      </c>
    </row>
    <row r="2178" spans="2:8" x14ac:dyDescent="0.35">
      <c r="B2178" s="6">
        <v>2175</v>
      </c>
      <c r="C2178" t="str">
        <f>INDEX(state,MATCH(Bonus_StatAn!$B2178,Analysis!$A:$A,0))</f>
        <v>successful</v>
      </c>
      <c r="D2178" s="6">
        <f>INDEX(backers,MATCH(Bonus_StatAn!$B2178,Analysis!$A:$A,0))</f>
        <v>26</v>
      </c>
      <c r="E2178" t="b">
        <f t="shared" si="132"/>
        <v>1</v>
      </c>
      <c r="F2178" t="b">
        <f t="shared" si="133"/>
        <v>0</v>
      </c>
      <c r="G2178">
        <f t="shared" si="134"/>
        <v>26</v>
      </c>
      <c r="H2178" t="str">
        <f t="shared" si="135"/>
        <v/>
      </c>
    </row>
    <row r="2179" spans="2:8" x14ac:dyDescent="0.35">
      <c r="B2179" s="6">
        <v>2176</v>
      </c>
      <c r="C2179" t="str">
        <f>INDEX(state,MATCH(Bonus_StatAn!$B2179,Analysis!$A:$A,0))</f>
        <v>successful</v>
      </c>
      <c r="D2179" s="6">
        <f>INDEX(backers,MATCH(Bonus_StatAn!$B2179,Analysis!$A:$A,0))</f>
        <v>71</v>
      </c>
      <c r="E2179" t="b">
        <f t="shared" si="132"/>
        <v>1</v>
      </c>
      <c r="F2179" t="b">
        <f t="shared" si="133"/>
        <v>0</v>
      </c>
      <c r="G2179">
        <f t="shared" si="134"/>
        <v>71</v>
      </c>
      <c r="H2179" t="str">
        <f t="shared" si="135"/>
        <v/>
      </c>
    </row>
    <row r="2180" spans="2:8" x14ac:dyDescent="0.35">
      <c r="B2180" s="6">
        <v>2177</v>
      </c>
      <c r="C2180" t="str">
        <f>INDEX(state,MATCH(Bonus_StatAn!$B2180,Analysis!$A:$A,0))</f>
        <v>successful</v>
      </c>
      <c r="D2180" s="6">
        <f>INDEX(backers,MATCH(Bonus_StatAn!$B2180,Analysis!$A:$A,0))</f>
        <v>38</v>
      </c>
      <c r="E2180" t="b">
        <f t="shared" ref="E2180:E2243" si="136">$C2180="successful"</f>
        <v>1</v>
      </c>
      <c r="F2180" t="b">
        <f t="shared" ref="F2180:F2243" si="137">OR($C2180="canceled", $C2180="failed")</f>
        <v>0</v>
      </c>
      <c r="G2180">
        <f t="shared" ref="G2180:G2243" si="138">IF($E2180, D2180, "")</f>
        <v>38</v>
      </c>
      <c r="H2180" t="str">
        <f t="shared" ref="H2180:H2243" si="139">IF(F2180, D2180, "")</f>
        <v/>
      </c>
    </row>
    <row r="2181" spans="2:8" x14ac:dyDescent="0.35">
      <c r="B2181" s="6">
        <v>2178</v>
      </c>
      <c r="C2181" t="str">
        <f>INDEX(state,MATCH(Bonus_StatAn!$B2181,Analysis!$A:$A,0))</f>
        <v>successful</v>
      </c>
      <c r="D2181" s="6">
        <f>INDEX(backers,MATCH(Bonus_StatAn!$B2181,Analysis!$A:$A,0))</f>
        <v>859</v>
      </c>
      <c r="E2181" t="b">
        <f t="shared" si="136"/>
        <v>1</v>
      </c>
      <c r="F2181" t="b">
        <f t="shared" si="137"/>
        <v>0</v>
      </c>
      <c r="G2181">
        <f t="shared" si="138"/>
        <v>859</v>
      </c>
      <c r="H2181" t="str">
        <f t="shared" si="139"/>
        <v/>
      </c>
    </row>
    <row r="2182" spans="2:8" x14ac:dyDescent="0.35">
      <c r="B2182" s="6">
        <v>2179</v>
      </c>
      <c r="C2182" t="str">
        <f>INDEX(state,MATCH(Bonus_StatAn!$B2182,Analysis!$A:$A,0))</f>
        <v>successful</v>
      </c>
      <c r="D2182" s="6">
        <f>INDEX(backers,MATCH(Bonus_StatAn!$B2182,Analysis!$A:$A,0))</f>
        <v>21</v>
      </c>
      <c r="E2182" t="b">
        <f t="shared" si="136"/>
        <v>1</v>
      </c>
      <c r="F2182" t="b">
        <f t="shared" si="137"/>
        <v>0</v>
      </c>
      <c r="G2182">
        <f t="shared" si="138"/>
        <v>21</v>
      </c>
      <c r="H2182" t="str">
        <f t="shared" si="139"/>
        <v/>
      </c>
    </row>
    <row r="2183" spans="2:8" x14ac:dyDescent="0.35">
      <c r="B2183" s="6">
        <v>2180</v>
      </c>
      <c r="C2183" t="str">
        <f>INDEX(state,MATCH(Bonus_StatAn!$B2183,Analysis!$A:$A,0))</f>
        <v>successful</v>
      </c>
      <c r="D2183" s="6">
        <f>INDEX(backers,MATCH(Bonus_StatAn!$B2183,Analysis!$A:$A,0))</f>
        <v>78</v>
      </c>
      <c r="E2183" t="b">
        <f t="shared" si="136"/>
        <v>1</v>
      </c>
      <c r="F2183" t="b">
        <f t="shared" si="137"/>
        <v>0</v>
      </c>
      <c r="G2183">
        <f t="shared" si="138"/>
        <v>78</v>
      </c>
      <c r="H2183" t="str">
        <f t="shared" si="139"/>
        <v/>
      </c>
    </row>
    <row r="2184" spans="2:8" x14ac:dyDescent="0.35">
      <c r="B2184" s="6">
        <v>2181</v>
      </c>
      <c r="C2184" t="str">
        <f>INDEX(state,MATCH(Bonus_StatAn!$B2184,Analysis!$A:$A,0))</f>
        <v>successful</v>
      </c>
      <c r="D2184" s="6">
        <f>INDEX(backers,MATCH(Bonus_StatAn!$B2184,Analysis!$A:$A,0))</f>
        <v>53</v>
      </c>
      <c r="E2184" t="b">
        <f t="shared" si="136"/>
        <v>1</v>
      </c>
      <c r="F2184" t="b">
        <f t="shared" si="137"/>
        <v>0</v>
      </c>
      <c r="G2184">
        <f t="shared" si="138"/>
        <v>53</v>
      </c>
      <c r="H2184" t="str">
        <f t="shared" si="139"/>
        <v/>
      </c>
    </row>
    <row r="2185" spans="2:8" x14ac:dyDescent="0.35">
      <c r="B2185" s="6">
        <v>2182</v>
      </c>
      <c r="C2185" t="str">
        <f>INDEX(state,MATCH(Bonus_StatAn!$B2185,Analysis!$A:$A,0))</f>
        <v>successful</v>
      </c>
      <c r="D2185" s="6">
        <f>INDEX(backers,MATCH(Bonus_StatAn!$B2185,Analysis!$A:$A,0))</f>
        <v>356</v>
      </c>
      <c r="E2185" t="b">
        <f t="shared" si="136"/>
        <v>1</v>
      </c>
      <c r="F2185" t="b">
        <f t="shared" si="137"/>
        <v>0</v>
      </c>
      <c r="G2185">
        <f t="shared" si="138"/>
        <v>356</v>
      </c>
      <c r="H2185" t="str">
        <f t="shared" si="139"/>
        <v/>
      </c>
    </row>
    <row r="2186" spans="2:8" x14ac:dyDescent="0.35">
      <c r="B2186" s="6">
        <v>2183</v>
      </c>
      <c r="C2186" t="str">
        <f>INDEX(state,MATCH(Bonus_StatAn!$B2186,Analysis!$A:$A,0))</f>
        <v>successful</v>
      </c>
      <c r="D2186" s="6">
        <f>INDEX(backers,MATCH(Bonus_StatAn!$B2186,Analysis!$A:$A,0))</f>
        <v>279</v>
      </c>
      <c r="E2186" t="b">
        <f t="shared" si="136"/>
        <v>1</v>
      </c>
      <c r="F2186" t="b">
        <f t="shared" si="137"/>
        <v>0</v>
      </c>
      <c r="G2186">
        <f t="shared" si="138"/>
        <v>279</v>
      </c>
      <c r="H2186" t="str">
        <f t="shared" si="139"/>
        <v/>
      </c>
    </row>
    <row r="2187" spans="2:8" x14ac:dyDescent="0.35">
      <c r="B2187" s="6">
        <v>2184</v>
      </c>
      <c r="C2187" t="str">
        <f>INDEX(state,MATCH(Bonus_StatAn!$B2187,Analysis!$A:$A,0))</f>
        <v>successful</v>
      </c>
      <c r="D2187" s="6">
        <f>INDEX(backers,MATCH(Bonus_StatAn!$B2187,Analysis!$A:$A,0))</f>
        <v>266</v>
      </c>
      <c r="E2187" t="b">
        <f t="shared" si="136"/>
        <v>1</v>
      </c>
      <c r="F2187" t="b">
        <f t="shared" si="137"/>
        <v>0</v>
      </c>
      <c r="G2187">
        <f t="shared" si="138"/>
        <v>266</v>
      </c>
      <c r="H2187" t="str">
        <f t="shared" si="139"/>
        <v/>
      </c>
    </row>
    <row r="2188" spans="2:8" x14ac:dyDescent="0.35">
      <c r="B2188" s="6">
        <v>2185</v>
      </c>
      <c r="C2188" t="str">
        <f>INDEX(state,MATCH(Bonus_StatAn!$B2188,Analysis!$A:$A,0))</f>
        <v>successful</v>
      </c>
      <c r="D2188" s="6">
        <f>INDEX(backers,MATCH(Bonus_StatAn!$B2188,Analysis!$A:$A,0))</f>
        <v>623</v>
      </c>
      <c r="E2188" t="b">
        <f t="shared" si="136"/>
        <v>1</v>
      </c>
      <c r="F2188" t="b">
        <f t="shared" si="137"/>
        <v>0</v>
      </c>
      <c r="G2188">
        <f t="shared" si="138"/>
        <v>623</v>
      </c>
      <c r="H2188" t="str">
        <f t="shared" si="139"/>
        <v/>
      </c>
    </row>
    <row r="2189" spans="2:8" x14ac:dyDescent="0.35">
      <c r="B2189" s="6">
        <v>2186</v>
      </c>
      <c r="C2189" t="str">
        <f>INDEX(state,MATCH(Bonus_StatAn!$B2189,Analysis!$A:$A,0))</f>
        <v>successful</v>
      </c>
      <c r="D2189" s="6">
        <f>INDEX(backers,MATCH(Bonus_StatAn!$B2189,Analysis!$A:$A,0))</f>
        <v>392</v>
      </c>
      <c r="E2189" t="b">
        <f t="shared" si="136"/>
        <v>1</v>
      </c>
      <c r="F2189" t="b">
        <f t="shared" si="137"/>
        <v>0</v>
      </c>
      <c r="G2189">
        <f t="shared" si="138"/>
        <v>392</v>
      </c>
      <c r="H2189" t="str">
        <f t="shared" si="139"/>
        <v/>
      </c>
    </row>
    <row r="2190" spans="2:8" x14ac:dyDescent="0.35">
      <c r="B2190" s="6">
        <v>2187</v>
      </c>
      <c r="C2190" t="str">
        <f>INDEX(state,MATCH(Bonus_StatAn!$B2190,Analysis!$A:$A,0))</f>
        <v>successful</v>
      </c>
      <c r="D2190" s="6">
        <f>INDEX(backers,MATCH(Bonus_StatAn!$B2190,Analysis!$A:$A,0))</f>
        <v>3562</v>
      </c>
      <c r="E2190" t="b">
        <f t="shared" si="136"/>
        <v>1</v>
      </c>
      <c r="F2190" t="b">
        <f t="shared" si="137"/>
        <v>0</v>
      </c>
      <c r="G2190">
        <f t="shared" si="138"/>
        <v>3562</v>
      </c>
      <c r="H2190" t="str">
        <f t="shared" si="139"/>
        <v/>
      </c>
    </row>
    <row r="2191" spans="2:8" x14ac:dyDescent="0.35">
      <c r="B2191" s="6">
        <v>2188</v>
      </c>
      <c r="C2191" t="str">
        <f>INDEX(state,MATCH(Bonus_StatAn!$B2191,Analysis!$A:$A,0))</f>
        <v>successful</v>
      </c>
      <c r="D2191" s="6">
        <f>INDEX(backers,MATCH(Bonus_StatAn!$B2191,Analysis!$A:$A,0))</f>
        <v>514</v>
      </c>
      <c r="E2191" t="b">
        <f t="shared" si="136"/>
        <v>1</v>
      </c>
      <c r="F2191" t="b">
        <f t="shared" si="137"/>
        <v>0</v>
      </c>
      <c r="G2191">
        <f t="shared" si="138"/>
        <v>514</v>
      </c>
      <c r="H2191" t="str">
        <f t="shared" si="139"/>
        <v/>
      </c>
    </row>
    <row r="2192" spans="2:8" x14ac:dyDescent="0.35">
      <c r="B2192" s="6">
        <v>2189</v>
      </c>
      <c r="C2192" t="str">
        <f>INDEX(state,MATCH(Bonus_StatAn!$B2192,Analysis!$A:$A,0))</f>
        <v>successful</v>
      </c>
      <c r="D2192" s="6">
        <f>INDEX(backers,MATCH(Bonus_StatAn!$B2192,Analysis!$A:$A,0))</f>
        <v>88</v>
      </c>
      <c r="E2192" t="b">
        <f t="shared" si="136"/>
        <v>1</v>
      </c>
      <c r="F2192" t="b">
        <f t="shared" si="137"/>
        <v>0</v>
      </c>
      <c r="G2192">
        <f t="shared" si="138"/>
        <v>88</v>
      </c>
      <c r="H2192" t="str">
        <f t="shared" si="139"/>
        <v/>
      </c>
    </row>
    <row r="2193" spans="2:8" x14ac:dyDescent="0.35">
      <c r="B2193" s="6">
        <v>2190</v>
      </c>
      <c r="C2193" t="str">
        <f>INDEX(state,MATCH(Bonus_StatAn!$B2193,Analysis!$A:$A,0))</f>
        <v>successful</v>
      </c>
      <c r="D2193" s="6">
        <f>INDEX(backers,MATCH(Bonus_StatAn!$B2193,Analysis!$A:$A,0))</f>
        <v>537</v>
      </c>
      <c r="E2193" t="b">
        <f t="shared" si="136"/>
        <v>1</v>
      </c>
      <c r="F2193" t="b">
        <f t="shared" si="137"/>
        <v>0</v>
      </c>
      <c r="G2193">
        <f t="shared" si="138"/>
        <v>537</v>
      </c>
      <c r="H2193" t="str">
        <f t="shared" si="139"/>
        <v/>
      </c>
    </row>
    <row r="2194" spans="2:8" x14ac:dyDescent="0.35">
      <c r="B2194" s="6">
        <v>2191</v>
      </c>
      <c r="C2194" t="str">
        <f>INDEX(state,MATCH(Bonus_StatAn!$B2194,Analysis!$A:$A,0))</f>
        <v>successful</v>
      </c>
      <c r="D2194" s="6">
        <f>INDEX(backers,MATCH(Bonus_StatAn!$B2194,Analysis!$A:$A,0))</f>
        <v>25</v>
      </c>
      <c r="E2194" t="b">
        <f t="shared" si="136"/>
        <v>1</v>
      </c>
      <c r="F2194" t="b">
        <f t="shared" si="137"/>
        <v>0</v>
      </c>
      <c r="G2194">
        <f t="shared" si="138"/>
        <v>25</v>
      </c>
      <c r="H2194" t="str">
        <f t="shared" si="139"/>
        <v/>
      </c>
    </row>
    <row r="2195" spans="2:8" x14ac:dyDescent="0.35">
      <c r="B2195" s="6">
        <v>2192</v>
      </c>
      <c r="C2195" t="str">
        <f>INDEX(state,MATCH(Bonus_StatAn!$B2195,Analysis!$A:$A,0))</f>
        <v>successful</v>
      </c>
      <c r="D2195" s="6">
        <f>INDEX(backers,MATCH(Bonus_StatAn!$B2195,Analysis!$A:$A,0))</f>
        <v>3238</v>
      </c>
      <c r="E2195" t="b">
        <f t="shared" si="136"/>
        <v>1</v>
      </c>
      <c r="F2195" t="b">
        <f t="shared" si="137"/>
        <v>0</v>
      </c>
      <c r="G2195">
        <f t="shared" si="138"/>
        <v>3238</v>
      </c>
      <c r="H2195" t="str">
        <f t="shared" si="139"/>
        <v/>
      </c>
    </row>
    <row r="2196" spans="2:8" x14ac:dyDescent="0.35">
      <c r="B2196" s="6">
        <v>2193</v>
      </c>
      <c r="C2196" t="str">
        <f>INDEX(state,MATCH(Bonus_StatAn!$B2196,Analysis!$A:$A,0))</f>
        <v>successful</v>
      </c>
      <c r="D2196" s="6">
        <f>INDEX(backers,MATCH(Bonus_StatAn!$B2196,Analysis!$A:$A,0))</f>
        <v>897</v>
      </c>
      <c r="E2196" t="b">
        <f t="shared" si="136"/>
        <v>1</v>
      </c>
      <c r="F2196" t="b">
        <f t="shared" si="137"/>
        <v>0</v>
      </c>
      <c r="G2196">
        <f t="shared" si="138"/>
        <v>897</v>
      </c>
      <c r="H2196" t="str">
        <f t="shared" si="139"/>
        <v/>
      </c>
    </row>
    <row r="2197" spans="2:8" x14ac:dyDescent="0.35">
      <c r="B2197" s="6">
        <v>2194</v>
      </c>
      <c r="C2197" t="str">
        <f>INDEX(state,MATCH(Bonus_StatAn!$B2197,Analysis!$A:$A,0))</f>
        <v>successful</v>
      </c>
      <c r="D2197" s="6">
        <f>INDEX(backers,MATCH(Bonus_StatAn!$B2197,Analysis!$A:$A,0))</f>
        <v>878</v>
      </c>
      <c r="E2197" t="b">
        <f t="shared" si="136"/>
        <v>1</v>
      </c>
      <c r="F2197" t="b">
        <f t="shared" si="137"/>
        <v>0</v>
      </c>
      <c r="G2197">
        <f t="shared" si="138"/>
        <v>878</v>
      </c>
      <c r="H2197" t="str">
        <f t="shared" si="139"/>
        <v/>
      </c>
    </row>
    <row r="2198" spans="2:8" x14ac:dyDescent="0.35">
      <c r="B2198" s="6">
        <v>2195</v>
      </c>
      <c r="C2198" t="str">
        <f>INDEX(state,MATCH(Bonus_StatAn!$B2198,Analysis!$A:$A,0))</f>
        <v>successful</v>
      </c>
      <c r="D2198" s="6">
        <f>INDEX(backers,MATCH(Bonus_StatAn!$B2198,Analysis!$A:$A,0))</f>
        <v>115</v>
      </c>
      <c r="E2198" t="b">
        <f t="shared" si="136"/>
        <v>1</v>
      </c>
      <c r="F2198" t="b">
        <f t="shared" si="137"/>
        <v>0</v>
      </c>
      <c r="G2198">
        <f t="shared" si="138"/>
        <v>115</v>
      </c>
      <c r="H2198" t="str">
        <f t="shared" si="139"/>
        <v/>
      </c>
    </row>
    <row r="2199" spans="2:8" x14ac:dyDescent="0.35">
      <c r="B2199" s="6">
        <v>2196</v>
      </c>
      <c r="C2199" t="str">
        <f>INDEX(state,MATCH(Bonus_StatAn!$B2199,Analysis!$A:$A,0))</f>
        <v>successful</v>
      </c>
      <c r="D2199" s="6">
        <f>INDEX(backers,MATCH(Bonus_StatAn!$B2199,Analysis!$A:$A,0))</f>
        <v>234</v>
      </c>
      <c r="E2199" t="b">
        <f t="shared" si="136"/>
        <v>1</v>
      </c>
      <c r="F2199" t="b">
        <f t="shared" si="137"/>
        <v>0</v>
      </c>
      <c r="G2199">
        <f t="shared" si="138"/>
        <v>234</v>
      </c>
      <c r="H2199" t="str">
        <f t="shared" si="139"/>
        <v/>
      </c>
    </row>
    <row r="2200" spans="2:8" x14ac:dyDescent="0.35">
      <c r="B2200" s="6">
        <v>2197</v>
      </c>
      <c r="C2200" t="str">
        <f>INDEX(state,MATCH(Bonus_StatAn!$B2200,Analysis!$A:$A,0))</f>
        <v>successful</v>
      </c>
      <c r="D2200" s="6">
        <f>INDEX(backers,MATCH(Bonus_StatAn!$B2200,Analysis!$A:$A,0))</f>
        <v>4330</v>
      </c>
      <c r="E2200" t="b">
        <f t="shared" si="136"/>
        <v>1</v>
      </c>
      <c r="F2200" t="b">
        <f t="shared" si="137"/>
        <v>0</v>
      </c>
      <c r="G2200">
        <f t="shared" si="138"/>
        <v>4330</v>
      </c>
      <c r="H2200" t="str">
        <f t="shared" si="139"/>
        <v/>
      </c>
    </row>
    <row r="2201" spans="2:8" x14ac:dyDescent="0.35">
      <c r="B2201" s="6">
        <v>2198</v>
      </c>
      <c r="C2201" t="str">
        <f>INDEX(state,MATCH(Bonus_StatAn!$B2201,Analysis!$A:$A,0))</f>
        <v>successful</v>
      </c>
      <c r="D2201" s="6">
        <f>INDEX(backers,MATCH(Bonus_StatAn!$B2201,Analysis!$A:$A,0))</f>
        <v>651</v>
      </c>
      <c r="E2201" t="b">
        <f t="shared" si="136"/>
        <v>1</v>
      </c>
      <c r="F2201" t="b">
        <f t="shared" si="137"/>
        <v>0</v>
      </c>
      <c r="G2201">
        <f t="shared" si="138"/>
        <v>651</v>
      </c>
      <c r="H2201" t="str">
        <f t="shared" si="139"/>
        <v/>
      </c>
    </row>
    <row r="2202" spans="2:8" x14ac:dyDescent="0.35">
      <c r="B2202" s="6">
        <v>2199</v>
      </c>
      <c r="C2202" t="str">
        <f>INDEX(state,MATCH(Bonus_StatAn!$B2202,Analysis!$A:$A,0))</f>
        <v>successful</v>
      </c>
      <c r="D2202" s="6">
        <f>INDEX(backers,MATCH(Bonus_StatAn!$B2202,Analysis!$A:$A,0))</f>
        <v>251</v>
      </c>
      <c r="E2202" t="b">
        <f t="shared" si="136"/>
        <v>1</v>
      </c>
      <c r="F2202" t="b">
        <f t="shared" si="137"/>
        <v>0</v>
      </c>
      <c r="G2202">
        <f t="shared" si="138"/>
        <v>251</v>
      </c>
      <c r="H2202" t="str">
        <f t="shared" si="139"/>
        <v/>
      </c>
    </row>
    <row r="2203" spans="2:8" x14ac:dyDescent="0.35">
      <c r="B2203" s="6">
        <v>2200</v>
      </c>
      <c r="C2203" t="str">
        <f>INDEX(state,MATCH(Bonus_StatAn!$B2203,Analysis!$A:$A,0))</f>
        <v>successful</v>
      </c>
      <c r="D2203" s="6">
        <f>INDEX(backers,MATCH(Bonus_StatAn!$B2203,Analysis!$A:$A,0))</f>
        <v>263</v>
      </c>
      <c r="E2203" t="b">
        <f t="shared" si="136"/>
        <v>1</v>
      </c>
      <c r="F2203" t="b">
        <f t="shared" si="137"/>
        <v>0</v>
      </c>
      <c r="G2203">
        <f t="shared" si="138"/>
        <v>263</v>
      </c>
      <c r="H2203" t="str">
        <f t="shared" si="139"/>
        <v/>
      </c>
    </row>
    <row r="2204" spans="2:8" x14ac:dyDescent="0.35">
      <c r="B2204" s="6">
        <v>2201</v>
      </c>
      <c r="C2204" t="str">
        <f>INDEX(state,MATCH(Bonus_StatAn!$B2204,Analysis!$A:$A,0))</f>
        <v>successful</v>
      </c>
      <c r="D2204" s="6">
        <f>INDEX(backers,MATCH(Bonus_StatAn!$B2204,Analysis!$A:$A,0))</f>
        <v>28</v>
      </c>
      <c r="E2204" t="b">
        <f t="shared" si="136"/>
        <v>1</v>
      </c>
      <c r="F2204" t="b">
        <f t="shared" si="137"/>
        <v>0</v>
      </c>
      <c r="G2204">
        <f t="shared" si="138"/>
        <v>28</v>
      </c>
      <c r="H2204" t="str">
        <f t="shared" si="139"/>
        <v/>
      </c>
    </row>
    <row r="2205" spans="2:8" x14ac:dyDescent="0.35">
      <c r="B2205" s="6">
        <v>2202</v>
      </c>
      <c r="C2205" t="str">
        <f>INDEX(state,MATCH(Bonus_StatAn!$B2205,Analysis!$A:$A,0))</f>
        <v>successful</v>
      </c>
      <c r="D2205" s="6">
        <f>INDEX(backers,MATCH(Bonus_StatAn!$B2205,Analysis!$A:$A,0))</f>
        <v>721</v>
      </c>
      <c r="E2205" t="b">
        <f t="shared" si="136"/>
        <v>1</v>
      </c>
      <c r="F2205" t="b">
        <f t="shared" si="137"/>
        <v>0</v>
      </c>
      <c r="G2205">
        <f t="shared" si="138"/>
        <v>721</v>
      </c>
      <c r="H2205" t="str">
        <f t="shared" si="139"/>
        <v/>
      </c>
    </row>
    <row r="2206" spans="2:8" x14ac:dyDescent="0.35">
      <c r="B2206" s="6">
        <v>2203</v>
      </c>
      <c r="C2206" t="str">
        <f>INDEX(state,MATCH(Bonus_StatAn!$B2206,Analysis!$A:$A,0))</f>
        <v>successful</v>
      </c>
      <c r="D2206" s="6">
        <f>INDEX(backers,MATCH(Bonus_StatAn!$B2206,Analysis!$A:$A,0))</f>
        <v>50</v>
      </c>
      <c r="E2206" t="b">
        <f t="shared" si="136"/>
        <v>1</v>
      </c>
      <c r="F2206" t="b">
        <f t="shared" si="137"/>
        <v>0</v>
      </c>
      <c r="G2206">
        <f t="shared" si="138"/>
        <v>50</v>
      </c>
      <c r="H2206" t="str">
        <f t="shared" si="139"/>
        <v/>
      </c>
    </row>
    <row r="2207" spans="2:8" x14ac:dyDescent="0.35">
      <c r="B2207" s="6">
        <v>2204</v>
      </c>
      <c r="C2207" t="str">
        <f>INDEX(state,MATCH(Bonus_StatAn!$B2207,Analysis!$A:$A,0))</f>
        <v>successful</v>
      </c>
      <c r="D2207" s="6">
        <f>INDEX(backers,MATCH(Bonus_StatAn!$B2207,Analysis!$A:$A,0))</f>
        <v>73</v>
      </c>
      <c r="E2207" t="b">
        <f t="shared" si="136"/>
        <v>1</v>
      </c>
      <c r="F2207" t="b">
        <f t="shared" si="137"/>
        <v>0</v>
      </c>
      <c r="G2207">
        <f t="shared" si="138"/>
        <v>73</v>
      </c>
      <c r="H2207" t="str">
        <f t="shared" si="139"/>
        <v/>
      </c>
    </row>
    <row r="2208" spans="2:8" x14ac:dyDescent="0.35">
      <c r="B2208" s="6">
        <v>2205</v>
      </c>
      <c r="C2208" t="str">
        <f>INDEX(state,MATCH(Bonus_StatAn!$B2208,Analysis!$A:$A,0))</f>
        <v>successful</v>
      </c>
      <c r="D2208" s="6">
        <f>INDEX(backers,MATCH(Bonus_StatAn!$B2208,Analysis!$A:$A,0))</f>
        <v>27</v>
      </c>
      <c r="E2208" t="b">
        <f t="shared" si="136"/>
        <v>1</v>
      </c>
      <c r="F2208" t="b">
        <f t="shared" si="137"/>
        <v>0</v>
      </c>
      <c r="G2208">
        <f t="shared" si="138"/>
        <v>27</v>
      </c>
      <c r="H2208" t="str">
        <f t="shared" si="139"/>
        <v/>
      </c>
    </row>
    <row r="2209" spans="2:8" x14ac:dyDescent="0.35">
      <c r="B2209" s="6">
        <v>2206</v>
      </c>
      <c r="C2209" t="str">
        <f>INDEX(state,MATCH(Bonus_StatAn!$B2209,Analysis!$A:$A,0))</f>
        <v>successful</v>
      </c>
      <c r="D2209" s="6">
        <f>INDEX(backers,MATCH(Bonus_StatAn!$B2209,Analysis!$A:$A,0))</f>
        <v>34</v>
      </c>
      <c r="E2209" t="b">
        <f t="shared" si="136"/>
        <v>1</v>
      </c>
      <c r="F2209" t="b">
        <f t="shared" si="137"/>
        <v>0</v>
      </c>
      <c r="G2209">
        <f t="shared" si="138"/>
        <v>34</v>
      </c>
      <c r="H2209" t="str">
        <f t="shared" si="139"/>
        <v/>
      </c>
    </row>
    <row r="2210" spans="2:8" x14ac:dyDescent="0.35">
      <c r="B2210" s="6">
        <v>2207</v>
      </c>
      <c r="C2210" t="str">
        <f>INDEX(state,MATCH(Bonus_StatAn!$B2210,Analysis!$A:$A,0))</f>
        <v>successful</v>
      </c>
      <c r="D2210" s="6">
        <f>INDEX(backers,MATCH(Bonus_StatAn!$B2210,Analysis!$A:$A,0))</f>
        <v>7</v>
      </c>
      <c r="E2210" t="b">
        <f t="shared" si="136"/>
        <v>1</v>
      </c>
      <c r="F2210" t="b">
        <f t="shared" si="137"/>
        <v>0</v>
      </c>
      <c r="G2210">
        <f t="shared" si="138"/>
        <v>7</v>
      </c>
      <c r="H2210" t="str">
        <f t="shared" si="139"/>
        <v/>
      </c>
    </row>
    <row r="2211" spans="2:8" x14ac:dyDescent="0.35">
      <c r="B2211" s="6">
        <v>2208</v>
      </c>
      <c r="C2211" t="str">
        <f>INDEX(state,MATCH(Bonus_StatAn!$B2211,Analysis!$A:$A,0))</f>
        <v>successful</v>
      </c>
      <c r="D2211" s="6">
        <f>INDEX(backers,MATCH(Bonus_StatAn!$B2211,Analysis!$A:$A,0))</f>
        <v>24</v>
      </c>
      <c r="E2211" t="b">
        <f t="shared" si="136"/>
        <v>1</v>
      </c>
      <c r="F2211" t="b">
        <f t="shared" si="137"/>
        <v>0</v>
      </c>
      <c r="G2211">
        <f t="shared" si="138"/>
        <v>24</v>
      </c>
      <c r="H2211" t="str">
        <f t="shared" si="139"/>
        <v/>
      </c>
    </row>
    <row r="2212" spans="2:8" x14ac:dyDescent="0.35">
      <c r="B2212" s="6">
        <v>2209</v>
      </c>
      <c r="C2212" t="str">
        <f>INDEX(state,MATCH(Bonus_StatAn!$B2212,Analysis!$A:$A,0))</f>
        <v>successful</v>
      </c>
      <c r="D2212" s="6">
        <f>INDEX(backers,MATCH(Bonus_StatAn!$B2212,Analysis!$A:$A,0))</f>
        <v>15</v>
      </c>
      <c r="E2212" t="b">
        <f t="shared" si="136"/>
        <v>1</v>
      </c>
      <c r="F2212" t="b">
        <f t="shared" si="137"/>
        <v>0</v>
      </c>
      <c r="G2212">
        <f t="shared" si="138"/>
        <v>15</v>
      </c>
      <c r="H2212" t="str">
        <f t="shared" si="139"/>
        <v/>
      </c>
    </row>
    <row r="2213" spans="2:8" x14ac:dyDescent="0.35">
      <c r="B2213" s="6">
        <v>2210</v>
      </c>
      <c r="C2213" t="str">
        <f>INDEX(state,MATCH(Bonus_StatAn!$B2213,Analysis!$A:$A,0))</f>
        <v>successful</v>
      </c>
      <c r="D2213" s="6">
        <f>INDEX(backers,MATCH(Bonus_StatAn!$B2213,Analysis!$A:$A,0))</f>
        <v>72</v>
      </c>
      <c r="E2213" t="b">
        <f t="shared" si="136"/>
        <v>1</v>
      </c>
      <c r="F2213" t="b">
        <f t="shared" si="137"/>
        <v>0</v>
      </c>
      <c r="G2213">
        <f t="shared" si="138"/>
        <v>72</v>
      </c>
      <c r="H2213" t="str">
        <f t="shared" si="139"/>
        <v/>
      </c>
    </row>
    <row r="2214" spans="2:8" x14ac:dyDescent="0.35">
      <c r="B2214" s="6">
        <v>2211</v>
      </c>
      <c r="C2214" t="str">
        <f>INDEX(state,MATCH(Bonus_StatAn!$B2214,Analysis!$A:$A,0))</f>
        <v>successful</v>
      </c>
      <c r="D2214" s="6">
        <f>INDEX(backers,MATCH(Bonus_StatAn!$B2214,Analysis!$A:$A,0))</f>
        <v>120</v>
      </c>
      <c r="E2214" t="b">
        <f t="shared" si="136"/>
        <v>1</v>
      </c>
      <c r="F2214" t="b">
        <f t="shared" si="137"/>
        <v>0</v>
      </c>
      <c r="G2214">
        <f t="shared" si="138"/>
        <v>120</v>
      </c>
      <c r="H2214" t="str">
        <f t="shared" si="139"/>
        <v/>
      </c>
    </row>
    <row r="2215" spans="2:8" x14ac:dyDescent="0.35">
      <c r="B2215" s="6">
        <v>2212</v>
      </c>
      <c r="C2215" t="str">
        <f>INDEX(state,MATCH(Bonus_StatAn!$B2215,Analysis!$A:$A,0))</f>
        <v>successful</v>
      </c>
      <c r="D2215" s="6">
        <f>INDEX(backers,MATCH(Bonus_StatAn!$B2215,Analysis!$A:$A,0))</f>
        <v>123</v>
      </c>
      <c r="E2215" t="b">
        <f t="shared" si="136"/>
        <v>1</v>
      </c>
      <c r="F2215" t="b">
        <f t="shared" si="137"/>
        <v>0</v>
      </c>
      <c r="G2215">
        <f t="shared" si="138"/>
        <v>123</v>
      </c>
      <c r="H2215" t="str">
        <f t="shared" si="139"/>
        <v/>
      </c>
    </row>
    <row r="2216" spans="2:8" x14ac:dyDescent="0.35">
      <c r="B2216" s="6">
        <v>2213</v>
      </c>
      <c r="C2216" t="str">
        <f>INDEX(state,MATCH(Bonus_StatAn!$B2216,Analysis!$A:$A,0))</f>
        <v>successful</v>
      </c>
      <c r="D2216" s="6">
        <f>INDEX(backers,MATCH(Bonus_StatAn!$B2216,Analysis!$A:$A,0))</f>
        <v>1</v>
      </c>
      <c r="E2216" t="b">
        <f t="shared" si="136"/>
        <v>1</v>
      </c>
      <c r="F2216" t="b">
        <f t="shared" si="137"/>
        <v>0</v>
      </c>
      <c r="G2216">
        <f t="shared" si="138"/>
        <v>1</v>
      </c>
      <c r="H2216" t="str">
        <f t="shared" si="139"/>
        <v/>
      </c>
    </row>
    <row r="2217" spans="2:8" x14ac:dyDescent="0.35">
      <c r="B2217" s="6">
        <v>2214</v>
      </c>
      <c r="C2217" t="str">
        <f>INDEX(state,MATCH(Bonus_StatAn!$B2217,Analysis!$A:$A,0))</f>
        <v>successful</v>
      </c>
      <c r="D2217" s="6">
        <f>INDEX(backers,MATCH(Bonus_StatAn!$B2217,Analysis!$A:$A,0))</f>
        <v>24</v>
      </c>
      <c r="E2217" t="b">
        <f t="shared" si="136"/>
        <v>1</v>
      </c>
      <c r="F2217" t="b">
        <f t="shared" si="137"/>
        <v>0</v>
      </c>
      <c r="G2217">
        <f t="shared" si="138"/>
        <v>24</v>
      </c>
      <c r="H2217" t="str">
        <f t="shared" si="139"/>
        <v/>
      </c>
    </row>
    <row r="2218" spans="2:8" x14ac:dyDescent="0.35">
      <c r="B2218" s="6">
        <v>2215</v>
      </c>
      <c r="C2218" t="str">
        <f>INDEX(state,MATCH(Bonus_StatAn!$B2218,Analysis!$A:$A,0))</f>
        <v>successful</v>
      </c>
      <c r="D2218" s="6">
        <f>INDEX(backers,MATCH(Bonus_StatAn!$B2218,Analysis!$A:$A,0))</f>
        <v>33</v>
      </c>
      <c r="E2218" t="b">
        <f t="shared" si="136"/>
        <v>1</v>
      </c>
      <c r="F2218" t="b">
        <f t="shared" si="137"/>
        <v>0</v>
      </c>
      <c r="G2218">
        <f t="shared" si="138"/>
        <v>33</v>
      </c>
      <c r="H2218" t="str">
        <f t="shared" si="139"/>
        <v/>
      </c>
    </row>
    <row r="2219" spans="2:8" x14ac:dyDescent="0.35">
      <c r="B2219" s="6">
        <v>2216</v>
      </c>
      <c r="C2219" t="str">
        <f>INDEX(state,MATCH(Bonus_StatAn!$B2219,Analysis!$A:$A,0))</f>
        <v>successful</v>
      </c>
      <c r="D2219" s="6">
        <f>INDEX(backers,MATCH(Bonus_StatAn!$B2219,Analysis!$A:$A,0))</f>
        <v>14</v>
      </c>
      <c r="E2219" t="b">
        <f t="shared" si="136"/>
        <v>1</v>
      </c>
      <c r="F2219" t="b">
        <f t="shared" si="137"/>
        <v>0</v>
      </c>
      <c r="G2219">
        <f t="shared" si="138"/>
        <v>14</v>
      </c>
      <c r="H2219" t="str">
        <f t="shared" si="139"/>
        <v/>
      </c>
    </row>
    <row r="2220" spans="2:8" x14ac:dyDescent="0.35">
      <c r="B2220" s="6">
        <v>2217</v>
      </c>
      <c r="C2220" t="str">
        <f>INDEX(state,MATCH(Bonus_StatAn!$B2220,Analysis!$A:$A,0))</f>
        <v>successful</v>
      </c>
      <c r="D2220" s="6">
        <f>INDEX(backers,MATCH(Bonus_StatAn!$B2220,Analysis!$A:$A,0))</f>
        <v>9</v>
      </c>
      <c r="E2220" t="b">
        <f t="shared" si="136"/>
        <v>1</v>
      </c>
      <c r="F2220" t="b">
        <f t="shared" si="137"/>
        <v>0</v>
      </c>
      <c r="G2220">
        <f t="shared" si="138"/>
        <v>9</v>
      </c>
      <c r="H2220" t="str">
        <f t="shared" si="139"/>
        <v/>
      </c>
    </row>
    <row r="2221" spans="2:8" x14ac:dyDescent="0.35">
      <c r="B2221" s="6">
        <v>2218</v>
      </c>
      <c r="C2221" t="str">
        <f>INDEX(state,MATCH(Bonus_StatAn!$B2221,Analysis!$A:$A,0))</f>
        <v>successful</v>
      </c>
      <c r="D2221" s="6">
        <f>INDEX(backers,MATCH(Bonus_StatAn!$B2221,Analysis!$A:$A,0))</f>
        <v>76</v>
      </c>
      <c r="E2221" t="b">
        <f t="shared" si="136"/>
        <v>1</v>
      </c>
      <c r="F2221" t="b">
        <f t="shared" si="137"/>
        <v>0</v>
      </c>
      <c r="G2221">
        <f t="shared" si="138"/>
        <v>76</v>
      </c>
      <c r="H2221" t="str">
        <f t="shared" si="139"/>
        <v/>
      </c>
    </row>
    <row r="2222" spans="2:8" x14ac:dyDescent="0.35">
      <c r="B2222" s="6">
        <v>2219</v>
      </c>
      <c r="C2222" t="str">
        <f>INDEX(state,MATCH(Bonus_StatAn!$B2222,Analysis!$A:$A,0))</f>
        <v>successful</v>
      </c>
      <c r="D2222" s="6">
        <f>INDEX(backers,MATCH(Bonus_StatAn!$B2222,Analysis!$A:$A,0))</f>
        <v>19</v>
      </c>
      <c r="E2222" t="b">
        <f t="shared" si="136"/>
        <v>1</v>
      </c>
      <c r="F2222" t="b">
        <f t="shared" si="137"/>
        <v>0</v>
      </c>
      <c r="G2222">
        <f t="shared" si="138"/>
        <v>19</v>
      </c>
      <c r="H2222" t="str">
        <f t="shared" si="139"/>
        <v/>
      </c>
    </row>
    <row r="2223" spans="2:8" x14ac:dyDescent="0.35">
      <c r="B2223" s="6">
        <v>2220</v>
      </c>
      <c r="C2223" t="str">
        <f>INDEX(state,MATCH(Bonus_StatAn!$B2223,Analysis!$A:$A,0))</f>
        <v>successful</v>
      </c>
      <c r="D2223" s="6">
        <f>INDEX(backers,MATCH(Bonus_StatAn!$B2223,Analysis!$A:$A,0))</f>
        <v>69</v>
      </c>
      <c r="E2223" t="b">
        <f t="shared" si="136"/>
        <v>1</v>
      </c>
      <c r="F2223" t="b">
        <f t="shared" si="137"/>
        <v>0</v>
      </c>
      <c r="G2223">
        <f t="shared" si="138"/>
        <v>69</v>
      </c>
      <c r="H2223" t="str">
        <f t="shared" si="139"/>
        <v/>
      </c>
    </row>
    <row r="2224" spans="2:8" x14ac:dyDescent="0.35">
      <c r="B2224" s="6">
        <v>2221</v>
      </c>
      <c r="C2224" t="str">
        <f>INDEX(state,MATCH(Bonus_StatAn!$B2224,Analysis!$A:$A,0))</f>
        <v>successful</v>
      </c>
      <c r="D2224" s="6">
        <f>INDEX(backers,MATCH(Bonus_StatAn!$B2224,Analysis!$A:$A,0))</f>
        <v>218</v>
      </c>
      <c r="E2224" t="b">
        <f t="shared" si="136"/>
        <v>1</v>
      </c>
      <c r="F2224" t="b">
        <f t="shared" si="137"/>
        <v>0</v>
      </c>
      <c r="G2224">
        <f t="shared" si="138"/>
        <v>218</v>
      </c>
      <c r="H2224" t="str">
        <f t="shared" si="139"/>
        <v/>
      </c>
    </row>
    <row r="2225" spans="2:8" x14ac:dyDescent="0.35">
      <c r="B2225" s="6">
        <v>2222</v>
      </c>
      <c r="C2225" t="str">
        <f>INDEX(state,MATCH(Bonus_StatAn!$B2225,Analysis!$A:$A,0))</f>
        <v>successful</v>
      </c>
      <c r="D2225" s="6">
        <f>INDEX(backers,MATCH(Bonus_StatAn!$B2225,Analysis!$A:$A,0))</f>
        <v>30</v>
      </c>
      <c r="E2225" t="b">
        <f t="shared" si="136"/>
        <v>1</v>
      </c>
      <c r="F2225" t="b">
        <f t="shared" si="137"/>
        <v>0</v>
      </c>
      <c r="G2225">
        <f t="shared" si="138"/>
        <v>30</v>
      </c>
      <c r="H2225" t="str">
        <f t="shared" si="139"/>
        <v/>
      </c>
    </row>
    <row r="2226" spans="2:8" x14ac:dyDescent="0.35">
      <c r="B2226" s="6">
        <v>2223</v>
      </c>
      <c r="C2226" t="str">
        <f>INDEX(state,MATCH(Bonus_StatAn!$B2226,Analysis!$A:$A,0))</f>
        <v>successful</v>
      </c>
      <c r="D2226" s="6">
        <f>INDEX(backers,MATCH(Bonus_StatAn!$B2226,Analysis!$A:$A,0))</f>
        <v>100</v>
      </c>
      <c r="E2226" t="b">
        <f t="shared" si="136"/>
        <v>1</v>
      </c>
      <c r="F2226" t="b">
        <f t="shared" si="137"/>
        <v>0</v>
      </c>
      <c r="G2226">
        <f t="shared" si="138"/>
        <v>100</v>
      </c>
      <c r="H2226" t="str">
        <f t="shared" si="139"/>
        <v/>
      </c>
    </row>
    <row r="2227" spans="2:8" x14ac:dyDescent="0.35">
      <c r="B2227" s="6">
        <v>2224</v>
      </c>
      <c r="C2227" t="str">
        <f>INDEX(state,MATCH(Bonus_StatAn!$B2227,Analysis!$A:$A,0))</f>
        <v>successful</v>
      </c>
      <c r="D2227" s="6">
        <f>INDEX(backers,MATCH(Bonus_StatAn!$B2227,Analysis!$A:$A,0))</f>
        <v>296</v>
      </c>
      <c r="E2227" t="b">
        <f t="shared" si="136"/>
        <v>1</v>
      </c>
      <c r="F2227" t="b">
        <f t="shared" si="137"/>
        <v>0</v>
      </c>
      <c r="G2227">
        <f t="shared" si="138"/>
        <v>296</v>
      </c>
      <c r="H2227" t="str">
        <f t="shared" si="139"/>
        <v/>
      </c>
    </row>
    <row r="2228" spans="2:8" x14ac:dyDescent="0.35">
      <c r="B2228" s="6">
        <v>2225</v>
      </c>
      <c r="C2228" t="str">
        <f>INDEX(state,MATCH(Bonus_StatAn!$B2228,Analysis!$A:$A,0))</f>
        <v>successful</v>
      </c>
      <c r="D2228" s="6">
        <f>INDEX(backers,MATCH(Bonus_StatAn!$B2228,Analysis!$A:$A,0))</f>
        <v>1204</v>
      </c>
      <c r="E2228" t="b">
        <f t="shared" si="136"/>
        <v>1</v>
      </c>
      <c r="F2228" t="b">
        <f t="shared" si="137"/>
        <v>0</v>
      </c>
      <c r="G2228">
        <f t="shared" si="138"/>
        <v>1204</v>
      </c>
      <c r="H2228" t="str">
        <f t="shared" si="139"/>
        <v/>
      </c>
    </row>
    <row r="2229" spans="2:8" x14ac:dyDescent="0.35">
      <c r="B2229" s="6">
        <v>2226</v>
      </c>
      <c r="C2229" t="str">
        <f>INDEX(state,MATCH(Bonus_StatAn!$B2229,Analysis!$A:$A,0))</f>
        <v>successful</v>
      </c>
      <c r="D2229" s="6">
        <f>INDEX(backers,MATCH(Bonus_StatAn!$B2229,Analysis!$A:$A,0))</f>
        <v>321</v>
      </c>
      <c r="E2229" t="b">
        <f t="shared" si="136"/>
        <v>1</v>
      </c>
      <c r="F2229" t="b">
        <f t="shared" si="137"/>
        <v>0</v>
      </c>
      <c r="G2229">
        <f t="shared" si="138"/>
        <v>321</v>
      </c>
      <c r="H2229" t="str">
        <f t="shared" si="139"/>
        <v/>
      </c>
    </row>
    <row r="2230" spans="2:8" x14ac:dyDescent="0.35">
      <c r="B2230" s="6">
        <v>2227</v>
      </c>
      <c r="C2230" t="str">
        <f>INDEX(state,MATCH(Bonus_StatAn!$B2230,Analysis!$A:$A,0))</f>
        <v>successful</v>
      </c>
      <c r="D2230" s="6">
        <f>INDEX(backers,MATCH(Bonus_StatAn!$B2230,Analysis!$A:$A,0))</f>
        <v>301</v>
      </c>
      <c r="E2230" t="b">
        <f t="shared" si="136"/>
        <v>1</v>
      </c>
      <c r="F2230" t="b">
        <f t="shared" si="137"/>
        <v>0</v>
      </c>
      <c r="G2230">
        <f t="shared" si="138"/>
        <v>301</v>
      </c>
      <c r="H2230" t="str">
        <f t="shared" si="139"/>
        <v/>
      </c>
    </row>
    <row r="2231" spans="2:8" x14ac:dyDescent="0.35">
      <c r="B2231" s="6">
        <v>2228</v>
      </c>
      <c r="C2231" t="str">
        <f>INDEX(state,MATCH(Bonus_StatAn!$B2231,Analysis!$A:$A,0))</f>
        <v>successful</v>
      </c>
      <c r="D2231" s="6">
        <f>INDEX(backers,MATCH(Bonus_StatAn!$B2231,Analysis!$A:$A,0))</f>
        <v>144</v>
      </c>
      <c r="E2231" t="b">
        <f t="shared" si="136"/>
        <v>1</v>
      </c>
      <c r="F2231" t="b">
        <f t="shared" si="137"/>
        <v>0</v>
      </c>
      <c r="G2231">
        <f t="shared" si="138"/>
        <v>144</v>
      </c>
      <c r="H2231" t="str">
        <f t="shared" si="139"/>
        <v/>
      </c>
    </row>
    <row r="2232" spans="2:8" x14ac:dyDescent="0.35">
      <c r="B2232" s="6">
        <v>2229</v>
      </c>
      <c r="C2232" t="str">
        <f>INDEX(state,MATCH(Bonus_StatAn!$B2232,Analysis!$A:$A,0))</f>
        <v>successful</v>
      </c>
      <c r="D2232" s="6">
        <f>INDEX(backers,MATCH(Bonus_StatAn!$B2232,Analysis!$A:$A,0))</f>
        <v>539</v>
      </c>
      <c r="E2232" t="b">
        <f t="shared" si="136"/>
        <v>1</v>
      </c>
      <c r="F2232" t="b">
        <f t="shared" si="137"/>
        <v>0</v>
      </c>
      <c r="G2232">
        <f t="shared" si="138"/>
        <v>539</v>
      </c>
      <c r="H2232" t="str">
        <f t="shared" si="139"/>
        <v/>
      </c>
    </row>
    <row r="2233" spans="2:8" x14ac:dyDescent="0.35">
      <c r="B2233" s="6">
        <v>2230</v>
      </c>
      <c r="C2233" t="str">
        <f>INDEX(state,MATCH(Bonus_StatAn!$B2233,Analysis!$A:$A,0))</f>
        <v>successful</v>
      </c>
      <c r="D2233" s="6">
        <f>INDEX(backers,MATCH(Bonus_StatAn!$B2233,Analysis!$A:$A,0))</f>
        <v>498</v>
      </c>
      <c r="E2233" t="b">
        <f t="shared" si="136"/>
        <v>1</v>
      </c>
      <c r="F2233" t="b">
        <f t="shared" si="137"/>
        <v>0</v>
      </c>
      <c r="G2233">
        <f t="shared" si="138"/>
        <v>498</v>
      </c>
      <c r="H2233" t="str">
        <f t="shared" si="139"/>
        <v/>
      </c>
    </row>
    <row r="2234" spans="2:8" x14ac:dyDescent="0.35">
      <c r="B2234" s="6">
        <v>2231</v>
      </c>
      <c r="C2234" t="str">
        <f>INDEX(state,MATCH(Bonus_StatAn!$B2234,Analysis!$A:$A,0))</f>
        <v>successful</v>
      </c>
      <c r="D2234" s="6">
        <f>INDEX(backers,MATCH(Bonus_StatAn!$B2234,Analysis!$A:$A,0))</f>
        <v>1113</v>
      </c>
      <c r="E2234" t="b">
        <f t="shared" si="136"/>
        <v>1</v>
      </c>
      <c r="F2234" t="b">
        <f t="shared" si="137"/>
        <v>0</v>
      </c>
      <c r="G2234">
        <f t="shared" si="138"/>
        <v>1113</v>
      </c>
      <c r="H2234" t="str">
        <f t="shared" si="139"/>
        <v/>
      </c>
    </row>
    <row r="2235" spans="2:8" x14ac:dyDescent="0.35">
      <c r="B2235" s="6">
        <v>2232</v>
      </c>
      <c r="C2235" t="str">
        <f>INDEX(state,MATCH(Bonus_StatAn!$B2235,Analysis!$A:$A,0))</f>
        <v>successful</v>
      </c>
      <c r="D2235" s="6">
        <f>INDEX(backers,MATCH(Bonus_StatAn!$B2235,Analysis!$A:$A,0))</f>
        <v>988</v>
      </c>
      <c r="E2235" t="b">
        <f t="shared" si="136"/>
        <v>1</v>
      </c>
      <c r="F2235" t="b">
        <f t="shared" si="137"/>
        <v>0</v>
      </c>
      <c r="G2235">
        <f t="shared" si="138"/>
        <v>988</v>
      </c>
      <c r="H2235" t="str">
        <f t="shared" si="139"/>
        <v/>
      </c>
    </row>
    <row r="2236" spans="2:8" x14ac:dyDescent="0.35">
      <c r="B2236" s="6">
        <v>2233</v>
      </c>
      <c r="C2236" t="str">
        <f>INDEX(state,MATCH(Bonus_StatAn!$B2236,Analysis!$A:$A,0))</f>
        <v>successful</v>
      </c>
      <c r="D2236" s="6">
        <f>INDEX(backers,MATCH(Bonus_StatAn!$B2236,Analysis!$A:$A,0))</f>
        <v>391</v>
      </c>
      <c r="E2236" t="b">
        <f t="shared" si="136"/>
        <v>1</v>
      </c>
      <c r="F2236" t="b">
        <f t="shared" si="137"/>
        <v>0</v>
      </c>
      <c r="G2236">
        <f t="shared" si="138"/>
        <v>391</v>
      </c>
      <c r="H2236" t="str">
        <f t="shared" si="139"/>
        <v/>
      </c>
    </row>
    <row r="2237" spans="2:8" x14ac:dyDescent="0.35">
      <c r="B2237" s="6">
        <v>2234</v>
      </c>
      <c r="C2237" t="str">
        <f>INDEX(state,MATCH(Bonus_StatAn!$B2237,Analysis!$A:$A,0))</f>
        <v>successful</v>
      </c>
      <c r="D2237" s="6">
        <f>INDEX(backers,MATCH(Bonus_StatAn!$B2237,Analysis!$A:$A,0))</f>
        <v>28</v>
      </c>
      <c r="E2237" t="b">
        <f t="shared" si="136"/>
        <v>1</v>
      </c>
      <c r="F2237" t="b">
        <f t="shared" si="137"/>
        <v>0</v>
      </c>
      <c r="G2237">
        <f t="shared" si="138"/>
        <v>28</v>
      </c>
      <c r="H2237" t="str">
        <f t="shared" si="139"/>
        <v/>
      </c>
    </row>
    <row r="2238" spans="2:8" x14ac:dyDescent="0.35">
      <c r="B2238" s="6">
        <v>2235</v>
      </c>
      <c r="C2238" t="str">
        <f>INDEX(state,MATCH(Bonus_StatAn!$B2238,Analysis!$A:$A,0))</f>
        <v>successful</v>
      </c>
      <c r="D2238" s="6">
        <f>INDEX(backers,MATCH(Bonus_StatAn!$B2238,Analysis!$A:$A,0))</f>
        <v>147</v>
      </c>
      <c r="E2238" t="b">
        <f t="shared" si="136"/>
        <v>1</v>
      </c>
      <c r="F2238" t="b">
        <f t="shared" si="137"/>
        <v>0</v>
      </c>
      <c r="G2238">
        <f t="shared" si="138"/>
        <v>147</v>
      </c>
      <c r="H2238" t="str">
        <f t="shared" si="139"/>
        <v/>
      </c>
    </row>
    <row r="2239" spans="2:8" x14ac:dyDescent="0.35">
      <c r="B2239" s="6">
        <v>2236</v>
      </c>
      <c r="C2239" t="str">
        <f>INDEX(state,MATCH(Bonus_StatAn!$B2239,Analysis!$A:$A,0))</f>
        <v>successful</v>
      </c>
      <c r="D2239" s="6">
        <f>INDEX(backers,MATCH(Bonus_StatAn!$B2239,Analysis!$A:$A,0))</f>
        <v>680</v>
      </c>
      <c r="E2239" t="b">
        <f t="shared" si="136"/>
        <v>1</v>
      </c>
      <c r="F2239" t="b">
        <f t="shared" si="137"/>
        <v>0</v>
      </c>
      <c r="G2239">
        <f t="shared" si="138"/>
        <v>680</v>
      </c>
      <c r="H2239" t="str">
        <f t="shared" si="139"/>
        <v/>
      </c>
    </row>
    <row r="2240" spans="2:8" x14ac:dyDescent="0.35">
      <c r="B2240" s="6">
        <v>2237</v>
      </c>
      <c r="C2240" t="str">
        <f>INDEX(state,MATCH(Bonus_StatAn!$B2240,Analysis!$A:$A,0))</f>
        <v>successful</v>
      </c>
      <c r="D2240" s="6">
        <f>INDEX(backers,MATCH(Bonus_StatAn!$B2240,Analysis!$A:$A,0))</f>
        <v>983</v>
      </c>
      <c r="E2240" t="b">
        <f t="shared" si="136"/>
        <v>1</v>
      </c>
      <c r="F2240" t="b">
        <f t="shared" si="137"/>
        <v>0</v>
      </c>
      <c r="G2240">
        <f t="shared" si="138"/>
        <v>983</v>
      </c>
      <c r="H2240" t="str">
        <f t="shared" si="139"/>
        <v/>
      </c>
    </row>
    <row r="2241" spans="2:8" x14ac:dyDescent="0.35">
      <c r="B2241" s="6">
        <v>2238</v>
      </c>
      <c r="C2241" t="str">
        <f>INDEX(state,MATCH(Bonus_StatAn!$B2241,Analysis!$A:$A,0))</f>
        <v>successful</v>
      </c>
      <c r="D2241" s="6">
        <f>INDEX(backers,MATCH(Bonus_StatAn!$B2241,Analysis!$A:$A,0))</f>
        <v>79</v>
      </c>
      <c r="E2241" t="b">
        <f t="shared" si="136"/>
        <v>1</v>
      </c>
      <c r="F2241" t="b">
        <f t="shared" si="137"/>
        <v>0</v>
      </c>
      <c r="G2241">
        <f t="shared" si="138"/>
        <v>79</v>
      </c>
      <c r="H2241" t="str">
        <f t="shared" si="139"/>
        <v/>
      </c>
    </row>
    <row r="2242" spans="2:8" x14ac:dyDescent="0.35">
      <c r="B2242" s="6">
        <v>2239</v>
      </c>
      <c r="C2242" t="str">
        <f>INDEX(state,MATCH(Bonus_StatAn!$B2242,Analysis!$A:$A,0))</f>
        <v>successful</v>
      </c>
      <c r="D2242" s="6">
        <f>INDEX(backers,MATCH(Bonus_StatAn!$B2242,Analysis!$A:$A,0))</f>
        <v>426</v>
      </c>
      <c r="E2242" t="b">
        <f t="shared" si="136"/>
        <v>1</v>
      </c>
      <c r="F2242" t="b">
        <f t="shared" si="137"/>
        <v>0</v>
      </c>
      <c r="G2242">
        <f t="shared" si="138"/>
        <v>426</v>
      </c>
      <c r="H2242" t="str">
        <f t="shared" si="139"/>
        <v/>
      </c>
    </row>
    <row r="2243" spans="2:8" x14ac:dyDescent="0.35">
      <c r="B2243" s="6">
        <v>2240</v>
      </c>
      <c r="C2243" t="str">
        <f>INDEX(state,MATCH(Bonus_StatAn!$B2243,Analysis!$A:$A,0))</f>
        <v>successful</v>
      </c>
      <c r="D2243" s="6">
        <f>INDEX(backers,MATCH(Bonus_StatAn!$B2243,Analysis!$A:$A,0))</f>
        <v>96</v>
      </c>
      <c r="E2243" t="b">
        <f t="shared" si="136"/>
        <v>1</v>
      </c>
      <c r="F2243" t="b">
        <f t="shared" si="137"/>
        <v>0</v>
      </c>
      <c r="G2243">
        <f t="shared" si="138"/>
        <v>96</v>
      </c>
      <c r="H2243" t="str">
        <f t="shared" si="139"/>
        <v/>
      </c>
    </row>
    <row r="2244" spans="2:8" x14ac:dyDescent="0.35">
      <c r="B2244" s="6">
        <v>2241</v>
      </c>
      <c r="C2244" t="str">
        <f>INDEX(state,MATCH(Bonus_StatAn!$B2244,Analysis!$A:$A,0))</f>
        <v>successful</v>
      </c>
      <c r="D2244" s="6">
        <f>INDEX(backers,MATCH(Bonus_StatAn!$B2244,Analysis!$A:$A,0))</f>
        <v>163</v>
      </c>
      <c r="E2244" t="b">
        <f t="shared" ref="E2244:E2307" si="140">$C2244="successful"</f>
        <v>1</v>
      </c>
      <c r="F2244" t="b">
        <f t="shared" ref="F2244:F2307" si="141">OR($C2244="canceled", $C2244="failed")</f>
        <v>0</v>
      </c>
      <c r="G2244">
        <f t="shared" ref="G2244:G2307" si="142">IF($E2244, D2244, "")</f>
        <v>163</v>
      </c>
      <c r="H2244" t="str">
        <f t="shared" ref="H2244:H2307" si="143">IF(F2244, D2244, "")</f>
        <v/>
      </c>
    </row>
    <row r="2245" spans="2:8" x14ac:dyDescent="0.35">
      <c r="B2245" s="6">
        <v>2242</v>
      </c>
      <c r="C2245" t="str">
        <f>INDEX(state,MATCH(Bonus_StatAn!$B2245,Analysis!$A:$A,0))</f>
        <v>successful</v>
      </c>
      <c r="D2245" s="6">
        <f>INDEX(backers,MATCH(Bonus_StatAn!$B2245,Analysis!$A:$A,0))</f>
        <v>2525</v>
      </c>
      <c r="E2245" t="b">
        <f t="shared" si="140"/>
        <v>1</v>
      </c>
      <c r="F2245" t="b">
        <f t="shared" si="141"/>
        <v>0</v>
      </c>
      <c r="G2245">
        <f t="shared" si="142"/>
        <v>2525</v>
      </c>
      <c r="H2245" t="str">
        <f t="shared" si="143"/>
        <v/>
      </c>
    </row>
    <row r="2246" spans="2:8" x14ac:dyDescent="0.35">
      <c r="B2246" s="6">
        <v>2243</v>
      </c>
      <c r="C2246" t="str">
        <f>INDEX(state,MATCH(Bonus_StatAn!$B2246,Analysis!$A:$A,0))</f>
        <v>successful</v>
      </c>
      <c r="D2246" s="6">
        <f>INDEX(backers,MATCH(Bonus_StatAn!$B2246,Analysis!$A:$A,0))</f>
        <v>2035</v>
      </c>
      <c r="E2246" t="b">
        <f t="shared" si="140"/>
        <v>1</v>
      </c>
      <c r="F2246" t="b">
        <f t="shared" si="141"/>
        <v>0</v>
      </c>
      <c r="G2246">
        <f t="shared" si="142"/>
        <v>2035</v>
      </c>
      <c r="H2246" t="str">
        <f t="shared" si="143"/>
        <v/>
      </c>
    </row>
    <row r="2247" spans="2:8" x14ac:dyDescent="0.35">
      <c r="B2247" s="6">
        <v>2244</v>
      </c>
      <c r="C2247" t="str">
        <f>INDEX(state,MATCH(Bonus_StatAn!$B2247,Analysis!$A:$A,0))</f>
        <v>successful</v>
      </c>
      <c r="D2247" s="6">
        <f>INDEX(backers,MATCH(Bonus_StatAn!$B2247,Analysis!$A:$A,0))</f>
        <v>290</v>
      </c>
      <c r="E2247" t="b">
        <f t="shared" si="140"/>
        <v>1</v>
      </c>
      <c r="F2247" t="b">
        <f t="shared" si="141"/>
        <v>0</v>
      </c>
      <c r="G2247">
        <f t="shared" si="142"/>
        <v>290</v>
      </c>
      <c r="H2247" t="str">
        <f t="shared" si="143"/>
        <v/>
      </c>
    </row>
    <row r="2248" spans="2:8" x14ac:dyDescent="0.35">
      <c r="B2248" s="6">
        <v>2245</v>
      </c>
      <c r="C2248" t="str">
        <f>INDEX(state,MATCH(Bonus_StatAn!$B2248,Analysis!$A:$A,0))</f>
        <v>successful</v>
      </c>
      <c r="D2248" s="6">
        <f>INDEX(backers,MATCH(Bonus_StatAn!$B2248,Analysis!$A:$A,0))</f>
        <v>1980</v>
      </c>
      <c r="E2248" t="b">
        <f t="shared" si="140"/>
        <v>1</v>
      </c>
      <c r="F2248" t="b">
        <f t="shared" si="141"/>
        <v>0</v>
      </c>
      <c r="G2248">
        <f t="shared" si="142"/>
        <v>1980</v>
      </c>
      <c r="H2248" t="str">
        <f t="shared" si="143"/>
        <v/>
      </c>
    </row>
    <row r="2249" spans="2:8" x14ac:dyDescent="0.35">
      <c r="B2249" s="6">
        <v>2246</v>
      </c>
      <c r="C2249" t="str">
        <f>INDEX(state,MATCH(Bonus_StatAn!$B2249,Analysis!$A:$A,0))</f>
        <v>successful</v>
      </c>
      <c r="D2249" s="6">
        <f>INDEX(backers,MATCH(Bonus_StatAn!$B2249,Analysis!$A:$A,0))</f>
        <v>57</v>
      </c>
      <c r="E2249" t="b">
        <f t="shared" si="140"/>
        <v>1</v>
      </c>
      <c r="F2249" t="b">
        <f t="shared" si="141"/>
        <v>0</v>
      </c>
      <c r="G2249">
        <f t="shared" si="142"/>
        <v>57</v>
      </c>
      <c r="H2249" t="str">
        <f t="shared" si="143"/>
        <v/>
      </c>
    </row>
    <row r="2250" spans="2:8" x14ac:dyDescent="0.35">
      <c r="B2250" s="6">
        <v>2247</v>
      </c>
      <c r="C2250" t="str">
        <f>INDEX(state,MATCH(Bonus_StatAn!$B2250,Analysis!$A:$A,0))</f>
        <v>successful</v>
      </c>
      <c r="D2250" s="6">
        <f>INDEX(backers,MATCH(Bonus_StatAn!$B2250,Analysis!$A:$A,0))</f>
        <v>380</v>
      </c>
      <c r="E2250" t="b">
        <f t="shared" si="140"/>
        <v>1</v>
      </c>
      <c r="F2250" t="b">
        <f t="shared" si="141"/>
        <v>0</v>
      </c>
      <c r="G2250">
        <f t="shared" si="142"/>
        <v>380</v>
      </c>
      <c r="H2250" t="str">
        <f t="shared" si="143"/>
        <v/>
      </c>
    </row>
    <row r="2251" spans="2:8" x14ac:dyDescent="0.35">
      <c r="B2251" s="6">
        <v>2248</v>
      </c>
      <c r="C2251" t="str">
        <f>INDEX(state,MATCH(Bonus_StatAn!$B2251,Analysis!$A:$A,0))</f>
        <v>successful</v>
      </c>
      <c r="D2251" s="6">
        <f>INDEX(backers,MATCH(Bonus_StatAn!$B2251,Analysis!$A:$A,0))</f>
        <v>128</v>
      </c>
      <c r="E2251" t="b">
        <f t="shared" si="140"/>
        <v>1</v>
      </c>
      <c r="F2251" t="b">
        <f t="shared" si="141"/>
        <v>0</v>
      </c>
      <c r="G2251">
        <f t="shared" si="142"/>
        <v>128</v>
      </c>
      <c r="H2251" t="str">
        <f t="shared" si="143"/>
        <v/>
      </c>
    </row>
    <row r="2252" spans="2:8" x14ac:dyDescent="0.35">
      <c r="B2252" s="6">
        <v>2249</v>
      </c>
      <c r="C2252" t="str">
        <f>INDEX(state,MATCH(Bonus_StatAn!$B2252,Analysis!$A:$A,0))</f>
        <v>successful</v>
      </c>
      <c r="D2252" s="6">
        <f>INDEX(backers,MATCH(Bonus_StatAn!$B2252,Analysis!$A:$A,0))</f>
        <v>180</v>
      </c>
      <c r="E2252" t="b">
        <f t="shared" si="140"/>
        <v>1</v>
      </c>
      <c r="F2252" t="b">
        <f t="shared" si="141"/>
        <v>0</v>
      </c>
      <c r="G2252">
        <f t="shared" si="142"/>
        <v>180</v>
      </c>
      <c r="H2252" t="str">
        <f t="shared" si="143"/>
        <v/>
      </c>
    </row>
    <row r="2253" spans="2:8" x14ac:dyDescent="0.35">
      <c r="B2253" s="6">
        <v>2250</v>
      </c>
      <c r="C2253" t="str">
        <f>INDEX(state,MATCH(Bonus_StatAn!$B2253,Analysis!$A:$A,0))</f>
        <v>successful</v>
      </c>
      <c r="D2253" s="6">
        <f>INDEX(backers,MATCH(Bonus_StatAn!$B2253,Analysis!$A:$A,0))</f>
        <v>571</v>
      </c>
      <c r="E2253" t="b">
        <f t="shared" si="140"/>
        <v>1</v>
      </c>
      <c r="F2253" t="b">
        <f t="shared" si="141"/>
        <v>0</v>
      </c>
      <c r="G2253">
        <f t="shared" si="142"/>
        <v>571</v>
      </c>
      <c r="H2253" t="str">
        <f t="shared" si="143"/>
        <v/>
      </c>
    </row>
    <row r="2254" spans="2:8" x14ac:dyDescent="0.35">
      <c r="B2254" s="6">
        <v>2251</v>
      </c>
      <c r="C2254" t="str">
        <f>INDEX(state,MATCH(Bonus_StatAn!$B2254,Analysis!$A:$A,0))</f>
        <v>successful</v>
      </c>
      <c r="D2254" s="6">
        <f>INDEX(backers,MATCH(Bonus_StatAn!$B2254,Analysis!$A:$A,0))</f>
        <v>480</v>
      </c>
      <c r="E2254" t="b">
        <f t="shared" si="140"/>
        <v>1</v>
      </c>
      <c r="F2254" t="b">
        <f t="shared" si="141"/>
        <v>0</v>
      </c>
      <c r="G2254">
        <f t="shared" si="142"/>
        <v>480</v>
      </c>
      <c r="H2254" t="str">
        <f t="shared" si="143"/>
        <v/>
      </c>
    </row>
    <row r="2255" spans="2:8" x14ac:dyDescent="0.35">
      <c r="B2255" s="6">
        <v>2252</v>
      </c>
      <c r="C2255" t="str">
        <f>INDEX(state,MATCH(Bonus_StatAn!$B2255,Analysis!$A:$A,0))</f>
        <v>successful</v>
      </c>
      <c r="D2255" s="6">
        <f>INDEX(backers,MATCH(Bonus_StatAn!$B2255,Analysis!$A:$A,0))</f>
        <v>249</v>
      </c>
      <c r="E2255" t="b">
        <f t="shared" si="140"/>
        <v>1</v>
      </c>
      <c r="F2255" t="b">
        <f t="shared" si="141"/>
        <v>0</v>
      </c>
      <c r="G2255">
        <f t="shared" si="142"/>
        <v>249</v>
      </c>
      <c r="H2255" t="str">
        <f t="shared" si="143"/>
        <v/>
      </c>
    </row>
    <row r="2256" spans="2:8" x14ac:dyDescent="0.35">
      <c r="B2256" s="6">
        <v>2253</v>
      </c>
      <c r="C2256" t="str">
        <f>INDEX(state,MATCH(Bonus_StatAn!$B2256,Analysis!$A:$A,0))</f>
        <v>successful</v>
      </c>
      <c r="D2256" s="6">
        <f>INDEX(backers,MATCH(Bonus_StatAn!$B2256,Analysis!$A:$A,0))</f>
        <v>84</v>
      </c>
      <c r="E2256" t="b">
        <f t="shared" si="140"/>
        <v>1</v>
      </c>
      <c r="F2256" t="b">
        <f t="shared" si="141"/>
        <v>0</v>
      </c>
      <c r="G2256">
        <f t="shared" si="142"/>
        <v>84</v>
      </c>
      <c r="H2256" t="str">
        <f t="shared" si="143"/>
        <v/>
      </c>
    </row>
    <row r="2257" spans="2:8" x14ac:dyDescent="0.35">
      <c r="B2257" s="6">
        <v>2254</v>
      </c>
      <c r="C2257" t="str">
        <f>INDEX(state,MATCH(Bonus_StatAn!$B2257,Analysis!$A:$A,0))</f>
        <v>successful</v>
      </c>
      <c r="D2257" s="6">
        <f>INDEX(backers,MATCH(Bonus_StatAn!$B2257,Analysis!$A:$A,0))</f>
        <v>197</v>
      </c>
      <c r="E2257" t="b">
        <f t="shared" si="140"/>
        <v>1</v>
      </c>
      <c r="F2257" t="b">
        <f t="shared" si="141"/>
        <v>0</v>
      </c>
      <c r="G2257">
        <f t="shared" si="142"/>
        <v>197</v>
      </c>
      <c r="H2257" t="str">
        <f t="shared" si="143"/>
        <v/>
      </c>
    </row>
    <row r="2258" spans="2:8" x14ac:dyDescent="0.35">
      <c r="B2258" s="6">
        <v>2255</v>
      </c>
      <c r="C2258" t="str">
        <f>INDEX(state,MATCH(Bonus_StatAn!$B2258,Analysis!$A:$A,0))</f>
        <v>successful</v>
      </c>
      <c r="D2258" s="6">
        <f>INDEX(backers,MATCH(Bonus_StatAn!$B2258,Analysis!$A:$A,0))</f>
        <v>271</v>
      </c>
      <c r="E2258" t="b">
        <f t="shared" si="140"/>
        <v>1</v>
      </c>
      <c r="F2258" t="b">
        <f t="shared" si="141"/>
        <v>0</v>
      </c>
      <c r="G2258">
        <f t="shared" si="142"/>
        <v>271</v>
      </c>
      <c r="H2258" t="str">
        <f t="shared" si="143"/>
        <v/>
      </c>
    </row>
    <row r="2259" spans="2:8" x14ac:dyDescent="0.35">
      <c r="B2259" s="6">
        <v>2256</v>
      </c>
      <c r="C2259" t="str">
        <f>INDEX(state,MATCH(Bonus_StatAn!$B2259,Analysis!$A:$A,0))</f>
        <v>successful</v>
      </c>
      <c r="D2259" s="6">
        <f>INDEX(backers,MATCH(Bonus_StatAn!$B2259,Analysis!$A:$A,0))</f>
        <v>50</v>
      </c>
      <c r="E2259" t="b">
        <f t="shared" si="140"/>
        <v>1</v>
      </c>
      <c r="F2259" t="b">
        <f t="shared" si="141"/>
        <v>0</v>
      </c>
      <c r="G2259">
        <f t="shared" si="142"/>
        <v>50</v>
      </c>
      <c r="H2259" t="str">
        <f t="shared" si="143"/>
        <v/>
      </c>
    </row>
    <row r="2260" spans="2:8" x14ac:dyDescent="0.35">
      <c r="B2260" s="6">
        <v>2257</v>
      </c>
      <c r="C2260" t="str">
        <f>INDEX(state,MATCH(Bonus_StatAn!$B2260,Analysis!$A:$A,0))</f>
        <v>successful</v>
      </c>
      <c r="D2260" s="6">
        <f>INDEX(backers,MATCH(Bonus_StatAn!$B2260,Analysis!$A:$A,0))</f>
        <v>169</v>
      </c>
      <c r="E2260" t="b">
        <f t="shared" si="140"/>
        <v>1</v>
      </c>
      <c r="F2260" t="b">
        <f t="shared" si="141"/>
        <v>0</v>
      </c>
      <c r="G2260">
        <f t="shared" si="142"/>
        <v>169</v>
      </c>
      <c r="H2260" t="str">
        <f t="shared" si="143"/>
        <v/>
      </c>
    </row>
    <row r="2261" spans="2:8" x14ac:dyDescent="0.35">
      <c r="B2261" s="6">
        <v>2258</v>
      </c>
      <c r="C2261" t="str">
        <f>INDEX(state,MATCH(Bonus_StatAn!$B2261,Analysis!$A:$A,0))</f>
        <v>successful</v>
      </c>
      <c r="D2261" s="6">
        <f>INDEX(backers,MATCH(Bonus_StatAn!$B2261,Analysis!$A:$A,0))</f>
        <v>205</v>
      </c>
      <c r="E2261" t="b">
        <f t="shared" si="140"/>
        <v>1</v>
      </c>
      <c r="F2261" t="b">
        <f t="shared" si="141"/>
        <v>0</v>
      </c>
      <c r="G2261">
        <f t="shared" si="142"/>
        <v>205</v>
      </c>
      <c r="H2261" t="str">
        <f t="shared" si="143"/>
        <v/>
      </c>
    </row>
    <row r="2262" spans="2:8" x14ac:dyDescent="0.35">
      <c r="B2262" s="6">
        <v>2259</v>
      </c>
      <c r="C2262" t="str">
        <f>INDEX(state,MATCH(Bonus_StatAn!$B2262,Analysis!$A:$A,0))</f>
        <v>successful</v>
      </c>
      <c r="D2262" s="6">
        <f>INDEX(backers,MATCH(Bonus_StatAn!$B2262,Analysis!$A:$A,0))</f>
        <v>206</v>
      </c>
      <c r="E2262" t="b">
        <f t="shared" si="140"/>
        <v>1</v>
      </c>
      <c r="F2262" t="b">
        <f t="shared" si="141"/>
        <v>0</v>
      </c>
      <c r="G2262">
        <f t="shared" si="142"/>
        <v>206</v>
      </c>
      <c r="H2262" t="str">
        <f t="shared" si="143"/>
        <v/>
      </c>
    </row>
    <row r="2263" spans="2:8" x14ac:dyDescent="0.35">
      <c r="B2263" s="6">
        <v>2260</v>
      </c>
      <c r="C2263" t="str">
        <f>INDEX(state,MATCH(Bonus_StatAn!$B2263,Analysis!$A:$A,0))</f>
        <v>successful</v>
      </c>
      <c r="D2263" s="6">
        <f>INDEX(backers,MATCH(Bonus_StatAn!$B2263,Analysis!$A:$A,0))</f>
        <v>84</v>
      </c>
      <c r="E2263" t="b">
        <f t="shared" si="140"/>
        <v>1</v>
      </c>
      <c r="F2263" t="b">
        <f t="shared" si="141"/>
        <v>0</v>
      </c>
      <c r="G2263">
        <f t="shared" si="142"/>
        <v>84</v>
      </c>
      <c r="H2263" t="str">
        <f t="shared" si="143"/>
        <v/>
      </c>
    </row>
    <row r="2264" spans="2:8" x14ac:dyDescent="0.35">
      <c r="B2264" s="6">
        <v>2261</v>
      </c>
      <c r="C2264" t="str">
        <f>INDEX(state,MATCH(Bonus_StatAn!$B2264,Analysis!$A:$A,0))</f>
        <v>successful</v>
      </c>
      <c r="D2264" s="6">
        <f>INDEX(backers,MATCH(Bonus_StatAn!$B2264,Analysis!$A:$A,0))</f>
        <v>210</v>
      </c>
      <c r="E2264" t="b">
        <f t="shared" si="140"/>
        <v>1</v>
      </c>
      <c r="F2264" t="b">
        <f t="shared" si="141"/>
        <v>0</v>
      </c>
      <c r="G2264">
        <f t="shared" si="142"/>
        <v>210</v>
      </c>
      <c r="H2264" t="str">
        <f t="shared" si="143"/>
        <v/>
      </c>
    </row>
    <row r="2265" spans="2:8" x14ac:dyDescent="0.35">
      <c r="B2265" s="6">
        <v>2262</v>
      </c>
      <c r="C2265" t="str">
        <f>INDEX(state,MATCH(Bonus_StatAn!$B2265,Analysis!$A:$A,0))</f>
        <v>successful</v>
      </c>
      <c r="D2265" s="6">
        <f>INDEX(backers,MATCH(Bonus_StatAn!$B2265,Analysis!$A:$A,0))</f>
        <v>181</v>
      </c>
      <c r="E2265" t="b">
        <f t="shared" si="140"/>
        <v>1</v>
      </c>
      <c r="F2265" t="b">
        <f t="shared" si="141"/>
        <v>0</v>
      </c>
      <c r="G2265">
        <f t="shared" si="142"/>
        <v>181</v>
      </c>
      <c r="H2265" t="str">
        <f t="shared" si="143"/>
        <v/>
      </c>
    </row>
    <row r="2266" spans="2:8" x14ac:dyDescent="0.35">
      <c r="B2266" s="6">
        <v>2263</v>
      </c>
      <c r="C2266" t="str">
        <f>INDEX(state,MATCH(Bonus_StatAn!$B2266,Analysis!$A:$A,0))</f>
        <v>successful</v>
      </c>
      <c r="D2266" s="6">
        <f>INDEX(backers,MATCH(Bonus_StatAn!$B2266,Analysis!$A:$A,0))</f>
        <v>60</v>
      </c>
      <c r="E2266" t="b">
        <f t="shared" si="140"/>
        <v>1</v>
      </c>
      <c r="F2266" t="b">
        <f t="shared" si="141"/>
        <v>0</v>
      </c>
      <c r="G2266">
        <f t="shared" si="142"/>
        <v>60</v>
      </c>
      <c r="H2266" t="str">
        <f t="shared" si="143"/>
        <v/>
      </c>
    </row>
    <row r="2267" spans="2:8" x14ac:dyDescent="0.35">
      <c r="B2267" s="6">
        <v>2264</v>
      </c>
      <c r="C2267" t="str">
        <f>INDEX(state,MATCH(Bonus_StatAn!$B2267,Analysis!$A:$A,0))</f>
        <v>successful</v>
      </c>
      <c r="D2267" s="6">
        <f>INDEX(backers,MATCH(Bonus_StatAn!$B2267,Analysis!$A:$A,0))</f>
        <v>445</v>
      </c>
      <c r="E2267" t="b">
        <f t="shared" si="140"/>
        <v>1</v>
      </c>
      <c r="F2267" t="b">
        <f t="shared" si="141"/>
        <v>0</v>
      </c>
      <c r="G2267">
        <f t="shared" si="142"/>
        <v>445</v>
      </c>
      <c r="H2267" t="str">
        <f t="shared" si="143"/>
        <v/>
      </c>
    </row>
    <row r="2268" spans="2:8" x14ac:dyDescent="0.35">
      <c r="B2268" s="6">
        <v>2265</v>
      </c>
      <c r="C2268" t="str">
        <f>INDEX(state,MATCH(Bonus_StatAn!$B2268,Analysis!$A:$A,0))</f>
        <v>successful</v>
      </c>
      <c r="D2268" s="6">
        <f>INDEX(backers,MATCH(Bonus_StatAn!$B2268,Analysis!$A:$A,0))</f>
        <v>17</v>
      </c>
      <c r="E2268" t="b">
        <f t="shared" si="140"/>
        <v>1</v>
      </c>
      <c r="F2268" t="b">
        <f t="shared" si="141"/>
        <v>0</v>
      </c>
      <c r="G2268">
        <f t="shared" si="142"/>
        <v>17</v>
      </c>
      <c r="H2268" t="str">
        <f t="shared" si="143"/>
        <v/>
      </c>
    </row>
    <row r="2269" spans="2:8" x14ac:dyDescent="0.35">
      <c r="B2269" s="6">
        <v>2266</v>
      </c>
      <c r="C2269" t="str">
        <f>INDEX(state,MATCH(Bonus_StatAn!$B2269,Analysis!$A:$A,0))</f>
        <v>successful</v>
      </c>
      <c r="D2269" s="6">
        <f>INDEX(backers,MATCH(Bonus_StatAn!$B2269,Analysis!$A:$A,0))</f>
        <v>194</v>
      </c>
      <c r="E2269" t="b">
        <f t="shared" si="140"/>
        <v>1</v>
      </c>
      <c r="F2269" t="b">
        <f t="shared" si="141"/>
        <v>0</v>
      </c>
      <c r="G2269">
        <f t="shared" si="142"/>
        <v>194</v>
      </c>
      <c r="H2269" t="str">
        <f t="shared" si="143"/>
        <v/>
      </c>
    </row>
    <row r="2270" spans="2:8" x14ac:dyDescent="0.35">
      <c r="B2270" s="6">
        <v>2267</v>
      </c>
      <c r="C2270" t="str">
        <f>INDEX(state,MATCH(Bonus_StatAn!$B2270,Analysis!$A:$A,0))</f>
        <v>successful</v>
      </c>
      <c r="D2270" s="6">
        <f>INDEX(backers,MATCH(Bonus_StatAn!$B2270,Analysis!$A:$A,0))</f>
        <v>404</v>
      </c>
      <c r="E2270" t="b">
        <f t="shared" si="140"/>
        <v>1</v>
      </c>
      <c r="F2270" t="b">
        <f t="shared" si="141"/>
        <v>0</v>
      </c>
      <c r="G2270">
        <f t="shared" si="142"/>
        <v>404</v>
      </c>
      <c r="H2270" t="str">
        <f t="shared" si="143"/>
        <v/>
      </c>
    </row>
    <row r="2271" spans="2:8" x14ac:dyDescent="0.35">
      <c r="B2271" s="6">
        <v>2268</v>
      </c>
      <c r="C2271" t="str">
        <f>INDEX(state,MATCH(Bonus_StatAn!$B2271,Analysis!$A:$A,0))</f>
        <v>successful</v>
      </c>
      <c r="D2271" s="6">
        <f>INDEX(backers,MATCH(Bonus_StatAn!$B2271,Analysis!$A:$A,0))</f>
        <v>194</v>
      </c>
      <c r="E2271" t="b">
        <f t="shared" si="140"/>
        <v>1</v>
      </c>
      <c r="F2271" t="b">
        <f t="shared" si="141"/>
        <v>0</v>
      </c>
      <c r="G2271">
        <f t="shared" si="142"/>
        <v>194</v>
      </c>
      <c r="H2271" t="str">
        <f t="shared" si="143"/>
        <v/>
      </c>
    </row>
    <row r="2272" spans="2:8" x14ac:dyDescent="0.35">
      <c r="B2272" s="6">
        <v>2269</v>
      </c>
      <c r="C2272" t="str">
        <f>INDEX(state,MATCH(Bonus_StatAn!$B2272,Analysis!$A:$A,0))</f>
        <v>successful</v>
      </c>
      <c r="D2272" s="6">
        <f>INDEX(backers,MATCH(Bonus_StatAn!$B2272,Analysis!$A:$A,0))</f>
        <v>902</v>
      </c>
      <c r="E2272" t="b">
        <f t="shared" si="140"/>
        <v>1</v>
      </c>
      <c r="F2272" t="b">
        <f t="shared" si="141"/>
        <v>0</v>
      </c>
      <c r="G2272">
        <f t="shared" si="142"/>
        <v>902</v>
      </c>
      <c r="H2272" t="str">
        <f t="shared" si="143"/>
        <v/>
      </c>
    </row>
    <row r="2273" spans="2:8" x14ac:dyDescent="0.35">
      <c r="B2273" s="6">
        <v>2270</v>
      </c>
      <c r="C2273" t="str">
        <f>INDEX(state,MATCH(Bonus_StatAn!$B2273,Analysis!$A:$A,0))</f>
        <v>successful</v>
      </c>
      <c r="D2273" s="6">
        <f>INDEX(backers,MATCH(Bonus_StatAn!$B2273,Analysis!$A:$A,0))</f>
        <v>1670</v>
      </c>
      <c r="E2273" t="b">
        <f t="shared" si="140"/>
        <v>1</v>
      </c>
      <c r="F2273" t="b">
        <f t="shared" si="141"/>
        <v>0</v>
      </c>
      <c r="G2273">
        <f t="shared" si="142"/>
        <v>1670</v>
      </c>
      <c r="H2273" t="str">
        <f t="shared" si="143"/>
        <v/>
      </c>
    </row>
    <row r="2274" spans="2:8" x14ac:dyDescent="0.35">
      <c r="B2274" s="6">
        <v>2271</v>
      </c>
      <c r="C2274" t="str">
        <f>INDEX(state,MATCH(Bonus_StatAn!$B2274,Analysis!$A:$A,0))</f>
        <v>successful</v>
      </c>
      <c r="D2274" s="6">
        <f>INDEX(backers,MATCH(Bonus_StatAn!$B2274,Analysis!$A:$A,0))</f>
        <v>1328</v>
      </c>
      <c r="E2274" t="b">
        <f t="shared" si="140"/>
        <v>1</v>
      </c>
      <c r="F2274" t="b">
        <f t="shared" si="141"/>
        <v>0</v>
      </c>
      <c r="G2274">
        <f t="shared" si="142"/>
        <v>1328</v>
      </c>
      <c r="H2274" t="str">
        <f t="shared" si="143"/>
        <v/>
      </c>
    </row>
    <row r="2275" spans="2:8" x14ac:dyDescent="0.35">
      <c r="B2275" s="6">
        <v>2272</v>
      </c>
      <c r="C2275" t="str">
        <f>INDEX(state,MATCH(Bonus_StatAn!$B2275,Analysis!$A:$A,0))</f>
        <v>successful</v>
      </c>
      <c r="D2275" s="6">
        <f>INDEX(backers,MATCH(Bonus_StatAn!$B2275,Analysis!$A:$A,0))</f>
        <v>944</v>
      </c>
      <c r="E2275" t="b">
        <f t="shared" si="140"/>
        <v>1</v>
      </c>
      <c r="F2275" t="b">
        <f t="shared" si="141"/>
        <v>0</v>
      </c>
      <c r="G2275">
        <f t="shared" si="142"/>
        <v>944</v>
      </c>
      <c r="H2275" t="str">
        <f t="shared" si="143"/>
        <v/>
      </c>
    </row>
    <row r="2276" spans="2:8" x14ac:dyDescent="0.35">
      <c r="B2276" s="6">
        <v>2273</v>
      </c>
      <c r="C2276" t="str">
        <f>INDEX(state,MATCH(Bonus_StatAn!$B2276,Analysis!$A:$A,0))</f>
        <v>successful</v>
      </c>
      <c r="D2276" s="6">
        <f>INDEX(backers,MATCH(Bonus_StatAn!$B2276,Analysis!$A:$A,0))</f>
        <v>147</v>
      </c>
      <c r="E2276" t="b">
        <f t="shared" si="140"/>
        <v>1</v>
      </c>
      <c r="F2276" t="b">
        <f t="shared" si="141"/>
        <v>0</v>
      </c>
      <c r="G2276">
        <f t="shared" si="142"/>
        <v>147</v>
      </c>
      <c r="H2276" t="str">
        <f t="shared" si="143"/>
        <v/>
      </c>
    </row>
    <row r="2277" spans="2:8" x14ac:dyDescent="0.35">
      <c r="B2277" s="6">
        <v>2274</v>
      </c>
      <c r="C2277" t="str">
        <f>INDEX(state,MATCH(Bonus_StatAn!$B2277,Analysis!$A:$A,0))</f>
        <v>successful</v>
      </c>
      <c r="D2277" s="6">
        <f>INDEX(backers,MATCH(Bonus_StatAn!$B2277,Analysis!$A:$A,0))</f>
        <v>99</v>
      </c>
      <c r="E2277" t="b">
        <f t="shared" si="140"/>
        <v>1</v>
      </c>
      <c r="F2277" t="b">
        <f t="shared" si="141"/>
        <v>0</v>
      </c>
      <c r="G2277">
        <f t="shared" si="142"/>
        <v>99</v>
      </c>
      <c r="H2277" t="str">
        <f t="shared" si="143"/>
        <v/>
      </c>
    </row>
    <row r="2278" spans="2:8" x14ac:dyDescent="0.35">
      <c r="B2278" s="6">
        <v>2275</v>
      </c>
      <c r="C2278" t="str">
        <f>INDEX(state,MATCH(Bonus_StatAn!$B2278,Analysis!$A:$A,0))</f>
        <v>successful</v>
      </c>
      <c r="D2278" s="6">
        <f>INDEX(backers,MATCH(Bonus_StatAn!$B2278,Analysis!$A:$A,0))</f>
        <v>79</v>
      </c>
      <c r="E2278" t="b">
        <f t="shared" si="140"/>
        <v>1</v>
      </c>
      <c r="F2278" t="b">
        <f t="shared" si="141"/>
        <v>0</v>
      </c>
      <c r="G2278">
        <f t="shared" si="142"/>
        <v>79</v>
      </c>
      <c r="H2278" t="str">
        <f t="shared" si="143"/>
        <v/>
      </c>
    </row>
    <row r="2279" spans="2:8" x14ac:dyDescent="0.35">
      <c r="B2279" s="6">
        <v>2276</v>
      </c>
      <c r="C2279" t="str">
        <f>INDEX(state,MATCH(Bonus_StatAn!$B2279,Analysis!$A:$A,0))</f>
        <v>successful</v>
      </c>
      <c r="D2279" s="6">
        <f>INDEX(backers,MATCH(Bonus_StatAn!$B2279,Analysis!$A:$A,0))</f>
        <v>75</v>
      </c>
      <c r="E2279" t="b">
        <f t="shared" si="140"/>
        <v>1</v>
      </c>
      <c r="F2279" t="b">
        <f t="shared" si="141"/>
        <v>0</v>
      </c>
      <c r="G2279">
        <f t="shared" si="142"/>
        <v>75</v>
      </c>
      <c r="H2279" t="str">
        <f t="shared" si="143"/>
        <v/>
      </c>
    </row>
    <row r="2280" spans="2:8" x14ac:dyDescent="0.35">
      <c r="B2280" s="6">
        <v>2277</v>
      </c>
      <c r="C2280" t="str">
        <f>INDEX(state,MATCH(Bonus_StatAn!$B2280,Analysis!$A:$A,0))</f>
        <v>successful</v>
      </c>
      <c r="D2280" s="6">
        <f>INDEX(backers,MATCH(Bonus_StatAn!$B2280,Analysis!$A:$A,0))</f>
        <v>207</v>
      </c>
      <c r="E2280" t="b">
        <f t="shared" si="140"/>
        <v>1</v>
      </c>
      <c r="F2280" t="b">
        <f t="shared" si="141"/>
        <v>0</v>
      </c>
      <c r="G2280">
        <f t="shared" si="142"/>
        <v>207</v>
      </c>
      <c r="H2280" t="str">
        <f t="shared" si="143"/>
        <v/>
      </c>
    </row>
    <row r="2281" spans="2:8" x14ac:dyDescent="0.35">
      <c r="B2281" s="6">
        <v>2278</v>
      </c>
      <c r="C2281" t="str">
        <f>INDEX(state,MATCH(Bonus_StatAn!$B2281,Analysis!$A:$A,0))</f>
        <v>successful</v>
      </c>
      <c r="D2281" s="6">
        <f>INDEX(backers,MATCH(Bonus_StatAn!$B2281,Analysis!$A:$A,0))</f>
        <v>102</v>
      </c>
      <c r="E2281" t="b">
        <f t="shared" si="140"/>
        <v>1</v>
      </c>
      <c r="F2281" t="b">
        <f t="shared" si="141"/>
        <v>0</v>
      </c>
      <c r="G2281">
        <f t="shared" si="142"/>
        <v>102</v>
      </c>
      <c r="H2281" t="str">
        <f t="shared" si="143"/>
        <v/>
      </c>
    </row>
    <row r="2282" spans="2:8" x14ac:dyDescent="0.35">
      <c r="B2282" s="6">
        <v>2279</v>
      </c>
      <c r="C2282" t="str">
        <f>INDEX(state,MATCH(Bonus_StatAn!$B2282,Analysis!$A:$A,0))</f>
        <v>successful</v>
      </c>
      <c r="D2282" s="6">
        <f>INDEX(backers,MATCH(Bonus_StatAn!$B2282,Analysis!$A:$A,0))</f>
        <v>32</v>
      </c>
      <c r="E2282" t="b">
        <f t="shared" si="140"/>
        <v>1</v>
      </c>
      <c r="F2282" t="b">
        <f t="shared" si="141"/>
        <v>0</v>
      </c>
      <c r="G2282">
        <f t="shared" si="142"/>
        <v>32</v>
      </c>
      <c r="H2282" t="str">
        <f t="shared" si="143"/>
        <v/>
      </c>
    </row>
    <row r="2283" spans="2:8" x14ac:dyDescent="0.35">
      <c r="B2283" s="6">
        <v>2280</v>
      </c>
      <c r="C2283" t="str">
        <f>INDEX(state,MATCH(Bonus_StatAn!$B2283,Analysis!$A:$A,0))</f>
        <v>successful</v>
      </c>
      <c r="D2283" s="6">
        <f>INDEX(backers,MATCH(Bonus_StatAn!$B2283,Analysis!$A:$A,0))</f>
        <v>480</v>
      </c>
      <c r="E2283" t="b">
        <f t="shared" si="140"/>
        <v>1</v>
      </c>
      <c r="F2283" t="b">
        <f t="shared" si="141"/>
        <v>0</v>
      </c>
      <c r="G2283">
        <f t="shared" si="142"/>
        <v>480</v>
      </c>
      <c r="H2283" t="str">
        <f t="shared" si="143"/>
        <v/>
      </c>
    </row>
    <row r="2284" spans="2:8" x14ac:dyDescent="0.35">
      <c r="B2284" s="6">
        <v>2281</v>
      </c>
      <c r="C2284" t="str">
        <f>INDEX(state,MATCH(Bonus_StatAn!$B2284,Analysis!$A:$A,0))</f>
        <v>successful</v>
      </c>
      <c r="D2284" s="6">
        <f>INDEX(backers,MATCH(Bonus_StatAn!$B2284,Analysis!$A:$A,0))</f>
        <v>11</v>
      </c>
      <c r="E2284" t="b">
        <f t="shared" si="140"/>
        <v>1</v>
      </c>
      <c r="F2284" t="b">
        <f t="shared" si="141"/>
        <v>0</v>
      </c>
      <c r="G2284">
        <f t="shared" si="142"/>
        <v>11</v>
      </c>
      <c r="H2284" t="str">
        <f t="shared" si="143"/>
        <v/>
      </c>
    </row>
    <row r="2285" spans="2:8" x14ac:dyDescent="0.35">
      <c r="B2285" s="6">
        <v>2282</v>
      </c>
      <c r="C2285" t="str">
        <f>INDEX(state,MATCH(Bonus_StatAn!$B2285,Analysis!$A:$A,0))</f>
        <v>successful</v>
      </c>
      <c r="D2285" s="6">
        <f>INDEX(backers,MATCH(Bonus_StatAn!$B2285,Analysis!$A:$A,0))</f>
        <v>12</v>
      </c>
      <c r="E2285" t="b">
        <f t="shared" si="140"/>
        <v>1</v>
      </c>
      <c r="F2285" t="b">
        <f t="shared" si="141"/>
        <v>0</v>
      </c>
      <c r="G2285">
        <f t="shared" si="142"/>
        <v>12</v>
      </c>
      <c r="H2285" t="str">
        <f t="shared" si="143"/>
        <v/>
      </c>
    </row>
    <row r="2286" spans="2:8" x14ac:dyDescent="0.35">
      <c r="B2286" s="6">
        <v>2283</v>
      </c>
      <c r="C2286" t="str">
        <f>INDEX(state,MATCH(Bonus_StatAn!$B2286,Analysis!$A:$A,0))</f>
        <v>successful</v>
      </c>
      <c r="D2286" s="6">
        <f>INDEX(backers,MATCH(Bonus_StatAn!$B2286,Analysis!$A:$A,0))</f>
        <v>48</v>
      </c>
      <c r="E2286" t="b">
        <f t="shared" si="140"/>
        <v>1</v>
      </c>
      <c r="F2286" t="b">
        <f t="shared" si="141"/>
        <v>0</v>
      </c>
      <c r="G2286">
        <f t="shared" si="142"/>
        <v>48</v>
      </c>
      <c r="H2286" t="str">
        <f t="shared" si="143"/>
        <v/>
      </c>
    </row>
    <row r="2287" spans="2:8" x14ac:dyDescent="0.35">
      <c r="B2287" s="6">
        <v>2284</v>
      </c>
      <c r="C2287" t="str">
        <f>INDEX(state,MATCH(Bonus_StatAn!$B2287,Analysis!$A:$A,0))</f>
        <v>successful</v>
      </c>
      <c r="D2287" s="6">
        <f>INDEX(backers,MATCH(Bonus_StatAn!$B2287,Analysis!$A:$A,0))</f>
        <v>59</v>
      </c>
      <c r="E2287" t="b">
        <f t="shared" si="140"/>
        <v>1</v>
      </c>
      <c r="F2287" t="b">
        <f t="shared" si="141"/>
        <v>0</v>
      </c>
      <c r="G2287">
        <f t="shared" si="142"/>
        <v>59</v>
      </c>
      <c r="H2287" t="str">
        <f t="shared" si="143"/>
        <v/>
      </c>
    </row>
    <row r="2288" spans="2:8" x14ac:dyDescent="0.35">
      <c r="B2288" s="6">
        <v>2285</v>
      </c>
      <c r="C2288" t="str">
        <f>INDEX(state,MATCH(Bonus_StatAn!$B2288,Analysis!$A:$A,0))</f>
        <v>successful</v>
      </c>
      <c r="D2288" s="6">
        <f>INDEX(backers,MATCH(Bonus_StatAn!$B2288,Analysis!$A:$A,0))</f>
        <v>79</v>
      </c>
      <c r="E2288" t="b">
        <f t="shared" si="140"/>
        <v>1</v>
      </c>
      <c r="F2288" t="b">
        <f t="shared" si="141"/>
        <v>0</v>
      </c>
      <c r="G2288">
        <f t="shared" si="142"/>
        <v>79</v>
      </c>
      <c r="H2288" t="str">
        <f t="shared" si="143"/>
        <v/>
      </c>
    </row>
    <row r="2289" spans="2:8" x14ac:dyDescent="0.35">
      <c r="B2289" s="6">
        <v>2286</v>
      </c>
      <c r="C2289" t="str">
        <f>INDEX(state,MATCH(Bonus_StatAn!$B2289,Analysis!$A:$A,0))</f>
        <v>successful</v>
      </c>
      <c r="D2289" s="6">
        <f>INDEX(backers,MATCH(Bonus_StatAn!$B2289,Analysis!$A:$A,0))</f>
        <v>14</v>
      </c>
      <c r="E2289" t="b">
        <f t="shared" si="140"/>
        <v>1</v>
      </c>
      <c r="F2289" t="b">
        <f t="shared" si="141"/>
        <v>0</v>
      </c>
      <c r="G2289">
        <f t="shared" si="142"/>
        <v>14</v>
      </c>
      <c r="H2289" t="str">
        <f t="shared" si="143"/>
        <v/>
      </c>
    </row>
    <row r="2290" spans="2:8" x14ac:dyDescent="0.35">
      <c r="B2290" s="6">
        <v>2287</v>
      </c>
      <c r="C2290" t="str">
        <f>INDEX(state,MATCH(Bonus_StatAn!$B2290,Analysis!$A:$A,0))</f>
        <v>successful</v>
      </c>
      <c r="D2290" s="6">
        <f>INDEX(backers,MATCH(Bonus_StatAn!$B2290,Analysis!$A:$A,0))</f>
        <v>106</v>
      </c>
      <c r="E2290" t="b">
        <f t="shared" si="140"/>
        <v>1</v>
      </c>
      <c r="F2290" t="b">
        <f t="shared" si="141"/>
        <v>0</v>
      </c>
      <c r="G2290">
        <f t="shared" si="142"/>
        <v>106</v>
      </c>
      <c r="H2290" t="str">
        <f t="shared" si="143"/>
        <v/>
      </c>
    </row>
    <row r="2291" spans="2:8" x14ac:dyDescent="0.35">
      <c r="B2291" s="6">
        <v>2288</v>
      </c>
      <c r="C2291" t="str">
        <f>INDEX(state,MATCH(Bonus_StatAn!$B2291,Analysis!$A:$A,0))</f>
        <v>successful</v>
      </c>
      <c r="D2291" s="6">
        <f>INDEX(backers,MATCH(Bonus_StatAn!$B2291,Analysis!$A:$A,0))</f>
        <v>25</v>
      </c>
      <c r="E2291" t="b">
        <f t="shared" si="140"/>
        <v>1</v>
      </c>
      <c r="F2291" t="b">
        <f t="shared" si="141"/>
        <v>0</v>
      </c>
      <c r="G2291">
        <f t="shared" si="142"/>
        <v>25</v>
      </c>
      <c r="H2291" t="str">
        <f t="shared" si="143"/>
        <v/>
      </c>
    </row>
    <row r="2292" spans="2:8" x14ac:dyDescent="0.35">
      <c r="B2292" s="6">
        <v>2289</v>
      </c>
      <c r="C2292" t="str">
        <f>INDEX(state,MATCH(Bonus_StatAn!$B2292,Analysis!$A:$A,0))</f>
        <v>successful</v>
      </c>
      <c r="D2292" s="6">
        <f>INDEX(backers,MATCH(Bonus_StatAn!$B2292,Analysis!$A:$A,0))</f>
        <v>25</v>
      </c>
      <c r="E2292" t="b">
        <f t="shared" si="140"/>
        <v>1</v>
      </c>
      <c r="F2292" t="b">
        <f t="shared" si="141"/>
        <v>0</v>
      </c>
      <c r="G2292">
        <f t="shared" si="142"/>
        <v>25</v>
      </c>
      <c r="H2292" t="str">
        <f t="shared" si="143"/>
        <v/>
      </c>
    </row>
    <row r="2293" spans="2:8" x14ac:dyDescent="0.35">
      <c r="B2293" s="6">
        <v>2290</v>
      </c>
      <c r="C2293" t="str">
        <f>INDEX(state,MATCH(Bonus_StatAn!$B2293,Analysis!$A:$A,0))</f>
        <v>successful</v>
      </c>
      <c r="D2293" s="6">
        <f>INDEX(backers,MATCH(Bonus_StatAn!$B2293,Analysis!$A:$A,0))</f>
        <v>29</v>
      </c>
      <c r="E2293" t="b">
        <f t="shared" si="140"/>
        <v>1</v>
      </c>
      <c r="F2293" t="b">
        <f t="shared" si="141"/>
        <v>0</v>
      </c>
      <c r="G2293">
        <f t="shared" si="142"/>
        <v>29</v>
      </c>
      <c r="H2293" t="str">
        <f t="shared" si="143"/>
        <v/>
      </c>
    </row>
    <row r="2294" spans="2:8" x14ac:dyDescent="0.35">
      <c r="B2294" s="6">
        <v>2291</v>
      </c>
      <c r="C2294" t="str">
        <f>INDEX(state,MATCH(Bonus_StatAn!$B2294,Analysis!$A:$A,0))</f>
        <v>successful</v>
      </c>
      <c r="D2294" s="6">
        <f>INDEX(backers,MATCH(Bonus_StatAn!$B2294,Analysis!$A:$A,0))</f>
        <v>43</v>
      </c>
      <c r="E2294" t="b">
        <f t="shared" si="140"/>
        <v>1</v>
      </c>
      <c r="F2294" t="b">
        <f t="shared" si="141"/>
        <v>0</v>
      </c>
      <c r="G2294">
        <f t="shared" si="142"/>
        <v>43</v>
      </c>
      <c r="H2294" t="str">
        <f t="shared" si="143"/>
        <v/>
      </c>
    </row>
    <row r="2295" spans="2:8" x14ac:dyDescent="0.35">
      <c r="B2295" s="6">
        <v>2292</v>
      </c>
      <c r="C2295" t="str">
        <f>INDEX(state,MATCH(Bonus_StatAn!$B2295,Analysis!$A:$A,0))</f>
        <v>successful</v>
      </c>
      <c r="D2295" s="6">
        <f>INDEX(backers,MATCH(Bonus_StatAn!$B2295,Analysis!$A:$A,0))</f>
        <v>46</v>
      </c>
      <c r="E2295" t="b">
        <f t="shared" si="140"/>
        <v>1</v>
      </c>
      <c r="F2295" t="b">
        <f t="shared" si="141"/>
        <v>0</v>
      </c>
      <c r="G2295">
        <f t="shared" si="142"/>
        <v>46</v>
      </c>
      <c r="H2295" t="str">
        <f t="shared" si="143"/>
        <v/>
      </c>
    </row>
    <row r="2296" spans="2:8" x14ac:dyDescent="0.35">
      <c r="B2296" s="6">
        <v>2293</v>
      </c>
      <c r="C2296" t="str">
        <f>INDEX(state,MATCH(Bonus_StatAn!$B2296,Analysis!$A:$A,0))</f>
        <v>successful</v>
      </c>
      <c r="D2296" s="6">
        <f>INDEX(backers,MATCH(Bonus_StatAn!$B2296,Analysis!$A:$A,0))</f>
        <v>27</v>
      </c>
      <c r="E2296" t="b">
        <f t="shared" si="140"/>
        <v>1</v>
      </c>
      <c r="F2296" t="b">
        <f t="shared" si="141"/>
        <v>0</v>
      </c>
      <c r="G2296">
        <f t="shared" si="142"/>
        <v>27</v>
      </c>
      <c r="H2296" t="str">
        <f t="shared" si="143"/>
        <v/>
      </c>
    </row>
    <row r="2297" spans="2:8" x14ac:dyDescent="0.35">
      <c r="B2297" s="6">
        <v>2294</v>
      </c>
      <c r="C2297" t="str">
        <f>INDEX(state,MATCH(Bonus_StatAn!$B2297,Analysis!$A:$A,0))</f>
        <v>successful</v>
      </c>
      <c r="D2297" s="6">
        <f>INDEX(backers,MATCH(Bonus_StatAn!$B2297,Analysis!$A:$A,0))</f>
        <v>112</v>
      </c>
      <c r="E2297" t="b">
        <f t="shared" si="140"/>
        <v>1</v>
      </c>
      <c r="F2297" t="b">
        <f t="shared" si="141"/>
        <v>0</v>
      </c>
      <c r="G2297">
        <f t="shared" si="142"/>
        <v>112</v>
      </c>
      <c r="H2297" t="str">
        <f t="shared" si="143"/>
        <v/>
      </c>
    </row>
    <row r="2298" spans="2:8" x14ac:dyDescent="0.35">
      <c r="B2298" s="6">
        <v>2295</v>
      </c>
      <c r="C2298" t="str">
        <f>INDEX(state,MATCH(Bonus_StatAn!$B2298,Analysis!$A:$A,0))</f>
        <v>successful</v>
      </c>
      <c r="D2298" s="6">
        <f>INDEX(backers,MATCH(Bonus_StatAn!$B2298,Analysis!$A:$A,0))</f>
        <v>34</v>
      </c>
      <c r="E2298" t="b">
        <f t="shared" si="140"/>
        <v>1</v>
      </c>
      <c r="F2298" t="b">
        <f t="shared" si="141"/>
        <v>0</v>
      </c>
      <c r="G2298">
        <f t="shared" si="142"/>
        <v>34</v>
      </c>
      <c r="H2298" t="str">
        <f t="shared" si="143"/>
        <v/>
      </c>
    </row>
    <row r="2299" spans="2:8" x14ac:dyDescent="0.35">
      <c r="B2299" s="6">
        <v>2296</v>
      </c>
      <c r="C2299" t="str">
        <f>INDEX(state,MATCH(Bonus_StatAn!$B2299,Analysis!$A:$A,0))</f>
        <v>successful</v>
      </c>
      <c r="D2299" s="6">
        <f>INDEX(backers,MATCH(Bonus_StatAn!$B2299,Analysis!$A:$A,0))</f>
        <v>145</v>
      </c>
      <c r="E2299" t="b">
        <f t="shared" si="140"/>
        <v>1</v>
      </c>
      <c r="F2299" t="b">
        <f t="shared" si="141"/>
        <v>0</v>
      </c>
      <c r="G2299">
        <f t="shared" si="142"/>
        <v>145</v>
      </c>
      <c r="H2299" t="str">
        <f t="shared" si="143"/>
        <v/>
      </c>
    </row>
    <row r="2300" spans="2:8" x14ac:dyDescent="0.35">
      <c r="B2300" s="6">
        <v>2297</v>
      </c>
      <c r="C2300" t="str">
        <f>INDEX(state,MATCH(Bonus_StatAn!$B2300,Analysis!$A:$A,0))</f>
        <v>successful</v>
      </c>
      <c r="D2300" s="6">
        <f>INDEX(backers,MATCH(Bonus_StatAn!$B2300,Analysis!$A:$A,0))</f>
        <v>19</v>
      </c>
      <c r="E2300" t="b">
        <f t="shared" si="140"/>
        <v>1</v>
      </c>
      <c r="F2300" t="b">
        <f t="shared" si="141"/>
        <v>0</v>
      </c>
      <c r="G2300">
        <f t="shared" si="142"/>
        <v>19</v>
      </c>
      <c r="H2300" t="str">
        <f t="shared" si="143"/>
        <v/>
      </c>
    </row>
    <row r="2301" spans="2:8" x14ac:dyDescent="0.35">
      <c r="B2301" s="6">
        <v>2298</v>
      </c>
      <c r="C2301" t="str">
        <f>INDEX(state,MATCH(Bonus_StatAn!$B2301,Analysis!$A:$A,0))</f>
        <v>successful</v>
      </c>
      <c r="D2301" s="6">
        <f>INDEX(backers,MATCH(Bonus_StatAn!$B2301,Analysis!$A:$A,0))</f>
        <v>288</v>
      </c>
      <c r="E2301" t="b">
        <f t="shared" si="140"/>
        <v>1</v>
      </c>
      <c r="F2301" t="b">
        <f t="shared" si="141"/>
        <v>0</v>
      </c>
      <c r="G2301">
        <f t="shared" si="142"/>
        <v>288</v>
      </c>
      <c r="H2301" t="str">
        <f t="shared" si="143"/>
        <v/>
      </c>
    </row>
    <row r="2302" spans="2:8" x14ac:dyDescent="0.35">
      <c r="B2302" s="6">
        <v>2299</v>
      </c>
      <c r="C2302" t="str">
        <f>INDEX(state,MATCH(Bonus_StatAn!$B2302,Analysis!$A:$A,0))</f>
        <v>successful</v>
      </c>
      <c r="D2302" s="6">
        <f>INDEX(backers,MATCH(Bonus_StatAn!$B2302,Analysis!$A:$A,0))</f>
        <v>14</v>
      </c>
      <c r="E2302" t="b">
        <f t="shared" si="140"/>
        <v>1</v>
      </c>
      <c r="F2302" t="b">
        <f t="shared" si="141"/>
        <v>0</v>
      </c>
      <c r="G2302">
        <f t="shared" si="142"/>
        <v>14</v>
      </c>
      <c r="H2302" t="str">
        <f t="shared" si="143"/>
        <v/>
      </c>
    </row>
    <row r="2303" spans="2:8" x14ac:dyDescent="0.35">
      <c r="B2303" s="6">
        <v>2300</v>
      </c>
      <c r="C2303" t="str">
        <f>INDEX(state,MATCH(Bonus_StatAn!$B2303,Analysis!$A:$A,0))</f>
        <v>successful</v>
      </c>
      <c r="D2303" s="6">
        <f>INDEX(backers,MATCH(Bonus_StatAn!$B2303,Analysis!$A:$A,0))</f>
        <v>7</v>
      </c>
      <c r="E2303" t="b">
        <f t="shared" si="140"/>
        <v>1</v>
      </c>
      <c r="F2303" t="b">
        <f t="shared" si="141"/>
        <v>0</v>
      </c>
      <c r="G2303">
        <f t="shared" si="142"/>
        <v>7</v>
      </c>
      <c r="H2303" t="str">
        <f t="shared" si="143"/>
        <v/>
      </c>
    </row>
    <row r="2304" spans="2:8" x14ac:dyDescent="0.35">
      <c r="B2304" s="6">
        <v>2301</v>
      </c>
      <c r="C2304" t="str">
        <f>INDEX(state,MATCH(Bonus_StatAn!$B2304,Analysis!$A:$A,0))</f>
        <v>successful</v>
      </c>
      <c r="D2304" s="6">
        <f>INDEX(backers,MATCH(Bonus_StatAn!$B2304,Analysis!$A:$A,0))</f>
        <v>211</v>
      </c>
      <c r="E2304" t="b">
        <f t="shared" si="140"/>
        <v>1</v>
      </c>
      <c r="F2304" t="b">
        <f t="shared" si="141"/>
        <v>0</v>
      </c>
      <c r="G2304">
        <f t="shared" si="142"/>
        <v>211</v>
      </c>
      <c r="H2304" t="str">
        <f t="shared" si="143"/>
        <v/>
      </c>
    </row>
    <row r="2305" spans="2:8" x14ac:dyDescent="0.35">
      <c r="B2305" s="6">
        <v>2302</v>
      </c>
      <c r="C2305" t="str">
        <f>INDEX(state,MATCH(Bonus_StatAn!$B2305,Analysis!$A:$A,0))</f>
        <v>successful</v>
      </c>
      <c r="D2305" s="6">
        <f>INDEX(backers,MATCH(Bonus_StatAn!$B2305,Analysis!$A:$A,0))</f>
        <v>85</v>
      </c>
      <c r="E2305" t="b">
        <f t="shared" si="140"/>
        <v>1</v>
      </c>
      <c r="F2305" t="b">
        <f t="shared" si="141"/>
        <v>0</v>
      </c>
      <c r="G2305">
        <f t="shared" si="142"/>
        <v>85</v>
      </c>
      <c r="H2305" t="str">
        <f t="shared" si="143"/>
        <v/>
      </c>
    </row>
    <row r="2306" spans="2:8" x14ac:dyDescent="0.35">
      <c r="B2306" s="6">
        <v>2303</v>
      </c>
      <c r="C2306" t="str">
        <f>INDEX(state,MATCH(Bonus_StatAn!$B2306,Analysis!$A:$A,0))</f>
        <v>successful</v>
      </c>
      <c r="D2306" s="6">
        <f>INDEX(backers,MATCH(Bonus_StatAn!$B2306,Analysis!$A:$A,0))</f>
        <v>103</v>
      </c>
      <c r="E2306" t="b">
        <f t="shared" si="140"/>
        <v>1</v>
      </c>
      <c r="F2306" t="b">
        <f t="shared" si="141"/>
        <v>0</v>
      </c>
      <c r="G2306">
        <f t="shared" si="142"/>
        <v>103</v>
      </c>
      <c r="H2306" t="str">
        <f t="shared" si="143"/>
        <v/>
      </c>
    </row>
    <row r="2307" spans="2:8" x14ac:dyDescent="0.35">
      <c r="B2307" s="6">
        <v>2304</v>
      </c>
      <c r="C2307" t="str">
        <f>INDEX(state,MATCH(Bonus_StatAn!$B2307,Analysis!$A:$A,0))</f>
        <v>successful</v>
      </c>
      <c r="D2307" s="6">
        <f>INDEX(backers,MATCH(Bonus_StatAn!$B2307,Analysis!$A:$A,0))</f>
        <v>113</v>
      </c>
      <c r="E2307" t="b">
        <f t="shared" si="140"/>
        <v>1</v>
      </c>
      <c r="F2307" t="b">
        <f t="shared" si="141"/>
        <v>0</v>
      </c>
      <c r="G2307">
        <f t="shared" si="142"/>
        <v>113</v>
      </c>
      <c r="H2307" t="str">
        <f t="shared" si="143"/>
        <v/>
      </c>
    </row>
    <row r="2308" spans="2:8" x14ac:dyDescent="0.35">
      <c r="B2308" s="6">
        <v>2305</v>
      </c>
      <c r="C2308" t="str">
        <f>INDEX(state,MATCH(Bonus_StatAn!$B2308,Analysis!$A:$A,0))</f>
        <v>successful</v>
      </c>
      <c r="D2308" s="6">
        <f>INDEX(backers,MATCH(Bonus_StatAn!$B2308,Analysis!$A:$A,0))</f>
        <v>167</v>
      </c>
      <c r="E2308" t="b">
        <f t="shared" ref="E2308:E2371" si="144">$C2308="successful"</f>
        <v>1</v>
      </c>
      <c r="F2308" t="b">
        <f t="shared" ref="F2308:F2371" si="145">OR($C2308="canceled", $C2308="failed")</f>
        <v>0</v>
      </c>
      <c r="G2308">
        <f t="shared" ref="G2308:G2371" si="146">IF($E2308, D2308, "")</f>
        <v>167</v>
      </c>
      <c r="H2308" t="str">
        <f t="shared" ref="H2308:H2371" si="147">IF(F2308, D2308, "")</f>
        <v/>
      </c>
    </row>
    <row r="2309" spans="2:8" x14ac:dyDescent="0.35">
      <c r="B2309" s="6">
        <v>2306</v>
      </c>
      <c r="C2309" t="str">
        <f>INDEX(state,MATCH(Bonus_StatAn!$B2309,Analysis!$A:$A,0))</f>
        <v>successful</v>
      </c>
      <c r="D2309" s="6">
        <f>INDEX(backers,MATCH(Bonus_StatAn!$B2309,Analysis!$A:$A,0))</f>
        <v>73</v>
      </c>
      <c r="E2309" t="b">
        <f t="shared" si="144"/>
        <v>1</v>
      </c>
      <c r="F2309" t="b">
        <f t="shared" si="145"/>
        <v>0</v>
      </c>
      <c r="G2309">
        <f t="shared" si="146"/>
        <v>73</v>
      </c>
      <c r="H2309" t="str">
        <f t="shared" si="147"/>
        <v/>
      </c>
    </row>
    <row r="2310" spans="2:8" x14ac:dyDescent="0.35">
      <c r="B2310" s="6">
        <v>2307</v>
      </c>
      <c r="C2310" t="str">
        <f>INDEX(state,MATCH(Bonus_StatAn!$B2310,Analysis!$A:$A,0))</f>
        <v>successful</v>
      </c>
      <c r="D2310" s="6">
        <f>INDEX(backers,MATCH(Bonus_StatAn!$B2310,Analysis!$A:$A,0))</f>
        <v>75</v>
      </c>
      <c r="E2310" t="b">
        <f t="shared" si="144"/>
        <v>1</v>
      </c>
      <c r="F2310" t="b">
        <f t="shared" si="145"/>
        <v>0</v>
      </c>
      <c r="G2310">
        <f t="shared" si="146"/>
        <v>75</v>
      </c>
      <c r="H2310" t="str">
        <f t="shared" si="147"/>
        <v/>
      </c>
    </row>
    <row r="2311" spans="2:8" x14ac:dyDescent="0.35">
      <c r="B2311" s="6">
        <v>2308</v>
      </c>
      <c r="C2311" t="str">
        <f>INDEX(state,MATCH(Bonus_StatAn!$B2311,Analysis!$A:$A,0))</f>
        <v>successful</v>
      </c>
      <c r="D2311" s="6">
        <f>INDEX(backers,MATCH(Bonus_StatAn!$B2311,Analysis!$A:$A,0))</f>
        <v>614</v>
      </c>
      <c r="E2311" t="b">
        <f t="shared" si="144"/>
        <v>1</v>
      </c>
      <c r="F2311" t="b">
        <f t="shared" si="145"/>
        <v>0</v>
      </c>
      <c r="G2311">
        <f t="shared" si="146"/>
        <v>614</v>
      </c>
      <c r="H2311" t="str">
        <f t="shared" si="147"/>
        <v/>
      </c>
    </row>
    <row r="2312" spans="2:8" x14ac:dyDescent="0.35">
      <c r="B2312" s="6">
        <v>2309</v>
      </c>
      <c r="C2312" t="str">
        <f>INDEX(state,MATCH(Bonus_StatAn!$B2312,Analysis!$A:$A,0))</f>
        <v>successful</v>
      </c>
      <c r="D2312" s="6">
        <f>INDEX(backers,MATCH(Bonus_StatAn!$B2312,Analysis!$A:$A,0))</f>
        <v>107</v>
      </c>
      <c r="E2312" t="b">
        <f t="shared" si="144"/>
        <v>1</v>
      </c>
      <c r="F2312" t="b">
        <f t="shared" si="145"/>
        <v>0</v>
      </c>
      <c r="G2312">
        <f t="shared" si="146"/>
        <v>107</v>
      </c>
      <c r="H2312" t="str">
        <f t="shared" si="147"/>
        <v/>
      </c>
    </row>
    <row r="2313" spans="2:8" x14ac:dyDescent="0.35">
      <c r="B2313" s="6">
        <v>2310</v>
      </c>
      <c r="C2313" t="str">
        <f>INDEX(state,MATCH(Bonus_StatAn!$B2313,Analysis!$A:$A,0))</f>
        <v>successful</v>
      </c>
      <c r="D2313" s="6">
        <f>INDEX(backers,MATCH(Bonus_StatAn!$B2313,Analysis!$A:$A,0))</f>
        <v>1224</v>
      </c>
      <c r="E2313" t="b">
        <f t="shared" si="144"/>
        <v>1</v>
      </c>
      <c r="F2313" t="b">
        <f t="shared" si="145"/>
        <v>0</v>
      </c>
      <c r="G2313">
        <f t="shared" si="146"/>
        <v>1224</v>
      </c>
      <c r="H2313" t="str">
        <f t="shared" si="147"/>
        <v/>
      </c>
    </row>
    <row r="2314" spans="2:8" x14ac:dyDescent="0.35">
      <c r="B2314" s="6">
        <v>2311</v>
      </c>
      <c r="C2314" t="str">
        <f>INDEX(state,MATCH(Bonus_StatAn!$B2314,Analysis!$A:$A,0))</f>
        <v>successful</v>
      </c>
      <c r="D2314" s="6">
        <f>INDEX(backers,MATCH(Bonus_StatAn!$B2314,Analysis!$A:$A,0))</f>
        <v>104</v>
      </c>
      <c r="E2314" t="b">
        <f t="shared" si="144"/>
        <v>1</v>
      </c>
      <c r="F2314" t="b">
        <f t="shared" si="145"/>
        <v>0</v>
      </c>
      <c r="G2314">
        <f t="shared" si="146"/>
        <v>104</v>
      </c>
      <c r="H2314" t="str">
        <f t="shared" si="147"/>
        <v/>
      </c>
    </row>
    <row r="2315" spans="2:8" x14ac:dyDescent="0.35">
      <c r="B2315" s="6">
        <v>2312</v>
      </c>
      <c r="C2315" t="str">
        <f>INDEX(state,MATCH(Bonus_StatAn!$B2315,Analysis!$A:$A,0))</f>
        <v>successful</v>
      </c>
      <c r="D2315" s="6">
        <f>INDEX(backers,MATCH(Bonus_StatAn!$B2315,Analysis!$A:$A,0))</f>
        <v>79</v>
      </c>
      <c r="E2315" t="b">
        <f t="shared" si="144"/>
        <v>1</v>
      </c>
      <c r="F2315" t="b">
        <f t="shared" si="145"/>
        <v>0</v>
      </c>
      <c r="G2315">
        <f t="shared" si="146"/>
        <v>79</v>
      </c>
      <c r="H2315" t="str">
        <f t="shared" si="147"/>
        <v/>
      </c>
    </row>
    <row r="2316" spans="2:8" x14ac:dyDescent="0.35">
      <c r="B2316" s="6">
        <v>2313</v>
      </c>
      <c r="C2316" t="str">
        <f>INDEX(state,MATCH(Bonus_StatAn!$B2316,Analysis!$A:$A,0))</f>
        <v>successful</v>
      </c>
      <c r="D2316" s="6">
        <f>INDEX(backers,MATCH(Bonus_StatAn!$B2316,Analysis!$A:$A,0))</f>
        <v>157</v>
      </c>
      <c r="E2316" t="b">
        <f t="shared" si="144"/>
        <v>1</v>
      </c>
      <c r="F2316" t="b">
        <f t="shared" si="145"/>
        <v>0</v>
      </c>
      <c r="G2316">
        <f t="shared" si="146"/>
        <v>157</v>
      </c>
      <c r="H2316" t="str">
        <f t="shared" si="147"/>
        <v/>
      </c>
    </row>
    <row r="2317" spans="2:8" x14ac:dyDescent="0.35">
      <c r="B2317" s="6">
        <v>2314</v>
      </c>
      <c r="C2317" t="str">
        <f>INDEX(state,MATCH(Bonus_StatAn!$B2317,Analysis!$A:$A,0))</f>
        <v>successful</v>
      </c>
      <c r="D2317" s="6">
        <f>INDEX(backers,MATCH(Bonus_StatAn!$B2317,Analysis!$A:$A,0))</f>
        <v>50</v>
      </c>
      <c r="E2317" t="b">
        <f t="shared" si="144"/>
        <v>1</v>
      </c>
      <c r="F2317" t="b">
        <f t="shared" si="145"/>
        <v>0</v>
      </c>
      <c r="G2317">
        <f t="shared" si="146"/>
        <v>50</v>
      </c>
      <c r="H2317" t="str">
        <f t="shared" si="147"/>
        <v/>
      </c>
    </row>
    <row r="2318" spans="2:8" x14ac:dyDescent="0.35">
      <c r="B2318" s="6">
        <v>2315</v>
      </c>
      <c r="C2318" t="str">
        <f>INDEX(state,MATCH(Bonus_StatAn!$B2318,Analysis!$A:$A,0))</f>
        <v>successful</v>
      </c>
      <c r="D2318" s="6">
        <f>INDEX(backers,MATCH(Bonus_StatAn!$B2318,Analysis!$A:$A,0))</f>
        <v>64</v>
      </c>
      <c r="E2318" t="b">
        <f t="shared" si="144"/>
        <v>1</v>
      </c>
      <c r="F2318" t="b">
        <f t="shared" si="145"/>
        <v>0</v>
      </c>
      <c r="G2318">
        <f t="shared" si="146"/>
        <v>64</v>
      </c>
      <c r="H2318" t="str">
        <f t="shared" si="147"/>
        <v/>
      </c>
    </row>
    <row r="2319" spans="2:8" x14ac:dyDescent="0.35">
      <c r="B2319" s="6">
        <v>2316</v>
      </c>
      <c r="C2319" t="str">
        <f>INDEX(state,MATCH(Bonus_StatAn!$B2319,Analysis!$A:$A,0))</f>
        <v>successful</v>
      </c>
      <c r="D2319" s="6">
        <f>INDEX(backers,MATCH(Bonus_StatAn!$B2319,Analysis!$A:$A,0))</f>
        <v>200</v>
      </c>
      <c r="E2319" t="b">
        <f t="shared" si="144"/>
        <v>1</v>
      </c>
      <c r="F2319" t="b">
        <f t="shared" si="145"/>
        <v>0</v>
      </c>
      <c r="G2319">
        <f t="shared" si="146"/>
        <v>200</v>
      </c>
      <c r="H2319" t="str">
        <f t="shared" si="147"/>
        <v/>
      </c>
    </row>
    <row r="2320" spans="2:8" x14ac:dyDescent="0.35">
      <c r="B2320" s="6">
        <v>2317</v>
      </c>
      <c r="C2320" t="str">
        <f>INDEX(state,MATCH(Bonus_StatAn!$B2320,Analysis!$A:$A,0))</f>
        <v>successful</v>
      </c>
      <c r="D2320" s="6">
        <f>INDEX(backers,MATCH(Bonus_StatAn!$B2320,Analysis!$A:$A,0))</f>
        <v>22</v>
      </c>
      <c r="E2320" t="b">
        <f t="shared" si="144"/>
        <v>1</v>
      </c>
      <c r="F2320" t="b">
        <f t="shared" si="145"/>
        <v>0</v>
      </c>
      <c r="G2320">
        <f t="shared" si="146"/>
        <v>22</v>
      </c>
      <c r="H2320" t="str">
        <f t="shared" si="147"/>
        <v/>
      </c>
    </row>
    <row r="2321" spans="2:8" x14ac:dyDescent="0.35">
      <c r="B2321" s="6">
        <v>2318</v>
      </c>
      <c r="C2321" t="str">
        <f>INDEX(state,MATCH(Bonus_StatAn!$B2321,Analysis!$A:$A,0))</f>
        <v>successful</v>
      </c>
      <c r="D2321" s="6">
        <f>INDEX(backers,MATCH(Bonus_StatAn!$B2321,Analysis!$A:$A,0))</f>
        <v>163</v>
      </c>
      <c r="E2321" t="b">
        <f t="shared" si="144"/>
        <v>1</v>
      </c>
      <c r="F2321" t="b">
        <f t="shared" si="145"/>
        <v>0</v>
      </c>
      <c r="G2321">
        <f t="shared" si="146"/>
        <v>163</v>
      </c>
      <c r="H2321" t="str">
        <f t="shared" si="147"/>
        <v/>
      </c>
    </row>
    <row r="2322" spans="2:8" x14ac:dyDescent="0.35">
      <c r="B2322" s="6">
        <v>2319</v>
      </c>
      <c r="C2322" t="str">
        <f>INDEX(state,MATCH(Bonus_StatAn!$B2322,Analysis!$A:$A,0))</f>
        <v>successful</v>
      </c>
      <c r="D2322" s="6">
        <f>INDEX(backers,MATCH(Bonus_StatAn!$B2322,Analysis!$A:$A,0))</f>
        <v>77</v>
      </c>
      <c r="E2322" t="b">
        <f t="shared" si="144"/>
        <v>1</v>
      </c>
      <c r="F2322" t="b">
        <f t="shared" si="145"/>
        <v>0</v>
      </c>
      <c r="G2322">
        <f t="shared" si="146"/>
        <v>77</v>
      </c>
      <c r="H2322" t="str">
        <f t="shared" si="147"/>
        <v/>
      </c>
    </row>
    <row r="2323" spans="2:8" x14ac:dyDescent="0.35">
      <c r="B2323" s="6">
        <v>2320</v>
      </c>
      <c r="C2323" t="str">
        <f>INDEX(state,MATCH(Bonus_StatAn!$B2323,Analysis!$A:$A,0))</f>
        <v>successful</v>
      </c>
      <c r="D2323" s="6">
        <f>INDEX(backers,MATCH(Bonus_StatAn!$B2323,Analysis!$A:$A,0))</f>
        <v>89</v>
      </c>
      <c r="E2323" t="b">
        <f t="shared" si="144"/>
        <v>1</v>
      </c>
      <c r="F2323" t="b">
        <f t="shared" si="145"/>
        <v>0</v>
      </c>
      <c r="G2323">
        <f t="shared" si="146"/>
        <v>89</v>
      </c>
      <c r="H2323" t="str">
        <f t="shared" si="147"/>
        <v/>
      </c>
    </row>
    <row r="2324" spans="2:8" x14ac:dyDescent="0.35">
      <c r="B2324" s="6">
        <v>2321</v>
      </c>
      <c r="C2324" t="str">
        <f>INDEX(state,MATCH(Bonus_StatAn!$B2324,Analysis!$A:$A,0))</f>
        <v>live</v>
      </c>
      <c r="D2324" s="6">
        <f>INDEX(backers,MATCH(Bonus_StatAn!$B2324,Analysis!$A:$A,0))</f>
        <v>64</v>
      </c>
      <c r="E2324" t="b">
        <f t="shared" si="144"/>
        <v>0</v>
      </c>
      <c r="F2324" t="b">
        <f t="shared" si="145"/>
        <v>0</v>
      </c>
      <c r="G2324" t="str">
        <f t="shared" si="146"/>
        <v/>
      </c>
      <c r="H2324" t="str">
        <f t="shared" si="147"/>
        <v/>
      </c>
    </row>
    <row r="2325" spans="2:8" x14ac:dyDescent="0.35">
      <c r="B2325" s="6">
        <v>2322</v>
      </c>
      <c r="C2325" t="str">
        <f>INDEX(state,MATCH(Bonus_StatAn!$B2325,Analysis!$A:$A,0))</f>
        <v>live</v>
      </c>
      <c r="D2325" s="6">
        <f>INDEX(backers,MATCH(Bonus_StatAn!$B2325,Analysis!$A:$A,0))</f>
        <v>4</v>
      </c>
      <c r="E2325" t="b">
        <f t="shared" si="144"/>
        <v>0</v>
      </c>
      <c r="F2325" t="b">
        <f t="shared" si="145"/>
        <v>0</v>
      </c>
      <c r="G2325" t="str">
        <f t="shared" si="146"/>
        <v/>
      </c>
      <c r="H2325" t="str">
        <f t="shared" si="147"/>
        <v/>
      </c>
    </row>
    <row r="2326" spans="2:8" x14ac:dyDescent="0.35">
      <c r="B2326" s="6">
        <v>2323</v>
      </c>
      <c r="C2326" t="str">
        <f>INDEX(state,MATCH(Bonus_StatAn!$B2326,Analysis!$A:$A,0))</f>
        <v>live</v>
      </c>
      <c r="D2326" s="6">
        <f>INDEX(backers,MATCH(Bonus_StatAn!$B2326,Analysis!$A:$A,0))</f>
        <v>4</v>
      </c>
      <c r="E2326" t="b">
        <f t="shared" si="144"/>
        <v>0</v>
      </c>
      <c r="F2326" t="b">
        <f t="shared" si="145"/>
        <v>0</v>
      </c>
      <c r="G2326" t="str">
        <f t="shared" si="146"/>
        <v/>
      </c>
      <c r="H2326" t="str">
        <f t="shared" si="147"/>
        <v/>
      </c>
    </row>
    <row r="2327" spans="2:8" x14ac:dyDescent="0.35">
      <c r="B2327" s="6">
        <v>2324</v>
      </c>
      <c r="C2327" t="str">
        <f>INDEX(state,MATCH(Bonus_StatAn!$B2327,Analysis!$A:$A,0))</f>
        <v>live</v>
      </c>
      <c r="D2327" s="6">
        <f>INDEX(backers,MATCH(Bonus_StatAn!$B2327,Analysis!$A:$A,0))</f>
        <v>61</v>
      </c>
      <c r="E2327" t="b">
        <f t="shared" si="144"/>
        <v>0</v>
      </c>
      <c r="F2327" t="b">
        <f t="shared" si="145"/>
        <v>0</v>
      </c>
      <c r="G2327" t="str">
        <f t="shared" si="146"/>
        <v/>
      </c>
      <c r="H2327" t="str">
        <f t="shared" si="147"/>
        <v/>
      </c>
    </row>
    <row r="2328" spans="2:8" x14ac:dyDescent="0.35">
      <c r="B2328" s="6">
        <v>2325</v>
      </c>
      <c r="C2328" t="str">
        <f>INDEX(state,MATCH(Bonus_StatAn!$B2328,Analysis!$A:$A,0))</f>
        <v>live</v>
      </c>
      <c r="D2328" s="6">
        <f>INDEX(backers,MATCH(Bonus_StatAn!$B2328,Analysis!$A:$A,0))</f>
        <v>7</v>
      </c>
      <c r="E2328" t="b">
        <f t="shared" si="144"/>
        <v>0</v>
      </c>
      <c r="F2328" t="b">
        <f t="shared" si="145"/>
        <v>0</v>
      </c>
      <c r="G2328" t="str">
        <f t="shared" si="146"/>
        <v/>
      </c>
      <c r="H2328" t="str">
        <f t="shared" si="147"/>
        <v/>
      </c>
    </row>
    <row r="2329" spans="2:8" x14ac:dyDescent="0.35">
      <c r="B2329" s="6">
        <v>2326</v>
      </c>
      <c r="C2329" t="str">
        <f>INDEX(state,MATCH(Bonus_StatAn!$B2329,Analysis!$A:$A,0))</f>
        <v>live</v>
      </c>
      <c r="D2329" s="6">
        <f>INDEX(backers,MATCH(Bonus_StatAn!$B2329,Analysis!$A:$A,0))</f>
        <v>1</v>
      </c>
      <c r="E2329" t="b">
        <f t="shared" si="144"/>
        <v>0</v>
      </c>
      <c r="F2329" t="b">
        <f t="shared" si="145"/>
        <v>0</v>
      </c>
      <c r="G2329" t="str">
        <f t="shared" si="146"/>
        <v/>
      </c>
      <c r="H2329" t="str">
        <f t="shared" si="147"/>
        <v/>
      </c>
    </row>
    <row r="2330" spans="2:8" x14ac:dyDescent="0.35">
      <c r="B2330" s="6">
        <v>2327</v>
      </c>
      <c r="C2330" t="str">
        <f>INDEX(state,MATCH(Bonus_StatAn!$B2330,Analysis!$A:$A,0))</f>
        <v>successful</v>
      </c>
      <c r="D2330" s="6">
        <f>INDEX(backers,MATCH(Bonus_StatAn!$B2330,Analysis!$A:$A,0))</f>
        <v>3355</v>
      </c>
      <c r="E2330" t="b">
        <f t="shared" si="144"/>
        <v>1</v>
      </c>
      <c r="F2330" t="b">
        <f t="shared" si="145"/>
        <v>0</v>
      </c>
      <c r="G2330">
        <f t="shared" si="146"/>
        <v>3355</v>
      </c>
      <c r="H2330" t="str">
        <f t="shared" si="147"/>
        <v/>
      </c>
    </row>
    <row r="2331" spans="2:8" x14ac:dyDescent="0.35">
      <c r="B2331" s="6">
        <v>2328</v>
      </c>
      <c r="C2331" t="str">
        <f>INDEX(state,MATCH(Bonus_StatAn!$B2331,Analysis!$A:$A,0))</f>
        <v>successful</v>
      </c>
      <c r="D2331" s="6">
        <f>INDEX(backers,MATCH(Bonus_StatAn!$B2331,Analysis!$A:$A,0))</f>
        <v>537</v>
      </c>
      <c r="E2331" t="b">
        <f t="shared" si="144"/>
        <v>1</v>
      </c>
      <c r="F2331" t="b">
        <f t="shared" si="145"/>
        <v>0</v>
      </c>
      <c r="G2331">
        <f t="shared" si="146"/>
        <v>537</v>
      </c>
      <c r="H2331" t="str">
        <f t="shared" si="147"/>
        <v/>
      </c>
    </row>
    <row r="2332" spans="2:8" x14ac:dyDescent="0.35">
      <c r="B2332" s="6">
        <v>2329</v>
      </c>
      <c r="C2332" t="str">
        <f>INDEX(state,MATCH(Bonus_StatAn!$B2332,Analysis!$A:$A,0))</f>
        <v>successful</v>
      </c>
      <c r="D2332" s="6">
        <f>INDEX(backers,MATCH(Bonus_StatAn!$B2332,Analysis!$A:$A,0))</f>
        <v>125</v>
      </c>
      <c r="E2332" t="b">
        <f t="shared" si="144"/>
        <v>1</v>
      </c>
      <c r="F2332" t="b">
        <f t="shared" si="145"/>
        <v>0</v>
      </c>
      <c r="G2332">
        <f t="shared" si="146"/>
        <v>125</v>
      </c>
      <c r="H2332" t="str">
        <f t="shared" si="147"/>
        <v/>
      </c>
    </row>
    <row r="2333" spans="2:8" x14ac:dyDescent="0.35">
      <c r="B2333" s="6">
        <v>2330</v>
      </c>
      <c r="C2333" t="str">
        <f>INDEX(state,MATCH(Bonus_StatAn!$B2333,Analysis!$A:$A,0))</f>
        <v>successful</v>
      </c>
      <c r="D2333" s="6">
        <f>INDEX(backers,MATCH(Bonus_StatAn!$B2333,Analysis!$A:$A,0))</f>
        <v>163</v>
      </c>
      <c r="E2333" t="b">
        <f t="shared" si="144"/>
        <v>1</v>
      </c>
      <c r="F2333" t="b">
        <f t="shared" si="145"/>
        <v>0</v>
      </c>
      <c r="G2333">
        <f t="shared" si="146"/>
        <v>163</v>
      </c>
      <c r="H2333" t="str">
        <f t="shared" si="147"/>
        <v/>
      </c>
    </row>
    <row r="2334" spans="2:8" x14ac:dyDescent="0.35">
      <c r="B2334" s="6">
        <v>2331</v>
      </c>
      <c r="C2334" t="str">
        <f>INDEX(state,MATCH(Bonus_StatAn!$B2334,Analysis!$A:$A,0))</f>
        <v>successful</v>
      </c>
      <c r="D2334" s="6">
        <f>INDEX(backers,MATCH(Bonus_StatAn!$B2334,Analysis!$A:$A,0))</f>
        <v>283</v>
      </c>
      <c r="E2334" t="b">
        <f t="shared" si="144"/>
        <v>1</v>
      </c>
      <c r="F2334" t="b">
        <f t="shared" si="145"/>
        <v>0</v>
      </c>
      <c r="G2334">
        <f t="shared" si="146"/>
        <v>283</v>
      </c>
      <c r="H2334" t="str">
        <f t="shared" si="147"/>
        <v/>
      </c>
    </row>
    <row r="2335" spans="2:8" x14ac:dyDescent="0.35">
      <c r="B2335" s="6">
        <v>2332</v>
      </c>
      <c r="C2335" t="str">
        <f>INDEX(state,MATCH(Bonus_StatAn!$B2335,Analysis!$A:$A,0))</f>
        <v>successful</v>
      </c>
      <c r="D2335" s="6">
        <f>INDEX(backers,MATCH(Bonus_StatAn!$B2335,Analysis!$A:$A,0))</f>
        <v>352</v>
      </c>
      <c r="E2335" t="b">
        <f t="shared" si="144"/>
        <v>1</v>
      </c>
      <c r="F2335" t="b">
        <f t="shared" si="145"/>
        <v>0</v>
      </c>
      <c r="G2335">
        <f t="shared" si="146"/>
        <v>352</v>
      </c>
      <c r="H2335" t="str">
        <f t="shared" si="147"/>
        <v/>
      </c>
    </row>
    <row r="2336" spans="2:8" x14ac:dyDescent="0.35">
      <c r="B2336" s="6">
        <v>2333</v>
      </c>
      <c r="C2336" t="str">
        <f>INDEX(state,MATCH(Bonus_StatAn!$B2336,Analysis!$A:$A,0))</f>
        <v>successful</v>
      </c>
      <c r="D2336" s="6">
        <f>INDEX(backers,MATCH(Bonus_StatAn!$B2336,Analysis!$A:$A,0))</f>
        <v>94</v>
      </c>
      <c r="E2336" t="b">
        <f t="shared" si="144"/>
        <v>1</v>
      </c>
      <c r="F2336" t="b">
        <f t="shared" si="145"/>
        <v>0</v>
      </c>
      <c r="G2336">
        <f t="shared" si="146"/>
        <v>94</v>
      </c>
      <c r="H2336" t="str">
        <f t="shared" si="147"/>
        <v/>
      </c>
    </row>
    <row r="2337" spans="2:8" x14ac:dyDescent="0.35">
      <c r="B2337" s="6">
        <v>2334</v>
      </c>
      <c r="C2337" t="str">
        <f>INDEX(state,MATCH(Bonus_StatAn!$B2337,Analysis!$A:$A,0))</f>
        <v>successful</v>
      </c>
      <c r="D2337" s="6">
        <f>INDEX(backers,MATCH(Bonus_StatAn!$B2337,Analysis!$A:$A,0))</f>
        <v>67</v>
      </c>
      <c r="E2337" t="b">
        <f t="shared" si="144"/>
        <v>1</v>
      </c>
      <c r="F2337" t="b">
        <f t="shared" si="145"/>
        <v>0</v>
      </c>
      <c r="G2337">
        <f t="shared" si="146"/>
        <v>67</v>
      </c>
      <c r="H2337" t="str">
        <f t="shared" si="147"/>
        <v/>
      </c>
    </row>
    <row r="2338" spans="2:8" x14ac:dyDescent="0.35">
      <c r="B2338" s="6">
        <v>2335</v>
      </c>
      <c r="C2338" t="str">
        <f>INDEX(state,MATCH(Bonus_StatAn!$B2338,Analysis!$A:$A,0))</f>
        <v>successful</v>
      </c>
      <c r="D2338" s="6">
        <f>INDEX(backers,MATCH(Bonus_StatAn!$B2338,Analysis!$A:$A,0))</f>
        <v>221</v>
      </c>
      <c r="E2338" t="b">
        <f t="shared" si="144"/>
        <v>1</v>
      </c>
      <c r="F2338" t="b">
        <f t="shared" si="145"/>
        <v>0</v>
      </c>
      <c r="G2338">
        <f t="shared" si="146"/>
        <v>221</v>
      </c>
      <c r="H2338" t="str">
        <f t="shared" si="147"/>
        <v/>
      </c>
    </row>
    <row r="2339" spans="2:8" x14ac:dyDescent="0.35">
      <c r="B2339" s="6">
        <v>2336</v>
      </c>
      <c r="C2339" t="str">
        <f>INDEX(state,MATCH(Bonus_StatAn!$B2339,Analysis!$A:$A,0))</f>
        <v>successful</v>
      </c>
      <c r="D2339" s="6">
        <f>INDEX(backers,MATCH(Bonus_StatAn!$B2339,Analysis!$A:$A,0))</f>
        <v>2165</v>
      </c>
      <c r="E2339" t="b">
        <f t="shared" si="144"/>
        <v>1</v>
      </c>
      <c r="F2339" t="b">
        <f t="shared" si="145"/>
        <v>0</v>
      </c>
      <c r="G2339">
        <f t="shared" si="146"/>
        <v>2165</v>
      </c>
      <c r="H2339" t="str">
        <f t="shared" si="147"/>
        <v/>
      </c>
    </row>
    <row r="2340" spans="2:8" x14ac:dyDescent="0.35">
      <c r="B2340" s="6">
        <v>2337</v>
      </c>
      <c r="C2340" t="str">
        <f>INDEX(state,MATCH(Bonus_StatAn!$B2340,Analysis!$A:$A,0))</f>
        <v>successful</v>
      </c>
      <c r="D2340" s="6">
        <f>INDEX(backers,MATCH(Bonus_StatAn!$B2340,Analysis!$A:$A,0))</f>
        <v>179</v>
      </c>
      <c r="E2340" t="b">
        <f t="shared" si="144"/>
        <v>1</v>
      </c>
      <c r="F2340" t="b">
        <f t="shared" si="145"/>
        <v>0</v>
      </c>
      <c r="G2340">
        <f t="shared" si="146"/>
        <v>179</v>
      </c>
      <c r="H2340" t="str">
        <f t="shared" si="147"/>
        <v/>
      </c>
    </row>
    <row r="2341" spans="2:8" x14ac:dyDescent="0.35">
      <c r="B2341" s="6">
        <v>2338</v>
      </c>
      <c r="C2341" t="str">
        <f>INDEX(state,MATCH(Bonus_StatAn!$B2341,Analysis!$A:$A,0))</f>
        <v>successful</v>
      </c>
      <c r="D2341" s="6">
        <f>INDEX(backers,MATCH(Bonus_StatAn!$B2341,Analysis!$A:$A,0))</f>
        <v>123</v>
      </c>
      <c r="E2341" t="b">
        <f t="shared" si="144"/>
        <v>1</v>
      </c>
      <c r="F2341" t="b">
        <f t="shared" si="145"/>
        <v>0</v>
      </c>
      <c r="G2341">
        <f t="shared" si="146"/>
        <v>123</v>
      </c>
      <c r="H2341" t="str">
        <f t="shared" si="147"/>
        <v/>
      </c>
    </row>
    <row r="2342" spans="2:8" x14ac:dyDescent="0.35">
      <c r="B2342" s="6">
        <v>2339</v>
      </c>
      <c r="C2342" t="str">
        <f>INDEX(state,MATCH(Bonus_StatAn!$B2342,Analysis!$A:$A,0))</f>
        <v>successful</v>
      </c>
      <c r="D2342" s="6">
        <f>INDEX(backers,MATCH(Bonus_StatAn!$B2342,Analysis!$A:$A,0))</f>
        <v>1104</v>
      </c>
      <c r="E2342" t="b">
        <f t="shared" si="144"/>
        <v>1</v>
      </c>
      <c r="F2342" t="b">
        <f t="shared" si="145"/>
        <v>0</v>
      </c>
      <c r="G2342">
        <f t="shared" si="146"/>
        <v>1104</v>
      </c>
      <c r="H2342" t="str">
        <f t="shared" si="147"/>
        <v/>
      </c>
    </row>
    <row r="2343" spans="2:8" x14ac:dyDescent="0.35">
      <c r="B2343" s="6">
        <v>2340</v>
      </c>
      <c r="C2343" t="str">
        <f>INDEX(state,MATCH(Bonus_StatAn!$B2343,Analysis!$A:$A,0))</f>
        <v>successful</v>
      </c>
      <c r="D2343" s="6">
        <f>INDEX(backers,MATCH(Bonus_StatAn!$B2343,Analysis!$A:$A,0))</f>
        <v>403</v>
      </c>
      <c r="E2343" t="b">
        <f t="shared" si="144"/>
        <v>1</v>
      </c>
      <c r="F2343" t="b">
        <f t="shared" si="145"/>
        <v>0</v>
      </c>
      <c r="G2343">
        <f t="shared" si="146"/>
        <v>403</v>
      </c>
      <c r="H2343" t="str">
        <f t="shared" si="147"/>
        <v/>
      </c>
    </row>
    <row r="2344" spans="2:8" x14ac:dyDescent="0.35">
      <c r="B2344" s="6">
        <v>2341</v>
      </c>
      <c r="C2344" t="str">
        <f>INDEX(state,MATCH(Bonus_StatAn!$B2344,Analysis!$A:$A,0))</f>
        <v>canceled</v>
      </c>
      <c r="D2344" s="6">
        <f>INDEX(backers,MATCH(Bonus_StatAn!$B2344,Analysis!$A:$A,0))</f>
        <v>0</v>
      </c>
      <c r="E2344" t="b">
        <f t="shared" si="144"/>
        <v>0</v>
      </c>
      <c r="F2344" t="b">
        <f t="shared" si="145"/>
        <v>1</v>
      </c>
      <c r="G2344" t="str">
        <f t="shared" si="146"/>
        <v/>
      </c>
      <c r="H2344">
        <f t="shared" si="147"/>
        <v>0</v>
      </c>
    </row>
    <row r="2345" spans="2:8" x14ac:dyDescent="0.35">
      <c r="B2345" s="6">
        <v>2342</v>
      </c>
      <c r="C2345" t="str">
        <f>INDEX(state,MATCH(Bonus_StatAn!$B2345,Analysis!$A:$A,0))</f>
        <v>canceled</v>
      </c>
      <c r="D2345" s="6">
        <f>INDEX(backers,MATCH(Bonus_StatAn!$B2345,Analysis!$A:$A,0))</f>
        <v>0</v>
      </c>
      <c r="E2345" t="b">
        <f t="shared" si="144"/>
        <v>0</v>
      </c>
      <c r="F2345" t="b">
        <f t="shared" si="145"/>
        <v>1</v>
      </c>
      <c r="G2345" t="str">
        <f t="shared" si="146"/>
        <v/>
      </c>
      <c r="H2345">
        <f t="shared" si="147"/>
        <v>0</v>
      </c>
    </row>
    <row r="2346" spans="2:8" x14ac:dyDescent="0.35">
      <c r="B2346" s="6">
        <v>2343</v>
      </c>
      <c r="C2346" t="str">
        <f>INDEX(state,MATCH(Bonus_StatAn!$B2346,Analysis!$A:$A,0))</f>
        <v>canceled</v>
      </c>
      <c r="D2346" s="6">
        <f>INDEX(backers,MATCH(Bonus_StatAn!$B2346,Analysis!$A:$A,0))</f>
        <v>1</v>
      </c>
      <c r="E2346" t="b">
        <f t="shared" si="144"/>
        <v>0</v>
      </c>
      <c r="F2346" t="b">
        <f t="shared" si="145"/>
        <v>1</v>
      </c>
      <c r="G2346" t="str">
        <f t="shared" si="146"/>
        <v/>
      </c>
      <c r="H2346">
        <f t="shared" si="147"/>
        <v>1</v>
      </c>
    </row>
    <row r="2347" spans="2:8" x14ac:dyDescent="0.35">
      <c r="B2347" s="6">
        <v>2344</v>
      </c>
      <c r="C2347" t="str">
        <f>INDEX(state,MATCH(Bonus_StatAn!$B2347,Analysis!$A:$A,0))</f>
        <v>canceled</v>
      </c>
      <c r="D2347" s="6">
        <f>INDEX(backers,MATCH(Bonus_StatAn!$B2347,Analysis!$A:$A,0))</f>
        <v>1</v>
      </c>
      <c r="E2347" t="b">
        <f t="shared" si="144"/>
        <v>0</v>
      </c>
      <c r="F2347" t="b">
        <f t="shared" si="145"/>
        <v>1</v>
      </c>
      <c r="G2347" t="str">
        <f t="shared" si="146"/>
        <v/>
      </c>
      <c r="H2347">
        <f t="shared" si="147"/>
        <v>1</v>
      </c>
    </row>
    <row r="2348" spans="2:8" x14ac:dyDescent="0.35">
      <c r="B2348" s="6">
        <v>2345</v>
      </c>
      <c r="C2348" t="str">
        <f>INDEX(state,MATCH(Bonus_StatAn!$B2348,Analysis!$A:$A,0))</f>
        <v>canceled</v>
      </c>
      <c r="D2348" s="6">
        <f>INDEX(backers,MATCH(Bonus_StatAn!$B2348,Analysis!$A:$A,0))</f>
        <v>0</v>
      </c>
      <c r="E2348" t="b">
        <f t="shared" si="144"/>
        <v>0</v>
      </c>
      <c r="F2348" t="b">
        <f t="shared" si="145"/>
        <v>1</v>
      </c>
      <c r="G2348" t="str">
        <f t="shared" si="146"/>
        <v/>
      </c>
      <c r="H2348">
        <f t="shared" si="147"/>
        <v>0</v>
      </c>
    </row>
    <row r="2349" spans="2:8" x14ac:dyDescent="0.35">
      <c r="B2349" s="6">
        <v>2346</v>
      </c>
      <c r="C2349" t="str">
        <f>INDEX(state,MATCH(Bonus_StatAn!$B2349,Analysis!$A:$A,0))</f>
        <v>canceled</v>
      </c>
      <c r="D2349" s="6">
        <f>INDEX(backers,MATCH(Bonus_StatAn!$B2349,Analysis!$A:$A,0))</f>
        <v>3</v>
      </c>
      <c r="E2349" t="b">
        <f t="shared" si="144"/>
        <v>0</v>
      </c>
      <c r="F2349" t="b">
        <f t="shared" si="145"/>
        <v>1</v>
      </c>
      <c r="G2349" t="str">
        <f t="shared" si="146"/>
        <v/>
      </c>
      <c r="H2349">
        <f t="shared" si="147"/>
        <v>3</v>
      </c>
    </row>
    <row r="2350" spans="2:8" x14ac:dyDescent="0.35">
      <c r="B2350" s="6">
        <v>2347</v>
      </c>
      <c r="C2350" t="str">
        <f>INDEX(state,MATCH(Bonus_StatAn!$B2350,Analysis!$A:$A,0))</f>
        <v>canceled</v>
      </c>
      <c r="D2350" s="6">
        <f>INDEX(backers,MATCH(Bonus_StatAn!$B2350,Analysis!$A:$A,0))</f>
        <v>1</v>
      </c>
      <c r="E2350" t="b">
        <f t="shared" si="144"/>
        <v>0</v>
      </c>
      <c r="F2350" t="b">
        <f t="shared" si="145"/>
        <v>1</v>
      </c>
      <c r="G2350" t="str">
        <f t="shared" si="146"/>
        <v/>
      </c>
      <c r="H2350">
        <f t="shared" si="147"/>
        <v>1</v>
      </c>
    </row>
    <row r="2351" spans="2:8" x14ac:dyDescent="0.35">
      <c r="B2351" s="6">
        <v>2348</v>
      </c>
      <c r="C2351" t="str">
        <f>INDEX(state,MATCH(Bonus_StatAn!$B2351,Analysis!$A:$A,0))</f>
        <v>canceled</v>
      </c>
      <c r="D2351" s="6">
        <f>INDEX(backers,MATCH(Bonus_StatAn!$B2351,Analysis!$A:$A,0))</f>
        <v>5</v>
      </c>
      <c r="E2351" t="b">
        <f t="shared" si="144"/>
        <v>0</v>
      </c>
      <c r="F2351" t="b">
        <f t="shared" si="145"/>
        <v>1</v>
      </c>
      <c r="G2351" t="str">
        <f t="shared" si="146"/>
        <v/>
      </c>
      <c r="H2351">
        <f t="shared" si="147"/>
        <v>5</v>
      </c>
    </row>
    <row r="2352" spans="2:8" x14ac:dyDescent="0.35">
      <c r="B2352" s="6">
        <v>2349</v>
      </c>
      <c r="C2352" t="str">
        <f>INDEX(state,MATCH(Bonus_StatAn!$B2352,Analysis!$A:$A,0))</f>
        <v>canceled</v>
      </c>
      <c r="D2352" s="6">
        <f>INDEX(backers,MATCH(Bonus_StatAn!$B2352,Analysis!$A:$A,0))</f>
        <v>0</v>
      </c>
      <c r="E2352" t="b">
        <f t="shared" si="144"/>
        <v>0</v>
      </c>
      <c r="F2352" t="b">
        <f t="shared" si="145"/>
        <v>1</v>
      </c>
      <c r="G2352" t="str">
        <f t="shared" si="146"/>
        <v/>
      </c>
      <c r="H2352">
        <f t="shared" si="147"/>
        <v>0</v>
      </c>
    </row>
    <row r="2353" spans="2:8" x14ac:dyDescent="0.35">
      <c r="B2353" s="6">
        <v>2350</v>
      </c>
      <c r="C2353" t="str">
        <f>INDEX(state,MATCH(Bonus_StatAn!$B2353,Analysis!$A:$A,0))</f>
        <v>canceled</v>
      </c>
      <c r="D2353" s="6">
        <f>INDEX(backers,MATCH(Bonus_StatAn!$B2353,Analysis!$A:$A,0))</f>
        <v>0</v>
      </c>
      <c r="E2353" t="b">
        <f t="shared" si="144"/>
        <v>0</v>
      </c>
      <c r="F2353" t="b">
        <f t="shared" si="145"/>
        <v>1</v>
      </c>
      <c r="G2353" t="str">
        <f t="shared" si="146"/>
        <v/>
      </c>
      <c r="H2353">
        <f t="shared" si="147"/>
        <v>0</v>
      </c>
    </row>
    <row r="2354" spans="2:8" x14ac:dyDescent="0.35">
      <c r="B2354" s="6">
        <v>2351</v>
      </c>
      <c r="C2354" t="str">
        <f>INDEX(state,MATCH(Bonus_StatAn!$B2354,Analysis!$A:$A,0))</f>
        <v>canceled</v>
      </c>
      <c r="D2354" s="6">
        <f>INDEX(backers,MATCH(Bonus_StatAn!$B2354,Analysis!$A:$A,0))</f>
        <v>7</v>
      </c>
      <c r="E2354" t="b">
        <f t="shared" si="144"/>
        <v>0</v>
      </c>
      <c r="F2354" t="b">
        <f t="shared" si="145"/>
        <v>1</v>
      </c>
      <c r="G2354" t="str">
        <f t="shared" si="146"/>
        <v/>
      </c>
      <c r="H2354">
        <f t="shared" si="147"/>
        <v>7</v>
      </c>
    </row>
    <row r="2355" spans="2:8" x14ac:dyDescent="0.35">
      <c r="B2355" s="6">
        <v>2352</v>
      </c>
      <c r="C2355" t="str">
        <f>INDEX(state,MATCH(Bonus_StatAn!$B2355,Analysis!$A:$A,0))</f>
        <v>canceled</v>
      </c>
      <c r="D2355" s="6">
        <f>INDEX(backers,MATCH(Bonus_StatAn!$B2355,Analysis!$A:$A,0))</f>
        <v>0</v>
      </c>
      <c r="E2355" t="b">
        <f t="shared" si="144"/>
        <v>0</v>
      </c>
      <c r="F2355" t="b">
        <f t="shared" si="145"/>
        <v>1</v>
      </c>
      <c r="G2355" t="str">
        <f t="shared" si="146"/>
        <v/>
      </c>
      <c r="H2355">
        <f t="shared" si="147"/>
        <v>0</v>
      </c>
    </row>
    <row r="2356" spans="2:8" x14ac:dyDescent="0.35">
      <c r="B2356" s="6">
        <v>2353</v>
      </c>
      <c r="C2356" t="str">
        <f>INDEX(state,MATCH(Bonus_StatAn!$B2356,Analysis!$A:$A,0))</f>
        <v>canceled</v>
      </c>
      <c r="D2356" s="6">
        <f>INDEX(backers,MATCH(Bonus_StatAn!$B2356,Analysis!$A:$A,0))</f>
        <v>0</v>
      </c>
      <c r="E2356" t="b">
        <f t="shared" si="144"/>
        <v>0</v>
      </c>
      <c r="F2356" t="b">
        <f t="shared" si="145"/>
        <v>1</v>
      </c>
      <c r="G2356" t="str">
        <f t="shared" si="146"/>
        <v/>
      </c>
      <c r="H2356">
        <f t="shared" si="147"/>
        <v>0</v>
      </c>
    </row>
    <row r="2357" spans="2:8" x14ac:dyDescent="0.35">
      <c r="B2357" s="6">
        <v>2354</v>
      </c>
      <c r="C2357" t="str">
        <f>INDEX(state,MATCH(Bonus_StatAn!$B2357,Analysis!$A:$A,0))</f>
        <v>canceled</v>
      </c>
      <c r="D2357" s="6">
        <f>INDEX(backers,MATCH(Bonus_StatAn!$B2357,Analysis!$A:$A,0))</f>
        <v>1</v>
      </c>
      <c r="E2357" t="b">
        <f t="shared" si="144"/>
        <v>0</v>
      </c>
      <c r="F2357" t="b">
        <f t="shared" si="145"/>
        <v>1</v>
      </c>
      <c r="G2357" t="str">
        <f t="shared" si="146"/>
        <v/>
      </c>
      <c r="H2357">
        <f t="shared" si="147"/>
        <v>1</v>
      </c>
    </row>
    <row r="2358" spans="2:8" x14ac:dyDescent="0.35">
      <c r="B2358" s="6">
        <v>2355</v>
      </c>
      <c r="C2358" t="str">
        <f>INDEX(state,MATCH(Bonus_StatAn!$B2358,Analysis!$A:$A,0))</f>
        <v>canceled</v>
      </c>
      <c r="D2358" s="6">
        <f>INDEX(backers,MATCH(Bonus_StatAn!$B2358,Analysis!$A:$A,0))</f>
        <v>2</v>
      </c>
      <c r="E2358" t="b">
        <f t="shared" si="144"/>
        <v>0</v>
      </c>
      <c r="F2358" t="b">
        <f t="shared" si="145"/>
        <v>1</v>
      </c>
      <c r="G2358" t="str">
        <f t="shared" si="146"/>
        <v/>
      </c>
      <c r="H2358">
        <f t="shared" si="147"/>
        <v>2</v>
      </c>
    </row>
    <row r="2359" spans="2:8" x14ac:dyDescent="0.35">
      <c r="B2359" s="6">
        <v>2356</v>
      </c>
      <c r="C2359" t="str">
        <f>INDEX(state,MATCH(Bonus_StatAn!$B2359,Analysis!$A:$A,0))</f>
        <v>canceled</v>
      </c>
      <c r="D2359" s="6">
        <f>INDEX(backers,MATCH(Bonus_StatAn!$B2359,Analysis!$A:$A,0))</f>
        <v>0</v>
      </c>
      <c r="E2359" t="b">
        <f t="shared" si="144"/>
        <v>0</v>
      </c>
      <c r="F2359" t="b">
        <f t="shared" si="145"/>
        <v>1</v>
      </c>
      <c r="G2359" t="str">
        <f t="shared" si="146"/>
        <v/>
      </c>
      <c r="H2359">
        <f t="shared" si="147"/>
        <v>0</v>
      </c>
    </row>
    <row r="2360" spans="2:8" x14ac:dyDescent="0.35">
      <c r="B2360" s="6">
        <v>2357</v>
      </c>
      <c r="C2360" t="str">
        <f>INDEX(state,MATCH(Bonus_StatAn!$B2360,Analysis!$A:$A,0))</f>
        <v>canceled</v>
      </c>
      <c r="D2360" s="6">
        <f>INDEX(backers,MATCH(Bonus_StatAn!$B2360,Analysis!$A:$A,0))</f>
        <v>0</v>
      </c>
      <c r="E2360" t="b">
        <f t="shared" si="144"/>
        <v>0</v>
      </c>
      <c r="F2360" t="b">
        <f t="shared" si="145"/>
        <v>1</v>
      </c>
      <c r="G2360" t="str">
        <f t="shared" si="146"/>
        <v/>
      </c>
      <c r="H2360">
        <f t="shared" si="147"/>
        <v>0</v>
      </c>
    </row>
    <row r="2361" spans="2:8" x14ac:dyDescent="0.35">
      <c r="B2361" s="6">
        <v>2358</v>
      </c>
      <c r="C2361" t="str">
        <f>INDEX(state,MATCH(Bonus_StatAn!$B2361,Analysis!$A:$A,0))</f>
        <v>canceled</v>
      </c>
      <c r="D2361" s="6">
        <f>INDEX(backers,MATCH(Bonus_StatAn!$B2361,Analysis!$A:$A,0))</f>
        <v>0</v>
      </c>
      <c r="E2361" t="b">
        <f t="shared" si="144"/>
        <v>0</v>
      </c>
      <c r="F2361" t="b">
        <f t="shared" si="145"/>
        <v>1</v>
      </c>
      <c r="G2361" t="str">
        <f t="shared" si="146"/>
        <v/>
      </c>
      <c r="H2361">
        <f t="shared" si="147"/>
        <v>0</v>
      </c>
    </row>
    <row r="2362" spans="2:8" x14ac:dyDescent="0.35">
      <c r="B2362" s="6">
        <v>2359</v>
      </c>
      <c r="C2362" t="str">
        <f>INDEX(state,MATCH(Bonus_StatAn!$B2362,Analysis!$A:$A,0))</f>
        <v>canceled</v>
      </c>
      <c r="D2362" s="6">
        <f>INDEX(backers,MATCH(Bonus_StatAn!$B2362,Analysis!$A:$A,0))</f>
        <v>3</v>
      </c>
      <c r="E2362" t="b">
        <f t="shared" si="144"/>
        <v>0</v>
      </c>
      <c r="F2362" t="b">
        <f t="shared" si="145"/>
        <v>1</v>
      </c>
      <c r="G2362" t="str">
        <f t="shared" si="146"/>
        <v/>
      </c>
      <c r="H2362">
        <f t="shared" si="147"/>
        <v>3</v>
      </c>
    </row>
    <row r="2363" spans="2:8" x14ac:dyDescent="0.35">
      <c r="B2363" s="6">
        <v>2360</v>
      </c>
      <c r="C2363" t="str">
        <f>INDEX(state,MATCH(Bonus_StatAn!$B2363,Analysis!$A:$A,0))</f>
        <v>canceled</v>
      </c>
      <c r="D2363" s="6">
        <f>INDEX(backers,MATCH(Bonus_StatAn!$B2363,Analysis!$A:$A,0))</f>
        <v>1</v>
      </c>
      <c r="E2363" t="b">
        <f t="shared" si="144"/>
        <v>0</v>
      </c>
      <c r="F2363" t="b">
        <f t="shared" si="145"/>
        <v>1</v>
      </c>
      <c r="G2363" t="str">
        <f t="shared" si="146"/>
        <v/>
      </c>
      <c r="H2363">
        <f t="shared" si="147"/>
        <v>1</v>
      </c>
    </row>
    <row r="2364" spans="2:8" x14ac:dyDescent="0.35">
      <c r="B2364" s="6">
        <v>2361</v>
      </c>
      <c r="C2364" t="str">
        <f>INDEX(state,MATCH(Bonus_StatAn!$B2364,Analysis!$A:$A,0))</f>
        <v>canceled</v>
      </c>
      <c r="D2364" s="6">
        <f>INDEX(backers,MATCH(Bonus_StatAn!$B2364,Analysis!$A:$A,0))</f>
        <v>0</v>
      </c>
      <c r="E2364" t="b">
        <f t="shared" si="144"/>
        <v>0</v>
      </c>
      <c r="F2364" t="b">
        <f t="shared" si="145"/>
        <v>1</v>
      </c>
      <c r="G2364" t="str">
        <f t="shared" si="146"/>
        <v/>
      </c>
      <c r="H2364">
        <f t="shared" si="147"/>
        <v>0</v>
      </c>
    </row>
    <row r="2365" spans="2:8" x14ac:dyDescent="0.35">
      <c r="B2365" s="6">
        <v>2362</v>
      </c>
      <c r="C2365" t="str">
        <f>INDEX(state,MATCH(Bonus_StatAn!$B2365,Analysis!$A:$A,0))</f>
        <v>canceled</v>
      </c>
      <c r="D2365" s="6">
        <f>INDEX(backers,MATCH(Bonus_StatAn!$B2365,Analysis!$A:$A,0))</f>
        <v>2</v>
      </c>
      <c r="E2365" t="b">
        <f t="shared" si="144"/>
        <v>0</v>
      </c>
      <c r="F2365" t="b">
        <f t="shared" si="145"/>
        <v>1</v>
      </c>
      <c r="G2365" t="str">
        <f t="shared" si="146"/>
        <v/>
      </c>
      <c r="H2365">
        <f t="shared" si="147"/>
        <v>2</v>
      </c>
    </row>
    <row r="2366" spans="2:8" x14ac:dyDescent="0.35">
      <c r="B2366" s="6">
        <v>2363</v>
      </c>
      <c r="C2366" t="str">
        <f>INDEX(state,MATCH(Bonus_StatAn!$B2366,Analysis!$A:$A,0))</f>
        <v>canceled</v>
      </c>
      <c r="D2366" s="6">
        <f>INDEX(backers,MATCH(Bonus_StatAn!$B2366,Analysis!$A:$A,0))</f>
        <v>0</v>
      </c>
      <c r="E2366" t="b">
        <f t="shared" si="144"/>
        <v>0</v>
      </c>
      <c r="F2366" t="b">
        <f t="shared" si="145"/>
        <v>1</v>
      </c>
      <c r="G2366" t="str">
        <f t="shared" si="146"/>
        <v/>
      </c>
      <c r="H2366">
        <f t="shared" si="147"/>
        <v>0</v>
      </c>
    </row>
    <row r="2367" spans="2:8" x14ac:dyDescent="0.35">
      <c r="B2367" s="6">
        <v>2364</v>
      </c>
      <c r="C2367" t="str">
        <f>INDEX(state,MATCH(Bonus_StatAn!$B2367,Analysis!$A:$A,0))</f>
        <v>canceled</v>
      </c>
      <c r="D2367" s="6">
        <f>INDEX(backers,MATCH(Bonus_StatAn!$B2367,Analysis!$A:$A,0))</f>
        <v>0</v>
      </c>
      <c r="E2367" t="b">
        <f t="shared" si="144"/>
        <v>0</v>
      </c>
      <c r="F2367" t="b">
        <f t="shared" si="145"/>
        <v>1</v>
      </c>
      <c r="G2367" t="str">
        <f t="shared" si="146"/>
        <v/>
      </c>
      <c r="H2367">
        <f t="shared" si="147"/>
        <v>0</v>
      </c>
    </row>
    <row r="2368" spans="2:8" x14ac:dyDescent="0.35">
      <c r="B2368" s="6">
        <v>2365</v>
      </c>
      <c r="C2368" t="str">
        <f>INDEX(state,MATCH(Bonus_StatAn!$B2368,Analysis!$A:$A,0))</f>
        <v>canceled</v>
      </c>
      <c r="D2368" s="6">
        <f>INDEX(backers,MATCH(Bonus_StatAn!$B2368,Analysis!$A:$A,0))</f>
        <v>0</v>
      </c>
      <c r="E2368" t="b">
        <f t="shared" si="144"/>
        <v>0</v>
      </c>
      <c r="F2368" t="b">
        <f t="shared" si="145"/>
        <v>1</v>
      </c>
      <c r="G2368" t="str">
        <f t="shared" si="146"/>
        <v/>
      </c>
      <c r="H2368">
        <f t="shared" si="147"/>
        <v>0</v>
      </c>
    </row>
    <row r="2369" spans="2:8" x14ac:dyDescent="0.35">
      <c r="B2369" s="6">
        <v>2366</v>
      </c>
      <c r="C2369" t="str">
        <f>INDEX(state,MATCH(Bonus_StatAn!$B2369,Analysis!$A:$A,0))</f>
        <v>canceled</v>
      </c>
      <c r="D2369" s="6">
        <f>INDEX(backers,MATCH(Bonus_StatAn!$B2369,Analysis!$A:$A,0))</f>
        <v>27</v>
      </c>
      <c r="E2369" t="b">
        <f t="shared" si="144"/>
        <v>0</v>
      </c>
      <c r="F2369" t="b">
        <f t="shared" si="145"/>
        <v>1</v>
      </c>
      <c r="G2369" t="str">
        <f t="shared" si="146"/>
        <v/>
      </c>
      <c r="H2369">
        <f t="shared" si="147"/>
        <v>27</v>
      </c>
    </row>
    <row r="2370" spans="2:8" x14ac:dyDescent="0.35">
      <c r="B2370" s="6">
        <v>2367</v>
      </c>
      <c r="C2370" t="str">
        <f>INDEX(state,MATCH(Bonus_StatAn!$B2370,Analysis!$A:$A,0))</f>
        <v>canceled</v>
      </c>
      <c r="D2370" s="6">
        <f>INDEX(backers,MATCH(Bonus_StatAn!$B2370,Analysis!$A:$A,0))</f>
        <v>14</v>
      </c>
      <c r="E2370" t="b">
        <f t="shared" si="144"/>
        <v>0</v>
      </c>
      <c r="F2370" t="b">
        <f t="shared" si="145"/>
        <v>1</v>
      </c>
      <c r="G2370" t="str">
        <f t="shared" si="146"/>
        <v/>
      </c>
      <c r="H2370">
        <f t="shared" si="147"/>
        <v>14</v>
      </c>
    </row>
    <row r="2371" spans="2:8" x14ac:dyDescent="0.35">
      <c r="B2371" s="6">
        <v>2368</v>
      </c>
      <c r="C2371" t="str">
        <f>INDEX(state,MATCH(Bonus_StatAn!$B2371,Analysis!$A:$A,0))</f>
        <v>canceled</v>
      </c>
      <c r="D2371" s="6">
        <f>INDEX(backers,MATCH(Bonus_StatAn!$B2371,Analysis!$A:$A,0))</f>
        <v>2</v>
      </c>
      <c r="E2371" t="b">
        <f t="shared" si="144"/>
        <v>0</v>
      </c>
      <c r="F2371" t="b">
        <f t="shared" si="145"/>
        <v>1</v>
      </c>
      <c r="G2371" t="str">
        <f t="shared" si="146"/>
        <v/>
      </c>
      <c r="H2371">
        <f t="shared" si="147"/>
        <v>2</v>
      </c>
    </row>
    <row r="2372" spans="2:8" x14ac:dyDescent="0.35">
      <c r="B2372" s="6">
        <v>2369</v>
      </c>
      <c r="C2372" t="str">
        <f>INDEX(state,MATCH(Bonus_StatAn!$B2372,Analysis!$A:$A,0))</f>
        <v>canceled</v>
      </c>
      <c r="D2372" s="6">
        <f>INDEX(backers,MATCH(Bonus_StatAn!$B2372,Analysis!$A:$A,0))</f>
        <v>0</v>
      </c>
      <c r="E2372" t="b">
        <f t="shared" ref="E2372:E2435" si="148">$C2372="successful"</f>
        <v>0</v>
      </c>
      <c r="F2372" t="b">
        <f t="shared" ref="F2372:F2435" si="149">OR($C2372="canceled", $C2372="failed")</f>
        <v>1</v>
      </c>
      <c r="G2372" t="str">
        <f t="shared" ref="G2372:G2435" si="150">IF($E2372, D2372, "")</f>
        <v/>
      </c>
      <c r="H2372">
        <f t="shared" ref="H2372:H2435" si="151">IF(F2372, D2372, "")</f>
        <v>0</v>
      </c>
    </row>
    <row r="2373" spans="2:8" x14ac:dyDescent="0.35">
      <c r="B2373" s="6">
        <v>2370</v>
      </c>
      <c r="C2373" t="str">
        <f>INDEX(state,MATCH(Bonus_StatAn!$B2373,Analysis!$A:$A,0))</f>
        <v>canceled</v>
      </c>
      <c r="D2373" s="6">
        <f>INDEX(backers,MATCH(Bonus_StatAn!$B2373,Analysis!$A:$A,0))</f>
        <v>4</v>
      </c>
      <c r="E2373" t="b">
        <f t="shared" si="148"/>
        <v>0</v>
      </c>
      <c r="F2373" t="b">
        <f t="shared" si="149"/>
        <v>1</v>
      </c>
      <c r="G2373" t="str">
        <f t="shared" si="150"/>
        <v/>
      </c>
      <c r="H2373">
        <f t="shared" si="151"/>
        <v>4</v>
      </c>
    </row>
    <row r="2374" spans="2:8" x14ac:dyDescent="0.35">
      <c r="B2374" s="6">
        <v>2371</v>
      </c>
      <c r="C2374" t="str">
        <f>INDEX(state,MATCH(Bonus_StatAn!$B2374,Analysis!$A:$A,0))</f>
        <v>canceled</v>
      </c>
      <c r="D2374" s="6">
        <f>INDEX(backers,MATCH(Bonus_StatAn!$B2374,Analysis!$A:$A,0))</f>
        <v>0</v>
      </c>
      <c r="E2374" t="b">
        <f t="shared" si="148"/>
        <v>0</v>
      </c>
      <c r="F2374" t="b">
        <f t="shared" si="149"/>
        <v>1</v>
      </c>
      <c r="G2374" t="str">
        <f t="shared" si="150"/>
        <v/>
      </c>
      <c r="H2374">
        <f t="shared" si="151"/>
        <v>0</v>
      </c>
    </row>
    <row r="2375" spans="2:8" x14ac:dyDescent="0.35">
      <c r="B2375" s="6">
        <v>2372</v>
      </c>
      <c r="C2375" t="str">
        <f>INDEX(state,MATCH(Bonus_StatAn!$B2375,Analysis!$A:$A,0))</f>
        <v>canceled</v>
      </c>
      <c r="D2375" s="6">
        <f>INDEX(backers,MATCH(Bonus_StatAn!$B2375,Analysis!$A:$A,0))</f>
        <v>6</v>
      </c>
      <c r="E2375" t="b">
        <f t="shared" si="148"/>
        <v>0</v>
      </c>
      <c r="F2375" t="b">
        <f t="shared" si="149"/>
        <v>1</v>
      </c>
      <c r="G2375" t="str">
        <f t="shared" si="150"/>
        <v/>
      </c>
      <c r="H2375">
        <f t="shared" si="151"/>
        <v>6</v>
      </c>
    </row>
    <row r="2376" spans="2:8" x14ac:dyDescent="0.35">
      <c r="B2376" s="6">
        <v>2373</v>
      </c>
      <c r="C2376" t="str">
        <f>INDEX(state,MATCH(Bonus_StatAn!$B2376,Analysis!$A:$A,0))</f>
        <v>canceled</v>
      </c>
      <c r="D2376" s="6">
        <f>INDEX(backers,MATCH(Bonus_StatAn!$B2376,Analysis!$A:$A,0))</f>
        <v>1</v>
      </c>
      <c r="E2376" t="b">
        <f t="shared" si="148"/>
        <v>0</v>
      </c>
      <c r="F2376" t="b">
        <f t="shared" si="149"/>
        <v>1</v>
      </c>
      <c r="G2376" t="str">
        <f t="shared" si="150"/>
        <v/>
      </c>
      <c r="H2376">
        <f t="shared" si="151"/>
        <v>1</v>
      </c>
    </row>
    <row r="2377" spans="2:8" x14ac:dyDescent="0.35">
      <c r="B2377" s="6">
        <v>2374</v>
      </c>
      <c r="C2377" t="str">
        <f>INDEX(state,MATCH(Bonus_StatAn!$B2377,Analysis!$A:$A,0))</f>
        <v>canceled</v>
      </c>
      <c r="D2377" s="6">
        <f>INDEX(backers,MATCH(Bonus_StatAn!$B2377,Analysis!$A:$A,0))</f>
        <v>1</v>
      </c>
      <c r="E2377" t="b">
        <f t="shared" si="148"/>
        <v>0</v>
      </c>
      <c r="F2377" t="b">
        <f t="shared" si="149"/>
        <v>1</v>
      </c>
      <c r="G2377" t="str">
        <f t="shared" si="150"/>
        <v/>
      </c>
      <c r="H2377">
        <f t="shared" si="151"/>
        <v>1</v>
      </c>
    </row>
    <row r="2378" spans="2:8" x14ac:dyDescent="0.35">
      <c r="B2378" s="6">
        <v>2375</v>
      </c>
      <c r="C2378" t="str">
        <f>INDEX(state,MATCH(Bonus_StatAn!$B2378,Analysis!$A:$A,0))</f>
        <v>canceled</v>
      </c>
      <c r="D2378" s="6">
        <f>INDEX(backers,MATCH(Bonus_StatAn!$B2378,Analysis!$A:$A,0))</f>
        <v>0</v>
      </c>
      <c r="E2378" t="b">
        <f t="shared" si="148"/>
        <v>0</v>
      </c>
      <c r="F2378" t="b">
        <f t="shared" si="149"/>
        <v>1</v>
      </c>
      <c r="G2378" t="str">
        <f t="shared" si="150"/>
        <v/>
      </c>
      <c r="H2378">
        <f t="shared" si="151"/>
        <v>0</v>
      </c>
    </row>
    <row r="2379" spans="2:8" x14ac:dyDescent="0.35">
      <c r="B2379" s="6">
        <v>2376</v>
      </c>
      <c r="C2379" t="str">
        <f>INDEX(state,MATCH(Bonus_StatAn!$B2379,Analysis!$A:$A,0))</f>
        <v>canceled</v>
      </c>
      <c r="D2379" s="6">
        <f>INDEX(backers,MATCH(Bonus_StatAn!$B2379,Analysis!$A:$A,0))</f>
        <v>4</v>
      </c>
      <c r="E2379" t="b">
        <f t="shared" si="148"/>
        <v>0</v>
      </c>
      <c r="F2379" t="b">
        <f t="shared" si="149"/>
        <v>1</v>
      </c>
      <c r="G2379" t="str">
        <f t="shared" si="150"/>
        <v/>
      </c>
      <c r="H2379">
        <f t="shared" si="151"/>
        <v>4</v>
      </c>
    </row>
    <row r="2380" spans="2:8" x14ac:dyDescent="0.35">
      <c r="B2380" s="6">
        <v>2377</v>
      </c>
      <c r="C2380" t="str">
        <f>INDEX(state,MATCH(Bonus_StatAn!$B2380,Analysis!$A:$A,0))</f>
        <v>canceled</v>
      </c>
      <c r="D2380" s="6">
        <f>INDEX(backers,MATCH(Bonus_StatAn!$B2380,Analysis!$A:$A,0))</f>
        <v>0</v>
      </c>
      <c r="E2380" t="b">
        <f t="shared" si="148"/>
        <v>0</v>
      </c>
      <c r="F2380" t="b">
        <f t="shared" si="149"/>
        <v>1</v>
      </c>
      <c r="G2380" t="str">
        <f t="shared" si="150"/>
        <v/>
      </c>
      <c r="H2380">
        <f t="shared" si="151"/>
        <v>0</v>
      </c>
    </row>
    <row r="2381" spans="2:8" x14ac:dyDescent="0.35">
      <c r="B2381" s="6">
        <v>2378</v>
      </c>
      <c r="C2381" t="str">
        <f>INDEX(state,MATCH(Bonus_StatAn!$B2381,Analysis!$A:$A,0))</f>
        <v>canceled</v>
      </c>
      <c r="D2381" s="6">
        <f>INDEX(backers,MATCH(Bonus_StatAn!$B2381,Analysis!$A:$A,0))</f>
        <v>0</v>
      </c>
      <c r="E2381" t="b">
        <f t="shared" si="148"/>
        <v>0</v>
      </c>
      <c r="F2381" t="b">
        <f t="shared" si="149"/>
        <v>1</v>
      </c>
      <c r="G2381" t="str">
        <f t="shared" si="150"/>
        <v/>
      </c>
      <c r="H2381">
        <f t="shared" si="151"/>
        <v>0</v>
      </c>
    </row>
    <row r="2382" spans="2:8" x14ac:dyDescent="0.35">
      <c r="B2382" s="6">
        <v>2379</v>
      </c>
      <c r="C2382" t="str">
        <f>INDEX(state,MATCH(Bonus_StatAn!$B2382,Analysis!$A:$A,0))</f>
        <v>canceled</v>
      </c>
      <c r="D2382" s="6">
        <f>INDEX(backers,MATCH(Bonus_StatAn!$B2382,Analysis!$A:$A,0))</f>
        <v>0</v>
      </c>
      <c r="E2382" t="b">
        <f t="shared" si="148"/>
        <v>0</v>
      </c>
      <c r="F2382" t="b">
        <f t="shared" si="149"/>
        <v>1</v>
      </c>
      <c r="G2382" t="str">
        <f t="shared" si="150"/>
        <v/>
      </c>
      <c r="H2382">
        <f t="shared" si="151"/>
        <v>0</v>
      </c>
    </row>
    <row r="2383" spans="2:8" x14ac:dyDescent="0.35">
      <c r="B2383" s="6">
        <v>2380</v>
      </c>
      <c r="C2383" t="str">
        <f>INDEX(state,MATCH(Bonus_StatAn!$B2383,Analysis!$A:$A,0))</f>
        <v>canceled</v>
      </c>
      <c r="D2383" s="6">
        <f>INDEX(backers,MATCH(Bonus_StatAn!$B2383,Analysis!$A:$A,0))</f>
        <v>3</v>
      </c>
      <c r="E2383" t="b">
        <f t="shared" si="148"/>
        <v>0</v>
      </c>
      <c r="F2383" t="b">
        <f t="shared" si="149"/>
        <v>1</v>
      </c>
      <c r="G2383" t="str">
        <f t="shared" si="150"/>
        <v/>
      </c>
      <c r="H2383">
        <f t="shared" si="151"/>
        <v>3</v>
      </c>
    </row>
    <row r="2384" spans="2:8" x14ac:dyDescent="0.35">
      <c r="B2384" s="6">
        <v>2381</v>
      </c>
      <c r="C2384" t="str">
        <f>INDEX(state,MATCH(Bonus_StatAn!$B2384,Analysis!$A:$A,0))</f>
        <v>canceled</v>
      </c>
      <c r="D2384" s="6">
        <f>INDEX(backers,MATCH(Bonus_StatAn!$B2384,Analysis!$A:$A,0))</f>
        <v>7</v>
      </c>
      <c r="E2384" t="b">
        <f t="shared" si="148"/>
        <v>0</v>
      </c>
      <c r="F2384" t="b">
        <f t="shared" si="149"/>
        <v>1</v>
      </c>
      <c r="G2384" t="str">
        <f t="shared" si="150"/>
        <v/>
      </c>
      <c r="H2384">
        <f t="shared" si="151"/>
        <v>7</v>
      </c>
    </row>
    <row r="2385" spans="2:8" x14ac:dyDescent="0.35">
      <c r="B2385" s="6">
        <v>2382</v>
      </c>
      <c r="C2385" t="str">
        <f>INDEX(state,MATCH(Bonus_StatAn!$B2385,Analysis!$A:$A,0))</f>
        <v>canceled</v>
      </c>
      <c r="D2385" s="6">
        <f>INDEX(backers,MATCH(Bonus_StatAn!$B2385,Analysis!$A:$A,0))</f>
        <v>2</v>
      </c>
      <c r="E2385" t="b">
        <f t="shared" si="148"/>
        <v>0</v>
      </c>
      <c r="F2385" t="b">
        <f t="shared" si="149"/>
        <v>1</v>
      </c>
      <c r="G2385" t="str">
        <f t="shared" si="150"/>
        <v/>
      </c>
      <c r="H2385">
        <f t="shared" si="151"/>
        <v>2</v>
      </c>
    </row>
    <row r="2386" spans="2:8" x14ac:dyDescent="0.35">
      <c r="B2386" s="6">
        <v>2383</v>
      </c>
      <c r="C2386" t="str">
        <f>INDEX(state,MATCH(Bonus_StatAn!$B2386,Analysis!$A:$A,0))</f>
        <v>canceled</v>
      </c>
      <c r="D2386" s="6">
        <f>INDEX(backers,MATCH(Bonus_StatAn!$B2386,Analysis!$A:$A,0))</f>
        <v>3</v>
      </c>
      <c r="E2386" t="b">
        <f t="shared" si="148"/>
        <v>0</v>
      </c>
      <c r="F2386" t="b">
        <f t="shared" si="149"/>
        <v>1</v>
      </c>
      <c r="G2386" t="str">
        <f t="shared" si="150"/>
        <v/>
      </c>
      <c r="H2386">
        <f t="shared" si="151"/>
        <v>3</v>
      </c>
    </row>
    <row r="2387" spans="2:8" x14ac:dyDescent="0.35">
      <c r="B2387" s="6">
        <v>2384</v>
      </c>
      <c r="C2387" t="str">
        <f>INDEX(state,MATCH(Bonus_StatAn!$B2387,Analysis!$A:$A,0))</f>
        <v>canceled</v>
      </c>
      <c r="D2387" s="6">
        <f>INDEX(backers,MATCH(Bonus_StatAn!$B2387,Analysis!$A:$A,0))</f>
        <v>8</v>
      </c>
      <c r="E2387" t="b">
        <f t="shared" si="148"/>
        <v>0</v>
      </c>
      <c r="F2387" t="b">
        <f t="shared" si="149"/>
        <v>1</v>
      </c>
      <c r="G2387" t="str">
        <f t="shared" si="150"/>
        <v/>
      </c>
      <c r="H2387">
        <f t="shared" si="151"/>
        <v>8</v>
      </c>
    </row>
    <row r="2388" spans="2:8" x14ac:dyDescent="0.35">
      <c r="B2388" s="6">
        <v>2385</v>
      </c>
      <c r="C2388" t="str">
        <f>INDEX(state,MATCH(Bonus_StatAn!$B2388,Analysis!$A:$A,0))</f>
        <v>canceled</v>
      </c>
      <c r="D2388" s="6">
        <f>INDEX(backers,MATCH(Bonus_StatAn!$B2388,Analysis!$A:$A,0))</f>
        <v>7</v>
      </c>
      <c r="E2388" t="b">
        <f t="shared" si="148"/>
        <v>0</v>
      </c>
      <c r="F2388" t="b">
        <f t="shared" si="149"/>
        <v>1</v>
      </c>
      <c r="G2388" t="str">
        <f t="shared" si="150"/>
        <v/>
      </c>
      <c r="H2388">
        <f t="shared" si="151"/>
        <v>7</v>
      </c>
    </row>
    <row r="2389" spans="2:8" x14ac:dyDescent="0.35">
      <c r="B2389" s="6">
        <v>2386</v>
      </c>
      <c r="C2389" t="str">
        <f>INDEX(state,MATCH(Bonus_StatAn!$B2389,Analysis!$A:$A,0))</f>
        <v>canceled</v>
      </c>
      <c r="D2389" s="6">
        <f>INDEX(backers,MATCH(Bonus_StatAn!$B2389,Analysis!$A:$A,0))</f>
        <v>0</v>
      </c>
      <c r="E2389" t="b">
        <f t="shared" si="148"/>
        <v>0</v>
      </c>
      <c r="F2389" t="b">
        <f t="shared" si="149"/>
        <v>1</v>
      </c>
      <c r="G2389" t="str">
        <f t="shared" si="150"/>
        <v/>
      </c>
      <c r="H2389">
        <f t="shared" si="151"/>
        <v>0</v>
      </c>
    </row>
    <row r="2390" spans="2:8" x14ac:dyDescent="0.35">
      <c r="B2390" s="6">
        <v>2387</v>
      </c>
      <c r="C2390" t="str">
        <f>INDEX(state,MATCH(Bonus_StatAn!$B2390,Analysis!$A:$A,0))</f>
        <v>canceled</v>
      </c>
      <c r="D2390" s="6">
        <f>INDEX(backers,MATCH(Bonus_StatAn!$B2390,Analysis!$A:$A,0))</f>
        <v>3</v>
      </c>
      <c r="E2390" t="b">
        <f t="shared" si="148"/>
        <v>0</v>
      </c>
      <c r="F2390" t="b">
        <f t="shared" si="149"/>
        <v>1</v>
      </c>
      <c r="G2390" t="str">
        <f t="shared" si="150"/>
        <v/>
      </c>
      <c r="H2390">
        <f t="shared" si="151"/>
        <v>3</v>
      </c>
    </row>
    <row r="2391" spans="2:8" x14ac:dyDescent="0.35">
      <c r="B2391" s="6">
        <v>2388</v>
      </c>
      <c r="C2391" t="str">
        <f>INDEX(state,MATCH(Bonus_StatAn!$B2391,Analysis!$A:$A,0))</f>
        <v>canceled</v>
      </c>
      <c r="D2391" s="6">
        <f>INDEX(backers,MATCH(Bonus_StatAn!$B2391,Analysis!$A:$A,0))</f>
        <v>8</v>
      </c>
      <c r="E2391" t="b">
        <f t="shared" si="148"/>
        <v>0</v>
      </c>
      <c r="F2391" t="b">
        <f t="shared" si="149"/>
        <v>1</v>
      </c>
      <c r="G2391" t="str">
        <f t="shared" si="150"/>
        <v/>
      </c>
      <c r="H2391">
        <f t="shared" si="151"/>
        <v>8</v>
      </c>
    </row>
    <row r="2392" spans="2:8" x14ac:dyDescent="0.35">
      <c r="B2392" s="6">
        <v>2389</v>
      </c>
      <c r="C2392" t="str">
        <f>INDEX(state,MATCH(Bonus_StatAn!$B2392,Analysis!$A:$A,0))</f>
        <v>canceled</v>
      </c>
      <c r="D2392" s="6">
        <f>INDEX(backers,MATCH(Bonus_StatAn!$B2392,Analysis!$A:$A,0))</f>
        <v>1</v>
      </c>
      <c r="E2392" t="b">
        <f t="shared" si="148"/>
        <v>0</v>
      </c>
      <c r="F2392" t="b">
        <f t="shared" si="149"/>
        <v>1</v>
      </c>
      <c r="G2392" t="str">
        <f t="shared" si="150"/>
        <v/>
      </c>
      <c r="H2392">
        <f t="shared" si="151"/>
        <v>1</v>
      </c>
    </row>
    <row r="2393" spans="2:8" x14ac:dyDescent="0.35">
      <c r="B2393" s="6">
        <v>2390</v>
      </c>
      <c r="C2393" t="str">
        <f>INDEX(state,MATCH(Bonus_StatAn!$B2393,Analysis!$A:$A,0))</f>
        <v>canceled</v>
      </c>
      <c r="D2393" s="6">
        <f>INDEX(backers,MATCH(Bonus_StatAn!$B2393,Analysis!$A:$A,0))</f>
        <v>0</v>
      </c>
      <c r="E2393" t="b">
        <f t="shared" si="148"/>
        <v>0</v>
      </c>
      <c r="F2393" t="b">
        <f t="shared" si="149"/>
        <v>1</v>
      </c>
      <c r="G2393" t="str">
        <f t="shared" si="150"/>
        <v/>
      </c>
      <c r="H2393">
        <f t="shared" si="151"/>
        <v>0</v>
      </c>
    </row>
    <row r="2394" spans="2:8" x14ac:dyDescent="0.35">
      <c r="B2394" s="6">
        <v>2391</v>
      </c>
      <c r="C2394" t="str">
        <f>INDEX(state,MATCH(Bonus_StatAn!$B2394,Analysis!$A:$A,0))</f>
        <v>canceled</v>
      </c>
      <c r="D2394" s="6">
        <f>INDEX(backers,MATCH(Bonus_StatAn!$B2394,Analysis!$A:$A,0))</f>
        <v>1</v>
      </c>
      <c r="E2394" t="b">
        <f t="shared" si="148"/>
        <v>0</v>
      </c>
      <c r="F2394" t="b">
        <f t="shared" si="149"/>
        <v>1</v>
      </c>
      <c r="G2394" t="str">
        <f t="shared" si="150"/>
        <v/>
      </c>
      <c r="H2394">
        <f t="shared" si="151"/>
        <v>1</v>
      </c>
    </row>
    <row r="2395" spans="2:8" x14ac:dyDescent="0.35">
      <c r="B2395" s="6">
        <v>2392</v>
      </c>
      <c r="C2395" t="str">
        <f>INDEX(state,MATCH(Bonus_StatAn!$B2395,Analysis!$A:$A,0))</f>
        <v>canceled</v>
      </c>
      <c r="D2395" s="6">
        <f>INDEX(backers,MATCH(Bonus_StatAn!$B2395,Analysis!$A:$A,0))</f>
        <v>0</v>
      </c>
      <c r="E2395" t="b">
        <f t="shared" si="148"/>
        <v>0</v>
      </c>
      <c r="F2395" t="b">
        <f t="shared" si="149"/>
        <v>1</v>
      </c>
      <c r="G2395" t="str">
        <f t="shared" si="150"/>
        <v/>
      </c>
      <c r="H2395">
        <f t="shared" si="151"/>
        <v>0</v>
      </c>
    </row>
    <row r="2396" spans="2:8" x14ac:dyDescent="0.35">
      <c r="B2396" s="6">
        <v>2393</v>
      </c>
      <c r="C2396" t="str">
        <f>INDEX(state,MATCH(Bonus_StatAn!$B2396,Analysis!$A:$A,0))</f>
        <v>canceled</v>
      </c>
      <c r="D2396" s="6">
        <f>INDEX(backers,MATCH(Bonus_StatAn!$B2396,Analysis!$A:$A,0))</f>
        <v>1</v>
      </c>
      <c r="E2396" t="b">
        <f t="shared" si="148"/>
        <v>0</v>
      </c>
      <c r="F2396" t="b">
        <f t="shared" si="149"/>
        <v>1</v>
      </c>
      <c r="G2396" t="str">
        <f t="shared" si="150"/>
        <v/>
      </c>
      <c r="H2396">
        <f t="shared" si="151"/>
        <v>1</v>
      </c>
    </row>
    <row r="2397" spans="2:8" x14ac:dyDescent="0.35">
      <c r="B2397" s="6">
        <v>2394</v>
      </c>
      <c r="C2397" t="str">
        <f>INDEX(state,MATCH(Bonus_StatAn!$B2397,Analysis!$A:$A,0))</f>
        <v>canceled</v>
      </c>
      <c r="D2397" s="6">
        <f>INDEX(backers,MATCH(Bonus_StatAn!$B2397,Analysis!$A:$A,0))</f>
        <v>2</v>
      </c>
      <c r="E2397" t="b">
        <f t="shared" si="148"/>
        <v>0</v>
      </c>
      <c r="F2397" t="b">
        <f t="shared" si="149"/>
        <v>1</v>
      </c>
      <c r="G2397" t="str">
        <f t="shared" si="150"/>
        <v/>
      </c>
      <c r="H2397">
        <f t="shared" si="151"/>
        <v>2</v>
      </c>
    </row>
    <row r="2398" spans="2:8" x14ac:dyDescent="0.35">
      <c r="B2398" s="6">
        <v>2395</v>
      </c>
      <c r="C2398" t="str">
        <f>INDEX(state,MATCH(Bonus_StatAn!$B2398,Analysis!$A:$A,0))</f>
        <v>canceled</v>
      </c>
      <c r="D2398" s="6">
        <f>INDEX(backers,MATCH(Bonus_StatAn!$B2398,Analysis!$A:$A,0))</f>
        <v>0</v>
      </c>
      <c r="E2398" t="b">
        <f t="shared" si="148"/>
        <v>0</v>
      </c>
      <c r="F2398" t="b">
        <f t="shared" si="149"/>
        <v>1</v>
      </c>
      <c r="G2398" t="str">
        <f t="shared" si="150"/>
        <v/>
      </c>
      <c r="H2398">
        <f t="shared" si="151"/>
        <v>0</v>
      </c>
    </row>
    <row r="2399" spans="2:8" x14ac:dyDescent="0.35">
      <c r="B2399" s="6">
        <v>2396</v>
      </c>
      <c r="C2399" t="str">
        <f>INDEX(state,MATCH(Bonus_StatAn!$B2399,Analysis!$A:$A,0))</f>
        <v>canceled</v>
      </c>
      <c r="D2399" s="6">
        <f>INDEX(backers,MATCH(Bonus_StatAn!$B2399,Analysis!$A:$A,0))</f>
        <v>1</v>
      </c>
      <c r="E2399" t="b">
        <f t="shared" si="148"/>
        <v>0</v>
      </c>
      <c r="F2399" t="b">
        <f t="shared" si="149"/>
        <v>1</v>
      </c>
      <c r="G2399" t="str">
        <f t="shared" si="150"/>
        <v/>
      </c>
      <c r="H2399">
        <f t="shared" si="151"/>
        <v>1</v>
      </c>
    </row>
    <row r="2400" spans="2:8" x14ac:dyDescent="0.35">
      <c r="B2400" s="6">
        <v>2397</v>
      </c>
      <c r="C2400" t="str">
        <f>INDEX(state,MATCH(Bonus_StatAn!$B2400,Analysis!$A:$A,0))</f>
        <v>canceled</v>
      </c>
      <c r="D2400" s="6">
        <f>INDEX(backers,MATCH(Bonus_StatAn!$B2400,Analysis!$A:$A,0))</f>
        <v>0</v>
      </c>
      <c r="E2400" t="b">
        <f t="shared" si="148"/>
        <v>0</v>
      </c>
      <c r="F2400" t="b">
        <f t="shared" si="149"/>
        <v>1</v>
      </c>
      <c r="G2400" t="str">
        <f t="shared" si="150"/>
        <v/>
      </c>
      <c r="H2400">
        <f t="shared" si="151"/>
        <v>0</v>
      </c>
    </row>
    <row r="2401" spans="2:8" x14ac:dyDescent="0.35">
      <c r="B2401" s="6">
        <v>2398</v>
      </c>
      <c r="C2401" t="str">
        <f>INDEX(state,MATCH(Bonus_StatAn!$B2401,Analysis!$A:$A,0))</f>
        <v>canceled</v>
      </c>
      <c r="D2401" s="6">
        <f>INDEX(backers,MATCH(Bonus_StatAn!$B2401,Analysis!$A:$A,0))</f>
        <v>0</v>
      </c>
      <c r="E2401" t="b">
        <f t="shared" si="148"/>
        <v>0</v>
      </c>
      <c r="F2401" t="b">
        <f t="shared" si="149"/>
        <v>1</v>
      </c>
      <c r="G2401" t="str">
        <f t="shared" si="150"/>
        <v/>
      </c>
      <c r="H2401">
        <f t="shared" si="151"/>
        <v>0</v>
      </c>
    </row>
    <row r="2402" spans="2:8" x14ac:dyDescent="0.35">
      <c r="B2402" s="6">
        <v>2399</v>
      </c>
      <c r="C2402" t="str">
        <f>INDEX(state,MATCH(Bonus_StatAn!$B2402,Analysis!$A:$A,0))</f>
        <v>canceled</v>
      </c>
      <c r="D2402" s="6">
        <f>INDEX(backers,MATCH(Bonus_StatAn!$B2402,Analysis!$A:$A,0))</f>
        <v>0</v>
      </c>
      <c r="E2402" t="b">
        <f t="shared" si="148"/>
        <v>0</v>
      </c>
      <c r="F2402" t="b">
        <f t="shared" si="149"/>
        <v>1</v>
      </c>
      <c r="G2402" t="str">
        <f t="shared" si="150"/>
        <v/>
      </c>
      <c r="H2402">
        <f t="shared" si="151"/>
        <v>0</v>
      </c>
    </row>
    <row r="2403" spans="2:8" x14ac:dyDescent="0.35">
      <c r="B2403" s="6">
        <v>2400</v>
      </c>
      <c r="C2403" t="str">
        <f>INDEX(state,MATCH(Bonus_StatAn!$B2403,Analysis!$A:$A,0))</f>
        <v>canceled</v>
      </c>
      <c r="D2403" s="6">
        <f>INDEX(backers,MATCH(Bonus_StatAn!$B2403,Analysis!$A:$A,0))</f>
        <v>0</v>
      </c>
      <c r="E2403" t="b">
        <f t="shared" si="148"/>
        <v>0</v>
      </c>
      <c r="F2403" t="b">
        <f t="shared" si="149"/>
        <v>1</v>
      </c>
      <c r="G2403" t="str">
        <f t="shared" si="150"/>
        <v/>
      </c>
      <c r="H2403">
        <f t="shared" si="151"/>
        <v>0</v>
      </c>
    </row>
    <row r="2404" spans="2:8" x14ac:dyDescent="0.35">
      <c r="B2404" s="6">
        <v>2401</v>
      </c>
      <c r="C2404" t="str">
        <f>INDEX(state,MATCH(Bonus_StatAn!$B2404,Analysis!$A:$A,0))</f>
        <v>failed</v>
      </c>
      <c r="D2404" s="6">
        <f>INDEX(backers,MATCH(Bonus_StatAn!$B2404,Analysis!$A:$A,0))</f>
        <v>9</v>
      </c>
      <c r="E2404" t="b">
        <f t="shared" si="148"/>
        <v>0</v>
      </c>
      <c r="F2404" t="b">
        <f t="shared" si="149"/>
        <v>1</v>
      </c>
      <c r="G2404" t="str">
        <f t="shared" si="150"/>
        <v/>
      </c>
      <c r="H2404">
        <f t="shared" si="151"/>
        <v>9</v>
      </c>
    </row>
    <row r="2405" spans="2:8" x14ac:dyDescent="0.35">
      <c r="B2405" s="6">
        <v>2402</v>
      </c>
      <c r="C2405" t="str">
        <f>INDEX(state,MATCH(Bonus_StatAn!$B2405,Analysis!$A:$A,0))</f>
        <v>failed</v>
      </c>
      <c r="D2405" s="6">
        <f>INDEX(backers,MATCH(Bonus_StatAn!$B2405,Analysis!$A:$A,0))</f>
        <v>1</v>
      </c>
      <c r="E2405" t="b">
        <f t="shared" si="148"/>
        <v>0</v>
      </c>
      <c r="F2405" t="b">
        <f t="shared" si="149"/>
        <v>1</v>
      </c>
      <c r="G2405" t="str">
        <f t="shared" si="150"/>
        <v/>
      </c>
      <c r="H2405">
        <f t="shared" si="151"/>
        <v>1</v>
      </c>
    </row>
    <row r="2406" spans="2:8" x14ac:dyDescent="0.35">
      <c r="B2406" s="6">
        <v>2403</v>
      </c>
      <c r="C2406" t="str">
        <f>INDEX(state,MATCH(Bonus_StatAn!$B2406,Analysis!$A:$A,0))</f>
        <v>failed</v>
      </c>
      <c r="D2406" s="6">
        <f>INDEX(backers,MATCH(Bonus_StatAn!$B2406,Analysis!$A:$A,0))</f>
        <v>12</v>
      </c>
      <c r="E2406" t="b">
        <f t="shared" si="148"/>
        <v>0</v>
      </c>
      <c r="F2406" t="b">
        <f t="shared" si="149"/>
        <v>1</v>
      </c>
      <c r="G2406" t="str">
        <f t="shared" si="150"/>
        <v/>
      </c>
      <c r="H2406">
        <f t="shared" si="151"/>
        <v>12</v>
      </c>
    </row>
    <row r="2407" spans="2:8" x14ac:dyDescent="0.35">
      <c r="B2407" s="6">
        <v>2404</v>
      </c>
      <c r="C2407" t="str">
        <f>INDEX(state,MATCH(Bonus_StatAn!$B2407,Analysis!$A:$A,0))</f>
        <v>failed</v>
      </c>
      <c r="D2407" s="6">
        <f>INDEX(backers,MATCH(Bonus_StatAn!$B2407,Analysis!$A:$A,0))</f>
        <v>0</v>
      </c>
      <c r="E2407" t="b">
        <f t="shared" si="148"/>
        <v>0</v>
      </c>
      <c r="F2407" t="b">
        <f t="shared" si="149"/>
        <v>1</v>
      </c>
      <c r="G2407" t="str">
        <f t="shared" si="150"/>
        <v/>
      </c>
      <c r="H2407">
        <f t="shared" si="151"/>
        <v>0</v>
      </c>
    </row>
    <row r="2408" spans="2:8" x14ac:dyDescent="0.35">
      <c r="B2408" s="6">
        <v>2405</v>
      </c>
      <c r="C2408" t="str">
        <f>INDEX(state,MATCH(Bonus_StatAn!$B2408,Analysis!$A:$A,0))</f>
        <v>failed</v>
      </c>
      <c r="D2408" s="6">
        <f>INDEX(backers,MATCH(Bonus_StatAn!$B2408,Analysis!$A:$A,0))</f>
        <v>20</v>
      </c>
      <c r="E2408" t="b">
        <f t="shared" si="148"/>
        <v>0</v>
      </c>
      <c r="F2408" t="b">
        <f t="shared" si="149"/>
        <v>1</v>
      </c>
      <c r="G2408" t="str">
        <f t="shared" si="150"/>
        <v/>
      </c>
      <c r="H2408">
        <f t="shared" si="151"/>
        <v>20</v>
      </c>
    </row>
    <row r="2409" spans="2:8" x14ac:dyDescent="0.35">
      <c r="B2409" s="6">
        <v>2406</v>
      </c>
      <c r="C2409" t="str">
        <f>INDEX(state,MATCH(Bonus_StatAn!$B2409,Analysis!$A:$A,0))</f>
        <v>failed</v>
      </c>
      <c r="D2409" s="6">
        <f>INDEX(backers,MATCH(Bonus_StatAn!$B2409,Analysis!$A:$A,0))</f>
        <v>16</v>
      </c>
      <c r="E2409" t="b">
        <f t="shared" si="148"/>
        <v>0</v>
      </c>
      <c r="F2409" t="b">
        <f t="shared" si="149"/>
        <v>1</v>
      </c>
      <c r="G2409" t="str">
        <f t="shared" si="150"/>
        <v/>
      </c>
      <c r="H2409">
        <f t="shared" si="151"/>
        <v>16</v>
      </c>
    </row>
    <row r="2410" spans="2:8" x14ac:dyDescent="0.35">
      <c r="B2410" s="6">
        <v>2407</v>
      </c>
      <c r="C2410" t="str">
        <f>INDEX(state,MATCH(Bonus_StatAn!$B2410,Analysis!$A:$A,0))</f>
        <v>failed</v>
      </c>
      <c r="D2410" s="6">
        <f>INDEX(backers,MATCH(Bonus_StatAn!$B2410,Analysis!$A:$A,0))</f>
        <v>33</v>
      </c>
      <c r="E2410" t="b">
        <f t="shared" si="148"/>
        <v>0</v>
      </c>
      <c r="F2410" t="b">
        <f t="shared" si="149"/>
        <v>1</v>
      </c>
      <c r="G2410" t="str">
        <f t="shared" si="150"/>
        <v/>
      </c>
      <c r="H2410">
        <f t="shared" si="151"/>
        <v>33</v>
      </c>
    </row>
    <row r="2411" spans="2:8" x14ac:dyDescent="0.35">
      <c r="B2411" s="6">
        <v>2408</v>
      </c>
      <c r="C2411" t="str">
        <f>INDEX(state,MATCH(Bonus_StatAn!$B2411,Analysis!$A:$A,0))</f>
        <v>failed</v>
      </c>
      <c r="D2411" s="6">
        <f>INDEX(backers,MATCH(Bonus_StatAn!$B2411,Analysis!$A:$A,0))</f>
        <v>2</v>
      </c>
      <c r="E2411" t="b">
        <f t="shared" si="148"/>
        <v>0</v>
      </c>
      <c r="F2411" t="b">
        <f t="shared" si="149"/>
        <v>1</v>
      </c>
      <c r="G2411" t="str">
        <f t="shared" si="150"/>
        <v/>
      </c>
      <c r="H2411">
        <f t="shared" si="151"/>
        <v>2</v>
      </c>
    </row>
    <row r="2412" spans="2:8" x14ac:dyDescent="0.35">
      <c r="B2412" s="6">
        <v>2409</v>
      </c>
      <c r="C2412" t="str">
        <f>INDEX(state,MATCH(Bonus_StatAn!$B2412,Analysis!$A:$A,0))</f>
        <v>failed</v>
      </c>
      <c r="D2412" s="6">
        <f>INDEX(backers,MATCH(Bonus_StatAn!$B2412,Analysis!$A:$A,0))</f>
        <v>6</v>
      </c>
      <c r="E2412" t="b">
        <f t="shared" si="148"/>
        <v>0</v>
      </c>
      <c r="F2412" t="b">
        <f t="shared" si="149"/>
        <v>1</v>
      </c>
      <c r="G2412" t="str">
        <f t="shared" si="150"/>
        <v/>
      </c>
      <c r="H2412">
        <f t="shared" si="151"/>
        <v>6</v>
      </c>
    </row>
    <row r="2413" spans="2:8" x14ac:dyDescent="0.35">
      <c r="B2413" s="6">
        <v>2410</v>
      </c>
      <c r="C2413" t="str">
        <f>INDEX(state,MATCH(Bonus_StatAn!$B2413,Analysis!$A:$A,0))</f>
        <v>failed</v>
      </c>
      <c r="D2413" s="6">
        <f>INDEX(backers,MATCH(Bonus_StatAn!$B2413,Analysis!$A:$A,0))</f>
        <v>0</v>
      </c>
      <c r="E2413" t="b">
        <f t="shared" si="148"/>
        <v>0</v>
      </c>
      <c r="F2413" t="b">
        <f t="shared" si="149"/>
        <v>1</v>
      </c>
      <c r="G2413" t="str">
        <f t="shared" si="150"/>
        <v/>
      </c>
      <c r="H2413">
        <f t="shared" si="151"/>
        <v>0</v>
      </c>
    </row>
    <row r="2414" spans="2:8" x14ac:dyDescent="0.35">
      <c r="B2414" s="6">
        <v>2411</v>
      </c>
      <c r="C2414" t="str">
        <f>INDEX(state,MATCH(Bonus_StatAn!$B2414,Analysis!$A:$A,0))</f>
        <v>failed</v>
      </c>
      <c r="D2414" s="6">
        <f>INDEX(backers,MATCH(Bonus_StatAn!$B2414,Analysis!$A:$A,0))</f>
        <v>3</v>
      </c>
      <c r="E2414" t="b">
        <f t="shared" si="148"/>
        <v>0</v>
      </c>
      <c r="F2414" t="b">
        <f t="shared" si="149"/>
        <v>1</v>
      </c>
      <c r="G2414" t="str">
        <f t="shared" si="150"/>
        <v/>
      </c>
      <c r="H2414">
        <f t="shared" si="151"/>
        <v>3</v>
      </c>
    </row>
    <row r="2415" spans="2:8" x14ac:dyDescent="0.35">
      <c r="B2415" s="6">
        <v>2412</v>
      </c>
      <c r="C2415" t="str">
        <f>INDEX(state,MATCH(Bonus_StatAn!$B2415,Analysis!$A:$A,0))</f>
        <v>failed</v>
      </c>
      <c r="D2415" s="6">
        <f>INDEX(backers,MATCH(Bonus_StatAn!$B2415,Analysis!$A:$A,0))</f>
        <v>0</v>
      </c>
      <c r="E2415" t="b">
        <f t="shared" si="148"/>
        <v>0</v>
      </c>
      <c r="F2415" t="b">
        <f t="shared" si="149"/>
        <v>1</v>
      </c>
      <c r="G2415" t="str">
        <f t="shared" si="150"/>
        <v/>
      </c>
      <c r="H2415">
        <f t="shared" si="151"/>
        <v>0</v>
      </c>
    </row>
    <row r="2416" spans="2:8" x14ac:dyDescent="0.35">
      <c r="B2416" s="6">
        <v>2413</v>
      </c>
      <c r="C2416" t="str">
        <f>INDEX(state,MATCH(Bonus_StatAn!$B2416,Analysis!$A:$A,0))</f>
        <v>failed</v>
      </c>
      <c r="D2416" s="6">
        <f>INDEX(backers,MATCH(Bonus_StatAn!$B2416,Analysis!$A:$A,0))</f>
        <v>3</v>
      </c>
      <c r="E2416" t="b">
        <f t="shared" si="148"/>
        <v>0</v>
      </c>
      <c r="F2416" t="b">
        <f t="shared" si="149"/>
        <v>1</v>
      </c>
      <c r="G2416" t="str">
        <f t="shared" si="150"/>
        <v/>
      </c>
      <c r="H2416">
        <f t="shared" si="151"/>
        <v>3</v>
      </c>
    </row>
    <row r="2417" spans="2:8" x14ac:dyDescent="0.35">
      <c r="B2417" s="6">
        <v>2414</v>
      </c>
      <c r="C2417" t="str">
        <f>INDEX(state,MATCH(Bonus_StatAn!$B2417,Analysis!$A:$A,0))</f>
        <v>failed</v>
      </c>
      <c r="D2417" s="6">
        <f>INDEX(backers,MATCH(Bonus_StatAn!$B2417,Analysis!$A:$A,0))</f>
        <v>13</v>
      </c>
      <c r="E2417" t="b">
        <f t="shared" si="148"/>
        <v>0</v>
      </c>
      <c r="F2417" t="b">
        <f t="shared" si="149"/>
        <v>1</v>
      </c>
      <c r="G2417" t="str">
        <f t="shared" si="150"/>
        <v/>
      </c>
      <c r="H2417">
        <f t="shared" si="151"/>
        <v>13</v>
      </c>
    </row>
    <row r="2418" spans="2:8" x14ac:dyDescent="0.35">
      <c r="B2418" s="6">
        <v>2415</v>
      </c>
      <c r="C2418" t="str">
        <f>INDEX(state,MATCH(Bonus_StatAn!$B2418,Analysis!$A:$A,0))</f>
        <v>failed</v>
      </c>
      <c r="D2418" s="6">
        <f>INDEX(backers,MATCH(Bonus_StatAn!$B2418,Analysis!$A:$A,0))</f>
        <v>6</v>
      </c>
      <c r="E2418" t="b">
        <f t="shared" si="148"/>
        <v>0</v>
      </c>
      <c r="F2418" t="b">
        <f t="shared" si="149"/>
        <v>1</v>
      </c>
      <c r="G2418" t="str">
        <f t="shared" si="150"/>
        <v/>
      </c>
      <c r="H2418">
        <f t="shared" si="151"/>
        <v>6</v>
      </c>
    </row>
    <row r="2419" spans="2:8" x14ac:dyDescent="0.35">
      <c r="B2419" s="6">
        <v>2416</v>
      </c>
      <c r="C2419" t="str">
        <f>INDEX(state,MATCH(Bonus_StatAn!$B2419,Analysis!$A:$A,0))</f>
        <v>failed</v>
      </c>
      <c r="D2419" s="6">
        <f>INDEX(backers,MATCH(Bonus_StatAn!$B2419,Analysis!$A:$A,0))</f>
        <v>1</v>
      </c>
      <c r="E2419" t="b">
        <f t="shared" si="148"/>
        <v>0</v>
      </c>
      <c r="F2419" t="b">
        <f t="shared" si="149"/>
        <v>1</v>
      </c>
      <c r="G2419" t="str">
        <f t="shared" si="150"/>
        <v/>
      </c>
      <c r="H2419">
        <f t="shared" si="151"/>
        <v>1</v>
      </c>
    </row>
    <row r="2420" spans="2:8" x14ac:dyDescent="0.35">
      <c r="B2420" s="6">
        <v>2417</v>
      </c>
      <c r="C2420" t="str">
        <f>INDEX(state,MATCH(Bonus_StatAn!$B2420,Analysis!$A:$A,0))</f>
        <v>failed</v>
      </c>
      <c r="D2420" s="6">
        <f>INDEX(backers,MATCH(Bonus_StatAn!$B2420,Analysis!$A:$A,0))</f>
        <v>0</v>
      </c>
      <c r="E2420" t="b">
        <f t="shared" si="148"/>
        <v>0</v>
      </c>
      <c r="F2420" t="b">
        <f t="shared" si="149"/>
        <v>1</v>
      </c>
      <c r="G2420" t="str">
        <f t="shared" si="150"/>
        <v/>
      </c>
      <c r="H2420">
        <f t="shared" si="151"/>
        <v>0</v>
      </c>
    </row>
    <row r="2421" spans="2:8" x14ac:dyDescent="0.35">
      <c r="B2421" s="6">
        <v>2418</v>
      </c>
      <c r="C2421" t="str">
        <f>INDEX(state,MATCH(Bonus_StatAn!$B2421,Analysis!$A:$A,0))</f>
        <v>failed</v>
      </c>
      <c r="D2421" s="6">
        <f>INDEX(backers,MATCH(Bonus_StatAn!$B2421,Analysis!$A:$A,0))</f>
        <v>5</v>
      </c>
      <c r="E2421" t="b">
        <f t="shared" si="148"/>
        <v>0</v>
      </c>
      <c r="F2421" t="b">
        <f t="shared" si="149"/>
        <v>1</v>
      </c>
      <c r="G2421" t="str">
        <f t="shared" si="150"/>
        <v/>
      </c>
      <c r="H2421">
        <f t="shared" si="151"/>
        <v>5</v>
      </c>
    </row>
    <row r="2422" spans="2:8" x14ac:dyDescent="0.35">
      <c r="B2422" s="6">
        <v>2419</v>
      </c>
      <c r="C2422" t="str">
        <f>INDEX(state,MATCH(Bonus_StatAn!$B2422,Analysis!$A:$A,0))</f>
        <v>failed</v>
      </c>
      <c r="D2422" s="6">
        <f>INDEX(backers,MATCH(Bonus_StatAn!$B2422,Analysis!$A:$A,0))</f>
        <v>0</v>
      </c>
      <c r="E2422" t="b">
        <f t="shared" si="148"/>
        <v>0</v>
      </c>
      <c r="F2422" t="b">
        <f t="shared" si="149"/>
        <v>1</v>
      </c>
      <c r="G2422" t="str">
        <f t="shared" si="150"/>
        <v/>
      </c>
      <c r="H2422">
        <f t="shared" si="151"/>
        <v>0</v>
      </c>
    </row>
    <row r="2423" spans="2:8" x14ac:dyDescent="0.35">
      <c r="B2423" s="6">
        <v>2420</v>
      </c>
      <c r="C2423" t="str">
        <f>INDEX(state,MATCH(Bonus_StatAn!$B2423,Analysis!$A:$A,0))</f>
        <v>failed</v>
      </c>
      <c r="D2423" s="6">
        <f>INDEX(backers,MATCH(Bonus_StatAn!$B2423,Analysis!$A:$A,0))</f>
        <v>36</v>
      </c>
      <c r="E2423" t="b">
        <f t="shared" si="148"/>
        <v>0</v>
      </c>
      <c r="F2423" t="b">
        <f t="shared" si="149"/>
        <v>1</v>
      </c>
      <c r="G2423" t="str">
        <f t="shared" si="150"/>
        <v/>
      </c>
      <c r="H2423">
        <f t="shared" si="151"/>
        <v>36</v>
      </c>
    </row>
    <row r="2424" spans="2:8" x14ac:dyDescent="0.35">
      <c r="B2424" s="6">
        <v>2421</v>
      </c>
      <c r="C2424" t="str">
        <f>INDEX(state,MATCH(Bonus_StatAn!$B2424,Analysis!$A:$A,0))</f>
        <v>failed</v>
      </c>
      <c r="D2424" s="6">
        <f>INDEX(backers,MATCH(Bonus_StatAn!$B2424,Analysis!$A:$A,0))</f>
        <v>1</v>
      </c>
      <c r="E2424" t="b">
        <f t="shared" si="148"/>
        <v>0</v>
      </c>
      <c r="F2424" t="b">
        <f t="shared" si="149"/>
        <v>1</v>
      </c>
      <c r="G2424" t="str">
        <f t="shared" si="150"/>
        <v/>
      </c>
      <c r="H2424">
        <f t="shared" si="151"/>
        <v>1</v>
      </c>
    </row>
    <row r="2425" spans="2:8" x14ac:dyDescent="0.35">
      <c r="B2425" s="6">
        <v>2422</v>
      </c>
      <c r="C2425" t="str">
        <f>INDEX(state,MATCH(Bonus_StatAn!$B2425,Analysis!$A:$A,0))</f>
        <v>failed</v>
      </c>
      <c r="D2425" s="6">
        <f>INDEX(backers,MATCH(Bonus_StatAn!$B2425,Analysis!$A:$A,0))</f>
        <v>1</v>
      </c>
      <c r="E2425" t="b">
        <f t="shared" si="148"/>
        <v>0</v>
      </c>
      <c r="F2425" t="b">
        <f t="shared" si="149"/>
        <v>1</v>
      </c>
      <c r="G2425" t="str">
        <f t="shared" si="150"/>
        <v/>
      </c>
      <c r="H2425">
        <f t="shared" si="151"/>
        <v>1</v>
      </c>
    </row>
    <row r="2426" spans="2:8" x14ac:dyDescent="0.35">
      <c r="B2426" s="6">
        <v>2423</v>
      </c>
      <c r="C2426" t="str">
        <f>INDEX(state,MATCH(Bonus_StatAn!$B2426,Analysis!$A:$A,0))</f>
        <v>failed</v>
      </c>
      <c r="D2426" s="6">
        <f>INDEX(backers,MATCH(Bonus_StatAn!$B2426,Analysis!$A:$A,0))</f>
        <v>1</v>
      </c>
      <c r="E2426" t="b">
        <f t="shared" si="148"/>
        <v>0</v>
      </c>
      <c r="F2426" t="b">
        <f t="shared" si="149"/>
        <v>1</v>
      </c>
      <c r="G2426" t="str">
        <f t="shared" si="150"/>
        <v/>
      </c>
      <c r="H2426">
        <f t="shared" si="151"/>
        <v>1</v>
      </c>
    </row>
    <row r="2427" spans="2:8" x14ac:dyDescent="0.35">
      <c r="B2427" s="6">
        <v>2424</v>
      </c>
      <c r="C2427" t="str">
        <f>INDEX(state,MATCH(Bonus_StatAn!$B2427,Analysis!$A:$A,0))</f>
        <v>failed</v>
      </c>
      <c r="D2427" s="6">
        <f>INDEX(backers,MATCH(Bonus_StatAn!$B2427,Analysis!$A:$A,0))</f>
        <v>9</v>
      </c>
      <c r="E2427" t="b">
        <f t="shared" si="148"/>
        <v>0</v>
      </c>
      <c r="F2427" t="b">
        <f t="shared" si="149"/>
        <v>1</v>
      </c>
      <c r="G2427" t="str">
        <f t="shared" si="150"/>
        <v/>
      </c>
      <c r="H2427">
        <f t="shared" si="151"/>
        <v>9</v>
      </c>
    </row>
    <row r="2428" spans="2:8" x14ac:dyDescent="0.35">
      <c r="B2428" s="6">
        <v>2425</v>
      </c>
      <c r="C2428" t="str">
        <f>INDEX(state,MATCH(Bonus_StatAn!$B2428,Analysis!$A:$A,0))</f>
        <v>failed</v>
      </c>
      <c r="D2428" s="6">
        <f>INDEX(backers,MATCH(Bonus_StatAn!$B2428,Analysis!$A:$A,0))</f>
        <v>1</v>
      </c>
      <c r="E2428" t="b">
        <f t="shared" si="148"/>
        <v>0</v>
      </c>
      <c r="F2428" t="b">
        <f t="shared" si="149"/>
        <v>1</v>
      </c>
      <c r="G2428" t="str">
        <f t="shared" si="150"/>
        <v/>
      </c>
      <c r="H2428">
        <f t="shared" si="151"/>
        <v>1</v>
      </c>
    </row>
    <row r="2429" spans="2:8" x14ac:dyDescent="0.35">
      <c r="B2429" s="6">
        <v>2426</v>
      </c>
      <c r="C2429" t="str">
        <f>INDEX(state,MATCH(Bonus_StatAn!$B2429,Analysis!$A:$A,0))</f>
        <v>failed</v>
      </c>
      <c r="D2429" s="6">
        <f>INDEX(backers,MATCH(Bonus_StatAn!$B2429,Analysis!$A:$A,0))</f>
        <v>0</v>
      </c>
      <c r="E2429" t="b">
        <f t="shared" si="148"/>
        <v>0</v>
      </c>
      <c r="F2429" t="b">
        <f t="shared" si="149"/>
        <v>1</v>
      </c>
      <c r="G2429" t="str">
        <f t="shared" si="150"/>
        <v/>
      </c>
      <c r="H2429">
        <f t="shared" si="151"/>
        <v>0</v>
      </c>
    </row>
    <row r="2430" spans="2:8" x14ac:dyDescent="0.35">
      <c r="B2430" s="6">
        <v>2427</v>
      </c>
      <c r="C2430" t="str">
        <f>INDEX(state,MATCH(Bonus_StatAn!$B2430,Analysis!$A:$A,0))</f>
        <v>failed</v>
      </c>
      <c r="D2430" s="6">
        <f>INDEX(backers,MATCH(Bonus_StatAn!$B2430,Analysis!$A:$A,0))</f>
        <v>1</v>
      </c>
      <c r="E2430" t="b">
        <f t="shared" si="148"/>
        <v>0</v>
      </c>
      <c r="F2430" t="b">
        <f t="shared" si="149"/>
        <v>1</v>
      </c>
      <c r="G2430" t="str">
        <f t="shared" si="150"/>
        <v/>
      </c>
      <c r="H2430">
        <f t="shared" si="151"/>
        <v>1</v>
      </c>
    </row>
    <row r="2431" spans="2:8" x14ac:dyDescent="0.35">
      <c r="B2431" s="6">
        <v>2428</v>
      </c>
      <c r="C2431" t="str">
        <f>INDEX(state,MATCH(Bonus_StatAn!$B2431,Analysis!$A:$A,0))</f>
        <v>failed</v>
      </c>
      <c r="D2431" s="6">
        <f>INDEX(backers,MATCH(Bonus_StatAn!$B2431,Analysis!$A:$A,0))</f>
        <v>1</v>
      </c>
      <c r="E2431" t="b">
        <f t="shared" si="148"/>
        <v>0</v>
      </c>
      <c r="F2431" t="b">
        <f t="shared" si="149"/>
        <v>1</v>
      </c>
      <c r="G2431" t="str">
        <f t="shared" si="150"/>
        <v/>
      </c>
      <c r="H2431">
        <f t="shared" si="151"/>
        <v>1</v>
      </c>
    </row>
    <row r="2432" spans="2:8" x14ac:dyDescent="0.35">
      <c r="B2432" s="6">
        <v>2429</v>
      </c>
      <c r="C2432" t="str">
        <f>INDEX(state,MATCH(Bonus_StatAn!$B2432,Analysis!$A:$A,0))</f>
        <v>failed</v>
      </c>
      <c r="D2432" s="6">
        <f>INDEX(backers,MATCH(Bonus_StatAn!$B2432,Analysis!$A:$A,0))</f>
        <v>4</v>
      </c>
      <c r="E2432" t="b">
        <f t="shared" si="148"/>
        <v>0</v>
      </c>
      <c r="F2432" t="b">
        <f t="shared" si="149"/>
        <v>1</v>
      </c>
      <c r="G2432" t="str">
        <f t="shared" si="150"/>
        <v/>
      </c>
      <c r="H2432">
        <f t="shared" si="151"/>
        <v>4</v>
      </c>
    </row>
    <row r="2433" spans="2:8" x14ac:dyDescent="0.35">
      <c r="B2433" s="6">
        <v>2430</v>
      </c>
      <c r="C2433" t="str">
        <f>INDEX(state,MATCH(Bonus_StatAn!$B2433,Analysis!$A:$A,0))</f>
        <v>failed</v>
      </c>
      <c r="D2433" s="6">
        <f>INDEX(backers,MATCH(Bonus_StatAn!$B2433,Analysis!$A:$A,0))</f>
        <v>2</v>
      </c>
      <c r="E2433" t="b">
        <f t="shared" si="148"/>
        <v>0</v>
      </c>
      <c r="F2433" t="b">
        <f t="shared" si="149"/>
        <v>1</v>
      </c>
      <c r="G2433" t="str">
        <f t="shared" si="150"/>
        <v/>
      </c>
      <c r="H2433">
        <f t="shared" si="151"/>
        <v>2</v>
      </c>
    </row>
    <row r="2434" spans="2:8" x14ac:dyDescent="0.35">
      <c r="B2434" s="6">
        <v>2431</v>
      </c>
      <c r="C2434" t="str">
        <f>INDEX(state,MATCH(Bonus_StatAn!$B2434,Analysis!$A:$A,0))</f>
        <v>failed</v>
      </c>
      <c r="D2434" s="6">
        <f>INDEX(backers,MATCH(Bonus_StatAn!$B2434,Analysis!$A:$A,0))</f>
        <v>2</v>
      </c>
      <c r="E2434" t="b">
        <f t="shared" si="148"/>
        <v>0</v>
      </c>
      <c r="F2434" t="b">
        <f t="shared" si="149"/>
        <v>1</v>
      </c>
      <c r="G2434" t="str">
        <f t="shared" si="150"/>
        <v/>
      </c>
      <c r="H2434">
        <f t="shared" si="151"/>
        <v>2</v>
      </c>
    </row>
    <row r="2435" spans="2:8" x14ac:dyDescent="0.35">
      <c r="B2435" s="6">
        <v>2432</v>
      </c>
      <c r="C2435" t="str">
        <f>INDEX(state,MATCH(Bonus_StatAn!$B2435,Analysis!$A:$A,0))</f>
        <v>failed</v>
      </c>
      <c r="D2435" s="6">
        <f>INDEX(backers,MATCH(Bonus_StatAn!$B2435,Analysis!$A:$A,0))</f>
        <v>2</v>
      </c>
      <c r="E2435" t="b">
        <f t="shared" si="148"/>
        <v>0</v>
      </c>
      <c r="F2435" t="b">
        <f t="shared" si="149"/>
        <v>1</v>
      </c>
      <c r="G2435" t="str">
        <f t="shared" si="150"/>
        <v/>
      </c>
      <c r="H2435">
        <f t="shared" si="151"/>
        <v>2</v>
      </c>
    </row>
    <row r="2436" spans="2:8" x14ac:dyDescent="0.35">
      <c r="B2436" s="6">
        <v>2433</v>
      </c>
      <c r="C2436" t="str">
        <f>INDEX(state,MATCH(Bonus_StatAn!$B2436,Analysis!$A:$A,0))</f>
        <v>failed</v>
      </c>
      <c r="D2436" s="6">
        <f>INDEX(backers,MATCH(Bonus_StatAn!$B2436,Analysis!$A:$A,0))</f>
        <v>0</v>
      </c>
      <c r="E2436" t="b">
        <f t="shared" ref="E2436:E2499" si="152">$C2436="successful"</f>
        <v>0</v>
      </c>
      <c r="F2436" t="b">
        <f t="shared" ref="F2436:F2499" si="153">OR($C2436="canceled", $C2436="failed")</f>
        <v>1</v>
      </c>
      <c r="G2436" t="str">
        <f t="shared" ref="G2436:G2499" si="154">IF($E2436, D2436, "")</f>
        <v/>
      </c>
      <c r="H2436">
        <f t="shared" ref="H2436:H2499" si="155">IF(F2436, D2436, "")</f>
        <v>0</v>
      </c>
    </row>
    <row r="2437" spans="2:8" x14ac:dyDescent="0.35">
      <c r="B2437" s="6">
        <v>2434</v>
      </c>
      <c r="C2437" t="str">
        <f>INDEX(state,MATCH(Bonus_StatAn!$B2437,Analysis!$A:$A,0))</f>
        <v>failed</v>
      </c>
      <c r="D2437" s="6">
        <f>INDEX(backers,MATCH(Bonus_StatAn!$B2437,Analysis!$A:$A,0))</f>
        <v>2</v>
      </c>
      <c r="E2437" t="b">
        <f t="shared" si="152"/>
        <v>0</v>
      </c>
      <c r="F2437" t="b">
        <f t="shared" si="153"/>
        <v>1</v>
      </c>
      <c r="G2437" t="str">
        <f t="shared" si="154"/>
        <v/>
      </c>
      <c r="H2437">
        <f t="shared" si="155"/>
        <v>2</v>
      </c>
    </row>
    <row r="2438" spans="2:8" x14ac:dyDescent="0.35">
      <c r="B2438" s="6">
        <v>2435</v>
      </c>
      <c r="C2438" t="str">
        <f>INDEX(state,MATCH(Bonus_StatAn!$B2438,Analysis!$A:$A,0))</f>
        <v>failed</v>
      </c>
      <c r="D2438" s="6">
        <f>INDEX(backers,MATCH(Bonus_StatAn!$B2438,Analysis!$A:$A,0))</f>
        <v>4</v>
      </c>
      <c r="E2438" t="b">
        <f t="shared" si="152"/>
        <v>0</v>
      </c>
      <c r="F2438" t="b">
        <f t="shared" si="153"/>
        <v>1</v>
      </c>
      <c r="G2438" t="str">
        <f t="shared" si="154"/>
        <v/>
      </c>
      <c r="H2438">
        <f t="shared" si="155"/>
        <v>4</v>
      </c>
    </row>
    <row r="2439" spans="2:8" x14ac:dyDescent="0.35">
      <c r="B2439" s="6">
        <v>2436</v>
      </c>
      <c r="C2439" t="str">
        <f>INDEX(state,MATCH(Bonus_StatAn!$B2439,Analysis!$A:$A,0))</f>
        <v>failed</v>
      </c>
      <c r="D2439" s="6">
        <f>INDEX(backers,MATCH(Bonus_StatAn!$B2439,Analysis!$A:$A,0))</f>
        <v>2</v>
      </c>
      <c r="E2439" t="b">
        <f t="shared" si="152"/>
        <v>0</v>
      </c>
      <c r="F2439" t="b">
        <f t="shared" si="153"/>
        <v>1</v>
      </c>
      <c r="G2439" t="str">
        <f t="shared" si="154"/>
        <v/>
      </c>
      <c r="H2439">
        <f t="shared" si="155"/>
        <v>2</v>
      </c>
    </row>
    <row r="2440" spans="2:8" x14ac:dyDescent="0.35">
      <c r="B2440" s="6">
        <v>2437</v>
      </c>
      <c r="C2440" t="str">
        <f>INDEX(state,MATCH(Bonus_StatAn!$B2440,Analysis!$A:$A,0))</f>
        <v>failed</v>
      </c>
      <c r="D2440" s="6">
        <f>INDEX(backers,MATCH(Bonus_StatAn!$B2440,Analysis!$A:$A,0))</f>
        <v>0</v>
      </c>
      <c r="E2440" t="b">
        <f t="shared" si="152"/>
        <v>0</v>
      </c>
      <c r="F2440" t="b">
        <f t="shared" si="153"/>
        <v>1</v>
      </c>
      <c r="G2440" t="str">
        <f t="shared" si="154"/>
        <v/>
      </c>
      <c r="H2440">
        <f t="shared" si="155"/>
        <v>0</v>
      </c>
    </row>
    <row r="2441" spans="2:8" x14ac:dyDescent="0.35">
      <c r="B2441" s="6">
        <v>2438</v>
      </c>
      <c r="C2441" t="str">
        <f>INDEX(state,MATCH(Bonus_StatAn!$B2441,Analysis!$A:$A,0))</f>
        <v>failed</v>
      </c>
      <c r="D2441" s="6">
        <f>INDEX(backers,MATCH(Bonus_StatAn!$B2441,Analysis!$A:$A,0))</f>
        <v>1</v>
      </c>
      <c r="E2441" t="b">
        <f t="shared" si="152"/>
        <v>0</v>
      </c>
      <c r="F2441" t="b">
        <f t="shared" si="153"/>
        <v>1</v>
      </c>
      <c r="G2441" t="str">
        <f t="shared" si="154"/>
        <v/>
      </c>
      <c r="H2441">
        <f t="shared" si="155"/>
        <v>1</v>
      </c>
    </row>
    <row r="2442" spans="2:8" x14ac:dyDescent="0.35">
      <c r="B2442" s="6">
        <v>2439</v>
      </c>
      <c r="C2442" t="str">
        <f>INDEX(state,MATCH(Bonus_StatAn!$B2442,Analysis!$A:$A,0))</f>
        <v>failed</v>
      </c>
      <c r="D2442" s="6">
        <f>INDEX(backers,MATCH(Bonus_StatAn!$B2442,Analysis!$A:$A,0))</f>
        <v>0</v>
      </c>
      <c r="E2442" t="b">
        <f t="shared" si="152"/>
        <v>0</v>
      </c>
      <c r="F2442" t="b">
        <f t="shared" si="153"/>
        <v>1</v>
      </c>
      <c r="G2442" t="str">
        <f t="shared" si="154"/>
        <v/>
      </c>
      <c r="H2442">
        <f t="shared" si="155"/>
        <v>0</v>
      </c>
    </row>
    <row r="2443" spans="2:8" x14ac:dyDescent="0.35">
      <c r="B2443" s="6">
        <v>2440</v>
      </c>
      <c r="C2443" t="str">
        <f>INDEX(state,MATCH(Bonus_StatAn!$B2443,Analysis!$A:$A,0))</f>
        <v>failed</v>
      </c>
      <c r="D2443" s="6">
        <f>INDEX(backers,MATCH(Bonus_StatAn!$B2443,Analysis!$A:$A,0))</f>
        <v>2</v>
      </c>
      <c r="E2443" t="b">
        <f t="shared" si="152"/>
        <v>0</v>
      </c>
      <c r="F2443" t="b">
        <f t="shared" si="153"/>
        <v>1</v>
      </c>
      <c r="G2443" t="str">
        <f t="shared" si="154"/>
        <v/>
      </c>
      <c r="H2443">
        <f t="shared" si="155"/>
        <v>2</v>
      </c>
    </row>
    <row r="2444" spans="2:8" x14ac:dyDescent="0.35">
      <c r="B2444" s="6">
        <v>2441</v>
      </c>
      <c r="C2444" t="str">
        <f>INDEX(state,MATCH(Bonus_StatAn!$B2444,Analysis!$A:$A,0))</f>
        <v>successful</v>
      </c>
      <c r="D2444" s="6">
        <f>INDEX(backers,MATCH(Bonus_StatAn!$B2444,Analysis!$A:$A,0))</f>
        <v>109</v>
      </c>
      <c r="E2444" t="b">
        <f t="shared" si="152"/>
        <v>1</v>
      </c>
      <c r="F2444" t="b">
        <f t="shared" si="153"/>
        <v>0</v>
      </c>
      <c r="G2444">
        <f t="shared" si="154"/>
        <v>109</v>
      </c>
      <c r="H2444" t="str">
        <f t="shared" si="155"/>
        <v/>
      </c>
    </row>
    <row r="2445" spans="2:8" x14ac:dyDescent="0.35">
      <c r="B2445" s="6">
        <v>2442</v>
      </c>
      <c r="C2445" t="str">
        <f>INDEX(state,MATCH(Bonus_StatAn!$B2445,Analysis!$A:$A,0))</f>
        <v>successful</v>
      </c>
      <c r="D2445" s="6">
        <f>INDEX(backers,MATCH(Bonus_StatAn!$B2445,Analysis!$A:$A,0))</f>
        <v>372</v>
      </c>
      <c r="E2445" t="b">
        <f t="shared" si="152"/>
        <v>1</v>
      </c>
      <c r="F2445" t="b">
        <f t="shared" si="153"/>
        <v>0</v>
      </c>
      <c r="G2445">
        <f t="shared" si="154"/>
        <v>372</v>
      </c>
      <c r="H2445" t="str">
        <f t="shared" si="155"/>
        <v/>
      </c>
    </row>
    <row r="2446" spans="2:8" x14ac:dyDescent="0.35">
      <c r="B2446" s="6">
        <v>2443</v>
      </c>
      <c r="C2446" t="str">
        <f>INDEX(state,MATCH(Bonus_StatAn!$B2446,Analysis!$A:$A,0))</f>
        <v>successful</v>
      </c>
      <c r="D2446" s="6">
        <f>INDEX(backers,MATCH(Bonus_StatAn!$B2446,Analysis!$A:$A,0))</f>
        <v>311</v>
      </c>
      <c r="E2446" t="b">
        <f t="shared" si="152"/>
        <v>1</v>
      </c>
      <c r="F2446" t="b">
        <f t="shared" si="153"/>
        <v>0</v>
      </c>
      <c r="G2446">
        <f t="shared" si="154"/>
        <v>311</v>
      </c>
      <c r="H2446" t="str">
        <f t="shared" si="155"/>
        <v/>
      </c>
    </row>
    <row r="2447" spans="2:8" x14ac:dyDescent="0.35">
      <c r="B2447" s="6">
        <v>2444</v>
      </c>
      <c r="C2447" t="str">
        <f>INDEX(state,MATCH(Bonus_StatAn!$B2447,Analysis!$A:$A,0))</f>
        <v>successful</v>
      </c>
      <c r="D2447" s="6">
        <f>INDEX(backers,MATCH(Bonus_StatAn!$B2447,Analysis!$A:$A,0))</f>
        <v>61</v>
      </c>
      <c r="E2447" t="b">
        <f t="shared" si="152"/>
        <v>1</v>
      </c>
      <c r="F2447" t="b">
        <f t="shared" si="153"/>
        <v>0</v>
      </c>
      <c r="G2447">
        <f t="shared" si="154"/>
        <v>61</v>
      </c>
      <c r="H2447" t="str">
        <f t="shared" si="155"/>
        <v/>
      </c>
    </row>
    <row r="2448" spans="2:8" x14ac:dyDescent="0.35">
      <c r="B2448" s="6">
        <v>2445</v>
      </c>
      <c r="C2448" t="str">
        <f>INDEX(state,MATCH(Bonus_StatAn!$B2448,Analysis!$A:$A,0))</f>
        <v>successful</v>
      </c>
      <c r="D2448" s="6">
        <f>INDEX(backers,MATCH(Bonus_StatAn!$B2448,Analysis!$A:$A,0))</f>
        <v>115</v>
      </c>
      <c r="E2448" t="b">
        <f t="shared" si="152"/>
        <v>1</v>
      </c>
      <c r="F2448" t="b">
        <f t="shared" si="153"/>
        <v>0</v>
      </c>
      <c r="G2448">
        <f t="shared" si="154"/>
        <v>115</v>
      </c>
      <c r="H2448" t="str">
        <f t="shared" si="155"/>
        <v/>
      </c>
    </row>
    <row r="2449" spans="2:8" x14ac:dyDescent="0.35">
      <c r="B2449" s="6">
        <v>2446</v>
      </c>
      <c r="C2449" t="str">
        <f>INDEX(state,MATCH(Bonus_StatAn!$B2449,Analysis!$A:$A,0))</f>
        <v>successful</v>
      </c>
      <c r="D2449" s="6">
        <f>INDEX(backers,MATCH(Bonus_StatAn!$B2449,Analysis!$A:$A,0))</f>
        <v>111</v>
      </c>
      <c r="E2449" t="b">
        <f t="shared" si="152"/>
        <v>1</v>
      </c>
      <c r="F2449" t="b">
        <f t="shared" si="153"/>
        <v>0</v>
      </c>
      <c r="G2449">
        <f t="shared" si="154"/>
        <v>111</v>
      </c>
      <c r="H2449" t="str">
        <f t="shared" si="155"/>
        <v/>
      </c>
    </row>
    <row r="2450" spans="2:8" x14ac:dyDescent="0.35">
      <c r="B2450" s="6">
        <v>2447</v>
      </c>
      <c r="C2450" t="str">
        <f>INDEX(state,MATCH(Bonus_StatAn!$B2450,Analysis!$A:$A,0))</f>
        <v>successful</v>
      </c>
      <c r="D2450" s="6">
        <f>INDEX(backers,MATCH(Bonus_StatAn!$B2450,Analysis!$A:$A,0))</f>
        <v>337</v>
      </c>
      <c r="E2450" t="b">
        <f t="shared" si="152"/>
        <v>1</v>
      </c>
      <c r="F2450" t="b">
        <f t="shared" si="153"/>
        <v>0</v>
      </c>
      <c r="G2450">
        <f t="shared" si="154"/>
        <v>337</v>
      </c>
      <c r="H2450" t="str">
        <f t="shared" si="155"/>
        <v/>
      </c>
    </row>
    <row r="2451" spans="2:8" x14ac:dyDescent="0.35">
      <c r="B2451" s="6">
        <v>2448</v>
      </c>
      <c r="C2451" t="str">
        <f>INDEX(state,MATCH(Bonus_StatAn!$B2451,Analysis!$A:$A,0))</f>
        <v>successful</v>
      </c>
      <c r="D2451" s="6">
        <f>INDEX(backers,MATCH(Bonus_StatAn!$B2451,Analysis!$A:$A,0))</f>
        <v>9</v>
      </c>
      <c r="E2451" t="b">
        <f t="shared" si="152"/>
        <v>1</v>
      </c>
      <c r="F2451" t="b">
        <f t="shared" si="153"/>
        <v>0</v>
      </c>
      <c r="G2451">
        <f t="shared" si="154"/>
        <v>9</v>
      </c>
      <c r="H2451" t="str">
        <f t="shared" si="155"/>
        <v/>
      </c>
    </row>
    <row r="2452" spans="2:8" x14ac:dyDescent="0.35">
      <c r="B2452" s="6">
        <v>2449</v>
      </c>
      <c r="C2452" t="str">
        <f>INDEX(state,MATCH(Bonus_StatAn!$B2452,Analysis!$A:$A,0))</f>
        <v>successful</v>
      </c>
      <c r="D2452" s="6">
        <f>INDEX(backers,MATCH(Bonus_StatAn!$B2452,Analysis!$A:$A,0))</f>
        <v>120</v>
      </c>
      <c r="E2452" t="b">
        <f t="shared" si="152"/>
        <v>1</v>
      </c>
      <c r="F2452" t="b">
        <f t="shared" si="153"/>
        <v>0</v>
      </c>
      <c r="G2452">
        <f t="shared" si="154"/>
        <v>120</v>
      </c>
      <c r="H2452" t="str">
        <f t="shared" si="155"/>
        <v/>
      </c>
    </row>
    <row r="2453" spans="2:8" x14ac:dyDescent="0.35">
      <c r="B2453" s="6">
        <v>2450</v>
      </c>
      <c r="C2453" t="str">
        <f>INDEX(state,MATCH(Bonus_StatAn!$B2453,Analysis!$A:$A,0))</f>
        <v>successful</v>
      </c>
      <c r="D2453" s="6">
        <f>INDEX(backers,MATCH(Bonus_StatAn!$B2453,Analysis!$A:$A,0))</f>
        <v>102</v>
      </c>
      <c r="E2453" t="b">
        <f t="shared" si="152"/>
        <v>1</v>
      </c>
      <c r="F2453" t="b">
        <f t="shared" si="153"/>
        <v>0</v>
      </c>
      <c r="G2453">
        <f t="shared" si="154"/>
        <v>102</v>
      </c>
      <c r="H2453" t="str">
        <f t="shared" si="155"/>
        <v/>
      </c>
    </row>
    <row r="2454" spans="2:8" x14ac:dyDescent="0.35">
      <c r="B2454" s="6">
        <v>2451</v>
      </c>
      <c r="C2454" t="str">
        <f>INDEX(state,MATCH(Bonus_StatAn!$B2454,Analysis!$A:$A,0))</f>
        <v>successful</v>
      </c>
      <c r="D2454" s="6">
        <f>INDEX(backers,MATCH(Bonus_StatAn!$B2454,Analysis!$A:$A,0))</f>
        <v>186</v>
      </c>
      <c r="E2454" t="b">
        <f t="shared" si="152"/>
        <v>1</v>
      </c>
      <c r="F2454" t="b">
        <f t="shared" si="153"/>
        <v>0</v>
      </c>
      <c r="G2454">
        <f t="shared" si="154"/>
        <v>186</v>
      </c>
      <c r="H2454" t="str">
        <f t="shared" si="155"/>
        <v/>
      </c>
    </row>
    <row r="2455" spans="2:8" x14ac:dyDescent="0.35">
      <c r="B2455" s="6">
        <v>2452</v>
      </c>
      <c r="C2455" t="str">
        <f>INDEX(state,MATCH(Bonus_StatAn!$B2455,Analysis!$A:$A,0))</f>
        <v>successful</v>
      </c>
      <c r="D2455" s="6">
        <f>INDEX(backers,MATCH(Bonus_StatAn!$B2455,Analysis!$A:$A,0))</f>
        <v>15</v>
      </c>
      <c r="E2455" t="b">
        <f t="shared" si="152"/>
        <v>1</v>
      </c>
      <c r="F2455" t="b">
        <f t="shared" si="153"/>
        <v>0</v>
      </c>
      <c r="G2455">
        <f t="shared" si="154"/>
        <v>15</v>
      </c>
      <c r="H2455" t="str">
        <f t="shared" si="155"/>
        <v/>
      </c>
    </row>
    <row r="2456" spans="2:8" x14ac:dyDescent="0.35">
      <c r="B2456" s="6">
        <v>2453</v>
      </c>
      <c r="C2456" t="str">
        <f>INDEX(state,MATCH(Bonus_StatAn!$B2456,Analysis!$A:$A,0))</f>
        <v>successful</v>
      </c>
      <c r="D2456" s="6">
        <f>INDEX(backers,MATCH(Bonus_StatAn!$B2456,Analysis!$A:$A,0))</f>
        <v>67</v>
      </c>
      <c r="E2456" t="b">
        <f t="shared" si="152"/>
        <v>1</v>
      </c>
      <c r="F2456" t="b">
        <f t="shared" si="153"/>
        <v>0</v>
      </c>
      <c r="G2456">
        <f t="shared" si="154"/>
        <v>67</v>
      </c>
      <c r="H2456" t="str">
        <f t="shared" si="155"/>
        <v/>
      </c>
    </row>
    <row r="2457" spans="2:8" x14ac:dyDescent="0.35">
      <c r="B2457" s="6">
        <v>2454</v>
      </c>
      <c r="C2457" t="str">
        <f>INDEX(state,MATCH(Bonus_StatAn!$B2457,Analysis!$A:$A,0))</f>
        <v>successful</v>
      </c>
      <c r="D2457" s="6">
        <f>INDEX(backers,MATCH(Bonus_StatAn!$B2457,Analysis!$A:$A,0))</f>
        <v>130</v>
      </c>
      <c r="E2457" t="b">
        <f t="shared" si="152"/>
        <v>1</v>
      </c>
      <c r="F2457" t="b">
        <f t="shared" si="153"/>
        <v>0</v>
      </c>
      <c r="G2457">
        <f t="shared" si="154"/>
        <v>130</v>
      </c>
      <c r="H2457" t="str">
        <f t="shared" si="155"/>
        <v/>
      </c>
    </row>
    <row r="2458" spans="2:8" x14ac:dyDescent="0.35">
      <c r="B2458" s="6">
        <v>2455</v>
      </c>
      <c r="C2458" t="str">
        <f>INDEX(state,MATCH(Bonus_StatAn!$B2458,Analysis!$A:$A,0))</f>
        <v>successful</v>
      </c>
      <c r="D2458" s="6">
        <f>INDEX(backers,MATCH(Bonus_StatAn!$B2458,Analysis!$A:$A,0))</f>
        <v>16</v>
      </c>
      <c r="E2458" t="b">
        <f t="shared" si="152"/>
        <v>1</v>
      </c>
      <c r="F2458" t="b">
        <f t="shared" si="153"/>
        <v>0</v>
      </c>
      <c r="G2458">
        <f t="shared" si="154"/>
        <v>16</v>
      </c>
      <c r="H2458" t="str">
        <f t="shared" si="155"/>
        <v/>
      </c>
    </row>
    <row r="2459" spans="2:8" x14ac:dyDescent="0.35">
      <c r="B2459" s="6">
        <v>2456</v>
      </c>
      <c r="C2459" t="str">
        <f>INDEX(state,MATCH(Bonus_StatAn!$B2459,Analysis!$A:$A,0))</f>
        <v>successful</v>
      </c>
      <c r="D2459" s="6">
        <f>INDEX(backers,MATCH(Bonus_StatAn!$B2459,Analysis!$A:$A,0))</f>
        <v>67</v>
      </c>
      <c r="E2459" t="b">
        <f t="shared" si="152"/>
        <v>1</v>
      </c>
      <c r="F2459" t="b">
        <f t="shared" si="153"/>
        <v>0</v>
      </c>
      <c r="G2459">
        <f t="shared" si="154"/>
        <v>67</v>
      </c>
      <c r="H2459" t="str">
        <f t="shared" si="155"/>
        <v/>
      </c>
    </row>
    <row r="2460" spans="2:8" x14ac:dyDescent="0.35">
      <c r="B2460" s="6">
        <v>2457</v>
      </c>
      <c r="C2460" t="str">
        <f>INDEX(state,MATCH(Bonus_StatAn!$B2460,Analysis!$A:$A,0))</f>
        <v>successful</v>
      </c>
      <c r="D2460" s="6">
        <f>INDEX(backers,MATCH(Bonus_StatAn!$B2460,Analysis!$A:$A,0))</f>
        <v>124</v>
      </c>
      <c r="E2460" t="b">
        <f t="shared" si="152"/>
        <v>1</v>
      </c>
      <c r="F2460" t="b">
        <f t="shared" si="153"/>
        <v>0</v>
      </c>
      <c r="G2460">
        <f t="shared" si="154"/>
        <v>124</v>
      </c>
      <c r="H2460" t="str">
        <f t="shared" si="155"/>
        <v/>
      </c>
    </row>
    <row r="2461" spans="2:8" x14ac:dyDescent="0.35">
      <c r="B2461" s="6">
        <v>2458</v>
      </c>
      <c r="C2461" t="str">
        <f>INDEX(state,MATCH(Bonus_StatAn!$B2461,Analysis!$A:$A,0))</f>
        <v>successful</v>
      </c>
      <c r="D2461" s="6">
        <f>INDEX(backers,MATCH(Bonus_StatAn!$B2461,Analysis!$A:$A,0))</f>
        <v>80</v>
      </c>
      <c r="E2461" t="b">
        <f t="shared" si="152"/>
        <v>1</v>
      </c>
      <c r="F2461" t="b">
        <f t="shared" si="153"/>
        <v>0</v>
      </c>
      <c r="G2461">
        <f t="shared" si="154"/>
        <v>80</v>
      </c>
      <c r="H2461" t="str">
        <f t="shared" si="155"/>
        <v/>
      </c>
    </row>
    <row r="2462" spans="2:8" x14ac:dyDescent="0.35">
      <c r="B2462" s="6">
        <v>2459</v>
      </c>
      <c r="C2462" t="str">
        <f>INDEX(state,MATCH(Bonus_StatAn!$B2462,Analysis!$A:$A,0))</f>
        <v>successful</v>
      </c>
      <c r="D2462" s="6">
        <f>INDEX(backers,MATCH(Bonus_StatAn!$B2462,Analysis!$A:$A,0))</f>
        <v>282</v>
      </c>
      <c r="E2462" t="b">
        <f t="shared" si="152"/>
        <v>1</v>
      </c>
      <c r="F2462" t="b">
        <f t="shared" si="153"/>
        <v>0</v>
      </c>
      <c r="G2462">
        <f t="shared" si="154"/>
        <v>282</v>
      </c>
      <c r="H2462" t="str">
        <f t="shared" si="155"/>
        <v/>
      </c>
    </row>
    <row r="2463" spans="2:8" x14ac:dyDescent="0.35">
      <c r="B2463" s="6">
        <v>2460</v>
      </c>
      <c r="C2463" t="str">
        <f>INDEX(state,MATCH(Bonus_StatAn!$B2463,Analysis!$A:$A,0))</f>
        <v>successful</v>
      </c>
      <c r="D2463" s="6">
        <f>INDEX(backers,MATCH(Bonus_StatAn!$B2463,Analysis!$A:$A,0))</f>
        <v>68</v>
      </c>
      <c r="E2463" t="b">
        <f t="shared" si="152"/>
        <v>1</v>
      </c>
      <c r="F2463" t="b">
        <f t="shared" si="153"/>
        <v>0</v>
      </c>
      <c r="G2463">
        <f t="shared" si="154"/>
        <v>68</v>
      </c>
      <c r="H2463" t="str">
        <f t="shared" si="155"/>
        <v/>
      </c>
    </row>
    <row r="2464" spans="2:8" x14ac:dyDescent="0.35">
      <c r="B2464" s="6">
        <v>2461</v>
      </c>
      <c r="C2464" t="str">
        <f>INDEX(state,MATCH(Bonus_StatAn!$B2464,Analysis!$A:$A,0))</f>
        <v>successful</v>
      </c>
      <c r="D2464" s="6">
        <f>INDEX(backers,MATCH(Bonus_StatAn!$B2464,Analysis!$A:$A,0))</f>
        <v>86</v>
      </c>
      <c r="E2464" t="b">
        <f t="shared" si="152"/>
        <v>1</v>
      </c>
      <c r="F2464" t="b">
        <f t="shared" si="153"/>
        <v>0</v>
      </c>
      <c r="G2464">
        <f t="shared" si="154"/>
        <v>86</v>
      </c>
      <c r="H2464" t="str">
        <f t="shared" si="155"/>
        <v/>
      </c>
    </row>
    <row r="2465" spans="2:8" x14ac:dyDescent="0.35">
      <c r="B2465" s="6">
        <v>2462</v>
      </c>
      <c r="C2465" t="str">
        <f>INDEX(state,MATCH(Bonus_StatAn!$B2465,Analysis!$A:$A,0))</f>
        <v>successful</v>
      </c>
      <c r="D2465" s="6">
        <f>INDEX(backers,MATCH(Bonus_StatAn!$B2465,Analysis!$A:$A,0))</f>
        <v>115</v>
      </c>
      <c r="E2465" t="b">
        <f t="shared" si="152"/>
        <v>1</v>
      </c>
      <c r="F2465" t="b">
        <f t="shared" si="153"/>
        <v>0</v>
      </c>
      <c r="G2465">
        <f t="shared" si="154"/>
        <v>115</v>
      </c>
      <c r="H2465" t="str">
        <f t="shared" si="155"/>
        <v/>
      </c>
    </row>
    <row r="2466" spans="2:8" x14ac:dyDescent="0.35">
      <c r="B2466" s="6">
        <v>2463</v>
      </c>
      <c r="C2466" t="str">
        <f>INDEX(state,MATCH(Bonus_StatAn!$B2466,Analysis!$A:$A,0))</f>
        <v>successful</v>
      </c>
      <c r="D2466" s="6">
        <f>INDEX(backers,MATCH(Bonus_StatAn!$B2466,Analysis!$A:$A,0))</f>
        <v>75</v>
      </c>
      <c r="E2466" t="b">
        <f t="shared" si="152"/>
        <v>1</v>
      </c>
      <c r="F2466" t="b">
        <f t="shared" si="153"/>
        <v>0</v>
      </c>
      <c r="G2466">
        <f t="shared" si="154"/>
        <v>75</v>
      </c>
      <c r="H2466" t="str">
        <f t="shared" si="155"/>
        <v/>
      </c>
    </row>
    <row r="2467" spans="2:8" x14ac:dyDescent="0.35">
      <c r="B2467" s="6">
        <v>2464</v>
      </c>
      <c r="C2467" t="str">
        <f>INDEX(state,MATCH(Bonus_StatAn!$B2467,Analysis!$A:$A,0))</f>
        <v>successful</v>
      </c>
      <c r="D2467" s="6">
        <f>INDEX(backers,MATCH(Bonus_StatAn!$B2467,Analysis!$A:$A,0))</f>
        <v>43</v>
      </c>
      <c r="E2467" t="b">
        <f t="shared" si="152"/>
        <v>1</v>
      </c>
      <c r="F2467" t="b">
        <f t="shared" si="153"/>
        <v>0</v>
      </c>
      <c r="G2467">
        <f t="shared" si="154"/>
        <v>43</v>
      </c>
      <c r="H2467" t="str">
        <f t="shared" si="155"/>
        <v/>
      </c>
    </row>
    <row r="2468" spans="2:8" x14ac:dyDescent="0.35">
      <c r="B2468" s="6">
        <v>2465</v>
      </c>
      <c r="C2468" t="str">
        <f>INDEX(state,MATCH(Bonus_StatAn!$B2468,Analysis!$A:$A,0))</f>
        <v>successful</v>
      </c>
      <c r="D2468" s="6">
        <f>INDEX(backers,MATCH(Bonus_StatAn!$B2468,Analysis!$A:$A,0))</f>
        <v>48</v>
      </c>
      <c r="E2468" t="b">
        <f t="shared" si="152"/>
        <v>1</v>
      </c>
      <c r="F2468" t="b">
        <f t="shared" si="153"/>
        <v>0</v>
      </c>
      <c r="G2468">
        <f t="shared" si="154"/>
        <v>48</v>
      </c>
      <c r="H2468" t="str">
        <f t="shared" si="155"/>
        <v/>
      </c>
    </row>
    <row r="2469" spans="2:8" x14ac:dyDescent="0.35">
      <c r="B2469" s="6">
        <v>2466</v>
      </c>
      <c r="C2469" t="str">
        <f>INDEX(state,MATCH(Bonus_StatAn!$B2469,Analysis!$A:$A,0))</f>
        <v>successful</v>
      </c>
      <c r="D2469" s="6">
        <f>INDEX(backers,MATCH(Bonus_StatAn!$B2469,Analysis!$A:$A,0))</f>
        <v>52</v>
      </c>
      <c r="E2469" t="b">
        <f t="shared" si="152"/>
        <v>1</v>
      </c>
      <c r="F2469" t="b">
        <f t="shared" si="153"/>
        <v>0</v>
      </c>
      <c r="G2469">
        <f t="shared" si="154"/>
        <v>52</v>
      </c>
      <c r="H2469" t="str">
        <f t="shared" si="155"/>
        <v/>
      </c>
    </row>
    <row r="2470" spans="2:8" x14ac:dyDescent="0.35">
      <c r="B2470" s="6">
        <v>2467</v>
      </c>
      <c r="C2470" t="str">
        <f>INDEX(state,MATCH(Bonus_StatAn!$B2470,Analysis!$A:$A,0))</f>
        <v>successful</v>
      </c>
      <c r="D2470" s="6">
        <f>INDEX(backers,MATCH(Bonus_StatAn!$B2470,Analysis!$A:$A,0))</f>
        <v>43</v>
      </c>
      <c r="E2470" t="b">
        <f t="shared" si="152"/>
        <v>1</v>
      </c>
      <c r="F2470" t="b">
        <f t="shared" si="153"/>
        <v>0</v>
      </c>
      <c r="G2470">
        <f t="shared" si="154"/>
        <v>43</v>
      </c>
      <c r="H2470" t="str">
        <f t="shared" si="155"/>
        <v/>
      </c>
    </row>
    <row r="2471" spans="2:8" x14ac:dyDescent="0.35">
      <c r="B2471" s="6">
        <v>2468</v>
      </c>
      <c r="C2471" t="str">
        <f>INDEX(state,MATCH(Bonus_StatAn!$B2471,Analysis!$A:$A,0))</f>
        <v>successful</v>
      </c>
      <c r="D2471" s="6">
        <f>INDEX(backers,MATCH(Bonus_StatAn!$B2471,Analysis!$A:$A,0))</f>
        <v>58</v>
      </c>
      <c r="E2471" t="b">
        <f t="shared" si="152"/>
        <v>1</v>
      </c>
      <c r="F2471" t="b">
        <f t="shared" si="153"/>
        <v>0</v>
      </c>
      <c r="G2471">
        <f t="shared" si="154"/>
        <v>58</v>
      </c>
      <c r="H2471" t="str">
        <f t="shared" si="155"/>
        <v/>
      </c>
    </row>
    <row r="2472" spans="2:8" x14ac:dyDescent="0.35">
      <c r="B2472" s="6">
        <v>2469</v>
      </c>
      <c r="C2472" t="str">
        <f>INDEX(state,MATCH(Bonus_StatAn!$B2472,Analysis!$A:$A,0))</f>
        <v>successful</v>
      </c>
      <c r="D2472" s="6">
        <f>INDEX(backers,MATCH(Bonus_StatAn!$B2472,Analysis!$A:$A,0))</f>
        <v>47</v>
      </c>
      <c r="E2472" t="b">
        <f t="shared" si="152"/>
        <v>1</v>
      </c>
      <c r="F2472" t="b">
        <f t="shared" si="153"/>
        <v>0</v>
      </c>
      <c r="G2472">
        <f t="shared" si="154"/>
        <v>47</v>
      </c>
      <c r="H2472" t="str">
        <f t="shared" si="155"/>
        <v/>
      </c>
    </row>
    <row r="2473" spans="2:8" x14ac:dyDescent="0.35">
      <c r="B2473" s="6">
        <v>2470</v>
      </c>
      <c r="C2473" t="str">
        <f>INDEX(state,MATCH(Bonus_StatAn!$B2473,Analysis!$A:$A,0))</f>
        <v>successful</v>
      </c>
      <c r="D2473" s="6">
        <f>INDEX(backers,MATCH(Bonus_StatAn!$B2473,Analysis!$A:$A,0))</f>
        <v>36</v>
      </c>
      <c r="E2473" t="b">
        <f t="shared" si="152"/>
        <v>1</v>
      </c>
      <c r="F2473" t="b">
        <f t="shared" si="153"/>
        <v>0</v>
      </c>
      <c r="G2473">
        <f t="shared" si="154"/>
        <v>36</v>
      </c>
      <c r="H2473" t="str">
        <f t="shared" si="155"/>
        <v/>
      </c>
    </row>
    <row r="2474" spans="2:8" x14ac:dyDescent="0.35">
      <c r="B2474" s="6">
        <v>2471</v>
      </c>
      <c r="C2474" t="str">
        <f>INDEX(state,MATCH(Bonus_StatAn!$B2474,Analysis!$A:$A,0))</f>
        <v>successful</v>
      </c>
      <c r="D2474" s="6">
        <f>INDEX(backers,MATCH(Bonus_StatAn!$B2474,Analysis!$A:$A,0))</f>
        <v>17</v>
      </c>
      <c r="E2474" t="b">
        <f t="shared" si="152"/>
        <v>1</v>
      </c>
      <c r="F2474" t="b">
        <f t="shared" si="153"/>
        <v>0</v>
      </c>
      <c r="G2474">
        <f t="shared" si="154"/>
        <v>17</v>
      </c>
      <c r="H2474" t="str">
        <f t="shared" si="155"/>
        <v/>
      </c>
    </row>
    <row r="2475" spans="2:8" x14ac:dyDescent="0.35">
      <c r="B2475" s="6">
        <v>2472</v>
      </c>
      <c r="C2475" t="str">
        <f>INDEX(state,MATCH(Bonus_StatAn!$B2475,Analysis!$A:$A,0))</f>
        <v>successful</v>
      </c>
      <c r="D2475" s="6">
        <f>INDEX(backers,MATCH(Bonus_StatAn!$B2475,Analysis!$A:$A,0))</f>
        <v>104</v>
      </c>
      <c r="E2475" t="b">
        <f t="shared" si="152"/>
        <v>1</v>
      </c>
      <c r="F2475" t="b">
        <f t="shared" si="153"/>
        <v>0</v>
      </c>
      <c r="G2475">
        <f t="shared" si="154"/>
        <v>104</v>
      </c>
      <c r="H2475" t="str">
        <f t="shared" si="155"/>
        <v/>
      </c>
    </row>
    <row r="2476" spans="2:8" x14ac:dyDescent="0.35">
      <c r="B2476" s="6">
        <v>2473</v>
      </c>
      <c r="C2476" t="str">
        <f>INDEX(state,MATCH(Bonus_StatAn!$B2476,Analysis!$A:$A,0))</f>
        <v>successful</v>
      </c>
      <c r="D2476" s="6">
        <f>INDEX(backers,MATCH(Bonus_StatAn!$B2476,Analysis!$A:$A,0))</f>
        <v>47</v>
      </c>
      <c r="E2476" t="b">
        <f t="shared" si="152"/>
        <v>1</v>
      </c>
      <c r="F2476" t="b">
        <f t="shared" si="153"/>
        <v>0</v>
      </c>
      <c r="G2476">
        <f t="shared" si="154"/>
        <v>47</v>
      </c>
      <c r="H2476" t="str">
        <f t="shared" si="155"/>
        <v/>
      </c>
    </row>
    <row r="2477" spans="2:8" x14ac:dyDescent="0.35">
      <c r="B2477" s="6">
        <v>2474</v>
      </c>
      <c r="C2477" t="str">
        <f>INDEX(state,MATCH(Bonus_StatAn!$B2477,Analysis!$A:$A,0))</f>
        <v>successful</v>
      </c>
      <c r="D2477" s="6">
        <f>INDEX(backers,MATCH(Bonus_StatAn!$B2477,Analysis!$A:$A,0))</f>
        <v>38</v>
      </c>
      <c r="E2477" t="b">
        <f t="shared" si="152"/>
        <v>1</v>
      </c>
      <c r="F2477" t="b">
        <f t="shared" si="153"/>
        <v>0</v>
      </c>
      <c r="G2477">
        <f t="shared" si="154"/>
        <v>38</v>
      </c>
      <c r="H2477" t="str">
        <f t="shared" si="155"/>
        <v/>
      </c>
    </row>
    <row r="2478" spans="2:8" x14ac:dyDescent="0.35">
      <c r="B2478" s="6">
        <v>2475</v>
      </c>
      <c r="C2478" t="str">
        <f>INDEX(state,MATCH(Bonus_StatAn!$B2478,Analysis!$A:$A,0))</f>
        <v>successful</v>
      </c>
      <c r="D2478" s="6">
        <f>INDEX(backers,MATCH(Bonus_StatAn!$B2478,Analysis!$A:$A,0))</f>
        <v>81</v>
      </c>
      <c r="E2478" t="b">
        <f t="shared" si="152"/>
        <v>1</v>
      </c>
      <c r="F2478" t="b">
        <f t="shared" si="153"/>
        <v>0</v>
      </c>
      <c r="G2478">
        <f t="shared" si="154"/>
        <v>81</v>
      </c>
      <c r="H2478" t="str">
        <f t="shared" si="155"/>
        <v/>
      </c>
    </row>
    <row r="2479" spans="2:8" x14ac:dyDescent="0.35">
      <c r="B2479" s="6">
        <v>2476</v>
      </c>
      <c r="C2479" t="str">
        <f>INDEX(state,MATCH(Bonus_StatAn!$B2479,Analysis!$A:$A,0))</f>
        <v>successful</v>
      </c>
      <c r="D2479" s="6">
        <f>INDEX(backers,MATCH(Bonus_StatAn!$B2479,Analysis!$A:$A,0))</f>
        <v>55</v>
      </c>
      <c r="E2479" t="b">
        <f t="shared" si="152"/>
        <v>1</v>
      </c>
      <c r="F2479" t="b">
        <f t="shared" si="153"/>
        <v>0</v>
      </c>
      <c r="G2479">
        <f t="shared" si="154"/>
        <v>55</v>
      </c>
      <c r="H2479" t="str">
        <f t="shared" si="155"/>
        <v/>
      </c>
    </row>
    <row r="2480" spans="2:8" x14ac:dyDescent="0.35">
      <c r="B2480" s="6">
        <v>2477</v>
      </c>
      <c r="C2480" t="str">
        <f>INDEX(state,MATCH(Bonus_StatAn!$B2480,Analysis!$A:$A,0))</f>
        <v>successful</v>
      </c>
      <c r="D2480" s="6">
        <f>INDEX(backers,MATCH(Bonus_StatAn!$B2480,Analysis!$A:$A,0))</f>
        <v>41</v>
      </c>
      <c r="E2480" t="b">
        <f t="shared" si="152"/>
        <v>1</v>
      </c>
      <c r="F2480" t="b">
        <f t="shared" si="153"/>
        <v>0</v>
      </c>
      <c r="G2480">
        <f t="shared" si="154"/>
        <v>41</v>
      </c>
      <c r="H2480" t="str">
        <f t="shared" si="155"/>
        <v/>
      </c>
    </row>
    <row r="2481" spans="2:8" x14ac:dyDescent="0.35">
      <c r="B2481" s="6">
        <v>2478</v>
      </c>
      <c r="C2481" t="str">
        <f>INDEX(state,MATCH(Bonus_StatAn!$B2481,Analysis!$A:$A,0))</f>
        <v>successful</v>
      </c>
      <c r="D2481" s="6">
        <f>INDEX(backers,MATCH(Bonus_StatAn!$B2481,Analysis!$A:$A,0))</f>
        <v>79</v>
      </c>
      <c r="E2481" t="b">
        <f t="shared" si="152"/>
        <v>1</v>
      </c>
      <c r="F2481" t="b">
        <f t="shared" si="153"/>
        <v>0</v>
      </c>
      <c r="G2481">
        <f t="shared" si="154"/>
        <v>79</v>
      </c>
      <c r="H2481" t="str">
        <f t="shared" si="155"/>
        <v/>
      </c>
    </row>
    <row r="2482" spans="2:8" x14ac:dyDescent="0.35">
      <c r="B2482" s="6">
        <v>2479</v>
      </c>
      <c r="C2482" t="str">
        <f>INDEX(state,MATCH(Bonus_StatAn!$B2482,Analysis!$A:$A,0))</f>
        <v>successful</v>
      </c>
      <c r="D2482" s="6">
        <f>INDEX(backers,MATCH(Bonus_StatAn!$B2482,Analysis!$A:$A,0))</f>
        <v>16</v>
      </c>
      <c r="E2482" t="b">
        <f t="shared" si="152"/>
        <v>1</v>
      </c>
      <c r="F2482" t="b">
        <f t="shared" si="153"/>
        <v>0</v>
      </c>
      <c r="G2482">
        <f t="shared" si="154"/>
        <v>16</v>
      </c>
      <c r="H2482" t="str">
        <f t="shared" si="155"/>
        <v/>
      </c>
    </row>
    <row r="2483" spans="2:8" x14ac:dyDescent="0.35">
      <c r="B2483" s="6">
        <v>2480</v>
      </c>
      <c r="C2483" t="str">
        <f>INDEX(state,MATCH(Bonus_StatAn!$B2483,Analysis!$A:$A,0))</f>
        <v>successful</v>
      </c>
      <c r="D2483" s="6">
        <f>INDEX(backers,MATCH(Bonus_StatAn!$B2483,Analysis!$A:$A,0))</f>
        <v>8</v>
      </c>
      <c r="E2483" t="b">
        <f t="shared" si="152"/>
        <v>1</v>
      </c>
      <c r="F2483" t="b">
        <f t="shared" si="153"/>
        <v>0</v>
      </c>
      <c r="G2483">
        <f t="shared" si="154"/>
        <v>8</v>
      </c>
      <c r="H2483" t="str">
        <f t="shared" si="155"/>
        <v/>
      </c>
    </row>
    <row r="2484" spans="2:8" x14ac:dyDescent="0.35">
      <c r="B2484" s="6">
        <v>2481</v>
      </c>
      <c r="C2484" t="str">
        <f>INDEX(state,MATCH(Bonus_StatAn!$B2484,Analysis!$A:$A,0))</f>
        <v>successful</v>
      </c>
      <c r="D2484" s="6">
        <f>INDEX(backers,MATCH(Bonus_StatAn!$B2484,Analysis!$A:$A,0))</f>
        <v>95</v>
      </c>
      <c r="E2484" t="b">
        <f t="shared" si="152"/>
        <v>1</v>
      </c>
      <c r="F2484" t="b">
        <f t="shared" si="153"/>
        <v>0</v>
      </c>
      <c r="G2484">
        <f t="shared" si="154"/>
        <v>95</v>
      </c>
      <c r="H2484" t="str">
        <f t="shared" si="155"/>
        <v/>
      </c>
    </row>
    <row r="2485" spans="2:8" x14ac:dyDescent="0.35">
      <c r="B2485" s="6">
        <v>2482</v>
      </c>
      <c r="C2485" t="str">
        <f>INDEX(state,MATCH(Bonus_StatAn!$B2485,Analysis!$A:$A,0))</f>
        <v>successful</v>
      </c>
      <c r="D2485" s="6">
        <f>INDEX(backers,MATCH(Bonus_StatAn!$B2485,Analysis!$A:$A,0))</f>
        <v>25</v>
      </c>
      <c r="E2485" t="b">
        <f t="shared" si="152"/>
        <v>1</v>
      </c>
      <c r="F2485" t="b">
        <f t="shared" si="153"/>
        <v>0</v>
      </c>
      <c r="G2485">
        <f t="shared" si="154"/>
        <v>25</v>
      </c>
      <c r="H2485" t="str">
        <f t="shared" si="155"/>
        <v/>
      </c>
    </row>
    <row r="2486" spans="2:8" x14ac:dyDescent="0.35">
      <c r="B2486" s="6">
        <v>2483</v>
      </c>
      <c r="C2486" t="str">
        <f>INDEX(state,MATCH(Bonus_StatAn!$B2486,Analysis!$A:$A,0))</f>
        <v>successful</v>
      </c>
      <c r="D2486" s="6">
        <f>INDEX(backers,MATCH(Bonus_StatAn!$B2486,Analysis!$A:$A,0))</f>
        <v>19</v>
      </c>
      <c r="E2486" t="b">
        <f t="shared" si="152"/>
        <v>1</v>
      </c>
      <c r="F2486" t="b">
        <f t="shared" si="153"/>
        <v>0</v>
      </c>
      <c r="G2486">
        <f t="shared" si="154"/>
        <v>19</v>
      </c>
      <c r="H2486" t="str">
        <f t="shared" si="155"/>
        <v/>
      </c>
    </row>
    <row r="2487" spans="2:8" x14ac:dyDescent="0.35">
      <c r="B2487" s="6">
        <v>2484</v>
      </c>
      <c r="C2487" t="str">
        <f>INDEX(state,MATCH(Bonus_StatAn!$B2487,Analysis!$A:$A,0))</f>
        <v>successful</v>
      </c>
      <c r="D2487" s="6">
        <f>INDEX(backers,MATCH(Bonus_StatAn!$B2487,Analysis!$A:$A,0))</f>
        <v>90</v>
      </c>
      <c r="E2487" t="b">
        <f t="shared" si="152"/>
        <v>1</v>
      </c>
      <c r="F2487" t="b">
        <f t="shared" si="153"/>
        <v>0</v>
      </c>
      <c r="G2487">
        <f t="shared" si="154"/>
        <v>90</v>
      </c>
      <c r="H2487" t="str">
        <f t="shared" si="155"/>
        <v/>
      </c>
    </row>
    <row r="2488" spans="2:8" x14ac:dyDescent="0.35">
      <c r="B2488" s="6">
        <v>2485</v>
      </c>
      <c r="C2488" t="str">
        <f>INDEX(state,MATCH(Bonus_StatAn!$B2488,Analysis!$A:$A,0))</f>
        <v>successful</v>
      </c>
      <c r="D2488" s="6">
        <f>INDEX(backers,MATCH(Bonus_StatAn!$B2488,Analysis!$A:$A,0))</f>
        <v>41</v>
      </c>
      <c r="E2488" t="b">
        <f t="shared" si="152"/>
        <v>1</v>
      </c>
      <c r="F2488" t="b">
        <f t="shared" si="153"/>
        <v>0</v>
      </c>
      <c r="G2488">
        <f t="shared" si="154"/>
        <v>41</v>
      </c>
      <c r="H2488" t="str">
        <f t="shared" si="155"/>
        <v/>
      </c>
    </row>
    <row r="2489" spans="2:8" x14ac:dyDescent="0.35">
      <c r="B2489" s="6">
        <v>2486</v>
      </c>
      <c r="C2489" t="str">
        <f>INDEX(state,MATCH(Bonus_StatAn!$B2489,Analysis!$A:$A,0))</f>
        <v>successful</v>
      </c>
      <c r="D2489" s="6">
        <f>INDEX(backers,MATCH(Bonus_StatAn!$B2489,Analysis!$A:$A,0))</f>
        <v>30</v>
      </c>
      <c r="E2489" t="b">
        <f t="shared" si="152"/>
        <v>1</v>
      </c>
      <c r="F2489" t="b">
        <f t="shared" si="153"/>
        <v>0</v>
      </c>
      <c r="G2489">
        <f t="shared" si="154"/>
        <v>30</v>
      </c>
      <c r="H2489" t="str">
        <f t="shared" si="155"/>
        <v/>
      </c>
    </row>
    <row r="2490" spans="2:8" x14ac:dyDescent="0.35">
      <c r="B2490" s="6">
        <v>2487</v>
      </c>
      <c r="C2490" t="str">
        <f>INDEX(state,MATCH(Bonus_StatAn!$B2490,Analysis!$A:$A,0))</f>
        <v>successful</v>
      </c>
      <c r="D2490" s="6">
        <f>INDEX(backers,MATCH(Bonus_StatAn!$B2490,Analysis!$A:$A,0))</f>
        <v>38</v>
      </c>
      <c r="E2490" t="b">
        <f t="shared" si="152"/>
        <v>1</v>
      </c>
      <c r="F2490" t="b">
        <f t="shared" si="153"/>
        <v>0</v>
      </c>
      <c r="G2490">
        <f t="shared" si="154"/>
        <v>38</v>
      </c>
      <c r="H2490" t="str">
        <f t="shared" si="155"/>
        <v/>
      </c>
    </row>
    <row r="2491" spans="2:8" x14ac:dyDescent="0.35">
      <c r="B2491" s="6">
        <v>2488</v>
      </c>
      <c r="C2491" t="str">
        <f>INDEX(state,MATCH(Bonus_StatAn!$B2491,Analysis!$A:$A,0))</f>
        <v>successful</v>
      </c>
      <c r="D2491" s="6">
        <f>INDEX(backers,MATCH(Bonus_StatAn!$B2491,Analysis!$A:$A,0))</f>
        <v>65</v>
      </c>
      <c r="E2491" t="b">
        <f t="shared" si="152"/>
        <v>1</v>
      </c>
      <c r="F2491" t="b">
        <f t="shared" si="153"/>
        <v>0</v>
      </c>
      <c r="G2491">
        <f t="shared" si="154"/>
        <v>65</v>
      </c>
      <c r="H2491" t="str">
        <f t="shared" si="155"/>
        <v/>
      </c>
    </row>
    <row r="2492" spans="2:8" x14ac:dyDescent="0.35">
      <c r="B2492" s="6">
        <v>2489</v>
      </c>
      <c r="C2492" t="str">
        <f>INDEX(state,MATCH(Bonus_StatAn!$B2492,Analysis!$A:$A,0))</f>
        <v>successful</v>
      </c>
      <c r="D2492" s="6">
        <f>INDEX(backers,MATCH(Bonus_StatAn!$B2492,Analysis!$A:$A,0))</f>
        <v>75</v>
      </c>
      <c r="E2492" t="b">
        <f t="shared" si="152"/>
        <v>1</v>
      </c>
      <c r="F2492" t="b">
        <f t="shared" si="153"/>
        <v>0</v>
      </c>
      <c r="G2492">
        <f t="shared" si="154"/>
        <v>75</v>
      </c>
      <c r="H2492" t="str">
        <f t="shared" si="155"/>
        <v/>
      </c>
    </row>
    <row r="2493" spans="2:8" x14ac:dyDescent="0.35">
      <c r="B2493" s="6">
        <v>2490</v>
      </c>
      <c r="C2493" t="str">
        <f>INDEX(state,MATCH(Bonus_StatAn!$B2493,Analysis!$A:$A,0))</f>
        <v>successful</v>
      </c>
      <c r="D2493" s="6">
        <f>INDEX(backers,MATCH(Bonus_StatAn!$B2493,Analysis!$A:$A,0))</f>
        <v>16</v>
      </c>
      <c r="E2493" t="b">
        <f t="shared" si="152"/>
        <v>1</v>
      </c>
      <c r="F2493" t="b">
        <f t="shared" si="153"/>
        <v>0</v>
      </c>
      <c r="G2493">
        <f t="shared" si="154"/>
        <v>16</v>
      </c>
      <c r="H2493" t="str">
        <f t="shared" si="155"/>
        <v/>
      </c>
    </row>
    <row r="2494" spans="2:8" x14ac:dyDescent="0.35">
      <c r="B2494" s="6">
        <v>2491</v>
      </c>
      <c r="C2494" t="str">
        <f>INDEX(state,MATCH(Bonus_StatAn!$B2494,Analysis!$A:$A,0))</f>
        <v>successful</v>
      </c>
      <c r="D2494" s="6">
        <f>INDEX(backers,MATCH(Bonus_StatAn!$B2494,Analysis!$A:$A,0))</f>
        <v>10</v>
      </c>
      <c r="E2494" t="b">
        <f t="shared" si="152"/>
        <v>1</v>
      </c>
      <c r="F2494" t="b">
        <f t="shared" si="153"/>
        <v>0</v>
      </c>
      <c r="G2494">
        <f t="shared" si="154"/>
        <v>10</v>
      </c>
      <c r="H2494" t="str">
        <f t="shared" si="155"/>
        <v/>
      </c>
    </row>
    <row r="2495" spans="2:8" x14ac:dyDescent="0.35">
      <c r="B2495" s="6">
        <v>2492</v>
      </c>
      <c r="C2495" t="str">
        <f>INDEX(state,MATCH(Bonus_StatAn!$B2495,Analysis!$A:$A,0))</f>
        <v>successful</v>
      </c>
      <c r="D2495" s="6">
        <f>INDEX(backers,MATCH(Bonus_StatAn!$B2495,Analysis!$A:$A,0))</f>
        <v>27</v>
      </c>
      <c r="E2495" t="b">
        <f t="shared" si="152"/>
        <v>1</v>
      </c>
      <c r="F2495" t="b">
        <f t="shared" si="153"/>
        <v>0</v>
      </c>
      <c r="G2495">
        <f t="shared" si="154"/>
        <v>27</v>
      </c>
      <c r="H2495" t="str">
        <f t="shared" si="155"/>
        <v/>
      </c>
    </row>
    <row r="2496" spans="2:8" x14ac:dyDescent="0.35">
      <c r="B2496" s="6">
        <v>2493</v>
      </c>
      <c r="C2496" t="str">
        <f>INDEX(state,MATCH(Bonus_StatAn!$B2496,Analysis!$A:$A,0))</f>
        <v>successful</v>
      </c>
      <c r="D2496" s="6">
        <f>INDEX(backers,MATCH(Bonus_StatAn!$B2496,Analysis!$A:$A,0))</f>
        <v>259</v>
      </c>
      <c r="E2496" t="b">
        <f t="shared" si="152"/>
        <v>1</v>
      </c>
      <c r="F2496" t="b">
        <f t="shared" si="153"/>
        <v>0</v>
      </c>
      <c r="G2496">
        <f t="shared" si="154"/>
        <v>259</v>
      </c>
      <c r="H2496" t="str">
        <f t="shared" si="155"/>
        <v/>
      </c>
    </row>
    <row r="2497" spans="2:8" x14ac:dyDescent="0.35">
      <c r="B2497" s="6">
        <v>2494</v>
      </c>
      <c r="C2497" t="str">
        <f>INDEX(state,MATCH(Bonus_StatAn!$B2497,Analysis!$A:$A,0))</f>
        <v>successful</v>
      </c>
      <c r="D2497" s="6">
        <f>INDEX(backers,MATCH(Bonus_StatAn!$B2497,Analysis!$A:$A,0))</f>
        <v>39</v>
      </c>
      <c r="E2497" t="b">
        <f t="shared" si="152"/>
        <v>1</v>
      </c>
      <c r="F2497" t="b">
        <f t="shared" si="153"/>
        <v>0</v>
      </c>
      <c r="G2497">
        <f t="shared" si="154"/>
        <v>39</v>
      </c>
      <c r="H2497" t="str">
        <f t="shared" si="155"/>
        <v/>
      </c>
    </row>
    <row r="2498" spans="2:8" x14ac:dyDescent="0.35">
      <c r="B2498" s="6">
        <v>2495</v>
      </c>
      <c r="C2498" t="str">
        <f>INDEX(state,MATCH(Bonus_StatAn!$B2498,Analysis!$A:$A,0))</f>
        <v>successful</v>
      </c>
      <c r="D2498" s="6">
        <f>INDEX(backers,MATCH(Bonus_StatAn!$B2498,Analysis!$A:$A,0))</f>
        <v>42</v>
      </c>
      <c r="E2498" t="b">
        <f t="shared" si="152"/>
        <v>1</v>
      </c>
      <c r="F2498" t="b">
        <f t="shared" si="153"/>
        <v>0</v>
      </c>
      <c r="G2498">
        <f t="shared" si="154"/>
        <v>42</v>
      </c>
      <c r="H2498" t="str">
        <f t="shared" si="155"/>
        <v/>
      </c>
    </row>
    <row r="2499" spans="2:8" x14ac:dyDescent="0.35">
      <c r="B2499" s="6">
        <v>2496</v>
      </c>
      <c r="C2499" t="str">
        <f>INDEX(state,MATCH(Bonus_StatAn!$B2499,Analysis!$A:$A,0))</f>
        <v>successful</v>
      </c>
      <c r="D2499" s="6">
        <f>INDEX(backers,MATCH(Bonus_StatAn!$B2499,Analysis!$A:$A,0))</f>
        <v>10</v>
      </c>
      <c r="E2499" t="b">
        <f t="shared" si="152"/>
        <v>1</v>
      </c>
      <c r="F2499" t="b">
        <f t="shared" si="153"/>
        <v>0</v>
      </c>
      <c r="G2499">
        <f t="shared" si="154"/>
        <v>10</v>
      </c>
      <c r="H2499" t="str">
        <f t="shared" si="155"/>
        <v/>
      </c>
    </row>
    <row r="2500" spans="2:8" x14ac:dyDescent="0.35">
      <c r="B2500" s="6">
        <v>2497</v>
      </c>
      <c r="C2500" t="str">
        <f>INDEX(state,MATCH(Bonus_StatAn!$B2500,Analysis!$A:$A,0))</f>
        <v>successful</v>
      </c>
      <c r="D2500" s="6">
        <f>INDEX(backers,MATCH(Bonus_StatAn!$B2500,Analysis!$A:$A,0))</f>
        <v>56</v>
      </c>
      <c r="E2500" t="b">
        <f t="shared" ref="E2500:E2563" si="156">$C2500="successful"</f>
        <v>1</v>
      </c>
      <c r="F2500" t="b">
        <f t="shared" ref="F2500:F2563" si="157">OR($C2500="canceled", $C2500="failed")</f>
        <v>0</v>
      </c>
      <c r="G2500">
        <f t="shared" ref="G2500:G2563" si="158">IF($E2500, D2500, "")</f>
        <v>56</v>
      </c>
      <c r="H2500" t="str">
        <f t="shared" ref="H2500:H2563" si="159">IF(F2500, D2500, "")</f>
        <v/>
      </c>
    </row>
    <row r="2501" spans="2:8" x14ac:dyDescent="0.35">
      <c r="B2501" s="6">
        <v>2498</v>
      </c>
      <c r="C2501" t="str">
        <f>INDEX(state,MATCH(Bonus_StatAn!$B2501,Analysis!$A:$A,0))</f>
        <v>successful</v>
      </c>
      <c r="D2501" s="6">
        <f>INDEX(backers,MATCH(Bonus_StatAn!$B2501,Analysis!$A:$A,0))</f>
        <v>20</v>
      </c>
      <c r="E2501" t="b">
        <f t="shared" si="156"/>
        <v>1</v>
      </c>
      <c r="F2501" t="b">
        <f t="shared" si="157"/>
        <v>0</v>
      </c>
      <c r="G2501">
        <f t="shared" si="158"/>
        <v>20</v>
      </c>
      <c r="H2501" t="str">
        <f t="shared" si="159"/>
        <v/>
      </c>
    </row>
    <row r="2502" spans="2:8" x14ac:dyDescent="0.35">
      <c r="B2502" s="6">
        <v>2499</v>
      </c>
      <c r="C2502" t="str">
        <f>INDEX(state,MATCH(Bonus_StatAn!$B2502,Analysis!$A:$A,0))</f>
        <v>successful</v>
      </c>
      <c r="D2502" s="6">
        <f>INDEX(backers,MATCH(Bonus_StatAn!$B2502,Analysis!$A:$A,0))</f>
        <v>170</v>
      </c>
      <c r="E2502" t="b">
        <f t="shared" si="156"/>
        <v>1</v>
      </c>
      <c r="F2502" t="b">
        <f t="shared" si="157"/>
        <v>0</v>
      </c>
      <c r="G2502">
        <f t="shared" si="158"/>
        <v>170</v>
      </c>
      <c r="H2502" t="str">
        <f t="shared" si="159"/>
        <v/>
      </c>
    </row>
    <row r="2503" spans="2:8" x14ac:dyDescent="0.35">
      <c r="B2503" s="6">
        <v>2500</v>
      </c>
      <c r="C2503" t="str">
        <f>INDEX(state,MATCH(Bonus_StatAn!$B2503,Analysis!$A:$A,0))</f>
        <v>successful</v>
      </c>
      <c r="D2503" s="6">
        <f>INDEX(backers,MATCH(Bonus_StatAn!$B2503,Analysis!$A:$A,0))</f>
        <v>29</v>
      </c>
      <c r="E2503" t="b">
        <f t="shared" si="156"/>
        <v>1</v>
      </c>
      <c r="F2503" t="b">
        <f t="shared" si="157"/>
        <v>0</v>
      </c>
      <c r="G2503">
        <f t="shared" si="158"/>
        <v>29</v>
      </c>
      <c r="H2503" t="str">
        <f t="shared" si="159"/>
        <v/>
      </c>
    </row>
    <row r="2504" spans="2:8" x14ac:dyDescent="0.35">
      <c r="B2504" s="6">
        <v>2501</v>
      </c>
      <c r="C2504" t="str">
        <f>INDEX(state,MATCH(Bonus_StatAn!$B2504,Analysis!$A:$A,0))</f>
        <v>failed</v>
      </c>
      <c r="D2504" s="6">
        <f>INDEX(backers,MATCH(Bonus_StatAn!$B2504,Analysis!$A:$A,0))</f>
        <v>7</v>
      </c>
      <c r="E2504" t="b">
        <f t="shared" si="156"/>
        <v>0</v>
      </c>
      <c r="F2504" t="b">
        <f t="shared" si="157"/>
        <v>1</v>
      </c>
      <c r="G2504" t="str">
        <f t="shared" si="158"/>
        <v/>
      </c>
      <c r="H2504">
        <f t="shared" si="159"/>
        <v>7</v>
      </c>
    </row>
    <row r="2505" spans="2:8" x14ac:dyDescent="0.35">
      <c r="B2505" s="6">
        <v>2502</v>
      </c>
      <c r="C2505" t="str">
        <f>INDEX(state,MATCH(Bonus_StatAn!$B2505,Analysis!$A:$A,0))</f>
        <v>failed</v>
      </c>
      <c r="D2505" s="6">
        <f>INDEX(backers,MATCH(Bonus_StatAn!$B2505,Analysis!$A:$A,0))</f>
        <v>5</v>
      </c>
      <c r="E2505" t="b">
        <f t="shared" si="156"/>
        <v>0</v>
      </c>
      <c r="F2505" t="b">
        <f t="shared" si="157"/>
        <v>1</v>
      </c>
      <c r="G2505" t="str">
        <f t="shared" si="158"/>
        <v/>
      </c>
      <c r="H2505">
        <f t="shared" si="159"/>
        <v>5</v>
      </c>
    </row>
    <row r="2506" spans="2:8" x14ac:dyDescent="0.35">
      <c r="B2506" s="6">
        <v>2503</v>
      </c>
      <c r="C2506" t="str">
        <f>INDEX(state,MATCH(Bonus_StatAn!$B2506,Analysis!$A:$A,0))</f>
        <v>failed</v>
      </c>
      <c r="D2506" s="6">
        <f>INDEX(backers,MATCH(Bonus_StatAn!$B2506,Analysis!$A:$A,0))</f>
        <v>0</v>
      </c>
      <c r="E2506" t="b">
        <f t="shared" si="156"/>
        <v>0</v>
      </c>
      <c r="F2506" t="b">
        <f t="shared" si="157"/>
        <v>1</v>
      </c>
      <c r="G2506" t="str">
        <f t="shared" si="158"/>
        <v/>
      </c>
      <c r="H2506">
        <f t="shared" si="159"/>
        <v>0</v>
      </c>
    </row>
    <row r="2507" spans="2:8" x14ac:dyDescent="0.35">
      <c r="B2507" s="6">
        <v>2504</v>
      </c>
      <c r="C2507" t="str">
        <f>INDEX(state,MATCH(Bonus_StatAn!$B2507,Analysis!$A:$A,0))</f>
        <v>failed</v>
      </c>
      <c r="D2507" s="6">
        <f>INDEX(backers,MATCH(Bonus_StatAn!$B2507,Analysis!$A:$A,0))</f>
        <v>0</v>
      </c>
      <c r="E2507" t="b">
        <f t="shared" si="156"/>
        <v>0</v>
      </c>
      <c r="F2507" t="b">
        <f t="shared" si="157"/>
        <v>1</v>
      </c>
      <c r="G2507" t="str">
        <f t="shared" si="158"/>
        <v/>
      </c>
      <c r="H2507">
        <f t="shared" si="159"/>
        <v>0</v>
      </c>
    </row>
    <row r="2508" spans="2:8" x14ac:dyDescent="0.35">
      <c r="B2508" s="6">
        <v>2505</v>
      </c>
      <c r="C2508" t="str">
        <f>INDEX(state,MATCH(Bonus_StatAn!$B2508,Analysis!$A:$A,0))</f>
        <v>failed</v>
      </c>
      <c r="D2508" s="6">
        <f>INDEX(backers,MATCH(Bonus_StatAn!$B2508,Analysis!$A:$A,0))</f>
        <v>0</v>
      </c>
      <c r="E2508" t="b">
        <f t="shared" si="156"/>
        <v>0</v>
      </c>
      <c r="F2508" t="b">
        <f t="shared" si="157"/>
        <v>1</v>
      </c>
      <c r="G2508" t="str">
        <f t="shared" si="158"/>
        <v/>
      </c>
      <c r="H2508">
        <f t="shared" si="159"/>
        <v>0</v>
      </c>
    </row>
    <row r="2509" spans="2:8" x14ac:dyDescent="0.35">
      <c r="B2509" s="6">
        <v>2506</v>
      </c>
      <c r="C2509" t="str">
        <f>INDEX(state,MATCH(Bonus_StatAn!$B2509,Analysis!$A:$A,0))</f>
        <v>failed</v>
      </c>
      <c r="D2509" s="6">
        <f>INDEX(backers,MATCH(Bonus_StatAn!$B2509,Analysis!$A:$A,0))</f>
        <v>2</v>
      </c>
      <c r="E2509" t="b">
        <f t="shared" si="156"/>
        <v>0</v>
      </c>
      <c r="F2509" t="b">
        <f t="shared" si="157"/>
        <v>1</v>
      </c>
      <c r="G2509" t="str">
        <f t="shared" si="158"/>
        <v/>
      </c>
      <c r="H2509">
        <f t="shared" si="159"/>
        <v>2</v>
      </c>
    </row>
    <row r="2510" spans="2:8" x14ac:dyDescent="0.35">
      <c r="B2510" s="6">
        <v>2507</v>
      </c>
      <c r="C2510" t="str">
        <f>INDEX(state,MATCH(Bonus_StatAn!$B2510,Analysis!$A:$A,0))</f>
        <v>failed</v>
      </c>
      <c r="D2510" s="6">
        <f>INDEX(backers,MATCH(Bonus_StatAn!$B2510,Analysis!$A:$A,0))</f>
        <v>0</v>
      </c>
      <c r="E2510" t="b">
        <f t="shared" si="156"/>
        <v>0</v>
      </c>
      <c r="F2510" t="b">
        <f t="shared" si="157"/>
        <v>1</v>
      </c>
      <c r="G2510" t="str">
        <f t="shared" si="158"/>
        <v/>
      </c>
      <c r="H2510">
        <f t="shared" si="159"/>
        <v>0</v>
      </c>
    </row>
    <row r="2511" spans="2:8" x14ac:dyDescent="0.35">
      <c r="B2511" s="6">
        <v>2508</v>
      </c>
      <c r="C2511" t="str">
        <f>INDEX(state,MATCH(Bonus_StatAn!$B2511,Analysis!$A:$A,0))</f>
        <v>failed</v>
      </c>
      <c r="D2511" s="6">
        <f>INDEX(backers,MATCH(Bonus_StatAn!$B2511,Analysis!$A:$A,0))</f>
        <v>0</v>
      </c>
      <c r="E2511" t="b">
        <f t="shared" si="156"/>
        <v>0</v>
      </c>
      <c r="F2511" t="b">
        <f t="shared" si="157"/>
        <v>1</v>
      </c>
      <c r="G2511" t="str">
        <f t="shared" si="158"/>
        <v/>
      </c>
      <c r="H2511">
        <f t="shared" si="159"/>
        <v>0</v>
      </c>
    </row>
    <row r="2512" spans="2:8" x14ac:dyDescent="0.35">
      <c r="B2512" s="6">
        <v>2509</v>
      </c>
      <c r="C2512" t="str">
        <f>INDEX(state,MATCH(Bonus_StatAn!$B2512,Analysis!$A:$A,0))</f>
        <v>failed</v>
      </c>
      <c r="D2512" s="6">
        <f>INDEX(backers,MATCH(Bonus_StatAn!$B2512,Analysis!$A:$A,0))</f>
        <v>28</v>
      </c>
      <c r="E2512" t="b">
        <f t="shared" si="156"/>
        <v>0</v>
      </c>
      <c r="F2512" t="b">
        <f t="shared" si="157"/>
        <v>1</v>
      </c>
      <c r="G2512" t="str">
        <f t="shared" si="158"/>
        <v/>
      </c>
      <c r="H2512">
        <f t="shared" si="159"/>
        <v>28</v>
      </c>
    </row>
    <row r="2513" spans="2:8" x14ac:dyDescent="0.35">
      <c r="B2513" s="6">
        <v>2510</v>
      </c>
      <c r="C2513" t="str">
        <f>INDEX(state,MATCH(Bonus_StatAn!$B2513,Analysis!$A:$A,0))</f>
        <v>failed</v>
      </c>
      <c r="D2513" s="6">
        <f>INDEX(backers,MATCH(Bonus_StatAn!$B2513,Analysis!$A:$A,0))</f>
        <v>2</v>
      </c>
      <c r="E2513" t="b">
        <f t="shared" si="156"/>
        <v>0</v>
      </c>
      <c r="F2513" t="b">
        <f t="shared" si="157"/>
        <v>1</v>
      </c>
      <c r="G2513" t="str">
        <f t="shared" si="158"/>
        <v/>
      </c>
      <c r="H2513">
        <f t="shared" si="159"/>
        <v>2</v>
      </c>
    </row>
    <row r="2514" spans="2:8" x14ac:dyDescent="0.35">
      <c r="B2514" s="6">
        <v>2511</v>
      </c>
      <c r="C2514" t="str">
        <f>INDEX(state,MATCH(Bonus_StatAn!$B2514,Analysis!$A:$A,0))</f>
        <v>failed</v>
      </c>
      <c r="D2514" s="6">
        <f>INDEX(backers,MATCH(Bonus_StatAn!$B2514,Analysis!$A:$A,0))</f>
        <v>0</v>
      </c>
      <c r="E2514" t="b">
        <f t="shared" si="156"/>
        <v>0</v>
      </c>
      <c r="F2514" t="b">
        <f t="shared" si="157"/>
        <v>1</v>
      </c>
      <c r="G2514" t="str">
        <f t="shared" si="158"/>
        <v/>
      </c>
      <c r="H2514">
        <f t="shared" si="159"/>
        <v>0</v>
      </c>
    </row>
    <row r="2515" spans="2:8" x14ac:dyDescent="0.35">
      <c r="B2515" s="6">
        <v>2512</v>
      </c>
      <c r="C2515" t="str">
        <f>INDEX(state,MATCH(Bonus_StatAn!$B2515,Analysis!$A:$A,0))</f>
        <v>failed</v>
      </c>
      <c r="D2515" s="6">
        <f>INDEX(backers,MATCH(Bonus_StatAn!$B2515,Analysis!$A:$A,0))</f>
        <v>0</v>
      </c>
      <c r="E2515" t="b">
        <f t="shared" si="156"/>
        <v>0</v>
      </c>
      <c r="F2515" t="b">
        <f t="shared" si="157"/>
        <v>1</v>
      </c>
      <c r="G2515" t="str">
        <f t="shared" si="158"/>
        <v/>
      </c>
      <c r="H2515">
        <f t="shared" si="159"/>
        <v>0</v>
      </c>
    </row>
    <row r="2516" spans="2:8" x14ac:dyDescent="0.35">
      <c r="B2516" s="6">
        <v>2513</v>
      </c>
      <c r="C2516" t="str">
        <f>INDEX(state,MATCH(Bonus_StatAn!$B2516,Analysis!$A:$A,0))</f>
        <v>failed</v>
      </c>
      <c r="D2516" s="6">
        <f>INDEX(backers,MATCH(Bonus_StatAn!$B2516,Analysis!$A:$A,0))</f>
        <v>0</v>
      </c>
      <c r="E2516" t="b">
        <f t="shared" si="156"/>
        <v>0</v>
      </c>
      <c r="F2516" t="b">
        <f t="shared" si="157"/>
        <v>1</v>
      </c>
      <c r="G2516" t="str">
        <f t="shared" si="158"/>
        <v/>
      </c>
      <c r="H2516">
        <f t="shared" si="159"/>
        <v>0</v>
      </c>
    </row>
    <row r="2517" spans="2:8" x14ac:dyDescent="0.35">
      <c r="B2517" s="6">
        <v>2514</v>
      </c>
      <c r="C2517" t="str">
        <f>INDEX(state,MATCH(Bonus_StatAn!$B2517,Analysis!$A:$A,0))</f>
        <v>failed</v>
      </c>
      <c r="D2517" s="6">
        <f>INDEX(backers,MATCH(Bonus_StatAn!$B2517,Analysis!$A:$A,0))</f>
        <v>4</v>
      </c>
      <c r="E2517" t="b">
        <f t="shared" si="156"/>
        <v>0</v>
      </c>
      <c r="F2517" t="b">
        <f t="shared" si="157"/>
        <v>1</v>
      </c>
      <c r="G2517" t="str">
        <f t="shared" si="158"/>
        <v/>
      </c>
      <c r="H2517">
        <f t="shared" si="159"/>
        <v>4</v>
      </c>
    </row>
    <row r="2518" spans="2:8" x14ac:dyDescent="0.35">
      <c r="B2518" s="6">
        <v>2515</v>
      </c>
      <c r="C2518" t="str">
        <f>INDEX(state,MATCH(Bonus_StatAn!$B2518,Analysis!$A:$A,0))</f>
        <v>failed</v>
      </c>
      <c r="D2518" s="6">
        <f>INDEX(backers,MATCH(Bonus_StatAn!$B2518,Analysis!$A:$A,0))</f>
        <v>12</v>
      </c>
      <c r="E2518" t="b">
        <f t="shared" si="156"/>
        <v>0</v>
      </c>
      <c r="F2518" t="b">
        <f t="shared" si="157"/>
        <v>1</v>
      </c>
      <c r="G2518" t="str">
        <f t="shared" si="158"/>
        <v/>
      </c>
      <c r="H2518">
        <f t="shared" si="159"/>
        <v>12</v>
      </c>
    </row>
    <row r="2519" spans="2:8" x14ac:dyDescent="0.35">
      <c r="B2519" s="6">
        <v>2516</v>
      </c>
      <c r="C2519" t="str">
        <f>INDEX(state,MATCH(Bonus_StatAn!$B2519,Analysis!$A:$A,0))</f>
        <v>failed</v>
      </c>
      <c r="D2519" s="6">
        <f>INDEX(backers,MATCH(Bonus_StatAn!$B2519,Analysis!$A:$A,0))</f>
        <v>0</v>
      </c>
      <c r="E2519" t="b">
        <f t="shared" si="156"/>
        <v>0</v>
      </c>
      <c r="F2519" t="b">
        <f t="shared" si="157"/>
        <v>1</v>
      </c>
      <c r="G2519" t="str">
        <f t="shared" si="158"/>
        <v/>
      </c>
      <c r="H2519">
        <f t="shared" si="159"/>
        <v>0</v>
      </c>
    </row>
    <row r="2520" spans="2:8" x14ac:dyDescent="0.35">
      <c r="B2520" s="6">
        <v>2517</v>
      </c>
      <c r="C2520" t="str">
        <f>INDEX(state,MATCH(Bonus_StatAn!$B2520,Analysis!$A:$A,0))</f>
        <v>failed</v>
      </c>
      <c r="D2520" s="6">
        <f>INDEX(backers,MATCH(Bonus_StatAn!$B2520,Analysis!$A:$A,0))</f>
        <v>33</v>
      </c>
      <c r="E2520" t="b">
        <f t="shared" si="156"/>
        <v>0</v>
      </c>
      <c r="F2520" t="b">
        <f t="shared" si="157"/>
        <v>1</v>
      </c>
      <c r="G2520" t="str">
        <f t="shared" si="158"/>
        <v/>
      </c>
      <c r="H2520">
        <f t="shared" si="159"/>
        <v>33</v>
      </c>
    </row>
    <row r="2521" spans="2:8" x14ac:dyDescent="0.35">
      <c r="B2521" s="6">
        <v>2518</v>
      </c>
      <c r="C2521" t="str">
        <f>INDEX(state,MATCH(Bonus_StatAn!$B2521,Analysis!$A:$A,0))</f>
        <v>failed</v>
      </c>
      <c r="D2521" s="6">
        <f>INDEX(backers,MATCH(Bonus_StatAn!$B2521,Analysis!$A:$A,0))</f>
        <v>0</v>
      </c>
      <c r="E2521" t="b">
        <f t="shared" si="156"/>
        <v>0</v>
      </c>
      <c r="F2521" t="b">
        <f t="shared" si="157"/>
        <v>1</v>
      </c>
      <c r="G2521" t="str">
        <f t="shared" si="158"/>
        <v/>
      </c>
      <c r="H2521">
        <f t="shared" si="159"/>
        <v>0</v>
      </c>
    </row>
    <row r="2522" spans="2:8" x14ac:dyDescent="0.35">
      <c r="B2522" s="6">
        <v>2519</v>
      </c>
      <c r="C2522" t="str">
        <f>INDEX(state,MATCH(Bonus_StatAn!$B2522,Analysis!$A:$A,0))</f>
        <v>failed</v>
      </c>
      <c r="D2522" s="6">
        <f>INDEX(backers,MATCH(Bonus_StatAn!$B2522,Analysis!$A:$A,0))</f>
        <v>4</v>
      </c>
      <c r="E2522" t="b">
        <f t="shared" si="156"/>
        <v>0</v>
      </c>
      <c r="F2522" t="b">
        <f t="shared" si="157"/>
        <v>1</v>
      </c>
      <c r="G2522" t="str">
        <f t="shared" si="158"/>
        <v/>
      </c>
      <c r="H2522">
        <f t="shared" si="159"/>
        <v>4</v>
      </c>
    </row>
    <row r="2523" spans="2:8" x14ac:dyDescent="0.35">
      <c r="B2523" s="6">
        <v>2520</v>
      </c>
      <c r="C2523" t="str">
        <f>INDEX(state,MATCH(Bonus_StatAn!$B2523,Analysis!$A:$A,0))</f>
        <v>failed</v>
      </c>
      <c r="D2523" s="6">
        <f>INDEX(backers,MATCH(Bonus_StatAn!$B2523,Analysis!$A:$A,0))</f>
        <v>0</v>
      </c>
      <c r="E2523" t="b">
        <f t="shared" si="156"/>
        <v>0</v>
      </c>
      <c r="F2523" t="b">
        <f t="shared" si="157"/>
        <v>1</v>
      </c>
      <c r="G2523" t="str">
        <f t="shared" si="158"/>
        <v/>
      </c>
      <c r="H2523">
        <f t="shared" si="159"/>
        <v>0</v>
      </c>
    </row>
    <row r="2524" spans="2:8" x14ac:dyDescent="0.35">
      <c r="B2524" s="6">
        <v>2521</v>
      </c>
      <c r="C2524" t="str">
        <f>INDEX(state,MATCH(Bonus_StatAn!$B2524,Analysis!$A:$A,0))</f>
        <v>successful</v>
      </c>
      <c r="D2524" s="6">
        <f>INDEX(backers,MATCH(Bonus_StatAn!$B2524,Analysis!$A:$A,0))</f>
        <v>132</v>
      </c>
      <c r="E2524" t="b">
        <f t="shared" si="156"/>
        <v>1</v>
      </c>
      <c r="F2524" t="b">
        <f t="shared" si="157"/>
        <v>0</v>
      </c>
      <c r="G2524">
        <f t="shared" si="158"/>
        <v>132</v>
      </c>
      <c r="H2524" t="str">
        <f t="shared" si="159"/>
        <v/>
      </c>
    </row>
    <row r="2525" spans="2:8" x14ac:dyDescent="0.35">
      <c r="B2525" s="6">
        <v>2522</v>
      </c>
      <c r="C2525" t="str">
        <f>INDEX(state,MATCH(Bonus_StatAn!$B2525,Analysis!$A:$A,0))</f>
        <v>successful</v>
      </c>
      <c r="D2525" s="6">
        <f>INDEX(backers,MATCH(Bonus_StatAn!$B2525,Analysis!$A:$A,0))</f>
        <v>27</v>
      </c>
      <c r="E2525" t="b">
        <f t="shared" si="156"/>
        <v>1</v>
      </c>
      <c r="F2525" t="b">
        <f t="shared" si="157"/>
        <v>0</v>
      </c>
      <c r="G2525">
        <f t="shared" si="158"/>
        <v>27</v>
      </c>
      <c r="H2525" t="str">
        <f t="shared" si="159"/>
        <v/>
      </c>
    </row>
    <row r="2526" spans="2:8" x14ac:dyDescent="0.35">
      <c r="B2526" s="6">
        <v>2523</v>
      </c>
      <c r="C2526" t="str">
        <f>INDEX(state,MATCH(Bonus_StatAn!$B2526,Analysis!$A:$A,0))</f>
        <v>successful</v>
      </c>
      <c r="D2526" s="6">
        <f>INDEX(backers,MATCH(Bonus_StatAn!$B2526,Analysis!$A:$A,0))</f>
        <v>26</v>
      </c>
      <c r="E2526" t="b">
        <f t="shared" si="156"/>
        <v>1</v>
      </c>
      <c r="F2526" t="b">
        <f t="shared" si="157"/>
        <v>0</v>
      </c>
      <c r="G2526">
        <f t="shared" si="158"/>
        <v>26</v>
      </c>
      <c r="H2526" t="str">
        <f t="shared" si="159"/>
        <v/>
      </c>
    </row>
    <row r="2527" spans="2:8" x14ac:dyDescent="0.35">
      <c r="B2527" s="6">
        <v>2524</v>
      </c>
      <c r="C2527" t="str">
        <f>INDEX(state,MATCH(Bonus_StatAn!$B2527,Analysis!$A:$A,0))</f>
        <v>successful</v>
      </c>
      <c r="D2527" s="6">
        <f>INDEX(backers,MATCH(Bonus_StatAn!$B2527,Analysis!$A:$A,0))</f>
        <v>43</v>
      </c>
      <c r="E2527" t="b">
        <f t="shared" si="156"/>
        <v>1</v>
      </c>
      <c r="F2527" t="b">
        <f t="shared" si="157"/>
        <v>0</v>
      </c>
      <c r="G2527">
        <f t="shared" si="158"/>
        <v>43</v>
      </c>
      <c r="H2527" t="str">
        <f t="shared" si="159"/>
        <v/>
      </c>
    </row>
    <row r="2528" spans="2:8" x14ac:dyDescent="0.35">
      <c r="B2528" s="6">
        <v>2525</v>
      </c>
      <c r="C2528" t="str">
        <f>INDEX(state,MATCH(Bonus_StatAn!$B2528,Analysis!$A:$A,0))</f>
        <v>successful</v>
      </c>
      <c r="D2528" s="6">
        <f>INDEX(backers,MATCH(Bonus_StatAn!$B2528,Analysis!$A:$A,0))</f>
        <v>80</v>
      </c>
      <c r="E2528" t="b">
        <f t="shared" si="156"/>
        <v>1</v>
      </c>
      <c r="F2528" t="b">
        <f t="shared" si="157"/>
        <v>0</v>
      </c>
      <c r="G2528">
        <f t="shared" si="158"/>
        <v>80</v>
      </c>
      <c r="H2528" t="str">
        <f t="shared" si="159"/>
        <v/>
      </c>
    </row>
    <row r="2529" spans="2:8" x14ac:dyDescent="0.35">
      <c r="B2529" s="6">
        <v>2526</v>
      </c>
      <c r="C2529" t="str">
        <f>INDEX(state,MATCH(Bonus_StatAn!$B2529,Analysis!$A:$A,0))</f>
        <v>successful</v>
      </c>
      <c r="D2529" s="6">
        <f>INDEX(backers,MATCH(Bonus_StatAn!$B2529,Analysis!$A:$A,0))</f>
        <v>33</v>
      </c>
      <c r="E2529" t="b">
        <f t="shared" si="156"/>
        <v>1</v>
      </c>
      <c r="F2529" t="b">
        <f t="shared" si="157"/>
        <v>0</v>
      </c>
      <c r="G2529">
        <f t="shared" si="158"/>
        <v>33</v>
      </c>
      <c r="H2529" t="str">
        <f t="shared" si="159"/>
        <v/>
      </c>
    </row>
    <row r="2530" spans="2:8" x14ac:dyDescent="0.35">
      <c r="B2530" s="6">
        <v>2527</v>
      </c>
      <c r="C2530" t="str">
        <f>INDEX(state,MATCH(Bonus_StatAn!$B2530,Analysis!$A:$A,0))</f>
        <v>successful</v>
      </c>
      <c r="D2530" s="6">
        <f>INDEX(backers,MATCH(Bonus_StatAn!$B2530,Analysis!$A:$A,0))</f>
        <v>71</v>
      </c>
      <c r="E2530" t="b">
        <f t="shared" si="156"/>
        <v>1</v>
      </c>
      <c r="F2530" t="b">
        <f t="shared" si="157"/>
        <v>0</v>
      </c>
      <c r="G2530">
        <f t="shared" si="158"/>
        <v>71</v>
      </c>
      <c r="H2530" t="str">
        <f t="shared" si="159"/>
        <v/>
      </c>
    </row>
    <row r="2531" spans="2:8" x14ac:dyDescent="0.35">
      <c r="B2531" s="6">
        <v>2528</v>
      </c>
      <c r="C2531" t="str">
        <f>INDEX(state,MATCH(Bonus_StatAn!$B2531,Analysis!$A:$A,0))</f>
        <v>successful</v>
      </c>
      <c r="D2531" s="6">
        <f>INDEX(backers,MATCH(Bonus_StatAn!$B2531,Analysis!$A:$A,0))</f>
        <v>81</v>
      </c>
      <c r="E2531" t="b">
        <f t="shared" si="156"/>
        <v>1</v>
      </c>
      <c r="F2531" t="b">
        <f t="shared" si="157"/>
        <v>0</v>
      </c>
      <c r="G2531">
        <f t="shared" si="158"/>
        <v>81</v>
      </c>
      <c r="H2531" t="str">
        <f t="shared" si="159"/>
        <v/>
      </c>
    </row>
    <row r="2532" spans="2:8" x14ac:dyDescent="0.35">
      <c r="B2532" s="6">
        <v>2529</v>
      </c>
      <c r="C2532" t="str">
        <f>INDEX(state,MATCH(Bonus_StatAn!$B2532,Analysis!$A:$A,0))</f>
        <v>successful</v>
      </c>
      <c r="D2532" s="6">
        <f>INDEX(backers,MATCH(Bonus_StatAn!$B2532,Analysis!$A:$A,0))</f>
        <v>76</v>
      </c>
      <c r="E2532" t="b">
        <f t="shared" si="156"/>
        <v>1</v>
      </c>
      <c r="F2532" t="b">
        <f t="shared" si="157"/>
        <v>0</v>
      </c>
      <c r="G2532">
        <f t="shared" si="158"/>
        <v>76</v>
      </c>
      <c r="H2532" t="str">
        <f t="shared" si="159"/>
        <v/>
      </c>
    </row>
    <row r="2533" spans="2:8" x14ac:dyDescent="0.35">
      <c r="B2533" s="6">
        <v>2530</v>
      </c>
      <c r="C2533" t="str">
        <f>INDEX(state,MATCH(Bonus_StatAn!$B2533,Analysis!$A:$A,0))</f>
        <v>successful</v>
      </c>
      <c r="D2533" s="6">
        <f>INDEX(backers,MATCH(Bonus_StatAn!$B2533,Analysis!$A:$A,0))</f>
        <v>48</v>
      </c>
      <c r="E2533" t="b">
        <f t="shared" si="156"/>
        <v>1</v>
      </c>
      <c r="F2533" t="b">
        <f t="shared" si="157"/>
        <v>0</v>
      </c>
      <c r="G2533">
        <f t="shared" si="158"/>
        <v>48</v>
      </c>
      <c r="H2533" t="str">
        <f t="shared" si="159"/>
        <v/>
      </c>
    </row>
    <row r="2534" spans="2:8" x14ac:dyDescent="0.35">
      <c r="B2534" s="6">
        <v>2531</v>
      </c>
      <c r="C2534" t="str">
        <f>INDEX(state,MATCH(Bonus_StatAn!$B2534,Analysis!$A:$A,0))</f>
        <v>successful</v>
      </c>
      <c r="D2534" s="6">
        <f>INDEX(backers,MATCH(Bonus_StatAn!$B2534,Analysis!$A:$A,0))</f>
        <v>61</v>
      </c>
      <c r="E2534" t="b">
        <f t="shared" si="156"/>
        <v>1</v>
      </c>
      <c r="F2534" t="b">
        <f t="shared" si="157"/>
        <v>0</v>
      </c>
      <c r="G2534">
        <f t="shared" si="158"/>
        <v>61</v>
      </c>
      <c r="H2534" t="str">
        <f t="shared" si="159"/>
        <v/>
      </c>
    </row>
    <row r="2535" spans="2:8" x14ac:dyDescent="0.35">
      <c r="B2535" s="6">
        <v>2532</v>
      </c>
      <c r="C2535" t="str">
        <f>INDEX(state,MATCH(Bonus_StatAn!$B2535,Analysis!$A:$A,0))</f>
        <v>successful</v>
      </c>
      <c r="D2535" s="6">
        <f>INDEX(backers,MATCH(Bonus_StatAn!$B2535,Analysis!$A:$A,0))</f>
        <v>60</v>
      </c>
      <c r="E2535" t="b">
        <f t="shared" si="156"/>
        <v>1</v>
      </c>
      <c r="F2535" t="b">
        <f t="shared" si="157"/>
        <v>0</v>
      </c>
      <c r="G2535">
        <f t="shared" si="158"/>
        <v>60</v>
      </c>
      <c r="H2535" t="str">
        <f t="shared" si="159"/>
        <v/>
      </c>
    </row>
    <row r="2536" spans="2:8" x14ac:dyDescent="0.35">
      <c r="B2536" s="6">
        <v>2533</v>
      </c>
      <c r="C2536" t="str">
        <f>INDEX(state,MATCH(Bonus_StatAn!$B2536,Analysis!$A:$A,0))</f>
        <v>successful</v>
      </c>
      <c r="D2536" s="6">
        <f>INDEX(backers,MATCH(Bonus_StatAn!$B2536,Analysis!$A:$A,0))</f>
        <v>136</v>
      </c>
      <c r="E2536" t="b">
        <f t="shared" si="156"/>
        <v>1</v>
      </c>
      <c r="F2536" t="b">
        <f t="shared" si="157"/>
        <v>0</v>
      </c>
      <c r="G2536">
        <f t="shared" si="158"/>
        <v>136</v>
      </c>
      <c r="H2536" t="str">
        <f t="shared" si="159"/>
        <v/>
      </c>
    </row>
    <row r="2537" spans="2:8" x14ac:dyDescent="0.35">
      <c r="B2537" s="6">
        <v>2534</v>
      </c>
      <c r="C2537" t="str">
        <f>INDEX(state,MATCH(Bonus_StatAn!$B2537,Analysis!$A:$A,0))</f>
        <v>successful</v>
      </c>
      <c r="D2537" s="6">
        <f>INDEX(backers,MATCH(Bonus_StatAn!$B2537,Analysis!$A:$A,0))</f>
        <v>14</v>
      </c>
      <c r="E2537" t="b">
        <f t="shared" si="156"/>
        <v>1</v>
      </c>
      <c r="F2537" t="b">
        <f t="shared" si="157"/>
        <v>0</v>
      </c>
      <c r="G2537">
        <f t="shared" si="158"/>
        <v>14</v>
      </c>
      <c r="H2537" t="str">
        <f t="shared" si="159"/>
        <v/>
      </c>
    </row>
    <row r="2538" spans="2:8" x14ac:dyDescent="0.35">
      <c r="B2538" s="6">
        <v>2535</v>
      </c>
      <c r="C2538" t="str">
        <f>INDEX(state,MATCH(Bonus_StatAn!$B2538,Analysis!$A:$A,0))</f>
        <v>successful</v>
      </c>
      <c r="D2538" s="6">
        <f>INDEX(backers,MATCH(Bonus_StatAn!$B2538,Analysis!$A:$A,0))</f>
        <v>78</v>
      </c>
      <c r="E2538" t="b">
        <f t="shared" si="156"/>
        <v>1</v>
      </c>
      <c r="F2538" t="b">
        <f t="shared" si="157"/>
        <v>0</v>
      </c>
      <c r="G2538">
        <f t="shared" si="158"/>
        <v>78</v>
      </c>
      <c r="H2538" t="str">
        <f t="shared" si="159"/>
        <v/>
      </c>
    </row>
    <row r="2539" spans="2:8" x14ac:dyDescent="0.35">
      <c r="B2539" s="6">
        <v>2536</v>
      </c>
      <c r="C2539" t="str">
        <f>INDEX(state,MATCH(Bonus_StatAn!$B2539,Analysis!$A:$A,0))</f>
        <v>successful</v>
      </c>
      <c r="D2539" s="6">
        <f>INDEX(backers,MATCH(Bonus_StatAn!$B2539,Analysis!$A:$A,0))</f>
        <v>4</v>
      </c>
      <c r="E2539" t="b">
        <f t="shared" si="156"/>
        <v>1</v>
      </c>
      <c r="F2539" t="b">
        <f t="shared" si="157"/>
        <v>0</v>
      </c>
      <c r="G2539">
        <f t="shared" si="158"/>
        <v>4</v>
      </c>
      <c r="H2539" t="str">
        <f t="shared" si="159"/>
        <v/>
      </c>
    </row>
    <row r="2540" spans="2:8" x14ac:dyDescent="0.35">
      <c r="B2540" s="6">
        <v>2537</v>
      </c>
      <c r="C2540" t="str">
        <f>INDEX(state,MATCH(Bonus_StatAn!$B2540,Analysis!$A:$A,0))</f>
        <v>successful</v>
      </c>
      <c r="D2540" s="6">
        <f>INDEX(backers,MATCH(Bonus_StatAn!$B2540,Analysis!$A:$A,0))</f>
        <v>11</v>
      </c>
      <c r="E2540" t="b">
        <f t="shared" si="156"/>
        <v>1</v>
      </c>
      <c r="F2540" t="b">
        <f t="shared" si="157"/>
        <v>0</v>
      </c>
      <c r="G2540">
        <f t="shared" si="158"/>
        <v>11</v>
      </c>
      <c r="H2540" t="str">
        <f t="shared" si="159"/>
        <v/>
      </c>
    </row>
    <row r="2541" spans="2:8" x14ac:dyDescent="0.35">
      <c r="B2541" s="6">
        <v>2538</v>
      </c>
      <c r="C2541" t="str">
        <f>INDEX(state,MATCH(Bonus_StatAn!$B2541,Analysis!$A:$A,0))</f>
        <v>successful</v>
      </c>
      <c r="D2541" s="6">
        <f>INDEX(backers,MATCH(Bonus_StatAn!$B2541,Analysis!$A:$A,0))</f>
        <v>185</v>
      </c>
      <c r="E2541" t="b">
        <f t="shared" si="156"/>
        <v>1</v>
      </c>
      <c r="F2541" t="b">
        <f t="shared" si="157"/>
        <v>0</v>
      </c>
      <c r="G2541">
        <f t="shared" si="158"/>
        <v>185</v>
      </c>
      <c r="H2541" t="str">
        <f t="shared" si="159"/>
        <v/>
      </c>
    </row>
    <row r="2542" spans="2:8" x14ac:dyDescent="0.35">
      <c r="B2542" s="6">
        <v>2539</v>
      </c>
      <c r="C2542" t="str">
        <f>INDEX(state,MATCH(Bonus_StatAn!$B2542,Analysis!$A:$A,0))</f>
        <v>successful</v>
      </c>
      <c r="D2542" s="6">
        <f>INDEX(backers,MATCH(Bonus_StatAn!$B2542,Analysis!$A:$A,0))</f>
        <v>59</v>
      </c>
      <c r="E2542" t="b">
        <f t="shared" si="156"/>
        <v>1</v>
      </c>
      <c r="F2542" t="b">
        <f t="shared" si="157"/>
        <v>0</v>
      </c>
      <c r="G2542">
        <f t="shared" si="158"/>
        <v>59</v>
      </c>
      <c r="H2542" t="str">
        <f t="shared" si="159"/>
        <v/>
      </c>
    </row>
    <row r="2543" spans="2:8" x14ac:dyDescent="0.35">
      <c r="B2543" s="6">
        <v>2540</v>
      </c>
      <c r="C2543" t="str">
        <f>INDEX(state,MATCH(Bonus_StatAn!$B2543,Analysis!$A:$A,0))</f>
        <v>successful</v>
      </c>
      <c r="D2543" s="6">
        <f>INDEX(backers,MATCH(Bonus_StatAn!$B2543,Analysis!$A:$A,0))</f>
        <v>27</v>
      </c>
      <c r="E2543" t="b">
        <f t="shared" si="156"/>
        <v>1</v>
      </c>
      <c r="F2543" t="b">
        <f t="shared" si="157"/>
        <v>0</v>
      </c>
      <c r="G2543">
        <f t="shared" si="158"/>
        <v>27</v>
      </c>
      <c r="H2543" t="str">
        <f t="shared" si="159"/>
        <v/>
      </c>
    </row>
    <row r="2544" spans="2:8" x14ac:dyDescent="0.35">
      <c r="B2544" s="6">
        <v>2541</v>
      </c>
      <c r="C2544" t="str">
        <f>INDEX(state,MATCH(Bonus_StatAn!$B2544,Analysis!$A:$A,0))</f>
        <v>successful</v>
      </c>
      <c r="D2544" s="6">
        <f>INDEX(backers,MATCH(Bonus_StatAn!$B2544,Analysis!$A:$A,0))</f>
        <v>63</v>
      </c>
      <c r="E2544" t="b">
        <f t="shared" si="156"/>
        <v>1</v>
      </c>
      <c r="F2544" t="b">
        <f t="shared" si="157"/>
        <v>0</v>
      </c>
      <c r="G2544">
        <f t="shared" si="158"/>
        <v>63</v>
      </c>
      <c r="H2544" t="str">
        <f t="shared" si="159"/>
        <v/>
      </c>
    </row>
    <row r="2545" spans="2:8" x14ac:dyDescent="0.35">
      <c r="B2545" s="6">
        <v>2542</v>
      </c>
      <c r="C2545" t="str">
        <f>INDEX(state,MATCH(Bonus_StatAn!$B2545,Analysis!$A:$A,0))</f>
        <v>successful</v>
      </c>
      <c r="D2545" s="6">
        <f>INDEX(backers,MATCH(Bonus_StatAn!$B2545,Analysis!$A:$A,0))</f>
        <v>13</v>
      </c>
      <c r="E2545" t="b">
        <f t="shared" si="156"/>
        <v>1</v>
      </c>
      <c r="F2545" t="b">
        <f t="shared" si="157"/>
        <v>0</v>
      </c>
      <c r="G2545">
        <f t="shared" si="158"/>
        <v>13</v>
      </c>
      <c r="H2545" t="str">
        <f t="shared" si="159"/>
        <v/>
      </c>
    </row>
    <row r="2546" spans="2:8" x14ac:dyDescent="0.35">
      <c r="B2546" s="6">
        <v>2543</v>
      </c>
      <c r="C2546" t="str">
        <f>INDEX(state,MATCH(Bonus_StatAn!$B2546,Analysis!$A:$A,0))</f>
        <v>successful</v>
      </c>
      <c r="D2546" s="6">
        <f>INDEX(backers,MATCH(Bonus_StatAn!$B2546,Analysis!$A:$A,0))</f>
        <v>13</v>
      </c>
      <c r="E2546" t="b">
        <f t="shared" si="156"/>
        <v>1</v>
      </c>
      <c r="F2546" t="b">
        <f t="shared" si="157"/>
        <v>0</v>
      </c>
      <c r="G2546">
        <f t="shared" si="158"/>
        <v>13</v>
      </c>
      <c r="H2546" t="str">
        <f t="shared" si="159"/>
        <v/>
      </c>
    </row>
    <row r="2547" spans="2:8" x14ac:dyDescent="0.35">
      <c r="B2547" s="6">
        <v>2544</v>
      </c>
      <c r="C2547" t="str">
        <f>INDEX(state,MATCH(Bonus_StatAn!$B2547,Analysis!$A:$A,0))</f>
        <v>successful</v>
      </c>
      <c r="D2547" s="6">
        <f>INDEX(backers,MATCH(Bonus_StatAn!$B2547,Analysis!$A:$A,0))</f>
        <v>57</v>
      </c>
      <c r="E2547" t="b">
        <f t="shared" si="156"/>
        <v>1</v>
      </c>
      <c r="F2547" t="b">
        <f t="shared" si="157"/>
        <v>0</v>
      </c>
      <c r="G2547">
        <f t="shared" si="158"/>
        <v>57</v>
      </c>
      <c r="H2547" t="str">
        <f t="shared" si="159"/>
        <v/>
      </c>
    </row>
    <row r="2548" spans="2:8" x14ac:dyDescent="0.35">
      <c r="B2548" s="6">
        <v>2545</v>
      </c>
      <c r="C2548" t="str">
        <f>INDEX(state,MATCH(Bonus_StatAn!$B2548,Analysis!$A:$A,0))</f>
        <v>successful</v>
      </c>
      <c r="D2548" s="6">
        <f>INDEX(backers,MATCH(Bonus_StatAn!$B2548,Analysis!$A:$A,0))</f>
        <v>61</v>
      </c>
      <c r="E2548" t="b">
        <f t="shared" si="156"/>
        <v>1</v>
      </c>
      <c r="F2548" t="b">
        <f t="shared" si="157"/>
        <v>0</v>
      </c>
      <c r="G2548">
        <f t="shared" si="158"/>
        <v>61</v>
      </c>
      <c r="H2548" t="str">
        <f t="shared" si="159"/>
        <v/>
      </c>
    </row>
    <row r="2549" spans="2:8" x14ac:dyDescent="0.35">
      <c r="B2549" s="6">
        <v>2546</v>
      </c>
      <c r="C2549" t="str">
        <f>INDEX(state,MATCH(Bonus_StatAn!$B2549,Analysis!$A:$A,0))</f>
        <v>successful</v>
      </c>
      <c r="D2549" s="6">
        <f>INDEX(backers,MATCH(Bonus_StatAn!$B2549,Analysis!$A:$A,0))</f>
        <v>65</v>
      </c>
      <c r="E2549" t="b">
        <f t="shared" si="156"/>
        <v>1</v>
      </c>
      <c r="F2549" t="b">
        <f t="shared" si="157"/>
        <v>0</v>
      </c>
      <c r="G2549">
        <f t="shared" si="158"/>
        <v>65</v>
      </c>
      <c r="H2549" t="str">
        <f t="shared" si="159"/>
        <v/>
      </c>
    </row>
    <row r="2550" spans="2:8" x14ac:dyDescent="0.35">
      <c r="B2550" s="6">
        <v>2547</v>
      </c>
      <c r="C2550" t="str">
        <f>INDEX(state,MATCH(Bonus_StatAn!$B2550,Analysis!$A:$A,0))</f>
        <v>successful</v>
      </c>
      <c r="D2550" s="6">
        <f>INDEX(backers,MATCH(Bonus_StatAn!$B2550,Analysis!$A:$A,0))</f>
        <v>134</v>
      </c>
      <c r="E2550" t="b">
        <f t="shared" si="156"/>
        <v>1</v>
      </c>
      <c r="F2550" t="b">
        <f t="shared" si="157"/>
        <v>0</v>
      </c>
      <c r="G2550">
        <f t="shared" si="158"/>
        <v>134</v>
      </c>
      <c r="H2550" t="str">
        <f t="shared" si="159"/>
        <v/>
      </c>
    </row>
    <row r="2551" spans="2:8" x14ac:dyDescent="0.35">
      <c r="B2551" s="6">
        <v>2548</v>
      </c>
      <c r="C2551" t="str">
        <f>INDEX(state,MATCH(Bonus_StatAn!$B2551,Analysis!$A:$A,0))</f>
        <v>successful</v>
      </c>
      <c r="D2551" s="6">
        <f>INDEX(backers,MATCH(Bonus_StatAn!$B2551,Analysis!$A:$A,0))</f>
        <v>37</v>
      </c>
      <c r="E2551" t="b">
        <f t="shared" si="156"/>
        <v>1</v>
      </c>
      <c r="F2551" t="b">
        <f t="shared" si="157"/>
        <v>0</v>
      </c>
      <c r="G2551">
        <f t="shared" si="158"/>
        <v>37</v>
      </c>
      <c r="H2551" t="str">
        <f t="shared" si="159"/>
        <v/>
      </c>
    </row>
    <row r="2552" spans="2:8" x14ac:dyDescent="0.35">
      <c r="B2552" s="6">
        <v>2549</v>
      </c>
      <c r="C2552" t="str">
        <f>INDEX(state,MATCH(Bonus_StatAn!$B2552,Analysis!$A:$A,0))</f>
        <v>successful</v>
      </c>
      <c r="D2552" s="6">
        <f>INDEX(backers,MATCH(Bonus_StatAn!$B2552,Analysis!$A:$A,0))</f>
        <v>37</v>
      </c>
      <c r="E2552" t="b">
        <f t="shared" si="156"/>
        <v>1</v>
      </c>
      <c r="F2552" t="b">
        <f t="shared" si="157"/>
        <v>0</v>
      </c>
      <c r="G2552">
        <f t="shared" si="158"/>
        <v>37</v>
      </c>
      <c r="H2552" t="str">
        <f t="shared" si="159"/>
        <v/>
      </c>
    </row>
    <row r="2553" spans="2:8" x14ac:dyDescent="0.35">
      <c r="B2553" s="6">
        <v>2550</v>
      </c>
      <c r="C2553" t="str">
        <f>INDEX(state,MATCH(Bonus_StatAn!$B2553,Analysis!$A:$A,0))</f>
        <v>successful</v>
      </c>
      <c r="D2553" s="6">
        <f>INDEX(backers,MATCH(Bonus_StatAn!$B2553,Analysis!$A:$A,0))</f>
        <v>150</v>
      </c>
      <c r="E2553" t="b">
        <f t="shared" si="156"/>
        <v>1</v>
      </c>
      <c r="F2553" t="b">
        <f t="shared" si="157"/>
        <v>0</v>
      </c>
      <c r="G2553">
        <f t="shared" si="158"/>
        <v>150</v>
      </c>
      <c r="H2553" t="str">
        <f t="shared" si="159"/>
        <v/>
      </c>
    </row>
    <row r="2554" spans="2:8" x14ac:dyDescent="0.35">
      <c r="B2554" s="6">
        <v>2551</v>
      </c>
      <c r="C2554" t="str">
        <f>INDEX(state,MATCH(Bonus_StatAn!$B2554,Analysis!$A:$A,0))</f>
        <v>successful</v>
      </c>
      <c r="D2554" s="6">
        <f>INDEX(backers,MATCH(Bonus_StatAn!$B2554,Analysis!$A:$A,0))</f>
        <v>56</v>
      </c>
      <c r="E2554" t="b">
        <f t="shared" si="156"/>
        <v>1</v>
      </c>
      <c r="F2554" t="b">
        <f t="shared" si="157"/>
        <v>0</v>
      </c>
      <c r="G2554">
        <f t="shared" si="158"/>
        <v>56</v>
      </c>
      <c r="H2554" t="str">
        <f t="shared" si="159"/>
        <v/>
      </c>
    </row>
    <row r="2555" spans="2:8" x14ac:dyDescent="0.35">
      <c r="B2555" s="6">
        <v>2552</v>
      </c>
      <c r="C2555" t="str">
        <f>INDEX(state,MATCH(Bonus_StatAn!$B2555,Analysis!$A:$A,0))</f>
        <v>successful</v>
      </c>
      <c r="D2555" s="6">
        <f>INDEX(backers,MATCH(Bonus_StatAn!$B2555,Analysis!$A:$A,0))</f>
        <v>18</v>
      </c>
      <c r="E2555" t="b">
        <f t="shared" si="156"/>
        <v>1</v>
      </c>
      <c r="F2555" t="b">
        <f t="shared" si="157"/>
        <v>0</v>
      </c>
      <c r="G2555">
        <f t="shared" si="158"/>
        <v>18</v>
      </c>
      <c r="H2555" t="str">
        <f t="shared" si="159"/>
        <v/>
      </c>
    </row>
    <row r="2556" spans="2:8" x14ac:dyDescent="0.35">
      <c r="B2556" s="6">
        <v>2553</v>
      </c>
      <c r="C2556" t="str">
        <f>INDEX(state,MATCH(Bonus_StatAn!$B2556,Analysis!$A:$A,0))</f>
        <v>successful</v>
      </c>
      <c r="D2556" s="6">
        <f>INDEX(backers,MATCH(Bonus_StatAn!$B2556,Analysis!$A:$A,0))</f>
        <v>60</v>
      </c>
      <c r="E2556" t="b">
        <f t="shared" si="156"/>
        <v>1</v>
      </c>
      <c r="F2556" t="b">
        <f t="shared" si="157"/>
        <v>0</v>
      </c>
      <c r="G2556">
        <f t="shared" si="158"/>
        <v>60</v>
      </c>
      <c r="H2556" t="str">
        <f t="shared" si="159"/>
        <v/>
      </c>
    </row>
    <row r="2557" spans="2:8" x14ac:dyDescent="0.35">
      <c r="B2557" s="6">
        <v>2554</v>
      </c>
      <c r="C2557" t="str">
        <f>INDEX(state,MATCH(Bonus_StatAn!$B2557,Analysis!$A:$A,0))</f>
        <v>successful</v>
      </c>
      <c r="D2557" s="6">
        <f>INDEX(backers,MATCH(Bonus_StatAn!$B2557,Analysis!$A:$A,0))</f>
        <v>67</v>
      </c>
      <c r="E2557" t="b">
        <f t="shared" si="156"/>
        <v>1</v>
      </c>
      <c r="F2557" t="b">
        <f t="shared" si="157"/>
        <v>0</v>
      </c>
      <c r="G2557">
        <f t="shared" si="158"/>
        <v>67</v>
      </c>
      <c r="H2557" t="str">
        <f t="shared" si="159"/>
        <v/>
      </c>
    </row>
    <row r="2558" spans="2:8" x14ac:dyDescent="0.35">
      <c r="B2558" s="6">
        <v>2555</v>
      </c>
      <c r="C2558" t="str">
        <f>INDEX(state,MATCH(Bonus_StatAn!$B2558,Analysis!$A:$A,0))</f>
        <v>successful</v>
      </c>
      <c r="D2558" s="6">
        <f>INDEX(backers,MATCH(Bonus_StatAn!$B2558,Analysis!$A:$A,0))</f>
        <v>35</v>
      </c>
      <c r="E2558" t="b">
        <f t="shared" si="156"/>
        <v>1</v>
      </c>
      <c r="F2558" t="b">
        <f t="shared" si="157"/>
        <v>0</v>
      </c>
      <c r="G2558">
        <f t="shared" si="158"/>
        <v>35</v>
      </c>
      <c r="H2558" t="str">
        <f t="shared" si="159"/>
        <v/>
      </c>
    </row>
    <row r="2559" spans="2:8" x14ac:dyDescent="0.35">
      <c r="B2559" s="6">
        <v>2556</v>
      </c>
      <c r="C2559" t="str">
        <f>INDEX(state,MATCH(Bonus_StatAn!$B2559,Analysis!$A:$A,0))</f>
        <v>successful</v>
      </c>
      <c r="D2559" s="6">
        <f>INDEX(backers,MATCH(Bonus_StatAn!$B2559,Analysis!$A:$A,0))</f>
        <v>34</v>
      </c>
      <c r="E2559" t="b">
        <f t="shared" si="156"/>
        <v>1</v>
      </c>
      <c r="F2559" t="b">
        <f t="shared" si="157"/>
        <v>0</v>
      </c>
      <c r="G2559">
        <f t="shared" si="158"/>
        <v>34</v>
      </c>
      <c r="H2559" t="str">
        <f t="shared" si="159"/>
        <v/>
      </c>
    </row>
    <row r="2560" spans="2:8" x14ac:dyDescent="0.35">
      <c r="B2560" s="6">
        <v>2557</v>
      </c>
      <c r="C2560" t="str">
        <f>INDEX(state,MATCH(Bonus_StatAn!$B2560,Analysis!$A:$A,0))</f>
        <v>successful</v>
      </c>
      <c r="D2560" s="6">
        <f>INDEX(backers,MATCH(Bonus_StatAn!$B2560,Analysis!$A:$A,0))</f>
        <v>36</v>
      </c>
      <c r="E2560" t="b">
        <f t="shared" si="156"/>
        <v>1</v>
      </c>
      <c r="F2560" t="b">
        <f t="shared" si="157"/>
        <v>0</v>
      </c>
      <c r="G2560">
        <f t="shared" si="158"/>
        <v>36</v>
      </c>
      <c r="H2560" t="str">
        <f t="shared" si="159"/>
        <v/>
      </c>
    </row>
    <row r="2561" spans="2:8" x14ac:dyDescent="0.35">
      <c r="B2561" s="6">
        <v>2558</v>
      </c>
      <c r="C2561" t="str">
        <f>INDEX(state,MATCH(Bonus_StatAn!$B2561,Analysis!$A:$A,0))</f>
        <v>successful</v>
      </c>
      <c r="D2561" s="6">
        <f>INDEX(backers,MATCH(Bonus_StatAn!$B2561,Analysis!$A:$A,0))</f>
        <v>18</v>
      </c>
      <c r="E2561" t="b">
        <f t="shared" si="156"/>
        <v>1</v>
      </c>
      <c r="F2561" t="b">
        <f t="shared" si="157"/>
        <v>0</v>
      </c>
      <c r="G2561">
        <f t="shared" si="158"/>
        <v>18</v>
      </c>
      <c r="H2561" t="str">
        <f t="shared" si="159"/>
        <v/>
      </c>
    </row>
    <row r="2562" spans="2:8" x14ac:dyDescent="0.35">
      <c r="B2562" s="6">
        <v>2559</v>
      </c>
      <c r="C2562" t="str">
        <f>INDEX(state,MATCH(Bonus_StatAn!$B2562,Analysis!$A:$A,0))</f>
        <v>successful</v>
      </c>
      <c r="D2562" s="6">
        <f>INDEX(backers,MATCH(Bonus_StatAn!$B2562,Analysis!$A:$A,0))</f>
        <v>25</v>
      </c>
      <c r="E2562" t="b">
        <f t="shared" si="156"/>
        <v>1</v>
      </c>
      <c r="F2562" t="b">
        <f t="shared" si="157"/>
        <v>0</v>
      </c>
      <c r="G2562">
        <f t="shared" si="158"/>
        <v>25</v>
      </c>
      <c r="H2562" t="str">
        <f t="shared" si="159"/>
        <v/>
      </c>
    </row>
    <row r="2563" spans="2:8" x14ac:dyDescent="0.35">
      <c r="B2563" s="6">
        <v>2560</v>
      </c>
      <c r="C2563" t="str">
        <f>INDEX(state,MATCH(Bonus_StatAn!$B2563,Analysis!$A:$A,0))</f>
        <v>successful</v>
      </c>
      <c r="D2563" s="6">
        <f>INDEX(backers,MATCH(Bonus_StatAn!$B2563,Analysis!$A:$A,0))</f>
        <v>21</v>
      </c>
      <c r="E2563" t="b">
        <f t="shared" si="156"/>
        <v>1</v>
      </c>
      <c r="F2563" t="b">
        <f t="shared" si="157"/>
        <v>0</v>
      </c>
      <c r="G2563">
        <f t="shared" si="158"/>
        <v>21</v>
      </c>
      <c r="H2563" t="str">
        <f t="shared" si="159"/>
        <v/>
      </c>
    </row>
    <row r="2564" spans="2:8" x14ac:dyDescent="0.35">
      <c r="B2564" s="6">
        <v>2561</v>
      </c>
      <c r="C2564" t="str">
        <f>INDEX(state,MATCH(Bonus_StatAn!$B2564,Analysis!$A:$A,0))</f>
        <v>canceled</v>
      </c>
      <c r="D2564" s="6">
        <f>INDEX(backers,MATCH(Bonus_StatAn!$B2564,Analysis!$A:$A,0))</f>
        <v>0</v>
      </c>
      <c r="E2564" t="b">
        <f t="shared" ref="E2564:E2627" si="160">$C2564="successful"</f>
        <v>0</v>
      </c>
      <c r="F2564" t="b">
        <f t="shared" ref="F2564:F2627" si="161">OR($C2564="canceled", $C2564="failed")</f>
        <v>1</v>
      </c>
      <c r="G2564" t="str">
        <f t="shared" ref="G2564:G2627" si="162">IF($E2564, D2564, "")</f>
        <v/>
      </c>
      <c r="H2564">
        <f t="shared" ref="H2564:H2627" si="163">IF(F2564, D2564, "")</f>
        <v>0</v>
      </c>
    </row>
    <row r="2565" spans="2:8" x14ac:dyDescent="0.35">
      <c r="B2565" s="6">
        <v>2562</v>
      </c>
      <c r="C2565" t="str">
        <f>INDEX(state,MATCH(Bonus_StatAn!$B2565,Analysis!$A:$A,0))</f>
        <v>canceled</v>
      </c>
      <c r="D2565" s="6">
        <f>INDEX(backers,MATCH(Bonus_StatAn!$B2565,Analysis!$A:$A,0))</f>
        <v>3</v>
      </c>
      <c r="E2565" t="b">
        <f t="shared" si="160"/>
        <v>0</v>
      </c>
      <c r="F2565" t="b">
        <f t="shared" si="161"/>
        <v>1</v>
      </c>
      <c r="G2565" t="str">
        <f t="shared" si="162"/>
        <v/>
      </c>
      <c r="H2565">
        <f t="shared" si="163"/>
        <v>3</v>
      </c>
    </row>
    <row r="2566" spans="2:8" x14ac:dyDescent="0.35">
      <c r="B2566" s="6">
        <v>2563</v>
      </c>
      <c r="C2566" t="str">
        <f>INDEX(state,MATCH(Bonus_StatAn!$B2566,Analysis!$A:$A,0))</f>
        <v>canceled</v>
      </c>
      <c r="D2566" s="6">
        <f>INDEX(backers,MATCH(Bonus_StatAn!$B2566,Analysis!$A:$A,0))</f>
        <v>0</v>
      </c>
      <c r="E2566" t="b">
        <f t="shared" si="160"/>
        <v>0</v>
      </c>
      <c r="F2566" t="b">
        <f t="shared" si="161"/>
        <v>1</v>
      </c>
      <c r="G2566" t="str">
        <f t="shared" si="162"/>
        <v/>
      </c>
      <c r="H2566">
        <f t="shared" si="163"/>
        <v>0</v>
      </c>
    </row>
    <row r="2567" spans="2:8" x14ac:dyDescent="0.35">
      <c r="B2567" s="6">
        <v>2564</v>
      </c>
      <c r="C2567" t="str">
        <f>INDEX(state,MATCH(Bonus_StatAn!$B2567,Analysis!$A:$A,0))</f>
        <v>canceled</v>
      </c>
      <c r="D2567" s="6">
        <f>INDEX(backers,MATCH(Bonus_StatAn!$B2567,Analysis!$A:$A,0))</f>
        <v>0</v>
      </c>
      <c r="E2567" t="b">
        <f t="shared" si="160"/>
        <v>0</v>
      </c>
      <c r="F2567" t="b">
        <f t="shared" si="161"/>
        <v>1</v>
      </c>
      <c r="G2567" t="str">
        <f t="shared" si="162"/>
        <v/>
      </c>
      <c r="H2567">
        <f t="shared" si="163"/>
        <v>0</v>
      </c>
    </row>
    <row r="2568" spans="2:8" x14ac:dyDescent="0.35">
      <c r="B2568" s="6">
        <v>2565</v>
      </c>
      <c r="C2568" t="str">
        <f>INDEX(state,MATCH(Bonus_StatAn!$B2568,Analysis!$A:$A,0))</f>
        <v>canceled</v>
      </c>
      <c r="D2568" s="6">
        <f>INDEX(backers,MATCH(Bonus_StatAn!$B2568,Analysis!$A:$A,0))</f>
        <v>1</v>
      </c>
      <c r="E2568" t="b">
        <f t="shared" si="160"/>
        <v>0</v>
      </c>
      <c r="F2568" t="b">
        <f t="shared" si="161"/>
        <v>1</v>
      </c>
      <c r="G2568" t="str">
        <f t="shared" si="162"/>
        <v/>
      </c>
      <c r="H2568">
        <f t="shared" si="163"/>
        <v>1</v>
      </c>
    </row>
    <row r="2569" spans="2:8" x14ac:dyDescent="0.35">
      <c r="B2569" s="6">
        <v>2566</v>
      </c>
      <c r="C2569" t="str">
        <f>INDEX(state,MATCH(Bonus_StatAn!$B2569,Analysis!$A:$A,0))</f>
        <v>canceled</v>
      </c>
      <c r="D2569" s="6">
        <f>INDEX(backers,MATCH(Bonus_StatAn!$B2569,Analysis!$A:$A,0))</f>
        <v>0</v>
      </c>
      <c r="E2569" t="b">
        <f t="shared" si="160"/>
        <v>0</v>
      </c>
      <c r="F2569" t="b">
        <f t="shared" si="161"/>
        <v>1</v>
      </c>
      <c r="G2569" t="str">
        <f t="shared" si="162"/>
        <v/>
      </c>
      <c r="H2569">
        <f t="shared" si="163"/>
        <v>0</v>
      </c>
    </row>
    <row r="2570" spans="2:8" x14ac:dyDescent="0.35">
      <c r="B2570" s="6">
        <v>2567</v>
      </c>
      <c r="C2570" t="str">
        <f>INDEX(state,MATCH(Bonus_StatAn!$B2570,Analysis!$A:$A,0))</f>
        <v>canceled</v>
      </c>
      <c r="D2570" s="6">
        <f>INDEX(backers,MATCH(Bonus_StatAn!$B2570,Analysis!$A:$A,0))</f>
        <v>2</v>
      </c>
      <c r="E2570" t="b">
        <f t="shared" si="160"/>
        <v>0</v>
      </c>
      <c r="F2570" t="b">
        <f t="shared" si="161"/>
        <v>1</v>
      </c>
      <c r="G2570" t="str">
        <f t="shared" si="162"/>
        <v/>
      </c>
      <c r="H2570">
        <f t="shared" si="163"/>
        <v>2</v>
      </c>
    </row>
    <row r="2571" spans="2:8" x14ac:dyDescent="0.35">
      <c r="B2571" s="6">
        <v>2568</v>
      </c>
      <c r="C2571" t="str">
        <f>INDEX(state,MATCH(Bonus_StatAn!$B2571,Analysis!$A:$A,0))</f>
        <v>canceled</v>
      </c>
      <c r="D2571" s="6">
        <f>INDEX(backers,MATCH(Bonus_StatAn!$B2571,Analysis!$A:$A,0))</f>
        <v>1</v>
      </c>
      <c r="E2571" t="b">
        <f t="shared" si="160"/>
        <v>0</v>
      </c>
      <c r="F2571" t="b">
        <f t="shared" si="161"/>
        <v>1</v>
      </c>
      <c r="G2571" t="str">
        <f t="shared" si="162"/>
        <v/>
      </c>
      <c r="H2571">
        <f t="shared" si="163"/>
        <v>1</v>
      </c>
    </row>
    <row r="2572" spans="2:8" x14ac:dyDescent="0.35">
      <c r="B2572" s="6">
        <v>2569</v>
      </c>
      <c r="C2572" t="str">
        <f>INDEX(state,MATCH(Bonus_StatAn!$B2572,Analysis!$A:$A,0))</f>
        <v>canceled</v>
      </c>
      <c r="D2572" s="6">
        <f>INDEX(backers,MATCH(Bonus_StatAn!$B2572,Analysis!$A:$A,0))</f>
        <v>2</v>
      </c>
      <c r="E2572" t="b">
        <f t="shared" si="160"/>
        <v>0</v>
      </c>
      <c r="F2572" t="b">
        <f t="shared" si="161"/>
        <v>1</v>
      </c>
      <c r="G2572" t="str">
        <f t="shared" si="162"/>
        <v/>
      </c>
      <c r="H2572">
        <f t="shared" si="163"/>
        <v>2</v>
      </c>
    </row>
    <row r="2573" spans="2:8" x14ac:dyDescent="0.35">
      <c r="B2573" s="6">
        <v>2570</v>
      </c>
      <c r="C2573" t="str">
        <f>INDEX(state,MATCH(Bonus_StatAn!$B2573,Analysis!$A:$A,0))</f>
        <v>canceled</v>
      </c>
      <c r="D2573" s="6">
        <f>INDEX(backers,MATCH(Bonus_StatAn!$B2573,Analysis!$A:$A,0))</f>
        <v>2</v>
      </c>
      <c r="E2573" t="b">
        <f t="shared" si="160"/>
        <v>0</v>
      </c>
      <c r="F2573" t="b">
        <f t="shared" si="161"/>
        <v>1</v>
      </c>
      <c r="G2573" t="str">
        <f t="shared" si="162"/>
        <v/>
      </c>
      <c r="H2573">
        <f t="shared" si="163"/>
        <v>2</v>
      </c>
    </row>
    <row r="2574" spans="2:8" x14ac:dyDescent="0.35">
      <c r="B2574" s="6">
        <v>2571</v>
      </c>
      <c r="C2574" t="str">
        <f>INDEX(state,MATCH(Bonus_StatAn!$B2574,Analysis!$A:$A,0))</f>
        <v>canceled</v>
      </c>
      <c r="D2574" s="6">
        <f>INDEX(backers,MATCH(Bonus_StatAn!$B2574,Analysis!$A:$A,0))</f>
        <v>4</v>
      </c>
      <c r="E2574" t="b">
        <f t="shared" si="160"/>
        <v>0</v>
      </c>
      <c r="F2574" t="b">
        <f t="shared" si="161"/>
        <v>1</v>
      </c>
      <c r="G2574" t="str">
        <f t="shared" si="162"/>
        <v/>
      </c>
      <c r="H2574">
        <f t="shared" si="163"/>
        <v>4</v>
      </c>
    </row>
    <row r="2575" spans="2:8" x14ac:dyDescent="0.35">
      <c r="B2575" s="6">
        <v>2572</v>
      </c>
      <c r="C2575" t="str">
        <f>INDEX(state,MATCH(Bonus_StatAn!$B2575,Analysis!$A:$A,0))</f>
        <v>canceled</v>
      </c>
      <c r="D2575" s="6">
        <f>INDEX(backers,MATCH(Bonus_StatAn!$B2575,Analysis!$A:$A,0))</f>
        <v>0</v>
      </c>
      <c r="E2575" t="b">
        <f t="shared" si="160"/>
        <v>0</v>
      </c>
      <c r="F2575" t="b">
        <f t="shared" si="161"/>
        <v>1</v>
      </c>
      <c r="G2575" t="str">
        <f t="shared" si="162"/>
        <v/>
      </c>
      <c r="H2575">
        <f t="shared" si="163"/>
        <v>0</v>
      </c>
    </row>
    <row r="2576" spans="2:8" x14ac:dyDescent="0.35">
      <c r="B2576" s="6">
        <v>2573</v>
      </c>
      <c r="C2576" t="str">
        <f>INDEX(state,MATCH(Bonus_StatAn!$B2576,Analysis!$A:$A,0))</f>
        <v>canceled</v>
      </c>
      <c r="D2576" s="6">
        <f>INDEX(backers,MATCH(Bonus_StatAn!$B2576,Analysis!$A:$A,0))</f>
        <v>0</v>
      </c>
      <c r="E2576" t="b">
        <f t="shared" si="160"/>
        <v>0</v>
      </c>
      <c r="F2576" t="b">
        <f t="shared" si="161"/>
        <v>1</v>
      </c>
      <c r="G2576" t="str">
        <f t="shared" si="162"/>
        <v/>
      </c>
      <c r="H2576">
        <f t="shared" si="163"/>
        <v>0</v>
      </c>
    </row>
    <row r="2577" spans="2:8" x14ac:dyDescent="0.35">
      <c r="B2577" s="6">
        <v>2574</v>
      </c>
      <c r="C2577" t="str">
        <f>INDEX(state,MATCH(Bonus_StatAn!$B2577,Analysis!$A:$A,0))</f>
        <v>canceled</v>
      </c>
      <c r="D2577" s="6">
        <f>INDEX(backers,MATCH(Bonus_StatAn!$B2577,Analysis!$A:$A,0))</f>
        <v>0</v>
      </c>
      <c r="E2577" t="b">
        <f t="shared" si="160"/>
        <v>0</v>
      </c>
      <c r="F2577" t="b">
        <f t="shared" si="161"/>
        <v>1</v>
      </c>
      <c r="G2577" t="str">
        <f t="shared" si="162"/>
        <v/>
      </c>
      <c r="H2577">
        <f t="shared" si="163"/>
        <v>0</v>
      </c>
    </row>
    <row r="2578" spans="2:8" x14ac:dyDescent="0.35">
      <c r="B2578" s="6">
        <v>2575</v>
      </c>
      <c r="C2578" t="str">
        <f>INDEX(state,MATCH(Bonus_StatAn!$B2578,Analysis!$A:$A,0))</f>
        <v>canceled</v>
      </c>
      <c r="D2578" s="6">
        <f>INDEX(backers,MATCH(Bonus_StatAn!$B2578,Analysis!$A:$A,0))</f>
        <v>0</v>
      </c>
      <c r="E2578" t="b">
        <f t="shared" si="160"/>
        <v>0</v>
      </c>
      <c r="F2578" t="b">
        <f t="shared" si="161"/>
        <v>1</v>
      </c>
      <c r="G2578" t="str">
        <f t="shared" si="162"/>
        <v/>
      </c>
      <c r="H2578">
        <f t="shared" si="163"/>
        <v>0</v>
      </c>
    </row>
    <row r="2579" spans="2:8" x14ac:dyDescent="0.35">
      <c r="B2579" s="6">
        <v>2576</v>
      </c>
      <c r="C2579" t="str">
        <f>INDEX(state,MATCH(Bonus_StatAn!$B2579,Analysis!$A:$A,0))</f>
        <v>canceled</v>
      </c>
      <c r="D2579" s="6">
        <f>INDEX(backers,MATCH(Bonus_StatAn!$B2579,Analysis!$A:$A,0))</f>
        <v>0</v>
      </c>
      <c r="E2579" t="b">
        <f t="shared" si="160"/>
        <v>0</v>
      </c>
      <c r="F2579" t="b">
        <f t="shared" si="161"/>
        <v>1</v>
      </c>
      <c r="G2579" t="str">
        <f t="shared" si="162"/>
        <v/>
      </c>
      <c r="H2579">
        <f t="shared" si="163"/>
        <v>0</v>
      </c>
    </row>
    <row r="2580" spans="2:8" x14ac:dyDescent="0.35">
      <c r="B2580" s="6">
        <v>2577</v>
      </c>
      <c r="C2580" t="str">
        <f>INDEX(state,MATCH(Bonus_StatAn!$B2580,Analysis!$A:$A,0))</f>
        <v>canceled</v>
      </c>
      <c r="D2580" s="6">
        <f>INDEX(backers,MATCH(Bonus_StatAn!$B2580,Analysis!$A:$A,0))</f>
        <v>0</v>
      </c>
      <c r="E2580" t="b">
        <f t="shared" si="160"/>
        <v>0</v>
      </c>
      <c r="F2580" t="b">
        <f t="shared" si="161"/>
        <v>1</v>
      </c>
      <c r="G2580" t="str">
        <f t="shared" si="162"/>
        <v/>
      </c>
      <c r="H2580">
        <f t="shared" si="163"/>
        <v>0</v>
      </c>
    </row>
    <row r="2581" spans="2:8" x14ac:dyDescent="0.35">
      <c r="B2581" s="6">
        <v>2578</v>
      </c>
      <c r="C2581" t="str">
        <f>INDEX(state,MATCH(Bonus_StatAn!$B2581,Analysis!$A:$A,0))</f>
        <v>canceled</v>
      </c>
      <c r="D2581" s="6">
        <f>INDEX(backers,MATCH(Bonus_StatAn!$B2581,Analysis!$A:$A,0))</f>
        <v>0</v>
      </c>
      <c r="E2581" t="b">
        <f t="shared" si="160"/>
        <v>0</v>
      </c>
      <c r="F2581" t="b">
        <f t="shared" si="161"/>
        <v>1</v>
      </c>
      <c r="G2581" t="str">
        <f t="shared" si="162"/>
        <v/>
      </c>
      <c r="H2581">
        <f t="shared" si="163"/>
        <v>0</v>
      </c>
    </row>
    <row r="2582" spans="2:8" x14ac:dyDescent="0.35">
      <c r="B2582" s="6">
        <v>2579</v>
      </c>
      <c r="C2582" t="str">
        <f>INDEX(state,MATCH(Bonus_StatAn!$B2582,Analysis!$A:$A,0))</f>
        <v>canceled</v>
      </c>
      <c r="D2582" s="6">
        <f>INDEX(backers,MATCH(Bonus_StatAn!$B2582,Analysis!$A:$A,0))</f>
        <v>12</v>
      </c>
      <c r="E2582" t="b">
        <f t="shared" si="160"/>
        <v>0</v>
      </c>
      <c r="F2582" t="b">
        <f t="shared" si="161"/>
        <v>1</v>
      </c>
      <c r="G2582" t="str">
        <f t="shared" si="162"/>
        <v/>
      </c>
      <c r="H2582">
        <f t="shared" si="163"/>
        <v>12</v>
      </c>
    </row>
    <row r="2583" spans="2:8" x14ac:dyDescent="0.35">
      <c r="B2583" s="6">
        <v>2580</v>
      </c>
      <c r="C2583" t="str">
        <f>INDEX(state,MATCH(Bonus_StatAn!$B2583,Analysis!$A:$A,0))</f>
        <v>canceled</v>
      </c>
      <c r="D2583" s="6">
        <f>INDEX(backers,MATCH(Bonus_StatAn!$B2583,Analysis!$A:$A,0))</f>
        <v>2</v>
      </c>
      <c r="E2583" t="b">
        <f t="shared" si="160"/>
        <v>0</v>
      </c>
      <c r="F2583" t="b">
        <f t="shared" si="161"/>
        <v>1</v>
      </c>
      <c r="G2583" t="str">
        <f t="shared" si="162"/>
        <v/>
      </c>
      <c r="H2583">
        <f t="shared" si="163"/>
        <v>2</v>
      </c>
    </row>
    <row r="2584" spans="2:8" x14ac:dyDescent="0.35">
      <c r="B2584" s="6">
        <v>2581</v>
      </c>
      <c r="C2584" t="str">
        <f>INDEX(state,MATCH(Bonus_StatAn!$B2584,Analysis!$A:$A,0))</f>
        <v>failed</v>
      </c>
      <c r="D2584" s="6">
        <f>INDEX(backers,MATCH(Bonus_StatAn!$B2584,Analysis!$A:$A,0))</f>
        <v>11</v>
      </c>
      <c r="E2584" t="b">
        <f t="shared" si="160"/>
        <v>0</v>
      </c>
      <c r="F2584" t="b">
        <f t="shared" si="161"/>
        <v>1</v>
      </c>
      <c r="G2584" t="str">
        <f t="shared" si="162"/>
        <v/>
      </c>
      <c r="H2584">
        <f t="shared" si="163"/>
        <v>11</v>
      </c>
    </row>
    <row r="2585" spans="2:8" x14ac:dyDescent="0.35">
      <c r="B2585" s="6">
        <v>2582</v>
      </c>
      <c r="C2585" t="str">
        <f>INDEX(state,MATCH(Bonus_StatAn!$B2585,Analysis!$A:$A,0))</f>
        <v>failed</v>
      </c>
      <c r="D2585" s="6">
        <f>INDEX(backers,MATCH(Bonus_StatAn!$B2585,Analysis!$A:$A,0))</f>
        <v>1</v>
      </c>
      <c r="E2585" t="b">
        <f t="shared" si="160"/>
        <v>0</v>
      </c>
      <c r="F2585" t="b">
        <f t="shared" si="161"/>
        <v>1</v>
      </c>
      <c r="G2585" t="str">
        <f t="shared" si="162"/>
        <v/>
      </c>
      <c r="H2585">
        <f t="shared" si="163"/>
        <v>1</v>
      </c>
    </row>
    <row r="2586" spans="2:8" x14ac:dyDescent="0.35">
      <c r="B2586" s="6">
        <v>2583</v>
      </c>
      <c r="C2586" t="str">
        <f>INDEX(state,MATCH(Bonus_StatAn!$B2586,Analysis!$A:$A,0))</f>
        <v>failed</v>
      </c>
      <c r="D2586" s="6">
        <f>INDEX(backers,MATCH(Bonus_StatAn!$B2586,Analysis!$A:$A,0))</f>
        <v>5</v>
      </c>
      <c r="E2586" t="b">
        <f t="shared" si="160"/>
        <v>0</v>
      </c>
      <c r="F2586" t="b">
        <f t="shared" si="161"/>
        <v>1</v>
      </c>
      <c r="G2586" t="str">
        <f t="shared" si="162"/>
        <v/>
      </c>
      <c r="H2586">
        <f t="shared" si="163"/>
        <v>5</v>
      </c>
    </row>
    <row r="2587" spans="2:8" x14ac:dyDescent="0.35">
      <c r="B2587" s="6">
        <v>2584</v>
      </c>
      <c r="C2587" t="str">
        <f>INDEX(state,MATCH(Bonus_StatAn!$B2587,Analysis!$A:$A,0))</f>
        <v>failed</v>
      </c>
      <c r="D2587" s="6">
        <f>INDEX(backers,MATCH(Bonus_StatAn!$B2587,Analysis!$A:$A,0))</f>
        <v>0</v>
      </c>
      <c r="E2587" t="b">
        <f t="shared" si="160"/>
        <v>0</v>
      </c>
      <c r="F2587" t="b">
        <f t="shared" si="161"/>
        <v>1</v>
      </c>
      <c r="G2587" t="str">
        <f t="shared" si="162"/>
        <v/>
      </c>
      <c r="H2587">
        <f t="shared" si="163"/>
        <v>0</v>
      </c>
    </row>
    <row r="2588" spans="2:8" x14ac:dyDescent="0.35">
      <c r="B2588" s="6">
        <v>2585</v>
      </c>
      <c r="C2588" t="str">
        <f>INDEX(state,MATCH(Bonus_StatAn!$B2588,Analysis!$A:$A,0))</f>
        <v>failed</v>
      </c>
      <c r="D2588" s="6">
        <f>INDEX(backers,MATCH(Bonus_StatAn!$B2588,Analysis!$A:$A,0))</f>
        <v>1</v>
      </c>
      <c r="E2588" t="b">
        <f t="shared" si="160"/>
        <v>0</v>
      </c>
      <c r="F2588" t="b">
        <f t="shared" si="161"/>
        <v>1</v>
      </c>
      <c r="G2588" t="str">
        <f t="shared" si="162"/>
        <v/>
      </c>
      <c r="H2588">
        <f t="shared" si="163"/>
        <v>1</v>
      </c>
    </row>
    <row r="2589" spans="2:8" x14ac:dyDescent="0.35">
      <c r="B2589" s="6">
        <v>2586</v>
      </c>
      <c r="C2589" t="str">
        <f>INDEX(state,MATCH(Bonus_StatAn!$B2589,Analysis!$A:$A,0))</f>
        <v>failed</v>
      </c>
      <c r="D2589" s="6">
        <f>INDEX(backers,MATCH(Bonus_StatAn!$B2589,Analysis!$A:$A,0))</f>
        <v>1</v>
      </c>
      <c r="E2589" t="b">
        <f t="shared" si="160"/>
        <v>0</v>
      </c>
      <c r="F2589" t="b">
        <f t="shared" si="161"/>
        <v>1</v>
      </c>
      <c r="G2589" t="str">
        <f t="shared" si="162"/>
        <v/>
      </c>
      <c r="H2589">
        <f t="shared" si="163"/>
        <v>1</v>
      </c>
    </row>
    <row r="2590" spans="2:8" x14ac:dyDescent="0.35">
      <c r="B2590" s="6">
        <v>2587</v>
      </c>
      <c r="C2590" t="str">
        <f>INDEX(state,MATCH(Bonus_StatAn!$B2590,Analysis!$A:$A,0))</f>
        <v>failed</v>
      </c>
      <c r="D2590" s="6">
        <f>INDEX(backers,MATCH(Bonus_StatAn!$B2590,Analysis!$A:$A,0))</f>
        <v>6</v>
      </c>
      <c r="E2590" t="b">
        <f t="shared" si="160"/>
        <v>0</v>
      </c>
      <c r="F2590" t="b">
        <f t="shared" si="161"/>
        <v>1</v>
      </c>
      <c r="G2590" t="str">
        <f t="shared" si="162"/>
        <v/>
      </c>
      <c r="H2590">
        <f t="shared" si="163"/>
        <v>6</v>
      </c>
    </row>
    <row r="2591" spans="2:8" x14ac:dyDescent="0.35">
      <c r="B2591" s="6">
        <v>2588</v>
      </c>
      <c r="C2591" t="str">
        <f>INDEX(state,MATCH(Bonus_StatAn!$B2591,Analysis!$A:$A,0))</f>
        <v>failed</v>
      </c>
      <c r="D2591" s="6">
        <f>INDEX(backers,MATCH(Bonus_StatAn!$B2591,Analysis!$A:$A,0))</f>
        <v>8</v>
      </c>
      <c r="E2591" t="b">
        <f t="shared" si="160"/>
        <v>0</v>
      </c>
      <c r="F2591" t="b">
        <f t="shared" si="161"/>
        <v>1</v>
      </c>
      <c r="G2591" t="str">
        <f t="shared" si="162"/>
        <v/>
      </c>
      <c r="H2591">
        <f t="shared" si="163"/>
        <v>8</v>
      </c>
    </row>
    <row r="2592" spans="2:8" x14ac:dyDescent="0.35">
      <c r="B2592" s="6">
        <v>2589</v>
      </c>
      <c r="C2592" t="str">
        <f>INDEX(state,MATCH(Bonus_StatAn!$B2592,Analysis!$A:$A,0))</f>
        <v>failed</v>
      </c>
      <c r="D2592" s="6">
        <f>INDEX(backers,MATCH(Bonus_StatAn!$B2592,Analysis!$A:$A,0))</f>
        <v>1</v>
      </c>
      <c r="E2592" t="b">
        <f t="shared" si="160"/>
        <v>0</v>
      </c>
      <c r="F2592" t="b">
        <f t="shared" si="161"/>
        <v>1</v>
      </c>
      <c r="G2592" t="str">
        <f t="shared" si="162"/>
        <v/>
      </c>
      <c r="H2592">
        <f t="shared" si="163"/>
        <v>1</v>
      </c>
    </row>
    <row r="2593" spans="2:8" x14ac:dyDescent="0.35">
      <c r="B2593" s="6">
        <v>2590</v>
      </c>
      <c r="C2593" t="str">
        <f>INDEX(state,MATCH(Bonus_StatAn!$B2593,Analysis!$A:$A,0))</f>
        <v>failed</v>
      </c>
      <c r="D2593" s="6">
        <f>INDEX(backers,MATCH(Bonus_StatAn!$B2593,Analysis!$A:$A,0))</f>
        <v>0</v>
      </c>
      <c r="E2593" t="b">
        <f t="shared" si="160"/>
        <v>0</v>
      </c>
      <c r="F2593" t="b">
        <f t="shared" si="161"/>
        <v>1</v>
      </c>
      <c r="G2593" t="str">
        <f t="shared" si="162"/>
        <v/>
      </c>
      <c r="H2593">
        <f t="shared" si="163"/>
        <v>0</v>
      </c>
    </row>
    <row r="2594" spans="2:8" x14ac:dyDescent="0.35">
      <c r="B2594" s="6">
        <v>2591</v>
      </c>
      <c r="C2594" t="str">
        <f>INDEX(state,MATCH(Bonus_StatAn!$B2594,Analysis!$A:$A,0))</f>
        <v>failed</v>
      </c>
      <c r="D2594" s="6">
        <f>INDEX(backers,MATCH(Bonus_StatAn!$B2594,Analysis!$A:$A,0))</f>
        <v>2</v>
      </c>
      <c r="E2594" t="b">
        <f t="shared" si="160"/>
        <v>0</v>
      </c>
      <c r="F2594" t="b">
        <f t="shared" si="161"/>
        <v>1</v>
      </c>
      <c r="G2594" t="str">
        <f t="shared" si="162"/>
        <v/>
      </c>
      <c r="H2594">
        <f t="shared" si="163"/>
        <v>2</v>
      </c>
    </row>
    <row r="2595" spans="2:8" x14ac:dyDescent="0.35">
      <c r="B2595" s="6">
        <v>2592</v>
      </c>
      <c r="C2595" t="str">
        <f>INDEX(state,MATCH(Bonus_StatAn!$B2595,Analysis!$A:$A,0))</f>
        <v>failed</v>
      </c>
      <c r="D2595" s="6">
        <f>INDEX(backers,MATCH(Bonus_StatAn!$B2595,Analysis!$A:$A,0))</f>
        <v>1</v>
      </c>
      <c r="E2595" t="b">
        <f t="shared" si="160"/>
        <v>0</v>
      </c>
      <c r="F2595" t="b">
        <f t="shared" si="161"/>
        <v>1</v>
      </c>
      <c r="G2595" t="str">
        <f t="shared" si="162"/>
        <v/>
      </c>
      <c r="H2595">
        <f t="shared" si="163"/>
        <v>1</v>
      </c>
    </row>
    <row r="2596" spans="2:8" x14ac:dyDescent="0.35">
      <c r="B2596" s="6">
        <v>2593</v>
      </c>
      <c r="C2596" t="str">
        <f>INDEX(state,MATCH(Bonus_StatAn!$B2596,Analysis!$A:$A,0))</f>
        <v>failed</v>
      </c>
      <c r="D2596" s="6">
        <f>INDEX(backers,MATCH(Bonus_StatAn!$B2596,Analysis!$A:$A,0))</f>
        <v>0</v>
      </c>
      <c r="E2596" t="b">
        <f t="shared" si="160"/>
        <v>0</v>
      </c>
      <c r="F2596" t="b">
        <f t="shared" si="161"/>
        <v>1</v>
      </c>
      <c r="G2596" t="str">
        <f t="shared" si="162"/>
        <v/>
      </c>
      <c r="H2596">
        <f t="shared" si="163"/>
        <v>0</v>
      </c>
    </row>
    <row r="2597" spans="2:8" x14ac:dyDescent="0.35">
      <c r="B2597" s="6">
        <v>2594</v>
      </c>
      <c r="C2597" t="str">
        <f>INDEX(state,MATCH(Bonus_StatAn!$B2597,Analysis!$A:$A,0))</f>
        <v>failed</v>
      </c>
      <c r="D2597" s="6">
        <f>INDEX(backers,MATCH(Bonus_StatAn!$B2597,Analysis!$A:$A,0))</f>
        <v>1</v>
      </c>
      <c r="E2597" t="b">
        <f t="shared" si="160"/>
        <v>0</v>
      </c>
      <c r="F2597" t="b">
        <f t="shared" si="161"/>
        <v>1</v>
      </c>
      <c r="G2597" t="str">
        <f t="shared" si="162"/>
        <v/>
      </c>
      <c r="H2597">
        <f t="shared" si="163"/>
        <v>1</v>
      </c>
    </row>
    <row r="2598" spans="2:8" x14ac:dyDescent="0.35">
      <c r="B2598" s="6">
        <v>2595</v>
      </c>
      <c r="C2598" t="str">
        <f>INDEX(state,MATCH(Bonus_StatAn!$B2598,Analysis!$A:$A,0))</f>
        <v>failed</v>
      </c>
      <c r="D2598" s="6">
        <f>INDEX(backers,MATCH(Bonus_StatAn!$B2598,Analysis!$A:$A,0))</f>
        <v>19</v>
      </c>
      <c r="E2598" t="b">
        <f t="shared" si="160"/>
        <v>0</v>
      </c>
      <c r="F2598" t="b">
        <f t="shared" si="161"/>
        <v>1</v>
      </c>
      <c r="G2598" t="str">
        <f t="shared" si="162"/>
        <v/>
      </c>
      <c r="H2598">
        <f t="shared" si="163"/>
        <v>19</v>
      </c>
    </row>
    <row r="2599" spans="2:8" x14ac:dyDescent="0.35">
      <c r="B2599" s="6">
        <v>2596</v>
      </c>
      <c r="C2599" t="str">
        <f>INDEX(state,MATCH(Bonus_StatAn!$B2599,Analysis!$A:$A,0))</f>
        <v>failed</v>
      </c>
      <c r="D2599" s="6">
        <f>INDEX(backers,MATCH(Bonus_StatAn!$B2599,Analysis!$A:$A,0))</f>
        <v>27</v>
      </c>
      <c r="E2599" t="b">
        <f t="shared" si="160"/>
        <v>0</v>
      </c>
      <c r="F2599" t="b">
        <f t="shared" si="161"/>
        <v>1</v>
      </c>
      <c r="G2599" t="str">
        <f t="shared" si="162"/>
        <v/>
      </c>
      <c r="H2599">
        <f t="shared" si="163"/>
        <v>27</v>
      </c>
    </row>
    <row r="2600" spans="2:8" x14ac:dyDescent="0.35">
      <c r="B2600" s="6">
        <v>2597</v>
      </c>
      <c r="C2600" t="str">
        <f>INDEX(state,MATCH(Bonus_StatAn!$B2600,Analysis!$A:$A,0))</f>
        <v>failed</v>
      </c>
      <c r="D2600" s="6">
        <f>INDEX(backers,MATCH(Bonus_StatAn!$B2600,Analysis!$A:$A,0))</f>
        <v>7</v>
      </c>
      <c r="E2600" t="b">
        <f t="shared" si="160"/>
        <v>0</v>
      </c>
      <c r="F2600" t="b">
        <f t="shared" si="161"/>
        <v>1</v>
      </c>
      <c r="G2600" t="str">
        <f t="shared" si="162"/>
        <v/>
      </c>
      <c r="H2600">
        <f t="shared" si="163"/>
        <v>7</v>
      </c>
    </row>
    <row r="2601" spans="2:8" x14ac:dyDescent="0.35">
      <c r="B2601" s="6">
        <v>2598</v>
      </c>
      <c r="C2601" t="str">
        <f>INDEX(state,MATCH(Bonus_StatAn!$B2601,Analysis!$A:$A,0))</f>
        <v>failed</v>
      </c>
      <c r="D2601" s="6">
        <f>INDEX(backers,MATCH(Bonus_StatAn!$B2601,Analysis!$A:$A,0))</f>
        <v>14</v>
      </c>
      <c r="E2601" t="b">
        <f t="shared" si="160"/>
        <v>0</v>
      </c>
      <c r="F2601" t="b">
        <f t="shared" si="161"/>
        <v>1</v>
      </c>
      <c r="G2601" t="str">
        <f t="shared" si="162"/>
        <v/>
      </c>
      <c r="H2601">
        <f t="shared" si="163"/>
        <v>14</v>
      </c>
    </row>
    <row r="2602" spans="2:8" x14ac:dyDescent="0.35">
      <c r="B2602" s="6">
        <v>2599</v>
      </c>
      <c r="C2602" t="str">
        <f>INDEX(state,MATCH(Bonus_StatAn!$B2602,Analysis!$A:$A,0))</f>
        <v>failed</v>
      </c>
      <c r="D2602" s="6">
        <f>INDEX(backers,MATCH(Bonus_StatAn!$B2602,Analysis!$A:$A,0))</f>
        <v>5</v>
      </c>
      <c r="E2602" t="b">
        <f t="shared" si="160"/>
        <v>0</v>
      </c>
      <c r="F2602" t="b">
        <f t="shared" si="161"/>
        <v>1</v>
      </c>
      <c r="G2602" t="str">
        <f t="shared" si="162"/>
        <v/>
      </c>
      <c r="H2602">
        <f t="shared" si="163"/>
        <v>5</v>
      </c>
    </row>
    <row r="2603" spans="2:8" x14ac:dyDescent="0.35">
      <c r="B2603" s="6">
        <v>2600</v>
      </c>
      <c r="C2603" t="str">
        <f>INDEX(state,MATCH(Bonus_StatAn!$B2603,Analysis!$A:$A,0))</f>
        <v>failed</v>
      </c>
      <c r="D2603" s="6">
        <f>INDEX(backers,MATCH(Bonus_StatAn!$B2603,Analysis!$A:$A,0))</f>
        <v>30</v>
      </c>
      <c r="E2603" t="b">
        <f t="shared" si="160"/>
        <v>0</v>
      </c>
      <c r="F2603" t="b">
        <f t="shared" si="161"/>
        <v>1</v>
      </c>
      <c r="G2603" t="str">
        <f t="shared" si="162"/>
        <v/>
      </c>
      <c r="H2603">
        <f t="shared" si="163"/>
        <v>30</v>
      </c>
    </row>
    <row r="2604" spans="2:8" x14ac:dyDescent="0.35">
      <c r="B2604" s="6">
        <v>2601</v>
      </c>
      <c r="C2604" t="str">
        <f>INDEX(state,MATCH(Bonus_StatAn!$B2604,Analysis!$A:$A,0))</f>
        <v>successful</v>
      </c>
      <c r="D2604" s="6">
        <f>INDEX(backers,MATCH(Bonus_StatAn!$B2604,Analysis!$A:$A,0))</f>
        <v>151</v>
      </c>
      <c r="E2604" t="b">
        <f t="shared" si="160"/>
        <v>1</v>
      </c>
      <c r="F2604" t="b">
        <f t="shared" si="161"/>
        <v>0</v>
      </c>
      <c r="G2604">
        <f t="shared" si="162"/>
        <v>151</v>
      </c>
      <c r="H2604" t="str">
        <f t="shared" si="163"/>
        <v/>
      </c>
    </row>
    <row r="2605" spans="2:8" x14ac:dyDescent="0.35">
      <c r="B2605" s="6">
        <v>2602</v>
      </c>
      <c r="C2605" t="str">
        <f>INDEX(state,MATCH(Bonus_StatAn!$B2605,Analysis!$A:$A,0))</f>
        <v>successful</v>
      </c>
      <c r="D2605" s="6">
        <f>INDEX(backers,MATCH(Bonus_StatAn!$B2605,Analysis!$A:$A,0))</f>
        <v>489</v>
      </c>
      <c r="E2605" t="b">
        <f t="shared" si="160"/>
        <v>1</v>
      </c>
      <c r="F2605" t="b">
        <f t="shared" si="161"/>
        <v>0</v>
      </c>
      <c r="G2605">
        <f t="shared" si="162"/>
        <v>489</v>
      </c>
      <c r="H2605" t="str">
        <f t="shared" si="163"/>
        <v/>
      </c>
    </row>
    <row r="2606" spans="2:8" x14ac:dyDescent="0.35">
      <c r="B2606" s="6">
        <v>2603</v>
      </c>
      <c r="C2606" t="str">
        <f>INDEX(state,MATCH(Bonus_StatAn!$B2606,Analysis!$A:$A,0))</f>
        <v>successful</v>
      </c>
      <c r="D2606" s="6">
        <f>INDEX(backers,MATCH(Bonus_StatAn!$B2606,Analysis!$A:$A,0))</f>
        <v>50</v>
      </c>
      <c r="E2606" t="b">
        <f t="shared" si="160"/>
        <v>1</v>
      </c>
      <c r="F2606" t="b">
        <f t="shared" si="161"/>
        <v>0</v>
      </c>
      <c r="G2606">
        <f t="shared" si="162"/>
        <v>50</v>
      </c>
      <c r="H2606" t="str">
        <f t="shared" si="163"/>
        <v/>
      </c>
    </row>
    <row r="2607" spans="2:8" x14ac:dyDescent="0.35">
      <c r="B2607" s="6">
        <v>2604</v>
      </c>
      <c r="C2607" t="str">
        <f>INDEX(state,MATCH(Bonus_StatAn!$B2607,Analysis!$A:$A,0))</f>
        <v>successful</v>
      </c>
      <c r="D2607" s="6">
        <f>INDEX(backers,MATCH(Bonus_StatAn!$B2607,Analysis!$A:$A,0))</f>
        <v>321</v>
      </c>
      <c r="E2607" t="b">
        <f t="shared" si="160"/>
        <v>1</v>
      </c>
      <c r="F2607" t="b">
        <f t="shared" si="161"/>
        <v>0</v>
      </c>
      <c r="G2607">
        <f t="shared" si="162"/>
        <v>321</v>
      </c>
      <c r="H2607" t="str">
        <f t="shared" si="163"/>
        <v/>
      </c>
    </row>
    <row r="2608" spans="2:8" x14ac:dyDescent="0.35">
      <c r="B2608" s="6">
        <v>2605</v>
      </c>
      <c r="C2608" t="str">
        <f>INDEX(state,MATCH(Bonus_StatAn!$B2608,Analysis!$A:$A,0))</f>
        <v>successful</v>
      </c>
      <c r="D2608" s="6">
        <f>INDEX(backers,MATCH(Bonus_StatAn!$B2608,Analysis!$A:$A,0))</f>
        <v>1762</v>
      </c>
      <c r="E2608" t="b">
        <f t="shared" si="160"/>
        <v>1</v>
      </c>
      <c r="F2608" t="b">
        <f t="shared" si="161"/>
        <v>0</v>
      </c>
      <c r="G2608">
        <f t="shared" si="162"/>
        <v>1762</v>
      </c>
      <c r="H2608" t="str">
        <f t="shared" si="163"/>
        <v/>
      </c>
    </row>
    <row r="2609" spans="2:8" x14ac:dyDescent="0.35">
      <c r="B2609" s="6">
        <v>2606</v>
      </c>
      <c r="C2609" t="str">
        <f>INDEX(state,MATCH(Bonus_StatAn!$B2609,Analysis!$A:$A,0))</f>
        <v>successful</v>
      </c>
      <c r="D2609" s="6">
        <f>INDEX(backers,MATCH(Bonus_StatAn!$B2609,Analysis!$A:$A,0))</f>
        <v>385</v>
      </c>
      <c r="E2609" t="b">
        <f t="shared" si="160"/>
        <v>1</v>
      </c>
      <c r="F2609" t="b">
        <f t="shared" si="161"/>
        <v>0</v>
      </c>
      <c r="G2609">
        <f t="shared" si="162"/>
        <v>385</v>
      </c>
      <c r="H2609" t="str">
        <f t="shared" si="163"/>
        <v/>
      </c>
    </row>
    <row r="2610" spans="2:8" x14ac:dyDescent="0.35">
      <c r="B2610" s="6">
        <v>2607</v>
      </c>
      <c r="C2610" t="str">
        <f>INDEX(state,MATCH(Bonus_StatAn!$B2610,Analysis!$A:$A,0))</f>
        <v>successful</v>
      </c>
      <c r="D2610" s="6">
        <f>INDEX(backers,MATCH(Bonus_StatAn!$B2610,Analysis!$A:$A,0))</f>
        <v>398</v>
      </c>
      <c r="E2610" t="b">
        <f t="shared" si="160"/>
        <v>1</v>
      </c>
      <c r="F2610" t="b">
        <f t="shared" si="161"/>
        <v>0</v>
      </c>
      <c r="G2610">
        <f t="shared" si="162"/>
        <v>398</v>
      </c>
      <c r="H2610" t="str">
        <f t="shared" si="163"/>
        <v/>
      </c>
    </row>
    <row r="2611" spans="2:8" x14ac:dyDescent="0.35">
      <c r="B2611" s="6">
        <v>2608</v>
      </c>
      <c r="C2611" t="str">
        <f>INDEX(state,MATCH(Bonus_StatAn!$B2611,Analysis!$A:$A,0))</f>
        <v>successful</v>
      </c>
      <c r="D2611" s="6">
        <f>INDEX(backers,MATCH(Bonus_StatAn!$B2611,Analysis!$A:$A,0))</f>
        <v>304</v>
      </c>
      <c r="E2611" t="b">
        <f t="shared" si="160"/>
        <v>1</v>
      </c>
      <c r="F2611" t="b">
        <f t="shared" si="161"/>
        <v>0</v>
      </c>
      <c r="G2611">
        <f t="shared" si="162"/>
        <v>304</v>
      </c>
      <c r="H2611" t="str">
        <f t="shared" si="163"/>
        <v/>
      </c>
    </row>
    <row r="2612" spans="2:8" x14ac:dyDescent="0.35">
      <c r="B2612" s="6">
        <v>2609</v>
      </c>
      <c r="C2612" t="str">
        <f>INDEX(state,MATCH(Bonus_StatAn!$B2612,Analysis!$A:$A,0))</f>
        <v>successful</v>
      </c>
      <c r="D2612" s="6">
        <f>INDEX(backers,MATCH(Bonus_StatAn!$B2612,Analysis!$A:$A,0))</f>
        <v>676</v>
      </c>
      <c r="E2612" t="b">
        <f t="shared" si="160"/>
        <v>1</v>
      </c>
      <c r="F2612" t="b">
        <f t="shared" si="161"/>
        <v>0</v>
      </c>
      <c r="G2612">
        <f t="shared" si="162"/>
        <v>676</v>
      </c>
      <c r="H2612" t="str">
        <f t="shared" si="163"/>
        <v/>
      </c>
    </row>
    <row r="2613" spans="2:8" x14ac:dyDescent="0.35">
      <c r="B2613" s="6">
        <v>2610</v>
      </c>
      <c r="C2613" t="str">
        <f>INDEX(state,MATCH(Bonus_StatAn!$B2613,Analysis!$A:$A,0))</f>
        <v>successful</v>
      </c>
      <c r="D2613" s="6">
        <f>INDEX(backers,MATCH(Bonus_StatAn!$B2613,Analysis!$A:$A,0))</f>
        <v>577</v>
      </c>
      <c r="E2613" t="b">
        <f t="shared" si="160"/>
        <v>1</v>
      </c>
      <c r="F2613" t="b">
        <f t="shared" si="161"/>
        <v>0</v>
      </c>
      <c r="G2613">
        <f t="shared" si="162"/>
        <v>577</v>
      </c>
      <c r="H2613" t="str">
        <f t="shared" si="163"/>
        <v/>
      </c>
    </row>
    <row r="2614" spans="2:8" x14ac:dyDescent="0.35">
      <c r="B2614" s="6">
        <v>2611</v>
      </c>
      <c r="C2614" t="str">
        <f>INDEX(state,MATCH(Bonus_StatAn!$B2614,Analysis!$A:$A,0))</f>
        <v>successful</v>
      </c>
      <c r="D2614" s="6">
        <f>INDEX(backers,MATCH(Bonus_StatAn!$B2614,Analysis!$A:$A,0))</f>
        <v>3663</v>
      </c>
      <c r="E2614" t="b">
        <f t="shared" si="160"/>
        <v>1</v>
      </c>
      <c r="F2614" t="b">
        <f t="shared" si="161"/>
        <v>0</v>
      </c>
      <c r="G2614">
        <f t="shared" si="162"/>
        <v>3663</v>
      </c>
      <c r="H2614" t="str">
        <f t="shared" si="163"/>
        <v/>
      </c>
    </row>
    <row r="2615" spans="2:8" x14ac:dyDescent="0.35">
      <c r="B2615" s="6">
        <v>2612</v>
      </c>
      <c r="C2615" t="str">
        <f>INDEX(state,MATCH(Bonus_StatAn!$B2615,Analysis!$A:$A,0))</f>
        <v>successful</v>
      </c>
      <c r="D2615" s="6">
        <f>INDEX(backers,MATCH(Bonus_StatAn!$B2615,Analysis!$A:$A,0))</f>
        <v>294</v>
      </c>
      <c r="E2615" t="b">
        <f t="shared" si="160"/>
        <v>1</v>
      </c>
      <c r="F2615" t="b">
        <f t="shared" si="161"/>
        <v>0</v>
      </c>
      <c r="G2615">
        <f t="shared" si="162"/>
        <v>294</v>
      </c>
      <c r="H2615" t="str">
        <f t="shared" si="163"/>
        <v/>
      </c>
    </row>
    <row r="2616" spans="2:8" x14ac:dyDescent="0.35">
      <c r="B2616" s="6">
        <v>2613</v>
      </c>
      <c r="C2616" t="str">
        <f>INDEX(state,MATCH(Bonus_StatAn!$B2616,Analysis!$A:$A,0))</f>
        <v>successful</v>
      </c>
      <c r="D2616" s="6">
        <f>INDEX(backers,MATCH(Bonus_StatAn!$B2616,Analysis!$A:$A,0))</f>
        <v>28</v>
      </c>
      <c r="E2616" t="b">
        <f t="shared" si="160"/>
        <v>1</v>
      </c>
      <c r="F2616" t="b">
        <f t="shared" si="161"/>
        <v>0</v>
      </c>
      <c r="G2616">
        <f t="shared" si="162"/>
        <v>28</v>
      </c>
      <c r="H2616" t="str">
        <f t="shared" si="163"/>
        <v/>
      </c>
    </row>
    <row r="2617" spans="2:8" x14ac:dyDescent="0.35">
      <c r="B2617" s="6">
        <v>2614</v>
      </c>
      <c r="C2617" t="str">
        <f>INDEX(state,MATCH(Bonus_StatAn!$B2617,Analysis!$A:$A,0))</f>
        <v>successful</v>
      </c>
      <c r="D2617" s="6">
        <f>INDEX(backers,MATCH(Bonus_StatAn!$B2617,Analysis!$A:$A,0))</f>
        <v>100</v>
      </c>
      <c r="E2617" t="b">
        <f t="shared" si="160"/>
        <v>1</v>
      </c>
      <c r="F2617" t="b">
        <f t="shared" si="161"/>
        <v>0</v>
      </c>
      <c r="G2617">
        <f t="shared" si="162"/>
        <v>100</v>
      </c>
      <c r="H2617" t="str">
        <f t="shared" si="163"/>
        <v/>
      </c>
    </row>
    <row r="2618" spans="2:8" x14ac:dyDescent="0.35">
      <c r="B2618" s="6">
        <v>2615</v>
      </c>
      <c r="C2618" t="str">
        <f>INDEX(state,MATCH(Bonus_StatAn!$B2618,Analysis!$A:$A,0))</f>
        <v>successful</v>
      </c>
      <c r="D2618" s="6">
        <f>INDEX(backers,MATCH(Bonus_StatAn!$B2618,Analysis!$A:$A,0))</f>
        <v>72</v>
      </c>
      <c r="E2618" t="b">
        <f t="shared" si="160"/>
        <v>1</v>
      </c>
      <c r="F2618" t="b">
        <f t="shared" si="161"/>
        <v>0</v>
      </c>
      <c r="G2618">
        <f t="shared" si="162"/>
        <v>72</v>
      </c>
      <c r="H2618" t="str">
        <f t="shared" si="163"/>
        <v/>
      </c>
    </row>
    <row r="2619" spans="2:8" x14ac:dyDescent="0.35">
      <c r="B2619" s="6">
        <v>2616</v>
      </c>
      <c r="C2619" t="str">
        <f>INDEX(state,MATCH(Bonus_StatAn!$B2619,Analysis!$A:$A,0))</f>
        <v>successful</v>
      </c>
      <c r="D2619" s="6">
        <f>INDEX(backers,MATCH(Bonus_StatAn!$B2619,Analysis!$A:$A,0))</f>
        <v>238</v>
      </c>
      <c r="E2619" t="b">
        <f t="shared" si="160"/>
        <v>1</v>
      </c>
      <c r="F2619" t="b">
        <f t="shared" si="161"/>
        <v>0</v>
      </c>
      <c r="G2619">
        <f t="shared" si="162"/>
        <v>238</v>
      </c>
      <c r="H2619" t="str">
        <f t="shared" si="163"/>
        <v/>
      </c>
    </row>
    <row r="2620" spans="2:8" x14ac:dyDescent="0.35">
      <c r="B2620" s="6">
        <v>2617</v>
      </c>
      <c r="C2620" t="str">
        <f>INDEX(state,MATCH(Bonus_StatAn!$B2620,Analysis!$A:$A,0))</f>
        <v>successful</v>
      </c>
      <c r="D2620" s="6">
        <f>INDEX(backers,MATCH(Bonus_StatAn!$B2620,Analysis!$A:$A,0))</f>
        <v>159</v>
      </c>
      <c r="E2620" t="b">
        <f t="shared" si="160"/>
        <v>1</v>
      </c>
      <c r="F2620" t="b">
        <f t="shared" si="161"/>
        <v>0</v>
      </c>
      <c r="G2620">
        <f t="shared" si="162"/>
        <v>159</v>
      </c>
      <c r="H2620" t="str">
        <f t="shared" si="163"/>
        <v/>
      </c>
    </row>
    <row r="2621" spans="2:8" x14ac:dyDescent="0.35">
      <c r="B2621" s="6">
        <v>2618</v>
      </c>
      <c r="C2621" t="str">
        <f>INDEX(state,MATCH(Bonus_StatAn!$B2621,Analysis!$A:$A,0))</f>
        <v>successful</v>
      </c>
      <c r="D2621" s="6">
        <f>INDEX(backers,MATCH(Bonus_StatAn!$B2621,Analysis!$A:$A,0))</f>
        <v>77</v>
      </c>
      <c r="E2621" t="b">
        <f t="shared" si="160"/>
        <v>1</v>
      </c>
      <c r="F2621" t="b">
        <f t="shared" si="161"/>
        <v>0</v>
      </c>
      <c r="G2621">
        <f t="shared" si="162"/>
        <v>77</v>
      </c>
      <c r="H2621" t="str">
        <f t="shared" si="163"/>
        <v/>
      </c>
    </row>
    <row r="2622" spans="2:8" x14ac:dyDescent="0.35">
      <c r="B2622" s="6">
        <v>2619</v>
      </c>
      <c r="C2622" t="str">
        <f>INDEX(state,MATCH(Bonus_StatAn!$B2622,Analysis!$A:$A,0))</f>
        <v>successful</v>
      </c>
      <c r="D2622" s="6">
        <f>INDEX(backers,MATCH(Bonus_StatAn!$B2622,Analysis!$A:$A,0))</f>
        <v>53</v>
      </c>
      <c r="E2622" t="b">
        <f t="shared" si="160"/>
        <v>1</v>
      </c>
      <c r="F2622" t="b">
        <f t="shared" si="161"/>
        <v>0</v>
      </c>
      <c r="G2622">
        <f t="shared" si="162"/>
        <v>53</v>
      </c>
      <c r="H2622" t="str">
        <f t="shared" si="163"/>
        <v/>
      </c>
    </row>
    <row r="2623" spans="2:8" x14ac:dyDescent="0.35">
      <c r="B2623" s="6">
        <v>2620</v>
      </c>
      <c r="C2623" t="str">
        <f>INDEX(state,MATCH(Bonus_StatAn!$B2623,Analysis!$A:$A,0))</f>
        <v>successful</v>
      </c>
      <c r="D2623" s="6">
        <f>INDEX(backers,MATCH(Bonus_StatAn!$B2623,Analysis!$A:$A,0))</f>
        <v>1251</v>
      </c>
      <c r="E2623" t="b">
        <f t="shared" si="160"/>
        <v>1</v>
      </c>
      <c r="F2623" t="b">
        <f t="shared" si="161"/>
        <v>0</v>
      </c>
      <c r="G2623">
        <f t="shared" si="162"/>
        <v>1251</v>
      </c>
      <c r="H2623" t="str">
        <f t="shared" si="163"/>
        <v/>
      </c>
    </row>
    <row r="2624" spans="2:8" x14ac:dyDescent="0.35">
      <c r="B2624" s="6">
        <v>2621</v>
      </c>
      <c r="C2624" t="str">
        <f>INDEX(state,MATCH(Bonus_StatAn!$B2624,Analysis!$A:$A,0))</f>
        <v>successful</v>
      </c>
      <c r="D2624" s="6">
        <f>INDEX(backers,MATCH(Bonus_StatAn!$B2624,Analysis!$A:$A,0))</f>
        <v>465</v>
      </c>
      <c r="E2624" t="b">
        <f t="shared" si="160"/>
        <v>1</v>
      </c>
      <c r="F2624" t="b">
        <f t="shared" si="161"/>
        <v>0</v>
      </c>
      <c r="G2624">
        <f t="shared" si="162"/>
        <v>465</v>
      </c>
      <c r="H2624" t="str">
        <f t="shared" si="163"/>
        <v/>
      </c>
    </row>
    <row r="2625" spans="2:8" x14ac:dyDescent="0.35">
      <c r="B2625" s="6">
        <v>2622</v>
      </c>
      <c r="C2625" t="str">
        <f>INDEX(state,MATCH(Bonus_StatAn!$B2625,Analysis!$A:$A,0))</f>
        <v>successful</v>
      </c>
      <c r="D2625" s="6">
        <f>INDEX(backers,MATCH(Bonus_StatAn!$B2625,Analysis!$A:$A,0))</f>
        <v>74</v>
      </c>
      <c r="E2625" t="b">
        <f t="shared" si="160"/>
        <v>1</v>
      </c>
      <c r="F2625" t="b">
        <f t="shared" si="161"/>
        <v>0</v>
      </c>
      <c r="G2625">
        <f t="shared" si="162"/>
        <v>74</v>
      </c>
      <c r="H2625" t="str">
        <f t="shared" si="163"/>
        <v/>
      </c>
    </row>
    <row r="2626" spans="2:8" x14ac:dyDescent="0.35">
      <c r="B2626" s="6">
        <v>2623</v>
      </c>
      <c r="C2626" t="str">
        <f>INDEX(state,MATCH(Bonus_StatAn!$B2626,Analysis!$A:$A,0))</f>
        <v>successful</v>
      </c>
      <c r="D2626" s="6">
        <f>INDEX(backers,MATCH(Bonus_StatAn!$B2626,Analysis!$A:$A,0))</f>
        <v>62</v>
      </c>
      <c r="E2626" t="b">
        <f t="shared" si="160"/>
        <v>1</v>
      </c>
      <c r="F2626" t="b">
        <f t="shared" si="161"/>
        <v>0</v>
      </c>
      <c r="G2626">
        <f t="shared" si="162"/>
        <v>62</v>
      </c>
      <c r="H2626" t="str">
        <f t="shared" si="163"/>
        <v/>
      </c>
    </row>
    <row r="2627" spans="2:8" x14ac:dyDescent="0.35">
      <c r="B2627" s="6">
        <v>2624</v>
      </c>
      <c r="C2627" t="str">
        <f>INDEX(state,MATCH(Bonus_StatAn!$B2627,Analysis!$A:$A,0))</f>
        <v>successful</v>
      </c>
      <c r="D2627" s="6">
        <f>INDEX(backers,MATCH(Bonus_StatAn!$B2627,Analysis!$A:$A,0))</f>
        <v>3468</v>
      </c>
      <c r="E2627" t="b">
        <f t="shared" si="160"/>
        <v>1</v>
      </c>
      <c r="F2627" t="b">
        <f t="shared" si="161"/>
        <v>0</v>
      </c>
      <c r="G2627">
        <f t="shared" si="162"/>
        <v>3468</v>
      </c>
      <c r="H2627" t="str">
        <f t="shared" si="163"/>
        <v/>
      </c>
    </row>
    <row r="2628" spans="2:8" x14ac:dyDescent="0.35">
      <c r="B2628" s="6">
        <v>2625</v>
      </c>
      <c r="C2628" t="str">
        <f>INDEX(state,MATCH(Bonus_StatAn!$B2628,Analysis!$A:$A,0))</f>
        <v>successful</v>
      </c>
      <c r="D2628" s="6">
        <f>INDEX(backers,MATCH(Bonus_StatAn!$B2628,Analysis!$A:$A,0))</f>
        <v>52</v>
      </c>
      <c r="E2628" t="b">
        <f t="shared" ref="E2628:E2691" si="164">$C2628="successful"</f>
        <v>1</v>
      </c>
      <c r="F2628" t="b">
        <f t="shared" ref="F2628:F2691" si="165">OR($C2628="canceled", $C2628="failed")</f>
        <v>0</v>
      </c>
      <c r="G2628">
        <f t="shared" ref="G2628:G2691" si="166">IF($E2628, D2628, "")</f>
        <v>52</v>
      </c>
      <c r="H2628" t="str">
        <f t="shared" ref="H2628:H2691" si="167">IF(F2628, D2628, "")</f>
        <v/>
      </c>
    </row>
    <row r="2629" spans="2:8" x14ac:dyDescent="0.35">
      <c r="B2629" s="6">
        <v>2626</v>
      </c>
      <c r="C2629" t="str">
        <f>INDEX(state,MATCH(Bonus_StatAn!$B2629,Analysis!$A:$A,0))</f>
        <v>successful</v>
      </c>
      <c r="D2629" s="6">
        <f>INDEX(backers,MATCH(Bonus_StatAn!$B2629,Analysis!$A:$A,0))</f>
        <v>50</v>
      </c>
      <c r="E2629" t="b">
        <f t="shared" si="164"/>
        <v>1</v>
      </c>
      <c r="F2629" t="b">
        <f t="shared" si="165"/>
        <v>0</v>
      </c>
      <c r="G2629">
        <f t="shared" si="166"/>
        <v>50</v>
      </c>
      <c r="H2629" t="str">
        <f t="shared" si="167"/>
        <v/>
      </c>
    </row>
    <row r="2630" spans="2:8" x14ac:dyDescent="0.35">
      <c r="B2630" s="6">
        <v>2627</v>
      </c>
      <c r="C2630" t="str">
        <f>INDEX(state,MATCH(Bonus_StatAn!$B2630,Analysis!$A:$A,0))</f>
        <v>successful</v>
      </c>
      <c r="D2630" s="6">
        <f>INDEX(backers,MATCH(Bonus_StatAn!$B2630,Analysis!$A:$A,0))</f>
        <v>45</v>
      </c>
      <c r="E2630" t="b">
        <f t="shared" si="164"/>
        <v>1</v>
      </c>
      <c r="F2630" t="b">
        <f t="shared" si="165"/>
        <v>0</v>
      </c>
      <c r="G2630">
        <f t="shared" si="166"/>
        <v>45</v>
      </c>
      <c r="H2630" t="str">
        <f t="shared" si="167"/>
        <v/>
      </c>
    </row>
    <row r="2631" spans="2:8" x14ac:dyDescent="0.35">
      <c r="B2631" s="6">
        <v>2628</v>
      </c>
      <c r="C2631" t="str">
        <f>INDEX(state,MATCH(Bonus_StatAn!$B2631,Analysis!$A:$A,0))</f>
        <v>successful</v>
      </c>
      <c r="D2631" s="6">
        <f>INDEX(backers,MATCH(Bonus_StatAn!$B2631,Analysis!$A:$A,0))</f>
        <v>21</v>
      </c>
      <c r="E2631" t="b">
        <f t="shared" si="164"/>
        <v>1</v>
      </c>
      <c r="F2631" t="b">
        <f t="shared" si="165"/>
        <v>0</v>
      </c>
      <c r="G2631">
        <f t="shared" si="166"/>
        <v>21</v>
      </c>
      <c r="H2631" t="str">
        <f t="shared" si="167"/>
        <v/>
      </c>
    </row>
    <row r="2632" spans="2:8" x14ac:dyDescent="0.35">
      <c r="B2632" s="6">
        <v>2629</v>
      </c>
      <c r="C2632" t="str">
        <f>INDEX(state,MATCH(Bonus_StatAn!$B2632,Analysis!$A:$A,0))</f>
        <v>successful</v>
      </c>
      <c r="D2632" s="6">
        <f>INDEX(backers,MATCH(Bonus_StatAn!$B2632,Analysis!$A:$A,0))</f>
        <v>100</v>
      </c>
      <c r="E2632" t="b">
        <f t="shared" si="164"/>
        <v>1</v>
      </c>
      <c r="F2632" t="b">
        <f t="shared" si="165"/>
        <v>0</v>
      </c>
      <c r="G2632">
        <f t="shared" si="166"/>
        <v>100</v>
      </c>
      <c r="H2632" t="str">
        <f t="shared" si="167"/>
        <v/>
      </c>
    </row>
    <row r="2633" spans="2:8" x14ac:dyDescent="0.35">
      <c r="B2633" s="6">
        <v>2630</v>
      </c>
      <c r="C2633" t="str">
        <f>INDEX(state,MATCH(Bonus_StatAn!$B2633,Analysis!$A:$A,0))</f>
        <v>successful</v>
      </c>
      <c r="D2633" s="6">
        <f>INDEX(backers,MATCH(Bonus_StatAn!$B2633,Analysis!$A:$A,0))</f>
        <v>81</v>
      </c>
      <c r="E2633" t="b">
        <f t="shared" si="164"/>
        <v>1</v>
      </c>
      <c r="F2633" t="b">
        <f t="shared" si="165"/>
        <v>0</v>
      </c>
      <c r="G2633">
        <f t="shared" si="166"/>
        <v>81</v>
      </c>
      <c r="H2633" t="str">
        <f t="shared" si="167"/>
        <v/>
      </c>
    </row>
    <row r="2634" spans="2:8" x14ac:dyDescent="0.35">
      <c r="B2634" s="6">
        <v>2631</v>
      </c>
      <c r="C2634" t="str">
        <f>INDEX(state,MATCH(Bonus_StatAn!$B2634,Analysis!$A:$A,0))</f>
        <v>successful</v>
      </c>
      <c r="D2634" s="6">
        <f>INDEX(backers,MATCH(Bonus_StatAn!$B2634,Analysis!$A:$A,0))</f>
        <v>286</v>
      </c>
      <c r="E2634" t="b">
        <f t="shared" si="164"/>
        <v>1</v>
      </c>
      <c r="F2634" t="b">
        <f t="shared" si="165"/>
        <v>0</v>
      </c>
      <c r="G2634">
        <f t="shared" si="166"/>
        <v>286</v>
      </c>
      <c r="H2634" t="str">
        <f t="shared" si="167"/>
        <v/>
      </c>
    </row>
    <row r="2635" spans="2:8" x14ac:dyDescent="0.35">
      <c r="B2635" s="6">
        <v>2632</v>
      </c>
      <c r="C2635" t="str">
        <f>INDEX(state,MATCH(Bonus_StatAn!$B2635,Analysis!$A:$A,0))</f>
        <v>successful</v>
      </c>
      <c r="D2635" s="6">
        <f>INDEX(backers,MATCH(Bonus_StatAn!$B2635,Analysis!$A:$A,0))</f>
        <v>42</v>
      </c>
      <c r="E2635" t="b">
        <f t="shared" si="164"/>
        <v>1</v>
      </c>
      <c r="F2635" t="b">
        <f t="shared" si="165"/>
        <v>0</v>
      </c>
      <c r="G2635">
        <f t="shared" si="166"/>
        <v>42</v>
      </c>
      <c r="H2635" t="str">
        <f t="shared" si="167"/>
        <v/>
      </c>
    </row>
    <row r="2636" spans="2:8" x14ac:dyDescent="0.35">
      <c r="B2636" s="6">
        <v>2633</v>
      </c>
      <c r="C2636" t="str">
        <f>INDEX(state,MATCH(Bonus_StatAn!$B2636,Analysis!$A:$A,0))</f>
        <v>successful</v>
      </c>
      <c r="D2636" s="6">
        <f>INDEX(backers,MATCH(Bonus_StatAn!$B2636,Analysis!$A:$A,0))</f>
        <v>199</v>
      </c>
      <c r="E2636" t="b">
        <f t="shared" si="164"/>
        <v>1</v>
      </c>
      <c r="F2636" t="b">
        <f t="shared" si="165"/>
        <v>0</v>
      </c>
      <c r="G2636">
        <f t="shared" si="166"/>
        <v>199</v>
      </c>
      <c r="H2636" t="str">
        <f t="shared" si="167"/>
        <v/>
      </c>
    </row>
    <row r="2637" spans="2:8" x14ac:dyDescent="0.35">
      <c r="B2637" s="6">
        <v>2634</v>
      </c>
      <c r="C2637" t="str">
        <f>INDEX(state,MATCH(Bonus_StatAn!$B2637,Analysis!$A:$A,0))</f>
        <v>successful</v>
      </c>
      <c r="D2637" s="6">
        <f>INDEX(backers,MATCH(Bonus_StatAn!$B2637,Analysis!$A:$A,0))</f>
        <v>25</v>
      </c>
      <c r="E2637" t="b">
        <f t="shared" si="164"/>
        <v>1</v>
      </c>
      <c r="F2637" t="b">
        <f t="shared" si="165"/>
        <v>0</v>
      </c>
      <c r="G2637">
        <f t="shared" si="166"/>
        <v>25</v>
      </c>
      <c r="H2637" t="str">
        <f t="shared" si="167"/>
        <v/>
      </c>
    </row>
    <row r="2638" spans="2:8" x14ac:dyDescent="0.35">
      <c r="B2638" s="6">
        <v>2635</v>
      </c>
      <c r="C2638" t="str">
        <f>INDEX(state,MATCH(Bonus_StatAn!$B2638,Analysis!$A:$A,0))</f>
        <v>successful</v>
      </c>
      <c r="D2638" s="6">
        <f>INDEX(backers,MATCH(Bonus_StatAn!$B2638,Analysis!$A:$A,0))</f>
        <v>84</v>
      </c>
      <c r="E2638" t="b">
        <f t="shared" si="164"/>
        <v>1</v>
      </c>
      <c r="F2638" t="b">
        <f t="shared" si="165"/>
        <v>0</v>
      </c>
      <c r="G2638">
        <f t="shared" si="166"/>
        <v>84</v>
      </c>
      <c r="H2638" t="str">
        <f t="shared" si="167"/>
        <v/>
      </c>
    </row>
    <row r="2639" spans="2:8" x14ac:dyDescent="0.35">
      <c r="B2639" s="6">
        <v>2636</v>
      </c>
      <c r="C2639" t="str">
        <f>INDEX(state,MATCH(Bonus_StatAn!$B2639,Analysis!$A:$A,0))</f>
        <v>successful</v>
      </c>
      <c r="D2639" s="6">
        <f>INDEX(backers,MATCH(Bonus_StatAn!$B2639,Analysis!$A:$A,0))</f>
        <v>50</v>
      </c>
      <c r="E2639" t="b">
        <f t="shared" si="164"/>
        <v>1</v>
      </c>
      <c r="F2639" t="b">
        <f t="shared" si="165"/>
        <v>0</v>
      </c>
      <c r="G2639">
        <f t="shared" si="166"/>
        <v>50</v>
      </c>
      <c r="H2639" t="str">
        <f t="shared" si="167"/>
        <v/>
      </c>
    </row>
    <row r="2640" spans="2:8" x14ac:dyDescent="0.35">
      <c r="B2640" s="6">
        <v>2637</v>
      </c>
      <c r="C2640" t="str">
        <f>INDEX(state,MATCH(Bonus_StatAn!$B2640,Analysis!$A:$A,0))</f>
        <v>successful</v>
      </c>
      <c r="D2640" s="6">
        <f>INDEX(backers,MATCH(Bonus_StatAn!$B2640,Analysis!$A:$A,0))</f>
        <v>26</v>
      </c>
      <c r="E2640" t="b">
        <f t="shared" si="164"/>
        <v>1</v>
      </c>
      <c r="F2640" t="b">
        <f t="shared" si="165"/>
        <v>0</v>
      </c>
      <c r="G2640">
        <f t="shared" si="166"/>
        <v>26</v>
      </c>
      <c r="H2640" t="str">
        <f t="shared" si="167"/>
        <v/>
      </c>
    </row>
    <row r="2641" spans="2:8" x14ac:dyDescent="0.35">
      <c r="B2641" s="6">
        <v>2638</v>
      </c>
      <c r="C2641" t="str">
        <f>INDEX(state,MATCH(Bonus_StatAn!$B2641,Analysis!$A:$A,0))</f>
        <v>successful</v>
      </c>
      <c r="D2641" s="6">
        <f>INDEX(backers,MATCH(Bonus_StatAn!$B2641,Analysis!$A:$A,0))</f>
        <v>14</v>
      </c>
      <c r="E2641" t="b">
        <f t="shared" si="164"/>
        <v>1</v>
      </c>
      <c r="F2641" t="b">
        <f t="shared" si="165"/>
        <v>0</v>
      </c>
      <c r="G2641">
        <f t="shared" si="166"/>
        <v>14</v>
      </c>
      <c r="H2641" t="str">
        <f t="shared" si="167"/>
        <v/>
      </c>
    </row>
    <row r="2642" spans="2:8" x14ac:dyDescent="0.35">
      <c r="B2642" s="6">
        <v>2639</v>
      </c>
      <c r="C2642" t="str">
        <f>INDEX(state,MATCH(Bonus_StatAn!$B2642,Analysis!$A:$A,0))</f>
        <v>successful</v>
      </c>
      <c r="D2642" s="6">
        <f>INDEX(backers,MATCH(Bonus_StatAn!$B2642,Analysis!$A:$A,0))</f>
        <v>49</v>
      </c>
      <c r="E2642" t="b">
        <f t="shared" si="164"/>
        <v>1</v>
      </c>
      <c r="F2642" t="b">
        <f t="shared" si="165"/>
        <v>0</v>
      </c>
      <c r="G2642">
        <f t="shared" si="166"/>
        <v>49</v>
      </c>
      <c r="H2642" t="str">
        <f t="shared" si="167"/>
        <v/>
      </c>
    </row>
    <row r="2643" spans="2:8" x14ac:dyDescent="0.35">
      <c r="B2643" s="6">
        <v>2640</v>
      </c>
      <c r="C2643" t="str">
        <f>INDEX(state,MATCH(Bonus_StatAn!$B2643,Analysis!$A:$A,0))</f>
        <v>successful</v>
      </c>
      <c r="D2643" s="6">
        <f>INDEX(backers,MATCH(Bonus_StatAn!$B2643,Analysis!$A:$A,0))</f>
        <v>69</v>
      </c>
      <c r="E2643" t="b">
        <f t="shared" si="164"/>
        <v>1</v>
      </c>
      <c r="F2643" t="b">
        <f t="shared" si="165"/>
        <v>0</v>
      </c>
      <c r="G2643">
        <f t="shared" si="166"/>
        <v>69</v>
      </c>
      <c r="H2643" t="str">
        <f t="shared" si="167"/>
        <v/>
      </c>
    </row>
    <row r="2644" spans="2:8" x14ac:dyDescent="0.35">
      <c r="B2644" s="6">
        <v>2641</v>
      </c>
      <c r="C2644" t="str">
        <f>INDEX(state,MATCH(Bonus_StatAn!$B2644,Analysis!$A:$A,0))</f>
        <v>failed</v>
      </c>
      <c r="D2644" s="6">
        <f>INDEX(backers,MATCH(Bonus_StatAn!$B2644,Analysis!$A:$A,0))</f>
        <v>1</v>
      </c>
      <c r="E2644" t="b">
        <f t="shared" si="164"/>
        <v>0</v>
      </c>
      <c r="F2644" t="b">
        <f t="shared" si="165"/>
        <v>1</v>
      </c>
      <c r="G2644" t="str">
        <f t="shared" si="166"/>
        <v/>
      </c>
      <c r="H2644">
        <f t="shared" si="167"/>
        <v>1</v>
      </c>
    </row>
    <row r="2645" spans="2:8" x14ac:dyDescent="0.35">
      <c r="B2645" s="6">
        <v>2642</v>
      </c>
      <c r="C2645" t="str">
        <f>INDEX(state,MATCH(Bonus_StatAn!$B2645,Analysis!$A:$A,0))</f>
        <v>failed</v>
      </c>
      <c r="D2645" s="6">
        <f>INDEX(backers,MATCH(Bonus_StatAn!$B2645,Analysis!$A:$A,0))</f>
        <v>0</v>
      </c>
      <c r="E2645" t="b">
        <f t="shared" si="164"/>
        <v>0</v>
      </c>
      <c r="F2645" t="b">
        <f t="shared" si="165"/>
        <v>1</v>
      </c>
      <c r="G2645" t="str">
        <f t="shared" si="166"/>
        <v/>
      </c>
      <c r="H2645">
        <f t="shared" si="167"/>
        <v>0</v>
      </c>
    </row>
    <row r="2646" spans="2:8" x14ac:dyDescent="0.35">
      <c r="B2646" s="6">
        <v>2643</v>
      </c>
      <c r="C2646" t="str">
        <f>INDEX(state,MATCH(Bonus_StatAn!$B2646,Analysis!$A:$A,0))</f>
        <v>canceled</v>
      </c>
      <c r="D2646" s="6">
        <f>INDEX(backers,MATCH(Bonus_StatAn!$B2646,Analysis!$A:$A,0))</f>
        <v>1501</v>
      </c>
      <c r="E2646" t="b">
        <f t="shared" si="164"/>
        <v>0</v>
      </c>
      <c r="F2646" t="b">
        <f t="shared" si="165"/>
        <v>1</v>
      </c>
      <c r="G2646" t="str">
        <f t="shared" si="166"/>
        <v/>
      </c>
      <c r="H2646">
        <f t="shared" si="167"/>
        <v>1501</v>
      </c>
    </row>
    <row r="2647" spans="2:8" x14ac:dyDescent="0.35">
      <c r="B2647" s="6">
        <v>2644</v>
      </c>
      <c r="C2647" t="str">
        <f>INDEX(state,MATCH(Bonus_StatAn!$B2647,Analysis!$A:$A,0))</f>
        <v>canceled</v>
      </c>
      <c r="D2647" s="6">
        <f>INDEX(backers,MATCH(Bonus_StatAn!$B2647,Analysis!$A:$A,0))</f>
        <v>52</v>
      </c>
      <c r="E2647" t="b">
        <f t="shared" si="164"/>
        <v>0</v>
      </c>
      <c r="F2647" t="b">
        <f t="shared" si="165"/>
        <v>1</v>
      </c>
      <c r="G2647" t="str">
        <f t="shared" si="166"/>
        <v/>
      </c>
      <c r="H2647">
        <f t="shared" si="167"/>
        <v>52</v>
      </c>
    </row>
    <row r="2648" spans="2:8" x14ac:dyDescent="0.35">
      <c r="B2648" s="6">
        <v>2645</v>
      </c>
      <c r="C2648" t="str">
        <f>INDEX(state,MATCH(Bonus_StatAn!$B2648,Analysis!$A:$A,0))</f>
        <v>canceled</v>
      </c>
      <c r="D2648" s="6">
        <f>INDEX(backers,MATCH(Bonus_StatAn!$B2648,Analysis!$A:$A,0))</f>
        <v>23</v>
      </c>
      <c r="E2648" t="b">
        <f t="shared" si="164"/>
        <v>0</v>
      </c>
      <c r="F2648" t="b">
        <f t="shared" si="165"/>
        <v>1</v>
      </c>
      <c r="G2648" t="str">
        <f t="shared" si="166"/>
        <v/>
      </c>
      <c r="H2648">
        <f t="shared" si="167"/>
        <v>23</v>
      </c>
    </row>
    <row r="2649" spans="2:8" x14ac:dyDescent="0.35">
      <c r="B2649" s="6">
        <v>2646</v>
      </c>
      <c r="C2649" t="str">
        <f>INDEX(state,MATCH(Bonus_StatAn!$B2649,Analysis!$A:$A,0))</f>
        <v>canceled</v>
      </c>
      <c r="D2649" s="6">
        <f>INDEX(backers,MATCH(Bonus_StatAn!$B2649,Analysis!$A:$A,0))</f>
        <v>535</v>
      </c>
      <c r="E2649" t="b">
        <f t="shared" si="164"/>
        <v>0</v>
      </c>
      <c r="F2649" t="b">
        <f t="shared" si="165"/>
        <v>1</v>
      </c>
      <c r="G2649" t="str">
        <f t="shared" si="166"/>
        <v/>
      </c>
      <c r="H2649">
        <f t="shared" si="167"/>
        <v>535</v>
      </c>
    </row>
    <row r="2650" spans="2:8" x14ac:dyDescent="0.35">
      <c r="B2650" s="6">
        <v>2647</v>
      </c>
      <c r="C2650" t="str">
        <f>INDEX(state,MATCH(Bonus_StatAn!$B2650,Analysis!$A:$A,0))</f>
        <v>canceled</v>
      </c>
      <c r="D2650" s="6">
        <f>INDEX(backers,MATCH(Bonus_StatAn!$B2650,Analysis!$A:$A,0))</f>
        <v>3</v>
      </c>
      <c r="E2650" t="b">
        <f t="shared" si="164"/>
        <v>0</v>
      </c>
      <c r="F2650" t="b">
        <f t="shared" si="165"/>
        <v>1</v>
      </c>
      <c r="G2650" t="str">
        <f t="shared" si="166"/>
        <v/>
      </c>
      <c r="H2650">
        <f t="shared" si="167"/>
        <v>3</v>
      </c>
    </row>
    <row r="2651" spans="2:8" x14ac:dyDescent="0.35">
      <c r="B2651" s="6">
        <v>2648</v>
      </c>
      <c r="C2651" t="str">
        <f>INDEX(state,MATCH(Bonus_StatAn!$B2651,Analysis!$A:$A,0))</f>
        <v>canceled</v>
      </c>
      <c r="D2651" s="6">
        <f>INDEX(backers,MATCH(Bonus_StatAn!$B2651,Analysis!$A:$A,0))</f>
        <v>6</v>
      </c>
      <c r="E2651" t="b">
        <f t="shared" si="164"/>
        <v>0</v>
      </c>
      <c r="F2651" t="b">
        <f t="shared" si="165"/>
        <v>1</v>
      </c>
      <c r="G2651" t="str">
        <f t="shared" si="166"/>
        <v/>
      </c>
      <c r="H2651">
        <f t="shared" si="167"/>
        <v>6</v>
      </c>
    </row>
    <row r="2652" spans="2:8" x14ac:dyDescent="0.35">
      <c r="B2652" s="6">
        <v>2649</v>
      </c>
      <c r="C2652" t="str">
        <f>INDEX(state,MATCH(Bonus_StatAn!$B2652,Analysis!$A:$A,0))</f>
        <v>canceled</v>
      </c>
      <c r="D2652" s="6">
        <f>INDEX(backers,MATCH(Bonus_StatAn!$B2652,Analysis!$A:$A,0))</f>
        <v>3</v>
      </c>
      <c r="E2652" t="b">
        <f t="shared" si="164"/>
        <v>0</v>
      </c>
      <c r="F2652" t="b">
        <f t="shared" si="165"/>
        <v>1</v>
      </c>
      <c r="G2652" t="str">
        <f t="shared" si="166"/>
        <v/>
      </c>
      <c r="H2652">
        <f t="shared" si="167"/>
        <v>3</v>
      </c>
    </row>
    <row r="2653" spans="2:8" x14ac:dyDescent="0.35">
      <c r="B2653" s="6">
        <v>2650</v>
      </c>
      <c r="C2653" t="str">
        <f>INDEX(state,MATCH(Bonus_StatAn!$B2653,Analysis!$A:$A,0))</f>
        <v>canceled</v>
      </c>
      <c r="D2653" s="6">
        <f>INDEX(backers,MATCH(Bonus_StatAn!$B2653,Analysis!$A:$A,0))</f>
        <v>5</v>
      </c>
      <c r="E2653" t="b">
        <f t="shared" si="164"/>
        <v>0</v>
      </c>
      <c r="F2653" t="b">
        <f t="shared" si="165"/>
        <v>1</v>
      </c>
      <c r="G2653" t="str">
        <f t="shared" si="166"/>
        <v/>
      </c>
      <c r="H2653">
        <f t="shared" si="167"/>
        <v>5</v>
      </c>
    </row>
    <row r="2654" spans="2:8" x14ac:dyDescent="0.35">
      <c r="B2654" s="6">
        <v>2651</v>
      </c>
      <c r="C2654" t="str">
        <f>INDEX(state,MATCH(Bonus_StatAn!$B2654,Analysis!$A:$A,0))</f>
        <v>canceled</v>
      </c>
      <c r="D2654" s="6">
        <f>INDEX(backers,MATCH(Bonus_StatAn!$B2654,Analysis!$A:$A,0))</f>
        <v>17</v>
      </c>
      <c r="E2654" t="b">
        <f t="shared" si="164"/>
        <v>0</v>
      </c>
      <c r="F2654" t="b">
        <f t="shared" si="165"/>
        <v>1</v>
      </c>
      <c r="G2654" t="str">
        <f t="shared" si="166"/>
        <v/>
      </c>
      <c r="H2654">
        <f t="shared" si="167"/>
        <v>17</v>
      </c>
    </row>
    <row r="2655" spans="2:8" x14ac:dyDescent="0.35">
      <c r="B2655" s="6">
        <v>2652</v>
      </c>
      <c r="C2655" t="str">
        <f>INDEX(state,MATCH(Bonus_StatAn!$B2655,Analysis!$A:$A,0))</f>
        <v>canceled</v>
      </c>
      <c r="D2655" s="6">
        <f>INDEX(backers,MATCH(Bonus_StatAn!$B2655,Analysis!$A:$A,0))</f>
        <v>11</v>
      </c>
      <c r="E2655" t="b">
        <f t="shared" si="164"/>
        <v>0</v>
      </c>
      <c r="F2655" t="b">
        <f t="shared" si="165"/>
        <v>1</v>
      </c>
      <c r="G2655" t="str">
        <f t="shared" si="166"/>
        <v/>
      </c>
      <c r="H2655">
        <f t="shared" si="167"/>
        <v>11</v>
      </c>
    </row>
    <row r="2656" spans="2:8" x14ac:dyDescent="0.35">
      <c r="B2656" s="6">
        <v>2653</v>
      </c>
      <c r="C2656" t="str">
        <f>INDEX(state,MATCH(Bonus_StatAn!$B2656,Analysis!$A:$A,0))</f>
        <v>canceled</v>
      </c>
      <c r="D2656" s="6">
        <f>INDEX(backers,MATCH(Bonus_StatAn!$B2656,Analysis!$A:$A,0))</f>
        <v>70</v>
      </c>
      <c r="E2656" t="b">
        <f t="shared" si="164"/>
        <v>0</v>
      </c>
      <c r="F2656" t="b">
        <f t="shared" si="165"/>
        <v>1</v>
      </c>
      <c r="G2656" t="str">
        <f t="shared" si="166"/>
        <v/>
      </c>
      <c r="H2656">
        <f t="shared" si="167"/>
        <v>70</v>
      </c>
    </row>
    <row r="2657" spans="2:8" x14ac:dyDescent="0.35">
      <c r="B2657" s="6">
        <v>2654</v>
      </c>
      <c r="C2657" t="str">
        <f>INDEX(state,MATCH(Bonus_StatAn!$B2657,Analysis!$A:$A,0))</f>
        <v>canceled</v>
      </c>
      <c r="D2657" s="6">
        <f>INDEX(backers,MATCH(Bonus_StatAn!$B2657,Analysis!$A:$A,0))</f>
        <v>6</v>
      </c>
      <c r="E2657" t="b">
        <f t="shared" si="164"/>
        <v>0</v>
      </c>
      <c r="F2657" t="b">
        <f t="shared" si="165"/>
        <v>1</v>
      </c>
      <c r="G2657" t="str">
        <f t="shared" si="166"/>
        <v/>
      </c>
      <c r="H2657">
        <f t="shared" si="167"/>
        <v>6</v>
      </c>
    </row>
    <row r="2658" spans="2:8" x14ac:dyDescent="0.35">
      <c r="B2658" s="6">
        <v>2655</v>
      </c>
      <c r="C2658" t="str">
        <f>INDEX(state,MATCH(Bonus_StatAn!$B2658,Analysis!$A:$A,0))</f>
        <v>canceled</v>
      </c>
      <c r="D2658" s="6">
        <f>INDEX(backers,MATCH(Bonus_StatAn!$B2658,Analysis!$A:$A,0))</f>
        <v>43</v>
      </c>
      <c r="E2658" t="b">
        <f t="shared" si="164"/>
        <v>0</v>
      </c>
      <c r="F2658" t="b">
        <f t="shared" si="165"/>
        <v>1</v>
      </c>
      <c r="G2658" t="str">
        <f t="shared" si="166"/>
        <v/>
      </c>
      <c r="H2658">
        <f t="shared" si="167"/>
        <v>43</v>
      </c>
    </row>
    <row r="2659" spans="2:8" x14ac:dyDescent="0.35">
      <c r="B2659" s="6">
        <v>2656</v>
      </c>
      <c r="C2659" t="str">
        <f>INDEX(state,MATCH(Bonus_StatAn!$B2659,Analysis!$A:$A,0))</f>
        <v>canceled</v>
      </c>
      <c r="D2659" s="6">
        <f>INDEX(backers,MATCH(Bonus_StatAn!$B2659,Analysis!$A:$A,0))</f>
        <v>152</v>
      </c>
      <c r="E2659" t="b">
        <f t="shared" si="164"/>
        <v>0</v>
      </c>
      <c r="F2659" t="b">
        <f t="shared" si="165"/>
        <v>1</v>
      </c>
      <c r="G2659" t="str">
        <f t="shared" si="166"/>
        <v/>
      </c>
      <c r="H2659">
        <f t="shared" si="167"/>
        <v>152</v>
      </c>
    </row>
    <row r="2660" spans="2:8" x14ac:dyDescent="0.35">
      <c r="B2660" s="6">
        <v>2657</v>
      </c>
      <c r="C2660" t="str">
        <f>INDEX(state,MATCH(Bonus_StatAn!$B2660,Analysis!$A:$A,0))</f>
        <v>canceled</v>
      </c>
      <c r="D2660" s="6">
        <f>INDEX(backers,MATCH(Bonus_StatAn!$B2660,Analysis!$A:$A,0))</f>
        <v>59</v>
      </c>
      <c r="E2660" t="b">
        <f t="shared" si="164"/>
        <v>0</v>
      </c>
      <c r="F2660" t="b">
        <f t="shared" si="165"/>
        <v>1</v>
      </c>
      <c r="G2660" t="str">
        <f t="shared" si="166"/>
        <v/>
      </c>
      <c r="H2660">
        <f t="shared" si="167"/>
        <v>59</v>
      </c>
    </row>
    <row r="2661" spans="2:8" x14ac:dyDescent="0.35">
      <c r="B2661" s="6">
        <v>2658</v>
      </c>
      <c r="C2661" t="str">
        <f>INDEX(state,MATCH(Bonus_StatAn!$B2661,Analysis!$A:$A,0))</f>
        <v>canceled</v>
      </c>
      <c r="D2661" s="6">
        <f>INDEX(backers,MATCH(Bonus_StatAn!$B2661,Analysis!$A:$A,0))</f>
        <v>4</v>
      </c>
      <c r="E2661" t="b">
        <f t="shared" si="164"/>
        <v>0</v>
      </c>
      <c r="F2661" t="b">
        <f t="shared" si="165"/>
        <v>1</v>
      </c>
      <c r="G2661" t="str">
        <f t="shared" si="166"/>
        <v/>
      </c>
      <c r="H2661">
        <f t="shared" si="167"/>
        <v>4</v>
      </c>
    </row>
    <row r="2662" spans="2:8" x14ac:dyDescent="0.35">
      <c r="B2662" s="6">
        <v>2659</v>
      </c>
      <c r="C2662" t="str">
        <f>INDEX(state,MATCH(Bonus_StatAn!$B2662,Analysis!$A:$A,0))</f>
        <v>canceled</v>
      </c>
      <c r="D2662" s="6">
        <f>INDEX(backers,MATCH(Bonus_StatAn!$B2662,Analysis!$A:$A,0))</f>
        <v>10</v>
      </c>
      <c r="E2662" t="b">
        <f t="shared" si="164"/>
        <v>0</v>
      </c>
      <c r="F2662" t="b">
        <f t="shared" si="165"/>
        <v>1</v>
      </c>
      <c r="G2662" t="str">
        <f t="shared" si="166"/>
        <v/>
      </c>
      <c r="H2662">
        <f t="shared" si="167"/>
        <v>10</v>
      </c>
    </row>
    <row r="2663" spans="2:8" x14ac:dyDescent="0.35">
      <c r="B2663" s="6">
        <v>2660</v>
      </c>
      <c r="C2663" t="str">
        <f>INDEX(state,MATCH(Bonus_StatAn!$B2663,Analysis!$A:$A,0))</f>
        <v>canceled</v>
      </c>
      <c r="D2663" s="6">
        <f>INDEX(backers,MATCH(Bonus_StatAn!$B2663,Analysis!$A:$A,0))</f>
        <v>5</v>
      </c>
      <c r="E2663" t="b">
        <f t="shared" si="164"/>
        <v>0</v>
      </c>
      <c r="F2663" t="b">
        <f t="shared" si="165"/>
        <v>1</v>
      </c>
      <c r="G2663" t="str">
        <f t="shared" si="166"/>
        <v/>
      </c>
      <c r="H2663">
        <f t="shared" si="167"/>
        <v>5</v>
      </c>
    </row>
    <row r="2664" spans="2:8" x14ac:dyDescent="0.35">
      <c r="B2664" s="6">
        <v>2661</v>
      </c>
      <c r="C2664" t="str">
        <f>INDEX(state,MATCH(Bonus_StatAn!$B2664,Analysis!$A:$A,0))</f>
        <v>successful</v>
      </c>
      <c r="D2664" s="6">
        <f>INDEX(backers,MATCH(Bonus_StatAn!$B2664,Analysis!$A:$A,0))</f>
        <v>60</v>
      </c>
      <c r="E2664" t="b">
        <f t="shared" si="164"/>
        <v>1</v>
      </c>
      <c r="F2664" t="b">
        <f t="shared" si="165"/>
        <v>0</v>
      </c>
      <c r="G2664">
        <f t="shared" si="166"/>
        <v>60</v>
      </c>
      <c r="H2664" t="str">
        <f t="shared" si="167"/>
        <v/>
      </c>
    </row>
    <row r="2665" spans="2:8" x14ac:dyDescent="0.35">
      <c r="B2665" s="6">
        <v>2662</v>
      </c>
      <c r="C2665" t="str">
        <f>INDEX(state,MATCH(Bonus_StatAn!$B2665,Analysis!$A:$A,0))</f>
        <v>successful</v>
      </c>
      <c r="D2665" s="6">
        <f>INDEX(backers,MATCH(Bonus_StatAn!$B2665,Analysis!$A:$A,0))</f>
        <v>80</v>
      </c>
      <c r="E2665" t="b">
        <f t="shared" si="164"/>
        <v>1</v>
      </c>
      <c r="F2665" t="b">
        <f t="shared" si="165"/>
        <v>0</v>
      </c>
      <c r="G2665">
        <f t="shared" si="166"/>
        <v>80</v>
      </c>
      <c r="H2665" t="str">
        <f t="shared" si="167"/>
        <v/>
      </c>
    </row>
    <row r="2666" spans="2:8" x14ac:dyDescent="0.35">
      <c r="B2666" s="6">
        <v>2663</v>
      </c>
      <c r="C2666" t="str">
        <f>INDEX(state,MATCH(Bonus_StatAn!$B2666,Analysis!$A:$A,0))</f>
        <v>successful</v>
      </c>
      <c r="D2666" s="6">
        <f>INDEX(backers,MATCH(Bonus_StatAn!$B2666,Analysis!$A:$A,0))</f>
        <v>56</v>
      </c>
      <c r="E2666" t="b">
        <f t="shared" si="164"/>
        <v>1</v>
      </c>
      <c r="F2666" t="b">
        <f t="shared" si="165"/>
        <v>0</v>
      </c>
      <c r="G2666">
        <f t="shared" si="166"/>
        <v>56</v>
      </c>
      <c r="H2666" t="str">
        <f t="shared" si="167"/>
        <v/>
      </c>
    </row>
    <row r="2667" spans="2:8" x14ac:dyDescent="0.35">
      <c r="B2667" s="6">
        <v>2664</v>
      </c>
      <c r="C2667" t="str">
        <f>INDEX(state,MATCH(Bonus_StatAn!$B2667,Analysis!$A:$A,0))</f>
        <v>successful</v>
      </c>
      <c r="D2667" s="6">
        <f>INDEX(backers,MATCH(Bonus_StatAn!$B2667,Analysis!$A:$A,0))</f>
        <v>104</v>
      </c>
      <c r="E2667" t="b">
        <f t="shared" si="164"/>
        <v>1</v>
      </c>
      <c r="F2667" t="b">
        <f t="shared" si="165"/>
        <v>0</v>
      </c>
      <c r="G2667">
        <f t="shared" si="166"/>
        <v>104</v>
      </c>
      <c r="H2667" t="str">
        <f t="shared" si="167"/>
        <v/>
      </c>
    </row>
    <row r="2668" spans="2:8" x14ac:dyDescent="0.35">
      <c r="B2668" s="6">
        <v>2665</v>
      </c>
      <c r="C2668" t="str">
        <f>INDEX(state,MATCH(Bonus_StatAn!$B2668,Analysis!$A:$A,0))</f>
        <v>successful</v>
      </c>
      <c r="D2668" s="6">
        <f>INDEX(backers,MATCH(Bonus_StatAn!$B2668,Analysis!$A:$A,0))</f>
        <v>46</v>
      </c>
      <c r="E2668" t="b">
        <f t="shared" si="164"/>
        <v>1</v>
      </c>
      <c r="F2668" t="b">
        <f t="shared" si="165"/>
        <v>0</v>
      </c>
      <c r="G2668">
        <f t="shared" si="166"/>
        <v>46</v>
      </c>
      <c r="H2668" t="str">
        <f t="shared" si="167"/>
        <v/>
      </c>
    </row>
    <row r="2669" spans="2:8" x14ac:dyDescent="0.35">
      <c r="B2669" s="6">
        <v>2666</v>
      </c>
      <c r="C2669" t="str">
        <f>INDEX(state,MATCH(Bonus_StatAn!$B2669,Analysis!$A:$A,0))</f>
        <v>successful</v>
      </c>
      <c r="D2669" s="6">
        <f>INDEX(backers,MATCH(Bonus_StatAn!$B2669,Analysis!$A:$A,0))</f>
        <v>206</v>
      </c>
      <c r="E2669" t="b">
        <f t="shared" si="164"/>
        <v>1</v>
      </c>
      <c r="F2669" t="b">
        <f t="shared" si="165"/>
        <v>0</v>
      </c>
      <c r="G2669">
        <f t="shared" si="166"/>
        <v>206</v>
      </c>
      <c r="H2669" t="str">
        <f t="shared" si="167"/>
        <v/>
      </c>
    </row>
    <row r="2670" spans="2:8" x14ac:dyDescent="0.35">
      <c r="B2670" s="6">
        <v>2667</v>
      </c>
      <c r="C2670" t="str">
        <f>INDEX(state,MATCH(Bonus_StatAn!$B2670,Analysis!$A:$A,0))</f>
        <v>successful</v>
      </c>
      <c r="D2670" s="6">
        <f>INDEX(backers,MATCH(Bonus_StatAn!$B2670,Analysis!$A:$A,0))</f>
        <v>18</v>
      </c>
      <c r="E2670" t="b">
        <f t="shared" si="164"/>
        <v>1</v>
      </c>
      <c r="F2670" t="b">
        <f t="shared" si="165"/>
        <v>0</v>
      </c>
      <c r="G2670">
        <f t="shared" si="166"/>
        <v>18</v>
      </c>
      <c r="H2670" t="str">
        <f t="shared" si="167"/>
        <v/>
      </c>
    </row>
    <row r="2671" spans="2:8" x14ac:dyDescent="0.35">
      <c r="B2671" s="6">
        <v>2668</v>
      </c>
      <c r="C2671" t="str">
        <f>INDEX(state,MATCH(Bonus_StatAn!$B2671,Analysis!$A:$A,0))</f>
        <v>successful</v>
      </c>
      <c r="D2671" s="6">
        <f>INDEX(backers,MATCH(Bonus_StatAn!$B2671,Analysis!$A:$A,0))</f>
        <v>28</v>
      </c>
      <c r="E2671" t="b">
        <f t="shared" si="164"/>
        <v>1</v>
      </c>
      <c r="F2671" t="b">
        <f t="shared" si="165"/>
        <v>0</v>
      </c>
      <c r="G2671">
        <f t="shared" si="166"/>
        <v>28</v>
      </c>
      <c r="H2671" t="str">
        <f t="shared" si="167"/>
        <v/>
      </c>
    </row>
    <row r="2672" spans="2:8" x14ac:dyDescent="0.35">
      <c r="B2672" s="6">
        <v>2669</v>
      </c>
      <c r="C2672" t="str">
        <f>INDEX(state,MATCH(Bonus_StatAn!$B2672,Analysis!$A:$A,0))</f>
        <v>successful</v>
      </c>
      <c r="D2672" s="6">
        <f>INDEX(backers,MATCH(Bonus_StatAn!$B2672,Analysis!$A:$A,0))</f>
        <v>11</v>
      </c>
      <c r="E2672" t="b">
        <f t="shared" si="164"/>
        <v>1</v>
      </c>
      <c r="F2672" t="b">
        <f t="shared" si="165"/>
        <v>0</v>
      </c>
      <c r="G2672">
        <f t="shared" si="166"/>
        <v>11</v>
      </c>
      <c r="H2672" t="str">
        <f t="shared" si="167"/>
        <v/>
      </c>
    </row>
    <row r="2673" spans="2:8" x14ac:dyDescent="0.35">
      <c r="B2673" s="6">
        <v>2670</v>
      </c>
      <c r="C2673" t="str">
        <f>INDEX(state,MATCH(Bonus_StatAn!$B2673,Analysis!$A:$A,0))</f>
        <v>failed</v>
      </c>
      <c r="D2673" s="6">
        <f>INDEX(backers,MATCH(Bonus_StatAn!$B2673,Analysis!$A:$A,0))</f>
        <v>60</v>
      </c>
      <c r="E2673" t="b">
        <f t="shared" si="164"/>
        <v>0</v>
      </c>
      <c r="F2673" t="b">
        <f t="shared" si="165"/>
        <v>1</v>
      </c>
      <c r="G2673" t="str">
        <f t="shared" si="166"/>
        <v/>
      </c>
      <c r="H2673">
        <f t="shared" si="167"/>
        <v>60</v>
      </c>
    </row>
    <row r="2674" spans="2:8" x14ac:dyDescent="0.35">
      <c r="B2674" s="6">
        <v>2671</v>
      </c>
      <c r="C2674" t="str">
        <f>INDEX(state,MATCH(Bonus_StatAn!$B2674,Analysis!$A:$A,0))</f>
        <v>failed</v>
      </c>
      <c r="D2674" s="6">
        <f>INDEX(backers,MATCH(Bonus_StatAn!$B2674,Analysis!$A:$A,0))</f>
        <v>84</v>
      </c>
      <c r="E2674" t="b">
        <f t="shared" si="164"/>
        <v>0</v>
      </c>
      <c r="F2674" t="b">
        <f t="shared" si="165"/>
        <v>1</v>
      </c>
      <c r="G2674" t="str">
        <f t="shared" si="166"/>
        <v/>
      </c>
      <c r="H2674">
        <f t="shared" si="167"/>
        <v>84</v>
      </c>
    </row>
    <row r="2675" spans="2:8" x14ac:dyDescent="0.35">
      <c r="B2675" s="6">
        <v>2672</v>
      </c>
      <c r="C2675" t="str">
        <f>INDEX(state,MATCH(Bonus_StatAn!$B2675,Analysis!$A:$A,0))</f>
        <v>failed</v>
      </c>
      <c r="D2675" s="6">
        <f>INDEX(backers,MATCH(Bonus_StatAn!$B2675,Analysis!$A:$A,0))</f>
        <v>47</v>
      </c>
      <c r="E2675" t="b">
        <f t="shared" si="164"/>
        <v>0</v>
      </c>
      <c r="F2675" t="b">
        <f t="shared" si="165"/>
        <v>1</v>
      </c>
      <c r="G2675" t="str">
        <f t="shared" si="166"/>
        <v/>
      </c>
      <c r="H2675">
        <f t="shared" si="167"/>
        <v>47</v>
      </c>
    </row>
    <row r="2676" spans="2:8" x14ac:dyDescent="0.35">
      <c r="B2676" s="6">
        <v>2673</v>
      </c>
      <c r="C2676" t="str">
        <f>INDEX(state,MATCH(Bonus_StatAn!$B2676,Analysis!$A:$A,0))</f>
        <v>failed</v>
      </c>
      <c r="D2676" s="6">
        <f>INDEX(backers,MATCH(Bonus_StatAn!$B2676,Analysis!$A:$A,0))</f>
        <v>66</v>
      </c>
      <c r="E2676" t="b">
        <f t="shared" si="164"/>
        <v>0</v>
      </c>
      <c r="F2676" t="b">
        <f t="shared" si="165"/>
        <v>1</v>
      </c>
      <c r="G2676" t="str">
        <f t="shared" si="166"/>
        <v/>
      </c>
      <c r="H2676">
        <f t="shared" si="167"/>
        <v>66</v>
      </c>
    </row>
    <row r="2677" spans="2:8" x14ac:dyDescent="0.35">
      <c r="B2677" s="6">
        <v>2674</v>
      </c>
      <c r="C2677" t="str">
        <f>INDEX(state,MATCH(Bonus_StatAn!$B2677,Analysis!$A:$A,0))</f>
        <v>failed</v>
      </c>
      <c r="D2677" s="6">
        <f>INDEX(backers,MATCH(Bonus_StatAn!$B2677,Analysis!$A:$A,0))</f>
        <v>171</v>
      </c>
      <c r="E2677" t="b">
        <f t="shared" si="164"/>
        <v>0</v>
      </c>
      <c r="F2677" t="b">
        <f t="shared" si="165"/>
        <v>1</v>
      </c>
      <c r="G2677" t="str">
        <f t="shared" si="166"/>
        <v/>
      </c>
      <c r="H2677">
        <f t="shared" si="167"/>
        <v>171</v>
      </c>
    </row>
    <row r="2678" spans="2:8" x14ac:dyDescent="0.35">
      <c r="B2678" s="6">
        <v>2675</v>
      </c>
      <c r="C2678" t="str">
        <f>INDEX(state,MATCH(Bonus_StatAn!$B2678,Analysis!$A:$A,0))</f>
        <v>failed</v>
      </c>
      <c r="D2678" s="6">
        <f>INDEX(backers,MATCH(Bonus_StatAn!$B2678,Analysis!$A:$A,0))</f>
        <v>29</v>
      </c>
      <c r="E2678" t="b">
        <f t="shared" si="164"/>
        <v>0</v>
      </c>
      <c r="F2678" t="b">
        <f t="shared" si="165"/>
        <v>1</v>
      </c>
      <c r="G2678" t="str">
        <f t="shared" si="166"/>
        <v/>
      </c>
      <c r="H2678">
        <f t="shared" si="167"/>
        <v>29</v>
      </c>
    </row>
    <row r="2679" spans="2:8" x14ac:dyDescent="0.35">
      <c r="B2679" s="6">
        <v>2676</v>
      </c>
      <c r="C2679" t="str">
        <f>INDEX(state,MATCH(Bonus_StatAn!$B2679,Analysis!$A:$A,0))</f>
        <v>failed</v>
      </c>
      <c r="D2679" s="6">
        <f>INDEX(backers,MATCH(Bonus_StatAn!$B2679,Analysis!$A:$A,0))</f>
        <v>9</v>
      </c>
      <c r="E2679" t="b">
        <f t="shared" si="164"/>
        <v>0</v>
      </c>
      <c r="F2679" t="b">
        <f t="shared" si="165"/>
        <v>1</v>
      </c>
      <c r="G2679" t="str">
        <f t="shared" si="166"/>
        <v/>
      </c>
      <c r="H2679">
        <f t="shared" si="167"/>
        <v>9</v>
      </c>
    </row>
    <row r="2680" spans="2:8" x14ac:dyDescent="0.35">
      <c r="B2680" s="6">
        <v>2677</v>
      </c>
      <c r="C2680" t="str">
        <f>INDEX(state,MATCH(Bonus_StatAn!$B2680,Analysis!$A:$A,0))</f>
        <v>failed</v>
      </c>
      <c r="D2680" s="6">
        <f>INDEX(backers,MATCH(Bonus_StatAn!$B2680,Analysis!$A:$A,0))</f>
        <v>27</v>
      </c>
      <c r="E2680" t="b">
        <f t="shared" si="164"/>
        <v>0</v>
      </c>
      <c r="F2680" t="b">
        <f t="shared" si="165"/>
        <v>1</v>
      </c>
      <c r="G2680" t="str">
        <f t="shared" si="166"/>
        <v/>
      </c>
      <c r="H2680">
        <f t="shared" si="167"/>
        <v>27</v>
      </c>
    </row>
    <row r="2681" spans="2:8" x14ac:dyDescent="0.35">
      <c r="B2681" s="6">
        <v>2678</v>
      </c>
      <c r="C2681" t="str">
        <f>INDEX(state,MATCH(Bonus_StatAn!$B2681,Analysis!$A:$A,0))</f>
        <v>failed</v>
      </c>
      <c r="D2681" s="6">
        <f>INDEX(backers,MATCH(Bonus_StatAn!$B2681,Analysis!$A:$A,0))</f>
        <v>2</v>
      </c>
      <c r="E2681" t="b">
        <f t="shared" si="164"/>
        <v>0</v>
      </c>
      <c r="F2681" t="b">
        <f t="shared" si="165"/>
        <v>1</v>
      </c>
      <c r="G2681" t="str">
        <f t="shared" si="166"/>
        <v/>
      </c>
      <c r="H2681">
        <f t="shared" si="167"/>
        <v>2</v>
      </c>
    </row>
    <row r="2682" spans="2:8" x14ac:dyDescent="0.35">
      <c r="B2682" s="6">
        <v>2679</v>
      </c>
      <c r="C2682" t="str">
        <f>INDEX(state,MATCH(Bonus_StatAn!$B2682,Analysis!$A:$A,0))</f>
        <v>failed</v>
      </c>
      <c r="D2682" s="6">
        <f>INDEX(backers,MATCH(Bonus_StatAn!$B2682,Analysis!$A:$A,0))</f>
        <v>3</v>
      </c>
      <c r="E2682" t="b">
        <f t="shared" si="164"/>
        <v>0</v>
      </c>
      <c r="F2682" t="b">
        <f t="shared" si="165"/>
        <v>1</v>
      </c>
      <c r="G2682" t="str">
        <f t="shared" si="166"/>
        <v/>
      </c>
      <c r="H2682">
        <f t="shared" si="167"/>
        <v>3</v>
      </c>
    </row>
    <row r="2683" spans="2:8" x14ac:dyDescent="0.35">
      <c r="B2683" s="6">
        <v>2680</v>
      </c>
      <c r="C2683" t="str">
        <f>INDEX(state,MATCH(Bonus_StatAn!$B2683,Analysis!$A:$A,0))</f>
        <v>failed</v>
      </c>
      <c r="D2683" s="6">
        <f>INDEX(backers,MATCH(Bonus_StatAn!$B2683,Analysis!$A:$A,0))</f>
        <v>4</v>
      </c>
      <c r="E2683" t="b">
        <f t="shared" si="164"/>
        <v>0</v>
      </c>
      <c r="F2683" t="b">
        <f t="shared" si="165"/>
        <v>1</v>
      </c>
      <c r="G2683" t="str">
        <f t="shared" si="166"/>
        <v/>
      </c>
      <c r="H2683">
        <f t="shared" si="167"/>
        <v>4</v>
      </c>
    </row>
    <row r="2684" spans="2:8" x14ac:dyDescent="0.35">
      <c r="B2684" s="6">
        <v>2681</v>
      </c>
      <c r="C2684" t="str">
        <f>INDEX(state,MATCH(Bonus_StatAn!$B2684,Analysis!$A:$A,0))</f>
        <v>failed</v>
      </c>
      <c r="D2684" s="6">
        <f>INDEX(backers,MATCH(Bonus_StatAn!$B2684,Analysis!$A:$A,0))</f>
        <v>2</v>
      </c>
      <c r="E2684" t="b">
        <f t="shared" si="164"/>
        <v>0</v>
      </c>
      <c r="F2684" t="b">
        <f t="shared" si="165"/>
        <v>1</v>
      </c>
      <c r="G2684" t="str">
        <f t="shared" si="166"/>
        <v/>
      </c>
      <c r="H2684">
        <f t="shared" si="167"/>
        <v>2</v>
      </c>
    </row>
    <row r="2685" spans="2:8" x14ac:dyDescent="0.35">
      <c r="B2685" s="6">
        <v>2682</v>
      </c>
      <c r="C2685" t="str">
        <f>INDEX(state,MATCH(Bonus_StatAn!$B2685,Analysis!$A:$A,0))</f>
        <v>failed</v>
      </c>
      <c r="D2685" s="6">
        <f>INDEX(backers,MATCH(Bonus_StatAn!$B2685,Analysis!$A:$A,0))</f>
        <v>20</v>
      </c>
      <c r="E2685" t="b">
        <f t="shared" si="164"/>
        <v>0</v>
      </c>
      <c r="F2685" t="b">
        <f t="shared" si="165"/>
        <v>1</v>
      </c>
      <c r="G2685" t="str">
        <f t="shared" si="166"/>
        <v/>
      </c>
      <c r="H2685">
        <f t="shared" si="167"/>
        <v>20</v>
      </c>
    </row>
    <row r="2686" spans="2:8" x14ac:dyDescent="0.35">
      <c r="B2686" s="6">
        <v>2683</v>
      </c>
      <c r="C2686" t="str">
        <f>INDEX(state,MATCH(Bonus_StatAn!$B2686,Analysis!$A:$A,0))</f>
        <v>failed</v>
      </c>
      <c r="D2686" s="6">
        <f>INDEX(backers,MATCH(Bonus_StatAn!$B2686,Analysis!$A:$A,0))</f>
        <v>3</v>
      </c>
      <c r="E2686" t="b">
        <f t="shared" si="164"/>
        <v>0</v>
      </c>
      <c r="F2686" t="b">
        <f t="shared" si="165"/>
        <v>1</v>
      </c>
      <c r="G2686" t="str">
        <f t="shared" si="166"/>
        <v/>
      </c>
      <c r="H2686">
        <f t="shared" si="167"/>
        <v>3</v>
      </c>
    </row>
    <row r="2687" spans="2:8" x14ac:dyDescent="0.35">
      <c r="B2687" s="6">
        <v>2684</v>
      </c>
      <c r="C2687" t="str">
        <f>INDEX(state,MATCH(Bonus_StatAn!$B2687,Analysis!$A:$A,0))</f>
        <v>failed</v>
      </c>
      <c r="D2687" s="6">
        <f>INDEX(backers,MATCH(Bonus_StatAn!$B2687,Analysis!$A:$A,0))</f>
        <v>4</v>
      </c>
      <c r="E2687" t="b">
        <f t="shared" si="164"/>
        <v>0</v>
      </c>
      <c r="F2687" t="b">
        <f t="shared" si="165"/>
        <v>1</v>
      </c>
      <c r="G2687" t="str">
        <f t="shared" si="166"/>
        <v/>
      </c>
      <c r="H2687">
        <f t="shared" si="167"/>
        <v>4</v>
      </c>
    </row>
    <row r="2688" spans="2:8" x14ac:dyDescent="0.35">
      <c r="B2688" s="6">
        <v>2685</v>
      </c>
      <c r="C2688" t="str">
        <f>INDEX(state,MATCH(Bonus_StatAn!$B2688,Analysis!$A:$A,0))</f>
        <v>failed</v>
      </c>
      <c r="D2688" s="6">
        <f>INDEX(backers,MATCH(Bonus_StatAn!$B2688,Analysis!$A:$A,0))</f>
        <v>1</v>
      </c>
      <c r="E2688" t="b">
        <f t="shared" si="164"/>
        <v>0</v>
      </c>
      <c r="F2688" t="b">
        <f t="shared" si="165"/>
        <v>1</v>
      </c>
      <c r="G2688" t="str">
        <f t="shared" si="166"/>
        <v/>
      </c>
      <c r="H2688">
        <f t="shared" si="167"/>
        <v>1</v>
      </c>
    </row>
    <row r="2689" spans="2:8" x14ac:dyDescent="0.35">
      <c r="B2689" s="6">
        <v>2686</v>
      </c>
      <c r="C2689" t="str">
        <f>INDEX(state,MATCH(Bonus_StatAn!$B2689,Analysis!$A:$A,0))</f>
        <v>failed</v>
      </c>
      <c r="D2689" s="6">
        <f>INDEX(backers,MATCH(Bonus_StatAn!$B2689,Analysis!$A:$A,0))</f>
        <v>0</v>
      </c>
      <c r="E2689" t="b">
        <f t="shared" si="164"/>
        <v>0</v>
      </c>
      <c r="F2689" t="b">
        <f t="shared" si="165"/>
        <v>1</v>
      </c>
      <c r="G2689" t="str">
        <f t="shared" si="166"/>
        <v/>
      </c>
      <c r="H2689">
        <f t="shared" si="167"/>
        <v>0</v>
      </c>
    </row>
    <row r="2690" spans="2:8" x14ac:dyDescent="0.35">
      <c r="B2690" s="6">
        <v>2687</v>
      </c>
      <c r="C2690" t="str">
        <f>INDEX(state,MATCH(Bonus_StatAn!$B2690,Analysis!$A:$A,0))</f>
        <v>failed</v>
      </c>
      <c r="D2690" s="6">
        <f>INDEX(backers,MATCH(Bonus_StatAn!$B2690,Analysis!$A:$A,0))</f>
        <v>0</v>
      </c>
      <c r="E2690" t="b">
        <f t="shared" si="164"/>
        <v>0</v>
      </c>
      <c r="F2690" t="b">
        <f t="shared" si="165"/>
        <v>1</v>
      </c>
      <c r="G2690" t="str">
        <f t="shared" si="166"/>
        <v/>
      </c>
      <c r="H2690">
        <f t="shared" si="167"/>
        <v>0</v>
      </c>
    </row>
    <row r="2691" spans="2:8" x14ac:dyDescent="0.35">
      <c r="B2691" s="6">
        <v>2688</v>
      </c>
      <c r="C2691" t="str">
        <f>INDEX(state,MATCH(Bonus_StatAn!$B2691,Analysis!$A:$A,0))</f>
        <v>failed</v>
      </c>
      <c r="D2691" s="6">
        <f>INDEX(backers,MATCH(Bonus_StatAn!$B2691,Analysis!$A:$A,0))</f>
        <v>14</v>
      </c>
      <c r="E2691" t="b">
        <f t="shared" si="164"/>
        <v>0</v>
      </c>
      <c r="F2691" t="b">
        <f t="shared" si="165"/>
        <v>1</v>
      </c>
      <c r="G2691" t="str">
        <f t="shared" si="166"/>
        <v/>
      </c>
      <c r="H2691">
        <f t="shared" si="167"/>
        <v>14</v>
      </c>
    </row>
    <row r="2692" spans="2:8" x14ac:dyDescent="0.35">
      <c r="B2692" s="6">
        <v>2689</v>
      </c>
      <c r="C2692" t="str">
        <f>INDEX(state,MATCH(Bonus_StatAn!$B2692,Analysis!$A:$A,0))</f>
        <v>failed</v>
      </c>
      <c r="D2692" s="6">
        <f>INDEX(backers,MATCH(Bonus_StatAn!$B2692,Analysis!$A:$A,0))</f>
        <v>1</v>
      </c>
      <c r="E2692" t="b">
        <f t="shared" ref="E2692:E2755" si="168">$C2692="successful"</f>
        <v>0</v>
      </c>
      <c r="F2692" t="b">
        <f t="shared" ref="F2692:F2755" si="169">OR($C2692="canceled", $C2692="failed")</f>
        <v>1</v>
      </c>
      <c r="G2692" t="str">
        <f t="shared" ref="G2692:G2755" si="170">IF($E2692, D2692, "")</f>
        <v/>
      </c>
      <c r="H2692">
        <f t="shared" ref="H2692:H2755" si="171">IF(F2692, D2692, "")</f>
        <v>1</v>
      </c>
    </row>
    <row r="2693" spans="2:8" x14ac:dyDescent="0.35">
      <c r="B2693" s="6">
        <v>2690</v>
      </c>
      <c r="C2693" t="str">
        <f>INDEX(state,MATCH(Bonus_StatAn!$B2693,Analysis!$A:$A,0))</f>
        <v>failed</v>
      </c>
      <c r="D2693" s="6">
        <f>INDEX(backers,MATCH(Bonus_StatAn!$B2693,Analysis!$A:$A,0))</f>
        <v>118</v>
      </c>
      <c r="E2693" t="b">
        <f t="shared" si="168"/>
        <v>0</v>
      </c>
      <c r="F2693" t="b">
        <f t="shared" si="169"/>
        <v>1</v>
      </c>
      <c r="G2693" t="str">
        <f t="shared" si="170"/>
        <v/>
      </c>
      <c r="H2693">
        <f t="shared" si="171"/>
        <v>118</v>
      </c>
    </row>
    <row r="2694" spans="2:8" x14ac:dyDescent="0.35">
      <c r="B2694" s="6">
        <v>2691</v>
      </c>
      <c r="C2694" t="str">
        <f>INDEX(state,MATCH(Bonus_StatAn!$B2694,Analysis!$A:$A,0))</f>
        <v>failed</v>
      </c>
      <c r="D2694" s="6">
        <f>INDEX(backers,MATCH(Bonus_StatAn!$B2694,Analysis!$A:$A,0))</f>
        <v>2</v>
      </c>
      <c r="E2694" t="b">
        <f t="shared" si="168"/>
        <v>0</v>
      </c>
      <c r="F2694" t="b">
        <f t="shared" si="169"/>
        <v>1</v>
      </c>
      <c r="G2694" t="str">
        <f t="shared" si="170"/>
        <v/>
      </c>
      <c r="H2694">
        <f t="shared" si="171"/>
        <v>2</v>
      </c>
    </row>
    <row r="2695" spans="2:8" x14ac:dyDescent="0.35">
      <c r="B2695" s="6">
        <v>2692</v>
      </c>
      <c r="C2695" t="str">
        <f>INDEX(state,MATCH(Bonus_StatAn!$B2695,Analysis!$A:$A,0))</f>
        <v>failed</v>
      </c>
      <c r="D2695" s="6">
        <f>INDEX(backers,MATCH(Bonus_StatAn!$B2695,Analysis!$A:$A,0))</f>
        <v>1</v>
      </c>
      <c r="E2695" t="b">
        <f t="shared" si="168"/>
        <v>0</v>
      </c>
      <c r="F2695" t="b">
        <f t="shared" si="169"/>
        <v>1</v>
      </c>
      <c r="G2695" t="str">
        <f t="shared" si="170"/>
        <v/>
      </c>
      <c r="H2695">
        <f t="shared" si="171"/>
        <v>1</v>
      </c>
    </row>
    <row r="2696" spans="2:8" x14ac:dyDescent="0.35">
      <c r="B2696" s="6">
        <v>2693</v>
      </c>
      <c r="C2696" t="str">
        <f>INDEX(state,MATCH(Bonus_StatAn!$B2696,Analysis!$A:$A,0))</f>
        <v>failed</v>
      </c>
      <c r="D2696" s="6">
        <f>INDEX(backers,MATCH(Bonus_StatAn!$B2696,Analysis!$A:$A,0))</f>
        <v>3</v>
      </c>
      <c r="E2696" t="b">
        <f t="shared" si="168"/>
        <v>0</v>
      </c>
      <c r="F2696" t="b">
        <f t="shared" si="169"/>
        <v>1</v>
      </c>
      <c r="G2696" t="str">
        <f t="shared" si="170"/>
        <v/>
      </c>
      <c r="H2696">
        <f t="shared" si="171"/>
        <v>3</v>
      </c>
    </row>
    <row r="2697" spans="2:8" x14ac:dyDescent="0.35">
      <c r="B2697" s="6">
        <v>2694</v>
      </c>
      <c r="C2697" t="str">
        <f>INDEX(state,MATCH(Bonus_StatAn!$B2697,Analysis!$A:$A,0))</f>
        <v>failed</v>
      </c>
      <c r="D2697" s="6">
        <f>INDEX(backers,MATCH(Bonus_StatAn!$B2697,Analysis!$A:$A,0))</f>
        <v>1</v>
      </c>
      <c r="E2697" t="b">
        <f t="shared" si="168"/>
        <v>0</v>
      </c>
      <c r="F2697" t="b">
        <f t="shared" si="169"/>
        <v>1</v>
      </c>
      <c r="G2697" t="str">
        <f t="shared" si="170"/>
        <v/>
      </c>
      <c r="H2697">
        <f t="shared" si="171"/>
        <v>1</v>
      </c>
    </row>
    <row r="2698" spans="2:8" x14ac:dyDescent="0.35">
      <c r="B2698" s="6">
        <v>2695</v>
      </c>
      <c r="C2698" t="str">
        <f>INDEX(state,MATCH(Bonus_StatAn!$B2698,Analysis!$A:$A,0))</f>
        <v>failed</v>
      </c>
      <c r="D2698" s="6">
        <f>INDEX(backers,MATCH(Bonus_StatAn!$B2698,Analysis!$A:$A,0))</f>
        <v>3</v>
      </c>
      <c r="E2698" t="b">
        <f t="shared" si="168"/>
        <v>0</v>
      </c>
      <c r="F2698" t="b">
        <f t="shared" si="169"/>
        <v>1</v>
      </c>
      <c r="G2698" t="str">
        <f t="shared" si="170"/>
        <v/>
      </c>
      <c r="H2698">
        <f t="shared" si="171"/>
        <v>3</v>
      </c>
    </row>
    <row r="2699" spans="2:8" x14ac:dyDescent="0.35">
      <c r="B2699" s="6">
        <v>2696</v>
      </c>
      <c r="C2699" t="str">
        <f>INDEX(state,MATCH(Bonus_StatAn!$B2699,Analysis!$A:$A,0))</f>
        <v>failed</v>
      </c>
      <c r="D2699" s="6">
        <f>INDEX(backers,MATCH(Bonus_StatAn!$B2699,Analysis!$A:$A,0))</f>
        <v>38</v>
      </c>
      <c r="E2699" t="b">
        <f t="shared" si="168"/>
        <v>0</v>
      </c>
      <c r="F2699" t="b">
        <f t="shared" si="169"/>
        <v>1</v>
      </c>
      <c r="G2699" t="str">
        <f t="shared" si="170"/>
        <v/>
      </c>
      <c r="H2699">
        <f t="shared" si="171"/>
        <v>38</v>
      </c>
    </row>
    <row r="2700" spans="2:8" x14ac:dyDescent="0.35">
      <c r="B2700" s="6">
        <v>2697</v>
      </c>
      <c r="C2700" t="str">
        <f>INDEX(state,MATCH(Bonus_StatAn!$B2700,Analysis!$A:$A,0))</f>
        <v>failed</v>
      </c>
      <c r="D2700" s="6">
        <f>INDEX(backers,MATCH(Bonus_StatAn!$B2700,Analysis!$A:$A,0))</f>
        <v>52</v>
      </c>
      <c r="E2700" t="b">
        <f t="shared" si="168"/>
        <v>0</v>
      </c>
      <c r="F2700" t="b">
        <f t="shared" si="169"/>
        <v>1</v>
      </c>
      <c r="G2700" t="str">
        <f t="shared" si="170"/>
        <v/>
      </c>
      <c r="H2700">
        <f t="shared" si="171"/>
        <v>52</v>
      </c>
    </row>
    <row r="2701" spans="2:8" x14ac:dyDescent="0.35">
      <c r="B2701" s="6">
        <v>2698</v>
      </c>
      <c r="C2701" t="str">
        <f>INDEX(state,MATCH(Bonus_StatAn!$B2701,Analysis!$A:$A,0))</f>
        <v>failed</v>
      </c>
      <c r="D2701" s="6">
        <f>INDEX(backers,MATCH(Bonus_StatAn!$B2701,Analysis!$A:$A,0))</f>
        <v>2</v>
      </c>
      <c r="E2701" t="b">
        <f t="shared" si="168"/>
        <v>0</v>
      </c>
      <c r="F2701" t="b">
        <f t="shared" si="169"/>
        <v>1</v>
      </c>
      <c r="G2701" t="str">
        <f t="shared" si="170"/>
        <v/>
      </c>
      <c r="H2701">
        <f t="shared" si="171"/>
        <v>2</v>
      </c>
    </row>
    <row r="2702" spans="2:8" x14ac:dyDescent="0.35">
      <c r="B2702" s="6">
        <v>2699</v>
      </c>
      <c r="C2702" t="str">
        <f>INDEX(state,MATCH(Bonus_StatAn!$B2702,Analysis!$A:$A,0))</f>
        <v>failed</v>
      </c>
      <c r="D2702" s="6">
        <f>INDEX(backers,MATCH(Bonus_StatAn!$B2702,Analysis!$A:$A,0))</f>
        <v>0</v>
      </c>
      <c r="E2702" t="b">
        <f t="shared" si="168"/>
        <v>0</v>
      </c>
      <c r="F2702" t="b">
        <f t="shared" si="169"/>
        <v>1</v>
      </c>
      <c r="G2702" t="str">
        <f t="shared" si="170"/>
        <v/>
      </c>
      <c r="H2702">
        <f t="shared" si="171"/>
        <v>0</v>
      </c>
    </row>
    <row r="2703" spans="2:8" x14ac:dyDescent="0.35">
      <c r="B2703" s="6">
        <v>2700</v>
      </c>
      <c r="C2703" t="str">
        <f>INDEX(state,MATCH(Bonus_StatAn!$B2703,Analysis!$A:$A,0))</f>
        <v>failed</v>
      </c>
      <c r="D2703" s="6">
        <f>INDEX(backers,MATCH(Bonus_StatAn!$B2703,Analysis!$A:$A,0))</f>
        <v>4</v>
      </c>
      <c r="E2703" t="b">
        <f t="shared" si="168"/>
        <v>0</v>
      </c>
      <c r="F2703" t="b">
        <f t="shared" si="169"/>
        <v>1</v>
      </c>
      <c r="G2703" t="str">
        <f t="shared" si="170"/>
        <v/>
      </c>
      <c r="H2703">
        <f t="shared" si="171"/>
        <v>4</v>
      </c>
    </row>
    <row r="2704" spans="2:8" x14ac:dyDescent="0.35">
      <c r="B2704" s="6">
        <v>2701</v>
      </c>
      <c r="C2704" t="str">
        <f>INDEX(state,MATCH(Bonus_StatAn!$B2704,Analysis!$A:$A,0))</f>
        <v>live</v>
      </c>
      <c r="D2704" s="6">
        <f>INDEX(backers,MATCH(Bonus_StatAn!$B2704,Analysis!$A:$A,0))</f>
        <v>46</v>
      </c>
      <c r="E2704" t="b">
        <f t="shared" si="168"/>
        <v>0</v>
      </c>
      <c r="F2704" t="b">
        <f t="shared" si="169"/>
        <v>0</v>
      </c>
      <c r="G2704" t="str">
        <f t="shared" si="170"/>
        <v/>
      </c>
      <c r="H2704" t="str">
        <f t="shared" si="171"/>
        <v/>
      </c>
    </row>
    <row r="2705" spans="2:8" x14ac:dyDescent="0.35">
      <c r="B2705" s="6">
        <v>2702</v>
      </c>
      <c r="C2705" t="str">
        <f>INDEX(state,MATCH(Bonus_StatAn!$B2705,Analysis!$A:$A,0))</f>
        <v>live</v>
      </c>
      <c r="D2705" s="6">
        <f>INDEX(backers,MATCH(Bonus_StatAn!$B2705,Analysis!$A:$A,0))</f>
        <v>26</v>
      </c>
      <c r="E2705" t="b">
        <f t="shared" si="168"/>
        <v>0</v>
      </c>
      <c r="F2705" t="b">
        <f t="shared" si="169"/>
        <v>0</v>
      </c>
      <c r="G2705" t="str">
        <f t="shared" si="170"/>
        <v/>
      </c>
      <c r="H2705" t="str">
        <f t="shared" si="171"/>
        <v/>
      </c>
    </row>
    <row r="2706" spans="2:8" x14ac:dyDescent="0.35">
      <c r="B2706" s="6">
        <v>2703</v>
      </c>
      <c r="C2706" t="str">
        <f>INDEX(state,MATCH(Bonus_StatAn!$B2706,Analysis!$A:$A,0))</f>
        <v>live</v>
      </c>
      <c r="D2706" s="6">
        <f>INDEX(backers,MATCH(Bonus_StatAn!$B2706,Analysis!$A:$A,0))</f>
        <v>45</v>
      </c>
      <c r="E2706" t="b">
        <f t="shared" si="168"/>
        <v>0</v>
      </c>
      <c r="F2706" t="b">
        <f t="shared" si="169"/>
        <v>0</v>
      </c>
      <c r="G2706" t="str">
        <f t="shared" si="170"/>
        <v/>
      </c>
      <c r="H2706" t="str">
        <f t="shared" si="171"/>
        <v/>
      </c>
    </row>
    <row r="2707" spans="2:8" x14ac:dyDescent="0.35">
      <c r="B2707" s="6">
        <v>2704</v>
      </c>
      <c r="C2707" t="str">
        <f>INDEX(state,MATCH(Bonus_StatAn!$B2707,Analysis!$A:$A,0))</f>
        <v>live</v>
      </c>
      <c r="D2707" s="6">
        <f>INDEX(backers,MATCH(Bonus_StatAn!$B2707,Analysis!$A:$A,0))</f>
        <v>7</v>
      </c>
      <c r="E2707" t="b">
        <f t="shared" si="168"/>
        <v>0</v>
      </c>
      <c r="F2707" t="b">
        <f t="shared" si="169"/>
        <v>0</v>
      </c>
      <c r="G2707" t="str">
        <f t="shared" si="170"/>
        <v/>
      </c>
      <c r="H2707" t="str">
        <f t="shared" si="171"/>
        <v/>
      </c>
    </row>
    <row r="2708" spans="2:8" x14ac:dyDescent="0.35">
      <c r="B2708" s="6">
        <v>2705</v>
      </c>
      <c r="C2708" t="str">
        <f>INDEX(state,MATCH(Bonus_StatAn!$B2708,Analysis!$A:$A,0))</f>
        <v>live</v>
      </c>
      <c r="D2708" s="6">
        <f>INDEX(backers,MATCH(Bonus_StatAn!$B2708,Analysis!$A:$A,0))</f>
        <v>8</v>
      </c>
      <c r="E2708" t="b">
        <f t="shared" si="168"/>
        <v>0</v>
      </c>
      <c r="F2708" t="b">
        <f t="shared" si="169"/>
        <v>0</v>
      </c>
      <c r="G2708" t="str">
        <f t="shared" si="170"/>
        <v/>
      </c>
      <c r="H2708" t="str">
        <f t="shared" si="171"/>
        <v/>
      </c>
    </row>
    <row r="2709" spans="2:8" x14ac:dyDescent="0.35">
      <c r="B2709" s="6">
        <v>2706</v>
      </c>
      <c r="C2709" t="str">
        <f>INDEX(state,MATCH(Bonus_StatAn!$B2709,Analysis!$A:$A,0))</f>
        <v>successful</v>
      </c>
      <c r="D2709" s="6">
        <f>INDEX(backers,MATCH(Bonus_StatAn!$B2709,Analysis!$A:$A,0))</f>
        <v>263</v>
      </c>
      <c r="E2709" t="b">
        <f t="shared" si="168"/>
        <v>1</v>
      </c>
      <c r="F2709" t="b">
        <f t="shared" si="169"/>
        <v>0</v>
      </c>
      <c r="G2709">
        <f t="shared" si="170"/>
        <v>263</v>
      </c>
      <c r="H2709" t="str">
        <f t="shared" si="171"/>
        <v/>
      </c>
    </row>
    <row r="2710" spans="2:8" x14ac:dyDescent="0.35">
      <c r="B2710" s="6">
        <v>2707</v>
      </c>
      <c r="C2710" t="str">
        <f>INDEX(state,MATCH(Bonus_StatAn!$B2710,Analysis!$A:$A,0))</f>
        <v>successful</v>
      </c>
      <c r="D2710" s="6">
        <f>INDEX(backers,MATCH(Bonus_StatAn!$B2710,Analysis!$A:$A,0))</f>
        <v>394</v>
      </c>
      <c r="E2710" t="b">
        <f t="shared" si="168"/>
        <v>1</v>
      </c>
      <c r="F2710" t="b">
        <f t="shared" si="169"/>
        <v>0</v>
      </c>
      <c r="G2710">
        <f t="shared" si="170"/>
        <v>394</v>
      </c>
      <c r="H2710" t="str">
        <f t="shared" si="171"/>
        <v/>
      </c>
    </row>
    <row r="2711" spans="2:8" x14ac:dyDescent="0.35">
      <c r="B2711" s="6">
        <v>2708</v>
      </c>
      <c r="C2711" t="str">
        <f>INDEX(state,MATCH(Bonus_StatAn!$B2711,Analysis!$A:$A,0))</f>
        <v>successful</v>
      </c>
      <c r="D2711" s="6">
        <f>INDEX(backers,MATCH(Bonus_StatAn!$B2711,Analysis!$A:$A,0))</f>
        <v>1049</v>
      </c>
      <c r="E2711" t="b">
        <f t="shared" si="168"/>
        <v>1</v>
      </c>
      <c r="F2711" t="b">
        <f t="shared" si="169"/>
        <v>0</v>
      </c>
      <c r="G2711">
        <f t="shared" si="170"/>
        <v>1049</v>
      </c>
      <c r="H2711" t="str">
        <f t="shared" si="171"/>
        <v/>
      </c>
    </row>
    <row r="2712" spans="2:8" x14ac:dyDescent="0.35">
      <c r="B2712" s="6">
        <v>2709</v>
      </c>
      <c r="C2712" t="str">
        <f>INDEX(state,MATCH(Bonus_StatAn!$B2712,Analysis!$A:$A,0))</f>
        <v>successful</v>
      </c>
      <c r="D2712" s="6">
        <f>INDEX(backers,MATCH(Bonus_StatAn!$B2712,Analysis!$A:$A,0))</f>
        <v>308</v>
      </c>
      <c r="E2712" t="b">
        <f t="shared" si="168"/>
        <v>1</v>
      </c>
      <c r="F2712" t="b">
        <f t="shared" si="169"/>
        <v>0</v>
      </c>
      <c r="G2712">
        <f t="shared" si="170"/>
        <v>308</v>
      </c>
      <c r="H2712" t="str">
        <f t="shared" si="171"/>
        <v/>
      </c>
    </row>
    <row r="2713" spans="2:8" x14ac:dyDescent="0.35">
      <c r="B2713" s="6">
        <v>2710</v>
      </c>
      <c r="C2713" t="str">
        <f>INDEX(state,MATCH(Bonus_StatAn!$B2713,Analysis!$A:$A,0))</f>
        <v>successful</v>
      </c>
      <c r="D2713" s="6">
        <f>INDEX(backers,MATCH(Bonus_StatAn!$B2713,Analysis!$A:$A,0))</f>
        <v>1088</v>
      </c>
      <c r="E2713" t="b">
        <f t="shared" si="168"/>
        <v>1</v>
      </c>
      <c r="F2713" t="b">
        <f t="shared" si="169"/>
        <v>0</v>
      </c>
      <c r="G2713">
        <f t="shared" si="170"/>
        <v>1088</v>
      </c>
      <c r="H2713" t="str">
        <f t="shared" si="171"/>
        <v/>
      </c>
    </row>
    <row r="2714" spans="2:8" x14ac:dyDescent="0.35">
      <c r="B2714" s="6">
        <v>2711</v>
      </c>
      <c r="C2714" t="str">
        <f>INDEX(state,MATCH(Bonus_StatAn!$B2714,Analysis!$A:$A,0))</f>
        <v>successful</v>
      </c>
      <c r="D2714" s="6">
        <f>INDEX(backers,MATCH(Bonus_StatAn!$B2714,Analysis!$A:$A,0))</f>
        <v>73</v>
      </c>
      <c r="E2714" t="b">
        <f t="shared" si="168"/>
        <v>1</v>
      </c>
      <c r="F2714" t="b">
        <f t="shared" si="169"/>
        <v>0</v>
      </c>
      <c r="G2714">
        <f t="shared" si="170"/>
        <v>73</v>
      </c>
      <c r="H2714" t="str">
        <f t="shared" si="171"/>
        <v/>
      </c>
    </row>
    <row r="2715" spans="2:8" x14ac:dyDescent="0.35">
      <c r="B2715" s="6">
        <v>2712</v>
      </c>
      <c r="C2715" t="str">
        <f>INDEX(state,MATCH(Bonus_StatAn!$B2715,Analysis!$A:$A,0))</f>
        <v>successful</v>
      </c>
      <c r="D2715" s="6">
        <f>INDEX(backers,MATCH(Bonus_StatAn!$B2715,Analysis!$A:$A,0))</f>
        <v>143</v>
      </c>
      <c r="E2715" t="b">
        <f t="shared" si="168"/>
        <v>1</v>
      </c>
      <c r="F2715" t="b">
        <f t="shared" si="169"/>
        <v>0</v>
      </c>
      <c r="G2715">
        <f t="shared" si="170"/>
        <v>143</v>
      </c>
      <c r="H2715" t="str">
        <f t="shared" si="171"/>
        <v/>
      </c>
    </row>
    <row r="2716" spans="2:8" x14ac:dyDescent="0.35">
      <c r="B2716" s="6">
        <v>2713</v>
      </c>
      <c r="C2716" t="str">
        <f>INDEX(state,MATCH(Bonus_StatAn!$B2716,Analysis!$A:$A,0))</f>
        <v>successful</v>
      </c>
      <c r="D2716" s="6">
        <f>INDEX(backers,MATCH(Bonus_StatAn!$B2716,Analysis!$A:$A,0))</f>
        <v>1420</v>
      </c>
      <c r="E2716" t="b">
        <f t="shared" si="168"/>
        <v>1</v>
      </c>
      <c r="F2716" t="b">
        <f t="shared" si="169"/>
        <v>0</v>
      </c>
      <c r="G2716">
        <f t="shared" si="170"/>
        <v>1420</v>
      </c>
      <c r="H2716" t="str">
        <f t="shared" si="171"/>
        <v/>
      </c>
    </row>
    <row r="2717" spans="2:8" x14ac:dyDescent="0.35">
      <c r="B2717" s="6">
        <v>2714</v>
      </c>
      <c r="C2717" t="str">
        <f>INDEX(state,MATCH(Bonus_StatAn!$B2717,Analysis!$A:$A,0))</f>
        <v>successful</v>
      </c>
      <c r="D2717" s="6">
        <f>INDEX(backers,MATCH(Bonus_StatAn!$B2717,Analysis!$A:$A,0))</f>
        <v>305</v>
      </c>
      <c r="E2717" t="b">
        <f t="shared" si="168"/>
        <v>1</v>
      </c>
      <c r="F2717" t="b">
        <f t="shared" si="169"/>
        <v>0</v>
      </c>
      <c r="G2717">
        <f t="shared" si="170"/>
        <v>305</v>
      </c>
      <c r="H2717" t="str">
        <f t="shared" si="171"/>
        <v/>
      </c>
    </row>
    <row r="2718" spans="2:8" x14ac:dyDescent="0.35">
      <c r="B2718" s="6">
        <v>2715</v>
      </c>
      <c r="C2718" t="str">
        <f>INDEX(state,MATCH(Bonus_StatAn!$B2718,Analysis!$A:$A,0))</f>
        <v>successful</v>
      </c>
      <c r="D2718" s="6">
        <f>INDEX(backers,MATCH(Bonus_StatAn!$B2718,Analysis!$A:$A,0))</f>
        <v>551</v>
      </c>
      <c r="E2718" t="b">
        <f t="shared" si="168"/>
        <v>1</v>
      </c>
      <c r="F2718" t="b">
        <f t="shared" si="169"/>
        <v>0</v>
      </c>
      <c r="G2718">
        <f t="shared" si="170"/>
        <v>551</v>
      </c>
      <c r="H2718" t="str">
        <f t="shared" si="171"/>
        <v/>
      </c>
    </row>
    <row r="2719" spans="2:8" x14ac:dyDescent="0.35">
      <c r="B2719" s="6">
        <v>2716</v>
      </c>
      <c r="C2719" t="str">
        <f>INDEX(state,MATCH(Bonus_StatAn!$B2719,Analysis!$A:$A,0))</f>
        <v>successful</v>
      </c>
      <c r="D2719" s="6">
        <f>INDEX(backers,MATCH(Bonus_StatAn!$B2719,Analysis!$A:$A,0))</f>
        <v>187</v>
      </c>
      <c r="E2719" t="b">
        <f t="shared" si="168"/>
        <v>1</v>
      </c>
      <c r="F2719" t="b">
        <f t="shared" si="169"/>
        <v>0</v>
      </c>
      <c r="G2719">
        <f t="shared" si="170"/>
        <v>187</v>
      </c>
      <c r="H2719" t="str">
        <f t="shared" si="171"/>
        <v/>
      </c>
    </row>
    <row r="2720" spans="2:8" x14ac:dyDescent="0.35">
      <c r="B2720" s="6">
        <v>2717</v>
      </c>
      <c r="C2720" t="str">
        <f>INDEX(state,MATCH(Bonus_StatAn!$B2720,Analysis!$A:$A,0))</f>
        <v>successful</v>
      </c>
      <c r="D2720" s="6">
        <f>INDEX(backers,MATCH(Bonus_StatAn!$B2720,Analysis!$A:$A,0))</f>
        <v>325</v>
      </c>
      <c r="E2720" t="b">
        <f t="shared" si="168"/>
        <v>1</v>
      </c>
      <c r="F2720" t="b">
        <f t="shared" si="169"/>
        <v>0</v>
      </c>
      <c r="G2720">
        <f t="shared" si="170"/>
        <v>325</v>
      </c>
      <c r="H2720" t="str">
        <f t="shared" si="171"/>
        <v/>
      </c>
    </row>
    <row r="2721" spans="2:8" x14ac:dyDescent="0.35">
      <c r="B2721" s="6">
        <v>2718</v>
      </c>
      <c r="C2721" t="str">
        <f>INDEX(state,MATCH(Bonus_StatAn!$B2721,Analysis!$A:$A,0))</f>
        <v>successful</v>
      </c>
      <c r="D2721" s="6">
        <f>INDEX(backers,MATCH(Bonus_StatAn!$B2721,Analysis!$A:$A,0))</f>
        <v>148</v>
      </c>
      <c r="E2721" t="b">
        <f t="shared" si="168"/>
        <v>1</v>
      </c>
      <c r="F2721" t="b">
        <f t="shared" si="169"/>
        <v>0</v>
      </c>
      <c r="G2721">
        <f t="shared" si="170"/>
        <v>148</v>
      </c>
      <c r="H2721" t="str">
        <f t="shared" si="171"/>
        <v/>
      </c>
    </row>
    <row r="2722" spans="2:8" x14ac:dyDescent="0.35">
      <c r="B2722" s="6">
        <v>2719</v>
      </c>
      <c r="C2722" t="str">
        <f>INDEX(state,MATCH(Bonus_StatAn!$B2722,Analysis!$A:$A,0))</f>
        <v>successful</v>
      </c>
      <c r="D2722" s="6">
        <f>INDEX(backers,MATCH(Bonus_StatAn!$B2722,Analysis!$A:$A,0))</f>
        <v>69</v>
      </c>
      <c r="E2722" t="b">
        <f t="shared" si="168"/>
        <v>1</v>
      </c>
      <c r="F2722" t="b">
        <f t="shared" si="169"/>
        <v>0</v>
      </c>
      <c r="G2722">
        <f t="shared" si="170"/>
        <v>69</v>
      </c>
      <c r="H2722" t="str">
        <f t="shared" si="171"/>
        <v/>
      </c>
    </row>
    <row r="2723" spans="2:8" x14ac:dyDescent="0.35">
      <c r="B2723" s="6">
        <v>2720</v>
      </c>
      <c r="C2723" t="str">
        <f>INDEX(state,MATCH(Bonus_StatAn!$B2723,Analysis!$A:$A,0))</f>
        <v>successful</v>
      </c>
      <c r="D2723" s="6">
        <f>INDEX(backers,MATCH(Bonus_StatAn!$B2723,Analysis!$A:$A,0))</f>
        <v>173</v>
      </c>
      <c r="E2723" t="b">
        <f t="shared" si="168"/>
        <v>1</v>
      </c>
      <c r="F2723" t="b">
        <f t="shared" si="169"/>
        <v>0</v>
      </c>
      <c r="G2723">
        <f t="shared" si="170"/>
        <v>173</v>
      </c>
      <c r="H2723" t="str">
        <f t="shared" si="171"/>
        <v/>
      </c>
    </row>
    <row r="2724" spans="2:8" x14ac:dyDescent="0.35">
      <c r="B2724" s="6">
        <v>2721</v>
      </c>
      <c r="C2724" t="str">
        <f>INDEX(state,MATCH(Bonus_StatAn!$B2724,Analysis!$A:$A,0))</f>
        <v>successful</v>
      </c>
      <c r="D2724" s="6">
        <f>INDEX(backers,MATCH(Bonus_StatAn!$B2724,Analysis!$A:$A,0))</f>
        <v>269</v>
      </c>
      <c r="E2724" t="b">
        <f t="shared" si="168"/>
        <v>1</v>
      </c>
      <c r="F2724" t="b">
        <f t="shared" si="169"/>
        <v>0</v>
      </c>
      <c r="G2724">
        <f t="shared" si="170"/>
        <v>269</v>
      </c>
      <c r="H2724" t="str">
        <f t="shared" si="171"/>
        <v/>
      </c>
    </row>
    <row r="2725" spans="2:8" x14ac:dyDescent="0.35">
      <c r="B2725" s="6">
        <v>2722</v>
      </c>
      <c r="C2725" t="str">
        <f>INDEX(state,MATCH(Bonus_StatAn!$B2725,Analysis!$A:$A,0))</f>
        <v>successful</v>
      </c>
      <c r="D2725" s="6">
        <f>INDEX(backers,MATCH(Bonus_StatAn!$B2725,Analysis!$A:$A,0))</f>
        <v>185</v>
      </c>
      <c r="E2725" t="b">
        <f t="shared" si="168"/>
        <v>1</v>
      </c>
      <c r="F2725" t="b">
        <f t="shared" si="169"/>
        <v>0</v>
      </c>
      <c r="G2725">
        <f t="shared" si="170"/>
        <v>185</v>
      </c>
      <c r="H2725" t="str">
        <f t="shared" si="171"/>
        <v/>
      </c>
    </row>
    <row r="2726" spans="2:8" x14ac:dyDescent="0.35">
      <c r="B2726" s="6">
        <v>2723</v>
      </c>
      <c r="C2726" t="str">
        <f>INDEX(state,MATCH(Bonus_StatAn!$B2726,Analysis!$A:$A,0))</f>
        <v>successful</v>
      </c>
      <c r="D2726" s="6">
        <f>INDEX(backers,MATCH(Bonus_StatAn!$B2726,Analysis!$A:$A,0))</f>
        <v>176</v>
      </c>
      <c r="E2726" t="b">
        <f t="shared" si="168"/>
        <v>1</v>
      </c>
      <c r="F2726" t="b">
        <f t="shared" si="169"/>
        <v>0</v>
      </c>
      <c r="G2726">
        <f t="shared" si="170"/>
        <v>176</v>
      </c>
      <c r="H2726" t="str">
        <f t="shared" si="171"/>
        <v/>
      </c>
    </row>
    <row r="2727" spans="2:8" x14ac:dyDescent="0.35">
      <c r="B2727" s="6">
        <v>2724</v>
      </c>
      <c r="C2727" t="str">
        <f>INDEX(state,MATCH(Bonus_StatAn!$B2727,Analysis!$A:$A,0))</f>
        <v>successful</v>
      </c>
      <c r="D2727" s="6">
        <f>INDEX(backers,MATCH(Bonus_StatAn!$B2727,Analysis!$A:$A,0))</f>
        <v>1019</v>
      </c>
      <c r="E2727" t="b">
        <f t="shared" si="168"/>
        <v>1</v>
      </c>
      <c r="F2727" t="b">
        <f t="shared" si="169"/>
        <v>0</v>
      </c>
      <c r="G2727">
        <f t="shared" si="170"/>
        <v>1019</v>
      </c>
      <c r="H2727" t="str">
        <f t="shared" si="171"/>
        <v/>
      </c>
    </row>
    <row r="2728" spans="2:8" x14ac:dyDescent="0.35">
      <c r="B2728" s="6">
        <v>2725</v>
      </c>
      <c r="C2728" t="str">
        <f>INDEX(state,MATCH(Bonus_StatAn!$B2728,Analysis!$A:$A,0))</f>
        <v>successful</v>
      </c>
      <c r="D2728" s="6">
        <f>INDEX(backers,MATCH(Bonus_StatAn!$B2728,Analysis!$A:$A,0))</f>
        <v>113</v>
      </c>
      <c r="E2728" t="b">
        <f t="shared" si="168"/>
        <v>1</v>
      </c>
      <c r="F2728" t="b">
        <f t="shared" si="169"/>
        <v>0</v>
      </c>
      <c r="G2728">
        <f t="shared" si="170"/>
        <v>113</v>
      </c>
      <c r="H2728" t="str">
        <f t="shared" si="171"/>
        <v/>
      </c>
    </row>
    <row r="2729" spans="2:8" x14ac:dyDescent="0.35">
      <c r="B2729" s="6">
        <v>2726</v>
      </c>
      <c r="C2729" t="str">
        <f>INDEX(state,MATCH(Bonus_StatAn!$B2729,Analysis!$A:$A,0))</f>
        <v>successful</v>
      </c>
      <c r="D2729" s="6">
        <f>INDEX(backers,MATCH(Bonus_StatAn!$B2729,Analysis!$A:$A,0))</f>
        <v>404</v>
      </c>
      <c r="E2729" t="b">
        <f t="shared" si="168"/>
        <v>1</v>
      </c>
      <c r="F2729" t="b">
        <f t="shared" si="169"/>
        <v>0</v>
      </c>
      <c r="G2729">
        <f t="shared" si="170"/>
        <v>404</v>
      </c>
      <c r="H2729" t="str">
        <f t="shared" si="171"/>
        <v/>
      </c>
    </row>
    <row r="2730" spans="2:8" x14ac:dyDescent="0.35">
      <c r="B2730" s="6">
        <v>2727</v>
      </c>
      <c r="C2730" t="str">
        <f>INDEX(state,MATCH(Bonus_StatAn!$B2730,Analysis!$A:$A,0))</f>
        <v>successful</v>
      </c>
      <c r="D2730" s="6">
        <f>INDEX(backers,MATCH(Bonus_StatAn!$B2730,Analysis!$A:$A,0))</f>
        <v>707</v>
      </c>
      <c r="E2730" t="b">
        <f t="shared" si="168"/>
        <v>1</v>
      </c>
      <c r="F2730" t="b">
        <f t="shared" si="169"/>
        <v>0</v>
      </c>
      <c r="G2730">
        <f t="shared" si="170"/>
        <v>707</v>
      </c>
      <c r="H2730" t="str">
        <f t="shared" si="171"/>
        <v/>
      </c>
    </row>
    <row r="2731" spans="2:8" x14ac:dyDescent="0.35">
      <c r="B2731" s="6">
        <v>2728</v>
      </c>
      <c r="C2731" t="str">
        <f>INDEX(state,MATCH(Bonus_StatAn!$B2731,Analysis!$A:$A,0))</f>
        <v>successful</v>
      </c>
      <c r="D2731" s="6">
        <f>INDEX(backers,MATCH(Bonus_StatAn!$B2731,Analysis!$A:$A,0))</f>
        <v>392</v>
      </c>
      <c r="E2731" t="b">
        <f t="shared" si="168"/>
        <v>1</v>
      </c>
      <c r="F2731" t="b">
        <f t="shared" si="169"/>
        <v>0</v>
      </c>
      <c r="G2731">
        <f t="shared" si="170"/>
        <v>392</v>
      </c>
      <c r="H2731" t="str">
        <f t="shared" si="171"/>
        <v/>
      </c>
    </row>
    <row r="2732" spans="2:8" x14ac:dyDescent="0.35">
      <c r="B2732" s="6">
        <v>2729</v>
      </c>
      <c r="C2732" t="str">
        <f>INDEX(state,MATCH(Bonus_StatAn!$B2732,Analysis!$A:$A,0))</f>
        <v>successful</v>
      </c>
      <c r="D2732" s="6">
        <f>INDEX(backers,MATCH(Bonus_StatAn!$B2732,Analysis!$A:$A,0))</f>
        <v>23</v>
      </c>
      <c r="E2732" t="b">
        <f t="shared" si="168"/>
        <v>1</v>
      </c>
      <c r="F2732" t="b">
        <f t="shared" si="169"/>
        <v>0</v>
      </c>
      <c r="G2732">
        <f t="shared" si="170"/>
        <v>23</v>
      </c>
      <c r="H2732" t="str">
        <f t="shared" si="171"/>
        <v/>
      </c>
    </row>
    <row r="2733" spans="2:8" x14ac:dyDescent="0.35">
      <c r="B2733" s="6">
        <v>2730</v>
      </c>
      <c r="C2733" t="str">
        <f>INDEX(state,MATCH(Bonus_StatAn!$B2733,Analysis!$A:$A,0))</f>
        <v>successful</v>
      </c>
      <c r="D2733" s="6">
        <f>INDEX(backers,MATCH(Bonus_StatAn!$B2733,Analysis!$A:$A,0))</f>
        <v>682</v>
      </c>
      <c r="E2733" t="b">
        <f t="shared" si="168"/>
        <v>1</v>
      </c>
      <c r="F2733" t="b">
        <f t="shared" si="169"/>
        <v>0</v>
      </c>
      <c r="G2733">
        <f t="shared" si="170"/>
        <v>682</v>
      </c>
      <c r="H2733" t="str">
        <f t="shared" si="171"/>
        <v/>
      </c>
    </row>
    <row r="2734" spans="2:8" x14ac:dyDescent="0.35">
      <c r="B2734" s="6">
        <v>2731</v>
      </c>
      <c r="C2734" t="str">
        <f>INDEX(state,MATCH(Bonus_StatAn!$B2734,Analysis!$A:$A,0))</f>
        <v>successful</v>
      </c>
      <c r="D2734" s="6">
        <f>INDEX(backers,MATCH(Bonus_StatAn!$B2734,Analysis!$A:$A,0))</f>
        <v>37</v>
      </c>
      <c r="E2734" t="b">
        <f t="shared" si="168"/>
        <v>1</v>
      </c>
      <c r="F2734" t="b">
        <f t="shared" si="169"/>
        <v>0</v>
      </c>
      <c r="G2734">
        <f t="shared" si="170"/>
        <v>37</v>
      </c>
      <c r="H2734" t="str">
        <f t="shared" si="171"/>
        <v/>
      </c>
    </row>
    <row r="2735" spans="2:8" x14ac:dyDescent="0.35">
      <c r="B2735" s="6">
        <v>2732</v>
      </c>
      <c r="C2735" t="str">
        <f>INDEX(state,MATCH(Bonus_StatAn!$B2735,Analysis!$A:$A,0))</f>
        <v>successful</v>
      </c>
      <c r="D2735" s="6">
        <f>INDEX(backers,MATCH(Bonus_StatAn!$B2735,Analysis!$A:$A,0))</f>
        <v>146</v>
      </c>
      <c r="E2735" t="b">
        <f t="shared" si="168"/>
        <v>1</v>
      </c>
      <c r="F2735" t="b">
        <f t="shared" si="169"/>
        <v>0</v>
      </c>
      <c r="G2735">
        <f t="shared" si="170"/>
        <v>146</v>
      </c>
      <c r="H2735" t="str">
        <f t="shared" si="171"/>
        <v/>
      </c>
    </row>
    <row r="2736" spans="2:8" x14ac:dyDescent="0.35">
      <c r="B2736" s="6">
        <v>2733</v>
      </c>
      <c r="C2736" t="str">
        <f>INDEX(state,MATCH(Bonus_StatAn!$B2736,Analysis!$A:$A,0))</f>
        <v>successful</v>
      </c>
      <c r="D2736" s="6">
        <f>INDEX(backers,MATCH(Bonus_StatAn!$B2736,Analysis!$A:$A,0))</f>
        <v>119</v>
      </c>
      <c r="E2736" t="b">
        <f t="shared" si="168"/>
        <v>1</v>
      </c>
      <c r="F2736" t="b">
        <f t="shared" si="169"/>
        <v>0</v>
      </c>
      <c r="G2736">
        <f t="shared" si="170"/>
        <v>119</v>
      </c>
      <c r="H2736" t="str">
        <f t="shared" si="171"/>
        <v/>
      </c>
    </row>
    <row r="2737" spans="2:8" x14ac:dyDescent="0.35">
      <c r="B2737" s="6">
        <v>2734</v>
      </c>
      <c r="C2737" t="str">
        <f>INDEX(state,MATCH(Bonus_StatAn!$B2737,Analysis!$A:$A,0))</f>
        <v>successful</v>
      </c>
      <c r="D2737" s="6">
        <f>INDEX(backers,MATCH(Bonus_StatAn!$B2737,Analysis!$A:$A,0))</f>
        <v>163</v>
      </c>
      <c r="E2737" t="b">
        <f t="shared" si="168"/>
        <v>1</v>
      </c>
      <c r="F2737" t="b">
        <f t="shared" si="169"/>
        <v>0</v>
      </c>
      <c r="G2737">
        <f t="shared" si="170"/>
        <v>163</v>
      </c>
      <c r="H2737" t="str">
        <f t="shared" si="171"/>
        <v/>
      </c>
    </row>
    <row r="2738" spans="2:8" x14ac:dyDescent="0.35">
      <c r="B2738" s="6">
        <v>2735</v>
      </c>
      <c r="C2738" t="str">
        <f>INDEX(state,MATCH(Bonus_StatAn!$B2738,Analysis!$A:$A,0))</f>
        <v>successful</v>
      </c>
      <c r="D2738" s="6">
        <f>INDEX(backers,MATCH(Bonus_StatAn!$B2738,Analysis!$A:$A,0))</f>
        <v>339</v>
      </c>
      <c r="E2738" t="b">
        <f t="shared" si="168"/>
        <v>1</v>
      </c>
      <c r="F2738" t="b">
        <f t="shared" si="169"/>
        <v>0</v>
      </c>
      <c r="G2738">
        <f t="shared" si="170"/>
        <v>339</v>
      </c>
      <c r="H2738" t="str">
        <f t="shared" si="171"/>
        <v/>
      </c>
    </row>
    <row r="2739" spans="2:8" x14ac:dyDescent="0.35">
      <c r="B2739" s="6">
        <v>2736</v>
      </c>
      <c r="C2739" t="str">
        <f>INDEX(state,MATCH(Bonus_StatAn!$B2739,Analysis!$A:$A,0))</f>
        <v>successful</v>
      </c>
      <c r="D2739" s="6">
        <f>INDEX(backers,MATCH(Bonus_StatAn!$B2739,Analysis!$A:$A,0))</f>
        <v>58</v>
      </c>
      <c r="E2739" t="b">
        <f t="shared" si="168"/>
        <v>1</v>
      </c>
      <c r="F2739" t="b">
        <f t="shared" si="169"/>
        <v>0</v>
      </c>
      <c r="G2739">
        <f t="shared" si="170"/>
        <v>58</v>
      </c>
      <c r="H2739" t="str">
        <f t="shared" si="171"/>
        <v/>
      </c>
    </row>
    <row r="2740" spans="2:8" x14ac:dyDescent="0.35">
      <c r="B2740" s="6">
        <v>2737</v>
      </c>
      <c r="C2740" t="str">
        <f>INDEX(state,MATCH(Bonus_StatAn!$B2740,Analysis!$A:$A,0))</f>
        <v>successful</v>
      </c>
      <c r="D2740" s="6">
        <f>INDEX(backers,MATCH(Bonus_StatAn!$B2740,Analysis!$A:$A,0))</f>
        <v>456</v>
      </c>
      <c r="E2740" t="b">
        <f t="shared" si="168"/>
        <v>1</v>
      </c>
      <c r="F2740" t="b">
        <f t="shared" si="169"/>
        <v>0</v>
      </c>
      <c r="G2740">
        <f t="shared" si="170"/>
        <v>456</v>
      </c>
      <c r="H2740" t="str">
        <f t="shared" si="171"/>
        <v/>
      </c>
    </row>
    <row r="2741" spans="2:8" x14ac:dyDescent="0.35">
      <c r="B2741" s="6">
        <v>2738</v>
      </c>
      <c r="C2741" t="str">
        <f>INDEX(state,MATCH(Bonus_StatAn!$B2741,Analysis!$A:$A,0))</f>
        <v>successful</v>
      </c>
      <c r="D2741" s="6">
        <f>INDEX(backers,MATCH(Bonus_StatAn!$B2741,Analysis!$A:$A,0))</f>
        <v>15</v>
      </c>
      <c r="E2741" t="b">
        <f t="shared" si="168"/>
        <v>1</v>
      </c>
      <c r="F2741" t="b">
        <f t="shared" si="169"/>
        <v>0</v>
      </c>
      <c r="G2741">
        <f t="shared" si="170"/>
        <v>15</v>
      </c>
      <c r="H2741" t="str">
        <f t="shared" si="171"/>
        <v/>
      </c>
    </row>
    <row r="2742" spans="2:8" x14ac:dyDescent="0.35">
      <c r="B2742" s="6">
        <v>2739</v>
      </c>
      <c r="C2742" t="str">
        <f>INDEX(state,MATCH(Bonus_StatAn!$B2742,Analysis!$A:$A,0))</f>
        <v>successful</v>
      </c>
      <c r="D2742" s="6">
        <f>INDEX(backers,MATCH(Bonus_StatAn!$B2742,Analysis!$A:$A,0))</f>
        <v>191</v>
      </c>
      <c r="E2742" t="b">
        <f t="shared" si="168"/>
        <v>1</v>
      </c>
      <c r="F2742" t="b">
        <f t="shared" si="169"/>
        <v>0</v>
      </c>
      <c r="G2742">
        <f t="shared" si="170"/>
        <v>191</v>
      </c>
      <c r="H2742" t="str">
        <f t="shared" si="171"/>
        <v/>
      </c>
    </row>
    <row r="2743" spans="2:8" x14ac:dyDescent="0.35">
      <c r="B2743" s="6">
        <v>2740</v>
      </c>
      <c r="C2743" t="str">
        <f>INDEX(state,MATCH(Bonus_StatAn!$B2743,Analysis!$A:$A,0))</f>
        <v>successful</v>
      </c>
      <c r="D2743" s="6">
        <f>INDEX(backers,MATCH(Bonus_StatAn!$B2743,Analysis!$A:$A,0))</f>
        <v>17</v>
      </c>
      <c r="E2743" t="b">
        <f t="shared" si="168"/>
        <v>1</v>
      </c>
      <c r="F2743" t="b">
        <f t="shared" si="169"/>
        <v>0</v>
      </c>
      <c r="G2743">
        <f t="shared" si="170"/>
        <v>17</v>
      </c>
      <c r="H2743" t="str">
        <f t="shared" si="171"/>
        <v/>
      </c>
    </row>
    <row r="2744" spans="2:8" x14ac:dyDescent="0.35">
      <c r="B2744" s="6">
        <v>2741</v>
      </c>
      <c r="C2744" t="str">
        <f>INDEX(state,MATCH(Bonus_StatAn!$B2744,Analysis!$A:$A,0))</f>
        <v>failed</v>
      </c>
      <c r="D2744" s="6">
        <f>INDEX(backers,MATCH(Bonus_StatAn!$B2744,Analysis!$A:$A,0))</f>
        <v>4</v>
      </c>
      <c r="E2744" t="b">
        <f t="shared" si="168"/>
        <v>0</v>
      </c>
      <c r="F2744" t="b">
        <f t="shared" si="169"/>
        <v>1</v>
      </c>
      <c r="G2744" t="str">
        <f t="shared" si="170"/>
        <v/>
      </c>
      <c r="H2744">
        <f t="shared" si="171"/>
        <v>4</v>
      </c>
    </row>
    <row r="2745" spans="2:8" x14ac:dyDescent="0.35">
      <c r="B2745" s="6">
        <v>2742</v>
      </c>
      <c r="C2745" t="str">
        <f>INDEX(state,MATCH(Bonus_StatAn!$B2745,Analysis!$A:$A,0))</f>
        <v>failed</v>
      </c>
      <c r="D2745" s="6">
        <f>INDEX(backers,MATCH(Bonus_StatAn!$B2745,Analysis!$A:$A,0))</f>
        <v>18</v>
      </c>
      <c r="E2745" t="b">
        <f t="shared" si="168"/>
        <v>0</v>
      </c>
      <c r="F2745" t="b">
        <f t="shared" si="169"/>
        <v>1</v>
      </c>
      <c r="G2745" t="str">
        <f t="shared" si="170"/>
        <v/>
      </c>
      <c r="H2745">
        <f t="shared" si="171"/>
        <v>18</v>
      </c>
    </row>
    <row r="2746" spans="2:8" x14ac:dyDescent="0.35">
      <c r="B2746" s="6">
        <v>2743</v>
      </c>
      <c r="C2746" t="str">
        <f>INDEX(state,MATCH(Bonus_StatAn!$B2746,Analysis!$A:$A,0))</f>
        <v>failed</v>
      </c>
      <c r="D2746" s="6">
        <f>INDEX(backers,MATCH(Bonus_StatAn!$B2746,Analysis!$A:$A,0))</f>
        <v>0</v>
      </c>
      <c r="E2746" t="b">
        <f t="shared" si="168"/>
        <v>0</v>
      </c>
      <c r="F2746" t="b">
        <f t="shared" si="169"/>
        <v>1</v>
      </c>
      <c r="G2746" t="str">
        <f t="shared" si="170"/>
        <v/>
      </c>
      <c r="H2746">
        <f t="shared" si="171"/>
        <v>0</v>
      </c>
    </row>
    <row r="2747" spans="2:8" x14ac:dyDescent="0.35">
      <c r="B2747" s="6">
        <v>2744</v>
      </c>
      <c r="C2747" t="str">
        <f>INDEX(state,MATCH(Bonus_StatAn!$B2747,Analysis!$A:$A,0))</f>
        <v>failed</v>
      </c>
      <c r="D2747" s="6">
        <f>INDEX(backers,MATCH(Bonus_StatAn!$B2747,Analysis!$A:$A,0))</f>
        <v>22</v>
      </c>
      <c r="E2747" t="b">
        <f t="shared" si="168"/>
        <v>0</v>
      </c>
      <c r="F2747" t="b">
        <f t="shared" si="169"/>
        <v>1</v>
      </c>
      <c r="G2747" t="str">
        <f t="shared" si="170"/>
        <v/>
      </c>
      <c r="H2747">
        <f t="shared" si="171"/>
        <v>22</v>
      </c>
    </row>
    <row r="2748" spans="2:8" x14ac:dyDescent="0.35">
      <c r="B2748" s="6">
        <v>2745</v>
      </c>
      <c r="C2748" t="str">
        <f>INDEX(state,MATCH(Bonus_StatAn!$B2748,Analysis!$A:$A,0))</f>
        <v>failed</v>
      </c>
      <c r="D2748" s="6">
        <f>INDEX(backers,MATCH(Bonus_StatAn!$B2748,Analysis!$A:$A,0))</f>
        <v>49</v>
      </c>
      <c r="E2748" t="b">
        <f t="shared" si="168"/>
        <v>0</v>
      </c>
      <c r="F2748" t="b">
        <f t="shared" si="169"/>
        <v>1</v>
      </c>
      <c r="G2748" t="str">
        <f t="shared" si="170"/>
        <v/>
      </c>
      <c r="H2748">
        <f t="shared" si="171"/>
        <v>49</v>
      </c>
    </row>
    <row r="2749" spans="2:8" x14ac:dyDescent="0.35">
      <c r="B2749" s="6">
        <v>2746</v>
      </c>
      <c r="C2749" t="str">
        <f>INDEX(state,MATCH(Bonus_StatAn!$B2749,Analysis!$A:$A,0))</f>
        <v>failed</v>
      </c>
      <c r="D2749" s="6">
        <f>INDEX(backers,MATCH(Bonus_StatAn!$B2749,Analysis!$A:$A,0))</f>
        <v>19</v>
      </c>
      <c r="E2749" t="b">
        <f t="shared" si="168"/>
        <v>0</v>
      </c>
      <c r="F2749" t="b">
        <f t="shared" si="169"/>
        <v>1</v>
      </c>
      <c r="G2749" t="str">
        <f t="shared" si="170"/>
        <v/>
      </c>
      <c r="H2749">
        <f t="shared" si="171"/>
        <v>19</v>
      </c>
    </row>
    <row r="2750" spans="2:8" x14ac:dyDescent="0.35">
      <c r="B2750" s="6">
        <v>2747</v>
      </c>
      <c r="C2750" t="str">
        <f>INDEX(state,MATCH(Bonus_StatAn!$B2750,Analysis!$A:$A,0))</f>
        <v>failed</v>
      </c>
      <c r="D2750" s="6">
        <f>INDEX(backers,MATCH(Bonus_StatAn!$B2750,Analysis!$A:$A,0))</f>
        <v>4</v>
      </c>
      <c r="E2750" t="b">
        <f t="shared" si="168"/>
        <v>0</v>
      </c>
      <c r="F2750" t="b">
        <f t="shared" si="169"/>
        <v>1</v>
      </c>
      <c r="G2750" t="str">
        <f t="shared" si="170"/>
        <v/>
      </c>
      <c r="H2750">
        <f t="shared" si="171"/>
        <v>4</v>
      </c>
    </row>
    <row r="2751" spans="2:8" x14ac:dyDescent="0.35">
      <c r="B2751" s="6">
        <v>2748</v>
      </c>
      <c r="C2751" t="str">
        <f>INDEX(state,MATCH(Bonus_StatAn!$B2751,Analysis!$A:$A,0))</f>
        <v>failed</v>
      </c>
      <c r="D2751" s="6">
        <f>INDEX(backers,MATCH(Bonus_StatAn!$B2751,Analysis!$A:$A,0))</f>
        <v>4</v>
      </c>
      <c r="E2751" t="b">
        <f t="shared" si="168"/>
        <v>0</v>
      </c>
      <c r="F2751" t="b">
        <f t="shared" si="169"/>
        <v>1</v>
      </c>
      <c r="G2751" t="str">
        <f t="shared" si="170"/>
        <v/>
      </c>
      <c r="H2751">
        <f t="shared" si="171"/>
        <v>4</v>
      </c>
    </row>
    <row r="2752" spans="2:8" x14ac:dyDescent="0.35">
      <c r="B2752" s="6">
        <v>2749</v>
      </c>
      <c r="C2752" t="str">
        <f>INDEX(state,MATCH(Bonus_StatAn!$B2752,Analysis!$A:$A,0))</f>
        <v>failed</v>
      </c>
      <c r="D2752" s="6">
        <f>INDEX(backers,MATCH(Bonus_StatAn!$B2752,Analysis!$A:$A,0))</f>
        <v>2</v>
      </c>
      <c r="E2752" t="b">
        <f t="shared" si="168"/>
        <v>0</v>
      </c>
      <c r="F2752" t="b">
        <f t="shared" si="169"/>
        <v>1</v>
      </c>
      <c r="G2752" t="str">
        <f t="shared" si="170"/>
        <v/>
      </c>
      <c r="H2752">
        <f t="shared" si="171"/>
        <v>2</v>
      </c>
    </row>
    <row r="2753" spans="2:8" x14ac:dyDescent="0.35">
      <c r="B2753" s="6">
        <v>2750</v>
      </c>
      <c r="C2753" t="str">
        <f>INDEX(state,MATCH(Bonus_StatAn!$B2753,Analysis!$A:$A,0))</f>
        <v>failed</v>
      </c>
      <c r="D2753" s="6">
        <f>INDEX(backers,MATCH(Bonus_StatAn!$B2753,Analysis!$A:$A,0))</f>
        <v>0</v>
      </c>
      <c r="E2753" t="b">
        <f t="shared" si="168"/>
        <v>0</v>
      </c>
      <c r="F2753" t="b">
        <f t="shared" si="169"/>
        <v>1</v>
      </c>
      <c r="G2753" t="str">
        <f t="shared" si="170"/>
        <v/>
      </c>
      <c r="H2753">
        <f t="shared" si="171"/>
        <v>0</v>
      </c>
    </row>
    <row r="2754" spans="2:8" x14ac:dyDescent="0.35">
      <c r="B2754" s="6">
        <v>2751</v>
      </c>
      <c r="C2754" t="str">
        <f>INDEX(state,MATCH(Bonus_StatAn!$B2754,Analysis!$A:$A,0))</f>
        <v>failed</v>
      </c>
      <c r="D2754" s="6">
        <f>INDEX(backers,MATCH(Bonus_StatAn!$B2754,Analysis!$A:$A,0))</f>
        <v>0</v>
      </c>
      <c r="E2754" t="b">
        <f t="shared" si="168"/>
        <v>0</v>
      </c>
      <c r="F2754" t="b">
        <f t="shared" si="169"/>
        <v>1</v>
      </c>
      <c r="G2754" t="str">
        <f t="shared" si="170"/>
        <v/>
      </c>
      <c r="H2754">
        <f t="shared" si="171"/>
        <v>0</v>
      </c>
    </row>
    <row r="2755" spans="2:8" x14ac:dyDescent="0.35">
      <c r="B2755" s="6">
        <v>2752</v>
      </c>
      <c r="C2755" t="str">
        <f>INDEX(state,MATCH(Bonus_StatAn!$B2755,Analysis!$A:$A,0))</f>
        <v>failed</v>
      </c>
      <c r="D2755" s="6">
        <f>INDEX(backers,MATCH(Bonus_StatAn!$B2755,Analysis!$A:$A,0))</f>
        <v>14</v>
      </c>
      <c r="E2755" t="b">
        <f t="shared" si="168"/>
        <v>0</v>
      </c>
      <c r="F2755" t="b">
        <f t="shared" si="169"/>
        <v>1</v>
      </c>
      <c r="G2755" t="str">
        <f t="shared" si="170"/>
        <v/>
      </c>
      <c r="H2755">
        <f t="shared" si="171"/>
        <v>14</v>
      </c>
    </row>
    <row r="2756" spans="2:8" x14ac:dyDescent="0.35">
      <c r="B2756" s="6">
        <v>2753</v>
      </c>
      <c r="C2756" t="str">
        <f>INDEX(state,MATCH(Bonus_StatAn!$B2756,Analysis!$A:$A,0))</f>
        <v>failed</v>
      </c>
      <c r="D2756" s="6">
        <f>INDEX(backers,MATCH(Bonus_StatAn!$B2756,Analysis!$A:$A,0))</f>
        <v>8</v>
      </c>
      <c r="E2756" t="b">
        <f t="shared" ref="E2756:E2819" si="172">$C2756="successful"</f>
        <v>0</v>
      </c>
      <c r="F2756" t="b">
        <f t="shared" ref="F2756:F2819" si="173">OR($C2756="canceled", $C2756="failed")</f>
        <v>1</v>
      </c>
      <c r="G2756" t="str">
        <f t="shared" ref="G2756:G2819" si="174">IF($E2756, D2756, "")</f>
        <v/>
      </c>
      <c r="H2756">
        <f t="shared" ref="H2756:H2819" si="175">IF(F2756, D2756, "")</f>
        <v>8</v>
      </c>
    </row>
    <row r="2757" spans="2:8" x14ac:dyDescent="0.35">
      <c r="B2757" s="6">
        <v>2754</v>
      </c>
      <c r="C2757" t="str">
        <f>INDEX(state,MATCH(Bonus_StatAn!$B2757,Analysis!$A:$A,0))</f>
        <v>failed</v>
      </c>
      <c r="D2757" s="6">
        <f>INDEX(backers,MATCH(Bonus_StatAn!$B2757,Analysis!$A:$A,0))</f>
        <v>0</v>
      </c>
      <c r="E2757" t="b">
        <f t="shared" si="172"/>
        <v>0</v>
      </c>
      <c r="F2757" t="b">
        <f t="shared" si="173"/>
        <v>1</v>
      </c>
      <c r="G2757" t="str">
        <f t="shared" si="174"/>
        <v/>
      </c>
      <c r="H2757">
        <f t="shared" si="175"/>
        <v>0</v>
      </c>
    </row>
    <row r="2758" spans="2:8" x14ac:dyDescent="0.35">
      <c r="B2758" s="6">
        <v>2755</v>
      </c>
      <c r="C2758" t="str">
        <f>INDEX(state,MATCH(Bonus_StatAn!$B2758,Analysis!$A:$A,0))</f>
        <v>failed</v>
      </c>
      <c r="D2758" s="6">
        <f>INDEX(backers,MATCH(Bonus_StatAn!$B2758,Analysis!$A:$A,0))</f>
        <v>15</v>
      </c>
      <c r="E2758" t="b">
        <f t="shared" si="172"/>
        <v>0</v>
      </c>
      <c r="F2758" t="b">
        <f t="shared" si="173"/>
        <v>1</v>
      </c>
      <c r="G2758" t="str">
        <f t="shared" si="174"/>
        <v/>
      </c>
      <c r="H2758">
        <f t="shared" si="175"/>
        <v>15</v>
      </c>
    </row>
    <row r="2759" spans="2:8" x14ac:dyDescent="0.35">
      <c r="B2759" s="6">
        <v>2756</v>
      </c>
      <c r="C2759" t="str">
        <f>INDEX(state,MATCH(Bonus_StatAn!$B2759,Analysis!$A:$A,0))</f>
        <v>failed</v>
      </c>
      <c r="D2759" s="6">
        <f>INDEX(backers,MATCH(Bonus_StatAn!$B2759,Analysis!$A:$A,0))</f>
        <v>33</v>
      </c>
      <c r="E2759" t="b">
        <f t="shared" si="172"/>
        <v>0</v>
      </c>
      <c r="F2759" t="b">
        <f t="shared" si="173"/>
        <v>1</v>
      </c>
      <c r="G2759" t="str">
        <f t="shared" si="174"/>
        <v/>
      </c>
      <c r="H2759">
        <f t="shared" si="175"/>
        <v>33</v>
      </c>
    </row>
    <row r="2760" spans="2:8" x14ac:dyDescent="0.35">
      <c r="B2760" s="6">
        <v>2757</v>
      </c>
      <c r="C2760" t="str">
        <f>INDEX(state,MATCH(Bonus_StatAn!$B2760,Analysis!$A:$A,0))</f>
        <v>failed</v>
      </c>
      <c r="D2760" s="6">
        <f>INDEX(backers,MATCH(Bonus_StatAn!$B2760,Analysis!$A:$A,0))</f>
        <v>2</v>
      </c>
      <c r="E2760" t="b">
        <f t="shared" si="172"/>
        <v>0</v>
      </c>
      <c r="F2760" t="b">
        <f t="shared" si="173"/>
        <v>1</v>
      </c>
      <c r="G2760" t="str">
        <f t="shared" si="174"/>
        <v/>
      </c>
      <c r="H2760">
        <f t="shared" si="175"/>
        <v>2</v>
      </c>
    </row>
    <row r="2761" spans="2:8" x14ac:dyDescent="0.35">
      <c r="B2761" s="6">
        <v>2758</v>
      </c>
      <c r="C2761" t="str">
        <f>INDEX(state,MATCH(Bonus_StatAn!$B2761,Analysis!$A:$A,0))</f>
        <v>failed</v>
      </c>
      <c r="D2761" s="6">
        <f>INDEX(backers,MATCH(Bonus_StatAn!$B2761,Analysis!$A:$A,0))</f>
        <v>6</v>
      </c>
      <c r="E2761" t="b">
        <f t="shared" si="172"/>
        <v>0</v>
      </c>
      <c r="F2761" t="b">
        <f t="shared" si="173"/>
        <v>1</v>
      </c>
      <c r="G2761" t="str">
        <f t="shared" si="174"/>
        <v/>
      </c>
      <c r="H2761">
        <f t="shared" si="175"/>
        <v>6</v>
      </c>
    </row>
    <row r="2762" spans="2:8" x14ac:dyDescent="0.35">
      <c r="B2762" s="6">
        <v>2759</v>
      </c>
      <c r="C2762" t="str">
        <f>INDEX(state,MATCH(Bonus_StatAn!$B2762,Analysis!$A:$A,0))</f>
        <v>failed</v>
      </c>
      <c r="D2762" s="6">
        <f>INDEX(backers,MATCH(Bonus_StatAn!$B2762,Analysis!$A:$A,0))</f>
        <v>2</v>
      </c>
      <c r="E2762" t="b">
        <f t="shared" si="172"/>
        <v>0</v>
      </c>
      <c r="F2762" t="b">
        <f t="shared" si="173"/>
        <v>1</v>
      </c>
      <c r="G2762" t="str">
        <f t="shared" si="174"/>
        <v/>
      </c>
      <c r="H2762">
        <f t="shared" si="175"/>
        <v>2</v>
      </c>
    </row>
    <row r="2763" spans="2:8" x14ac:dyDescent="0.35">
      <c r="B2763" s="6">
        <v>2760</v>
      </c>
      <c r="C2763" t="str">
        <f>INDEX(state,MATCH(Bonus_StatAn!$B2763,Analysis!$A:$A,0))</f>
        <v>failed</v>
      </c>
      <c r="D2763" s="6">
        <f>INDEX(backers,MATCH(Bonus_StatAn!$B2763,Analysis!$A:$A,0))</f>
        <v>0</v>
      </c>
      <c r="E2763" t="b">
        <f t="shared" si="172"/>
        <v>0</v>
      </c>
      <c r="F2763" t="b">
        <f t="shared" si="173"/>
        <v>1</v>
      </c>
      <c r="G2763" t="str">
        <f t="shared" si="174"/>
        <v/>
      </c>
      <c r="H2763">
        <f t="shared" si="175"/>
        <v>0</v>
      </c>
    </row>
    <row r="2764" spans="2:8" x14ac:dyDescent="0.35">
      <c r="B2764" s="6">
        <v>2761</v>
      </c>
      <c r="C2764" t="str">
        <f>INDEX(state,MATCH(Bonus_StatAn!$B2764,Analysis!$A:$A,0))</f>
        <v>failed</v>
      </c>
      <c r="D2764" s="6">
        <f>INDEX(backers,MATCH(Bonus_StatAn!$B2764,Analysis!$A:$A,0))</f>
        <v>4</v>
      </c>
      <c r="E2764" t="b">
        <f t="shared" si="172"/>
        <v>0</v>
      </c>
      <c r="F2764" t="b">
        <f t="shared" si="173"/>
        <v>1</v>
      </c>
      <c r="G2764" t="str">
        <f t="shared" si="174"/>
        <v/>
      </c>
      <c r="H2764">
        <f t="shared" si="175"/>
        <v>4</v>
      </c>
    </row>
    <row r="2765" spans="2:8" x14ac:dyDescent="0.35">
      <c r="B2765" s="6">
        <v>2762</v>
      </c>
      <c r="C2765" t="str">
        <f>INDEX(state,MATCH(Bonus_StatAn!$B2765,Analysis!$A:$A,0))</f>
        <v>failed</v>
      </c>
      <c r="D2765" s="6">
        <f>INDEX(backers,MATCH(Bonus_StatAn!$B2765,Analysis!$A:$A,0))</f>
        <v>1</v>
      </c>
      <c r="E2765" t="b">
        <f t="shared" si="172"/>
        <v>0</v>
      </c>
      <c r="F2765" t="b">
        <f t="shared" si="173"/>
        <v>1</v>
      </c>
      <c r="G2765" t="str">
        <f t="shared" si="174"/>
        <v/>
      </c>
      <c r="H2765">
        <f t="shared" si="175"/>
        <v>1</v>
      </c>
    </row>
    <row r="2766" spans="2:8" x14ac:dyDescent="0.35">
      <c r="B2766" s="6">
        <v>2763</v>
      </c>
      <c r="C2766" t="str">
        <f>INDEX(state,MATCH(Bonus_StatAn!$B2766,Analysis!$A:$A,0))</f>
        <v>failed</v>
      </c>
      <c r="D2766" s="6">
        <f>INDEX(backers,MATCH(Bonus_StatAn!$B2766,Analysis!$A:$A,0))</f>
        <v>3</v>
      </c>
      <c r="E2766" t="b">
        <f t="shared" si="172"/>
        <v>0</v>
      </c>
      <c r="F2766" t="b">
        <f t="shared" si="173"/>
        <v>1</v>
      </c>
      <c r="G2766" t="str">
        <f t="shared" si="174"/>
        <v/>
      </c>
      <c r="H2766">
        <f t="shared" si="175"/>
        <v>3</v>
      </c>
    </row>
    <row r="2767" spans="2:8" x14ac:dyDescent="0.35">
      <c r="B2767" s="6">
        <v>2764</v>
      </c>
      <c r="C2767" t="str">
        <f>INDEX(state,MATCH(Bonus_StatAn!$B2767,Analysis!$A:$A,0))</f>
        <v>failed</v>
      </c>
      <c r="D2767" s="6">
        <f>INDEX(backers,MATCH(Bonus_StatAn!$B2767,Analysis!$A:$A,0))</f>
        <v>4</v>
      </c>
      <c r="E2767" t="b">
        <f t="shared" si="172"/>
        <v>0</v>
      </c>
      <c r="F2767" t="b">
        <f t="shared" si="173"/>
        <v>1</v>
      </c>
      <c r="G2767" t="str">
        <f t="shared" si="174"/>
        <v/>
      </c>
      <c r="H2767">
        <f t="shared" si="175"/>
        <v>4</v>
      </c>
    </row>
    <row r="2768" spans="2:8" x14ac:dyDescent="0.35">
      <c r="B2768" s="6">
        <v>2765</v>
      </c>
      <c r="C2768" t="str">
        <f>INDEX(state,MATCH(Bonus_StatAn!$B2768,Analysis!$A:$A,0))</f>
        <v>failed</v>
      </c>
      <c r="D2768" s="6">
        <f>INDEX(backers,MATCH(Bonus_StatAn!$B2768,Analysis!$A:$A,0))</f>
        <v>0</v>
      </c>
      <c r="E2768" t="b">
        <f t="shared" si="172"/>
        <v>0</v>
      </c>
      <c r="F2768" t="b">
        <f t="shared" si="173"/>
        <v>1</v>
      </c>
      <c r="G2768" t="str">
        <f t="shared" si="174"/>
        <v/>
      </c>
      <c r="H2768">
        <f t="shared" si="175"/>
        <v>0</v>
      </c>
    </row>
    <row r="2769" spans="2:8" x14ac:dyDescent="0.35">
      <c r="B2769" s="6">
        <v>2766</v>
      </c>
      <c r="C2769" t="str">
        <f>INDEX(state,MATCH(Bonus_StatAn!$B2769,Analysis!$A:$A,0))</f>
        <v>failed</v>
      </c>
      <c r="D2769" s="6">
        <f>INDEX(backers,MATCH(Bonus_StatAn!$B2769,Analysis!$A:$A,0))</f>
        <v>4</v>
      </c>
      <c r="E2769" t="b">
        <f t="shared" si="172"/>
        <v>0</v>
      </c>
      <c r="F2769" t="b">
        <f t="shared" si="173"/>
        <v>1</v>
      </c>
      <c r="G2769" t="str">
        <f t="shared" si="174"/>
        <v/>
      </c>
      <c r="H2769">
        <f t="shared" si="175"/>
        <v>4</v>
      </c>
    </row>
    <row r="2770" spans="2:8" x14ac:dyDescent="0.35">
      <c r="B2770" s="6">
        <v>2767</v>
      </c>
      <c r="C2770" t="str">
        <f>INDEX(state,MATCH(Bonus_StatAn!$B2770,Analysis!$A:$A,0))</f>
        <v>failed</v>
      </c>
      <c r="D2770" s="6">
        <f>INDEX(backers,MATCH(Bonus_StatAn!$B2770,Analysis!$A:$A,0))</f>
        <v>3</v>
      </c>
      <c r="E2770" t="b">
        <f t="shared" si="172"/>
        <v>0</v>
      </c>
      <c r="F2770" t="b">
        <f t="shared" si="173"/>
        <v>1</v>
      </c>
      <c r="G2770" t="str">
        <f t="shared" si="174"/>
        <v/>
      </c>
      <c r="H2770">
        <f t="shared" si="175"/>
        <v>3</v>
      </c>
    </row>
    <row r="2771" spans="2:8" x14ac:dyDescent="0.35">
      <c r="B2771" s="6">
        <v>2768</v>
      </c>
      <c r="C2771" t="str">
        <f>INDEX(state,MATCH(Bonus_StatAn!$B2771,Analysis!$A:$A,0))</f>
        <v>failed</v>
      </c>
      <c r="D2771" s="6">
        <f>INDEX(backers,MATCH(Bonus_StatAn!$B2771,Analysis!$A:$A,0))</f>
        <v>34</v>
      </c>
      <c r="E2771" t="b">
        <f t="shared" si="172"/>
        <v>0</v>
      </c>
      <c r="F2771" t="b">
        <f t="shared" si="173"/>
        <v>1</v>
      </c>
      <c r="G2771" t="str">
        <f t="shared" si="174"/>
        <v/>
      </c>
      <c r="H2771">
        <f t="shared" si="175"/>
        <v>34</v>
      </c>
    </row>
    <row r="2772" spans="2:8" x14ac:dyDescent="0.35">
      <c r="B2772" s="6">
        <v>2769</v>
      </c>
      <c r="C2772" t="str">
        <f>INDEX(state,MATCH(Bonus_StatAn!$B2772,Analysis!$A:$A,0))</f>
        <v>failed</v>
      </c>
      <c r="D2772" s="6">
        <f>INDEX(backers,MATCH(Bonus_StatAn!$B2772,Analysis!$A:$A,0))</f>
        <v>2</v>
      </c>
      <c r="E2772" t="b">
        <f t="shared" si="172"/>
        <v>0</v>
      </c>
      <c r="F2772" t="b">
        <f t="shared" si="173"/>
        <v>1</v>
      </c>
      <c r="G2772" t="str">
        <f t="shared" si="174"/>
        <v/>
      </c>
      <c r="H2772">
        <f t="shared" si="175"/>
        <v>2</v>
      </c>
    </row>
    <row r="2773" spans="2:8" x14ac:dyDescent="0.35">
      <c r="B2773" s="6">
        <v>2770</v>
      </c>
      <c r="C2773" t="str">
        <f>INDEX(state,MATCH(Bonus_StatAn!$B2773,Analysis!$A:$A,0))</f>
        <v>failed</v>
      </c>
      <c r="D2773" s="6">
        <f>INDEX(backers,MATCH(Bonus_StatAn!$B2773,Analysis!$A:$A,0))</f>
        <v>33</v>
      </c>
      <c r="E2773" t="b">
        <f t="shared" si="172"/>
        <v>0</v>
      </c>
      <c r="F2773" t="b">
        <f t="shared" si="173"/>
        <v>1</v>
      </c>
      <c r="G2773" t="str">
        <f t="shared" si="174"/>
        <v/>
      </c>
      <c r="H2773">
        <f t="shared" si="175"/>
        <v>33</v>
      </c>
    </row>
    <row r="2774" spans="2:8" x14ac:dyDescent="0.35">
      <c r="B2774" s="6">
        <v>2771</v>
      </c>
      <c r="C2774" t="str">
        <f>INDEX(state,MATCH(Bonus_StatAn!$B2774,Analysis!$A:$A,0))</f>
        <v>failed</v>
      </c>
      <c r="D2774" s="6">
        <f>INDEX(backers,MATCH(Bonus_StatAn!$B2774,Analysis!$A:$A,0))</f>
        <v>0</v>
      </c>
      <c r="E2774" t="b">
        <f t="shared" si="172"/>
        <v>0</v>
      </c>
      <c r="F2774" t="b">
        <f t="shared" si="173"/>
        <v>1</v>
      </c>
      <c r="G2774" t="str">
        <f t="shared" si="174"/>
        <v/>
      </c>
      <c r="H2774">
        <f t="shared" si="175"/>
        <v>0</v>
      </c>
    </row>
    <row r="2775" spans="2:8" x14ac:dyDescent="0.35">
      <c r="B2775" s="6">
        <v>2772</v>
      </c>
      <c r="C2775" t="str">
        <f>INDEX(state,MATCH(Bonus_StatAn!$B2775,Analysis!$A:$A,0))</f>
        <v>failed</v>
      </c>
      <c r="D2775" s="6">
        <f>INDEX(backers,MATCH(Bonus_StatAn!$B2775,Analysis!$A:$A,0))</f>
        <v>0</v>
      </c>
      <c r="E2775" t="b">
        <f t="shared" si="172"/>
        <v>0</v>
      </c>
      <c r="F2775" t="b">
        <f t="shared" si="173"/>
        <v>1</v>
      </c>
      <c r="G2775" t="str">
        <f t="shared" si="174"/>
        <v/>
      </c>
      <c r="H2775">
        <f t="shared" si="175"/>
        <v>0</v>
      </c>
    </row>
    <row r="2776" spans="2:8" x14ac:dyDescent="0.35">
      <c r="B2776" s="6">
        <v>2773</v>
      </c>
      <c r="C2776" t="str">
        <f>INDEX(state,MATCH(Bonus_StatAn!$B2776,Analysis!$A:$A,0))</f>
        <v>failed</v>
      </c>
      <c r="D2776" s="6">
        <f>INDEX(backers,MATCH(Bonus_StatAn!$B2776,Analysis!$A:$A,0))</f>
        <v>1</v>
      </c>
      <c r="E2776" t="b">
        <f t="shared" si="172"/>
        <v>0</v>
      </c>
      <c r="F2776" t="b">
        <f t="shared" si="173"/>
        <v>1</v>
      </c>
      <c r="G2776" t="str">
        <f t="shared" si="174"/>
        <v/>
      </c>
      <c r="H2776">
        <f t="shared" si="175"/>
        <v>1</v>
      </c>
    </row>
    <row r="2777" spans="2:8" x14ac:dyDescent="0.35">
      <c r="B2777" s="6">
        <v>2774</v>
      </c>
      <c r="C2777" t="str">
        <f>INDEX(state,MATCH(Bonus_StatAn!$B2777,Analysis!$A:$A,0))</f>
        <v>failed</v>
      </c>
      <c r="D2777" s="6">
        <f>INDEX(backers,MATCH(Bonus_StatAn!$B2777,Analysis!$A:$A,0))</f>
        <v>13</v>
      </c>
      <c r="E2777" t="b">
        <f t="shared" si="172"/>
        <v>0</v>
      </c>
      <c r="F2777" t="b">
        <f t="shared" si="173"/>
        <v>1</v>
      </c>
      <c r="G2777" t="str">
        <f t="shared" si="174"/>
        <v/>
      </c>
      <c r="H2777">
        <f t="shared" si="175"/>
        <v>13</v>
      </c>
    </row>
    <row r="2778" spans="2:8" x14ac:dyDescent="0.35">
      <c r="B2778" s="6">
        <v>2775</v>
      </c>
      <c r="C2778" t="str">
        <f>INDEX(state,MATCH(Bonus_StatAn!$B2778,Analysis!$A:$A,0))</f>
        <v>failed</v>
      </c>
      <c r="D2778" s="6">
        <f>INDEX(backers,MATCH(Bonus_StatAn!$B2778,Analysis!$A:$A,0))</f>
        <v>2</v>
      </c>
      <c r="E2778" t="b">
        <f t="shared" si="172"/>
        <v>0</v>
      </c>
      <c r="F2778" t="b">
        <f t="shared" si="173"/>
        <v>1</v>
      </c>
      <c r="G2778" t="str">
        <f t="shared" si="174"/>
        <v/>
      </c>
      <c r="H2778">
        <f t="shared" si="175"/>
        <v>2</v>
      </c>
    </row>
    <row r="2779" spans="2:8" x14ac:dyDescent="0.35">
      <c r="B2779" s="6">
        <v>2776</v>
      </c>
      <c r="C2779" t="str">
        <f>INDEX(state,MATCH(Bonus_StatAn!$B2779,Analysis!$A:$A,0))</f>
        <v>failed</v>
      </c>
      <c r="D2779" s="6">
        <f>INDEX(backers,MATCH(Bonus_StatAn!$B2779,Analysis!$A:$A,0))</f>
        <v>36</v>
      </c>
      <c r="E2779" t="b">
        <f t="shared" si="172"/>
        <v>0</v>
      </c>
      <c r="F2779" t="b">
        <f t="shared" si="173"/>
        <v>1</v>
      </c>
      <c r="G2779" t="str">
        <f t="shared" si="174"/>
        <v/>
      </c>
      <c r="H2779">
        <f t="shared" si="175"/>
        <v>36</v>
      </c>
    </row>
    <row r="2780" spans="2:8" x14ac:dyDescent="0.35">
      <c r="B2780" s="6">
        <v>2777</v>
      </c>
      <c r="C2780" t="str">
        <f>INDEX(state,MATCH(Bonus_StatAn!$B2780,Analysis!$A:$A,0))</f>
        <v>failed</v>
      </c>
      <c r="D2780" s="6">
        <f>INDEX(backers,MATCH(Bonus_StatAn!$B2780,Analysis!$A:$A,0))</f>
        <v>1</v>
      </c>
      <c r="E2780" t="b">
        <f t="shared" si="172"/>
        <v>0</v>
      </c>
      <c r="F2780" t="b">
        <f t="shared" si="173"/>
        <v>1</v>
      </c>
      <c r="G2780" t="str">
        <f t="shared" si="174"/>
        <v/>
      </c>
      <c r="H2780">
        <f t="shared" si="175"/>
        <v>1</v>
      </c>
    </row>
    <row r="2781" spans="2:8" x14ac:dyDescent="0.35">
      <c r="B2781" s="6">
        <v>2778</v>
      </c>
      <c r="C2781" t="str">
        <f>INDEX(state,MATCH(Bonus_StatAn!$B2781,Analysis!$A:$A,0))</f>
        <v>failed</v>
      </c>
      <c r="D2781" s="6">
        <f>INDEX(backers,MATCH(Bonus_StatAn!$B2781,Analysis!$A:$A,0))</f>
        <v>15</v>
      </c>
      <c r="E2781" t="b">
        <f t="shared" si="172"/>
        <v>0</v>
      </c>
      <c r="F2781" t="b">
        <f t="shared" si="173"/>
        <v>1</v>
      </c>
      <c r="G2781" t="str">
        <f t="shared" si="174"/>
        <v/>
      </c>
      <c r="H2781">
        <f t="shared" si="175"/>
        <v>15</v>
      </c>
    </row>
    <row r="2782" spans="2:8" x14ac:dyDescent="0.35">
      <c r="B2782" s="6">
        <v>2779</v>
      </c>
      <c r="C2782" t="str">
        <f>INDEX(state,MATCH(Bonus_StatAn!$B2782,Analysis!$A:$A,0))</f>
        <v>failed</v>
      </c>
      <c r="D2782" s="6">
        <f>INDEX(backers,MATCH(Bonus_StatAn!$B2782,Analysis!$A:$A,0))</f>
        <v>1</v>
      </c>
      <c r="E2782" t="b">
        <f t="shared" si="172"/>
        <v>0</v>
      </c>
      <c r="F2782" t="b">
        <f t="shared" si="173"/>
        <v>1</v>
      </c>
      <c r="G2782" t="str">
        <f t="shared" si="174"/>
        <v/>
      </c>
      <c r="H2782">
        <f t="shared" si="175"/>
        <v>1</v>
      </c>
    </row>
    <row r="2783" spans="2:8" x14ac:dyDescent="0.35">
      <c r="B2783" s="6">
        <v>2780</v>
      </c>
      <c r="C2783" t="str">
        <f>INDEX(state,MATCH(Bonus_StatAn!$B2783,Analysis!$A:$A,0))</f>
        <v>failed</v>
      </c>
      <c r="D2783" s="6">
        <f>INDEX(backers,MATCH(Bonus_StatAn!$B2783,Analysis!$A:$A,0))</f>
        <v>0</v>
      </c>
      <c r="E2783" t="b">
        <f t="shared" si="172"/>
        <v>0</v>
      </c>
      <c r="F2783" t="b">
        <f t="shared" si="173"/>
        <v>1</v>
      </c>
      <c r="G2783" t="str">
        <f t="shared" si="174"/>
        <v/>
      </c>
      <c r="H2783">
        <f t="shared" si="175"/>
        <v>0</v>
      </c>
    </row>
    <row r="2784" spans="2:8" x14ac:dyDescent="0.35">
      <c r="B2784" s="6">
        <v>2781</v>
      </c>
      <c r="C2784" t="str">
        <f>INDEX(state,MATCH(Bonus_StatAn!$B2784,Analysis!$A:$A,0))</f>
        <v>successful</v>
      </c>
      <c r="D2784" s="6">
        <f>INDEX(backers,MATCH(Bonus_StatAn!$B2784,Analysis!$A:$A,0))</f>
        <v>28</v>
      </c>
      <c r="E2784" t="b">
        <f t="shared" si="172"/>
        <v>1</v>
      </c>
      <c r="F2784" t="b">
        <f t="shared" si="173"/>
        <v>0</v>
      </c>
      <c r="G2784">
        <f t="shared" si="174"/>
        <v>28</v>
      </c>
      <c r="H2784" t="str">
        <f t="shared" si="175"/>
        <v/>
      </c>
    </row>
    <row r="2785" spans="2:8" x14ac:dyDescent="0.35">
      <c r="B2785" s="6">
        <v>2782</v>
      </c>
      <c r="C2785" t="str">
        <f>INDEX(state,MATCH(Bonus_StatAn!$B2785,Analysis!$A:$A,0))</f>
        <v>successful</v>
      </c>
      <c r="D2785" s="6">
        <f>INDEX(backers,MATCH(Bonus_StatAn!$B2785,Analysis!$A:$A,0))</f>
        <v>18</v>
      </c>
      <c r="E2785" t="b">
        <f t="shared" si="172"/>
        <v>1</v>
      </c>
      <c r="F2785" t="b">
        <f t="shared" si="173"/>
        <v>0</v>
      </c>
      <c r="G2785">
        <f t="shared" si="174"/>
        <v>18</v>
      </c>
      <c r="H2785" t="str">
        <f t="shared" si="175"/>
        <v/>
      </c>
    </row>
    <row r="2786" spans="2:8" x14ac:dyDescent="0.35">
      <c r="B2786" s="6">
        <v>2783</v>
      </c>
      <c r="C2786" t="str">
        <f>INDEX(state,MATCH(Bonus_StatAn!$B2786,Analysis!$A:$A,0))</f>
        <v>successful</v>
      </c>
      <c r="D2786" s="6">
        <f>INDEX(backers,MATCH(Bonus_StatAn!$B2786,Analysis!$A:$A,0))</f>
        <v>61</v>
      </c>
      <c r="E2786" t="b">
        <f t="shared" si="172"/>
        <v>1</v>
      </c>
      <c r="F2786" t="b">
        <f t="shared" si="173"/>
        <v>0</v>
      </c>
      <c r="G2786">
        <f t="shared" si="174"/>
        <v>61</v>
      </c>
      <c r="H2786" t="str">
        <f t="shared" si="175"/>
        <v/>
      </c>
    </row>
    <row r="2787" spans="2:8" x14ac:dyDescent="0.35">
      <c r="B2787" s="6">
        <v>2784</v>
      </c>
      <c r="C2787" t="str">
        <f>INDEX(state,MATCH(Bonus_StatAn!$B2787,Analysis!$A:$A,0))</f>
        <v>successful</v>
      </c>
      <c r="D2787" s="6">
        <f>INDEX(backers,MATCH(Bonus_StatAn!$B2787,Analysis!$A:$A,0))</f>
        <v>108</v>
      </c>
      <c r="E2787" t="b">
        <f t="shared" si="172"/>
        <v>1</v>
      </c>
      <c r="F2787" t="b">
        <f t="shared" si="173"/>
        <v>0</v>
      </c>
      <c r="G2787">
        <f t="shared" si="174"/>
        <v>108</v>
      </c>
      <c r="H2787" t="str">
        <f t="shared" si="175"/>
        <v/>
      </c>
    </row>
    <row r="2788" spans="2:8" x14ac:dyDescent="0.35">
      <c r="B2788" s="6">
        <v>2785</v>
      </c>
      <c r="C2788" t="str">
        <f>INDEX(state,MATCH(Bonus_StatAn!$B2788,Analysis!$A:$A,0))</f>
        <v>successful</v>
      </c>
      <c r="D2788" s="6">
        <f>INDEX(backers,MATCH(Bonus_StatAn!$B2788,Analysis!$A:$A,0))</f>
        <v>142</v>
      </c>
      <c r="E2788" t="b">
        <f t="shared" si="172"/>
        <v>1</v>
      </c>
      <c r="F2788" t="b">
        <f t="shared" si="173"/>
        <v>0</v>
      </c>
      <c r="G2788">
        <f t="shared" si="174"/>
        <v>142</v>
      </c>
      <c r="H2788" t="str">
        <f t="shared" si="175"/>
        <v/>
      </c>
    </row>
    <row r="2789" spans="2:8" x14ac:dyDescent="0.35">
      <c r="B2789" s="6">
        <v>2786</v>
      </c>
      <c r="C2789" t="str">
        <f>INDEX(state,MATCH(Bonus_StatAn!$B2789,Analysis!$A:$A,0))</f>
        <v>successful</v>
      </c>
      <c r="D2789" s="6">
        <f>INDEX(backers,MATCH(Bonus_StatAn!$B2789,Analysis!$A:$A,0))</f>
        <v>74</v>
      </c>
      <c r="E2789" t="b">
        <f t="shared" si="172"/>
        <v>1</v>
      </c>
      <c r="F2789" t="b">
        <f t="shared" si="173"/>
        <v>0</v>
      </c>
      <c r="G2789">
        <f t="shared" si="174"/>
        <v>74</v>
      </c>
      <c r="H2789" t="str">
        <f t="shared" si="175"/>
        <v/>
      </c>
    </row>
    <row r="2790" spans="2:8" x14ac:dyDescent="0.35">
      <c r="B2790" s="6">
        <v>2787</v>
      </c>
      <c r="C2790" t="str">
        <f>INDEX(state,MATCH(Bonus_StatAn!$B2790,Analysis!$A:$A,0))</f>
        <v>successful</v>
      </c>
      <c r="D2790" s="6">
        <f>INDEX(backers,MATCH(Bonus_StatAn!$B2790,Analysis!$A:$A,0))</f>
        <v>38</v>
      </c>
      <c r="E2790" t="b">
        <f t="shared" si="172"/>
        <v>1</v>
      </c>
      <c r="F2790" t="b">
        <f t="shared" si="173"/>
        <v>0</v>
      </c>
      <c r="G2790">
        <f t="shared" si="174"/>
        <v>38</v>
      </c>
      <c r="H2790" t="str">
        <f t="shared" si="175"/>
        <v/>
      </c>
    </row>
    <row r="2791" spans="2:8" x14ac:dyDescent="0.35">
      <c r="B2791" s="6">
        <v>2788</v>
      </c>
      <c r="C2791" t="str">
        <f>INDEX(state,MATCH(Bonus_StatAn!$B2791,Analysis!$A:$A,0))</f>
        <v>successful</v>
      </c>
      <c r="D2791" s="6">
        <f>INDEX(backers,MATCH(Bonus_StatAn!$B2791,Analysis!$A:$A,0))</f>
        <v>20</v>
      </c>
      <c r="E2791" t="b">
        <f t="shared" si="172"/>
        <v>1</v>
      </c>
      <c r="F2791" t="b">
        <f t="shared" si="173"/>
        <v>0</v>
      </c>
      <c r="G2791">
        <f t="shared" si="174"/>
        <v>20</v>
      </c>
      <c r="H2791" t="str">
        <f t="shared" si="175"/>
        <v/>
      </c>
    </row>
    <row r="2792" spans="2:8" x14ac:dyDescent="0.35">
      <c r="B2792" s="6">
        <v>2789</v>
      </c>
      <c r="C2792" t="str">
        <f>INDEX(state,MATCH(Bonus_StatAn!$B2792,Analysis!$A:$A,0))</f>
        <v>successful</v>
      </c>
      <c r="D2792" s="6">
        <f>INDEX(backers,MATCH(Bonus_StatAn!$B2792,Analysis!$A:$A,0))</f>
        <v>24</v>
      </c>
      <c r="E2792" t="b">
        <f t="shared" si="172"/>
        <v>1</v>
      </c>
      <c r="F2792" t="b">
        <f t="shared" si="173"/>
        <v>0</v>
      </c>
      <c r="G2792">
        <f t="shared" si="174"/>
        <v>24</v>
      </c>
      <c r="H2792" t="str">
        <f t="shared" si="175"/>
        <v/>
      </c>
    </row>
    <row r="2793" spans="2:8" x14ac:dyDescent="0.35">
      <c r="B2793" s="6">
        <v>2790</v>
      </c>
      <c r="C2793" t="str">
        <f>INDEX(state,MATCH(Bonus_StatAn!$B2793,Analysis!$A:$A,0))</f>
        <v>successful</v>
      </c>
      <c r="D2793" s="6">
        <f>INDEX(backers,MATCH(Bonus_StatAn!$B2793,Analysis!$A:$A,0))</f>
        <v>66</v>
      </c>
      <c r="E2793" t="b">
        <f t="shared" si="172"/>
        <v>1</v>
      </c>
      <c r="F2793" t="b">
        <f t="shared" si="173"/>
        <v>0</v>
      </c>
      <c r="G2793">
        <f t="shared" si="174"/>
        <v>66</v>
      </c>
      <c r="H2793" t="str">
        <f t="shared" si="175"/>
        <v/>
      </c>
    </row>
    <row r="2794" spans="2:8" x14ac:dyDescent="0.35">
      <c r="B2794" s="6">
        <v>2791</v>
      </c>
      <c r="C2794" t="str">
        <f>INDEX(state,MATCH(Bonus_StatAn!$B2794,Analysis!$A:$A,0))</f>
        <v>successful</v>
      </c>
      <c r="D2794" s="6">
        <f>INDEX(backers,MATCH(Bonus_StatAn!$B2794,Analysis!$A:$A,0))</f>
        <v>28</v>
      </c>
      <c r="E2794" t="b">
        <f t="shared" si="172"/>
        <v>1</v>
      </c>
      <c r="F2794" t="b">
        <f t="shared" si="173"/>
        <v>0</v>
      </c>
      <c r="G2794">
        <f t="shared" si="174"/>
        <v>28</v>
      </c>
      <c r="H2794" t="str">
        <f t="shared" si="175"/>
        <v/>
      </c>
    </row>
    <row r="2795" spans="2:8" x14ac:dyDescent="0.35">
      <c r="B2795" s="6">
        <v>2792</v>
      </c>
      <c r="C2795" t="str">
        <f>INDEX(state,MATCH(Bonus_StatAn!$B2795,Analysis!$A:$A,0))</f>
        <v>successful</v>
      </c>
      <c r="D2795" s="6">
        <f>INDEX(backers,MATCH(Bonus_StatAn!$B2795,Analysis!$A:$A,0))</f>
        <v>24</v>
      </c>
      <c r="E2795" t="b">
        <f t="shared" si="172"/>
        <v>1</v>
      </c>
      <c r="F2795" t="b">
        <f t="shared" si="173"/>
        <v>0</v>
      </c>
      <c r="G2795">
        <f t="shared" si="174"/>
        <v>24</v>
      </c>
      <c r="H2795" t="str">
        <f t="shared" si="175"/>
        <v/>
      </c>
    </row>
    <row r="2796" spans="2:8" x14ac:dyDescent="0.35">
      <c r="B2796" s="6">
        <v>2793</v>
      </c>
      <c r="C2796" t="str">
        <f>INDEX(state,MATCH(Bonus_StatAn!$B2796,Analysis!$A:$A,0))</f>
        <v>successful</v>
      </c>
      <c r="D2796" s="6">
        <f>INDEX(backers,MATCH(Bonus_StatAn!$B2796,Analysis!$A:$A,0))</f>
        <v>73</v>
      </c>
      <c r="E2796" t="b">
        <f t="shared" si="172"/>
        <v>1</v>
      </c>
      <c r="F2796" t="b">
        <f t="shared" si="173"/>
        <v>0</v>
      </c>
      <c r="G2796">
        <f t="shared" si="174"/>
        <v>73</v>
      </c>
      <c r="H2796" t="str">
        <f t="shared" si="175"/>
        <v/>
      </c>
    </row>
    <row r="2797" spans="2:8" x14ac:dyDescent="0.35">
      <c r="B2797" s="6">
        <v>2794</v>
      </c>
      <c r="C2797" t="str">
        <f>INDEX(state,MATCH(Bonus_StatAn!$B2797,Analysis!$A:$A,0))</f>
        <v>successful</v>
      </c>
      <c r="D2797" s="6">
        <f>INDEX(backers,MATCH(Bonus_StatAn!$B2797,Analysis!$A:$A,0))</f>
        <v>3</v>
      </c>
      <c r="E2797" t="b">
        <f t="shared" si="172"/>
        <v>1</v>
      </c>
      <c r="F2797" t="b">
        <f t="shared" si="173"/>
        <v>0</v>
      </c>
      <c r="G2797">
        <f t="shared" si="174"/>
        <v>3</v>
      </c>
      <c r="H2797" t="str">
        <f t="shared" si="175"/>
        <v/>
      </c>
    </row>
    <row r="2798" spans="2:8" x14ac:dyDescent="0.35">
      <c r="B2798" s="6">
        <v>2795</v>
      </c>
      <c r="C2798" t="str">
        <f>INDEX(state,MATCH(Bonus_StatAn!$B2798,Analysis!$A:$A,0))</f>
        <v>successful</v>
      </c>
      <c r="D2798" s="6">
        <f>INDEX(backers,MATCH(Bonus_StatAn!$B2798,Analysis!$A:$A,0))</f>
        <v>20</v>
      </c>
      <c r="E2798" t="b">
        <f t="shared" si="172"/>
        <v>1</v>
      </c>
      <c r="F2798" t="b">
        <f t="shared" si="173"/>
        <v>0</v>
      </c>
      <c r="G2798">
        <f t="shared" si="174"/>
        <v>20</v>
      </c>
      <c r="H2798" t="str">
        <f t="shared" si="175"/>
        <v/>
      </c>
    </row>
    <row r="2799" spans="2:8" x14ac:dyDescent="0.35">
      <c r="B2799" s="6">
        <v>2796</v>
      </c>
      <c r="C2799" t="str">
        <f>INDEX(state,MATCH(Bonus_StatAn!$B2799,Analysis!$A:$A,0))</f>
        <v>successful</v>
      </c>
      <c r="D2799" s="6">
        <f>INDEX(backers,MATCH(Bonus_StatAn!$B2799,Analysis!$A:$A,0))</f>
        <v>21</v>
      </c>
      <c r="E2799" t="b">
        <f t="shared" si="172"/>
        <v>1</v>
      </c>
      <c r="F2799" t="b">
        <f t="shared" si="173"/>
        <v>0</v>
      </c>
      <c r="G2799">
        <f t="shared" si="174"/>
        <v>21</v>
      </c>
      <c r="H2799" t="str">
        <f t="shared" si="175"/>
        <v/>
      </c>
    </row>
    <row r="2800" spans="2:8" x14ac:dyDescent="0.35">
      <c r="B2800" s="6">
        <v>2797</v>
      </c>
      <c r="C2800" t="str">
        <f>INDEX(state,MATCH(Bonus_StatAn!$B2800,Analysis!$A:$A,0))</f>
        <v>successful</v>
      </c>
      <c r="D2800" s="6">
        <f>INDEX(backers,MATCH(Bonus_StatAn!$B2800,Analysis!$A:$A,0))</f>
        <v>94</v>
      </c>
      <c r="E2800" t="b">
        <f t="shared" si="172"/>
        <v>1</v>
      </c>
      <c r="F2800" t="b">
        <f t="shared" si="173"/>
        <v>0</v>
      </c>
      <c r="G2800">
        <f t="shared" si="174"/>
        <v>94</v>
      </c>
      <c r="H2800" t="str">
        <f t="shared" si="175"/>
        <v/>
      </c>
    </row>
    <row r="2801" spans="2:8" x14ac:dyDescent="0.35">
      <c r="B2801" s="6">
        <v>2798</v>
      </c>
      <c r="C2801" t="str">
        <f>INDEX(state,MATCH(Bonus_StatAn!$B2801,Analysis!$A:$A,0))</f>
        <v>successful</v>
      </c>
      <c r="D2801" s="6">
        <f>INDEX(backers,MATCH(Bonus_StatAn!$B2801,Analysis!$A:$A,0))</f>
        <v>139</v>
      </c>
      <c r="E2801" t="b">
        <f t="shared" si="172"/>
        <v>1</v>
      </c>
      <c r="F2801" t="b">
        <f t="shared" si="173"/>
        <v>0</v>
      </c>
      <c r="G2801">
        <f t="shared" si="174"/>
        <v>139</v>
      </c>
      <c r="H2801" t="str">
        <f t="shared" si="175"/>
        <v/>
      </c>
    </row>
    <row r="2802" spans="2:8" x14ac:dyDescent="0.35">
      <c r="B2802" s="6">
        <v>2799</v>
      </c>
      <c r="C2802" t="str">
        <f>INDEX(state,MATCH(Bonus_StatAn!$B2802,Analysis!$A:$A,0))</f>
        <v>successful</v>
      </c>
      <c r="D2802" s="6">
        <f>INDEX(backers,MATCH(Bonus_StatAn!$B2802,Analysis!$A:$A,0))</f>
        <v>130</v>
      </c>
      <c r="E2802" t="b">
        <f t="shared" si="172"/>
        <v>1</v>
      </c>
      <c r="F2802" t="b">
        <f t="shared" si="173"/>
        <v>0</v>
      </c>
      <c r="G2802">
        <f t="shared" si="174"/>
        <v>130</v>
      </c>
      <c r="H2802" t="str">
        <f t="shared" si="175"/>
        <v/>
      </c>
    </row>
    <row r="2803" spans="2:8" x14ac:dyDescent="0.35">
      <c r="B2803" s="6">
        <v>2800</v>
      </c>
      <c r="C2803" t="str">
        <f>INDEX(state,MATCH(Bonus_StatAn!$B2803,Analysis!$A:$A,0))</f>
        <v>successful</v>
      </c>
      <c r="D2803" s="6">
        <f>INDEX(backers,MATCH(Bonus_StatAn!$B2803,Analysis!$A:$A,0))</f>
        <v>31</v>
      </c>
      <c r="E2803" t="b">
        <f t="shared" si="172"/>
        <v>1</v>
      </c>
      <c r="F2803" t="b">
        <f t="shared" si="173"/>
        <v>0</v>
      </c>
      <c r="G2803">
        <f t="shared" si="174"/>
        <v>31</v>
      </c>
      <c r="H2803" t="str">
        <f t="shared" si="175"/>
        <v/>
      </c>
    </row>
    <row r="2804" spans="2:8" x14ac:dyDescent="0.35">
      <c r="B2804" s="6">
        <v>2801</v>
      </c>
      <c r="C2804" t="str">
        <f>INDEX(state,MATCH(Bonus_StatAn!$B2804,Analysis!$A:$A,0))</f>
        <v>successful</v>
      </c>
      <c r="D2804" s="6">
        <f>INDEX(backers,MATCH(Bonus_StatAn!$B2804,Analysis!$A:$A,0))</f>
        <v>13</v>
      </c>
      <c r="E2804" t="b">
        <f t="shared" si="172"/>
        <v>1</v>
      </c>
      <c r="F2804" t="b">
        <f t="shared" si="173"/>
        <v>0</v>
      </c>
      <c r="G2804">
        <f t="shared" si="174"/>
        <v>13</v>
      </c>
      <c r="H2804" t="str">
        <f t="shared" si="175"/>
        <v/>
      </c>
    </row>
    <row r="2805" spans="2:8" x14ac:dyDescent="0.35">
      <c r="B2805" s="6">
        <v>2802</v>
      </c>
      <c r="C2805" t="str">
        <f>INDEX(state,MATCH(Bonus_StatAn!$B2805,Analysis!$A:$A,0))</f>
        <v>successful</v>
      </c>
      <c r="D2805" s="6">
        <f>INDEX(backers,MATCH(Bonus_StatAn!$B2805,Analysis!$A:$A,0))</f>
        <v>90</v>
      </c>
      <c r="E2805" t="b">
        <f t="shared" si="172"/>
        <v>1</v>
      </c>
      <c r="F2805" t="b">
        <f t="shared" si="173"/>
        <v>0</v>
      </c>
      <c r="G2805">
        <f t="shared" si="174"/>
        <v>90</v>
      </c>
      <c r="H2805" t="str">
        <f t="shared" si="175"/>
        <v/>
      </c>
    </row>
    <row r="2806" spans="2:8" x14ac:dyDescent="0.35">
      <c r="B2806" s="6">
        <v>2803</v>
      </c>
      <c r="C2806" t="str">
        <f>INDEX(state,MATCH(Bonus_StatAn!$B2806,Analysis!$A:$A,0))</f>
        <v>successful</v>
      </c>
      <c r="D2806" s="6">
        <f>INDEX(backers,MATCH(Bonus_StatAn!$B2806,Analysis!$A:$A,0))</f>
        <v>141</v>
      </c>
      <c r="E2806" t="b">
        <f t="shared" si="172"/>
        <v>1</v>
      </c>
      <c r="F2806" t="b">
        <f t="shared" si="173"/>
        <v>0</v>
      </c>
      <c r="G2806">
        <f t="shared" si="174"/>
        <v>141</v>
      </c>
      <c r="H2806" t="str">
        <f t="shared" si="175"/>
        <v/>
      </c>
    </row>
    <row r="2807" spans="2:8" x14ac:dyDescent="0.35">
      <c r="B2807" s="6">
        <v>2804</v>
      </c>
      <c r="C2807" t="str">
        <f>INDEX(state,MATCH(Bonus_StatAn!$B2807,Analysis!$A:$A,0))</f>
        <v>successful</v>
      </c>
      <c r="D2807" s="6">
        <f>INDEX(backers,MATCH(Bonus_StatAn!$B2807,Analysis!$A:$A,0))</f>
        <v>23</v>
      </c>
      <c r="E2807" t="b">
        <f t="shared" si="172"/>
        <v>1</v>
      </c>
      <c r="F2807" t="b">
        <f t="shared" si="173"/>
        <v>0</v>
      </c>
      <c r="G2807">
        <f t="shared" si="174"/>
        <v>23</v>
      </c>
      <c r="H2807" t="str">
        <f t="shared" si="175"/>
        <v/>
      </c>
    </row>
    <row r="2808" spans="2:8" x14ac:dyDescent="0.35">
      <c r="B2808" s="6">
        <v>2805</v>
      </c>
      <c r="C2808" t="str">
        <f>INDEX(state,MATCH(Bonus_StatAn!$B2808,Analysis!$A:$A,0))</f>
        <v>successful</v>
      </c>
      <c r="D2808" s="6">
        <f>INDEX(backers,MATCH(Bonus_StatAn!$B2808,Analysis!$A:$A,0))</f>
        <v>18</v>
      </c>
      <c r="E2808" t="b">
        <f t="shared" si="172"/>
        <v>1</v>
      </c>
      <c r="F2808" t="b">
        <f t="shared" si="173"/>
        <v>0</v>
      </c>
      <c r="G2808">
        <f t="shared" si="174"/>
        <v>18</v>
      </c>
      <c r="H2808" t="str">
        <f t="shared" si="175"/>
        <v/>
      </c>
    </row>
    <row r="2809" spans="2:8" x14ac:dyDescent="0.35">
      <c r="B2809" s="6">
        <v>2806</v>
      </c>
      <c r="C2809" t="str">
        <f>INDEX(state,MATCH(Bonus_StatAn!$B2809,Analysis!$A:$A,0))</f>
        <v>successful</v>
      </c>
      <c r="D2809" s="6">
        <f>INDEX(backers,MATCH(Bonus_StatAn!$B2809,Analysis!$A:$A,0))</f>
        <v>76</v>
      </c>
      <c r="E2809" t="b">
        <f t="shared" si="172"/>
        <v>1</v>
      </c>
      <c r="F2809" t="b">
        <f t="shared" si="173"/>
        <v>0</v>
      </c>
      <c r="G2809">
        <f t="shared" si="174"/>
        <v>76</v>
      </c>
      <c r="H2809" t="str">
        <f t="shared" si="175"/>
        <v/>
      </c>
    </row>
    <row r="2810" spans="2:8" x14ac:dyDescent="0.35">
      <c r="B2810" s="6">
        <v>2807</v>
      </c>
      <c r="C2810" t="str">
        <f>INDEX(state,MATCH(Bonus_StatAn!$B2810,Analysis!$A:$A,0))</f>
        <v>successful</v>
      </c>
      <c r="D2810" s="6">
        <f>INDEX(backers,MATCH(Bonus_StatAn!$B2810,Analysis!$A:$A,0))</f>
        <v>93</v>
      </c>
      <c r="E2810" t="b">
        <f t="shared" si="172"/>
        <v>1</v>
      </c>
      <c r="F2810" t="b">
        <f t="shared" si="173"/>
        <v>0</v>
      </c>
      <c r="G2810">
        <f t="shared" si="174"/>
        <v>93</v>
      </c>
      <c r="H2810" t="str">
        <f t="shared" si="175"/>
        <v/>
      </c>
    </row>
    <row r="2811" spans="2:8" x14ac:dyDescent="0.35">
      <c r="B2811" s="6">
        <v>2808</v>
      </c>
      <c r="C2811" t="str">
        <f>INDEX(state,MATCH(Bonus_StatAn!$B2811,Analysis!$A:$A,0))</f>
        <v>successful</v>
      </c>
      <c r="D2811" s="6">
        <f>INDEX(backers,MATCH(Bonus_StatAn!$B2811,Analysis!$A:$A,0))</f>
        <v>69</v>
      </c>
      <c r="E2811" t="b">
        <f t="shared" si="172"/>
        <v>1</v>
      </c>
      <c r="F2811" t="b">
        <f t="shared" si="173"/>
        <v>0</v>
      </c>
      <c r="G2811">
        <f t="shared" si="174"/>
        <v>69</v>
      </c>
      <c r="H2811" t="str">
        <f t="shared" si="175"/>
        <v/>
      </c>
    </row>
    <row r="2812" spans="2:8" x14ac:dyDescent="0.35">
      <c r="B2812" s="6">
        <v>2809</v>
      </c>
      <c r="C2812" t="str">
        <f>INDEX(state,MATCH(Bonus_StatAn!$B2812,Analysis!$A:$A,0))</f>
        <v>successful</v>
      </c>
      <c r="D2812" s="6">
        <f>INDEX(backers,MATCH(Bonus_StatAn!$B2812,Analysis!$A:$A,0))</f>
        <v>21</v>
      </c>
      <c r="E2812" t="b">
        <f t="shared" si="172"/>
        <v>1</v>
      </c>
      <c r="F2812" t="b">
        <f t="shared" si="173"/>
        <v>0</v>
      </c>
      <c r="G2812">
        <f t="shared" si="174"/>
        <v>21</v>
      </c>
      <c r="H2812" t="str">
        <f t="shared" si="175"/>
        <v/>
      </c>
    </row>
    <row r="2813" spans="2:8" x14ac:dyDescent="0.35">
      <c r="B2813" s="6">
        <v>2810</v>
      </c>
      <c r="C2813" t="str">
        <f>INDEX(state,MATCH(Bonus_StatAn!$B2813,Analysis!$A:$A,0))</f>
        <v>successful</v>
      </c>
      <c r="D2813" s="6">
        <f>INDEX(backers,MATCH(Bonus_StatAn!$B2813,Analysis!$A:$A,0))</f>
        <v>57</v>
      </c>
      <c r="E2813" t="b">
        <f t="shared" si="172"/>
        <v>1</v>
      </c>
      <c r="F2813" t="b">
        <f t="shared" si="173"/>
        <v>0</v>
      </c>
      <c r="G2813">
        <f t="shared" si="174"/>
        <v>57</v>
      </c>
      <c r="H2813" t="str">
        <f t="shared" si="175"/>
        <v/>
      </c>
    </row>
    <row r="2814" spans="2:8" x14ac:dyDescent="0.35">
      <c r="B2814" s="6">
        <v>2811</v>
      </c>
      <c r="C2814" t="str">
        <f>INDEX(state,MATCH(Bonus_StatAn!$B2814,Analysis!$A:$A,0))</f>
        <v>successful</v>
      </c>
      <c r="D2814" s="6">
        <f>INDEX(backers,MATCH(Bonus_StatAn!$B2814,Analysis!$A:$A,0))</f>
        <v>108</v>
      </c>
      <c r="E2814" t="b">
        <f t="shared" si="172"/>
        <v>1</v>
      </c>
      <c r="F2814" t="b">
        <f t="shared" si="173"/>
        <v>0</v>
      </c>
      <c r="G2814">
        <f t="shared" si="174"/>
        <v>108</v>
      </c>
      <c r="H2814" t="str">
        <f t="shared" si="175"/>
        <v/>
      </c>
    </row>
    <row r="2815" spans="2:8" x14ac:dyDescent="0.35">
      <c r="B2815" s="6">
        <v>2812</v>
      </c>
      <c r="C2815" t="str">
        <f>INDEX(state,MATCH(Bonus_StatAn!$B2815,Analysis!$A:$A,0))</f>
        <v>successful</v>
      </c>
      <c r="D2815" s="6">
        <f>INDEX(backers,MATCH(Bonus_StatAn!$B2815,Analysis!$A:$A,0))</f>
        <v>83</v>
      </c>
      <c r="E2815" t="b">
        <f t="shared" si="172"/>
        <v>1</v>
      </c>
      <c r="F2815" t="b">
        <f t="shared" si="173"/>
        <v>0</v>
      </c>
      <c r="G2815">
        <f t="shared" si="174"/>
        <v>83</v>
      </c>
      <c r="H2815" t="str">
        <f t="shared" si="175"/>
        <v/>
      </c>
    </row>
    <row r="2816" spans="2:8" x14ac:dyDescent="0.35">
      <c r="B2816" s="6">
        <v>2813</v>
      </c>
      <c r="C2816" t="str">
        <f>INDEX(state,MATCH(Bonus_StatAn!$B2816,Analysis!$A:$A,0))</f>
        <v>successful</v>
      </c>
      <c r="D2816" s="6">
        <f>INDEX(backers,MATCH(Bonus_StatAn!$B2816,Analysis!$A:$A,0))</f>
        <v>96</v>
      </c>
      <c r="E2816" t="b">
        <f t="shared" si="172"/>
        <v>1</v>
      </c>
      <c r="F2816" t="b">
        <f t="shared" si="173"/>
        <v>0</v>
      </c>
      <c r="G2816">
        <f t="shared" si="174"/>
        <v>96</v>
      </c>
      <c r="H2816" t="str">
        <f t="shared" si="175"/>
        <v/>
      </c>
    </row>
    <row r="2817" spans="2:8" x14ac:dyDescent="0.35">
      <c r="B2817" s="6">
        <v>2814</v>
      </c>
      <c r="C2817" t="str">
        <f>INDEX(state,MATCH(Bonus_StatAn!$B2817,Analysis!$A:$A,0))</f>
        <v>successful</v>
      </c>
      <c r="D2817" s="6">
        <f>INDEX(backers,MATCH(Bonus_StatAn!$B2817,Analysis!$A:$A,0))</f>
        <v>64</v>
      </c>
      <c r="E2817" t="b">
        <f t="shared" si="172"/>
        <v>1</v>
      </c>
      <c r="F2817" t="b">
        <f t="shared" si="173"/>
        <v>0</v>
      </c>
      <c r="G2817">
        <f t="shared" si="174"/>
        <v>64</v>
      </c>
      <c r="H2817" t="str">
        <f t="shared" si="175"/>
        <v/>
      </c>
    </row>
    <row r="2818" spans="2:8" x14ac:dyDescent="0.35">
      <c r="B2818" s="6">
        <v>2815</v>
      </c>
      <c r="C2818" t="str">
        <f>INDEX(state,MATCH(Bonus_StatAn!$B2818,Analysis!$A:$A,0))</f>
        <v>successful</v>
      </c>
      <c r="D2818" s="6">
        <f>INDEX(backers,MATCH(Bonus_StatAn!$B2818,Analysis!$A:$A,0))</f>
        <v>14</v>
      </c>
      <c r="E2818" t="b">
        <f t="shared" si="172"/>
        <v>1</v>
      </c>
      <c r="F2818" t="b">
        <f t="shared" si="173"/>
        <v>0</v>
      </c>
      <c r="G2818">
        <f t="shared" si="174"/>
        <v>14</v>
      </c>
      <c r="H2818" t="str">
        <f t="shared" si="175"/>
        <v/>
      </c>
    </row>
    <row r="2819" spans="2:8" x14ac:dyDescent="0.35">
      <c r="B2819" s="6">
        <v>2816</v>
      </c>
      <c r="C2819" t="str">
        <f>INDEX(state,MATCH(Bonus_StatAn!$B2819,Analysis!$A:$A,0))</f>
        <v>successful</v>
      </c>
      <c r="D2819" s="6">
        <f>INDEX(backers,MATCH(Bonus_StatAn!$B2819,Analysis!$A:$A,0))</f>
        <v>169</v>
      </c>
      <c r="E2819" t="b">
        <f t="shared" si="172"/>
        <v>1</v>
      </c>
      <c r="F2819" t="b">
        <f t="shared" si="173"/>
        <v>0</v>
      </c>
      <c r="G2819">
        <f t="shared" si="174"/>
        <v>169</v>
      </c>
      <c r="H2819" t="str">
        <f t="shared" si="175"/>
        <v/>
      </c>
    </row>
    <row r="2820" spans="2:8" x14ac:dyDescent="0.35">
      <c r="B2820" s="6">
        <v>2817</v>
      </c>
      <c r="C2820" t="str">
        <f>INDEX(state,MATCH(Bonus_StatAn!$B2820,Analysis!$A:$A,0))</f>
        <v>successful</v>
      </c>
      <c r="D2820" s="6">
        <f>INDEX(backers,MATCH(Bonus_StatAn!$B2820,Analysis!$A:$A,0))</f>
        <v>33</v>
      </c>
      <c r="E2820" t="b">
        <f t="shared" ref="E2820:E2883" si="176">$C2820="successful"</f>
        <v>1</v>
      </c>
      <c r="F2820" t="b">
        <f t="shared" ref="F2820:F2883" si="177">OR($C2820="canceled", $C2820="failed")</f>
        <v>0</v>
      </c>
      <c r="G2820">
        <f t="shared" ref="G2820:G2883" si="178">IF($E2820, D2820, "")</f>
        <v>33</v>
      </c>
      <c r="H2820" t="str">
        <f t="shared" ref="H2820:H2883" si="179">IF(F2820, D2820, "")</f>
        <v/>
      </c>
    </row>
    <row r="2821" spans="2:8" x14ac:dyDescent="0.35">
      <c r="B2821" s="6">
        <v>2818</v>
      </c>
      <c r="C2821" t="str">
        <f>INDEX(state,MATCH(Bonus_StatAn!$B2821,Analysis!$A:$A,0))</f>
        <v>successful</v>
      </c>
      <c r="D2821" s="6">
        <f>INDEX(backers,MATCH(Bonus_StatAn!$B2821,Analysis!$A:$A,0))</f>
        <v>102</v>
      </c>
      <c r="E2821" t="b">
        <f t="shared" si="176"/>
        <v>1</v>
      </c>
      <c r="F2821" t="b">
        <f t="shared" si="177"/>
        <v>0</v>
      </c>
      <c r="G2821">
        <f t="shared" si="178"/>
        <v>102</v>
      </c>
      <c r="H2821" t="str">
        <f t="shared" si="179"/>
        <v/>
      </c>
    </row>
    <row r="2822" spans="2:8" x14ac:dyDescent="0.35">
      <c r="B2822" s="6">
        <v>2819</v>
      </c>
      <c r="C2822" t="str">
        <f>INDEX(state,MATCH(Bonus_StatAn!$B2822,Analysis!$A:$A,0))</f>
        <v>successful</v>
      </c>
      <c r="D2822" s="6">
        <f>INDEX(backers,MATCH(Bonus_StatAn!$B2822,Analysis!$A:$A,0))</f>
        <v>104</v>
      </c>
      <c r="E2822" t="b">
        <f t="shared" si="176"/>
        <v>1</v>
      </c>
      <c r="F2822" t="b">
        <f t="shared" si="177"/>
        <v>0</v>
      </c>
      <c r="G2822">
        <f t="shared" si="178"/>
        <v>104</v>
      </c>
      <c r="H2822" t="str">
        <f t="shared" si="179"/>
        <v/>
      </c>
    </row>
    <row r="2823" spans="2:8" x14ac:dyDescent="0.35">
      <c r="B2823" s="6">
        <v>2820</v>
      </c>
      <c r="C2823" t="str">
        <f>INDEX(state,MATCH(Bonus_StatAn!$B2823,Analysis!$A:$A,0))</f>
        <v>successful</v>
      </c>
      <c r="D2823" s="6">
        <f>INDEX(backers,MATCH(Bonus_StatAn!$B2823,Analysis!$A:$A,0))</f>
        <v>20</v>
      </c>
      <c r="E2823" t="b">
        <f t="shared" si="176"/>
        <v>1</v>
      </c>
      <c r="F2823" t="b">
        <f t="shared" si="177"/>
        <v>0</v>
      </c>
      <c r="G2823">
        <f t="shared" si="178"/>
        <v>20</v>
      </c>
      <c r="H2823" t="str">
        <f t="shared" si="179"/>
        <v/>
      </c>
    </row>
    <row r="2824" spans="2:8" x14ac:dyDescent="0.35">
      <c r="B2824" s="6">
        <v>2821</v>
      </c>
      <c r="C2824" t="str">
        <f>INDEX(state,MATCH(Bonus_StatAn!$B2824,Analysis!$A:$A,0))</f>
        <v>successful</v>
      </c>
      <c r="D2824" s="6">
        <f>INDEX(backers,MATCH(Bonus_StatAn!$B2824,Analysis!$A:$A,0))</f>
        <v>35</v>
      </c>
      <c r="E2824" t="b">
        <f t="shared" si="176"/>
        <v>1</v>
      </c>
      <c r="F2824" t="b">
        <f t="shared" si="177"/>
        <v>0</v>
      </c>
      <c r="G2824">
        <f t="shared" si="178"/>
        <v>35</v>
      </c>
      <c r="H2824" t="str">
        <f t="shared" si="179"/>
        <v/>
      </c>
    </row>
    <row r="2825" spans="2:8" x14ac:dyDescent="0.35">
      <c r="B2825" s="6">
        <v>2822</v>
      </c>
      <c r="C2825" t="str">
        <f>INDEX(state,MATCH(Bonus_StatAn!$B2825,Analysis!$A:$A,0))</f>
        <v>successful</v>
      </c>
      <c r="D2825" s="6">
        <f>INDEX(backers,MATCH(Bonus_StatAn!$B2825,Analysis!$A:$A,0))</f>
        <v>94</v>
      </c>
      <c r="E2825" t="b">
        <f t="shared" si="176"/>
        <v>1</v>
      </c>
      <c r="F2825" t="b">
        <f t="shared" si="177"/>
        <v>0</v>
      </c>
      <c r="G2825">
        <f t="shared" si="178"/>
        <v>94</v>
      </c>
      <c r="H2825" t="str">
        <f t="shared" si="179"/>
        <v/>
      </c>
    </row>
    <row r="2826" spans="2:8" x14ac:dyDescent="0.35">
      <c r="B2826" s="6">
        <v>2823</v>
      </c>
      <c r="C2826" t="str">
        <f>INDEX(state,MATCH(Bonus_StatAn!$B2826,Analysis!$A:$A,0))</f>
        <v>successful</v>
      </c>
      <c r="D2826" s="6">
        <f>INDEX(backers,MATCH(Bonus_StatAn!$B2826,Analysis!$A:$A,0))</f>
        <v>14</v>
      </c>
      <c r="E2826" t="b">
        <f t="shared" si="176"/>
        <v>1</v>
      </c>
      <c r="F2826" t="b">
        <f t="shared" si="177"/>
        <v>0</v>
      </c>
      <c r="G2826">
        <f t="shared" si="178"/>
        <v>14</v>
      </c>
      <c r="H2826" t="str">
        <f t="shared" si="179"/>
        <v/>
      </c>
    </row>
    <row r="2827" spans="2:8" x14ac:dyDescent="0.35">
      <c r="B2827" s="6">
        <v>2824</v>
      </c>
      <c r="C2827" t="str">
        <f>INDEX(state,MATCH(Bonus_StatAn!$B2827,Analysis!$A:$A,0))</f>
        <v>successful</v>
      </c>
      <c r="D2827" s="6">
        <f>INDEX(backers,MATCH(Bonus_StatAn!$B2827,Analysis!$A:$A,0))</f>
        <v>15</v>
      </c>
      <c r="E2827" t="b">
        <f t="shared" si="176"/>
        <v>1</v>
      </c>
      <c r="F2827" t="b">
        <f t="shared" si="177"/>
        <v>0</v>
      </c>
      <c r="G2827">
        <f t="shared" si="178"/>
        <v>15</v>
      </c>
      <c r="H2827" t="str">
        <f t="shared" si="179"/>
        <v/>
      </c>
    </row>
    <row r="2828" spans="2:8" x14ac:dyDescent="0.35">
      <c r="B2828" s="6">
        <v>2825</v>
      </c>
      <c r="C2828" t="str">
        <f>INDEX(state,MATCH(Bonus_StatAn!$B2828,Analysis!$A:$A,0))</f>
        <v>successful</v>
      </c>
      <c r="D2828" s="6">
        <f>INDEX(backers,MATCH(Bonus_StatAn!$B2828,Analysis!$A:$A,0))</f>
        <v>51</v>
      </c>
      <c r="E2828" t="b">
        <f t="shared" si="176"/>
        <v>1</v>
      </c>
      <c r="F2828" t="b">
        <f t="shared" si="177"/>
        <v>0</v>
      </c>
      <c r="G2828">
        <f t="shared" si="178"/>
        <v>51</v>
      </c>
      <c r="H2828" t="str">
        <f t="shared" si="179"/>
        <v/>
      </c>
    </row>
    <row r="2829" spans="2:8" x14ac:dyDescent="0.35">
      <c r="B2829" s="6">
        <v>2826</v>
      </c>
      <c r="C2829" t="str">
        <f>INDEX(state,MATCH(Bonus_StatAn!$B2829,Analysis!$A:$A,0))</f>
        <v>successful</v>
      </c>
      <c r="D2829" s="6">
        <f>INDEX(backers,MATCH(Bonus_StatAn!$B2829,Analysis!$A:$A,0))</f>
        <v>19</v>
      </c>
      <c r="E2829" t="b">
        <f t="shared" si="176"/>
        <v>1</v>
      </c>
      <c r="F2829" t="b">
        <f t="shared" si="177"/>
        <v>0</v>
      </c>
      <c r="G2829">
        <f t="shared" si="178"/>
        <v>19</v>
      </c>
      <c r="H2829" t="str">
        <f t="shared" si="179"/>
        <v/>
      </c>
    </row>
    <row r="2830" spans="2:8" x14ac:dyDescent="0.35">
      <c r="B2830" s="6">
        <v>2827</v>
      </c>
      <c r="C2830" t="str">
        <f>INDEX(state,MATCH(Bonus_StatAn!$B2830,Analysis!$A:$A,0))</f>
        <v>successful</v>
      </c>
      <c r="D2830" s="6">
        <f>INDEX(backers,MATCH(Bonus_StatAn!$B2830,Analysis!$A:$A,0))</f>
        <v>23</v>
      </c>
      <c r="E2830" t="b">
        <f t="shared" si="176"/>
        <v>1</v>
      </c>
      <c r="F2830" t="b">
        <f t="shared" si="177"/>
        <v>0</v>
      </c>
      <c r="G2830">
        <f t="shared" si="178"/>
        <v>23</v>
      </c>
      <c r="H2830" t="str">
        <f t="shared" si="179"/>
        <v/>
      </c>
    </row>
    <row r="2831" spans="2:8" x14ac:dyDescent="0.35">
      <c r="B2831" s="6">
        <v>2828</v>
      </c>
      <c r="C2831" t="str">
        <f>INDEX(state,MATCH(Bonus_StatAn!$B2831,Analysis!$A:$A,0))</f>
        <v>successful</v>
      </c>
      <c r="D2831" s="6">
        <f>INDEX(backers,MATCH(Bonus_StatAn!$B2831,Analysis!$A:$A,0))</f>
        <v>97</v>
      </c>
      <c r="E2831" t="b">
        <f t="shared" si="176"/>
        <v>1</v>
      </c>
      <c r="F2831" t="b">
        <f t="shared" si="177"/>
        <v>0</v>
      </c>
      <c r="G2831">
        <f t="shared" si="178"/>
        <v>97</v>
      </c>
      <c r="H2831" t="str">
        <f t="shared" si="179"/>
        <v/>
      </c>
    </row>
    <row r="2832" spans="2:8" x14ac:dyDescent="0.35">
      <c r="B2832" s="6">
        <v>2829</v>
      </c>
      <c r="C2832" t="str">
        <f>INDEX(state,MATCH(Bonus_StatAn!$B2832,Analysis!$A:$A,0))</f>
        <v>successful</v>
      </c>
      <c r="D2832" s="6">
        <f>INDEX(backers,MATCH(Bonus_StatAn!$B2832,Analysis!$A:$A,0))</f>
        <v>76</v>
      </c>
      <c r="E2832" t="b">
        <f t="shared" si="176"/>
        <v>1</v>
      </c>
      <c r="F2832" t="b">
        <f t="shared" si="177"/>
        <v>0</v>
      </c>
      <c r="G2832">
        <f t="shared" si="178"/>
        <v>76</v>
      </c>
      <c r="H2832" t="str">
        <f t="shared" si="179"/>
        <v/>
      </c>
    </row>
    <row r="2833" spans="2:8" x14ac:dyDescent="0.35">
      <c r="B2833" s="6">
        <v>2830</v>
      </c>
      <c r="C2833" t="str">
        <f>INDEX(state,MATCH(Bonus_StatAn!$B2833,Analysis!$A:$A,0))</f>
        <v>successful</v>
      </c>
      <c r="D2833" s="6">
        <f>INDEX(backers,MATCH(Bonus_StatAn!$B2833,Analysis!$A:$A,0))</f>
        <v>11</v>
      </c>
      <c r="E2833" t="b">
        <f t="shared" si="176"/>
        <v>1</v>
      </c>
      <c r="F2833" t="b">
        <f t="shared" si="177"/>
        <v>0</v>
      </c>
      <c r="G2833">
        <f t="shared" si="178"/>
        <v>11</v>
      </c>
      <c r="H2833" t="str">
        <f t="shared" si="179"/>
        <v/>
      </c>
    </row>
    <row r="2834" spans="2:8" x14ac:dyDescent="0.35">
      <c r="B2834" s="6">
        <v>2831</v>
      </c>
      <c r="C2834" t="str">
        <f>INDEX(state,MATCH(Bonus_StatAn!$B2834,Analysis!$A:$A,0))</f>
        <v>successful</v>
      </c>
      <c r="D2834" s="6">
        <f>INDEX(backers,MATCH(Bonus_StatAn!$B2834,Analysis!$A:$A,0))</f>
        <v>52</v>
      </c>
      <c r="E2834" t="b">
        <f t="shared" si="176"/>
        <v>1</v>
      </c>
      <c r="F2834" t="b">
        <f t="shared" si="177"/>
        <v>0</v>
      </c>
      <c r="G2834">
        <f t="shared" si="178"/>
        <v>52</v>
      </c>
      <c r="H2834" t="str">
        <f t="shared" si="179"/>
        <v/>
      </c>
    </row>
    <row r="2835" spans="2:8" x14ac:dyDescent="0.35">
      <c r="B2835" s="6">
        <v>2832</v>
      </c>
      <c r="C2835" t="str">
        <f>INDEX(state,MATCH(Bonus_StatAn!$B2835,Analysis!$A:$A,0))</f>
        <v>successful</v>
      </c>
      <c r="D2835" s="6">
        <f>INDEX(backers,MATCH(Bonus_StatAn!$B2835,Analysis!$A:$A,0))</f>
        <v>95</v>
      </c>
      <c r="E2835" t="b">
        <f t="shared" si="176"/>
        <v>1</v>
      </c>
      <c r="F2835" t="b">
        <f t="shared" si="177"/>
        <v>0</v>
      </c>
      <c r="G2835">
        <f t="shared" si="178"/>
        <v>95</v>
      </c>
      <c r="H2835" t="str">
        <f t="shared" si="179"/>
        <v/>
      </c>
    </row>
    <row r="2836" spans="2:8" x14ac:dyDescent="0.35">
      <c r="B2836" s="6">
        <v>2833</v>
      </c>
      <c r="C2836" t="str">
        <f>INDEX(state,MATCH(Bonus_StatAn!$B2836,Analysis!$A:$A,0))</f>
        <v>successful</v>
      </c>
      <c r="D2836" s="6">
        <f>INDEX(backers,MATCH(Bonus_StatAn!$B2836,Analysis!$A:$A,0))</f>
        <v>35</v>
      </c>
      <c r="E2836" t="b">
        <f t="shared" si="176"/>
        <v>1</v>
      </c>
      <c r="F2836" t="b">
        <f t="shared" si="177"/>
        <v>0</v>
      </c>
      <c r="G2836">
        <f t="shared" si="178"/>
        <v>35</v>
      </c>
      <c r="H2836" t="str">
        <f t="shared" si="179"/>
        <v/>
      </c>
    </row>
    <row r="2837" spans="2:8" x14ac:dyDescent="0.35">
      <c r="B2837" s="6">
        <v>2834</v>
      </c>
      <c r="C2837" t="str">
        <f>INDEX(state,MATCH(Bonus_StatAn!$B2837,Analysis!$A:$A,0))</f>
        <v>successful</v>
      </c>
      <c r="D2837" s="6">
        <f>INDEX(backers,MATCH(Bonus_StatAn!$B2837,Analysis!$A:$A,0))</f>
        <v>21</v>
      </c>
      <c r="E2837" t="b">
        <f t="shared" si="176"/>
        <v>1</v>
      </c>
      <c r="F2837" t="b">
        <f t="shared" si="177"/>
        <v>0</v>
      </c>
      <c r="G2837">
        <f t="shared" si="178"/>
        <v>21</v>
      </c>
      <c r="H2837" t="str">
        <f t="shared" si="179"/>
        <v/>
      </c>
    </row>
    <row r="2838" spans="2:8" x14ac:dyDescent="0.35">
      <c r="B2838" s="6">
        <v>2835</v>
      </c>
      <c r="C2838" t="str">
        <f>INDEX(state,MATCH(Bonus_StatAn!$B2838,Analysis!$A:$A,0))</f>
        <v>successful</v>
      </c>
      <c r="D2838" s="6">
        <f>INDEX(backers,MATCH(Bonus_StatAn!$B2838,Analysis!$A:$A,0))</f>
        <v>93</v>
      </c>
      <c r="E2838" t="b">
        <f t="shared" si="176"/>
        <v>1</v>
      </c>
      <c r="F2838" t="b">
        <f t="shared" si="177"/>
        <v>0</v>
      </c>
      <c r="G2838">
        <f t="shared" si="178"/>
        <v>93</v>
      </c>
      <c r="H2838" t="str">
        <f t="shared" si="179"/>
        <v/>
      </c>
    </row>
    <row r="2839" spans="2:8" x14ac:dyDescent="0.35">
      <c r="B2839" s="6">
        <v>2836</v>
      </c>
      <c r="C2839" t="str">
        <f>INDEX(state,MATCH(Bonus_StatAn!$B2839,Analysis!$A:$A,0))</f>
        <v>successful</v>
      </c>
      <c r="D2839" s="6">
        <f>INDEX(backers,MATCH(Bonus_StatAn!$B2839,Analysis!$A:$A,0))</f>
        <v>11</v>
      </c>
      <c r="E2839" t="b">
        <f t="shared" si="176"/>
        <v>1</v>
      </c>
      <c r="F2839" t="b">
        <f t="shared" si="177"/>
        <v>0</v>
      </c>
      <c r="G2839">
        <f t="shared" si="178"/>
        <v>11</v>
      </c>
      <c r="H2839" t="str">
        <f t="shared" si="179"/>
        <v/>
      </c>
    </row>
    <row r="2840" spans="2:8" x14ac:dyDescent="0.35">
      <c r="B2840" s="6">
        <v>2837</v>
      </c>
      <c r="C2840" t="str">
        <f>INDEX(state,MATCH(Bonus_StatAn!$B2840,Analysis!$A:$A,0))</f>
        <v>successful</v>
      </c>
      <c r="D2840" s="6">
        <f>INDEX(backers,MATCH(Bonus_StatAn!$B2840,Analysis!$A:$A,0))</f>
        <v>21</v>
      </c>
      <c r="E2840" t="b">
        <f t="shared" si="176"/>
        <v>1</v>
      </c>
      <c r="F2840" t="b">
        <f t="shared" si="177"/>
        <v>0</v>
      </c>
      <c r="G2840">
        <f t="shared" si="178"/>
        <v>21</v>
      </c>
      <c r="H2840" t="str">
        <f t="shared" si="179"/>
        <v/>
      </c>
    </row>
    <row r="2841" spans="2:8" x14ac:dyDescent="0.35">
      <c r="B2841" s="6">
        <v>2838</v>
      </c>
      <c r="C2841" t="str">
        <f>INDEX(state,MATCH(Bonus_StatAn!$B2841,Analysis!$A:$A,0))</f>
        <v>successful</v>
      </c>
      <c r="D2841" s="6">
        <f>INDEX(backers,MATCH(Bonus_StatAn!$B2841,Analysis!$A:$A,0))</f>
        <v>54</v>
      </c>
      <c r="E2841" t="b">
        <f t="shared" si="176"/>
        <v>1</v>
      </c>
      <c r="F2841" t="b">
        <f t="shared" si="177"/>
        <v>0</v>
      </c>
      <c r="G2841">
        <f t="shared" si="178"/>
        <v>54</v>
      </c>
      <c r="H2841" t="str">
        <f t="shared" si="179"/>
        <v/>
      </c>
    </row>
    <row r="2842" spans="2:8" x14ac:dyDescent="0.35">
      <c r="B2842" s="6">
        <v>2839</v>
      </c>
      <c r="C2842" t="str">
        <f>INDEX(state,MATCH(Bonus_StatAn!$B2842,Analysis!$A:$A,0))</f>
        <v>successful</v>
      </c>
      <c r="D2842" s="6">
        <f>INDEX(backers,MATCH(Bonus_StatAn!$B2842,Analysis!$A:$A,0))</f>
        <v>31</v>
      </c>
      <c r="E2842" t="b">
        <f t="shared" si="176"/>
        <v>1</v>
      </c>
      <c r="F2842" t="b">
        <f t="shared" si="177"/>
        <v>0</v>
      </c>
      <c r="G2842">
        <f t="shared" si="178"/>
        <v>31</v>
      </c>
      <c r="H2842" t="str">
        <f t="shared" si="179"/>
        <v/>
      </c>
    </row>
    <row r="2843" spans="2:8" x14ac:dyDescent="0.35">
      <c r="B2843" s="6">
        <v>2840</v>
      </c>
      <c r="C2843" t="str">
        <f>INDEX(state,MATCH(Bonus_StatAn!$B2843,Analysis!$A:$A,0))</f>
        <v>successful</v>
      </c>
      <c r="D2843" s="6">
        <f>INDEX(backers,MATCH(Bonus_StatAn!$B2843,Analysis!$A:$A,0))</f>
        <v>132</v>
      </c>
      <c r="E2843" t="b">
        <f t="shared" si="176"/>
        <v>1</v>
      </c>
      <c r="F2843" t="b">
        <f t="shared" si="177"/>
        <v>0</v>
      </c>
      <c r="G2843">
        <f t="shared" si="178"/>
        <v>132</v>
      </c>
      <c r="H2843" t="str">
        <f t="shared" si="179"/>
        <v/>
      </c>
    </row>
    <row r="2844" spans="2:8" x14ac:dyDescent="0.35">
      <c r="B2844" s="6">
        <v>2841</v>
      </c>
      <c r="C2844" t="str">
        <f>INDEX(state,MATCH(Bonus_StatAn!$B2844,Analysis!$A:$A,0))</f>
        <v>failed</v>
      </c>
      <c r="D2844" s="6">
        <f>INDEX(backers,MATCH(Bonus_StatAn!$B2844,Analysis!$A:$A,0))</f>
        <v>1</v>
      </c>
      <c r="E2844" t="b">
        <f t="shared" si="176"/>
        <v>0</v>
      </c>
      <c r="F2844" t="b">
        <f t="shared" si="177"/>
        <v>1</v>
      </c>
      <c r="G2844" t="str">
        <f t="shared" si="178"/>
        <v/>
      </c>
      <c r="H2844">
        <f t="shared" si="179"/>
        <v>1</v>
      </c>
    </row>
    <row r="2845" spans="2:8" x14ac:dyDescent="0.35">
      <c r="B2845" s="6">
        <v>2842</v>
      </c>
      <c r="C2845" t="str">
        <f>INDEX(state,MATCH(Bonus_StatAn!$B2845,Analysis!$A:$A,0))</f>
        <v>failed</v>
      </c>
      <c r="D2845" s="6">
        <f>INDEX(backers,MATCH(Bonus_StatAn!$B2845,Analysis!$A:$A,0))</f>
        <v>0</v>
      </c>
      <c r="E2845" t="b">
        <f t="shared" si="176"/>
        <v>0</v>
      </c>
      <c r="F2845" t="b">
        <f t="shared" si="177"/>
        <v>1</v>
      </c>
      <c r="G2845" t="str">
        <f t="shared" si="178"/>
        <v/>
      </c>
      <c r="H2845">
        <f t="shared" si="179"/>
        <v>0</v>
      </c>
    </row>
    <row r="2846" spans="2:8" x14ac:dyDescent="0.35">
      <c r="B2846" s="6">
        <v>2843</v>
      </c>
      <c r="C2846" t="str">
        <f>INDEX(state,MATCH(Bonus_StatAn!$B2846,Analysis!$A:$A,0))</f>
        <v>failed</v>
      </c>
      <c r="D2846" s="6">
        <f>INDEX(backers,MATCH(Bonus_StatAn!$B2846,Analysis!$A:$A,0))</f>
        <v>0</v>
      </c>
      <c r="E2846" t="b">
        <f t="shared" si="176"/>
        <v>0</v>
      </c>
      <c r="F2846" t="b">
        <f t="shared" si="177"/>
        <v>1</v>
      </c>
      <c r="G2846" t="str">
        <f t="shared" si="178"/>
        <v/>
      </c>
      <c r="H2846">
        <f t="shared" si="179"/>
        <v>0</v>
      </c>
    </row>
    <row r="2847" spans="2:8" x14ac:dyDescent="0.35">
      <c r="B2847" s="6">
        <v>2844</v>
      </c>
      <c r="C2847" t="str">
        <f>INDEX(state,MATCH(Bonus_StatAn!$B2847,Analysis!$A:$A,0))</f>
        <v>failed</v>
      </c>
      <c r="D2847" s="6">
        <f>INDEX(backers,MATCH(Bonus_StatAn!$B2847,Analysis!$A:$A,0))</f>
        <v>1</v>
      </c>
      <c r="E2847" t="b">
        <f t="shared" si="176"/>
        <v>0</v>
      </c>
      <c r="F2847" t="b">
        <f t="shared" si="177"/>
        <v>1</v>
      </c>
      <c r="G2847" t="str">
        <f t="shared" si="178"/>
        <v/>
      </c>
      <c r="H2847">
        <f t="shared" si="179"/>
        <v>1</v>
      </c>
    </row>
    <row r="2848" spans="2:8" x14ac:dyDescent="0.35">
      <c r="B2848" s="6">
        <v>2845</v>
      </c>
      <c r="C2848" t="str">
        <f>INDEX(state,MATCH(Bonus_StatAn!$B2848,Analysis!$A:$A,0))</f>
        <v>failed</v>
      </c>
      <c r="D2848" s="6">
        <f>INDEX(backers,MATCH(Bonus_StatAn!$B2848,Analysis!$A:$A,0))</f>
        <v>39</v>
      </c>
      <c r="E2848" t="b">
        <f t="shared" si="176"/>
        <v>0</v>
      </c>
      <c r="F2848" t="b">
        <f t="shared" si="177"/>
        <v>1</v>
      </c>
      <c r="G2848" t="str">
        <f t="shared" si="178"/>
        <v/>
      </c>
      <c r="H2848">
        <f t="shared" si="179"/>
        <v>39</v>
      </c>
    </row>
    <row r="2849" spans="2:8" x14ac:dyDescent="0.35">
      <c r="B2849" s="6">
        <v>2846</v>
      </c>
      <c r="C2849" t="str">
        <f>INDEX(state,MATCH(Bonus_StatAn!$B2849,Analysis!$A:$A,0))</f>
        <v>failed</v>
      </c>
      <c r="D2849" s="6">
        <f>INDEX(backers,MATCH(Bonus_StatAn!$B2849,Analysis!$A:$A,0))</f>
        <v>0</v>
      </c>
      <c r="E2849" t="b">
        <f t="shared" si="176"/>
        <v>0</v>
      </c>
      <c r="F2849" t="b">
        <f t="shared" si="177"/>
        <v>1</v>
      </c>
      <c r="G2849" t="str">
        <f t="shared" si="178"/>
        <v/>
      </c>
      <c r="H2849">
        <f t="shared" si="179"/>
        <v>0</v>
      </c>
    </row>
    <row r="2850" spans="2:8" x14ac:dyDescent="0.35">
      <c r="B2850" s="6">
        <v>2847</v>
      </c>
      <c r="C2850" t="str">
        <f>INDEX(state,MATCH(Bonus_StatAn!$B2850,Analysis!$A:$A,0))</f>
        <v>failed</v>
      </c>
      <c r="D2850" s="6">
        <f>INDEX(backers,MATCH(Bonus_StatAn!$B2850,Analysis!$A:$A,0))</f>
        <v>0</v>
      </c>
      <c r="E2850" t="b">
        <f t="shared" si="176"/>
        <v>0</v>
      </c>
      <c r="F2850" t="b">
        <f t="shared" si="177"/>
        <v>1</v>
      </c>
      <c r="G2850" t="str">
        <f t="shared" si="178"/>
        <v/>
      </c>
      <c r="H2850">
        <f t="shared" si="179"/>
        <v>0</v>
      </c>
    </row>
    <row r="2851" spans="2:8" x14ac:dyDescent="0.35">
      <c r="B2851" s="6">
        <v>2848</v>
      </c>
      <c r="C2851" t="str">
        <f>INDEX(state,MATCH(Bonus_StatAn!$B2851,Analysis!$A:$A,0))</f>
        <v>failed</v>
      </c>
      <c r="D2851" s="6">
        <f>INDEX(backers,MATCH(Bonus_StatAn!$B2851,Analysis!$A:$A,0))</f>
        <v>3</v>
      </c>
      <c r="E2851" t="b">
        <f t="shared" si="176"/>
        <v>0</v>
      </c>
      <c r="F2851" t="b">
        <f t="shared" si="177"/>
        <v>1</v>
      </c>
      <c r="G2851" t="str">
        <f t="shared" si="178"/>
        <v/>
      </c>
      <c r="H2851">
        <f t="shared" si="179"/>
        <v>3</v>
      </c>
    </row>
    <row r="2852" spans="2:8" x14ac:dyDescent="0.35">
      <c r="B2852" s="6">
        <v>2849</v>
      </c>
      <c r="C2852" t="str">
        <f>INDEX(state,MATCH(Bonus_StatAn!$B2852,Analysis!$A:$A,0))</f>
        <v>failed</v>
      </c>
      <c r="D2852" s="6">
        <f>INDEX(backers,MATCH(Bonus_StatAn!$B2852,Analysis!$A:$A,0))</f>
        <v>1</v>
      </c>
      <c r="E2852" t="b">
        <f t="shared" si="176"/>
        <v>0</v>
      </c>
      <c r="F2852" t="b">
        <f t="shared" si="177"/>
        <v>1</v>
      </c>
      <c r="G2852" t="str">
        <f t="shared" si="178"/>
        <v/>
      </c>
      <c r="H2852">
        <f t="shared" si="179"/>
        <v>1</v>
      </c>
    </row>
    <row r="2853" spans="2:8" x14ac:dyDescent="0.35">
      <c r="B2853" s="6">
        <v>2850</v>
      </c>
      <c r="C2853" t="str">
        <f>INDEX(state,MATCH(Bonus_StatAn!$B2853,Analysis!$A:$A,0))</f>
        <v>failed</v>
      </c>
      <c r="D2853" s="6">
        <f>INDEX(backers,MATCH(Bonus_StatAn!$B2853,Analysis!$A:$A,0))</f>
        <v>13</v>
      </c>
      <c r="E2853" t="b">
        <f t="shared" si="176"/>
        <v>0</v>
      </c>
      <c r="F2853" t="b">
        <f t="shared" si="177"/>
        <v>1</v>
      </c>
      <c r="G2853" t="str">
        <f t="shared" si="178"/>
        <v/>
      </c>
      <c r="H2853">
        <f t="shared" si="179"/>
        <v>13</v>
      </c>
    </row>
    <row r="2854" spans="2:8" x14ac:dyDescent="0.35">
      <c r="B2854" s="6">
        <v>2851</v>
      </c>
      <c r="C2854" t="str">
        <f>INDEX(state,MATCH(Bonus_StatAn!$B2854,Analysis!$A:$A,0))</f>
        <v>failed</v>
      </c>
      <c r="D2854" s="6">
        <f>INDEX(backers,MATCH(Bonus_StatAn!$B2854,Analysis!$A:$A,0))</f>
        <v>0</v>
      </c>
      <c r="E2854" t="b">
        <f t="shared" si="176"/>
        <v>0</v>
      </c>
      <c r="F2854" t="b">
        <f t="shared" si="177"/>
        <v>1</v>
      </c>
      <c r="G2854" t="str">
        <f t="shared" si="178"/>
        <v/>
      </c>
      <c r="H2854">
        <f t="shared" si="179"/>
        <v>0</v>
      </c>
    </row>
    <row r="2855" spans="2:8" x14ac:dyDescent="0.35">
      <c r="B2855" s="6">
        <v>2852</v>
      </c>
      <c r="C2855" t="str">
        <f>INDEX(state,MATCH(Bonus_StatAn!$B2855,Analysis!$A:$A,0))</f>
        <v>failed</v>
      </c>
      <c r="D2855" s="6">
        <f>INDEX(backers,MATCH(Bonus_StatAn!$B2855,Analysis!$A:$A,0))</f>
        <v>6</v>
      </c>
      <c r="E2855" t="b">
        <f t="shared" si="176"/>
        <v>0</v>
      </c>
      <c r="F2855" t="b">
        <f t="shared" si="177"/>
        <v>1</v>
      </c>
      <c r="G2855" t="str">
        <f t="shared" si="178"/>
        <v/>
      </c>
      <c r="H2855">
        <f t="shared" si="179"/>
        <v>6</v>
      </c>
    </row>
    <row r="2856" spans="2:8" x14ac:dyDescent="0.35">
      <c r="B2856" s="6">
        <v>2853</v>
      </c>
      <c r="C2856" t="str">
        <f>INDEX(state,MATCH(Bonus_StatAn!$B2856,Analysis!$A:$A,0))</f>
        <v>failed</v>
      </c>
      <c r="D2856" s="6">
        <f>INDEX(backers,MATCH(Bonus_StatAn!$B2856,Analysis!$A:$A,0))</f>
        <v>0</v>
      </c>
      <c r="E2856" t="b">
        <f t="shared" si="176"/>
        <v>0</v>
      </c>
      <c r="F2856" t="b">
        <f t="shared" si="177"/>
        <v>1</v>
      </c>
      <c r="G2856" t="str">
        <f t="shared" si="178"/>
        <v/>
      </c>
      <c r="H2856">
        <f t="shared" si="179"/>
        <v>0</v>
      </c>
    </row>
    <row r="2857" spans="2:8" x14ac:dyDescent="0.35">
      <c r="B2857" s="6">
        <v>2854</v>
      </c>
      <c r="C2857" t="str">
        <f>INDEX(state,MATCH(Bonus_StatAn!$B2857,Analysis!$A:$A,0))</f>
        <v>failed</v>
      </c>
      <c r="D2857" s="6">
        <f>INDEX(backers,MATCH(Bonus_StatAn!$B2857,Analysis!$A:$A,0))</f>
        <v>14</v>
      </c>
      <c r="E2857" t="b">
        <f t="shared" si="176"/>
        <v>0</v>
      </c>
      <c r="F2857" t="b">
        <f t="shared" si="177"/>
        <v>1</v>
      </c>
      <c r="G2857" t="str">
        <f t="shared" si="178"/>
        <v/>
      </c>
      <c r="H2857">
        <f t="shared" si="179"/>
        <v>14</v>
      </c>
    </row>
    <row r="2858" spans="2:8" x14ac:dyDescent="0.35">
      <c r="B2858" s="6">
        <v>2855</v>
      </c>
      <c r="C2858" t="str">
        <f>INDEX(state,MATCH(Bonus_StatAn!$B2858,Analysis!$A:$A,0))</f>
        <v>failed</v>
      </c>
      <c r="D2858" s="6">
        <f>INDEX(backers,MATCH(Bonus_StatAn!$B2858,Analysis!$A:$A,0))</f>
        <v>5</v>
      </c>
      <c r="E2858" t="b">
        <f t="shared" si="176"/>
        <v>0</v>
      </c>
      <c r="F2858" t="b">
        <f t="shared" si="177"/>
        <v>1</v>
      </c>
      <c r="G2858" t="str">
        <f t="shared" si="178"/>
        <v/>
      </c>
      <c r="H2858">
        <f t="shared" si="179"/>
        <v>5</v>
      </c>
    </row>
    <row r="2859" spans="2:8" x14ac:dyDescent="0.35">
      <c r="B2859" s="6">
        <v>2856</v>
      </c>
      <c r="C2859" t="str">
        <f>INDEX(state,MATCH(Bonus_StatAn!$B2859,Analysis!$A:$A,0))</f>
        <v>failed</v>
      </c>
      <c r="D2859" s="6">
        <f>INDEX(backers,MATCH(Bonus_StatAn!$B2859,Analysis!$A:$A,0))</f>
        <v>6</v>
      </c>
      <c r="E2859" t="b">
        <f t="shared" si="176"/>
        <v>0</v>
      </c>
      <c r="F2859" t="b">
        <f t="shared" si="177"/>
        <v>1</v>
      </c>
      <c r="G2859" t="str">
        <f t="shared" si="178"/>
        <v/>
      </c>
      <c r="H2859">
        <f t="shared" si="179"/>
        <v>6</v>
      </c>
    </row>
    <row r="2860" spans="2:8" x14ac:dyDescent="0.35">
      <c r="B2860" s="6">
        <v>2857</v>
      </c>
      <c r="C2860" t="str">
        <f>INDEX(state,MATCH(Bonus_StatAn!$B2860,Analysis!$A:$A,0))</f>
        <v>failed</v>
      </c>
      <c r="D2860" s="6">
        <f>INDEX(backers,MATCH(Bonus_StatAn!$B2860,Analysis!$A:$A,0))</f>
        <v>15</v>
      </c>
      <c r="E2860" t="b">
        <f t="shared" si="176"/>
        <v>0</v>
      </c>
      <c r="F2860" t="b">
        <f t="shared" si="177"/>
        <v>1</v>
      </c>
      <c r="G2860" t="str">
        <f t="shared" si="178"/>
        <v/>
      </c>
      <c r="H2860">
        <f t="shared" si="179"/>
        <v>15</v>
      </c>
    </row>
    <row r="2861" spans="2:8" x14ac:dyDescent="0.35">
      <c r="B2861" s="6">
        <v>2858</v>
      </c>
      <c r="C2861" t="str">
        <f>INDEX(state,MATCH(Bonus_StatAn!$B2861,Analysis!$A:$A,0))</f>
        <v>failed</v>
      </c>
      <c r="D2861" s="6">
        <f>INDEX(backers,MATCH(Bonus_StatAn!$B2861,Analysis!$A:$A,0))</f>
        <v>0</v>
      </c>
      <c r="E2861" t="b">
        <f t="shared" si="176"/>
        <v>0</v>
      </c>
      <c r="F2861" t="b">
        <f t="shared" si="177"/>
        <v>1</v>
      </c>
      <c r="G2861" t="str">
        <f t="shared" si="178"/>
        <v/>
      </c>
      <c r="H2861">
        <f t="shared" si="179"/>
        <v>0</v>
      </c>
    </row>
    <row r="2862" spans="2:8" x14ac:dyDescent="0.35">
      <c r="B2862" s="6">
        <v>2859</v>
      </c>
      <c r="C2862" t="str">
        <f>INDEX(state,MATCH(Bonus_StatAn!$B2862,Analysis!$A:$A,0))</f>
        <v>failed</v>
      </c>
      <c r="D2862" s="6">
        <f>INDEX(backers,MATCH(Bonus_StatAn!$B2862,Analysis!$A:$A,0))</f>
        <v>1</v>
      </c>
      <c r="E2862" t="b">
        <f t="shared" si="176"/>
        <v>0</v>
      </c>
      <c r="F2862" t="b">
        <f t="shared" si="177"/>
        <v>1</v>
      </c>
      <c r="G2862" t="str">
        <f t="shared" si="178"/>
        <v/>
      </c>
      <c r="H2862">
        <f t="shared" si="179"/>
        <v>1</v>
      </c>
    </row>
    <row r="2863" spans="2:8" x14ac:dyDescent="0.35">
      <c r="B2863" s="6">
        <v>2860</v>
      </c>
      <c r="C2863" t="str">
        <f>INDEX(state,MATCH(Bonus_StatAn!$B2863,Analysis!$A:$A,0))</f>
        <v>failed</v>
      </c>
      <c r="D2863" s="6">
        <f>INDEX(backers,MATCH(Bonus_StatAn!$B2863,Analysis!$A:$A,0))</f>
        <v>9</v>
      </c>
      <c r="E2863" t="b">
        <f t="shared" si="176"/>
        <v>0</v>
      </c>
      <c r="F2863" t="b">
        <f t="shared" si="177"/>
        <v>1</v>
      </c>
      <c r="G2863" t="str">
        <f t="shared" si="178"/>
        <v/>
      </c>
      <c r="H2863">
        <f t="shared" si="179"/>
        <v>9</v>
      </c>
    </row>
    <row r="2864" spans="2:8" x14ac:dyDescent="0.35">
      <c r="B2864" s="6">
        <v>2861</v>
      </c>
      <c r="C2864" t="str">
        <f>INDEX(state,MATCH(Bonus_StatAn!$B2864,Analysis!$A:$A,0))</f>
        <v>failed</v>
      </c>
      <c r="D2864" s="6">
        <f>INDEX(backers,MATCH(Bonus_StatAn!$B2864,Analysis!$A:$A,0))</f>
        <v>3</v>
      </c>
      <c r="E2864" t="b">
        <f t="shared" si="176"/>
        <v>0</v>
      </c>
      <c r="F2864" t="b">
        <f t="shared" si="177"/>
        <v>1</v>
      </c>
      <c r="G2864" t="str">
        <f t="shared" si="178"/>
        <v/>
      </c>
      <c r="H2864">
        <f t="shared" si="179"/>
        <v>3</v>
      </c>
    </row>
    <row r="2865" spans="2:8" x14ac:dyDescent="0.35">
      <c r="B2865" s="6">
        <v>2862</v>
      </c>
      <c r="C2865" t="str">
        <f>INDEX(state,MATCH(Bonus_StatAn!$B2865,Analysis!$A:$A,0))</f>
        <v>failed</v>
      </c>
      <c r="D2865" s="6">
        <f>INDEX(backers,MATCH(Bonus_StatAn!$B2865,Analysis!$A:$A,0))</f>
        <v>3</v>
      </c>
      <c r="E2865" t="b">
        <f t="shared" si="176"/>
        <v>0</v>
      </c>
      <c r="F2865" t="b">
        <f t="shared" si="177"/>
        <v>1</v>
      </c>
      <c r="G2865" t="str">
        <f t="shared" si="178"/>
        <v/>
      </c>
      <c r="H2865">
        <f t="shared" si="179"/>
        <v>3</v>
      </c>
    </row>
    <row r="2866" spans="2:8" x14ac:dyDescent="0.35">
      <c r="B2866" s="6">
        <v>2863</v>
      </c>
      <c r="C2866" t="str">
        <f>INDEX(state,MATCH(Bonus_StatAn!$B2866,Analysis!$A:$A,0))</f>
        <v>failed</v>
      </c>
      <c r="D2866" s="6">
        <f>INDEX(backers,MATCH(Bonus_StatAn!$B2866,Analysis!$A:$A,0))</f>
        <v>1</v>
      </c>
      <c r="E2866" t="b">
        <f t="shared" si="176"/>
        <v>0</v>
      </c>
      <c r="F2866" t="b">
        <f t="shared" si="177"/>
        <v>1</v>
      </c>
      <c r="G2866" t="str">
        <f t="shared" si="178"/>
        <v/>
      </c>
      <c r="H2866">
        <f t="shared" si="179"/>
        <v>1</v>
      </c>
    </row>
    <row r="2867" spans="2:8" x14ac:dyDescent="0.35">
      <c r="B2867" s="6">
        <v>2864</v>
      </c>
      <c r="C2867" t="str">
        <f>INDEX(state,MATCH(Bonus_StatAn!$B2867,Analysis!$A:$A,0))</f>
        <v>failed</v>
      </c>
      <c r="D2867" s="6">
        <f>INDEX(backers,MATCH(Bonus_StatAn!$B2867,Analysis!$A:$A,0))</f>
        <v>3</v>
      </c>
      <c r="E2867" t="b">
        <f t="shared" si="176"/>
        <v>0</v>
      </c>
      <c r="F2867" t="b">
        <f t="shared" si="177"/>
        <v>1</v>
      </c>
      <c r="G2867" t="str">
        <f t="shared" si="178"/>
        <v/>
      </c>
      <c r="H2867">
        <f t="shared" si="179"/>
        <v>3</v>
      </c>
    </row>
    <row r="2868" spans="2:8" x14ac:dyDescent="0.35">
      <c r="B2868" s="6">
        <v>2865</v>
      </c>
      <c r="C2868" t="str">
        <f>INDEX(state,MATCH(Bonus_StatAn!$B2868,Analysis!$A:$A,0))</f>
        <v>failed</v>
      </c>
      <c r="D2868" s="6">
        <f>INDEX(backers,MATCH(Bonus_StatAn!$B2868,Analysis!$A:$A,0))</f>
        <v>0</v>
      </c>
      <c r="E2868" t="b">
        <f t="shared" si="176"/>
        <v>0</v>
      </c>
      <c r="F2868" t="b">
        <f t="shared" si="177"/>
        <v>1</v>
      </c>
      <c r="G2868" t="str">
        <f t="shared" si="178"/>
        <v/>
      </c>
      <c r="H2868">
        <f t="shared" si="179"/>
        <v>0</v>
      </c>
    </row>
    <row r="2869" spans="2:8" x14ac:dyDescent="0.35">
      <c r="B2869" s="6">
        <v>2866</v>
      </c>
      <c r="C2869" t="str">
        <f>INDEX(state,MATCH(Bonus_StatAn!$B2869,Analysis!$A:$A,0))</f>
        <v>failed</v>
      </c>
      <c r="D2869" s="6">
        <f>INDEX(backers,MATCH(Bonus_StatAn!$B2869,Analysis!$A:$A,0))</f>
        <v>2</v>
      </c>
      <c r="E2869" t="b">
        <f t="shared" si="176"/>
        <v>0</v>
      </c>
      <c r="F2869" t="b">
        <f t="shared" si="177"/>
        <v>1</v>
      </c>
      <c r="G2869" t="str">
        <f t="shared" si="178"/>
        <v/>
      </c>
      <c r="H2869">
        <f t="shared" si="179"/>
        <v>2</v>
      </c>
    </row>
    <row r="2870" spans="2:8" x14ac:dyDescent="0.35">
      <c r="B2870" s="6">
        <v>2867</v>
      </c>
      <c r="C2870" t="str">
        <f>INDEX(state,MATCH(Bonus_StatAn!$B2870,Analysis!$A:$A,0))</f>
        <v>failed</v>
      </c>
      <c r="D2870" s="6">
        <f>INDEX(backers,MATCH(Bonus_StatAn!$B2870,Analysis!$A:$A,0))</f>
        <v>10</v>
      </c>
      <c r="E2870" t="b">
        <f t="shared" si="176"/>
        <v>0</v>
      </c>
      <c r="F2870" t="b">
        <f t="shared" si="177"/>
        <v>1</v>
      </c>
      <c r="G2870" t="str">
        <f t="shared" si="178"/>
        <v/>
      </c>
      <c r="H2870">
        <f t="shared" si="179"/>
        <v>10</v>
      </c>
    </row>
    <row r="2871" spans="2:8" x14ac:dyDescent="0.35">
      <c r="B2871" s="6">
        <v>2868</v>
      </c>
      <c r="C2871" t="str">
        <f>INDEX(state,MATCH(Bonus_StatAn!$B2871,Analysis!$A:$A,0))</f>
        <v>failed</v>
      </c>
      <c r="D2871" s="6">
        <f>INDEX(backers,MATCH(Bonus_StatAn!$B2871,Analysis!$A:$A,0))</f>
        <v>60</v>
      </c>
      <c r="E2871" t="b">
        <f t="shared" si="176"/>
        <v>0</v>
      </c>
      <c r="F2871" t="b">
        <f t="shared" si="177"/>
        <v>1</v>
      </c>
      <c r="G2871" t="str">
        <f t="shared" si="178"/>
        <v/>
      </c>
      <c r="H2871">
        <f t="shared" si="179"/>
        <v>60</v>
      </c>
    </row>
    <row r="2872" spans="2:8" x14ac:dyDescent="0.35">
      <c r="B2872" s="6">
        <v>2869</v>
      </c>
      <c r="C2872" t="str">
        <f>INDEX(state,MATCH(Bonus_StatAn!$B2872,Analysis!$A:$A,0))</f>
        <v>failed</v>
      </c>
      <c r="D2872" s="6">
        <f>INDEX(backers,MATCH(Bonus_StatAn!$B2872,Analysis!$A:$A,0))</f>
        <v>5</v>
      </c>
      <c r="E2872" t="b">
        <f t="shared" si="176"/>
        <v>0</v>
      </c>
      <c r="F2872" t="b">
        <f t="shared" si="177"/>
        <v>1</v>
      </c>
      <c r="G2872" t="str">
        <f t="shared" si="178"/>
        <v/>
      </c>
      <c r="H2872">
        <f t="shared" si="179"/>
        <v>5</v>
      </c>
    </row>
    <row r="2873" spans="2:8" x14ac:dyDescent="0.35">
      <c r="B2873" s="6">
        <v>2870</v>
      </c>
      <c r="C2873" t="str">
        <f>INDEX(state,MATCH(Bonus_StatAn!$B2873,Analysis!$A:$A,0))</f>
        <v>failed</v>
      </c>
      <c r="D2873" s="6">
        <f>INDEX(backers,MATCH(Bonus_StatAn!$B2873,Analysis!$A:$A,0))</f>
        <v>9</v>
      </c>
      <c r="E2873" t="b">
        <f t="shared" si="176"/>
        <v>0</v>
      </c>
      <c r="F2873" t="b">
        <f t="shared" si="177"/>
        <v>1</v>
      </c>
      <c r="G2873" t="str">
        <f t="shared" si="178"/>
        <v/>
      </c>
      <c r="H2873">
        <f t="shared" si="179"/>
        <v>9</v>
      </c>
    </row>
    <row r="2874" spans="2:8" x14ac:dyDescent="0.35">
      <c r="B2874" s="6">
        <v>2871</v>
      </c>
      <c r="C2874" t="str">
        <f>INDEX(state,MATCH(Bonus_StatAn!$B2874,Analysis!$A:$A,0))</f>
        <v>failed</v>
      </c>
      <c r="D2874" s="6">
        <f>INDEX(backers,MATCH(Bonus_StatAn!$B2874,Analysis!$A:$A,0))</f>
        <v>13</v>
      </c>
      <c r="E2874" t="b">
        <f t="shared" si="176"/>
        <v>0</v>
      </c>
      <c r="F2874" t="b">
        <f t="shared" si="177"/>
        <v>1</v>
      </c>
      <c r="G2874" t="str">
        <f t="shared" si="178"/>
        <v/>
      </c>
      <c r="H2874">
        <f t="shared" si="179"/>
        <v>13</v>
      </c>
    </row>
    <row r="2875" spans="2:8" x14ac:dyDescent="0.35">
      <c r="B2875" s="6">
        <v>2872</v>
      </c>
      <c r="C2875" t="str">
        <f>INDEX(state,MATCH(Bonus_StatAn!$B2875,Analysis!$A:$A,0))</f>
        <v>failed</v>
      </c>
      <c r="D2875" s="6">
        <f>INDEX(backers,MATCH(Bonus_StatAn!$B2875,Analysis!$A:$A,0))</f>
        <v>0</v>
      </c>
      <c r="E2875" t="b">
        <f t="shared" si="176"/>
        <v>0</v>
      </c>
      <c r="F2875" t="b">
        <f t="shared" si="177"/>
        <v>1</v>
      </c>
      <c r="G2875" t="str">
        <f t="shared" si="178"/>
        <v/>
      </c>
      <c r="H2875">
        <f t="shared" si="179"/>
        <v>0</v>
      </c>
    </row>
    <row r="2876" spans="2:8" x14ac:dyDescent="0.35">
      <c r="B2876" s="6">
        <v>2873</v>
      </c>
      <c r="C2876" t="str">
        <f>INDEX(state,MATCH(Bonus_StatAn!$B2876,Analysis!$A:$A,0))</f>
        <v>failed</v>
      </c>
      <c r="D2876" s="6">
        <f>INDEX(backers,MATCH(Bonus_StatAn!$B2876,Analysis!$A:$A,0))</f>
        <v>8</v>
      </c>
      <c r="E2876" t="b">
        <f t="shared" si="176"/>
        <v>0</v>
      </c>
      <c r="F2876" t="b">
        <f t="shared" si="177"/>
        <v>1</v>
      </c>
      <c r="G2876" t="str">
        <f t="shared" si="178"/>
        <v/>
      </c>
      <c r="H2876">
        <f t="shared" si="179"/>
        <v>8</v>
      </c>
    </row>
    <row r="2877" spans="2:8" x14ac:dyDescent="0.35">
      <c r="B2877" s="6">
        <v>2874</v>
      </c>
      <c r="C2877" t="str">
        <f>INDEX(state,MATCH(Bonus_StatAn!$B2877,Analysis!$A:$A,0))</f>
        <v>failed</v>
      </c>
      <c r="D2877" s="6">
        <f>INDEX(backers,MATCH(Bonus_StatAn!$B2877,Analysis!$A:$A,0))</f>
        <v>3</v>
      </c>
      <c r="E2877" t="b">
        <f t="shared" si="176"/>
        <v>0</v>
      </c>
      <c r="F2877" t="b">
        <f t="shared" si="177"/>
        <v>1</v>
      </c>
      <c r="G2877" t="str">
        <f t="shared" si="178"/>
        <v/>
      </c>
      <c r="H2877">
        <f t="shared" si="179"/>
        <v>3</v>
      </c>
    </row>
    <row r="2878" spans="2:8" x14ac:dyDescent="0.35">
      <c r="B2878" s="6">
        <v>2875</v>
      </c>
      <c r="C2878" t="str">
        <f>INDEX(state,MATCH(Bonus_StatAn!$B2878,Analysis!$A:$A,0))</f>
        <v>failed</v>
      </c>
      <c r="D2878" s="6">
        <f>INDEX(backers,MATCH(Bonus_StatAn!$B2878,Analysis!$A:$A,0))</f>
        <v>3</v>
      </c>
      <c r="E2878" t="b">
        <f t="shared" si="176"/>
        <v>0</v>
      </c>
      <c r="F2878" t="b">
        <f t="shared" si="177"/>
        <v>1</v>
      </c>
      <c r="G2878" t="str">
        <f t="shared" si="178"/>
        <v/>
      </c>
      <c r="H2878">
        <f t="shared" si="179"/>
        <v>3</v>
      </c>
    </row>
    <row r="2879" spans="2:8" x14ac:dyDescent="0.35">
      <c r="B2879" s="6">
        <v>2876</v>
      </c>
      <c r="C2879" t="str">
        <f>INDEX(state,MATCH(Bonus_StatAn!$B2879,Analysis!$A:$A,0))</f>
        <v>failed</v>
      </c>
      <c r="D2879" s="6">
        <f>INDEX(backers,MATCH(Bonus_StatAn!$B2879,Analysis!$A:$A,0))</f>
        <v>0</v>
      </c>
      <c r="E2879" t="b">
        <f t="shared" si="176"/>
        <v>0</v>
      </c>
      <c r="F2879" t="b">
        <f t="shared" si="177"/>
        <v>1</v>
      </c>
      <c r="G2879" t="str">
        <f t="shared" si="178"/>
        <v/>
      </c>
      <c r="H2879">
        <f t="shared" si="179"/>
        <v>0</v>
      </c>
    </row>
    <row r="2880" spans="2:8" x14ac:dyDescent="0.35">
      <c r="B2880" s="6">
        <v>2877</v>
      </c>
      <c r="C2880" t="str">
        <f>INDEX(state,MATCH(Bonus_StatAn!$B2880,Analysis!$A:$A,0))</f>
        <v>failed</v>
      </c>
      <c r="D2880" s="6">
        <f>INDEX(backers,MATCH(Bonus_StatAn!$B2880,Analysis!$A:$A,0))</f>
        <v>6</v>
      </c>
      <c r="E2880" t="b">
        <f t="shared" si="176"/>
        <v>0</v>
      </c>
      <c r="F2880" t="b">
        <f t="shared" si="177"/>
        <v>1</v>
      </c>
      <c r="G2880" t="str">
        <f t="shared" si="178"/>
        <v/>
      </c>
      <c r="H2880">
        <f t="shared" si="179"/>
        <v>6</v>
      </c>
    </row>
    <row r="2881" spans="2:8" x14ac:dyDescent="0.35">
      <c r="B2881" s="6">
        <v>2878</v>
      </c>
      <c r="C2881" t="str">
        <f>INDEX(state,MATCH(Bonus_StatAn!$B2881,Analysis!$A:$A,0))</f>
        <v>failed</v>
      </c>
      <c r="D2881" s="6">
        <f>INDEX(backers,MATCH(Bonus_StatAn!$B2881,Analysis!$A:$A,0))</f>
        <v>4</v>
      </c>
      <c r="E2881" t="b">
        <f t="shared" si="176"/>
        <v>0</v>
      </c>
      <c r="F2881" t="b">
        <f t="shared" si="177"/>
        <v>1</v>
      </c>
      <c r="G2881" t="str">
        <f t="shared" si="178"/>
        <v/>
      </c>
      <c r="H2881">
        <f t="shared" si="179"/>
        <v>4</v>
      </c>
    </row>
    <row r="2882" spans="2:8" x14ac:dyDescent="0.35">
      <c r="B2882" s="6">
        <v>2879</v>
      </c>
      <c r="C2882" t="str">
        <f>INDEX(state,MATCH(Bonus_StatAn!$B2882,Analysis!$A:$A,0))</f>
        <v>failed</v>
      </c>
      <c r="D2882" s="6">
        <f>INDEX(backers,MATCH(Bonus_StatAn!$B2882,Analysis!$A:$A,0))</f>
        <v>1</v>
      </c>
      <c r="E2882" t="b">
        <f t="shared" si="176"/>
        <v>0</v>
      </c>
      <c r="F2882" t="b">
        <f t="shared" si="177"/>
        <v>1</v>
      </c>
      <c r="G2882" t="str">
        <f t="shared" si="178"/>
        <v/>
      </c>
      <c r="H2882">
        <f t="shared" si="179"/>
        <v>1</v>
      </c>
    </row>
    <row r="2883" spans="2:8" x14ac:dyDescent="0.35">
      <c r="B2883" s="6">
        <v>2880</v>
      </c>
      <c r="C2883" t="str">
        <f>INDEX(state,MATCH(Bonus_StatAn!$B2883,Analysis!$A:$A,0))</f>
        <v>failed</v>
      </c>
      <c r="D2883" s="6">
        <f>INDEX(backers,MATCH(Bonus_StatAn!$B2883,Analysis!$A:$A,0))</f>
        <v>29</v>
      </c>
      <c r="E2883" t="b">
        <f t="shared" si="176"/>
        <v>0</v>
      </c>
      <c r="F2883" t="b">
        <f t="shared" si="177"/>
        <v>1</v>
      </c>
      <c r="G2883" t="str">
        <f t="shared" si="178"/>
        <v/>
      </c>
      <c r="H2883">
        <f t="shared" si="179"/>
        <v>29</v>
      </c>
    </row>
    <row r="2884" spans="2:8" x14ac:dyDescent="0.35">
      <c r="B2884" s="6">
        <v>2881</v>
      </c>
      <c r="C2884" t="str">
        <f>INDEX(state,MATCH(Bonus_StatAn!$B2884,Analysis!$A:$A,0))</f>
        <v>failed</v>
      </c>
      <c r="D2884" s="6">
        <f>INDEX(backers,MATCH(Bonus_StatAn!$B2884,Analysis!$A:$A,0))</f>
        <v>0</v>
      </c>
      <c r="E2884" t="b">
        <f t="shared" ref="E2884:E2947" si="180">$C2884="successful"</f>
        <v>0</v>
      </c>
      <c r="F2884" t="b">
        <f t="shared" ref="F2884:F2947" si="181">OR($C2884="canceled", $C2884="failed")</f>
        <v>1</v>
      </c>
      <c r="G2884" t="str">
        <f t="shared" ref="G2884:G2947" si="182">IF($E2884, D2884, "")</f>
        <v/>
      </c>
      <c r="H2884">
        <f t="shared" ref="H2884:H2947" si="183">IF(F2884, D2884, "")</f>
        <v>0</v>
      </c>
    </row>
    <row r="2885" spans="2:8" x14ac:dyDescent="0.35">
      <c r="B2885" s="6">
        <v>2882</v>
      </c>
      <c r="C2885" t="str">
        <f>INDEX(state,MATCH(Bonus_StatAn!$B2885,Analysis!$A:$A,0))</f>
        <v>failed</v>
      </c>
      <c r="D2885" s="6">
        <f>INDEX(backers,MATCH(Bonus_StatAn!$B2885,Analysis!$A:$A,0))</f>
        <v>4</v>
      </c>
      <c r="E2885" t="b">
        <f t="shared" si="180"/>
        <v>0</v>
      </c>
      <c r="F2885" t="b">
        <f t="shared" si="181"/>
        <v>1</v>
      </c>
      <c r="G2885" t="str">
        <f t="shared" si="182"/>
        <v/>
      </c>
      <c r="H2885">
        <f t="shared" si="183"/>
        <v>4</v>
      </c>
    </row>
    <row r="2886" spans="2:8" x14ac:dyDescent="0.35">
      <c r="B2886" s="6">
        <v>2883</v>
      </c>
      <c r="C2886" t="str">
        <f>INDEX(state,MATCH(Bonus_StatAn!$B2886,Analysis!$A:$A,0))</f>
        <v>failed</v>
      </c>
      <c r="D2886" s="6">
        <f>INDEX(backers,MATCH(Bonus_StatAn!$B2886,Analysis!$A:$A,0))</f>
        <v>5</v>
      </c>
      <c r="E2886" t="b">
        <f t="shared" si="180"/>
        <v>0</v>
      </c>
      <c r="F2886" t="b">
        <f t="shared" si="181"/>
        <v>1</v>
      </c>
      <c r="G2886" t="str">
        <f t="shared" si="182"/>
        <v/>
      </c>
      <c r="H2886">
        <f t="shared" si="183"/>
        <v>5</v>
      </c>
    </row>
    <row r="2887" spans="2:8" x14ac:dyDescent="0.35">
      <c r="B2887" s="6">
        <v>2884</v>
      </c>
      <c r="C2887" t="str">
        <f>INDEX(state,MATCH(Bonus_StatAn!$B2887,Analysis!$A:$A,0))</f>
        <v>failed</v>
      </c>
      <c r="D2887" s="6">
        <f>INDEX(backers,MATCH(Bonus_StatAn!$B2887,Analysis!$A:$A,0))</f>
        <v>4</v>
      </c>
      <c r="E2887" t="b">
        <f t="shared" si="180"/>
        <v>0</v>
      </c>
      <c r="F2887" t="b">
        <f t="shared" si="181"/>
        <v>1</v>
      </c>
      <c r="G2887" t="str">
        <f t="shared" si="182"/>
        <v/>
      </c>
      <c r="H2887">
        <f t="shared" si="183"/>
        <v>4</v>
      </c>
    </row>
    <row r="2888" spans="2:8" x14ac:dyDescent="0.35">
      <c r="B2888" s="6">
        <v>2885</v>
      </c>
      <c r="C2888" t="str">
        <f>INDEX(state,MATCH(Bonus_StatAn!$B2888,Analysis!$A:$A,0))</f>
        <v>failed</v>
      </c>
      <c r="D2888" s="6">
        <f>INDEX(backers,MATCH(Bonus_StatAn!$B2888,Analysis!$A:$A,0))</f>
        <v>5</v>
      </c>
      <c r="E2888" t="b">
        <f t="shared" si="180"/>
        <v>0</v>
      </c>
      <c r="F2888" t="b">
        <f t="shared" si="181"/>
        <v>1</v>
      </c>
      <c r="G2888" t="str">
        <f t="shared" si="182"/>
        <v/>
      </c>
      <c r="H2888">
        <f t="shared" si="183"/>
        <v>5</v>
      </c>
    </row>
    <row r="2889" spans="2:8" x14ac:dyDescent="0.35">
      <c r="B2889" s="6">
        <v>2886</v>
      </c>
      <c r="C2889" t="str">
        <f>INDEX(state,MATCH(Bonus_StatAn!$B2889,Analysis!$A:$A,0))</f>
        <v>failed</v>
      </c>
      <c r="D2889" s="6">
        <f>INDEX(backers,MATCH(Bonus_StatAn!$B2889,Analysis!$A:$A,0))</f>
        <v>1</v>
      </c>
      <c r="E2889" t="b">
        <f t="shared" si="180"/>
        <v>0</v>
      </c>
      <c r="F2889" t="b">
        <f t="shared" si="181"/>
        <v>1</v>
      </c>
      <c r="G2889" t="str">
        <f t="shared" si="182"/>
        <v/>
      </c>
      <c r="H2889">
        <f t="shared" si="183"/>
        <v>1</v>
      </c>
    </row>
    <row r="2890" spans="2:8" x14ac:dyDescent="0.35">
      <c r="B2890" s="6">
        <v>2887</v>
      </c>
      <c r="C2890" t="str">
        <f>INDEX(state,MATCH(Bonus_StatAn!$B2890,Analysis!$A:$A,0))</f>
        <v>failed</v>
      </c>
      <c r="D2890" s="6">
        <f>INDEX(backers,MATCH(Bonus_StatAn!$B2890,Analysis!$A:$A,0))</f>
        <v>1</v>
      </c>
      <c r="E2890" t="b">
        <f t="shared" si="180"/>
        <v>0</v>
      </c>
      <c r="F2890" t="b">
        <f t="shared" si="181"/>
        <v>1</v>
      </c>
      <c r="G2890" t="str">
        <f t="shared" si="182"/>
        <v/>
      </c>
      <c r="H2890">
        <f t="shared" si="183"/>
        <v>1</v>
      </c>
    </row>
    <row r="2891" spans="2:8" x14ac:dyDescent="0.35">
      <c r="B2891" s="6">
        <v>2888</v>
      </c>
      <c r="C2891" t="str">
        <f>INDEX(state,MATCH(Bonus_StatAn!$B2891,Analysis!$A:$A,0))</f>
        <v>failed</v>
      </c>
      <c r="D2891" s="6">
        <f>INDEX(backers,MATCH(Bonus_StatAn!$B2891,Analysis!$A:$A,0))</f>
        <v>0</v>
      </c>
      <c r="E2891" t="b">
        <f t="shared" si="180"/>
        <v>0</v>
      </c>
      <c r="F2891" t="b">
        <f t="shared" si="181"/>
        <v>1</v>
      </c>
      <c r="G2891" t="str">
        <f t="shared" si="182"/>
        <v/>
      </c>
      <c r="H2891">
        <f t="shared" si="183"/>
        <v>0</v>
      </c>
    </row>
    <row r="2892" spans="2:8" x14ac:dyDescent="0.35">
      <c r="B2892" s="6">
        <v>2889</v>
      </c>
      <c r="C2892" t="str">
        <f>INDEX(state,MATCH(Bonus_StatAn!$B2892,Analysis!$A:$A,0))</f>
        <v>failed</v>
      </c>
      <c r="D2892" s="6">
        <f>INDEX(backers,MATCH(Bonus_StatAn!$B2892,Analysis!$A:$A,0))</f>
        <v>14</v>
      </c>
      <c r="E2892" t="b">
        <f t="shared" si="180"/>
        <v>0</v>
      </c>
      <c r="F2892" t="b">
        <f t="shared" si="181"/>
        <v>1</v>
      </c>
      <c r="G2892" t="str">
        <f t="shared" si="182"/>
        <v/>
      </c>
      <c r="H2892">
        <f t="shared" si="183"/>
        <v>14</v>
      </c>
    </row>
    <row r="2893" spans="2:8" x14ac:dyDescent="0.35">
      <c r="B2893" s="6">
        <v>2890</v>
      </c>
      <c r="C2893" t="str">
        <f>INDEX(state,MATCH(Bonus_StatAn!$B2893,Analysis!$A:$A,0))</f>
        <v>failed</v>
      </c>
      <c r="D2893" s="6">
        <f>INDEX(backers,MATCH(Bonus_StatAn!$B2893,Analysis!$A:$A,0))</f>
        <v>3</v>
      </c>
      <c r="E2893" t="b">
        <f t="shared" si="180"/>
        <v>0</v>
      </c>
      <c r="F2893" t="b">
        <f t="shared" si="181"/>
        <v>1</v>
      </c>
      <c r="G2893" t="str">
        <f t="shared" si="182"/>
        <v/>
      </c>
      <c r="H2893">
        <f t="shared" si="183"/>
        <v>3</v>
      </c>
    </row>
    <row r="2894" spans="2:8" x14ac:dyDescent="0.35">
      <c r="B2894" s="6">
        <v>2891</v>
      </c>
      <c r="C2894" t="str">
        <f>INDEX(state,MATCH(Bonus_StatAn!$B2894,Analysis!$A:$A,0))</f>
        <v>failed</v>
      </c>
      <c r="D2894" s="6">
        <f>INDEX(backers,MATCH(Bonus_StatAn!$B2894,Analysis!$A:$A,0))</f>
        <v>10</v>
      </c>
      <c r="E2894" t="b">
        <f t="shared" si="180"/>
        <v>0</v>
      </c>
      <c r="F2894" t="b">
        <f t="shared" si="181"/>
        <v>1</v>
      </c>
      <c r="G2894" t="str">
        <f t="shared" si="182"/>
        <v/>
      </c>
      <c r="H2894">
        <f t="shared" si="183"/>
        <v>10</v>
      </c>
    </row>
    <row r="2895" spans="2:8" x14ac:dyDescent="0.35">
      <c r="B2895" s="6">
        <v>2892</v>
      </c>
      <c r="C2895" t="str">
        <f>INDEX(state,MATCH(Bonus_StatAn!$B2895,Analysis!$A:$A,0))</f>
        <v>failed</v>
      </c>
      <c r="D2895" s="6">
        <f>INDEX(backers,MATCH(Bonus_StatAn!$B2895,Analysis!$A:$A,0))</f>
        <v>17</v>
      </c>
      <c r="E2895" t="b">
        <f t="shared" si="180"/>
        <v>0</v>
      </c>
      <c r="F2895" t="b">
        <f t="shared" si="181"/>
        <v>1</v>
      </c>
      <c r="G2895" t="str">
        <f t="shared" si="182"/>
        <v/>
      </c>
      <c r="H2895">
        <f t="shared" si="183"/>
        <v>17</v>
      </c>
    </row>
    <row r="2896" spans="2:8" x14ac:dyDescent="0.35">
      <c r="B2896" s="6">
        <v>2893</v>
      </c>
      <c r="C2896" t="str">
        <f>INDEX(state,MATCH(Bonus_StatAn!$B2896,Analysis!$A:$A,0))</f>
        <v>failed</v>
      </c>
      <c r="D2896" s="6">
        <f>INDEX(backers,MATCH(Bonus_StatAn!$B2896,Analysis!$A:$A,0))</f>
        <v>2</v>
      </c>
      <c r="E2896" t="b">
        <f t="shared" si="180"/>
        <v>0</v>
      </c>
      <c r="F2896" t="b">
        <f t="shared" si="181"/>
        <v>1</v>
      </c>
      <c r="G2896" t="str">
        <f t="shared" si="182"/>
        <v/>
      </c>
      <c r="H2896">
        <f t="shared" si="183"/>
        <v>2</v>
      </c>
    </row>
    <row r="2897" spans="2:8" x14ac:dyDescent="0.35">
      <c r="B2897" s="6">
        <v>2894</v>
      </c>
      <c r="C2897" t="str">
        <f>INDEX(state,MATCH(Bonus_StatAn!$B2897,Analysis!$A:$A,0))</f>
        <v>failed</v>
      </c>
      <c r="D2897" s="6">
        <f>INDEX(backers,MATCH(Bonus_StatAn!$B2897,Analysis!$A:$A,0))</f>
        <v>0</v>
      </c>
      <c r="E2897" t="b">
        <f t="shared" si="180"/>
        <v>0</v>
      </c>
      <c r="F2897" t="b">
        <f t="shared" si="181"/>
        <v>1</v>
      </c>
      <c r="G2897" t="str">
        <f t="shared" si="182"/>
        <v/>
      </c>
      <c r="H2897">
        <f t="shared" si="183"/>
        <v>0</v>
      </c>
    </row>
    <row r="2898" spans="2:8" x14ac:dyDescent="0.35">
      <c r="B2898" s="6">
        <v>2895</v>
      </c>
      <c r="C2898" t="str">
        <f>INDEX(state,MATCH(Bonus_StatAn!$B2898,Analysis!$A:$A,0))</f>
        <v>failed</v>
      </c>
      <c r="D2898" s="6">
        <f>INDEX(backers,MATCH(Bonus_StatAn!$B2898,Analysis!$A:$A,0))</f>
        <v>4</v>
      </c>
      <c r="E2898" t="b">
        <f t="shared" si="180"/>
        <v>0</v>
      </c>
      <c r="F2898" t="b">
        <f t="shared" si="181"/>
        <v>1</v>
      </c>
      <c r="G2898" t="str">
        <f t="shared" si="182"/>
        <v/>
      </c>
      <c r="H2898">
        <f t="shared" si="183"/>
        <v>4</v>
      </c>
    </row>
    <row r="2899" spans="2:8" x14ac:dyDescent="0.35">
      <c r="B2899" s="6">
        <v>2896</v>
      </c>
      <c r="C2899" t="str">
        <f>INDEX(state,MATCH(Bonus_StatAn!$B2899,Analysis!$A:$A,0))</f>
        <v>failed</v>
      </c>
      <c r="D2899" s="6">
        <f>INDEX(backers,MATCH(Bonus_StatAn!$B2899,Analysis!$A:$A,0))</f>
        <v>12</v>
      </c>
      <c r="E2899" t="b">
        <f t="shared" si="180"/>
        <v>0</v>
      </c>
      <c r="F2899" t="b">
        <f t="shared" si="181"/>
        <v>1</v>
      </c>
      <c r="G2899" t="str">
        <f t="shared" si="182"/>
        <v/>
      </c>
      <c r="H2899">
        <f t="shared" si="183"/>
        <v>12</v>
      </c>
    </row>
    <row r="2900" spans="2:8" x14ac:dyDescent="0.35">
      <c r="B2900" s="6">
        <v>2897</v>
      </c>
      <c r="C2900" t="str">
        <f>INDEX(state,MATCH(Bonus_StatAn!$B2900,Analysis!$A:$A,0))</f>
        <v>failed</v>
      </c>
      <c r="D2900" s="6">
        <f>INDEX(backers,MATCH(Bonus_StatAn!$B2900,Analysis!$A:$A,0))</f>
        <v>3</v>
      </c>
      <c r="E2900" t="b">
        <f t="shared" si="180"/>
        <v>0</v>
      </c>
      <c r="F2900" t="b">
        <f t="shared" si="181"/>
        <v>1</v>
      </c>
      <c r="G2900" t="str">
        <f t="shared" si="182"/>
        <v/>
      </c>
      <c r="H2900">
        <f t="shared" si="183"/>
        <v>3</v>
      </c>
    </row>
    <row r="2901" spans="2:8" x14ac:dyDescent="0.35">
      <c r="B2901" s="6">
        <v>2898</v>
      </c>
      <c r="C2901" t="str">
        <f>INDEX(state,MATCH(Bonus_StatAn!$B2901,Analysis!$A:$A,0))</f>
        <v>failed</v>
      </c>
      <c r="D2901" s="6">
        <f>INDEX(backers,MATCH(Bonus_StatAn!$B2901,Analysis!$A:$A,0))</f>
        <v>12</v>
      </c>
      <c r="E2901" t="b">
        <f t="shared" si="180"/>
        <v>0</v>
      </c>
      <c r="F2901" t="b">
        <f t="shared" si="181"/>
        <v>1</v>
      </c>
      <c r="G2901" t="str">
        <f t="shared" si="182"/>
        <v/>
      </c>
      <c r="H2901">
        <f t="shared" si="183"/>
        <v>12</v>
      </c>
    </row>
    <row r="2902" spans="2:8" x14ac:dyDescent="0.35">
      <c r="B2902" s="6">
        <v>2899</v>
      </c>
      <c r="C2902" t="str">
        <f>INDEX(state,MATCH(Bonus_StatAn!$B2902,Analysis!$A:$A,0))</f>
        <v>failed</v>
      </c>
      <c r="D2902" s="6">
        <f>INDEX(backers,MATCH(Bonus_StatAn!$B2902,Analysis!$A:$A,0))</f>
        <v>0</v>
      </c>
      <c r="E2902" t="b">
        <f t="shared" si="180"/>
        <v>0</v>
      </c>
      <c r="F2902" t="b">
        <f t="shared" si="181"/>
        <v>1</v>
      </c>
      <c r="G2902" t="str">
        <f t="shared" si="182"/>
        <v/>
      </c>
      <c r="H2902">
        <f t="shared" si="183"/>
        <v>0</v>
      </c>
    </row>
    <row r="2903" spans="2:8" x14ac:dyDescent="0.35">
      <c r="B2903" s="6">
        <v>2900</v>
      </c>
      <c r="C2903" t="str">
        <f>INDEX(state,MATCH(Bonus_StatAn!$B2903,Analysis!$A:$A,0))</f>
        <v>failed</v>
      </c>
      <c r="D2903" s="6">
        <f>INDEX(backers,MATCH(Bonus_StatAn!$B2903,Analysis!$A:$A,0))</f>
        <v>7</v>
      </c>
      <c r="E2903" t="b">
        <f t="shared" si="180"/>
        <v>0</v>
      </c>
      <c r="F2903" t="b">
        <f t="shared" si="181"/>
        <v>1</v>
      </c>
      <c r="G2903" t="str">
        <f t="shared" si="182"/>
        <v/>
      </c>
      <c r="H2903">
        <f t="shared" si="183"/>
        <v>7</v>
      </c>
    </row>
    <row r="2904" spans="2:8" x14ac:dyDescent="0.35">
      <c r="B2904" s="6">
        <v>2901</v>
      </c>
      <c r="C2904" t="str">
        <f>INDEX(state,MATCH(Bonus_StatAn!$B2904,Analysis!$A:$A,0))</f>
        <v>failed</v>
      </c>
      <c r="D2904" s="6">
        <f>INDEX(backers,MATCH(Bonus_StatAn!$B2904,Analysis!$A:$A,0))</f>
        <v>2</v>
      </c>
      <c r="E2904" t="b">
        <f t="shared" si="180"/>
        <v>0</v>
      </c>
      <c r="F2904" t="b">
        <f t="shared" si="181"/>
        <v>1</v>
      </c>
      <c r="G2904" t="str">
        <f t="shared" si="182"/>
        <v/>
      </c>
      <c r="H2904">
        <f t="shared" si="183"/>
        <v>2</v>
      </c>
    </row>
    <row r="2905" spans="2:8" x14ac:dyDescent="0.35">
      <c r="B2905" s="6">
        <v>2902</v>
      </c>
      <c r="C2905" t="str">
        <f>INDEX(state,MATCH(Bonus_StatAn!$B2905,Analysis!$A:$A,0))</f>
        <v>failed</v>
      </c>
      <c r="D2905" s="6">
        <f>INDEX(backers,MATCH(Bonus_StatAn!$B2905,Analysis!$A:$A,0))</f>
        <v>1</v>
      </c>
      <c r="E2905" t="b">
        <f t="shared" si="180"/>
        <v>0</v>
      </c>
      <c r="F2905" t="b">
        <f t="shared" si="181"/>
        <v>1</v>
      </c>
      <c r="G2905" t="str">
        <f t="shared" si="182"/>
        <v/>
      </c>
      <c r="H2905">
        <f t="shared" si="183"/>
        <v>1</v>
      </c>
    </row>
    <row r="2906" spans="2:8" x14ac:dyDescent="0.35">
      <c r="B2906" s="6">
        <v>2903</v>
      </c>
      <c r="C2906" t="str">
        <f>INDEX(state,MATCH(Bonus_StatAn!$B2906,Analysis!$A:$A,0))</f>
        <v>failed</v>
      </c>
      <c r="D2906" s="6">
        <f>INDEX(backers,MATCH(Bonus_StatAn!$B2906,Analysis!$A:$A,0))</f>
        <v>4</v>
      </c>
      <c r="E2906" t="b">
        <f t="shared" si="180"/>
        <v>0</v>
      </c>
      <c r="F2906" t="b">
        <f t="shared" si="181"/>
        <v>1</v>
      </c>
      <c r="G2906" t="str">
        <f t="shared" si="182"/>
        <v/>
      </c>
      <c r="H2906">
        <f t="shared" si="183"/>
        <v>4</v>
      </c>
    </row>
    <row r="2907" spans="2:8" x14ac:dyDescent="0.35">
      <c r="B2907" s="6">
        <v>2904</v>
      </c>
      <c r="C2907" t="str">
        <f>INDEX(state,MATCH(Bonus_StatAn!$B2907,Analysis!$A:$A,0))</f>
        <v>failed</v>
      </c>
      <c r="D2907" s="6">
        <f>INDEX(backers,MATCH(Bonus_StatAn!$B2907,Analysis!$A:$A,0))</f>
        <v>4</v>
      </c>
      <c r="E2907" t="b">
        <f t="shared" si="180"/>
        <v>0</v>
      </c>
      <c r="F2907" t="b">
        <f t="shared" si="181"/>
        <v>1</v>
      </c>
      <c r="G2907" t="str">
        <f t="shared" si="182"/>
        <v/>
      </c>
      <c r="H2907">
        <f t="shared" si="183"/>
        <v>4</v>
      </c>
    </row>
    <row r="2908" spans="2:8" x14ac:dyDescent="0.35">
      <c r="B2908" s="6">
        <v>2905</v>
      </c>
      <c r="C2908" t="str">
        <f>INDEX(state,MATCH(Bonus_StatAn!$B2908,Analysis!$A:$A,0))</f>
        <v>failed</v>
      </c>
      <c r="D2908" s="6">
        <f>INDEX(backers,MATCH(Bonus_StatAn!$B2908,Analysis!$A:$A,0))</f>
        <v>17</v>
      </c>
      <c r="E2908" t="b">
        <f t="shared" si="180"/>
        <v>0</v>
      </c>
      <c r="F2908" t="b">
        <f t="shared" si="181"/>
        <v>1</v>
      </c>
      <c r="G2908" t="str">
        <f t="shared" si="182"/>
        <v/>
      </c>
      <c r="H2908">
        <f t="shared" si="183"/>
        <v>17</v>
      </c>
    </row>
    <row r="2909" spans="2:8" x14ac:dyDescent="0.35">
      <c r="B2909" s="6">
        <v>2906</v>
      </c>
      <c r="C2909" t="str">
        <f>INDEX(state,MATCH(Bonus_StatAn!$B2909,Analysis!$A:$A,0))</f>
        <v>failed</v>
      </c>
      <c r="D2909" s="6">
        <f>INDEX(backers,MATCH(Bonus_StatAn!$B2909,Analysis!$A:$A,0))</f>
        <v>7</v>
      </c>
      <c r="E2909" t="b">
        <f t="shared" si="180"/>
        <v>0</v>
      </c>
      <c r="F2909" t="b">
        <f t="shared" si="181"/>
        <v>1</v>
      </c>
      <c r="G2909" t="str">
        <f t="shared" si="182"/>
        <v/>
      </c>
      <c r="H2909">
        <f t="shared" si="183"/>
        <v>7</v>
      </c>
    </row>
    <row r="2910" spans="2:8" x14ac:dyDescent="0.35">
      <c r="B2910" s="6">
        <v>2907</v>
      </c>
      <c r="C2910" t="str">
        <f>INDEX(state,MATCH(Bonus_StatAn!$B2910,Analysis!$A:$A,0))</f>
        <v>failed</v>
      </c>
      <c r="D2910" s="6">
        <f>INDEX(backers,MATCH(Bonus_StatAn!$B2910,Analysis!$A:$A,0))</f>
        <v>2</v>
      </c>
      <c r="E2910" t="b">
        <f t="shared" si="180"/>
        <v>0</v>
      </c>
      <c r="F2910" t="b">
        <f t="shared" si="181"/>
        <v>1</v>
      </c>
      <c r="G2910" t="str">
        <f t="shared" si="182"/>
        <v/>
      </c>
      <c r="H2910">
        <f t="shared" si="183"/>
        <v>2</v>
      </c>
    </row>
    <row r="2911" spans="2:8" x14ac:dyDescent="0.35">
      <c r="B2911" s="6">
        <v>2908</v>
      </c>
      <c r="C2911" t="str">
        <f>INDEX(state,MATCH(Bonus_StatAn!$B2911,Analysis!$A:$A,0))</f>
        <v>failed</v>
      </c>
      <c r="D2911" s="6">
        <f>INDEX(backers,MATCH(Bonus_StatAn!$B2911,Analysis!$A:$A,0))</f>
        <v>5</v>
      </c>
      <c r="E2911" t="b">
        <f t="shared" si="180"/>
        <v>0</v>
      </c>
      <c r="F2911" t="b">
        <f t="shared" si="181"/>
        <v>1</v>
      </c>
      <c r="G2911" t="str">
        <f t="shared" si="182"/>
        <v/>
      </c>
      <c r="H2911">
        <f t="shared" si="183"/>
        <v>5</v>
      </c>
    </row>
    <row r="2912" spans="2:8" x14ac:dyDescent="0.35">
      <c r="B2912" s="6">
        <v>2909</v>
      </c>
      <c r="C2912" t="str">
        <f>INDEX(state,MATCH(Bonus_StatAn!$B2912,Analysis!$A:$A,0))</f>
        <v>failed</v>
      </c>
      <c r="D2912" s="6">
        <f>INDEX(backers,MATCH(Bonus_StatAn!$B2912,Analysis!$A:$A,0))</f>
        <v>1</v>
      </c>
      <c r="E2912" t="b">
        <f t="shared" si="180"/>
        <v>0</v>
      </c>
      <c r="F2912" t="b">
        <f t="shared" si="181"/>
        <v>1</v>
      </c>
      <c r="G2912" t="str">
        <f t="shared" si="182"/>
        <v/>
      </c>
      <c r="H2912">
        <f t="shared" si="183"/>
        <v>1</v>
      </c>
    </row>
    <row r="2913" spans="2:8" x14ac:dyDescent="0.35">
      <c r="B2913" s="6">
        <v>2910</v>
      </c>
      <c r="C2913" t="str">
        <f>INDEX(state,MATCH(Bonus_StatAn!$B2913,Analysis!$A:$A,0))</f>
        <v>failed</v>
      </c>
      <c r="D2913" s="6">
        <f>INDEX(backers,MATCH(Bonus_StatAn!$B2913,Analysis!$A:$A,0))</f>
        <v>1</v>
      </c>
      <c r="E2913" t="b">
        <f t="shared" si="180"/>
        <v>0</v>
      </c>
      <c r="F2913" t="b">
        <f t="shared" si="181"/>
        <v>1</v>
      </c>
      <c r="G2913" t="str">
        <f t="shared" si="182"/>
        <v/>
      </c>
      <c r="H2913">
        <f t="shared" si="183"/>
        <v>1</v>
      </c>
    </row>
    <row r="2914" spans="2:8" x14ac:dyDescent="0.35">
      <c r="B2914" s="6">
        <v>2911</v>
      </c>
      <c r="C2914" t="str">
        <f>INDEX(state,MATCH(Bonus_StatAn!$B2914,Analysis!$A:$A,0))</f>
        <v>failed</v>
      </c>
      <c r="D2914" s="6">
        <f>INDEX(backers,MATCH(Bonus_StatAn!$B2914,Analysis!$A:$A,0))</f>
        <v>14</v>
      </c>
      <c r="E2914" t="b">
        <f t="shared" si="180"/>
        <v>0</v>
      </c>
      <c r="F2914" t="b">
        <f t="shared" si="181"/>
        <v>1</v>
      </c>
      <c r="G2914" t="str">
        <f t="shared" si="182"/>
        <v/>
      </c>
      <c r="H2914">
        <f t="shared" si="183"/>
        <v>14</v>
      </c>
    </row>
    <row r="2915" spans="2:8" x14ac:dyDescent="0.35">
      <c r="B2915" s="6">
        <v>2912</v>
      </c>
      <c r="C2915" t="str">
        <f>INDEX(state,MATCH(Bonus_StatAn!$B2915,Analysis!$A:$A,0))</f>
        <v>failed</v>
      </c>
      <c r="D2915" s="6">
        <f>INDEX(backers,MATCH(Bonus_StatAn!$B2915,Analysis!$A:$A,0))</f>
        <v>26</v>
      </c>
      <c r="E2915" t="b">
        <f t="shared" si="180"/>
        <v>0</v>
      </c>
      <c r="F2915" t="b">
        <f t="shared" si="181"/>
        <v>1</v>
      </c>
      <c r="G2915" t="str">
        <f t="shared" si="182"/>
        <v/>
      </c>
      <c r="H2915">
        <f t="shared" si="183"/>
        <v>26</v>
      </c>
    </row>
    <row r="2916" spans="2:8" x14ac:dyDescent="0.35">
      <c r="B2916" s="6">
        <v>2913</v>
      </c>
      <c r="C2916" t="str">
        <f>INDEX(state,MATCH(Bonus_StatAn!$B2916,Analysis!$A:$A,0))</f>
        <v>failed</v>
      </c>
      <c r="D2916" s="6">
        <f>INDEX(backers,MATCH(Bonus_StatAn!$B2916,Analysis!$A:$A,0))</f>
        <v>2</v>
      </c>
      <c r="E2916" t="b">
        <f t="shared" si="180"/>
        <v>0</v>
      </c>
      <c r="F2916" t="b">
        <f t="shared" si="181"/>
        <v>1</v>
      </c>
      <c r="G2916" t="str">
        <f t="shared" si="182"/>
        <v/>
      </c>
      <c r="H2916">
        <f t="shared" si="183"/>
        <v>2</v>
      </c>
    </row>
    <row r="2917" spans="2:8" x14ac:dyDescent="0.35">
      <c r="B2917" s="6">
        <v>2914</v>
      </c>
      <c r="C2917" t="str">
        <f>INDEX(state,MATCH(Bonus_StatAn!$B2917,Analysis!$A:$A,0))</f>
        <v>failed</v>
      </c>
      <c r="D2917" s="6">
        <f>INDEX(backers,MATCH(Bonus_StatAn!$B2917,Analysis!$A:$A,0))</f>
        <v>1</v>
      </c>
      <c r="E2917" t="b">
        <f t="shared" si="180"/>
        <v>0</v>
      </c>
      <c r="F2917" t="b">
        <f t="shared" si="181"/>
        <v>1</v>
      </c>
      <c r="G2917" t="str">
        <f t="shared" si="182"/>
        <v/>
      </c>
      <c r="H2917">
        <f t="shared" si="183"/>
        <v>1</v>
      </c>
    </row>
    <row r="2918" spans="2:8" x14ac:dyDescent="0.35">
      <c r="B2918" s="6">
        <v>2915</v>
      </c>
      <c r="C2918" t="str">
        <f>INDEX(state,MATCH(Bonus_StatAn!$B2918,Analysis!$A:$A,0))</f>
        <v>failed</v>
      </c>
      <c r="D2918" s="6">
        <f>INDEX(backers,MATCH(Bonus_StatAn!$B2918,Analysis!$A:$A,0))</f>
        <v>3</v>
      </c>
      <c r="E2918" t="b">
        <f t="shared" si="180"/>
        <v>0</v>
      </c>
      <c r="F2918" t="b">
        <f t="shared" si="181"/>
        <v>1</v>
      </c>
      <c r="G2918" t="str">
        <f t="shared" si="182"/>
        <v/>
      </c>
      <c r="H2918">
        <f t="shared" si="183"/>
        <v>3</v>
      </c>
    </row>
    <row r="2919" spans="2:8" x14ac:dyDescent="0.35">
      <c r="B2919" s="6">
        <v>2916</v>
      </c>
      <c r="C2919" t="str">
        <f>INDEX(state,MATCH(Bonus_StatAn!$B2919,Analysis!$A:$A,0))</f>
        <v>failed</v>
      </c>
      <c r="D2919" s="6">
        <f>INDEX(backers,MATCH(Bonus_StatAn!$B2919,Analysis!$A:$A,0))</f>
        <v>7</v>
      </c>
      <c r="E2919" t="b">
        <f t="shared" si="180"/>
        <v>0</v>
      </c>
      <c r="F2919" t="b">
        <f t="shared" si="181"/>
        <v>1</v>
      </c>
      <c r="G2919" t="str">
        <f t="shared" si="182"/>
        <v/>
      </c>
      <c r="H2919">
        <f t="shared" si="183"/>
        <v>7</v>
      </c>
    </row>
    <row r="2920" spans="2:8" x14ac:dyDescent="0.35">
      <c r="B2920" s="6">
        <v>2917</v>
      </c>
      <c r="C2920" t="str">
        <f>INDEX(state,MATCH(Bonus_StatAn!$B2920,Analysis!$A:$A,0))</f>
        <v>failed</v>
      </c>
      <c r="D2920" s="6">
        <f>INDEX(backers,MATCH(Bonus_StatAn!$B2920,Analysis!$A:$A,0))</f>
        <v>9</v>
      </c>
      <c r="E2920" t="b">
        <f t="shared" si="180"/>
        <v>0</v>
      </c>
      <c r="F2920" t="b">
        <f t="shared" si="181"/>
        <v>1</v>
      </c>
      <c r="G2920" t="str">
        <f t="shared" si="182"/>
        <v/>
      </c>
      <c r="H2920">
        <f t="shared" si="183"/>
        <v>9</v>
      </c>
    </row>
    <row r="2921" spans="2:8" x14ac:dyDescent="0.35">
      <c r="B2921" s="6">
        <v>2918</v>
      </c>
      <c r="C2921" t="str">
        <f>INDEX(state,MATCH(Bonus_StatAn!$B2921,Analysis!$A:$A,0))</f>
        <v>failed</v>
      </c>
      <c r="D2921" s="6">
        <f>INDEX(backers,MATCH(Bonus_StatAn!$B2921,Analysis!$A:$A,0))</f>
        <v>20</v>
      </c>
      <c r="E2921" t="b">
        <f t="shared" si="180"/>
        <v>0</v>
      </c>
      <c r="F2921" t="b">
        <f t="shared" si="181"/>
        <v>1</v>
      </c>
      <c r="G2921" t="str">
        <f t="shared" si="182"/>
        <v/>
      </c>
      <c r="H2921">
        <f t="shared" si="183"/>
        <v>20</v>
      </c>
    </row>
    <row r="2922" spans="2:8" x14ac:dyDescent="0.35">
      <c r="B2922" s="6">
        <v>2919</v>
      </c>
      <c r="C2922" t="str">
        <f>INDEX(state,MATCH(Bonus_StatAn!$B2922,Analysis!$A:$A,0))</f>
        <v>failed</v>
      </c>
      <c r="D2922" s="6">
        <f>INDEX(backers,MATCH(Bonus_StatAn!$B2922,Analysis!$A:$A,0))</f>
        <v>6</v>
      </c>
      <c r="E2922" t="b">
        <f t="shared" si="180"/>
        <v>0</v>
      </c>
      <c r="F2922" t="b">
        <f t="shared" si="181"/>
        <v>1</v>
      </c>
      <c r="G2922" t="str">
        <f t="shared" si="182"/>
        <v/>
      </c>
      <c r="H2922">
        <f t="shared" si="183"/>
        <v>6</v>
      </c>
    </row>
    <row r="2923" spans="2:8" x14ac:dyDescent="0.35">
      <c r="B2923" s="6">
        <v>2920</v>
      </c>
      <c r="C2923" t="str">
        <f>INDEX(state,MATCH(Bonus_StatAn!$B2923,Analysis!$A:$A,0))</f>
        <v>failed</v>
      </c>
      <c r="D2923" s="6">
        <f>INDEX(backers,MATCH(Bonus_StatAn!$B2923,Analysis!$A:$A,0))</f>
        <v>13</v>
      </c>
      <c r="E2923" t="b">
        <f t="shared" si="180"/>
        <v>0</v>
      </c>
      <c r="F2923" t="b">
        <f t="shared" si="181"/>
        <v>1</v>
      </c>
      <c r="G2923" t="str">
        <f t="shared" si="182"/>
        <v/>
      </c>
      <c r="H2923">
        <f t="shared" si="183"/>
        <v>13</v>
      </c>
    </row>
    <row r="2924" spans="2:8" x14ac:dyDescent="0.35">
      <c r="B2924" s="6">
        <v>2921</v>
      </c>
      <c r="C2924" t="str">
        <f>INDEX(state,MATCH(Bonus_StatAn!$B2924,Analysis!$A:$A,0))</f>
        <v>successful</v>
      </c>
      <c r="D2924" s="6">
        <f>INDEX(backers,MATCH(Bonus_StatAn!$B2924,Analysis!$A:$A,0))</f>
        <v>3</v>
      </c>
      <c r="E2924" t="b">
        <f t="shared" si="180"/>
        <v>1</v>
      </c>
      <c r="F2924" t="b">
        <f t="shared" si="181"/>
        <v>0</v>
      </c>
      <c r="G2924">
        <f t="shared" si="182"/>
        <v>3</v>
      </c>
      <c r="H2924" t="str">
        <f t="shared" si="183"/>
        <v/>
      </c>
    </row>
    <row r="2925" spans="2:8" x14ac:dyDescent="0.35">
      <c r="B2925" s="6">
        <v>2922</v>
      </c>
      <c r="C2925" t="str">
        <f>INDEX(state,MATCH(Bonus_StatAn!$B2925,Analysis!$A:$A,0))</f>
        <v>successful</v>
      </c>
      <c r="D2925" s="6">
        <f>INDEX(backers,MATCH(Bonus_StatAn!$B2925,Analysis!$A:$A,0))</f>
        <v>6</v>
      </c>
      <c r="E2925" t="b">
        <f t="shared" si="180"/>
        <v>1</v>
      </c>
      <c r="F2925" t="b">
        <f t="shared" si="181"/>
        <v>0</v>
      </c>
      <c r="G2925">
        <f t="shared" si="182"/>
        <v>6</v>
      </c>
      <c r="H2925" t="str">
        <f t="shared" si="183"/>
        <v/>
      </c>
    </row>
    <row r="2926" spans="2:8" x14ac:dyDescent="0.35">
      <c r="B2926" s="6">
        <v>2923</v>
      </c>
      <c r="C2926" t="str">
        <f>INDEX(state,MATCH(Bonus_StatAn!$B2926,Analysis!$A:$A,0))</f>
        <v>successful</v>
      </c>
      <c r="D2926" s="6">
        <f>INDEX(backers,MATCH(Bonus_StatAn!$B2926,Analysis!$A:$A,0))</f>
        <v>10</v>
      </c>
      <c r="E2926" t="b">
        <f t="shared" si="180"/>
        <v>1</v>
      </c>
      <c r="F2926" t="b">
        <f t="shared" si="181"/>
        <v>0</v>
      </c>
      <c r="G2926">
        <f t="shared" si="182"/>
        <v>10</v>
      </c>
      <c r="H2926" t="str">
        <f t="shared" si="183"/>
        <v/>
      </c>
    </row>
    <row r="2927" spans="2:8" x14ac:dyDescent="0.35">
      <c r="B2927" s="6">
        <v>2924</v>
      </c>
      <c r="C2927" t="str">
        <f>INDEX(state,MATCH(Bonus_StatAn!$B2927,Analysis!$A:$A,0))</f>
        <v>successful</v>
      </c>
      <c r="D2927" s="6">
        <f>INDEX(backers,MATCH(Bonus_StatAn!$B2927,Analysis!$A:$A,0))</f>
        <v>147</v>
      </c>
      <c r="E2927" t="b">
        <f t="shared" si="180"/>
        <v>1</v>
      </c>
      <c r="F2927" t="b">
        <f t="shared" si="181"/>
        <v>0</v>
      </c>
      <c r="G2927">
        <f t="shared" si="182"/>
        <v>147</v>
      </c>
      <c r="H2927" t="str">
        <f t="shared" si="183"/>
        <v/>
      </c>
    </row>
    <row r="2928" spans="2:8" x14ac:dyDescent="0.35">
      <c r="B2928" s="6">
        <v>2925</v>
      </c>
      <c r="C2928" t="str">
        <f>INDEX(state,MATCH(Bonus_StatAn!$B2928,Analysis!$A:$A,0))</f>
        <v>successful</v>
      </c>
      <c r="D2928" s="6">
        <f>INDEX(backers,MATCH(Bonus_StatAn!$B2928,Analysis!$A:$A,0))</f>
        <v>199</v>
      </c>
      <c r="E2928" t="b">
        <f t="shared" si="180"/>
        <v>1</v>
      </c>
      <c r="F2928" t="b">
        <f t="shared" si="181"/>
        <v>0</v>
      </c>
      <c r="G2928">
        <f t="shared" si="182"/>
        <v>199</v>
      </c>
      <c r="H2928" t="str">
        <f t="shared" si="183"/>
        <v/>
      </c>
    </row>
    <row r="2929" spans="2:8" x14ac:dyDescent="0.35">
      <c r="B2929" s="6">
        <v>2926</v>
      </c>
      <c r="C2929" t="str">
        <f>INDEX(state,MATCH(Bonus_StatAn!$B2929,Analysis!$A:$A,0))</f>
        <v>successful</v>
      </c>
      <c r="D2929" s="6">
        <f>INDEX(backers,MATCH(Bonus_StatAn!$B2929,Analysis!$A:$A,0))</f>
        <v>50</v>
      </c>
      <c r="E2929" t="b">
        <f t="shared" si="180"/>
        <v>1</v>
      </c>
      <c r="F2929" t="b">
        <f t="shared" si="181"/>
        <v>0</v>
      </c>
      <c r="G2929">
        <f t="shared" si="182"/>
        <v>50</v>
      </c>
      <c r="H2929" t="str">
        <f t="shared" si="183"/>
        <v/>
      </c>
    </row>
    <row r="2930" spans="2:8" x14ac:dyDescent="0.35">
      <c r="B2930" s="6">
        <v>2927</v>
      </c>
      <c r="C2930" t="str">
        <f>INDEX(state,MATCH(Bonus_StatAn!$B2930,Analysis!$A:$A,0))</f>
        <v>successful</v>
      </c>
      <c r="D2930" s="6">
        <f>INDEX(backers,MATCH(Bonus_StatAn!$B2930,Analysis!$A:$A,0))</f>
        <v>21</v>
      </c>
      <c r="E2930" t="b">
        <f t="shared" si="180"/>
        <v>1</v>
      </c>
      <c r="F2930" t="b">
        <f t="shared" si="181"/>
        <v>0</v>
      </c>
      <c r="G2930">
        <f t="shared" si="182"/>
        <v>21</v>
      </c>
      <c r="H2930" t="str">
        <f t="shared" si="183"/>
        <v/>
      </c>
    </row>
    <row r="2931" spans="2:8" x14ac:dyDescent="0.35">
      <c r="B2931" s="6">
        <v>2928</v>
      </c>
      <c r="C2931" t="str">
        <f>INDEX(state,MATCH(Bonus_StatAn!$B2931,Analysis!$A:$A,0))</f>
        <v>successful</v>
      </c>
      <c r="D2931" s="6">
        <f>INDEX(backers,MATCH(Bonus_StatAn!$B2931,Analysis!$A:$A,0))</f>
        <v>24</v>
      </c>
      <c r="E2931" t="b">
        <f t="shared" si="180"/>
        <v>1</v>
      </c>
      <c r="F2931" t="b">
        <f t="shared" si="181"/>
        <v>0</v>
      </c>
      <c r="G2931">
        <f t="shared" si="182"/>
        <v>24</v>
      </c>
      <c r="H2931" t="str">
        <f t="shared" si="183"/>
        <v/>
      </c>
    </row>
    <row r="2932" spans="2:8" x14ac:dyDescent="0.35">
      <c r="B2932" s="6">
        <v>2929</v>
      </c>
      <c r="C2932" t="str">
        <f>INDEX(state,MATCH(Bonus_StatAn!$B2932,Analysis!$A:$A,0))</f>
        <v>successful</v>
      </c>
      <c r="D2932" s="6">
        <f>INDEX(backers,MATCH(Bonus_StatAn!$B2932,Analysis!$A:$A,0))</f>
        <v>32</v>
      </c>
      <c r="E2932" t="b">
        <f t="shared" si="180"/>
        <v>1</v>
      </c>
      <c r="F2932" t="b">
        <f t="shared" si="181"/>
        <v>0</v>
      </c>
      <c r="G2932">
        <f t="shared" si="182"/>
        <v>32</v>
      </c>
      <c r="H2932" t="str">
        <f t="shared" si="183"/>
        <v/>
      </c>
    </row>
    <row r="2933" spans="2:8" x14ac:dyDescent="0.35">
      <c r="B2933" s="6">
        <v>2930</v>
      </c>
      <c r="C2933" t="str">
        <f>INDEX(state,MATCH(Bonus_StatAn!$B2933,Analysis!$A:$A,0))</f>
        <v>successful</v>
      </c>
      <c r="D2933" s="6">
        <f>INDEX(backers,MATCH(Bonus_StatAn!$B2933,Analysis!$A:$A,0))</f>
        <v>62</v>
      </c>
      <c r="E2933" t="b">
        <f t="shared" si="180"/>
        <v>1</v>
      </c>
      <c r="F2933" t="b">
        <f t="shared" si="181"/>
        <v>0</v>
      </c>
      <c r="G2933">
        <f t="shared" si="182"/>
        <v>62</v>
      </c>
      <c r="H2933" t="str">
        <f t="shared" si="183"/>
        <v/>
      </c>
    </row>
    <row r="2934" spans="2:8" x14ac:dyDescent="0.35">
      <c r="B2934" s="6">
        <v>2931</v>
      </c>
      <c r="C2934" t="str">
        <f>INDEX(state,MATCH(Bonus_StatAn!$B2934,Analysis!$A:$A,0))</f>
        <v>successful</v>
      </c>
      <c r="D2934" s="6">
        <f>INDEX(backers,MATCH(Bonus_StatAn!$B2934,Analysis!$A:$A,0))</f>
        <v>9</v>
      </c>
      <c r="E2934" t="b">
        <f t="shared" si="180"/>
        <v>1</v>
      </c>
      <c r="F2934" t="b">
        <f t="shared" si="181"/>
        <v>0</v>
      </c>
      <c r="G2934">
        <f t="shared" si="182"/>
        <v>9</v>
      </c>
      <c r="H2934" t="str">
        <f t="shared" si="183"/>
        <v/>
      </c>
    </row>
    <row r="2935" spans="2:8" x14ac:dyDescent="0.35">
      <c r="B2935" s="6">
        <v>2932</v>
      </c>
      <c r="C2935" t="str">
        <f>INDEX(state,MATCH(Bonus_StatAn!$B2935,Analysis!$A:$A,0))</f>
        <v>successful</v>
      </c>
      <c r="D2935" s="6">
        <f>INDEX(backers,MATCH(Bonus_StatAn!$B2935,Analysis!$A:$A,0))</f>
        <v>38</v>
      </c>
      <c r="E2935" t="b">
        <f t="shared" si="180"/>
        <v>1</v>
      </c>
      <c r="F2935" t="b">
        <f t="shared" si="181"/>
        <v>0</v>
      </c>
      <c r="G2935">
        <f t="shared" si="182"/>
        <v>38</v>
      </c>
      <c r="H2935" t="str">
        <f t="shared" si="183"/>
        <v/>
      </c>
    </row>
    <row r="2936" spans="2:8" x14ac:dyDescent="0.35">
      <c r="B2936" s="6">
        <v>2933</v>
      </c>
      <c r="C2936" t="str">
        <f>INDEX(state,MATCH(Bonus_StatAn!$B2936,Analysis!$A:$A,0))</f>
        <v>successful</v>
      </c>
      <c r="D2936" s="6">
        <f>INDEX(backers,MATCH(Bonus_StatAn!$B2936,Analysis!$A:$A,0))</f>
        <v>54</v>
      </c>
      <c r="E2936" t="b">
        <f t="shared" si="180"/>
        <v>1</v>
      </c>
      <c r="F2936" t="b">
        <f t="shared" si="181"/>
        <v>0</v>
      </c>
      <c r="G2936">
        <f t="shared" si="182"/>
        <v>54</v>
      </c>
      <c r="H2936" t="str">
        <f t="shared" si="183"/>
        <v/>
      </c>
    </row>
    <row r="2937" spans="2:8" x14ac:dyDescent="0.35">
      <c r="B2937" s="6">
        <v>2934</v>
      </c>
      <c r="C2937" t="str">
        <f>INDEX(state,MATCH(Bonus_StatAn!$B2937,Analysis!$A:$A,0))</f>
        <v>successful</v>
      </c>
      <c r="D2937" s="6">
        <f>INDEX(backers,MATCH(Bonus_StatAn!$B2937,Analysis!$A:$A,0))</f>
        <v>37</v>
      </c>
      <c r="E2937" t="b">
        <f t="shared" si="180"/>
        <v>1</v>
      </c>
      <c r="F2937" t="b">
        <f t="shared" si="181"/>
        <v>0</v>
      </c>
      <c r="G2937">
        <f t="shared" si="182"/>
        <v>37</v>
      </c>
      <c r="H2937" t="str">
        <f t="shared" si="183"/>
        <v/>
      </c>
    </row>
    <row r="2938" spans="2:8" x14ac:dyDescent="0.35">
      <c r="B2938" s="6">
        <v>2935</v>
      </c>
      <c r="C2938" t="str">
        <f>INDEX(state,MATCH(Bonus_StatAn!$B2938,Analysis!$A:$A,0))</f>
        <v>successful</v>
      </c>
      <c r="D2938" s="6">
        <f>INDEX(backers,MATCH(Bonus_StatAn!$B2938,Analysis!$A:$A,0))</f>
        <v>39</v>
      </c>
      <c r="E2938" t="b">
        <f t="shared" si="180"/>
        <v>1</v>
      </c>
      <c r="F2938" t="b">
        <f t="shared" si="181"/>
        <v>0</v>
      </c>
      <c r="G2938">
        <f t="shared" si="182"/>
        <v>39</v>
      </c>
      <c r="H2938" t="str">
        <f t="shared" si="183"/>
        <v/>
      </c>
    </row>
    <row r="2939" spans="2:8" x14ac:dyDescent="0.35">
      <c r="B2939" s="6">
        <v>2936</v>
      </c>
      <c r="C2939" t="str">
        <f>INDEX(state,MATCH(Bonus_StatAn!$B2939,Analysis!$A:$A,0))</f>
        <v>successful</v>
      </c>
      <c r="D2939" s="6">
        <f>INDEX(backers,MATCH(Bonus_StatAn!$B2939,Analysis!$A:$A,0))</f>
        <v>34</v>
      </c>
      <c r="E2939" t="b">
        <f t="shared" si="180"/>
        <v>1</v>
      </c>
      <c r="F2939" t="b">
        <f t="shared" si="181"/>
        <v>0</v>
      </c>
      <c r="G2939">
        <f t="shared" si="182"/>
        <v>34</v>
      </c>
      <c r="H2939" t="str">
        <f t="shared" si="183"/>
        <v/>
      </c>
    </row>
    <row r="2940" spans="2:8" x14ac:dyDescent="0.35">
      <c r="B2940" s="6">
        <v>2937</v>
      </c>
      <c r="C2940" t="str">
        <f>INDEX(state,MATCH(Bonus_StatAn!$B2940,Analysis!$A:$A,0))</f>
        <v>successful</v>
      </c>
      <c r="D2940" s="6">
        <f>INDEX(backers,MATCH(Bonus_StatAn!$B2940,Analysis!$A:$A,0))</f>
        <v>55</v>
      </c>
      <c r="E2940" t="b">
        <f t="shared" si="180"/>
        <v>1</v>
      </c>
      <c r="F2940" t="b">
        <f t="shared" si="181"/>
        <v>0</v>
      </c>
      <c r="G2940">
        <f t="shared" si="182"/>
        <v>55</v>
      </c>
      <c r="H2940" t="str">
        <f t="shared" si="183"/>
        <v/>
      </c>
    </row>
    <row r="2941" spans="2:8" x14ac:dyDescent="0.35">
      <c r="B2941" s="6">
        <v>2938</v>
      </c>
      <c r="C2941" t="str">
        <f>INDEX(state,MATCH(Bonus_StatAn!$B2941,Analysis!$A:$A,0))</f>
        <v>successful</v>
      </c>
      <c r="D2941" s="6">
        <f>INDEX(backers,MATCH(Bonus_StatAn!$B2941,Analysis!$A:$A,0))</f>
        <v>32</v>
      </c>
      <c r="E2941" t="b">
        <f t="shared" si="180"/>
        <v>1</v>
      </c>
      <c r="F2941" t="b">
        <f t="shared" si="181"/>
        <v>0</v>
      </c>
      <c r="G2941">
        <f t="shared" si="182"/>
        <v>32</v>
      </c>
      <c r="H2941" t="str">
        <f t="shared" si="183"/>
        <v/>
      </c>
    </row>
    <row r="2942" spans="2:8" x14ac:dyDescent="0.35">
      <c r="B2942" s="6">
        <v>2939</v>
      </c>
      <c r="C2942" t="str">
        <f>INDEX(state,MATCH(Bonus_StatAn!$B2942,Analysis!$A:$A,0))</f>
        <v>successful</v>
      </c>
      <c r="D2942" s="6">
        <f>INDEX(backers,MATCH(Bonus_StatAn!$B2942,Analysis!$A:$A,0))</f>
        <v>25</v>
      </c>
      <c r="E2942" t="b">
        <f t="shared" si="180"/>
        <v>1</v>
      </c>
      <c r="F2942" t="b">
        <f t="shared" si="181"/>
        <v>0</v>
      </c>
      <c r="G2942">
        <f t="shared" si="182"/>
        <v>25</v>
      </c>
      <c r="H2942" t="str">
        <f t="shared" si="183"/>
        <v/>
      </c>
    </row>
    <row r="2943" spans="2:8" x14ac:dyDescent="0.35">
      <c r="B2943" s="6">
        <v>2940</v>
      </c>
      <c r="C2943" t="str">
        <f>INDEX(state,MATCH(Bonus_StatAn!$B2943,Analysis!$A:$A,0))</f>
        <v>successful</v>
      </c>
      <c r="D2943" s="6">
        <f>INDEX(backers,MATCH(Bonus_StatAn!$B2943,Analysis!$A:$A,0))</f>
        <v>33</v>
      </c>
      <c r="E2943" t="b">
        <f t="shared" si="180"/>
        <v>1</v>
      </c>
      <c r="F2943" t="b">
        <f t="shared" si="181"/>
        <v>0</v>
      </c>
      <c r="G2943">
        <f t="shared" si="182"/>
        <v>33</v>
      </c>
      <c r="H2943" t="str">
        <f t="shared" si="183"/>
        <v/>
      </c>
    </row>
    <row r="2944" spans="2:8" x14ac:dyDescent="0.35">
      <c r="B2944" s="6">
        <v>2941</v>
      </c>
      <c r="C2944" t="str">
        <f>INDEX(state,MATCH(Bonus_StatAn!$B2944,Analysis!$A:$A,0))</f>
        <v>failed</v>
      </c>
      <c r="D2944" s="6">
        <f>INDEX(backers,MATCH(Bonus_StatAn!$B2944,Analysis!$A:$A,0))</f>
        <v>1</v>
      </c>
      <c r="E2944" t="b">
        <f t="shared" si="180"/>
        <v>0</v>
      </c>
      <c r="F2944" t="b">
        <f t="shared" si="181"/>
        <v>1</v>
      </c>
      <c r="G2944" t="str">
        <f t="shared" si="182"/>
        <v/>
      </c>
      <c r="H2944">
        <f t="shared" si="183"/>
        <v>1</v>
      </c>
    </row>
    <row r="2945" spans="2:8" x14ac:dyDescent="0.35">
      <c r="B2945" s="6">
        <v>2942</v>
      </c>
      <c r="C2945" t="str">
        <f>INDEX(state,MATCH(Bonus_StatAn!$B2945,Analysis!$A:$A,0))</f>
        <v>failed</v>
      </c>
      <c r="D2945" s="6">
        <f>INDEX(backers,MATCH(Bonus_StatAn!$B2945,Analysis!$A:$A,0))</f>
        <v>202</v>
      </c>
      <c r="E2945" t="b">
        <f t="shared" si="180"/>
        <v>0</v>
      </c>
      <c r="F2945" t="b">
        <f t="shared" si="181"/>
        <v>1</v>
      </c>
      <c r="G2945" t="str">
        <f t="shared" si="182"/>
        <v/>
      </c>
      <c r="H2945">
        <f t="shared" si="183"/>
        <v>202</v>
      </c>
    </row>
    <row r="2946" spans="2:8" x14ac:dyDescent="0.35">
      <c r="B2946" s="6">
        <v>2943</v>
      </c>
      <c r="C2946" t="str">
        <f>INDEX(state,MATCH(Bonus_StatAn!$B2946,Analysis!$A:$A,0))</f>
        <v>failed</v>
      </c>
      <c r="D2946" s="6">
        <f>INDEX(backers,MATCH(Bonus_StatAn!$B2946,Analysis!$A:$A,0))</f>
        <v>0</v>
      </c>
      <c r="E2946" t="b">
        <f t="shared" si="180"/>
        <v>0</v>
      </c>
      <c r="F2946" t="b">
        <f t="shared" si="181"/>
        <v>1</v>
      </c>
      <c r="G2946" t="str">
        <f t="shared" si="182"/>
        <v/>
      </c>
      <c r="H2946">
        <f t="shared" si="183"/>
        <v>0</v>
      </c>
    </row>
    <row r="2947" spans="2:8" x14ac:dyDescent="0.35">
      <c r="B2947" s="6">
        <v>2944</v>
      </c>
      <c r="C2947" t="str">
        <f>INDEX(state,MATCH(Bonus_StatAn!$B2947,Analysis!$A:$A,0))</f>
        <v>failed</v>
      </c>
      <c r="D2947" s="6">
        <f>INDEX(backers,MATCH(Bonus_StatAn!$B2947,Analysis!$A:$A,0))</f>
        <v>1</v>
      </c>
      <c r="E2947" t="b">
        <f t="shared" si="180"/>
        <v>0</v>
      </c>
      <c r="F2947" t="b">
        <f t="shared" si="181"/>
        <v>1</v>
      </c>
      <c r="G2947" t="str">
        <f t="shared" si="182"/>
        <v/>
      </c>
      <c r="H2947">
        <f t="shared" si="183"/>
        <v>1</v>
      </c>
    </row>
    <row r="2948" spans="2:8" x14ac:dyDescent="0.35">
      <c r="B2948" s="6">
        <v>2945</v>
      </c>
      <c r="C2948" t="str">
        <f>INDEX(state,MATCH(Bonus_StatAn!$B2948,Analysis!$A:$A,0))</f>
        <v>failed</v>
      </c>
      <c r="D2948" s="6">
        <f>INDEX(backers,MATCH(Bonus_StatAn!$B2948,Analysis!$A:$A,0))</f>
        <v>0</v>
      </c>
      <c r="E2948" t="b">
        <f t="shared" ref="E2948:E3011" si="184">$C2948="successful"</f>
        <v>0</v>
      </c>
      <c r="F2948" t="b">
        <f t="shared" ref="F2948:F3011" si="185">OR($C2948="canceled", $C2948="failed")</f>
        <v>1</v>
      </c>
      <c r="G2948" t="str">
        <f t="shared" ref="G2948:G3011" si="186">IF($E2948, D2948, "")</f>
        <v/>
      </c>
      <c r="H2948">
        <f t="shared" ref="H2948:H3011" si="187">IF(F2948, D2948, "")</f>
        <v>0</v>
      </c>
    </row>
    <row r="2949" spans="2:8" x14ac:dyDescent="0.35">
      <c r="B2949" s="6">
        <v>2946</v>
      </c>
      <c r="C2949" t="str">
        <f>INDEX(state,MATCH(Bonus_StatAn!$B2949,Analysis!$A:$A,0))</f>
        <v>failed</v>
      </c>
      <c r="D2949" s="6">
        <f>INDEX(backers,MATCH(Bonus_StatAn!$B2949,Analysis!$A:$A,0))</f>
        <v>2</v>
      </c>
      <c r="E2949" t="b">
        <f t="shared" si="184"/>
        <v>0</v>
      </c>
      <c r="F2949" t="b">
        <f t="shared" si="185"/>
        <v>1</v>
      </c>
      <c r="G2949" t="str">
        <f t="shared" si="186"/>
        <v/>
      </c>
      <c r="H2949">
        <f t="shared" si="187"/>
        <v>2</v>
      </c>
    </row>
    <row r="2950" spans="2:8" x14ac:dyDescent="0.35">
      <c r="B2950" s="6">
        <v>2947</v>
      </c>
      <c r="C2950" t="str">
        <f>INDEX(state,MATCH(Bonus_StatAn!$B2950,Analysis!$A:$A,0))</f>
        <v>failed</v>
      </c>
      <c r="D2950" s="6">
        <f>INDEX(backers,MATCH(Bonus_StatAn!$B2950,Analysis!$A:$A,0))</f>
        <v>13</v>
      </c>
      <c r="E2950" t="b">
        <f t="shared" si="184"/>
        <v>0</v>
      </c>
      <c r="F2950" t="b">
        <f t="shared" si="185"/>
        <v>1</v>
      </c>
      <c r="G2950" t="str">
        <f t="shared" si="186"/>
        <v/>
      </c>
      <c r="H2950">
        <f t="shared" si="187"/>
        <v>13</v>
      </c>
    </row>
    <row r="2951" spans="2:8" x14ac:dyDescent="0.35">
      <c r="B2951" s="6">
        <v>2948</v>
      </c>
      <c r="C2951" t="str">
        <f>INDEX(state,MATCH(Bonus_StatAn!$B2951,Analysis!$A:$A,0))</f>
        <v>failed</v>
      </c>
      <c r="D2951" s="6">
        <f>INDEX(backers,MATCH(Bonus_StatAn!$B2951,Analysis!$A:$A,0))</f>
        <v>9</v>
      </c>
      <c r="E2951" t="b">
        <f t="shared" si="184"/>
        <v>0</v>
      </c>
      <c r="F2951" t="b">
        <f t="shared" si="185"/>
        <v>1</v>
      </c>
      <c r="G2951" t="str">
        <f t="shared" si="186"/>
        <v/>
      </c>
      <c r="H2951">
        <f t="shared" si="187"/>
        <v>9</v>
      </c>
    </row>
    <row r="2952" spans="2:8" x14ac:dyDescent="0.35">
      <c r="B2952" s="6">
        <v>2949</v>
      </c>
      <c r="C2952" t="str">
        <f>INDEX(state,MATCH(Bonus_StatAn!$B2952,Analysis!$A:$A,0))</f>
        <v>failed</v>
      </c>
      <c r="D2952" s="6">
        <f>INDEX(backers,MATCH(Bonus_StatAn!$B2952,Analysis!$A:$A,0))</f>
        <v>2</v>
      </c>
      <c r="E2952" t="b">
        <f t="shared" si="184"/>
        <v>0</v>
      </c>
      <c r="F2952" t="b">
        <f t="shared" si="185"/>
        <v>1</v>
      </c>
      <c r="G2952" t="str">
        <f t="shared" si="186"/>
        <v/>
      </c>
      <c r="H2952">
        <f t="shared" si="187"/>
        <v>2</v>
      </c>
    </row>
    <row r="2953" spans="2:8" x14ac:dyDescent="0.35">
      <c r="B2953" s="6">
        <v>2950</v>
      </c>
      <c r="C2953" t="str">
        <f>INDEX(state,MATCH(Bonus_StatAn!$B2953,Analysis!$A:$A,0))</f>
        <v>failed</v>
      </c>
      <c r="D2953" s="6">
        <f>INDEX(backers,MATCH(Bonus_StatAn!$B2953,Analysis!$A:$A,0))</f>
        <v>0</v>
      </c>
      <c r="E2953" t="b">
        <f t="shared" si="184"/>
        <v>0</v>
      </c>
      <c r="F2953" t="b">
        <f t="shared" si="185"/>
        <v>1</v>
      </c>
      <c r="G2953" t="str">
        <f t="shared" si="186"/>
        <v/>
      </c>
      <c r="H2953">
        <f t="shared" si="187"/>
        <v>0</v>
      </c>
    </row>
    <row r="2954" spans="2:8" x14ac:dyDescent="0.35">
      <c r="B2954" s="6">
        <v>2951</v>
      </c>
      <c r="C2954" t="str">
        <f>INDEX(state,MATCH(Bonus_StatAn!$B2954,Analysis!$A:$A,0))</f>
        <v>canceled</v>
      </c>
      <c r="D2954" s="6">
        <f>INDEX(backers,MATCH(Bonus_StatAn!$B2954,Analysis!$A:$A,0))</f>
        <v>58</v>
      </c>
      <c r="E2954" t="b">
        <f t="shared" si="184"/>
        <v>0</v>
      </c>
      <c r="F2954" t="b">
        <f t="shared" si="185"/>
        <v>1</v>
      </c>
      <c r="G2954" t="str">
        <f t="shared" si="186"/>
        <v/>
      </c>
      <c r="H2954">
        <f t="shared" si="187"/>
        <v>58</v>
      </c>
    </row>
    <row r="2955" spans="2:8" x14ac:dyDescent="0.35">
      <c r="B2955" s="6">
        <v>2952</v>
      </c>
      <c r="C2955" t="str">
        <f>INDEX(state,MATCH(Bonus_StatAn!$B2955,Analysis!$A:$A,0))</f>
        <v>canceled</v>
      </c>
      <c r="D2955" s="6">
        <f>INDEX(backers,MATCH(Bonus_StatAn!$B2955,Analysis!$A:$A,0))</f>
        <v>8</v>
      </c>
      <c r="E2955" t="b">
        <f t="shared" si="184"/>
        <v>0</v>
      </c>
      <c r="F2955" t="b">
        <f t="shared" si="185"/>
        <v>1</v>
      </c>
      <c r="G2955" t="str">
        <f t="shared" si="186"/>
        <v/>
      </c>
      <c r="H2955">
        <f t="shared" si="187"/>
        <v>8</v>
      </c>
    </row>
    <row r="2956" spans="2:8" x14ac:dyDescent="0.35">
      <c r="B2956" s="6">
        <v>2953</v>
      </c>
      <c r="C2956" t="str">
        <f>INDEX(state,MATCH(Bonus_StatAn!$B2956,Analysis!$A:$A,0))</f>
        <v>canceled</v>
      </c>
      <c r="D2956" s="6">
        <f>INDEX(backers,MATCH(Bonus_StatAn!$B2956,Analysis!$A:$A,0))</f>
        <v>3</v>
      </c>
      <c r="E2956" t="b">
        <f t="shared" si="184"/>
        <v>0</v>
      </c>
      <c r="F2956" t="b">
        <f t="shared" si="185"/>
        <v>1</v>
      </c>
      <c r="G2956" t="str">
        <f t="shared" si="186"/>
        <v/>
      </c>
      <c r="H2956">
        <f t="shared" si="187"/>
        <v>3</v>
      </c>
    </row>
    <row r="2957" spans="2:8" x14ac:dyDescent="0.35">
      <c r="B2957" s="6">
        <v>2954</v>
      </c>
      <c r="C2957" t="str">
        <f>INDEX(state,MATCH(Bonus_StatAn!$B2957,Analysis!$A:$A,0))</f>
        <v>canceled</v>
      </c>
      <c r="D2957" s="6">
        <f>INDEX(backers,MATCH(Bonus_StatAn!$B2957,Analysis!$A:$A,0))</f>
        <v>0</v>
      </c>
      <c r="E2957" t="b">
        <f t="shared" si="184"/>
        <v>0</v>
      </c>
      <c r="F2957" t="b">
        <f t="shared" si="185"/>
        <v>1</v>
      </c>
      <c r="G2957" t="str">
        <f t="shared" si="186"/>
        <v/>
      </c>
      <c r="H2957">
        <f t="shared" si="187"/>
        <v>0</v>
      </c>
    </row>
    <row r="2958" spans="2:8" x14ac:dyDescent="0.35">
      <c r="B2958" s="6">
        <v>2955</v>
      </c>
      <c r="C2958" t="str">
        <f>INDEX(state,MATCH(Bonus_StatAn!$B2958,Analysis!$A:$A,0))</f>
        <v>canceled</v>
      </c>
      <c r="D2958" s="6">
        <f>INDEX(backers,MATCH(Bonus_StatAn!$B2958,Analysis!$A:$A,0))</f>
        <v>11</v>
      </c>
      <c r="E2958" t="b">
        <f t="shared" si="184"/>
        <v>0</v>
      </c>
      <c r="F2958" t="b">
        <f t="shared" si="185"/>
        <v>1</v>
      </c>
      <c r="G2958" t="str">
        <f t="shared" si="186"/>
        <v/>
      </c>
      <c r="H2958">
        <f t="shared" si="187"/>
        <v>11</v>
      </c>
    </row>
    <row r="2959" spans="2:8" x14ac:dyDescent="0.35">
      <c r="B2959" s="6">
        <v>2956</v>
      </c>
      <c r="C2959" t="str">
        <f>INDEX(state,MATCH(Bonus_StatAn!$B2959,Analysis!$A:$A,0))</f>
        <v>canceled</v>
      </c>
      <c r="D2959" s="6">
        <f>INDEX(backers,MATCH(Bonus_StatAn!$B2959,Analysis!$A:$A,0))</f>
        <v>20</v>
      </c>
      <c r="E2959" t="b">
        <f t="shared" si="184"/>
        <v>0</v>
      </c>
      <c r="F2959" t="b">
        <f t="shared" si="185"/>
        <v>1</v>
      </c>
      <c r="G2959" t="str">
        <f t="shared" si="186"/>
        <v/>
      </c>
      <c r="H2959">
        <f t="shared" si="187"/>
        <v>20</v>
      </c>
    </row>
    <row r="2960" spans="2:8" x14ac:dyDescent="0.35">
      <c r="B2960" s="6">
        <v>2957</v>
      </c>
      <c r="C2960" t="str">
        <f>INDEX(state,MATCH(Bonus_StatAn!$B2960,Analysis!$A:$A,0))</f>
        <v>canceled</v>
      </c>
      <c r="D2960" s="6">
        <f>INDEX(backers,MATCH(Bonus_StatAn!$B2960,Analysis!$A:$A,0))</f>
        <v>3</v>
      </c>
      <c r="E2960" t="b">
        <f t="shared" si="184"/>
        <v>0</v>
      </c>
      <c r="F2960" t="b">
        <f t="shared" si="185"/>
        <v>1</v>
      </c>
      <c r="G2960" t="str">
        <f t="shared" si="186"/>
        <v/>
      </c>
      <c r="H2960">
        <f t="shared" si="187"/>
        <v>3</v>
      </c>
    </row>
    <row r="2961" spans="2:8" x14ac:dyDescent="0.35">
      <c r="B2961" s="6">
        <v>2958</v>
      </c>
      <c r="C2961" t="str">
        <f>INDEX(state,MATCH(Bonus_StatAn!$B2961,Analysis!$A:$A,0))</f>
        <v>canceled</v>
      </c>
      <c r="D2961" s="6">
        <f>INDEX(backers,MATCH(Bonus_StatAn!$B2961,Analysis!$A:$A,0))</f>
        <v>0</v>
      </c>
      <c r="E2961" t="b">
        <f t="shared" si="184"/>
        <v>0</v>
      </c>
      <c r="F2961" t="b">
        <f t="shared" si="185"/>
        <v>1</v>
      </c>
      <c r="G2961" t="str">
        <f t="shared" si="186"/>
        <v/>
      </c>
      <c r="H2961">
        <f t="shared" si="187"/>
        <v>0</v>
      </c>
    </row>
    <row r="2962" spans="2:8" x14ac:dyDescent="0.35">
      <c r="B2962" s="6">
        <v>2959</v>
      </c>
      <c r="C2962" t="str">
        <f>INDEX(state,MATCH(Bonus_StatAn!$B2962,Analysis!$A:$A,0))</f>
        <v>canceled</v>
      </c>
      <c r="D2962" s="6">
        <f>INDEX(backers,MATCH(Bonus_StatAn!$B2962,Analysis!$A:$A,0))</f>
        <v>0</v>
      </c>
      <c r="E2962" t="b">
        <f t="shared" si="184"/>
        <v>0</v>
      </c>
      <c r="F2962" t="b">
        <f t="shared" si="185"/>
        <v>1</v>
      </c>
      <c r="G2962" t="str">
        <f t="shared" si="186"/>
        <v/>
      </c>
      <c r="H2962">
        <f t="shared" si="187"/>
        <v>0</v>
      </c>
    </row>
    <row r="2963" spans="2:8" x14ac:dyDescent="0.35">
      <c r="B2963" s="6">
        <v>2960</v>
      </c>
      <c r="C2963" t="str">
        <f>INDEX(state,MATCH(Bonus_StatAn!$B2963,Analysis!$A:$A,0))</f>
        <v>canceled</v>
      </c>
      <c r="D2963" s="6">
        <f>INDEX(backers,MATCH(Bonus_StatAn!$B2963,Analysis!$A:$A,0))</f>
        <v>0</v>
      </c>
      <c r="E2963" t="b">
        <f t="shared" si="184"/>
        <v>0</v>
      </c>
      <c r="F2963" t="b">
        <f t="shared" si="185"/>
        <v>1</v>
      </c>
      <c r="G2963" t="str">
        <f t="shared" si="186"/>
        <v/>
      </c>
      <c r="H2963">
        <f t="shared" si="187"/>
        <v>0</v>
      </c>
    </row>
    <row r="2964" spans="2:8" x14ac:dyDescent="0.35">
      <c r="B2964" s="6">
        <v>2961</v>
      </c>
      <c r="C2964" t="str">
        <f>INDEX(state,MATCH(Bonus_StatAn!$B2964,Analysis!$A:$A,0))</f>
        <v>successful</v>
      </c>
      <c r="D2964" s="6">
        <f>INDEX(backers,MATCH(Bonus_StatAn!$B2964,Analysis!$A:$A,0))</f>
        <v>108</v>
      </c>
      <c r="E2964" t="b">
        <f t="shared" si="184"/>
        <v>1</v>
      </c>
      <c r="F2964" t="b">
        <f t="shared" si="185"/>
        <v>0</v>
      </c>
      <c r="G2964">
        <f t="shared" si="186"/>
        <v>108</v>
      </c>
      <c r="H2964" t="str">
        <f t="shared" si="187"/>
        <v/>
      </c>
    </row>
    <row r="2965" spans="2:8" x14ac:dyDescent="0.35">
      <c r="B2965" s="6">
        <v>2962</v>
      </c>
      <c r="C2965" t="str">
        <f>INDEX(state,MATCH(Bonus_StatAn!$B2965,Analysis!$A:$A,0))</f>
        <v>successful</v>
      </c>
      <c r="D2965" s="6">
        <f>INDEX(backers,MATCH(Bonus_StatAn!$B2965,Analysis!$A:$A,0))</f>
        <v>20</v>
      </c>
      <c r="E2965" t="b">
        <f t="shared" si="184"/>
        <v>1</v>
      </c>
      <c r="F2965" t="b">
        <f t="shared" si="185"/>
        <v>0</v>
      </c>
      <c r="G2965">
        <f t="shared" si="186"/>
        <v>20</v>
      </c>
      <c r="H2965" t="str">
        <f t="shared" si="187"/>
        <v/>
      </c>
    </row>
    <row r="2966" spans="2:8" x14ac:dyDescent="0.35">
      <c r="B2966" s="6">
        <v>2963</v>
      </c>
      <c r="C2966" t="str">
        <f>INDEX(state,MATCH(Bonus_StatAn!$B2966,Analysis!$A:$A,0))</f>
        <v>successful</v>
      </c>
      <c r="D2966" s="6">
        <f>INDEX(backers,MATCH(Bonus_StatAn!$B2966,Analysis!$A:$A,0))</f>
        <v>98</v>
      </c>
      <c r="E2966" t="b">
        <f t="shared" si="184"/>
        <v>1</v>
      </c>
      <c r="F2966" t="b">
        <f t="shared" si="185"/>
        <v>0</v>
      </c>
      <c r="G2966">
        <f t="shared" si="186"/>
        <v>98</v>
      </c>
      <c r="H2966" t="str">
        <f t="shared" si="187"/>
        <v/>
      </c>
    </row>
    <row r="2967" spans="2:8" x14ac:dyDescent="0.35">
      <c r="B2967" s="6">
        <v>2964</v>
      </c>
      <c r="C2967" t="str">
        <f>INDEX(state,MATCH(Bonus_StatAn!$B2967,Analysis!$A:$A,0))</f>
        <v>successful</v>
      </c>
      <c r="D2967" s="6">
        <f>INDEX(backers,MATCH(Bonus_StatAn!$B2967,Analysis!$A:$A,0))</f>
        <v>196</v>
      </c>
      <c r="E2967" t="b">
        <f t="shared" si="184"/>
        <v>1</v>
      </c>
      <c r="F2967" t="b">
        <f t="shared" si="185"/>
        <v>0</v>
      </c>
      <c r="G2967">
        <f t="shared" si="186"/>
        <v>196</v>
      </c>
      <c r="H2967" t="str">
        <f t="shared" si="187"/>
        <v/>
      </c>
    </row>
    <row r="2968" spans="2:8" x14ac:dyDescent="0.35">
      <c r="B2968" s="6">
        <v>2965</v>
      </c>
      <c r="C2968" t="str">
        <f>INDEX(state,MATCH(Bonus_StatAn!$B2968,Analysis!$A:$A,0))</f>
        <v>successful</v>
      </c>
      <c r="D2968" s="6">
        <f>INDEX(backers,MATCH(Bonus_StatAn!$B2968,Analysis!$A:$A,0))</f>
        <v>39</v>
      </c>
      <c r="E2968" t="b">
        <f t="shared" si="184"/>
        <v>1</v>
      </c>
      <c r="F2968" t="b">
        <f t="shared" si="185"/>
        <v>0</v>
      </c>
      <c r="G2968">
        <f t="shared" si="186"/>
        <v>39</v>
      </c>
      <c r="H2968" t="str">
        <f t="shared" si="187"/>
        <v/>
      </c>
    </row>
    <row r="2969" spans="2:8" x14ac:dyDescent="0.35">
      <c r="B2969" s="6">
        <v>2966</v>
      </c>
      <c r="C2969" t="str">
        <f>INDEX(state,MATCH(Bonus_StatAn!$B2969,Analysis!$A:$A,0))</f>
        <v>successful</v>
      </c>
      <c r="D2969" s="6">
        <f>INDEX(backers,MATCH(Bonus_StatAn!$B2969,Analysis!$A:$A,0))</f>
        <v>128</v>
      </c>
      <c r="E2969" t="b">
        <f t="shared" si="184"/>
        <v>1</v>
      </c>
      <c r="F2969" t="b">
        <f t="shared" si="185"/>
        <v>0</v>
      </c>
      <c r="G2969">
        <f t="shared" si="186"/>
        <v>128</v>
      </c>
      <c r="H2969" t="str">
        <f t="shared" si="187"/>
        <v/>
      </c>
    </row>
    <row r="2970" spans="2:8" x14ac:dyDescent="0.35">
      <c r="B2970" s="6">
        <v>2967</v>
      </c>
      <c r="C2970" t="str">
        <f>INDEX(state,MATCH(Bonus_StatAn!$B2970,Analysis!$A:$A,0))</f>
        <v>successful</v>
      </c>
      <c r="D2970" s="6">
        <f>INDEX(backers,MATCH(Bonus_StatAn!$B2970,Analysis!$A:$A,0))</f>
        <v>71</v>
      </c>
      <c r="E2970" t="b">
        <f t="shared" si="184"/>
        <v>1</v>
      </c>
      <c r="F2970" t="b">
        <f t="shared" si="185"/>
        <v>0</v>
      </c>
      <c r="G2970">
        <f t="shared" si="186"/>
        <v>71</v>
      </c>
      <c r="H2970" t="str">
        <f t="shared" si="187"/>
        <v/>
      </c>
    </row>
    <row r="2971" spans="2:8" x14ac:dyDescent="0.35">
      <c r="B2971" s="6">
        <v>2968</v>
      </c>
      <c r="C2971" t="str">
        <f>INDEX(state,MATCH(Bonus_StatAn!$B2971,Analysis!$A:$A,0))</f>
        <v>successful</v>
      </c>
      <c r="D2971" s="6">
        <f>INDEX(backers,MATCH(Bonus_StatAn!$B2971,Analysis!$A:$A,0))</f>
        <v>47</v>
      </c>
      <c r="E2971" t="b">
        <f t="shared" si="184"/>
        <v>1</v>
      </c>
      <c r="F2971" t="b">
        <f t="shared" si="185"/>
        <v>0</v>
      </c>
      <c r="G2971">
        <f t="shared" si="186"/>
        <v>47</v>
      </c>
      <c r="H2971" t="str">
        <f t="shared" si="187"/>
        <v/>
      </c>
    </row>
    <row r="2972" spans="2:8" x14ac:dyDescent="0.35">
      <c r="B2972" s="6">
        <v>2969</v>
      </c>
      <c r="C2972" t="str">
        <f>INDEX(state,MATCH(Bonus_StatAn!$B2972,Analysis!$A:$A,0))</f>
        <v>successful</v>
      </c>
      <c r="D2972" s="6">
        <f>INDEX(backers,MATCH(Bonus_StatAn!$B2972,Analysis!$A:$A,0))</f>
        <v>17</v>
      </c>
      <c r="E2972" t="b">
        <f t="shared" si="184"/>
        <v>1</v>
      </c>
      <c r="F2972" t="b">
        <f t="shared" si="185"/>
        <v>0</v>
      </c>
      <c r="G2972">
        <f t="shared" si="186"/>
        <v>17</v>
      </c>
      <c r="H2972" t="str">
        <f t="shared" si="187"/>
        <v/>
      </c>
    </row>
    <row r="2973" spans="2:8" x14ac:dyDescent="0.35">
      <c r="B2973" s="6">
        <v>2970</v>
      </c>
      <c r="C2973" t="str">
        <f>INDEX(state,MATCH(Bonus_StatAn!$B2973,Analysis!$A:$A,0))</f>
        <v>successful</v>
      </c>
      <c r="D2973" s="6">
        <f>INDEX(backers,MATCH(Bonus_StatAn!$B2973,Analysis!$A:$A,0))</f>
        <v>91</v>
      </c>
      <c r="E2973" t="b">
        <f t="shared" si="184"/>
        <v>1</v>
      </c>
      <c r="F2973" t="b">
        <f t="shared" si="185"/>
        <v>0</v>
      </c>
      <c r="G2973">
        <f t="shared" si="186"/>
        <v>91</v>
      </c>
      <c r="H2973" t="str">
        <f t="shared" si="187"/>
        <v/>
      </c>
    </row>
    <row r="2974" spans="2:8" x14ac:dyDescent="0.35">
      <c r="B2974" s="6">
        <v>2971</v>
      </c>
      <c r="C2974" t="str">
        <f>INDEX(state,MATCH(Bonus_StatAn!$B2974,Analysis!$A:$A,0))</f>
        <v>successful</v>
      </c>
      <c r="D2974" s="6">
        <f>INDEX(backers,MATCH(Bonus_StatAn!$B2974,Analysis!$A:$A,0))</f>
        <v>43</v>
      </c>
      <c r="E2974" t="b">
        <f t="shared" si="184"/>
        <v>1</v>
      </c>
      <c r="F2974" t="b">
        <f t="shared" si="185"/>
        <v>0</v>
      </c>
      <c r="G2974">
        <f t="shared" si="186"/>
        <v>43</v>
      </c>
      <c r="H2974" t="str">
        <f t="shared" si="187"/>
        <v/>
      </c>
    </row>
    <row r="2975" spans="2:8" x14ac:dyDescent="0.35">
      <c r="B2975" s="6">
        <v>2972</v>
      </c>
      <c r="C2975" t="str">
        <f>INDEX(state,MATCH(Bonus_StatAn!$B2975,Analysis!$A:$A,0))</f>
        <v>successful</v>
      </c>
      <c r="D2975" s="6">
        <f>INDEX(backers,MATCH(Bonus_StatAn!$B2975,Analysis!$A:$A,0))</f>
        <v>17</v>
      </c>
      <c r="E2975" t="b">
        <f t="shared" si="184"/>
        <v>1</v>
      </c>
      <c r="F2975" t="b">
        <f t="shared" si="185"/>
        <v>0</v>
      </c>
      <c r="G2975">
        <f t="shared" si="186"/>
        <v>17</v>
      </c>
      <c r="H2975" t="str">
        <f t="shared" si="187"/>
        <v/>
      </c>
    </row>
    <row r="2976" spans="2:8" x14ac:dyDescent="0.35">
      <c r="B2976" s="6">
        <v>2973</v>
      </c>
      <c r="C2976" t="str">
        <f>INDEX(state,MATCH(Bonus_StatAn!$B2976,Analysis!$A:$A,0))</f>
        <v>successful</v>
      </c>
      <c r="D2976" s="6">
        <f>INDEX(backers,MATCH(Bonus_StatAn!$B2976,Analysis!$A:$A,0))</f>
        <v>33</v>
      </c>
      <c r="E2976" t="b">
        <f t="shared" si="184"/>
        <v>1</v>
      </c>
      <c r="F2976" t="b">
        <f t="shared" si="185"/>
        <v>0</v>
      </c>
      <c r="G2976">
        <f t="shared" si="186"/>
        <v>33</v>
      </c>
      <c r="H2976" t="str">
        <f t="shared" si="187"/>
        <v/>
      </c>
    </row>
    <row r="2977" spans="2:8" x14ac:dyDescent="0.35">
      <c r="B2977" s="6">
        <v>2974</v>
      </c>
      <c r="C2977" t="str">
        <f>INDEX(state,MATCH(Bonus_StatAn!$B2977,Analysis!$A:$A,0))</f>
        <v>successful</v>
      </c>
      <c r="D2977" s="6">
        <f>INDEX(backers,MATCH(Bonus_StatAn!$B2977,Analysis!$A:$A,0))</f>
        <v>87</v>
      </c>
      <c r="E2977" t="b">
        <f t="shared" si="184"/>
        <v>1</v>
      </c>
      <c r="F2977" t="b">
        <f t="shared" si="185"/>
        <v>0</v>
      </c>
      <c r="G2977">
        <f t="shared" si="186"/>
        <v>87</v>
      </c>
      <c r="H2977" t="str">
        <f t="shared" si="187"/>
        <v/>
      </c>
    </row>
    <row r="2978" spans="2:8" x14ac:dyDescent="0.35">
      <c r="B2978" s="6">
        <v>2975</v>
      </c>
      <c r="C2978" t="str">
        <f>INDEX(state,MATCH(Bonus_StatAn!$B2978,Analysis!$A:$A,0))</f>
        <v>successful</v>
      </c>
      <c r="D2978" s="6">
        <f>INDEX(backers,MATCH(Bonus_StatAn!$B2978,Analysis!$A:$A,0))</f>
        <v>113</v>
      </c>
      <c r="E2978" t="b">
        <f t="shared" si="184"/>
        <v>1</v>
      </c>
      <c r="F2978" t="b">
        <f t="shared" si="185"/>
        <v>0</v>
      </c>
      <c r="G2978">
        <f t="shared" si="186"/>
        <v>113</v>
      </c>
      <c r="H2978" t="str">
        <f t="shared" si="187"/>
        <v/>
      </c>
    </row>
    <row r="2979" spans="2:8" x14ac:dyDescent="0.35">
      <c r="B2979" s="6">
        <v>2976</v>
      </c>
      <c r="C2979" t="str">
        <f>INDEX(state,MATCH(Bonus_StatAn!$B2979,Analysis!$A:$A,0))</f>
        <v>successful</v>
      </c>
      <c r="D2979" s="6">
        <f>INDEX(backers,MATCH(Bonus_StatAn!$B2979,Analysis!$A:$A,0))</f>
        <v>14</v>
      </c>
      <c r="E2979" t="b">
        <f t="shared" si="184"/>
        <v>1</v>
      </c>
      <c r="F2979" t="b">
        <f t="shared" si="185"/>
        <v>0</v>
      </c>
      <c r="G2979">
        <f t="shared" si="186"/>
        <v>14</v>
      </c>
      <c r="H2979" t="str">
        <f t="shared" si="187"/>
        <v/>
      </c>
    </row>
    <row r="2980" spans="2:8" x14ac:dyDescent="0.35">
      <c r="B2980" s="6">
        <v>2977</v>
      </c>
      <c r="C2980" t="str">
        <f>INDEX(state,MATCH(Bonus_StatAn!$B2980,Analysis!$A:$A,0))</f>
        <v>successful</v>
      </c>
      <c r="D2980" s="6">
        <f>INDEX(backers,MATCH(Bonus_StatAn!$B2980,Analysis!$A:$A,0))</f>
        <v>30</v>
      </c>
      <c r="E2980" t="b">
        <f t="shared" si="184"/>
        <v>1</v>
      </c>
      <c r="F2980" t="b">
        <f t="shared" si="185"/>
        <v>0</v>
      </c>
      <c r="G2980">
        <f t="shared" si="186"/>
        <v>30</v>
      </c>
      <c r="H2980" t="str">
        <f t="shared" si="187"/>
        <v/>
      </c>
    </row>
    <row r="2981" spans="2:8" x14ac:dyDescent="0.35">
      <c r="B2981" s="6">
        <v>2978</v>
      </c>
      <c r="C2981" t="str">
        <f>INDEX(state,MATCH(Bonus_StatAn!$B2981,Analysis!$A:$A,0))</f>
        <v>successful</v>
      </c>
      <c r="D2981" s="6">
        <f>INDEX(backers,MATCH(Bonus_StatAn!$B2981,Analysis!$A:$A,0))</f>
        <v>16</v>
      </c>
      <c r="E2981" t="b">
        <f t="shared" si="184"/>
        <v>1</v>
      </c>
      <c r="F2981" t="b">
        <f t="shared" si="185"/>
        <v>0</v>
      </c>
      <c r="G2981">
        <f t="shared" si="186"/>
        <v>16</v>
      </c>
      <c r="H2981" t="str">
        <f t="shared" si="187"/>
        <v/>
      </c>
    </row>
    <row r="2982" spans="2:8" x14ac:dyDescent="0.35">
      <c r="B2982" s="6">
        <v>2979</v>
      </c>
      <c r="C2982" t="str">
        <f>INDEX(state,MATCH(Bonus_StatAn!$B2982,Analysis!$A:$A,0))</f>
        <v>successful</v>
      </c>
      <c r="D2982" s="6">
        <f>INDEX(backers,MATCH(Bonus_StatAn!$B2982,Analysis!$A:$A,0))</f>
        <v>46</v>
      </c>
      <c r="E2982" t="b">
        <f t="shared" si="184"/>
        <v>1</v>
      </c>
      <c r="F2982" t="b">
        <f t="shared" si="185"/>
        <v>0</v>
      </c>
      <c r="G2982">
        <f t="shared" si="186"/>
        <v>46</v>
      </c>
      <c r="H2982" t="str">
        <f t="shared" si="187"/>
        <v/>
      </c>
    </row>
    <row r="2983" spans="2:8" x14ac:dyDescent="0.35">
      <c r="B2983" s="6">
        <v>2980</v>
      </c>
      <c r="C2983" t="str">
        <f>INDEX(state,MATCH(Bonus_StatAn!$B2983,Analysis!$A:$A,0))</f>
        <v>successful</v>
      </c>
      <c r="D2983" s="6">
        <f>INDEX(backers,MATCH(Bonus_StatAn!$B2983,Analysis!$A:$A,0))</f>
        <v>24</v>
      </c>
      <c r="E2983" t="b">
        <f t="shared" si="184"/>
        <v>1</v>
      </c>
      <c r="F2983" t="b">
        <f t="shared" si="185"/>
        <v>0</v>
      </c>
      <c r="G2983">
        <f t="shared" si="186"/>
        <v>24</v>
      </c>
      <c r="H2983" t="str">
        <f t="shared" si="187"/>
        <v/>
      </c>
    </row>
    <row r="2984" spans="2:8" x14ac:dyDescent="0.35">
      <c r="B2984" s="6">
        <v>2981</v>
      </c>
      <c r="C2984" t="str">
        <f>INDEX(state,MATCH(Bonus_StatAn!$B2984,Analysis!$A:$A,0))</f>
        <v>successful</v>
      </c>
      <c r="D2984" s="6">
        <f>INDEX(backers,MATCH(Bonus_StatAn!$B2984,Analysis!$A:$A,0))</f>
        <v>97</v>
      </c>
      <c r="E2984" t="b">
        <f t="shared" si="184"/>
        <v>1</v>
      </c>
      <c r="F2984" t="b">
        <f t="shared" si="185"/>
        <v>0</v>
      </c>
      <c r="G2984">
        <f t="shared" si="186"/>
        <v>97</v>
      </c>
      <c r="H2984" t="str">
        <f t="shared" si="187"/>
        <v/>
      </c>
    </row>
    <row r="2985" spans="2:8" x14ac:dyDescent="0.35">
      <c r="B2985" s="6">
        <v>2982</v>
      </c>
      <c r="C2985" t="str">
        <f>INDEX(state,MATCH(Bonus_StatAn!$B2985,Analysis!$A:$A,0))</f>
        <v>successful</v>
      </c>
      <c r="D2985" s="6">
        <f>INDEX(backers,MATCH(Bonus_StatAn!$B2985,Analysis!$A:$A,0))</f>
        <v>59</v>
      </c>
      <c r="E2985" t="b">
        <f t="shared" si="184"/>
        <v>1</v>
      </c>
      <c r="F2985" t="b">
        <f t="shared" si="185"/>
        <v>0</v>
      </c>
      <c r="G2985">
        <f t="shared" si="186"/>
        <v>59</v>
      </c>
      <c r="H2985" t="str">
        <f t="shared" si="187"/>
        <v/>
      </c>
    </row>
    <row r="2986" spans="2:8" x14ac:dyDescent="0.35">
      <c r="B2986" s="6">
        <v>2983</v>
      </c>
      <c r="C2986" t="str">
        <f>INDEX(state,MATCH(Bonus_StatAn!$B2986,Analysis!$A:$A,0))</f>
        <v>successful</v>
      </c>
      <c r="D2986" s="6">
        <f>INDEX(backers,MATCH(Bonus_StatAn!$B2986,Analysis!$A:$A,0))</f>
        <v>1095</v>
      </c>
      <c r="E2986" t="b">
        <f t="shared" si="184"/>
        <v>1</v>
      </c>
      <c r="F2986" t="b">
        <f t="shared" si="185"/>
        <v>0</v>
      </c>
      <c r="G2986">
        <f t="shared" si="186"/>
        <v>1095</v>
      </c>
      <c r="H2986" t="str">
        <f t="shared" si="187"/>
        <v/>
      </c>
    </row>
    <row r="2987" spans="2:8" x14ac:dyDescent="0.35">
      <c r="B2987" s="6">
        <v>2984</v>
      </c>
      <c r="C2987" t="str">
        <f>INDEX(state,MATCH(Bonus_StatAn!$B2987,Analysis!$A:$A,0))</f>
        <v>successful</v>
      </c>
      <c r="D2987" s="6">
        <f>INDEX(backers,MATCH(Bonus_StatAn!$B2987,Analysis!$A:$A,0))</f>
        <v>218</v>
      </c>
      <c r="E2987" t="b">
        <f t="shared" si="184"/>
        <v>1</v>
      </c>
      <c r="F2987" t="b">
        <f t="shared" si="185"/>
        <v>0</v>
      </c>
      <c r="G2987">
        <f t="shared" si="186"/>
        <v>218</v>
      </c>
      <c r="H2987" t="str">
        <f t="shared" si="187"/>
        <v/>
      </c>
    </row>
    <row r="2988" spans="2:8" x14ac:dyDescent="0.35">
      <c r="B2988" s="6">
        <v>2985</v>
      </c>
      <c r="C2988" t="str">
        <f>INDEX(state,MATCH(Bonus_StatAn!$B2988,Analysis!$A:$A,0))</f>
        <v>successful</v>
      </c>
      <c r="D2988" s="6">
        <f>INDEX(backers,MATCH(Bonus_StatAn!$B2988,Analysis!$A:$A,0))</f>
        <v>111</v>
      </c>
      <c r="E2988" t="b">
        <f t="shared" si="184"/>
        <v>1</v>
      </c>
      <c r="F2988" t="b">
        <f t="shared" si="185"/>
        <v>0</v>
      </c>
      <c r="G2988">
        <f t="shared" si="186"/>
        <v>111</v>
      </c>
      <c r="H2988" t="str">
        <f t="shared" si="187"/>
        <v/>
      </c>
    </row>
    <row r="2989" spans="2:8" x14ac:dyDescent="0.35">
      <c r="B2989" s="6">
        <v>2986</v>
      </c>
      <c r="C2989" t="str">
        <f>INDEX(state,MATCH(Bonus_StatAn!$B2989,Analysis!$A:$A,0))</f>
        <v>successful</v>
      </c>
      <c r="D2989" s="6">
        <f>INDEX(backers,MATCH(Bonus_StatAn!$B2989,Analysis!$A:$A,0))</f>
        <v>56</v>
      </c>
      <c r="E2989" t="b">
        <f t="shared" si="184"/>
        <v>1</v>
      </c>
      <c r="F2989" t="b">
        <f t="shared" si="185"/>
        <v>0</v>
      </c>
      <c r="G2989">
        <f t="shared" si="186"/>
        <v>56</v>
      </c>
      <c r="H2989" t="str">
        <f t="shared" si="187"/>
        <v/>
      </c>
    </row>
    <row r="2990" spans="2:8" x14ac:dyDescent="0.35">
      <c r="B2990" s="6">
        <v>2987</v>
      </c>
      <c r="C2990" t="str">
        <f>INDEX(state,MATCH(Bonus_StatAn!$B2990,Analysis!$A:$A,0))</f>
        <v>successful</v>
      </c>
      <c r="D2990" s="6">
        <f>INDEX(backers,MATCH(Bonus_StatAn!$B2990,Analysis!$A:$A,0))</f>
        <v>265</v>
      </c>
      <c r="E2990" t="b">
        <f t="shared" si="184"/>
        <v>1</v>
      </c>
      <c r="F2990" t="b">
        <f t="shared" si="185"/>
        <v>0</v>
      </c>
      <c r="G2990">
        <f t="shared" si="186"/>
        <v>265</v>
      </c>
      <c r="H2990" t="str">
        <f t="shared" si="187"/>
        <v/>
      </c>
    </row>
    <row r="2991" spans="2:8" x14ac:dyDescent="0.35">
      <c r="B2991" s="6">
        <v>2988</v>
      </c>
      <c r="C2991" t="str">
        <f>INDEX(state,MATCH(Bonus_StatAn!$B2991,Analysis!$A:$A,0))</f>
        <v>successful</v>
      </c>
      <c r="D2991" s="6">
        <f>INDEX(backers,MATCH(Bonus_StatAn!$B2991,Analysis!$A:$A,0))</f>
        <v>28</v>
      </c>
      <c r="E2991" t="b">
        <f t="shared" si="184"/>
        <v>1</v>
      </c>
      <c r="F2991" t="b">
        <f t="shared" si="185"/>
        <v>0</v>
      </c>
      <c r="G2991">
        <f t="shared" si="186"/>
        <v>28</v>
      </c>
      <c r="H2991" t="str">
        <f t="shared" si="187"/>
        <v/>
      </c>
    </row>
    <row r="2992" spans="2:8" x14ac:dyDescent="0.35">
      <c r="B2992" s="6">
        <v>2989</v>
      </c>
      <c r="C2992" t="str">
        <f>INDEX(state,MATCH(Bonus_StatAn!$B2992,Analysis!$A:$A,0))</f>
        <v>successful</v>
      </c>
      <c r="D2992" s="6">
        <f>INDEX(backers,MATCH(Bonus_StatAn!$B2992,Analysis!$A:$A,0))</f>
        <v>364</v>
      </c>
      <c r="E2992" t="b">
        <f t="shared" si="184"/>
        <v>1</v>
      </c>
      <c r="F2992" t="b">
        <f t="shared" si="185"/>
        <v>0</v>
      </c>
      <c r="G2992">
        <f t="shared" si="186"/>
        <v>364</v>
      </c>
      <c r="H2992" t="str">
        <f t="shared" si="187"/>
        <v/>
      </c>
    </row>
    <row r="2993" spans="2:8" x14ac:dyDescent="0.35">
      <c r="B2993" s="6">
        <v>2990</v>
      </c>
      <c r="C2993" t="str">
        <f>INDEX(state,MATCH(Bonus_StatAn!$B2993,Analysis!$A:$A,0))</f>
        <v>successful</v>
      </c>
      <c r="D2993" s="6">
        <f>INDEX(backers,MATCH(Bonus_StatAn!$B2993,Analysis!$A:$A,0))</f>
        <v>27</v>
      </c>
      <c r="E2993" t="b">
        <f t="shared" si="184"/>
        <v>1</v>
      </c>
      <c r="F2993" t="b">
        <f t="shared" si="185"/>
        <v>0</v>
      </c>
      <c r="G2993">
        <f t="shared" si="186"/>
        <v>27</v>
      </c>
      <c r="H2993" t="str">
        <f t="shared" si="187"/>
        <v/>
      </c>
    </row>
    <row r="2994" spans="2:8" x14ac:dyDescent="0.35">
      <c r="B2994" s="6">
        <v>2991</v>
      </c>
      <c r="C2994" t="str">
        <f>INDEX(state,MATCH(Bonus_StatAn!$B2994,Analysis!$A:$A,0))</f>
        <v>successful</v>
      </c>
      <c r="D2994" s="6">
        <f>INDEX(backers,MATCH(Bonus_StatAn!$B2994,Analysis!$A:$A,0))</f>
        <v>93</v>
      </c>
      <c r="E2994" t="b">
        <f t="shared" si="184"/>
        <v>1</v>
      </c>
      <c r="F2994" t="b">
        <f t="shared" si="185"/>
        <v>0</v>
      </c>
      <c r="G2994">
        <f t="shared" si="186"/>
        <v>93</v>
      </c>
      <c r="H2994" t="str">
        <f t="shared" si="187"/>
        <v/>
      </c>
    </row>
    <row r="2995" spans="2:8" x14ac:dyDescent="0.35">
      <c r="B2995" s="6">
        <v>2992</v>
      </c>
      <c r="C2995" t="str">
        <f>INDEX(state,MATCH(Bonus_StatAn!$B2995,Analysis!$A:$A,0))</f>
        <v>successful</v>
      </c>
      <c r="D2995" s="6">
        <f>INDEX(backers,MATCH(Bonus_StatAn!$B2995,Analysis!$A:$A,0))</f>
        <v>64</v>
      </c>
      <c r="E2995" t="b">
        <f t="shared" si="184"/>
        <v>1</v>
      </c>
      <c r="F2995" t="b">
        <f t="shared" si="185"/>
        <v>0</v>
      </c>
      <c r="G2995">
        <f t="shared" si="186"/>
        <v>64</v>
      </c>
      <c r="H2995" t="str">
        <f t="shared" si="187"/>
        <v/>
      </c>
    </row>
    <row r="2996" spans="2:8" x14ac:dyDescent="0.35">
      <c r="B2996" s="6">
        <v>2993</v>
      </c>
      <c r="C2996" t="str">
        <f>INDEX(state,MATCH(Bonus_StatAn!$B2996,Analysis!$A:$A,0))</f>
        <v>successful</v>
      </c>
      <c r="D2996" s="6">
        <f>INDEX(backers,MATCH(Bonus_StatAn!$B2996,Analysis!$A:$A,0))</f>
        <v>22</v>
      </c>
      <c r="E2996" t="b">
        <f t="shared" si="184"/>
        <v>1</v>
      </c>
      <c r="F2996" t="b">
        <f t="shared" si="185"/>
        <v>0</v>
      </c>
      <c r="G2996">
        <f t="shared" si="186"/>
        <v>22</v>
      </c>
      <c r="H2996" t="str">
        <f t="shared" si="187"/>
        <v/>
      </c>
    </row>
    <row r="2997" spans="2:8" x14ac:dyDescent="0.35">
      <c r="B2997" s="6">
        <v>2994</v>
      </c>
      <c r="C2997" t="str">
        <f>INDEX(state,MATCH(Bonus_StatAn!$B2997,Analysis!$A:$A,0))</f>
        <v>successful</v>
      </c>
      <c r="D2997" s="6">
        <f>INDEX(backers,MATCH(Bonus_StatAn!$B2997,Analysis!$A:$A,0))</f>
        <v>59</v>
      </c>
      <c r="E2997" t="b">
        <f t="shared" si="184"/>
        <v>1</v>
      </c>
      <c r="F2997" t="b">
        <f t="shared" si="185"/>
        <v>0</v>
      </c>
      <c r="G2997">
        <f t="shared" si="186"/>
        <v>59</v>
      </c>
      <c r="H2997" t="str">
        <f t="shared" si="187"/>
        <v/>
      </c>
    </row>
    <row r="2998" spans="2:8" x14ac:dyDescent="0.35">
      <c r="B2998" s="6">
        <v>2995</v>
      </c>
      <c r="C2998" t="str">
        <f>INDEX(state,MATCH(Bonus_StatAn!$B2998,Analysis!$A:$A,0))</f>
        <v>successful</v>
      </c>
      <c r="D2998" s="6">
        <f>INDEX(backers,MATCH(Bonus_StatAn!$B2998,Analysis!$A:$A,0))</f>
        <v>249</v>
      </c>
      <c r="E2998" t="b">
        <f t="shared" si="184"/>
        <v>1</v>
      </c>
      <c r="F2998" t="b">
        <f t="shared" si="185"/>
        <v>0</v>
      </c>
      <c r="G2998">
        <f t="shared" si="186"/>
        <v>249</v>
      </c>
      <c r="H2998" t="str">
        <f t="shared" si="187"/>
        <v/>
      </c>
    </row>
    <row r="2999" spans="2:8" x14ac:dyDescent="0.35">
      <c r="B2999" s="6">
        <v>2996</v>
      </c>
      <c r="C2999" t="str">
        <f>INDEX(state,MATCH(Bonus_StatAn!$B2999,Analysis!$A:$A,0))</f>
        <v>successful</v>
      </c>
      <c r="D2999" s="6">
        <f>INDEX(backers,MATCH(Bonus_StatAn!$B2999,Analysis!$A:$A,0))</f>
        <v>392</v>
      </c>
      <c r="E2999" t="b">
        <f t="shared" si="184"/>
        <v>1</v>
      </c>
      <c r="F2999" t="b">
        <f t="shared" si="185"/>
        <v>0</v>
      </c>
      <c r="G2999">
        <f t="shared" si="186"/>
        <v>392</v>
      </c>
      <c r="H2999" t="str">
        <f t="shared" si="187"/>
        <v/>
      </c>
    </row>
    <row r="3000" spans="2:8" x14ac:dyDescent="0.35">
      <c r="B3000" s="6">
        <v>2997</v>
      </c>
      <c r="C3000" t="str">
        <f>INDEX(state,MATCH(Bonus_StatAn!$B3000,Analysis!$A:$A,0))</f>
        <v>successful</v>
      </c>
      <c r="D3000" s="6">
        <f>INDEX(backers,MATCH(Bonus_StatAn!$B3000,Analysis!$A:$A,0))</f>
        <v>115</v>
      </c>
      <c r="E3000" t="b">
        <f t="shared" si="184"/>
        <v>1</v>
      </c>
      <c r="F3000" t="b">
        <f t="shared" si="185"/>
        <v>0</v>
      </c>
      <c r="G3000">
        <f t="shared" si="186"/>
        <v>115</v>
      </c>
      <c r="H3000" t="str">
        <f t="shared" si="187"/>
        <v/>
      </c>
    </row>
    <row r="3001" spans="2:8" x14ac:dyDescent="0.35">
      <c r="B3001" s="6">
        <v>2998</v>
      </c>
      <c r="C3001" t="str">
        <f>INDEX(state,MATCH(Bonus_StatAn!$B3001,Analysis!$A:$A,0))</f>
        <v>successful</v>
      </c>
      <c r="D3001" s="6">
        <f>INDEX(backers,MATCH(Bonus_StatAn!$B3001,Analysis!$A:$A,0))</f>
        <v>433</v>
      </c>
      <c r="E3001" t="b">
        <f t="shared" si="184"/>
        <v>1</v>
      </c>
      <c r="F3001" t="b">
        <f t="shared" si="185"/>
        <v>0</v>
      </c>
      <c r="G3001">
        <f t="shared" si="186"/>
        <v>433</v>
      </c>
      <c r="H3001" t="str">
        <f t="shared" si="187"/>
        <v/>
      </c>
    </row>
    <row r="3002" spans="2:8" x14ac:dyDescent="0.35">
      <c r="B3002" s="6">
        <v>2999</v>
      </c>
      <c r="C3002" t="str">
        <f>INDEX(state,MATCH(Bonus_StatAn!$B3002,Analysis!$A:$A,0))</f>
        <v>successful</v>
      </c>
      <c r="D3002" s="6">
        <f>INDEX(backers,MATCH(Bonus_StatAn!$B3002,Analysis!$A:$A,0))</f>
        <v>20</v>
      </c>
      <c r="E3002" t="b">
        <f t="shared" si="184"/>
        <v>1</v>
      </c>
      <c r="F3002" t="b">
        <f t="shared" si="185"/>
        <v>0</v>
      </c>
      <c r="G3002">
        <f t="shared" si="186"/>
        <v>20</v>
      </c>
      <c r="H3002" t="str">
        <f t="shared" si="187"/>
        <v/>
      </c>
    </row>
    <row r="3003" spans="2:8" x14ac:dyDescent="0.35">
      <c r="B3003" s="6">
        <v>3000</v>
      </c>
      <c r="C3003" t="str">
        <f>INDEX(state,MATCH(Bonus_StatAn!$B3003,Analysis!$A:$A,0))</f>
        <v>successful</v>
      </c>
      <c r="D3003" s="6">
        <f>INDEX(backers,MATCH(Bonus_StatAn!$B3003,Analysis!$A:$A,0))</f>
        <v>8</v>
      </c>
      <c r="E3003" t="b">
        <f t="shared" si="184"/>
        <v>1</v>
      </c>
      <c r="F3003" t="b">
        <f t="shared" si="185"/>
        <v>0</v>
      </c>
      <c r="G3003">
        <f t="shared" si="186"/>
        <v>8</v>
      </c>
      <c r="H3003" t="str">
        <f t="shared" si="187"/>
        <v/>
      </c>
    </row>
    <row r="3004" spans="2:8" x14ac:dyDescent="0.35">
      <c r="B3004" s="6">
        <v>3001</v>
      </c>
      <c r="C3004" t="str">
        <f>INDEX(state,MATCH(Bonus_StatAn!$B3004,Analysis!$A:$A,0))</f>
        <v>successful</v>
      </c>
      <c r="D3004" s="6">
        <f>INDEX(backers,MATCH(Bonus_StatAn!$B3004,Analysis!$A:$A,0))</f>
        <v>175</v>
      </c>
      <c r="E3004" t="b">
        <f t="shared" si="184"/>
        <v>1</v>
      </c>
      <c r="F3004" t="b">
        <f t="shared" si="185"/>
        <v>0</v>
      </c>
      <c r="G3004">
        <f t="shared" si="186"/>
        <v>175</v>
      </c>
      <c r="H3004" t="str">
        <f t="shared" si="187"/>
        <v/>
      </c>
    </row>
    <row r="3005" spans="2:8" x14ac:dyDescent="0.35">
      <c r="B3005" s="6">
        <v>3002</v>
      </c>
      <c r="C3005" t="str">
        <f>INDEX(state,MATCH(Bonus_StatAn!$B3005,Analysis!$A:$A,0))</f>
        <v>successful</v>
      </c>
      <c r="D3005" s="6">
        <f>INDEX(backers,MATCH(Bonus_StatAn!$B3005,Analysis!$A:$A,0))</f>
        <v>104</v>
      </c>
      <c r="E3005" t="b">
        <f t="shared" si="184"/>
        <v>1</v>
      </c>
      <c r="F3005" t="b">
        <f t="shared" si="185"/>
        <v>0</v>
      </c>
      <c r="G3005">
        <f t="shared" si="186"/>
        <v>104</v>
      </c>
      <c r="H3005" t="str">
        <f t="shared" si="187"/>
        <v/>
      </c>
    </row>
    <row r="3006" spans="2:8" x14ac:dyDescent="0.35">
      <c r="B3006" s="6">
        <v>3003</v>
      </c>
      <c r="C3006" t="str">
        <f>INDEX(state,MATCH(Bonus_StatAn!$B3006,Analysis!$A:$A,0))</f>
        <v>successful</v>
      </c>
      <c r="D3006" s="6">
        <f>INDEX(backers,MATCH(Bonus_StatAn!$B3006,Analysis!$A:$A,0))</f>
        <v>17</v>
      </c>
      <c r="E3006" t="b">
        <f t="shared" si="184"/>
        <v>1</v>
      </c>
      <c r="F3006" t="b">
        <f t="shared" si="185"/>
        <v>0</v>
      </c>
      <c r="G3006">
        <f t="shared" si="186"/>
        <v>17</v>
      </c>
      <c r="H3006" t="str">
        <f t="shared" si="187"/>
        <v/>
      </c>
    </row>
    <row r="3007" spans="2:8" x14ac:dyDescent="0.35">
      <c r="B3007" s="6">
        <v>3004</v>
      </c>
      <c r="C3007" t="str">
        <f>INDEX(state,MATCH(Bonus_StatAn!$B3007,Analysis!$A:$A,0))</f>
        <v>successful</v>
      </c>
      <c r="D3007" s="6">
        <f>INDEX(backers,MATCH(Bonus_StatAn!$B3007,Analysis!$A:$A,0))</f>
        <v>277</v>
      </c>
      <c r="E3007" t="b">
        <f t="shared" si="184"/>
        <v>1</v>
      </c>
      <c r="F3007" t="b">
        <f t="shared" si="185"/>
        <v>0</v>
      </c>
      <c r="G3007">
        <f t="shared" si="186"/>
        <v>277</v>
      </c>
      <c r="H3007" t="str">
        <f t="shared" si="187"/>
        <v/>
      </c>
    </row>
    <row r="3008" spans="2:8" x14ac:dyDescent="0.35">
      <c r="B3008" s="6">
        <v>3005</v>
      </c>
      <c r="C3008" t="str">
        <f>INDEX(state,MATCH(Bonus_StatAn!$B3008,Analysis!$A:$A,0))</f>
        <v>successful</v>
      </c>
      <c r="D3008" s="6">
        <f>INDEX(backers,MATCH(Bonus_StatAn!$B3008,Analysis!$A:$A,0))</f>
        <v>118</v>
      </c>
      <c r="E3008" t="b">
        <f t="shared" si="184"/>
        <v>1</v>
      </c>
      <c r="F3008" t="b">
        <f t="shared" si="185"/>
        <v>0</v>
      </c>
      <c r="G3008">
        <f t="shared" si="186"/>
        <v>118</v>
      </c>
      <c r="H3008" t="str">
        <f t="shared" si="187"/>
        <v/>
      </c>
    </row>
    <row r="3009" spans="2:8" x14ac:dyDescent="0.35">
      <c r="B3009" s="6">
        <v>3006</v>
      </c>
      <c r="C3009" t="str">
        <f>INDEX(state,MATCH(Bonus_StatAn!$B3009,Analysis!$A:$A,0))</f>
        <v>successful</v>
      </c>
      <c r="D3009" s="6">
        <f>INDEX(backers,MATCH(Bonus_StatAn!$B3009,Analysis!$A:$A,0))</f>
        <v>97</v>
      </c>
      <c r="E3009" t="b">
        <f t="shared" si="184"/>
        <v>1</v>
      </c>
      <c r="F3009" t="b">
        <f t="shared" si="185"/>
        <v>0</v>
      </c>
      <c r="G3009">
        <f t="shared" si="186"/>
        <v>97</v>
      </c>
      <c r="H3009" t="str">
        <f t="shared" si="187"/>
        <v/>
      </c>
    </row>
    <row r="3010" spans="2:8" x14ac:dyDescent="0.35">
      <c r="B3010" s="6">
        <v>3007</v>
      </c>
      <c r="C3010" t="str">
        <f>INDEX(state,MATCH(Bonus_StatAn!$B3010,Analysis!$A:$A,0))</f>
        <v>successful</v>
      </c>
      <c r="D3010" s="6">
        <f>INDEX(backers,MATCH(Bonus_StatAn!$B3010,Analysis!$A:$A,0))</f>
        <v>20</v>
      </c>
      <c r="E3010" t="b">
        <f t="shared" si="184"/>
        <v>1</v>
      </c>
      <c r="F3010" t="b">
        <f t="shared" si="185"/>
        <v>0</v>
      </c>
      <c r="G3010">
        <f t="shared" si="186"/>
        <v>20</v>
      </c>
      <c r="H3010" t="str">
        <f t="shared" si="187"/>
        <v/>
      </c>
    </row>
    <row r="3011" spans="2:8" x14ac:dyDescent="0.35">
      <c r="B3011" s="6">
        <v>3008</v>
      </c>
      <c r="C3011" t="str">
        <f>INDEX(state,MATCH(Bonus_StatAn!$B3011,Analysis!$A:$A,0))</f>
        <v>successful</v>
      </c>
      <c r="D3011" s="6">
        <f>INDEX(backers,MATCH(Bonus_StatAn!$B3011,Analysis!$A:$A,0))</f>
        <v>26</v>
      </c>
      <c r="E3011" t="b">
        <f t="shared" si="184"/>
        <v>1</v>
      </c>
      <c r="F3011" t="b">
        <f t="shared" si="185"/>
        <v>0</v>
      </c>
      <c r="G3011">
        <f t="shared" si="186"/>
        <v>26</v>
      </c>
      <c r="H3011" t="str">
        <f t="shared" si="187"/>
        <v/>
      </c>
    </row>
    <row r="3012" spans="2:8" x14ac:dyDescent="0.35">
      <c r="B3012" s="6">
        <v>3009</v>
      </c>
      <c r="C3012" t="str">
        <f>INDEX(state,MATCH(Bonus_StatAn!$B3012,Analysis!$A:$A,0))</f>
        <v>successful</v>
      </c>
      <c r="D3012" s="6">
        <f>INDEX(backers,MATCH(Bonus_StatAn!$B3012,Analysis!$A:$A,0))</f>
        <v>128</v>
      </c>
      <c r="E3012" t="b">
        <f t="shared" ref="E3012:E3075" si="188">$C3012="successful"</f>
        <v>1</v>
      </c>
      <c r="F3012" t="b">
        <f t="shared" ref="F3012:F3075" si="189">OR($C3012="canceled", $C3012="failed")</f>
        <v>0</v>
      </c>
      <c r="G3012">
        <f t="shared" ref="G3012:G3075" si="190">IF($E3012, D3012, "")</f>
        <v>128</v>
      </c>
      <c r="H3012" t="str">
        <f t="shared" ref="H3012:H3075" si="191">IF(F3012, D3012, "")</f>
        <v/>
      </c>
    </row>
    <row r="3013" spans="2:8" x14ac:dyDescent="0.35">
      <c r="B3013" s="6">
        <v>3010</v>
      </c>
      <c r="C3013" t="str">
        <f>INDEX(state,MATCH(Bonus_StatAn!$B3013,Analysis!$A:$A,0))</f>
        <v>successful</v>
      </c>
      <c r="D3013" s="6">
        <f>INDEX(backers,MATCH(Bonus_StatAn!$B3013,Analysis!$A:$A,0))</f>
        <v>15</v>
      </c>
      <c r="E3013" t="b">
        <f t="shared" si="188"/>
        <v>1</v>
      </c>
      <c r="F3013" t="b">
        <f t="shared" si="189"/>
        <v>0</v>
      </c>
      <c r="G3013">
        <f t="shared" si="190"/>
        <v>15</v>
      </c>
      <c r="H3013" t="str">
        <f t="shared" si="191"/>
        <v/>
      </c>
    </row>
    <row r="3014" spans="2:8" x14ac:dyDescent="0.35">
      <c r="B3014" s="6">
        <v>3011</v>
      </c>
      <c r="C3014" t="str">
        <f>INDEX(state,MATCH(Bonus_StatAn!$B3014,Analysis!$A:$A,0))</f>
        <v>successful</v>
      </c>
      <c r="D3014" s="6">
        <f>INDEX(backers,MATCH(Bonus_StatAn!$B3014,Analysis!$A:$A,0))</f>
        <v>25</v>
      </c>
      <c r="E3014" t="b">
        <f t="shared" si="188"/>
        <v>1</v>
      </c>
      <c r="F3014" t="b">
        <f t="shared" si="189"/>
        <v>0</v>
      </c>
      <c r="G3014">
        <f t="shared" si="190"/>
        <v>25</v>
      </c>
      <c r="H3014" t="str">
        <f t="shared" si="191"/>
        <v/>
      </c>
    </row>
    <row r="3015" spans="2:8" x14ac:dyDescent="0.35">
      <c r="B3015" s="6">
        <v>3012</v>
      </c>
      <c r="C3015" t="str">
        <f>INDEX(state,MATCH(Bonus_StatAn!$B3015,Analysis!$A:$A,0))</f>
        <v>successful</v>
      </c>
      <c r="D3015" s="6">
        <f>INDEX(backers,MATCH(Bonus_StatAn!$B3015,Analysis!$A:$A,0))</f>
        <v>55</v>
      </c>
      <c r="E3015" t="b">
        <f t="shared" si="188"/>
        <v>1</v>
      </c>
      <c r="F3015" t="b">
        <f t="shared" si="189"/>
        <v>0</v>
      </c>
      <c r="G3015">
        <f t="shared" si="190"/>
        <v>55</v>
      </c>
      <c r="H3015" t="str">
        <f t="shared" si="191"/>
        <v/>
      </c>
    </row>
    <row r="3016" spans="2:8" x14ac:dyDescent="0.35">
      <c r="B3016" s="6">
        <v>3013</v>
      </c>
      <c r="C3016" t="str">
        <f>INDEX(state,MATCH(Bonus_StatAn!$B3016,Analysis!$A:$A,0))</f>
        <v>successful</v>
      </c>
      <c r="D3016" s="6">
        <f>INDEX(backers,MATCH(Bonus_StatAn!$B3016,Analysis!$A:$A,0))</f>
        <v>107</v>
      </c>
      <c r="E3016" t="b">
        <f t="shared" si="188"/>
        <v>1</v>
      </c>
      <c r="F3016" t="b">
        <f t="shared" si="189"/>
        <v>0</v>
      </c>
      <c r="G3016">
        <f t="shared" si="190"/>
        <v>107</v>
      </c>
      <c r="H3016" t="str">
        <f t="shared" si="191"/>
        <v/>
      </c>
    </row>
    <row r="3017" spans="2:8" x14ac:dyDescent="0.35">
      <c r="B3017" s="6">
        <v>3014</v>
      </c>
      <c r="C3017" t="str">
        <f>INDEX(state,MATCH(Bonus_StatAn!$B3017,Analysis!$A:$A,0))</f>
        <v>successful</v>
      </c>
      <c r="D3017" s="6">
        <f>INDEX(backers,MATCH(Bonus_StatAn!$B3017,Analysis!$A:$A,0))</f>
        <v>557</v>
      </c>
      <c r="E3017" t="b">
        <f t="shared" si="188"/>
        <v>1</v>
      </c>
      <c r="F3017" t="b">
        <f t="shared" si="189"/>
        <v>0</v>
      </c>
      <c r="G3017">
        <f t="shared" si="190"/>
        <v>557</v>
      </c>
      <c r="H3017" t="str">
        <f t="shared" si="191"/>
        <v/>
      </c>
    </row>
    <row r="3018" spans="2:8" x14ac:dyDescent="0.35">
      <c r="B3018" s="6">
        <v>3015</v>
      </c>
      <c r="C3018" t="str">
        <f>INDEX(state,MATCH(Bonus_StatAn!$B3018,Analysis!$A:$A,0))</f>
        <v>successful</v>
      </c>
      <c r="D3018" s="6">
        <f>INDEX(backers,MATCH(Bonus_StatAn!$B3018,Analysis!$A:$A,0))</f>
        <v>40</v>
      </c>
      <c r="E3018" t="b">
        <f t="shared" si="188"/>
        <v>1</v>
      </c>
      <c r="F3018" t="b">
        <f t="shared" si="189"/>
        <v>0</v>
      </c>
      <c r="G3018">
        <f t="shared" si="190"/>
        <v>40</v>
      </c>
      <c r="H3018" t="str">
        <f t="shared" si="191"/>
        <v/>
      </c>
    </row>
    <row r="3019" spans="2:8" x14ac:dyDescent="0.35">
      <c r="B3019" s="6">
        <v>3016</v>
      </c>
      <c r="C3019" t="str">
        <f>INDEX(state,MATCH(Bonus_StatAn!$B3019,Analysis!$A:$A,0))</f>
        <v>successful</v>
      </c>
      <c r="D3019" s="6">
        <f>INDEX(backers,MATCH(Bonus_StatAn!$B3019,Analysis!$A:$A,0))</f>
        <v>36</v>
      </c>
      <c r="E3019" t="b">
        <f t="shared" si="188"/>
        <v>1</v>
      </c>
      <c r="F3019" t="b">
        <f t="shared" si="189"/>
        <v>0</v>
      </c>
      <c r="G3019">
        <f t="shared" si="190"/>
        <v>36</v>
      </c>
      <c r="H3019" t="str">
        <f t="shared" si="191"/>
        <v/>
      </c>
    </row>
    <row r="3020" spans="2:8" x14ac:dyDescent="0.35">
      <c r="B3020" s="6">
        <v>3017</v>
      </c>
      <c r="C3020" t="str">
        <f>INDEX(state,MATCH(Bonus_StatAn!$B3020,Analysis!$A:$A,0))</f>
        <v>successful</v>
      </c>
      <c r="D3020" s="6">
        <f>INDEX(backers,MATCH(Bonus_StatAn!$B3020,Analysis!$A:$A,0))</f>
        <v>159</v>
      </c>
      <c r="E3020" t="b">
        <f t="shared" si="188"/>
        <v>1</v>
      </c>
      <c r="F3020" t="b">
        <f t="shared" si="189"/>
        <v>0</v>
      </c>
      <c r="G3020">
        <f t="shared" si="190"/>
        <v>159</v>
      </c>
      <c r="H3020" t="str">
        <f t="shared" si="191"/>
        <v/>
      </c>
    </row>
    <row r="3021" spans="2:8" x14ac:dyDescent="0.35">
      <c r="B3021" s="6">
        <v>3018</v>
      </c>
      <c r="C3021" t="str">
        <f>INDEX(state,MATCH(Bonus_StatAn!$B3021,Analysis!$A:$A,0))</f>
        <v>successful</v>
      </c>
      <c r="D3021" s="6">
        <f>INDEX(backers,MATCH(Bonus_StatAn!$B3021,Analysis!$A:$A,0))</f>
        <v>41</v>
      </c>
      <c r="E3021" t="b">
        <f t="shared" si="188"/>
        <v>1</v>
      </c>
      <c r="F3021" t="b">
        <f t="shared" si="189"/>
        <v>0</v>
      </c>
      <c r="G3021">
        <f t="shared" si="190"/>
        <v>41</v>
      </c>
      <c r="H3021" t="str">
        <f t="shared" si="191"/>
        <v/>
      </c>
    </row>
    <row r="3022" spans="2:8" x14ac:dyDescent="0.35">
      <c r="B3022" s="6">
        <v>3019</v>
      </c>
      <c r="C3022" t="str">
        <f>INDEX(state,MATCH(Bonus_StatAn!$B3022,Analysis!$A:$A,0))</f>
        <v>successful</v>
      </c>
      <c r="D3022" s="6">
        <f>INDEX(backers,MATCH(Bonus_StatAn!$B3022,Analysis!$A:$A,0))</f>
        <v>226</v>
      </c>
      <c r="E3022" t="b">
        <f t="shared" si="188"/>
        <v>1</v>
      </c>
      <c r="F3022" t="b">
        <f t="shared" si="189"/>
        <v>0</v>
      </c>
      <c r="G3022">
        <f t="shared" si="190"/>
        <v>226</v>
      </c>
      <c r="H3022" t="str">
        <f t="shared" si="191"/>
        <v/>
      </c>
    </row>
    <row r="3023" spans="2:8" x14ac:dyDescent="0.35">
      <c r="B3023" s="6">
        <v>3020</v>
      </c>
      <c r="C3023" t="str">
        <f>INDEX(state,MATCH(Bonus_StatAn!$B3023,Analysis!$A:$A,0))</f>
        <v>successful</v>
      </c>
      <c r="D3023" s="6">
        <f>INDEX(backers,MATCH(Bonus_StatAn!$B3023,Analysis!$A:$A,0))</f>
        <v>30</v>
      </c>
      <c r="E3023" t="b">
        <f t="shared" si="188"/>
        <v>1</v>
      </c>
      <c r="F3023" t="b">
        <f t="shared" si="189"/>
        <v>0</v>
      </c>
      <c r="G3023">
        <f t="shared" si="190"/>
        <v>30</v>
      </c>
      <c r="H3023" t="str">
        <f t="shared" si="191"/>
        <v/>
      </c>
    </row>
    <row r="3024" spans="2:8" x14ac:dyDescent="0.35">
      <c r="B3024" s="6">
        <v>3021</v>
      </c>
      <c r="C3024" t="str">
        <f>INDEX(state,MATCH(Bonus_StatAn!$B3024,Analysis!$A:$A,0))</f>
        <v>successful</v>
      </c>
      <c r="D3024" s="6">
        <f>INDEX(backers,MATCH(Bonus_StatAn!$B3024,Analysis!$A:$A,0))</f>
        <v>103</v>
      </c>
      <c r="E3024" t="b">
        <f t="shared" si="188"/>
        <v>1</v>
      </c>
      <c r="F3024" t="b">
        <f t="shared" si="189"/>
        <v>0</v>
      </c>
      <c r="G3024">
        <f t="shared" si="190"/>
        <v>103</v>
      </c>
      <c r="H3024" t="str">
        <f t="shared" si="191"/>
        <v/>
      </c>
    </row>
    <row r="3025" spans="2:8" x14ac:dyDescent="0.35">
      <c r="B3025" s="6">
        <v>3022</v>
      </c>
      <c r="C3025" t="str">
        <f>INDEX(state,MATCH(Bonus_StatAn!$B3025,Analysis!$A:$A,0))</f>
        <v>successful</v>
      </c>
      <c r="D3025" s="6">
        <f>INDEX(backers,MATCH(Bonus_StatAn!$B3025,Analysis!$A:$A,0))</f>
        <v>62</v>
      </c>
      <c r="E3025" t="b">
        <f t="shared" si="188"/>
        <v>1</v>
      </c>
      <c r="F3025" t="b">
        <f t="shared" si="189"/>
        <v>0</v>
      </c>
      <c r="G3025">
        <f t="shared" si="190"/>
        <v>62</v>
      </c>
      <c r="H3025" t="str">
        <f t="shared" si="191"/>
        <v/>
      </c>
    </row>
    <row r="3026" spans="2:8" x14ac:dyDescent="0.35">
      <c r="B3026" s="6">
        <v>3023</v>
      </c>
      <c r="C3026" t="str">
        <f>INDEX(state,MATCH(Bonus_StatAn!$B3026,Analysis!$A:$A,0))</f>
        <v>successful</v>
      </c>
      <c r="D3026" s="6">
        <f>INDEX(backers,MATCH(Bonus_StatAn!$B3026,Analysis!$A:$A,0))</f>
        <v>6</v>
      </c>
      <c r="E3026" t="b">
        <f t="shared" si="188"/>
        <v>1</v>
      </c>
      <c r="F3026" t="b">
        <f t="shared" si="189"/>
        <v>0</v>
      </c>
      <c r="G3026">
        <f t="shared" si="190"/>
        <v>6</v>
      </c>
      <c r="H3026" t="str">
        <f t="shared" si="191"/>
        <v/>
      </c>
    </row>
    <row r="3027" spans="2:8" x14ac:dyDescent="0.35">
      <c r="B3027" s="6">
        <v>3024</v>
      </c>
      <c r="C3027" t="str">
        <f>INDEX(state,MATCH(Bonus_StatAn!$B3027,Analysis!$A:$A,0))</f>
        <v>successful</v>
      </c>
      <c r="D3027" s="6">
        <f>INDEX(backers,MATCH(Bonus_StatAn!$B3027,Analysis!$A:$A,0))</f>
        <v>182</v>
      </c>
      <c r="E3027" t="b">
        <f t="shared" si="188"/>
        <v>1</v>
      </c>
      <c r="F3027" t="b">
        <f t="shared" si="189"/>
        <v>0</v>
      </c>
      <c r="G3027">
        <f t="shared" si="190"/>
        <v>182</v>
      </c>
      <c r="H3027" t="str">
        <f t="shared" si="191"/>
        <v/>
      </c>
    </row>
    <row r="3028" spans="2:8" x14ac:dyDescent="0.35">
      <c r="B3028" s="6">
        <v>3025</v>
      </c>
      <c r="C3028" t="str">
        <f>INDEX(state,MATCH(Bonus_StatAn!$B3028,Analysis!$A:$A,0))</f>
        <v>successful</v>
      </c>
      <c r="D3028" s="6">
        <f>INDEX(backers,MATCH(Bonus_StatAn!$B3028,Analysis!$A:$A,0))</f>
        <v>145</v>
      </c>
      <c r="E3028" t="b">
        <f t="shared" si="188"/>
        <v>1</v>
      </c>
      <c r="F3028" t="b">
        <f t="shared" si="189"/>
        <v>0</v>
      </c>
      <c r="G3028">
        <f t="shared" si="190"/>
        <v>145</v>
      </c>
      <c r="H3028" t="str">
        <f t="shared" si="191"/>
        <v/>
      </c>
    </row>
    <row r="3029" spans="2:8" x14ac:dyDescent="0.35">
      <c r="B3029" s="6">
        <v>3026</v>
      </c>
      <c r="C3029" t="str">
        <f>INDEX(state,MATCH(Bonus_StatAn!$B3029,Analysis!$A:$A,0))</f>
        <v>successful</v>
      </c>
      <c r="D3029" s="6">
        <f>INDEX(backers,MATCH(Bonus_StatAn!$B3029,Analysis!$A:$A,0))</f>
        <v>25</v>
      </c>
      <c r="E3029" t="b">
        <f t="shared" si="188"/>
        <v>1</v>
      </c>
      <c r="F3029" t="b">
        <f t="shared" si="189"/>
        <v>0</v>
      </c>
      <c r="G3029">
        <f t="shared" si="190"/>
        <v>25</v>
      </c>
      <c r="H3029" t="str">
        <f t="shared" si="191"/>
        <v/>
      </c>
    </row>
    <row r="3030" spans="2:8" x14ac:dyDescent="0.35">
      <c r="B3030" s="6">
        <v>3027</v>
      </c>
      <c r="C3030" t="str">
        <f>INDEX(state,MATCH(Bonus_StatAn!$B3030,Analysis!$A:$A,0))</f>
        <v>successful</v>
      </c>
      <c r="D3030" s="6">
        <f>INDEX(backers,MATCH(Bonus_StatAn!$B3030,Analysis!$A:$A,0))</f>
        <v>320</v>
      </c>
      <c r="E3030" t="b">
        <f t="shared" si="188"/>
        <v>1</v>
      </c>
      <c r="F3030" t="b">
        <f t="shared" si="189"/>
        <v>0</v>
      </c>
      <c r="G3030">
        <f t="shared" si="190"/>
        <v>320</v>
      </c>
      <c r="H3030" t="str">
        <f t="shared" si="191"/>
        <v/>
      </c>
    </row>
    <row r="3031" spans="2:8" x14ac:dyDescent="0.35">
      <c r="B3031" s="6">
        <v>3028</v>
      </c>
      <c r="C3031" t="str">
        <f>INDEX(state,MATCH(Bonus_StatAn!$B3031,Analysis!$A:$A,0))</f>
        <v>successful</v>
      </c>
      <c r="D3031" s="6">
        <f>INDEX(backers,MATCH(Bonus_StatAn!$B3031,Analysis!$A:$A,0))</f>
        <v>99</v>
      </c>
      <c r="E3031" t="b">
        <f t="shared" si="188"/>
        <v>1</v>
      </c>
      <c r="F3031" t="b">
        <f t="shared" si="189"/>
        <v>0</v>
      </c>
      <c r="G3031">
        <f t="shared" si="190"/>
        <v>99</v>
      </c>
      <c r="H3031" t="str">
        <f t="shared" si="191"/>
        <v/>
      </c>
    </row>
    <row r="3032" spans="2:8" x14ac:dyDescent="0.35">
      <c r="B3032" s="6">
        <v>3029</v>
      </c>
      <c r="C3032" t="str">
        <f>INDEX(state,MATCH(Bonus_StatAn!$B3032,Analysis!$A:$A,0))</f>
        <v>successful</v>
      </c>
      <c r="D3032" s="6">
        <f>INDEX(backers,MATCH(Bonus_StatAn!$B3032,Analysis!$A:$A,0))</f>
        <v>348</v>
      </c>
      <c r="E3032" t="b">
        <f t="shared" si="188"/>
        <v>1</v>
      </c>
      <c r="F3032" t="b">
        <f t="shared" si="189"/>
        <v>0</v>
      </c>
      <c r="G3032">
        <f t="shared" si="190"/>
        <v>348</v>
      </c>
      <c r="H3032" t="str">
        <f t="shared" si="191"/>
        <v/>
      </c>
    </row>
    <row r="3033" spans="2:8" x14ac:dyDescent="0.35">
      <c r="B3033" s="6">
        <v>3030</v>
      </c>
      <c r="C3033" t="str">
        <f>INDEX(state,MATCH(Bonus_StatAn!$B3033,Analysis!$A:$A,0))</f>
        <v>successful</v>
      </c>
      <c r="D3033" s="6">
        <f>INDEX(backers,MATCH(Bonus_StatAn!$B3033,Analysis!$A:$A,0))</f>
        <v>41</v>
      </c>
      <c r="E3033" t="b">
        <f t="shared" si="188"/>
        <v>1</v>
      </c>
      <c r="F3033" t="b">
        <f t="shared" si="189"/>
        <v>0</v>
      </c>
      <c r="G3033">
        <f t="shared" si="190"/>
        <v>41</v>
      </c>
      <c r="H3033" t="str">
        <f t="shared" si="191"/>
        <v/>
      </c>
    </row>
    <row r="3034" spans="2:8" x14ac:dyDescent="0.35">
      <c r="B3034" s="6">
        <v>3031</v>
      </c>
      <c r="C3034" t="str">
        <f>INDEX(state,MATCH(Bonus_StatAn!$B3034,Analysis!$A:$A,0))</f>
        <v>successful</v>
      </c>
      <c r="D3034" s="6">
        <f>INDEX(backers,MATCH(Bonus_StatAn!$B3034,Analysis!$A:$A,0))</f>
        <v>29</v>
      </c>
      <c r="E3034" t="b">
        <f t="shared" si="188"/>
        <v>1</v>
      </c>
      <c r="F3034" t="b">
        <f t="shared" si="189"/>
        <v>0</v>
      </c>
      <c r="G3034">
        <f t="shared" si="190"/>
        <v>29</v>
      </c>
      <c r="H3034" t="str">
        <f t="shared" si="191"/>
        <v/>
      </c>
    </row>
    <row r="3035" spans="2:8" x14ac:dyDescent="0.35">
      <c r="B3035" s="6">
        <v>3032</v>
      </c>
      <c r="C3035" t="str">
        <f>INDEX(state,MATCH(Bonus_StatAn!$B3035,Analysis!$A:$A,0))</f>
        <v>successful</v>
      </c>
      <c r="D3035" s="6">
        <f>INDEX(backers,MATCH(Bonus_StatAn!$B3035,Analysis!$A:$A,0))</f>
        <v>25</v>
      </c>
      <c r="E3035" t="b">
        <f t="shared" si="188"/>
        <v>1</v>
      </c>
      <c r="F3035" t="b">
        <f t="shared" si="189"/>
        <v>0</v>
      </c>
      <c r="G3035">
        <f t="shared" si="190"/>
        <v>25</v>
      </c>
      <c r="H3035" t="str">
        <f t="shared" si="191"/>
        <v/>
      </c>
    </row>
    <row r="3036" spans="2:8" x14ac:dyDescent="0.35">
      <c r="B3036" s="6">
        <v>3033</v>
      </c>
      <c r="C3036" t="str">
        <f>INDEX(state,MATCH(Bonus_StatAn!$B3036,Analysis!$A:$A,0))</f>
        <v>successful</v>
      </c>
      <c r="D3036" s="6">
        <f>INDEX(backers,MATCH(Bonus_StatAn!$B3036,Analysis!$A:$A,0))</f>
        <v>23</v>
      </c>
      <c r="E3036" t="b">
        <f t="shared" si="188"/>
        <v>1</v>
      </c>
      <c r="F3036" t="b">
        <f t="shared" si="189"/>
        <v>0</v>
      </c>
      <c r="G3036">
        <f t="shared" si="190"/>
        <v>23</v>
      </c>
      <c r="H3036" t="str">
        <f t="shared" si="191"/>
        <v/>
      </c>
    </row>
    <row r="3037" spans="2:8" x14ac:dyDescent="0.35">
      <c r="B3037" s="6">
        <v>3034</v>
      </c>
      <c r="C3037" t="str">
        <f>INDEX(state,MATCH(Bonus_StatAn!$B3037,Analysis!$A:$A,0))</f>
        <v>successful</v>
      </c>
      <c r="D3037" s="6">
        <f>INDEX(backers,MATCH(Bonus_StatAn!$B3037,Analysis!$A:$A,0))</f>
        <v>1260</v>
      </c>
      <c r="E3037" t="b">
        <f t="shared" si="188"/>
        <v>1</v>
      </c>
      <c r="F3037" t="b">
        <f t="shared" si="189"/>
        <v>0</v>
      </c>
      <c r="G3037">
        <f t="shared" si="190"/>
        <v>1260</v>
      </c>
      <c r="H3037" t="str">
        <f t="shared" si="191"/>
        <v/>
      </c>
    </row>
    <row r="3038" spans="2:8" x14ac:dyDescent="0.35">
      <c r="B3038" s="6">
        <v>3035</v>
      </c>
      <c r="C3038" t="str">
        <f>INDEX(state,MATCH(Bonus_StatAn!$B3038,Analysis!$A:$A,0))</f>
        <v>successful</v>
      </c>
      <c r="D3038" s="6">
        <f>INDEX(backers,MATCH(Bonus_StatAn!$B3038,Analysis!$A:$A,0))</f>
        <v>307</v>
      </c>
      <c r="E3038" t="b">
        <f t="shared" si="188"/>
        <v>1</v>
      </c>
      <c r="F3038" t="b">
        <f t="shared" si="189"/>
        <v>0</v>
      </c>
      <c r="G3038">
        <f t="shared" si="190"/>
        <v>307</v>
      </c>
      <c r="H3038" t="str">
        <f t="shared" si="191"/>
        <v/>
      </c>
    </row>
    <row r="3039" spans="2:8" x14ac:dyDescent="0.35">
      <c r="B3039" s="6">
        <v>3036</v>
      </c>
      <c r="C3039" t="str">
        <f>INDEX(state,MATCH(Bonus_StatAn!$B3039,Analysis!$A:$A,0))</f>
        <v>successful</v>
      </c>
      <c r="D3039" s="6">
        <f>INDEX(backers,MATCH(Bonus_StatAn!$B3039,Analysis!$A:$A,0))</f>
        <v>329</v>
      </c>
      <c r="E3039" t="b">
        <f t="shared" si="188"/>
        <v>1</v>
      </c>
      <c r="F3039" t="b">
        <f t="shared" si="189"/>
        <v>0</v>
      </c>
      <c r="G3039">
        <f t="shared" si="190"/>
        <v>329</v>
      </c>
      <c r="H3039" t="str">
        <f t="shared" si="191"/>
        <v/>
      </c>
    </row>
    <row r="3040" spans="2:8" x14ac:dyDescent="0.35">
      <c r="B3040" s="6">
        <v>3037</v>
      </c>
      <c r="C3040" t="str">
        <f>INDEX(state,MATCH(Bonus_StatAn!$B3040,Analysis!$A:$A,0))</f>
        <v>successful</v>
      </c>
      <c r="D3040" s="6">
        <f>INDEX(backers,MATCH(Bonus_StatAn!$B3040,Analysis!$A:$A,0))</f>
        <v>32</v>
      </c>
      <c r="E3040" t="b">
        <f t="shared" si="188"/>
        <v>1</v>
      </c>
      <c r="F3040" t="b">
        <f t="shared" si="189"/>
        <v>0</v>
      </c>
      <c r="G3040">
        <f t="shared" si="190"/>
        <v>32</v>
      </c>
      <c r="H3040" t="str">
        <f t="shared" si="191"/>
        <v/>
      </c>
    </row>
    <row r="3041" spans="2:8" x14ac:dyDescent="0.35">
      <c r="B3041" s="6">
        <v>3038</v>
      </c>
      <c r="C3041" t="str">
        <f>INDEX(state,MATCH(Bonus_StatAn!$B3041,Analysis!$A:$A,0))</f>
        <v>successful</v>
      </c>
      <c r="D3041" s="6">
        <f>INDEX(backers,MATCH(Bonus_StatAn!$B3041,Analysis!$A:$A,0))</f>
        <v>27</v>
      </c>
      <c r="E3041" t="b">
        <f t="shared" si="188"/>
        <v>1</v>
      </c>
      <c r="F3041" t="b">
        <f t="shared" si="189"/>
        <v>0</v>
      </c>
      <c r="G3041">
        <f t="shared" si="190"/>
        <v>27</v>
      </c>
      <c r="H3041" t="str">
        <f t="shared" si="191"/>
        <v/>
      </c>
    </row>
    <row r="3042" spans="2:8" x14ac:dyDescent="0.35">
      <c r="B3042" s="6">
        <v>3039</v>
      </c>
      <c r="C3042" t="str">
        <f>INDEX(state,MATCH(Bonus_StatAn!$B3042,Analysis!$A:$A,0))</f>
        <v>successful</v>
      </c>
      <c r="D3042" s="6">
        <f>INDEX(backers,MATCH(Bonus_StatAn!$B3042,Analysis!$A:$A,0))</f>
        <v>236</v>
      </c>
      <c r="E3042" t="b">
        <f t="shared" si="188"/>
        <v>1</v>
      </c>
      <c r="F3042" t="b">
        <f t="shared" si="189"/>
        <v>0</v>
      </c>
      <c r="G3042">
        <f t="shared" si="190"/>
        <v>236</v>
      </c>
      <c r="H3042" t="str">
        <f t="shared" si="191"/>
        <v/>
      </c>
    </row>
    <row r="3043" spans="2:8" x14ac:dyDescent="0.35">
      <c r="B3043" s="6">
        <v>3040</v>
      </c>
      <c r="C3043" t="str">
        <f>INDEX(state,MATCH(Bonus_StatAn!$B3043,Analysis!$A:$A,0))</f>
        <v>successful</v>
      </c>
      <c r="D3043" s="6">
        <f>INDEX(backers,MATCH(Bonus_StatAn!$B3043,Analysis!$A:$A,0))</f>
        <v>42</v>
      </c>
      <c r="E3043" t="b">
        <f t="shared" si="188"/>
        <v>1</v>
      </c>
      <c r="F3043" t="b">
        <f t="shared" si="189"/>
        <v>0</v>
      </c>
      <c r="G3043">
        <f t="shared" si="190"/>
        <v>42</v>
      </c>
      <c r="H3043" t="str">
        <f t="shared" si="191"/>
        <v/>
      </c>
    </row>
    <row r="3044" spans="2:8" x14ac:dyDescent="0.35">
      <c r="B3044" s="6">
        <v>3041</v>
      </c>
      <c r="C3044" t="str">
        <f>INDEX(state,MATCH(Bonus_StatAn!$B3044,Analysis!$A:$A,0))</f>
        <v>successful</v>
      </c>
      <c r="D3044" s="6">
        <f>INDEX(backers,MATCH(Bonus_StatAn!$B3044,Analysis!$A:$A,0))</f>
        <v>95</v>
      </c>
      <c r="E3044" t="b">
        <f t="shared" si="188"/>
        <v>1</v>
      </c>
      <c r="F3044" t="b">
        <f t="shared" si="189"/>
        <v>0</v>
      </c>
      <c r="G3044">
        <f t="shared" si="190"/>
        <v>95</v>
      </c>
      <c r="H3044" t="str">
        <f t="shared" si="191"/>
        <v/>
      </c>
    </row>
    <row r="3045" spans="2:8" x14ac:dyDescent="0.35">
      <c r="B3045" s="6">
        <v>3042</v>
      </c>
      <c r="C3045" t="str">
        <f>INDEX(state,MATCH(Bonus_StatAn!$B3045,Analysis!$A:$A,0))</f>
        <v>successful</v>
      </c>
      <c r="D3045" s="6">
        <f>INDEX(backers,MATCH(Bonus_StatAn!$B3045,Analysis!$A:$A,0))</f>
        <v>37</v>
      </c>
      <c r="E3045" t="b">
        <f t="shared" si="188"/>
        <v>1</v>
      </c>
      <c r="F3045" t="b">
        <f t="shared" si="189"/>
        <v>0</v>
      </c>
      <c r="G3045">
        <f t="shared" si="190"/>
        <v>37</v>
      </c>
      <c r="H3045" t="str">
        <f t="shared" si="191"/>
        <v/>
      </c>
    </row>
    <row r="3046" spans="2:8" x14ac:dyDescent="0.35">
      <c r="B3046" s="6">
        <v>3043</v>
      </c>
      <c r="C3046" t="str">
        <f>INDEX(state,MATCH(Bonus_StatAn!$B3046,Analysis!$A:$A,0))</f>
        <v>successful</v>
      </c>
      <c r="D3046" s="6">
        <f>INDEX(backers,MATCH(Bonus_StatAn!$B3046,Analysis!$A:$A,0))</f>
        <v>128</v>
      </c>
      <c r="E3046" t="b">
        <f t="shared" si="188"/>
        <v>1</v>
      </c>
      <c r="F3046" t="b">
        <f t="shared" si="189"/>
        <v>0</v>
      </c>
      <c r="G3046">
        <f t="shared" si="190"/>
        <v>128</v>
      </c>
      <c r="H3046" t="str">
        <f t="shared" si="191"/>
        <v/>
      </c>
    </row>
    <row r="3047" spans="2:8" x14ac:dyDescent="0.35">
      <c r="B3047" s="6">
        <v>3044</v>
      </c>
      <c r="C3047" t="str">
        <f>INDEX(state,MATCH(Bonus_StatAn!$B3047,Analysis!$A:$A,0))</f>
        <v>successful</v>
      </c>
      <c r="D3047" s="6">
        <f>INDEX(backers,MATCH(Bonus_StatAn!$B3047,Analysis!$A:$A,0))</f>
        <v>156</v>
      </c>
      <c r="E3047" t="b">
        <f t="shared" si="188"/>
        <v>1</v>
      </c>
      <c r="F3047" t="b">
        <f t="shared" si="189"/>
        <v>0</v>
      </c>
      <c r="G3047">
        <f t="shared" si="190"/>
        <v>156</v>
      </c>
      <c r="H3047" t="str">
        <f t="shared" si="191"/>
        <v/>
      </c>
    </row>
    <row r="3048" spans="2:8" x14ac:dyDescent="0.35">
      <c r="B3048" s="6">
        <v>3045</v>
      </c>
      <c r="C3048" t="str">
        <f>INDEX(state,MATCH(Bonus_StatAn!$B3048,Analysis!$A:$A,0))</f>
        <v>successful</v>
      </c>
      <c r="D3048" s="6">
        <f>INDEX(backers,MATCH(Bonus_StatAn!$B3048,Analysis!$A:$A,0))</f>
        <v>64</v>
      </c>
      <c r="E3048" t="b">
        <f t="shared" si="188"/>
        <v>1</v>
      </c>
      <c r="F3048" t="b">
        <f t="shared" si="189"/>
        <v>0</v>
      </c>
      <c r="G3048">
        <f t="shared" si="190"/>
        <v>64</v>
      </c>
      <c r="H3048" t="str">
        <f t="shared" si="191"/>
        <v/>
      </c>
    </row>
    <row r="3049" spans="2:8" x14ac:dyDescent="0.35">
      <c r="B3049" s="6">
        <v>3046</v>
      </c>
      <c r="C3049" t="str">
        <f>INDEX(state,MATCH(Bonus_StatAn!$B3049,Analysis!$A:$A,0))</f>
        <v>successful</v>
      </c>
      <c r="D3049" s="6">
        <f>INDEX(backers,MATCH(Bonus_StatAn!$B3049,Analysis!$A:$A,0))</f>
        <v>58</v>
      </c>
      <c r="E3049" t="b">
        <f t="shared" si="188"/>
        <v>1</v>
      </c>
      <c r="F3049" t="b">
        <f t="shared" si="189"/>
        <v>0</v>
      </c>
      <c r="G3049">
        <f t="shared" si="190"/>
        <v>58</v>
      </c>
      <c r="H3049" t="str">
        <f t="shared" si="191"/>
        <v/>
      </c>
    </row>
    <row r="3050" spans="2:8" x14ac:dyDescent="0.35">
      <c r="B3050" s="6">
        <v>3047</v>
      </c>
      <c r="C3050" t="str">
        <f>INDEX(state,MATCH(Bonus_StatAn!$B3050,Analysis!$A:$A,0))</f>
        <v>successful</v>
      </c>
      <c r="D3050" s="6">
        <f>INDEX(backers,MATCH(Bonus_StatAn!$B3050,Analysis!$A:$A,0))</f>
        <v>20</v>
      </c>
      <c r="E3050" t="b">
        <f t="shared" si="188"/>
        <v>1</v>
      </c>
      <c r="F3050" t="b">
        <f t="shared" si="189"/>
        <v>0</v>
      </c>
      <c r="G3050">
        <f t="shared" si="190"/>
        <v>20</v>
      </c>
      <c r="H3050" t="str">
        <f t="shared" si="191"/>
        <v/>
      </c>
    </row>
    <row r="3051" spans="2:8" x14ac:dyDescent="0.35">
      <c r="B3051" s="6">
        <v>3048</v>
      </c>
      <c r="C3051" t="str">
        <f>INDEX(state,MATCH(Bonus_StatAn!$B3051,Analysis!$A:$A,0))</f>
        <v>successful</v>
      </c>
      <c r="D3051" s="6">
        <f>INDEX(backers,MATCH(Bonus_StatAn!$B3051,Analysis!$A:$A,0))</f>
        <v>47</v>
      </c>
      <c r="E3051" t="b">
        <f t="shared" si="188"/>
        <v>1</v>
      </c>
      <c r="F3051" t="b">
        <f t="shared" si="189"/>
        <v>0</v>
      </c>
      <c r="G3051">
        <f t="shared" si="190"/>
        <v>47</v>
      </c>
      <c r="H3051" t="str">
        <f t="shared" si="191"/>
        <v/>
      </c>
    </row>
    <row r="3052" spans="2:8" x14ac:dyDescent="0.35">
      <c r="B3052" s="6">
        <v>3049</v>
      </c>
      <c r="C3052" t="str">
        <f>INDEX(state,MATCH(Bonus_StatAn!$B3052,Analysis!$A:$A,0))</f>
        <v>successful</v>
      </c>
      <c r="D3052" s="6">
        <f>INDEX(backers,MATCH(Bonus_StatAn!$B3052,Analysis!$A:$A,0))</f>
        <v>54</v>
      </c>
      <c r="E3052" t="b">
        <f t="shared" si="188"/>
        <v>1</v>
      </c>
      <c r="F3052" t="b">
        <f t="shared" si="189"/>
        <v>0</v>
      </c>
      <c r="G3052">
        <f t="shared" si="190"/>
        <v>54</v>
      </c>
      <c r="H3052" t="str">
        <f t="shared" si="191"/>
        <v/>
      </c>
    </row>
    <row r="3053" spans="2:8" x14ac:dyDescent="0.35">
      <c r="B3053" s="6">
        <v>3050</v>
      </c>
      <c r="C3053" t="str">
        <f>INDEX(state,MATCH(Bonus_StatAn!$B3053,Analysis!$A:$A,0))</f>
        <v>successful</v>
      </c>
      <c r="D3053" s="6">
        <f>INDEX(backers,MATCH(Bonus_StatAn!$B3053,Analysis!$A:$A,0))</f>
        <v>9</v>
      </c>
      <c r="E3053" t="b">
        <f t="shared" si="188"/>
        <v>1</v>
      </c>
      <c r="F3053" t="b">
        <f t="shared" si="189"/>
        <v>0</v>
      </c>
      <c r="G3053">
        <f t="shared" si="190"/>
        <v>9</v>
      </c>
      <c r="H3053" t="str">
        <f t="shared" si="191"/>
        <v/>
      </c>
    </row>
    <row r="3054" spans="2:8" x14ac:dyDescent="0.35">
      <c r="B3054" s="6">
        <v>3051</v>
      </c>
      <c r="C3054" t="str">
        <f>INDEX(state,MATCH(Bonus_StatAn!$B3054,Analysis!$A:$A,0))</f>
        <v>failed</v>
      </c>
      <c r="D3054" s="6">
        <f>INDEX(backers,MATCH(Bonus_StatAn!$B3054,Analysis!$A:$A,0))</f>
        <v>35</v>
      </c>
      <c r="E3054" t="b">
        <f t="shared" si="188"/>
        <v>0</v>
      </c>
      <c r="F3054" t="b">
        <f t="shared" si="189"/>
        <v>1</v>
      </c>
      <c r="G3054" t="str">
        <f t="shared" si="190"/>
        <v/>
      </c>
      <c r="H3054">
        <f t="shared" si="191"/>
        <v>35</v>
      </c>
    </row>
    <row r="3055" spans="2:8" x14ac:dyDescent="0.35">
      <c r="B3055" s="6">
        <v>3052</v>
      </c>
      <c r="C3055" t="str">
        <f>INDEX(state,MATCH(Bonus_StatAn!$B3055,Analysis!$A:$A,0))</f>
        <v>failed</v>
      </c>
      <c r="D3055" s="6">
        <f>INDEX(backers,MATCH(Bonus_StatAn!$B3055,Analysis!$A:$A,0))</f>
        <v>2</v>
      </c>
      <c r="E3055" t="b">
        <f t="shared" si="188"/>
        <v>0</v>
      </c>
      <c r="F3055" t="b">
        <f t="shared" si="189"/>
        <v>1</v>
      </c>
      <c r="G3055" t="str">
        <f t="shared" si="190"/>
        <v/>
      </c>
      <c r="H3055">
        <f t="shared" si="191"/>
        <v>2</v>
      </c>
    </row>
    <row r="3056" spans="2:8" x14ac:dyDescent="0.35">
      <c r="B3056" s="6">
        <v>3053</v>
      </c>
      <c r="C3056" t="str">
        <f>INDEX(state,MATCH(Bonus_StatAn!$B3056,Analysis!$A:$A,0))</f>
        <v>failed</v>
      </c>
      <c r="D3056" s="6">
        <f>INDEX(backers,MATCH(Bonus_StatAn!$B3056,Analysis!$A:$A,0))</f>
        <v>3</v>
      </c>
      <c r="E3056" t="b">
        <f t="shared" si="188"/>
        <v>0</v>
      </c>
      <c r="F3056" t="b">
        <f t="shared" si="189"/>
        <v>1</v>
      </c>
      <c r="G3056" t="str">
        <f t="shared" si="190"/>
        <v/>
      </c>
      <c r="H3056">
        <f t="shared" si="191"/>
        <v>3</v>
      </c>
    </row>
    <row r="3057" spans="2:8" x14ac:dyDescent="0.35">
      <c r="B3057" s="6">
        <v>3054</v>
      </c>
      <c r="C3057" t="str">
        <f>INDEX(state,MATCH(Bonus_StatAn!$B3057,Analysis!$A:$A,0))</f>
        <v>failed</v>
      </c>
      <c r="D3057" s="6">
        <f>INDEX(backers,MATCH(Bonus_StatAn!$B3057,Analysis!$A:$A,0))</f>
        <v>0</v>
      </c>
      <c r="E3057" t="b">
        <f t="shared" si="188"/>
        <v>0</v>
      </c>
      <c r="F3057" t="b">
        <f t="shared" si="189"/>
        <v>1</v>
      </c>
      <c r="G3057" t="str">
        <f t="shared" si="190"/>
        <v/>
      </c>
      <c r="H3057">
        <f t="shared" si="191"/>
        <v>0</v>
      </c>
    </row>
    <row r="3058" spans="2:8" x14ac:dyDescent="0.35">
      <c r="B3058" s="6">
        <v>3055</v>
      </c>
      <c r="C3058" t="str">
        <f>INDEX(state,MATCH(Bonus_StatAn!$B3058,Analysis!$A:$A,0))</f>
        <v>failed</v>
      </c>
      <c r="D3058" s="6">
        <f>INDEX(backers,MATCH(Bonus_StatAn!$B3058,Analysis!$A:$A,0))</f>
        <v>1</v>
      </c>
      <c r="E3058" t="b">
        <f t="shared" si="188"/>
        <v>0</v>
      </c>
      <c r="F3058" t="b">
        <f t="shared" si="189"/>
        <v>1</v>
      </c>
      <c r="G3058" t="str">
        <f t="shared" si="190"/>
        <v/>
      </c>
      <c r="H3058">
        <f t="shared" si="191"/>
        <v>1</v>
      </c>
    </row>
    <row r="3059" spans="2:8" x14ac:dyDescent="0.35">
      <c r="B3059" s="6">
        <v>3056</v>
      </c>
      <c r="C3059" t="str">
        <f>INDEX(state,MATCH(Bonus_StatAn!$B3059,Analysis!$A:$A,0))</f>
        <v>failed</v>
      </c>
      <c r="D3059" s="6">
        <f>INDEX(backers,MATCH(Bonus_StatAn!$B3059,Analysis!$A:$A,0))</f>
        <v>0</v>
      </c>
      <c r="E3059" t="b">
        <f t="shared" si="188"/>
        <v>0</v>
      </c>
      <c r="F3059" t="b">
        <f t="shared" si="189"/>
        <v>1</v>
      </c>
      <c r="G3059" t="str">
        <f t="shared" si="190"/>
        <v/>
      </c>
      <c r="H3059">
        <f t="shared" si="191"/>
        <v>0</v>
      </c>
    </row>
    <row r="3060" spans="2:8" x14ac:dyDescent="0.35">
      <c r="B3060" s="6">
        <v>3057</v>
      </c>
      <c r="C3060" t="str">
        <f>INDEX(state,MATCH(Bonus_StatAn!$B3060,Analysis!$A:$A,0))</f>
        <v>failed</v>
      </c>
      <c r="D3060" s="6">
        <f>INDEX(backers,MATCH(Bonus_StatAn!$B3060,Analysis!$A:$A,0))</f>
        <v>0</v>
      </c>
      <c r="E3060" t="b">
        <f t="shared" si="188"/>
        <v>0</v>
      </c>
      <c r="F3060" t="b">
        <f t="shared" si="189"/>
        <v>1</v>
      </c>
      <c r="G3060" t="str">
        <f t="shared" si="190"/>
        <v/>
      </c>
      <c r="H3060">
        <f t="shared" si="191"/>
        <v>0</v>
      </c>
    </row>
    <row r="3061" spans="2:8" x14ac:dyDescent="0.35">
      <c r="B3061" s="6">
        <v>3058</v>
      </c>
      <c r="C3061" t="str">
        <f>INDEX(state,MATCH(Bonus_StatAn!$B3061,Analysis!$A:$A,0))</f>
        <v>failed</v>
      </c>
      <c r="D3061" s="6">
        <f>INDEX(backers,MATCH(Bonus_StatAn!$B3061,Analysis!$A:$A,0))</f>
        <v>3</v>
      </c>
      <c r="E3061" t="b">
        <f t="shared" si="188"/>
        <v>0</v>
      </c>
      <c r="F3061" t="b">
        <f t="shared" si="189"/>
        <v>1</v>
      </c>
      <c r="G3061" t="str">
        <f t="shared" si="190"/>
        <v/>
      </c>
      <c r="H3061">
        <f t="shared" si="191"/>
        <v>3</v>
      </c>
    </row>
    <row r="3062" spans="2:8" x14ac:dyDescent="0.35">
      <c r="B3062" s="6">
        <v>3059</v>
      </c>
      <c r="C3062" t="str">
        <f>INDEX(state,MATCH(Bonus_StatAn!$B3062,Analysis!$A:$A,0))</f>
        <v>failed</v>
      </c>
      <c r="D3062" s="6">
        <f>INDEX(backers,MATCH(Bonus_StatAn!$B3062,Analysis!$A:$A,0))</f>
        <v>11</v>
      </c>
      <c r="E3062" t="b">
        <f t="shared" si="188"/>
        <v>0</v>
      </c>
      <c r="F3062" t="b">
        <f t="shared" si="189"/>
        <v>1</v>
      </c>
      <c r="G3062" t="str">
        <f t="shared" si="190"/>
        <v/>
      </c>
      <c r="H3062">
        <f t="shared" si="191"/>
        <v>11</v>
      </c>
    </row>
    <row r="3063" spans="2:8" x14ac:dyDescent="0.35">
      <c r="B3063" s="6">
        <v>3060</v>
      </c>
      <c r="C3063" t="str">
        <f>INDEX(state,MATCH(Bonus_StatAn!$B3063,Analysis!$A:$A,0))</f>
        <v>failed</v>
      </c>
      <c r="D3063" s="6">
        <f>INDEX(backers,MATCH(Bonus_StatAn!$B3063,Analysis!$A:$A,0))</f>
        <v>6</v>
      </c>
      <c r="E3063" t="b">
        <f t="shared" si="188"/>
        <v>0</v>
      </c>
      <c r="F3063" t="b">
        <f t="shared" si="189"/>
        <v>1</v>
      </c>
      <c r="G3063" t="str">
        <f t="shared" si="190"/>
        <v/>
      </c>
      <c r="H3063">
        <f t="shared" si="191"/>
        <v>6</v>
      </c>
    </row>
    <row r="3064" spans="2:8" x14ac:dyDescent="0.35">
      <c r="B3064" s="6">
        <v>3061</v>
      </c>
      <c r="C3064" t="str">
        <f>INDEX(state,MATCH(Bonus_StatAn!$B3064,Analysis!$A:$A,0))</f>
        <v>failed</v>
      </c>
      <c r="D3064" s="6">
        <f>INDEX(backers,MATCH(Bonus_StatAn!$B3064,Analysis!$A:$A,0))</f>
        <v>0</v>
      </c>
      <c r="E3064" t="b">
        <f t="shared" si="188"/>
        <v>0</v>
      </c>
      <c r="F3064" t="b">
        <f t="shared" si="189"/>
        <v>1</v>
      </c>
      <c r="G3064" t="str">
        <f t="shared" si="190"/>
        <v/>
      </c>
      <c r="H3064">
        <f t="shared" si="191"/>
        <v>0</v>
      </c>
    </row>
    <row r="3065" spans="2:8" x14ac:dyDescent="0.35">
      <c r="B3065" s="6">
        <v>3062</v>
      </c>
      <c r="C3065" t="str">
        <f>INDEX(state,MATCH(Bonus_StatAn!$B3065,Analysis!$A:$A,0))</f>
        <v>failed</v>
      </c>
      <c r="D3065" s="6">
        <f>INDEX(backers,MATCH(Bonus_StatAn!$B3065,Analysis!$A:$A,0))</f>
        <v>67</v>
      </c>
      <c r="E3065" t="b">
        <f t="shared" si="188"/>
        <v>0</v>
      </c>
      <c r="F3065" t="b">
        <f t="shared" si="189"/>
        <v>1</v>
      </c>
      <c r="G3065" t="str">
        <f t="shared" si="190"/>
        <v/>
      </c>
      <c r="H3065">
        <f t="shared" si="191"/>
        <v>67</v>
      </c>
    </row>
    <row r="3066" spans="2:8" x14ac:dyDescent="0.35">
      <c r="B3066" s="6">
        <v>3063</v>
      </c>
      <c r="C3066" t="str">
        <f>INDEX(state,MATCH(Bonus_StatAn!$B3066,Analysis!$A:$A,0))</f>
        <v>failed</v>
      </c>
      <c r="D3066" s="6">
        <f>INDEX(backers,MATCH(Bonus_StatAn!$B3066,Analysis!$A:$A,0))</f>
        <v>23</v>
      </c>
      <c r="E3066" t="b">
        <f t="shared" si="188"/>
        <v>0</v>
      </c>
      <c r="F3066" t="b">
        <f t="shared" si="189"/>
        <v>1</v>
      </c>
      <c r="G3066" t="str">
        <f t="shared" si="190"/>
        <v/>
      </c>
      <c r="H3066">
        <f t="shared" si="191"/>
        <v>23</v>
      </c>
    </row>
    <row r="3067" spans="2:8" x14ac:dyDescent="0.35">
      <c r="B3067" s="6">
        <v>3064</v>
      </c>
      <c r="C3067" t="str">
        <f>INDEX(state,MATCH(Bonus_StatAn!$B3067,Analysis!$A:$A,0))</f>
        <v>failed</v>
      </c>
      <c r="D3067" s="6">
        <f>INDEX(backers,MATCH(Bonus_StatAn!$B3067,Analysis!$A:$A,0))</f>
        <v>72</v>
      </c>
      <c r="E3067" t="b">
        <f t="shared" si="188"/>
        <v>0</v>
      </c>
      <c r="F3067" t="b">
        <f t="shared" si="189"/>
        <v>1</v>
      </c>
      <c r="G3067" t="str">
        <f t="shared" si="190"/>
        <v/>
      </c>
      <c r="H3067">
        <f t="shared" si="191"/>
        <v>72</v>
      </c>
    </row>
    <row r="3068" spans="2:8" x14ac:dyDescent="0.35">
      <c r="B3068" s="6">
        <v>3065</v>
      </c>
      <c r="C3068" t="str">
        <f>INDEX(state,MATCH(Bonus_StatAn!$B3068,Analysis!$A:$A,0))</f>
        <v>failed</v>
      </c>
      <c r="D3068" s="6">
        <f>INDEX(backers,MATCH(Bonus_StatAn!$B3068,Analysis!$A:$A,0))</f>
        <v>2</v>
      </c>
      <c r="E3068" t="b">
        <f t="shared" si="188"/>
        <v>0</v>
      </c>
      <c r="F3068" t="b">
        <f t="shared" si="189"/>
        <v>1</v>
      </c>
      <c r="G3068" t="str">
        <f t="shared" si="190"/>
        <v/>
      </c>
      <c r="H3068">
        <f t="shared" si="191"/>
        <v>2</v>
      </c>
    </row>
    <row r="3069" spans="2:8" x14ac:dyDescent="0.35">
      <c r="B3069" s="6">
        <v>3066</v>
      </c>
      <c r="C3069" t="str">
        <f>INDEX(state,MATCH(Bonus_StatAn!$B3069,Analysis!$A:$A,0))</f>
        <v>failed</v>
      </c>
      <c r="D3069" s="6">
        <f>INDEX(backers,MATCH(Bonus_StatAn!$B3069,Analysis!$A:$A,0))</f>
        <v>15</v>
      </c>
      <c r="E3069" t="b">
        <f t="shared" si="188"/>
        <v>0</v>
      </c>
      <c r="F3069" t="b">
        <f t="shared" si="189"/>
        <v>1</v>
      </c>
      <c r="G3069" t="str">
        <f t="shared" si="190"/>
        <v/>
      </c>
      <c r="H3069">
        <f t="shared" si="191"/>
        <v>15</v>
      </c>
    </row>
    <row r="3070" spans="2:8" x14ac:dyDescent="0.35">
      <c r="B3070" s="6">
        <v>3067</v>
      </c>
      <c r="C3070" t="str">
        <f>INDEX(state,MATCH(Bonus_StatAn!$B3070,Analysis!$A:$A,0))</f>
        <v>failed</v>
      </c>
      <c r="D3070" s="6">
        <f>INDEX(backers,MATCH(Bonus_StatAn!$B3070,Analysis!$A:$A,0))</f>
        <v>1</v>
      </c>
      <c r="E3070" t="b">
        <f t="shared" si="188"/>
        <v>0</v>
      </c>
      <c r="F3070" t="b">
        <f t="shared" si="189"/>
        <v>1</v>
      </c>
      <c r="G3070" t="str">
        <f t="shared" si="190"/>
        <v/>
      </c>
      <c r="H3070">
        <f t="shared" si="191"/>
        <v>1</v>
      </c>
    </row>
    <row r="3071" spans="2:8" x14ac:dyDescent="0.35">
      <c r="B3071" s="6">
        <v>3068</v>
      </c>
      <c r="C3071" t="str">
        <f>INDEX(state,MATCH(Bonus_StatAn!$B3071,Analysis!$A:$A,0))</f>
        <v>failed</v>
      </c>
      <c r="D3071" s="6">
        <f>INDEX(backers,MATCH(Bonus_StatAn!$B3071,Analysis!$A:$A,0))</f>
        <v>2</v>
      </c>
      <c r="E3071" t="b">
        <f t="shared" si="188"/>
        <v>0</v>
      </c>
      <c r="F3071" t="b">
        <f t="shared" si="189"/>
        <v>1</v>
      </c>
      <c r="G3071" t="str">
        <f t="shared" si="190"/>
        <v/>
      </c>
      <c r="H3071">
        <f t="shared" si="191"/>
        <v>2</v>
      </c>
    </row>
    <row r="3072" spans="2:8" x14ac:dyDescent="0.35">
      <c r="B3072" s="6">
        <v>3069</v>
      </c>
      <c r="C3072" t="str">
        <f>INDEX(state,MATCH(Bonus_StatAn!$B3072,Analysis!$A:$A,0))</f>
        <v>failed</v>
      </c>
      <c r="D3072" s="6">
        <f>INDEX(backers,MATCH(Bonus_StatAn!$B3072,Analysis!$A:$A,0))</f>
        <v>7</v>
      </c>
      <c r="E3072" t="b">
        <f t="shared" si="188"/>
        <v>0</v>
      </c>
      <c r="F3072" t="b">
        <f t="shared" si="189"/>
        <v>1</v>
      </c>
      <c r="G3072" t="str">
        <f t="shared" si="190"/>
        <v/>
      </c>
      <c r="H3072">
        <f t="shared" si="191"/>
        <v>7</v>
      </c>
    </row>
    <row r="3073" spans="2:8" x14ac:dyDescent="0.35">
      <c r="B3073" s="6">
        <v>3070</v>
      </c>
      <c r="C3073" t="str">
        <f>INDEX(state,MATCH(Bonus_StatAn!$B3073,Analysis!$A:$A,0))</f>
        <v>failed</v>
      </c>
      <c r="D3073" s="6">
        <f>INDEX(backers,MATCH(Bonus_StatAn!$B3073,Analysis!$A:$A,0))</f>
        <v>16</v>
      </c>
      <c r="E3073" t="b">
        <f t="shared" si="188"/>
        <v>0</v>
      </c>
      <c r="F3073" t="b">
        <f t="shared" si="189"/>
        <v>1</v>
      </c>
      <c r="G3073" t="str">
        <f t="shared" si="190"/>
        <v/>
      </c>
      <c r="H3073">
        <f t="shared" si="191"/>
        <v>16</v>
      </c>
    </row>
    <row r="3074" spans="2:8" x14ac:dyDescent="0.35">
      <c r="B3074" s="6">
        <v>3071</v>
      </c>
      <c r="C3074" t="str">
        <f>INDEX(state,MATCH(Bonus_StatAn!$B3074,Analysis!$A:$A,0))</f>
        <v>failed</v>
      </c>
      <c r="D3074" s="6">
        <f>INDEX(backers,MATCH(Bonus_StatAn!$B3074,Analysis!$A:$A,0))</f>
        <v>117</v>
      </c>
      <c r="E3074" t="b">
        <f t="shared" si="188"/>
        <v>0</v>
      </c>
      <c r="F3074" t="b">
        <f t="shared" si="189"/>
        <v>1</v>
      </c>
      <c r="G3074" t="str">
        <f t="shared" si="190"/>
        <v/>
      </c>
      <c r="H3074">
        <f t="shared" si="191"/>
        <v>117</v>
      </c>
    </row>
    <row r="3075" spans="2:8" x14ac:dyDescent="0.35">
      <c r="B3075" s="6">
        <v>3072</v>
      </c>
      <c r="C3075" t="str">
        <f>INDEX(state,MATCH(Bonus_StatAn!$B3075,Analysis!$A:$A,0))</f>
        <v>failed</v>
      </c>
      <c r="D3075" s="6">
        <f>INDEX(backers,MATCH(Bonus_StatAn!$B3075,Analysis!$A:$A,0))</f>
        <v>2</v>
      </c>
      <c r="E3075" t="b">
        <f t="shared" si="188"/>
        <v>0</v>
      </c>
      <c r="F3075" t="b">
        <f t="shared" si="189"/>
        <v>1</v>
      </c>
      <c r="G3075" t="str">
        <f t="shared" si="190"/>
        <v/>
      </c>
      <c r="H3075">
        <f t="shared" si="191"/>
        <v>2</v>
      </c>
    </row>
    <row r="3076" spans="2:8" x14ac:dyDescent="0.35">
      <c r="B3076" s="6">
        <v>3073</v>
      </c>
      <c r="C3076" t="str">
        <f>INDEX(state,MATCH(Bonus_StatAn!$B3076,Analysis!$A:$A,0))</f>
        <v>failed</v>
      </c>
      <c r="D3076" s="6">
        <f>INDEX(backers,MATCH(Bonus_StatAn!$B3076,Analysis!$A:$A,0))</f>
        <v>7</v>
      </c>
      <c r="E3076" t="b">
        <f t="shared" ref="E3076:E3139" si="192">$C3076="successful"</f>
        <v>0</v>
      </c>
      <c r="F3076" t="b">
        <f t="shared" ref="F3076:F3139" si="193">OR($C3076="canceled", $C3076="failed")</f>
        <v>1</v>
      </c>
      <c r="G3076" t="str">
        <f t="shared" ref="G3076:G3139" si="194">IF($E3076, D3076, "")</f>
        <v/>
      </c>
      <c r="H3076">
        <f t="shared" ref="H3076:H3139" si="195">IF(F3076, D3076, "")</f>
        <v>7</v>
      </c>
    </row>
    <row r="3077" spans="2:8" x14ac:dyDescent="0.35">
      <c r="B3077" s="6">
        <v>3074</v>
      </c>
      <c r="C3077" t="str">
        <f>INDEX(state,MATCH(Bonus_StatAn!$B3077,Analysis!$A:$A,0))</f>
        <v>failed</v>
      </c>
      <c r="D3077" s="6">
        <f>INDEX(backers,MATCH(Bonus_StatAn!$B3077,Analysis!$A:$A,0))</f>
        <v>3</v>
      </c>
      <c r="E3077" t="b">
        <f t="shared" si="192"/>
        <v>0</v>
      </c>
      <c r="F3077" t="b">
        <f t="shared" si="193"/>
        <v>1</v>
      </c>
      <c r="G3077" t="str">
        <f t="shared" si="194"/>
        <v/>
      </c>
      <c r="H3077">
        <f t="shared" si="195"/>
        <v>3</v>
      </c>
    </row>
    <row r="3078" spans="2:8" x14ac:dyDescent="0.35">
      <c r="B3078" s="6">
        <v>3075</v>
      </c>
      <c r="C3078" t="str">
        <f>INDEX(state,MATCH(Bonus_StatAn!$B3078,Analysis!$A:$A,0))</f>
        <v>failed</v>
      </c>
      <c r="D3078" s="6">
        <f>INDEX(backers,MATCH(Bonus_StatAn!$B3078,Analysis!$A:$A,0))</f>
        <v>20</v>
      </c>
      <c r="E3078" t="b">
        <f t="shared" si="192"/>
        <v>0</v>
      </c>
      <c r="F3078" t="b">
        <f t="shared" si="193"/>
        <v>1</v>
      </c>
      <c r="G3078" t="str">
        <f t="shared" si="194"/>
        <v/>
      </c>
      <c r="H3078">
        <f t="shared" si="195"/>
        <v>20</v>
      </c>
    </row>
    <row r="3079" spans="2:8" x14ac:dyDescent="0.35">
      <c r="B3079" s="6">
        <v>3076</v>
      </c>
      <c r="C3079" t="str">
        <f>INDEX(state,MATCH(Bonus_StatAn!$B3079,Analysis!$A:$A,0))</f>
        <v>failed</v>
      </c>
      <c r="D3079" s="6">
        <f>INDEX(backers,MATCH(Bonus_StatAn!$B3079,Analysis!$A:$A,0))</f>
        <v>50</v>
      </c>
      <c r="E3079" t="b">
        <f t="shared" si="192"/>
        <v>0</v>
      </c>
      <c r="F3079" t="b">
        <f t="shared" si="193"/>
        <v>1</v>
      </c>
      <c r="G3079" t="str">
        <f t="shared" si="194"/>
        <v/>
      </c>
      <c r="H3079">
        <f t="shared" si="195"/>
        <v>50</v>
      </c>
    </row>
    <row r="3080" spans="2:8" x14ac:dyDescent="0.35">
      <c r="B3080" s="6">
        <v>3077</v>
      </c>
      <c r="C3080" t="str">
        <f>INDEX(state,MATCH(Bonus_StatAn!$B3080,Analysis!$A:$A,0))</f>
        <v>failed</v>
      </c>
      <c r="D3080" s="6">
        <f>INDEX(backers,MATCH(Bonus_StatAn!$B3080,Analysis!$A:$A,0))</f>
        <v>2</v>
      </c>
      <c r="E3080" t="b">
        <f t="shared" si="192"/>
        <v>0</v>
      </c>
      <c r="F3080" t="b">
        <f t="shared" si="193"/>
        <v>1</v>
      </c>
      <c r="G3080" t="str">
        <f t="shared" si="194"/>
        <v/>
      </c>
      <c r="H3080">
        <f t="shared" si="195"/>
        <v>2</v>
      </c>
    </row>
    <row r="3081" spans="2:8" x14ac:dyDescent="0.35">
      <c r="B3081" s="6">
        <v>3078</v>
      </c>
      <c r="C3081" t="str">
        <f>INDEX(state,MATCH(Bonus_StatAn!$B3081,Analysis!$A:$A,0))</f>
        <v>failed</v>
      </c>
      <c r="D3081" s="6">
        <f>INDEX(backers,MATCH(Bonus_StatAn!$B3081,Analysis!$A:$A,0))</f>
        <v>3</v>
      </c>
      <c r="E3081" t="b">
        <f t="shared" si="192"/>
        <v>0</v>
      </c>
      <c r="F3081" t="b">
        <f t="shared" si="193"/>
        <v>1</v>
      </c>
      <c r="G3081" t="str">
        <f t="shared" si="194"/>
        <v/>
      </c>
      <c r="H3081">
        <f t="shared" si="195"/>
        <v>3</v>
      </c>
    </row>
    <row r="3082" spans="2:8" x14ac:dyDescent="0.35">
      <c r="B3082" s="6">
        <v>3079</v>
      </c>
      <c r="C3082" t="str">
        <f>INDEX(state,MATCH(Bonus_StatAn!$B3082,Analysis!$A:$A,0))</f>
        <v>failed</v>
      </c>
      <c r="D3082" s="6">
        <f>INDEX(backers,MATCH(Bonus_StatAn!$B3082,Analysis!$A:$A,0))</f>
        <v>27</v>
      </c>
      <c r="E3082" t="b">
        <f t="shared" si="192"/>
        <v>0</v>
      </c>
      <c r="F3082" t="b">
        <f t="shared" si="193"/>
        <v>1</v>
      </c>
      <c r="G3082" t="str">
        <f t="shared" si="194"/>
        <v/>
      </c>
      <c r="H3082">
        <f t="shared" si="195"/>
        <v>27</v>
      </c>
    </row>
    <row r="3083" spans="2:8" x14ac:dyDescent="0.35">
      <c r="B3083" s="6">
        <v>3080</v>
      </c>
      <c r="C3083" t="str">
        <f>INDEX(state,MATCH(Bonus_StatAn!$B3083,Analysis!$A:$A,0))</f>
        <v>failed</v>
      </c>
      <c r="D3083" s="6">
        <f>INDEX(backers,MATCH(Bonus_StatAn!$B3083,Analysis!$A:$A,0))</f>
        <v>7</v>
      </c>
      <c r="E3083" t="b">
        <f t="shared" si="192"/>
        <v>0</v>
      </c>
      <c r="F3083" t="b">
        <f t="shared" si="193"/>
        <v>1</v>
      </c>
      <c r="G3083" t="str">
        <f t="shared" si="194"/>
        <v/>
      </c>
      <c r="H3083">
        <f t="shared" si="195"/>
        <v>7</v>
      </c>
    </row>
    <row r="3084" spans="2:8" x14ac:dyDescent="0.35">
      <c r="B3084" s="6">
        <v>3081</v>
      </c>
      <c r="C3084" t="str">
        <f>INDEX(state,MATCH(Bonus_StatAn!$B3084,Analysis!$A:$A,0))</f>
        <v>failed</v>
      </c>
      <c r="D3084" s="6">
        <f>INDEX(backers,MATCH(Bonus_StatAn!$B3084,Analysis!$A:$A,0))</f>
        <v>5</v>
      </c>
      <c r="E3084" t="b">
        <f t="shared" si="192"/>
        <v>0</v>
      </c>
      <c r="F3084" t="b">
        <f t="shared" si="193"/>
        <v>1</v>
      </c>
      <c r="G3084" t="str">
        <f t="shared" si="194"/>
        <v/>
      </c>
      <c r="H3084">
        <f t="shared" si="195"/>
        <v>5</v>
      </c>
    </row>
    <row r="3085" spans="2:8" x14ac:dyDescent="0.35">
      <c r="B3085" s="6">
        <v>3082</v>
      </c>
      <c r="C3085" t="str">
        <f>INDEX(state,MATCH(Bonus_StatAn!$B3085,Analysis!$A:$A,0))</f>
        <v>failed</v>
      </c>
      <c r="D3085" s="6">
        <f>INDEX(backers,MATCH(Bonus_StatAn!$B3085,Analysis!$A:$A,0))</f>
        <v>0</v>
      </c>
      <c r="E3085" t="b">
        <f t="shared" si="192"/>
        <v>0</v>
      </c>
      <c r="F3085" t="b">
        <f t="shared" si="193"/>
        <v>1</v>
      </c>
      <c r="G3085" t="str">
        <f t="shared" si="194"/>
        <v/>
      </c>
      <c r="H3085">
        <f t="shared" si="195"/>
        <v>0</v>
      </c>
    </row>
    <row r="3086" spans="2:8" x14ac:dyDescent="0.35">
      <c r="B3086" s="6">
        <v>3083</v>
      </c>
      <c r="C3086" t="str">
        <f>INDEX(state,MATCH(Bonus_StatAn!$B3086,Analysis!$A:$A,0))</f>
        <v>failed</v>
      </c>
      <c r="D3086" s="6">
        <f>INDEX(backers,MATCH(Bonus_StatAn!$B3086,Analysis!$A:$A,0))</f>
        <v>3</v>
      </c>
      <c r="E3086" t="b">
        <f t="shared" si="192"/>
        <v>0</v>
      </c>
      <c r="F3086" t="b">
        <f t="shared" si="193"/>
        <v>1</v>
      </c>
      <c r="G3086" t="str">
        <f t="shared" si="194"/>
        <v/>
      </c>
      <c r="H3086">
        <f t="shared" si="195"/>
        <v>3</v>
      </c>
    </row>
    <row r="3087" spans="2:8" x14ac:dyDescent="0.35">
      <c r="B3087" s="6">
        <v>3084</v>
      </c>
      <c r="C3087" t="str">
        <f>INDEX(state,MATCH(Bonus_StatAn!$B3087,Analysis!$A:$A,0))</f>
        <v>failed</v>
      </c>
      <c r="D3087" s="6">
        <f>INDEX(backers,MATCH(Bonus_StatAn!$B3087,Analysis!$A:$A,0))</f>
        <v>6</v>
      </c>
      <c r="E3087" t="b">
        <f t="shared" si="192"/>
        <v>0</v>
      </c>
      <c r="F3087" t="b">
        <f t="shared" si="193"/>
        <v>1</v>
      </c>
      <c r="G3087" t="str">
        <f t="shared" si="194"/>
        <v/>
      </c>
      <c r="H3087">
        <f t="shared" si="195"/>
        <v>6</v>
      </c>
    </row>
    <row r="3088" spans="2:8" x14ac:dyDescent="0.35">
      <c r="B3088" s="6">
        <v>3085</v>
      </c>
      <c r="C3088" t="str">
        <f>INDEX(state,MATCH(Bonus_StatAn!$B3088,Analysis!$A:$A,0))</f>
        <v>failed</v>
      </c>
      <c r="D3088" s="6">
        <f>INDEX(backers,MATCH(Bonus_StatAn!$B3088,Analysis!$A:$A,0))</f>
        <v>9</v>
      </c>
      <c r="E3088" t="b">
        <f t="shared" si="192"/>
        <v>0</v>
      </c>
      <c r="F3088" t="b">
        <f t="shared" si="193"/>
        <v>1</v>
      </c>
      <c r="G3088" t="str">
        <f t="shared" si="194"/>
        <v/>
      </c>
      <c r="H3088">
        <f t="shared" si="195"/>
        <v>9</v>
      </c>
    </row>
    <row r="3089" spans="2:8" x14ac:dyDescent="0.35">
      <c r="B3089" s="6">
        <v>3086</v>
      </c>
      <c r="C3089" t="str">
        <f>INDEX(state,MATCH(Bonus_StatAn!$B3089,Analysis!$A:$A,0))</f>
        <v>failed</v>
      </c>
      <c r="D3089" s="6">
        <f>INDEX(backers,MATCH(Bonus_StatAn!$B3089,Analysis!$A:$A,0))</f>
        <v>3</v>
      </c>
      <c r="E3089" t="b">
        <f t="shared" si="192"/>
        <v>0</v>
      </c>
      <c r="F3089" t="b">
        <f t="shared" si="193"/>
        <v>1</v>
      </c>
      <c r="G3089" t="str">
        <f t="shared" si="194"/>
        <v/>
      </c>
      <c r="H3089">
        <f t="shared" si="195"/>
        <v>3</v>
      </c>
    </row>
    <row r="3090" spans="2:8" x14ac:dyDescent="0.35">
      <c r="B3090" s="6">
        <v>3087</v>
      </c>
      <c r="C3090" t="str">
        <f>INDEX(state,MATCH(Bonus_StatAn!$B3090,Analysis!$A:$A,0))</f>
        <v>failed</v>
      </c>
      <c r="D3090" s="6">
        <f>INDEX(backers,MATCH(Bonus_StatAn!$B3090,Analysis!$A:$A,0))</f>
        <v>2</v>
      </c>
      <c r="E3090" t="b">
        <f t="shared" si="192"/>
        <v>0</v>
      </c>
      <c r="F3090" t="b">
        <f t="shared" si="193"/>
        <v>1</v>
      </c>
      <c r="G3090" t="str">
        <f t="shared" si="194"/>
        <v/>
      </c>
      <c r="H3090">
        <f t="shared" si="195"/>
        <v>2</v>
      </c>
    </row>
    <row r="3091" spans="2:8" x14ac:dyDescent="0.35">
      <c r="B3091" s="6">
        <v>3088</v>
      </c>
      <c r="C3091" t="str">
        <f>INDEX(state,MATCH(Bonus_StatAn!$B3091,Analysis!$A:$A,0))</f>
        <v>failed</v>
      </c>
      <c r="D3091" s="6">
        <f>INDEX(backers,MATCH(Bonus_StatAn!$B3091,Analysis!$A:$A,0))</f>
        <v>3</v>
      </c>
      <c r="E3091" t="b">
        <f t="shared" si="192"/>
        <v>0</v>
      </c>
      <c r="F3091" t="b">
        <f t="shared" si="193"/>
        <v>1</v>
      </c>
      <c r="G3091" t="str">
        <f t="shared" si="194"/>
        <v/>
      </c>
      <c r="H3091">
        <f t="shared" si="195"/>
        <v>3</v>
      </c>
    </row>
    <row r="3092" spans="2:8" x14ac:dyDescent="0.35">
      <c r="B3092" s="6">
        <v>3089</v>
      </c>
      <c r="C3092" t="str">
        <f>INDEX(state,MATCH(Bonus_StatAn!$B3092,Analysis!$A:$A,0))</f>
        <v>failed</v>
      </c>
      <c r="D3092" s="6">
        <f>INDEX(backers,MATCH(Bonus_StatAn!$B3092,Analysis!$A:$A,0))</f>
        <v>45</v>
      </c>
      <c r="E3092" t="b">
        <f t="shared" si="192"/>
        <v>0</v>
      </c>
      <c r="F3092" t="b">
        <f t="shared" si="193"/>
        <v>1</v>
      </c>
      <c r="G3092" t="str">
        <f t="shared" si="194"/>
        <v/>
      </c>
      <c r="H3092">
        <f t="shared" si="195"/>
        <v>45</v>
      </c>
    </row>
    <row r="3093" spans="2:8" x14ac:dyDescent="0.35">
      <c r="B3093" s="6">
        <v>3090</v>
      </c>
      <c r="C3093" t="str">
        <f>INDEX(state,MATCH(Bonus_StatAn!$B3093,Analysis!$A:$A,0))</f>
        <v>failed</v>
      </c>
      <c r="D3093" s="6">
        <f>INDEX(backers,MATCH(Bonus_StatAn!$B3093,Analysis!$A:$A,0))</f>
        <v>9</v>
      </c>
      <c r="E3093" t="b">
        <f t="shared" si="192"/>
        <v>0</v>
      </c>
      <c r="F3093" t="b">
        <f t="shared" si="193"/>
        <v>1</v>
      </c>
      <c r="G3093" t="str">
        <f t="shared" si="194"/>
        <v/>
      </c>
      <c r="H3093">
        <f t="shared" si="195"/>
        <v>9</v>
      </c>
    </row>
    <row r="3094" spans="2:8" x14ac:dyDescent="0.35">
      <c r="B3094" s="6">
        <v>3091</v>
      </c>
      <c r="C3094" t="str">
        <f>INDEX(state,MATCH(Bonus_StatAn!$B3094,Analysis!$A:$A,0))</f>
        <v>failed</v>
      </c>
      <c r="D3094" s="6">
        <f>INDEX(backers,MATCH(Bonus_StatAn!$B3094,Analysis!$A:$A,0))</f>
        <v>9</v>
      </c>
      <c r="E3094" t="b">
        <f t="shared" si="192"/>
        <v>0</v>
      </c>
      <c r="F3094" t="b">
        <f t="shared" si="193"/>
        <v>1</v>
      </c>
      <c r="G3094" t="str">
        <f t="shared" si="194"/>
        <v/>
      </c>
      <c r="H3094">
        <f t="shared" si="195"/>
        <v>9</v>
      </c>
    </row>
    <row r="3095" spans="2:8" x14ac:dyDescent="0.35">
      <c r="B3095" s="6">
        <v>3092</v>
      </c>
      <c r="C3095" t="str">
        <f>INDEX(state,MATCH(Bonus_StatAn!$B3095,Analysis!$A:$A,0))</f>
        <v>failed</v>
      </c>
      <c r="D3095" s="6">
        <f>INDEX(backers,MATCH(Bonus_StatAn!$B3095,Analysis!$A:$A,0))</f>
        <v>21</v>
      </c>
      <c r="E3095" t="b">
        <f t="shared" si="192"/>
        <v>0</v>
      </c>
      <c r="F3095" t="b">
        <f t="shared" si="193"/>
        <v>1</v>
      </c>
      <c r="G3095" t="str">
        <f t="shared" si="194"/>
        <v/>
      </c>
      <c r="H3095">
        <f t="shared" si="195"/>
        <v>21</v>
      </c>
    </row>
    <row r="3096" spans="2:8" x14ac:dyDescent="0.35">
      <c r="B3096" s="6">
        <v>3093</v>
      </c>
      <c r="C3096" t="str">
        <f>INDEX(state,MATCH(Bonus_StatAn!$B3096,Analysis!$A:$A,0))</f>
        <v>failed</v>
      </c>
      <c r="D3096" s="6">
        <f>INDEX(backers,MATCH(Bonus_StatAn!$B3096,Analysis!$A:$A,0))</f>
        <v>17</v>
      </c>
      <c r="E3096" t="b">
        <f t="shared" si="192"/>
        <v>0</v>
      </c>
      <c r="F3096" t="b">
        <f t="shared" si="193"/>
        <v>1</v>
      </c>
      <c r="G3096" t="str">
        <f t="shared" si="194"/>
        <v/>
      </c>
      <c r="H3096">
        <f t="shared" si="195"/>
        <v>17</v>
      </c>
    </row>
    <row r="3097" spans="2:8" x14ac:dyDescent="0.35">
      <c r="B3097" s="6">
        <v>3094</v>
      </c>
      <c r="C3097" t="str">
        <f>INDEX(state,MATCH(Bonus_StatAn!$B3097,Analysis!$A:$A,0))</f>
        <v>failed</v>
      </c>
      <c r="D3097" s="6">
        <f>INDEX(backers,MATCH(Bonus_StatAn!$B3097,Analysis!$A:$A,0))</f>
        <v>1</v>
      </c>
      <c r="E3097" t="b">
        <f t="shared" si="192"/>
        <v>0</v>
      </c>
      <c r="F3097" t="b">
        <f t="shared" si="193"/>
        <v>1</v>
      </c>
      <c r="G3097" t="str">
        <f t="shared" si="194"/>
        <v/>
      </c>
      <c r="H3097">
        <f t="shared" si="195"/>
        <v>1</v>
      </c>
    </row>
    <row r="3098" spans="2:8" x14ac:dyDescent="0.35">
      <c r="B3098" s="6">
        <v>3095</v>
      </c>
      <c r="C3098" t="str">
        <f>INDEX(state,MATCH(Bonus_StatAn!$B3098,Analysis!$A:$A,0))</f>
        <v>failed</v>
      </c>
      <c r="D3098" s="6">
        <f>INDEX(backers,MATCH(Bonus_StatAn!$B3098,Analysis!$A:$A,0))</f>
        <v>1</v>
      </c>
      <c r="E3098" t="b">
        <f t="shared" si="192"/>
        <v>0</v>
      </c>
      <c r="F3098" t="b">
        <f t="shared" si="193"/>
        <v>1</v>
      </c>
      <c r="G3098" t="str">
        <f t="shared" si="194"/>
        <v/>
      </c>
      <c r="H3098">
        <f t="shared" si="195"/>
        <v>1</v>
      </c>
    </row>
    <row r="3099" spans="2:8" x14ac:dyDescent="0.35">
      <c r="B3099" s="6">
        <v>3096</v>
      </c>
      <c r="C3099" t="str">
        <f>INDEX(state,MATCH(Bonus_StatAn!$B3099,Analysis!$A:$A,0))</f>
        <v>failed</v>
      </c>
      <c r="D3099" s="6">
        <f>INDEX(backers,MATCH(Bonus_StatAn!$B3099,Analysis!$A:$A,0))</f>
        <v>14</v>
      </c>
      <c r="E3099" t="b">
        <f t="shared" si="192"/>
        <v>0</v>
      </c>
      <c r="F3099" t="b">
        <f t="shared" si="193"/>
        <v>1</v>
      </c>
      <c r="G3099" t="str">
        <f t="shared" si="194"/>
        <v/>
      </c>
      <c r="H3099">
        <f t="shared" si="195"/>
        <v>14</v>
      </c>
    </row>
    <row r="3100" spans="2:8" x14ac:dyDescent="0.35">
      <c r="B3100" s="6">
        <v>3097</v>
      </c>
      <c r="C3100" t="str">
        <f>INDEX(state,MATCH(Bonus_StatAn!$B3100,Analysis!$A:$A,0))</f>
        <v>failed</v>
      </c>
      <c r="D3100" s="6">
        <f>INDEX(backers,MATCH(Bonus_StatAn!$B3100,Analysis!$A:$A,0))</f>
        <v>42</v>
      </c>
      <c r="E3100" t="b">
        <f t="shared" si="192"/>
        <v>0</v>
      </c>
      <c r="F3100" t="b">
        <f t="shared" si="193"/>
        <v>1</v>
      </c>
      <c r="G3100" t="str">
        <f t="shared" si="194"/>
        <v/>
      </c>
      <c r="H3100">
        <f t="shared" si="195"/>
        <v>42</v>
      </c>
    </row>
    <row r="3101" spans="2:8" x14ac:dyDescent="0.35">
      <c r="B3101" s="6">
        <v>3098</v>
      </c>
      <c r="C3101" t="str">
        <f>INDEX(state,MATCH(Bonus_StatAn!$B3101,Analysis!$A:$A,0))</f>
        <v>failed</v>
      </c>
      <c r="D3101" s="6">
        <f>INDEX(backers,MATCH(Bonus_StatAn!$B3101,Analysis!$A:$A,0))</f>
        <v>27</v>
      </c>
      <c r="E3101" t="b">
        <f t="shared" si="192"/>
        <v>0</v>
      </c>
      <c r="F3101" t="b">
        <f t="shared" si="193"/>
        <v>1</v>
      </c>
      <c r="G3101" t="str">
        <f t="shared" si="194"/>
        <v/>
      </c>
      <c r="H3101">
        <f t="shared" si="195"/>
        <v>27</v>
      </c>
    </row>
    <row r="3102" spans="2:8" x14ac:dyDescent="0.35">
      <c r="B3102" s="6">
        <v>3099</v>
      </c>
      <c r="C3102" t="str">
        <f>INDEX(state,MATCH(Bonus_StatAn!$B3102,Analysis!$A:$A,0))</f>
        <v>failed</v>
      </c>
      <c r="D3102" s="6">
        <f>INDEX(backers,MATCH(Bonus_StatAn!$B3102,Analysis!$A:$A,0))</f>
        <v>5</v>
      </c>
      <c r="E3102" t="b">
        <f t="shared" si="192"/>
        <v>0</v>
      </c>
      <c r="F3102" t="b">
        <f t="shared" si="193"/>
        <v>1</v>
      </c>
      <c r="G3102" t="str">
        <f t="shared" si="194"/>
        <v/>
      </c>
      <c r="H3102">
        <f t="shared" si="195"/>
        <v>5</v>
      </c>
    </row>
    <row r="3103" spans="2:8" x14ac:dyDescent="0.35">
      <c r="B3103" s="6">
        <v>3100</v>
      </c>
      <c r="C3103" t="str">
        <f>INDEX(state,MATCH(Bonus_StatAn!$B3103,Analysis!$A:$A,0))</f>
        <v>failed</v>
      </c>
      <c r="D3103" s="6">
        <f>INDEX(backers,MATCH(Bonus_StatAn!$B3103,Analysis!$A:$A,0))</f>
        <v>13</v>
      </c>
      <c r="E3103" t="b">
        <f t="shared" si="192"/>
        <v>0</v>
      </c>
      <c r="F3103" t="b">
        <f t="shared" si="193"/>
        <v>1</v>
      </c>
      <c r="G3103" t="str">
        <f t="shared" si="194"/>
        <v/>
      </c>
      <c r="H3103">
        <f t="shared" si="195"/>
        <v>13</v>
      </c>
    </row>
    <row r="3104" spans="2:8" x14ac:dyDescent="0.35">
      <c r="B3104" s="6">
        <v>3101</v>
      </c>
      <c r="C3104" t="str">
        <f>INDEX(state,MATCH(Bonus_StatAn!$B3104,Analysis!$A:$A,0))</f>
        <v>failed</v>
      </c>
      <c r="D3104" s="6">
        <f>INDEX(backers,MATCH(Bonus_StatAn!$B3104,Analysis!$A:$A,0))</f>
        <v>12</v>
      </c>
      <c r="E3104" t="b">
        <f t="shared" si="192"/>
        <v>0</v>
      </c>
      <c r="F3104" t="b">
        <f t="shared" si="193"/>
        <v>1</v>
      </c>
      <c r="G3104" t="str">
        <f t="shared" si="194"/>
        <v/>
      </c>
      <c r="H3104">
        <f t="shared" si="195"/>
        <v>12</v>
      </c>
    </row>
    <row r="3105" spans="2:8" x14ac:dyDescent="0.35">
      <c r="B3105" s="6">
        <v>3102</v>
      </c>
      <c r="C3105" t="str">
        <f>INDEX(state,MATCH(Bonus_StatAn!$B3105,Analysis!$A:$A,0))</f>
        <v>failed</v>
      </c>
      <c r="D3105" s="6">
        <f>INDEX(backers,MATCH(Bonus_StatAn!$B3105,Analysis!$A:$A,0))</f>
        <v>90</v>
      </c>
      <c r="E3105" t="b">
        <f t="shared" si="192"/>
        <v>0</v>
      </c>
      <c r="F3105" t="b">
        <f t="shared" si="193"/>
        <v>1</v>
      </c>
      <c r="G3105" t="str">
        <f t="shared" si="194"/>
        <v/>
      </c>
      <c r="H3105">
        <f t="shared" si="195"/>
        <v>90</v>
      </c>
    </row>
    <row r="3106" spans="2:8" x14ac:dyDescent="0.35">
      <c r="B3106" s="6">
        <v>3103</v>
      </c>
      <c r="C3106" t="str">
        <f>INDEX(state,MATCH(Bonus_StatAn!$B3106,Analysis!$A:$A,0))</f>
        <v>failed</v>
      </c>
      <c r="D3106" s="6">
        <f>INDEX(backers,MATCH(Bonus_StatAn!$B3106,Analysis!$A:$A,0))</f>
        <v>2</v>
      </c>
      <c r="E3106" t="b">
        <f t="shared" si="192"/>
        <v>0</v>
      </c>
      <c r="F3106" t="b">
        <f t="shared" si="193"/>
        <v>1</v>
      </c>
      <c r="G3106" t="str">
        <f t="shared" si="194"/>
        <v/>
      </c>
      <c r="H3106">
        <f t="shared" si="195"/>
        <v>2</v>
      </c>
    </row>
    <row r="3107" spans="2:8" x14ac:dyDescent="0.35">
      <c r="B3107" s="6">
        <v>3104</v>
      </c>
      <c r="C3107" t="str">
        <f>INDEX(state,MATCH(Bonus_StatAn!$B3107,Analysis!$A:$A,0))</f>
        <v>failed</v>
      </c>
      <c r="D3107" s="6">
        <f>INDEX(backers,MATCH(Bonus_StatAn!$B3107,Analysis!$A:$A,0))</f>
        <v>5</v>
      </c>
      <c r="E3107" t="b">
        <f t="shared" si="192"/>
        <v>0</v>
      </c>
      <c r="F3107" t="b">
        <f t="shared" si="193"/>
        <v>1</v>
      </c>
      <c r="G3107" t="str">
        <f t="shared" si="194"/>
        <v/>
      </c>
      <c r="H3107">
        <f t="shared" si="195"/>
        <v>5</v>
      </c>
    </row>
    <row r="3108" spans="2:8" x14ac:dyDescent="0.35">
      <c r="B3108" s="6">
        <v>3105</v>
      </c>
      <c r="C3108" t="str">
        <f>INDEX(state,MATCH(Bonus_StatAn!$B3108,Analysis!$A:$A,0))</f>
        <v>failed</v>
      </c>
      <c r="D3108" s="6">
        <f>INDEX(backers,MATCH(Bonus_StatAn!$B3108,Analysis!$A:$A,0))</f>
        <v>31</v>
      </c>
      <c r="E3108" t="b">
        <f t="shared" si="192"/>
        <v>0</v>
      </c>
      <c r="F3108" t="b">
        <f t="shared" si="193"/>
        <v>1</v>
      </c>
      <c r="G3108" t="str">
        <f t="shared" si="194"/>
        <v/>
      </c>
      <c r="H3108">
        <f t="shared" si="195"/>
        <v>31</v>
      </c>
    </row>
    <row r="3109" spans="2:8" x14ac:dyDescent="0.35">
      <c r="B3109" s="6">
        <v>3106</v>
      </c>
      <c r="C3109" t="str">
        <f>INDEX(state,MATCH(Bonus_StatAn!$B3109,Analysis!$A:$A,0))</f>
        <v>failed</v>
      </c>
      <c r="D3109" s="6">
        <f>INDEX(backers,MATCH(Bonus_StatAn!$B3109,Analysis!$A:$A,0))</f>
        <v>4</v>
      </c>
      <c r="E3109" t="b">
        <f t="shared" si="192"/>
        <v>0</v>
      </c>
      <c r="F3109" t="b">
        <f t="shared" si="193"/>
        <v>1</v>
      </c>
      <c r="G3109" t="str">
        <f t="shared" si="194"/>
        <v/>
      </c>
      <c r="H3109">
        <f t="shared" si="195"/>
        <v>4</v>
      </c>
    </row>
    <row r="3110" spans="2:8" x14ac:dyDescent="0.35">
      <c r="B3110" s="6">
        <v>3107</v>
      </c>
      <c r="C3110" t="str">
        <f>INDEX(state,MATCH(Bonus_StatAn!$B3110,Analysis!$A:$A,0))</f>
        <v>failed</v>
      </c>
      <c r="D3110" s="6">
        <f>INDEX(backers,MATCH(Bonus_StatAn!$B3110,Analysis!$A:$A,0))</f>
        <v>29</v>
      </c>
      <c r="E3110" t="b">
        <f t="shared" si="192"/>
        <v>0</v>
      </c>
      <c r="F3110" t="b">
        <f t="shared" si="193"/>
        <v>1</v>
      </c>
      <c r="G3110" t="str">
        <f t="shared" si="194"/>
        <v/>
      </c>
      <c r="H3110">
        <f t="shared" si="195"/>
        <v>29</v>
      </c>
    </row>
    <row r="3111" spans="2:8" x14ac:dyDescent="0.35">
      <c r="B3111" s="6">
        <v>3108</v>
      </c>
      <c r="C3111" t="str">
        <f>INDEX(state,MATCH(Bonus_StatAn!$B3111,Analysis!$A:$A,0))</f>
        <v>failed</v>
      </c>
      <c r="D3111" s="6">
        <f>INDEX(backers,MATCH(Bonus_StatAn!$B3111,Analysis!$A:$A,0))</f>
        <v>2</v>
      </c>
      <c r="E3111" t="b">
        <f t="shared" si="192"/>
        <v>0</v>
      </c>
      <c r="F3111" t="b">
        <f t="shared" si="193"/>
        <v>1</v>
      </c>
      <c r="G3111" t="str">
        <f t="shared" si="194"/>
        <v/>
      </c>
      <c r="H3111">
        <f t="shared" si="195"/>
        <v>2</v>
      </c>
    </row>
    <row r="3112" spans="2:8" x14ac:dyDescent="0.35">
      <c r="B3112" s="6">
        <v>3109</v>
      </c>
      <c r="C3112" t="str">
        <f>INDEX(state,MATCH(Bonus_StatAn!$B3112,Analysis!$A:$A,0))</f>
        <v>failed</v>
      </c>
      <c r="D3112" s="6">
        <f>INDEX(backers,MATCH(Bonus_StatAn!$B3112,Analysis!$A:$A,0))</f>
        <v>114</v>
      </c>
      <c r="E3112" t="b">
        <f t="shared" si="192"/>
        <v>0</v>
      </c>
      <c r="F3112" t="b">
        <f t="shared" si="193"/>
        <v>1</v>
      </c>
      <c r="G3112" t="str">
        <f t="shared" si="194"/>
        <v/>
      </c>
      <c r="H3112">
        <f t="shared" si="195"/>
        <v>114</v>
      </c>
    </row>
    <row r="3113" spans="2:8" x14ac:dyDescent="0.35">
      <c r="B3113" s="6">
        <v>3110</v>
      </c>
      <c r="C3113" t="str">
        <f>INDEX(state,MATCH(Bonus_StatAn!$B3113,Analysis!$A:$A,0))</f>
        <v>failed</v>
      </c>
      <c r="D3113" s="6">
        <f>INDEX(backers,MATCH(Bonus_StatAn!$B3113,Analysis!$A:$A,0))</f>
        <v>1</v>
      </c>
      <c r="E3113" t="b">
        <f t="shared" si="192"/>
        <v>0</v>
      </c>
      <c r="F3113" t="b">
        <f t="shared" si="193"/>
        <v>1</v>
      </c>
      <c r="G3113" t="str">
        <f t="shared" si="194"/>
        <v/>
      </c>
      <c r="H3113">
        <f t="shared" si="195"/>
        <v>1</v>
      </c>
    </row>
    <row r="3114" spans="2:8" x14ac:dyDescent="0.35">
      <c r="B3114" s="6">
        <v>3111</v>
      </c>
      <c r="C3114" t="str">
        <f>INDEX(state,MATCH(Bonus_StatAn!$B3114,Analysis!$A:$A,0))</f>
        <v>failed</v>
      </c>
      <c r="D3114" s="6">
        <f>INDEX(backers,MATCH(Bonus_StatAn!$B3114,Analysis!$A:$A,0))</f>
        <v>76</v>
      </c>
      <c r="E3114" t="b">
        <f t="shared" si="192"/>
        <v>0</v>
      </c>
      <c r="F3114" t="b">
        <f t="shared" si="193"/>
        <v>1</v>
      </c>
      <c r="G3114" t="str">
        <f t="shared" si="194"/>
        <v/>
      </c>
      <c r="H3114">
        <f t="shared" si="195"/>
        <v>76</v>
      </c>
    </row>
    <row r="3115" spans="2:8" x14ac:dyDescent="0.35">
      <c r="B3115" s="6">
        <v>3112</v>
      </c>
      <c r="C3115" t="str">
        <f>INDEX(state,MATCH(Bonus_StatAn!$B3115,Analysis!$A:$A,0))</f>
        <v>failed</v>
      </c>
      <c r="D3115" s="6">
        <f>INDEX(backers,MATCH(Bonus_StatAn!$B3115,Analysis!$A:$A,0))</f>
        <v>9</v>
      </c>
      <c r="E3115" t="b">
        <f t="shared" si="192"/>
        <v>0</v>
      </c>
      <c r="F3115" t="b">
        <f t="shared" si="193"/>
        <v>1</v>
      </c>
      <c r="G3115" t="str">
        <f t="shared" si="194"/>
        <v/>
      </c>
      <c r="H3115">
        <f t="shared" si="195"/>
        <v>9</v>
      </c>
    </row>
    <row r="3116" spans="2:8" x14ac:dyDescent="0.35">
      <c r="B3116" s="6">
        <v>3113</v>
      </c>
      <c r="C3116" t="str">
        <f>INDEX(state,MATCH(Bonus_StatAn!$B3116,Analysis!$A:$A,0))</f>
        <v>failed</v>
      </c>
      <c r="D3116" s="6">
        <f>INDEX(backers,MATCH(Bonus_StatAn!$B3116,Analysis!$A:$A,0))</f>
        <v>37</v>
      </c>
      <c r="E3116" t="b">
        <f t="shared" si="192"/>
        <v>0</v>
      </c>
      <c r="F3116" t="b">
        <f t="shared" si="193"/>
        <v>1</v>
      </c>
      <c r="G3116" t="str">
        <f t="shared" si="194"/>
        <v/>
      </c>
      <c r="H3116">
        <f t="shared" si="195"/>
        <v>37</v>
      </c>
    </row>
    <row r="3117" spans="2:8" x14ac:dyDescent="0.35">
      <c r="B3117" s="6">
        <v>3114</v>
      </c>
      <c r="C3117" t="str">
        <f>INDEX(state,MATCH(Bonus_StatAn!$B3117,Analysis!$A:$A,0))</f>
        <v>failed</v>
      </c>
      <c r="D3117" s="6">
        <f>INDEX(backers,MATCH(Bonus_StatAn!$B3117,Analysis!$A:$A,0))</f>
        <v>0</v>
      </c>
      <c r="E3117" t="b">
        <f t="shared" si="192"/>
        <v>0</v>
      </c>
      <c r="F3117" t="b">
        <f t="shared" si="193"/>
        <v>1</v>
      </c>
      <c r="G3117" t="str">
        <f t="shared" si="194"/>
        <v/>
      </c>
      <c r="H3117">
        <f t="shared" si="195"/>
        <v>0</v>
      </c>
    </row>
    <row r="3118" spans="2:8" x14ac:dyDescent="0.35">
      <c r="B3118" s="6">
        <v>3115</v>
      </c>
      <c r="C3118" t="str">
        <f>INDEX(state,MATCH(Bonus_StatAn!$B3118,Analysis!$A:$A,0))</f>
        <v>failed</v>
      </c>
      <c r="D3118" s="6">
        <f>INDEX(backers,MATCH(Bonus_StatAn!$B3118,Analysis!$A:$A,0))</f>
        <v>1</v>
      </c>
      <c r="E3118" t="b">
        <f t="shared" si="192"/>
        <v>0</v>
      </c>
      <c r="F3118" t="b">
        <f t="shared" si="193"/>
        <v>1</v>
      </c>
      <c r="G3118" t="str">
        <f t="shared" si="194"/>
        <v/>
      </c>
      <c r="H3118">
        <f t="shared" si="195"/>
        <v>1</v>
      </c>
    </row>
    <row r="3119" spans="2:8" x14ac:dyDescent="0.35">
      <c r="B3119" s="6">
        <v>3116</v>
      </c>
      <c r="C3119" t="str">
        <f>INDEX(state,MATCH(Bonus_StatAn!$B3119,Analysis!$A:$A,0))</f>
        <v>failed</v>
      </c>
      <c r="D3119" s="6">
        <f>INDEX(backers,MATCH(Bonus_StatAn!$B3119,Analysis!$A:$A,0))</f>
        <v>10</v>
      </c>
      <c r="E3119" t="b">
        <f t="shared" si="192"/>
        <v>0</v>
      </c>
      <c r="F3119" t="b">
        <f t="shared" si="193"/>
        <v>1</v>
      </c>
      <c r="G3119" t="str">
        <f t="shared" si="194"/>
        <v/>
      </c>
      <c r="H3119">
        <f t="shared" si="195"/>
        <v>10</v>
      </c>
    </row>
    <row r="3120" spans="2:8" x14ac:dyDescent="0.35">
      <c r="B3120" s="6">
        <v>3117</v>
      </c>
      <c r="C3120" t="str">
        <f>INDEX(state,MATCH(Bonus_StatAn!$B3120,Analysis!$A:$A,0))</f>
        <v>failed</v>
      </c>
      <c r="D3120" s="6">
        <f>INDEX(backers,MATCH(Bonus_StatAn!$B3120,Analysis!$A:$A,0))</f>
        <v>1</v>
      </c>
      <c r="E3120" t="b">
        <f t="shared" si="192"/>
        <v>0</v>
      </c>
      <c r="F3120" t="b">
        <f t="shared" si="193"/>
        <v>1</v>
      </c>
      <c r="G3120" t="str">
        <f t="shared" si="194"/>
        <v/>
      </c>
      <c r="H3120">
        <f t="shared" si="195"/>
        <v>1</v>
      </c>
    </row>
    <row r="3121" spans="2:8" x14ac:dyDescent="0.35">
      <c r="B3121" s="6">
        <v>3118</v>
      </c>
      <c r="C3121" t="str">
        <f>INDEX(state,MATCH(Bonus_StatAn!$B3121,Analysis!$A:$A,0))</f>
        <v>failed</v>
      </c>
      <c r="D3121" s="6">
        <f>INDEX(backers,MATCH(Bonus_StatAn!$B3121,Analysis!$A:$A,0))</f>
        <v>2</v>
      </c>
      <c r="E3121" t="b">
        <f t="shared" si="192"/>
        <v>0</v>
      </c>
      <c r="F3121" t="b">
        <f t="shared" si="193"/>
        <v>1</v>
      </c>
      <c r="G3121" t="str">
        <f t="shared" si="194"/>
        <v/>
      </c>
      <c r="H3121">
        <f t="shared" si="195"/>
        <v>2</v>
      </c>
    </row>
    <row r="3122" spans="2:8" x14ac:dyDescent="0.35">
      <c r="B3122" s="6">
        <v>3119</v>
      </c>
      <c r="C3122" t="str">
        <f>INDEX(state,MATCH(Bonus_StatAn!$B3122,Analysis!$A:$A,0))</f>
        <v>failed</v>
      </c>
      <c r="D3122" s="6">
        <f>INDEX(backers,MATCH(Bonus_StatAn!$B3122,Analysis!$A:$A,0))</f>
        <v>1</v>
      </c>
      <c r="E3122" t="b">
        <f t="shared" si="192"/>
        <v>0</v>
      </c>
      <c r="F3122" t="b">
        <f t="shared" si="193"/>
        <v>1</v>
      </c>
      <c r="G3122" t="str">
        <f t="shared" si="194"/>
        <v/>
      </c>
      <c r="H3122">
        <f t="shared" si="195"/>
        <v>1</v>
      </c>
    </row>
    <row r="3123" spans="2:8" x14ac:dyDescent="0.35">
      <c r="B3123" s="6">
        <v>3120</v>
      </c>
      <c r="C3123" t="str">
        <f>INDEX(state,MATCH(Bonus_StatAn!$B3123,Analysis!$A:$A,0))</f>
        <v>failed</v>
      </c>
      <c r="D3123" s="6">
        <f>INDEX(backers,MATCH(Bonus_StatAn!$B3123,Analysis!$A:$A,0))</f>
        <v>10</v>
      </c>
      <c r="E3123" t="b">
        <f t="shared" si="192"/>
        <v>0</v>
      </c>
      <c r="F3123" t="b">
        <f t="shared" si="193"/>
        <v>1</v>
      </c>
      <c r="G3123" t="str">
        <f t="shared" si="194"/>
        <v/>
      </c>
      <c r="H3123">
        <f t="shared" si="195"/>
        <v>10</v>
      </c>
    </row>
    <row r="3124" spans="2:8" x14ac:dyDescent="0.35">
      <c r="B3124" s="6">
        <v>3121</v>
      </c>
      <c r="C3124" t="str">
        <f>INDEX(state,MATCH(Bonus_StatAn!$B3124,Analysis!$A:$A,0))</f>
        <v>canceled</v>
      </c>
      <c r="D3124" s="6">
        <f>INDEX(backers,MATCH(Bonus_StatAn!$B3124,Analysis!$A:$A,0))</f>
        <v>1</v>
      </c>
      <c r="E3124" t="b">
        <f t="shared" si="192"/>
        <v>0</v>
      </c>
      <c r="F3124" t="b">
        <f t="shared" si="193"/>
        <v>1</v>
      </c>
      <c r="G3124" t="str">
        <f t="shared" si="194"/>
        <v/>
      </c>
      <c r="H3124">
        <f t="shared" si="195"/>
        <v>1</v>
      </c>
    </row>
    <row r="3125" spans="2:8" x14ac:dyDescent="0.35">
      <c r="B3125" s="6">
        <v>3122</v>
      </c>
      <c r="C3125" t="str">
        <f>INDEX(state,MATCH(Bonus_StatAn!$B3125,Analysis!$A:$A,0))</f>
        <v>canceled</v>
      </c>
      <c r="D3125" s="6">
        <f>INDEX(backers,MATCH(Bonus_StatAn!$B3125,Analysis!$A:$A,0))</f>
        <v>2</v>
      </c>
      <c r="E3125" t="b">
        <f t="shared" si="192"/>
        <v>0</v>
      </c>
      <c r="F3125" t="b">
        <f t="shared" si="193"/>
        <v>1</v>
      </c>
      <c r="G3125" t="str">
        <f t="shared" si="194"/>
        <v/>
      </c>
      <c r="H3125">
        <f t="shared" si="195"/>
        <v>2</v>
      </c>
    </row>
    <row r="3126" spans="2:8" x14ac:dyDescent="0.35">
      <c r="B3126" s="6">
        <v>3123</v>
      </c>
      <c r="C3126" t="str">
        <f>INDEX(state,MATCH(Bonus_StatAn!$B3126,Analysis!$A:$A,0))</f>
        <v>canceled</v>
      </c>
      <c r="D3126" s="6">
        <f>INDEX(backers,MATCH(Bonus_StatAn!$B3126,Analysis!$A:$A,0))</f>
        <v>348</v>
      </c>
      <c r="E3126" t="b">
        <f t="shared" si="192"/>
        <v>0</v>
      </c>
      <c r="F3126" t="b">
        <f t="shared" si="193"/>
        <v>1</v>
      </c>
      <c r="G3126" t="str">
        <f t="shared" si="194"/>
        <v/>
      </c>
      <c r="H3126">
        <f t="shared" si="195"/>
        <v>348</v>
      </c>
    </row>
    <row r="3127" spans="2:8" x14ac:dyDescent="0.35">
      <c r="B3127" s="6">
        <v>3124</v>
      </c>
      <c r="C3127" t="str">
        <f>INDEX(state,MATCH(Bonus_StatAn!$B3127,Analysis!$A:$A,0))</f>
        <v>canceled</v>
      </c>
      <c r="D3127" s="6">
        <f>INDEX(backers,MATCH(Bonus_StatAn!$B3127,Analysis!$A:$A,0))</f>
        <v>4</v>
      </c>
      <c r="E3127" t="b">
        <f t="shared" si="192"/>
        <v>0</v>
      </c>
      <c r="F3127" t="b">
        <f t="shared" si="193"/>
        <v>1</v>
      </c>
      <c r="G3127" t="str">
        <f t="shared" si="194"/>
        <v/>
      </c>
      <c r="H3127">
        <f t="shared" si="195"/>
        <v>4</v>
      </c>
    </row>
    <row r="3128" spans="2:8" x14ac:dyDescent="0.35">
      <c r="B3128" s="6">
        <v>3125</v>
      </c>
      <c r="C3128" t="str">
        <f>INDEX(state,MATCH(Bonus_StatAn!$B3128,Analysis!$A:$A,0))</f>
        <v>canceled</v>
      </c>
      <c r="D3128" s="6">
        <f>INDEX(backers,MATCH(Bonus_StatAn!$B3128,Analysis!$A:$A,0))</f>
        <v>0</v>
      </c>
      <c r="E3128" t="b">
        <f t="shared" si="192"/>
        <v>0</v>
      </c>
      <c r="F3128" t="b">
        <f t="shared" si="193"/>
        <v>1</v>
      </c>
      <c r="G3128" t="str">
        <f t="shared" si="194"/>
        <v/>
      </c>
      <c r="H3128">
        <f t="shared" si="195"/>
        <v>0</v>
      </c>
    </row>
    <row r="3129" spans="2:8" x14ac:dyDescent="0.35">
      <c r="B3129" s="6">
        <v>3126</v>
      </c>
      <c r="C3129" t="str">
        <f>INDEX(state,MATCH(Bonus_StatAn!$B3129,Analysis!$A:$A,0))</f>
        <v>canceled</v>
      </c>
      <c r="D3129" s="6">
        <f>INDEX(backers,MATCH(Bonus_StatAn!$B3129,Analysis!$A:$A,0))</f>
        <v>17</v>
      </c>
      <c r="E3129" t="b">
        <f t="shared" si="192"/>
        <v>0</v>
      </c>
      <c r="F3129" t="b">
        <f t="shared" si="193"/>
        <v>1</v>
      </c>
      <c r="G3129" t="str">
        <f t="shared" si="194"/>
        <v/>
      </c>
      <c r="H3129">
        <f t="shared" si="195"/>
        <v>17</v>
      </c>
    </row>
    <row r="3130" spans="2:8" x14ac:dyDescent="0.35">
      <c r="B3130" s="6">
        <v>3127</v>
      </c>
      <c r="C3130" t="str">
        <f>INDEX(state,MATCH(Bonus_StatAn!$B3130,Analysis!$A:$A,0))</f>
        <v>canceled</v>
      </c>
      <c r="D3130" s="6">
        <f>INDEX(backers,MATCH(Bonus_StatAn!$B3130,Analysis!$A:$A,0))</f>
        <v>0</v>
      </c>
      <c r="E3130" t="b">
        <f t="shared" si="192"/>
        <v>0</v>
      </c>
      <c r="F3130" t="b">
        <f t="shared" si="193"/>
        <v>1</v>
      </c>
      <c r="G3130" t="str">
        <f t="shared" si="194"/>
        <v/>
      </c>
      <c r="H3130">
        <f t="shared" si="195"/>
        <v>0</v>
      </c>
    </row>
    <row r="3131" spans="2:8" x14ac:dyDescent="0.35">
      <c r="B3131" s="6">
        <v>3128</v>
      </c>
      <c r="C3131" t="str">
        <f>INDEX(state,MATCH(Bonus_StatAn!$B3131,Analysis!$A:$A,0))</f>
        <v>live</v>
      </c>
      <c r="D3131" s="6">
        <f>INDEX(backers,MATCH(Bonus_StatAn!$B3131,Analysis!$A:$A,0))</f>
        <v>117</v>
      </c>
      <c r="E3131" t="b">
        <f t="shared" si="192"/>
        <v>0</v>
      </c>
      <c r="F3131" t="b">
        <f t="shared" si="193"/>
        <v>0</v>
      </c>
      <c r="G3131" t="str">
        <f t="shared" si="194"/>
        <v/>
      </c>
      <c r="H3131" t="str">
        <f t="shared" si="195"/>
        <v/>
      </c>
    </row>
    <row r="3132" spans="2:8" x14ac:dyDescent="0.35">
      <c r="B3132" s="6">
        <v>3129</v>
      </c>
      <c r="C3132" t="str">
        <f>INDEX(state,MATCH(Bonus_StatAn!$B3132,Analysis!$A:$A,0))</f>
        <v>live</v>
      </c>
      <c r="D3132" s="6">
        <f>INDEX(backers,MATCH(Bonus_StatAn!$B3132,Analysis!$A:$A,0))</f>
        <v>1</v>
      </c>
      <c r="E3132" t="b">
        <f t="shared" si="192"/>
        <v>0</v>
      </c>
      <c r="F3132" t="b">
        <f t="shared" si="193"/>
        <v>0</v>
      </c>
      <c r="G3132" t="str">
        <f t="shared" si="194"/>
        <v/>
      </c>
      <c r="H3132" t="str">
        <f t="shared" si="195"/>
        <v/>
      </c>
    </row>
    <row r="3133" spans="2:8" x14ac:dyDescent="0.35">
      <c r="B3133" s="6">
        <v>3130</v>
      </c>
      <c r="C3133" t="str">
        <f>INDEX(state,MATCH(Bonus_StatAn!$B3133,Analysis!$A:$A,0))</f>
        <v>live</v>
      </c>
      <c r="D3133" s="6">
        <f>INDEX(backers,MATCH(Bonus_StatAn!$B3133,Analysis!$A:$A,0))</f>
        <v>4</v>
      </c>
      <c r="E3133" t="b">
        <f t="shared" si="192"/>
        <v>0</v>
      </c>
      <c r="F3133" t="b">
        <f t="shared" si="193"/>
        <v>0</v>
      </c>
      <c r="G3133" t="str">
        <f t="shared" si="194"/>
        <v/>
      </c>
      <c r="H3133" t="str">
        <f t="shared" si="195"/>
        <v/>
      </c>
    </row>
    <row r="3134" spans="2:8" x14ac:dyDescent="0.35">
      <c r="B3134" s="6">
        <v>3131</v>
      </c>
      <c r="C3134" t="str">
        <f>INDEX(state,MATCH(Bonus_StatAn!$B3134,Analysis!$A:$A,0))</f>
        <v>live</v>
      </c>
      <c r="D3134" s="6">
        <f>INDEX(backers,MATCH(Bonus_StatAn!$B3134,Analysis!$A:$A,0))</f>
        <v>12</v>
      </c>
      <c r="E3134" t="b">
        <f t="shared" si="192"/>
        <v>0</v>
      </c>
      <c r="F3134" t="b">
        <f t="shared" si="193"/>
        <v>0</v>
      </c>
      <c r="G3134" t="str">
        <f t="shared" si="194"/>
        <v/>
      </c>
      <c r="H3134" t="str">
        <f t="shared" si="195"/>
        <v/>
      </c>
    </row>
    <row r="3135" spans="2:8" x14ac:dyDescent="0.35">
      <c r="B3135" s="6">
        <v>3132</v>
      </c>
      <c r="C3135" t="str">
        <f>INDEX(state,MATCH(Bonus_StatAn!$B3135,Analysis!$A:$A,0))</f>
        <v>live</v>
      </c>
      <c r="D3135" s="6">
        <f>INDEX(backers,MATCH(Bonus_StatAn!$B3135,Analysis!$A:$A,0))</f>
        <v>1</v>
      </c>
      <c r="E3135" t="b">
        <f t="shared" si="192"/>
        <v>0</v>
      </c>
      <c r="F3135" t="b">
        <f t="shared" si="193"/>
        <v>0</v>
      </c>
      <c r="G3135" t="str">
        <f t="shared" si="194"/>
        <v/>
      </c>
      <c r="H3135" t="str">
        <f t="shared" si="195"/>
        <v/>
      </c>
    </row>
    <row r="3136" spans="2:8" x14ac:dyDescent="0.35">
      <c r="B3136" s="6">
        <v>3133</v>
      </c>
      <c r="C3136" t="str">
        <f>INDEX(state,MATCH(Bonus_StatAn!$B3136,Analysis!$A:$A,0))</f>
        <v>live</v>
      </c>
      <c r="D3136" s="6">
        <f>INDEX(backers,MATCH(Bonus_StatAn!$B3136,Analysis!$A:$A,0))</f>
        <v>16</v>
      </c>
      <c r="E3136" t="b">
        <f t="shared" si="192"/>
        <v>0</v>
      </c>
      <c r="F3136" t="b">
        <f t="shared" si="193"/>
        <v>0</v>
      </c>
      <c r="G3136" t="str">
        <f t="shared" si="194"/>
        <v/>
      </c>
      <c r="H3136" t="str">
        <f t="shared" si="195"/>
        <v/>
      </c>
    </row>
    <row r="3137" spans="2:8" x14ac:dyDescent="0.35">
      <c r="B3137" s="6">
        <v>3134</v>
      </c>
      <c r="C3137" t="str">
        <f>INDEX(state,MATCH(Bonus_StatAn!$B3137,Analysis!$A:$A,0))</f>
        <v>live</v>
      </c>
      <c r="D3137" s="6">
        <f>INDEX(backers,MATCH(Bonus_StatAn!$B3137,Analysis!$A:$A,0))</f>
        <v>12</v>
      </c>
      <c r="E3137" t="b">
        <f t="shared" si="192"/>
        <v>0</v>
      </c>
      <c r="F3137" t="b">
        <f t="shared" si="193"/>
        <v>0</v>
      </c>
      <c r="G3137" t="str">
        <f t="shared" si="194"/>
        <v/>
      </c>
      <c r="H3137" t="str">
        <f t="shared" si="195"/>
        <v/>
      </c>
    </row>
    <row r="3138" spans="2:8" x14ac:dyDescent="0.35">
      <c r="B3138" s="6">
        <v>3135</v>
      </c>
      <c r="C3138" t="str">
        <f>INDEX(state,MATCH(Bonus_StatAn!$B3138,Analysis!$A:$A,0))</f>
        <v>live</v>
      </c>
      <c r="D3138" s="6">
        <f>INDEX(backers,MATCH(Bonus_StatAn!$B3138,Analysis!$A:$A,0))</f>
        <v>7</v>
      </c>
      <c r="E3138" t="b">
        <f t="shared" si="192"/>
        <v>0</v>
      </c>
      <c r="F3138" t="b">
        <f t="shared" si="193"/>
        <v>0</v>
      </c>
      <c r="G3138" t="str">
        <f t="shared" si="194"/>
        <v/>
      </c>
      <c r="H3138" t="str">
        <f t="shared" si="195"/>
        <v/>
      </c>
    </row>
    <row r="3139" spans="2:8" x14ac:dyDescent="0.35">
      <c r="B3139" s="6">
        <v>3136</v>
      </c>
      <c r="C3139" t="str">
        <f>INDEX(state,MATCH(Bonus_StatAn!$B3139,Analysis!$A:$A,0))</f>
        <v>live</v>
      </c>
      <c r="D3139" s="6">
        <f>INDEX(backers,MATCH(Bonus_StatAn!$B3139,Analysis!$A:$A,0))</f>
        <v>22</v>
      </c>
      <c r="E3139" t="b">
        <f t="shared" si="192"/>
        <v>0</v>
      </c>
      <c r="F3139" t="b">
        <f t="shared" si="193"/>
        <v>0</v>
      </c>
      <c r="G3139" t="str">
        <f t="shared" si="194"/>
        <v/>
      </c>
      <c r="H3139" t="str">
        <f t="shared" si="195"/>
        <v/>
      </c>
    </row>
    <row r="3140" spans="2:8" x14ac:dyDescent="0.35">
      <c r="B3140" s="6">
        <v>3137</v>
      </c>
      <c r="C3140" t="str">
        <f>INDEX(state,MATCH(Bonus_StatAn!$B3140,Analysis!$A:$A,0))</f>
        <v>live</v>
      </c>
      <c r="D3140" s="6">
        <f>INDEX(backers,MATCH(Bonus_StatAn!$B3140,Analysis!$A:$A,0))</f>
        <v>1</v>
      </c>
      <c r="E3140" t="b">
        <f t="shared" ref="E3140:E3203" si="196">$C3140="successful"</f>
        <v>0</v>
      </c>
      <c r="F3140" t="b">
        <f t="shared" ref="F3140:F3203" si="197">OR($C3140="canceled", $C3140="failed")</f>
        <v>0</v>
      </c>
      <c r="G3140" t="str">
        <f t="shared" ref="G3140:G3203" si="198">IF($E3140, D3140, "")</f>
        <v/>
      </c>
      <c r="H3140" t="str">
        <f t="shared" ref="H3140:H3203" si="199">IF(F3140, D3140, "")</f>
        <v/>
      </c>
    </row>
    <row r="3141" spans="2:8" x14ac:dyDescent="0.35">
      <c r="B3141" s="6">
        <v>3138</v>
      </c>
      <c r="C3141" t="str">
        <f>INDEX(state,MATCH(Bonus_StatAn!$B3141,Analysis!$A:$A,0))</f>
        <v>live</v>
      </c>
      <c r="D3141" s="6">
        <f>INDEX(backers,MATCH(Bonus_StatAn!$B3141,Analysis!$A:$A,0))</f>
        <v>0</v>
      </c>
      <c r="E3141" t="b">
        <f t="shared" si="196"/>
        <v>0</v>
      </c>
      <c r="F3141" t="b">
        <f t="shared" si="197"/>
        <v>0</v>
      </c>
      <c r="G3141" t="str">
        <f t="shared" si="198"/>
        <v/>
      </c>
      <c r="H3141" t="str">
        <f t="shared" si="199"/>
        <v/>
      </c>
    </row>
    <row r="3142" spans="2:8" x14ac:dyDescent="0.35">
      <c r="B3142" s="6">
        <v>3139</v>
      </c>
      <c r="C3142" t="str">
        <f>INDEX(state,MATCH(Bonus_StatAn!$B3142,Analysis!$A:$A,0))</f>
        <v>live</v>
      </c>
      <c r="D3142" s="6">
        <f>INDEX(backers,MATCH(Bonus_StatAn!$B3142,Analysis!$A:$A,0))</f>
        <v>6</v>
      </c>
      <c r="E3142" t="b">
        <f t="shared" si="196"/>
        <v>0</v>
      </c>
      <c r="F3142" t="b">
        <f t="shared" si="197"/>
        <v>0</v>
      </c>
      <c r="G3142" t="str">
        <f t="shared" si="198"/>
        <v/>
      </c>
      <c r="H3142" t="str">
        <f t="shared" si="199"/>
        <v/>
      </c>
    </row>
    <row r="3143" spans="2:8" x14ac:dyDescent="0.35">
      <c r="B3143" s="6">
        <v>3140</v>
      </c>
      <c r="C3143" t="str">
        <f>INDEX(state,MATCH(Bonus_StatAn!$B3143,Analysis!$A:$A,0))</f>
        <v>live</v>
      </c>
      <c r="D3143" s="6">
        <f>INDEX(backers,MATCH(Bonus_StatAn!$B3143,Analysis!$A:$A,0))</f>
        <v>4</v>
      </c>
      <c r="E3143" t="b">
        <f t="shared" si="196"/>
        <v>0</v>
      </c>
      <c r="F3143" t="b">
        <f t="shared" si="197"/>
        <v>0</v>
      </c>
      <c r="G3143" t="str">
        <f t="shared" si="198"/>
        <v/>
      </c>
      <c r="H3143" t="str">
        <f t="shared" si="199"/>
        <v/>
      </c>
    </row>
    <row r="3144" spans="2:8" x14ac:dyDescent="0.35">
      <c r="B3144" s="6">
        <v>3141</v>
      </c>
      <c r="C3144" t="str">
        <f>INDEX(state,MATCH(Bonus_StatAn!$B3144,Analysis!$A:$A,0))</f>
        <v>live</v>
      </c>
      <c r="D3144" s="6">
        <f>INDEX(backers,MATCH(Bonus_StatAn!$B3144,Analysis!$A:$A,0))</f>
        <v>8</v>
      </c>
      <c r="E3144" t="b">
        <f t="shared" si="196"/>
        <v>0</v>
      </c>
      <c r="F3144" t="b">
        <f t="shared" si="197"/>
        <v>0</v>
      </c>
      <c r="G3144" t="str">
        <f t="shared" si="198"/>
        <v/>
      </c>
      <c r="H3144" t="str">
        <f t="shared" si="199"/>
        <v/>
      </c>
    </row>
    <row r="3145" spans="2:8" x14ac:dyDescent="0.35">
      <c r="B3145" s="6">
        <v>3142</v>
      </c>
      <c r="C3145" t="str">
        <f>INDEX(state,MATCH(Bonus_StatAn!$B3145,Analysis!$A:$A,0))</f>
        <v>live</v>
      </c>
      <c r="D3145" s="6">
        <f>INDEX(backers,MATCH(Bonus_StatAn!$B3145,Analysis!$A:$A,0))</f>
        <v>3</v>
      </c>
      <c r="E3145" t="b">
        <f t="shared" si="196"/>
        <v>0</v>
      </c>
      <c r="F3145" t="b">
        <f t="shared" si="197"/>
        <v>0</v>
      </c>
      <c r="G3145" t="str">
        <f t="shared" si="198"/>
        <v/>
      </c>
      <c r="H3145" t="str">
        <f t="shared" si="199"/>
        <v/>
      </c>
    </row>
    <row r="3146" spans="2:8" x14ac:dyDescent="0.35">
      <c r="B3146" s="6">
        <v>3143</v>
      </c>
      <c r="C3146" t="str">
        <f>INDEX(state,MATCH(Bonus_StatAn!$B3146,Analysis!$A:$A,0))</f>
        <v>live</v>
      </c>
      <c r="D3146" s="6">
        <f>INDEX(backers,MATCH(Bonus_StatAn!$B3146,Analysis!$A:$A,0))</f>
        <v>0</v>
      </c>
      <c r="E3146" t="b">
        <f t="shared" si="196"/>
        <v>0</v>
      </c>
      <c r="F3146" t="b">
        <f t="shared" si="197"/>
        <v>0</v>
      </c>
      <c r="G3146" t="str">
        <f t="shared" si="198"/>
        <v/>
      </c>
      <c r="H3146" t="str">
        <f t="shared" si="199"/>
        <v/>
      </c>
    </row>
    <row r="3147" spans="2:8" x14ac:dyDescent="0.35">
      <c r="B3147" s="6">
        <v>3144</v>
      </c>
      <c r="C3147" t="str">
        <f>INDEX(state,MATCH(Bonus_StatAn!$B3147,Analysis!$A:$A,0))</f>
        <v>live</v>
      </c>
      <c r="D3147" s="6">
        <f>INDEX(backers,MATCH(Bonus_StatAn!$B3147,Analysis!$A:$A,0))</f>
        <v>30</v>
      </c>
      <c r="E3147" t="b">
        <f t="shared" si="196"/>
        <v>0</v>
      </c>
      <c r="F3147" t="b">
        <f t="shared" si="197"/>
        <v>0</v>
      </c>
      <c r="G3147" t="str">
        <f t="shared" si="198"/>
        <v/>
      </c>
      <c r="H3147" t="str">
        <f t="shared" si="199"/>
        <v/>
      </c>
    </row>
    <row r="3148" spans="2:8" x14ac:dyDescent="0.35">
      <c r="B3148" s="6">
        <v>3145</v>
      </c>
      <c r="C3148" t="str">
        <f>INDEX(state,MATCH(Bonus_StatAn!$B3148,Analysis!$A:$A,0))</f>
        <v>live</v>
      </c>
      <c r="D3148" s="6">
        <f>INDEX(backers,MATCH(Bonus_StatAn!$B3148,Analysis!$A:$A,0))</f>
        <v>0</v>
      </c>
      <c r="E3148" t="b">
        <f t="shared" si="196"/>
        <v>0</v>
      </c>
      <c r="F3148" t="b">
        <f t="shared" si="197"/>
        <v>0</v>
      </c>
      <c r="G3148" t="str">
        <f t="shared" si="198"/>
        <v/>
      </c>
      <c r="H3148" t="str">
        <f t="shared" si="199"/>
        <v/>
      </c>
    </row>
    <row r="3149" spans="2:8" x14ac:dyDescent="0.35">
      <c r="B3149" s="6">
        <v>3146</v>
      </c>
      <c r="C3149" t="str">
        <f>INDEX(state,MATCH(Bonus_StatAn!$B3149,Analysis!$A:$A,0))</f>
        <v>live</v>
      </c>
      <c r="D3149" s="6">
        <f>INDEX(backers,MATCH(Bonus_StatAn!$B3149,Analysis!$A:$A,0))</f>
        <v>12</v>
      </c>
      <c r="E3149" t="b">
        <f t="shared" si="196"/>
        <v>0</v>
      </c>
      <c r="F3149" t="b">
        <f t="shared" si="197"/>
        <v>0</v>
      </c>
      <c r="G3149" t="str">
        <f t="shared" si="198"/>
        <v/>
      </c>
      <c r="H3149" t="str">
        <f t="shared" si="199"/>
        <v/>
      </c>
    </row>
    <row r="3150" spans="2:8" x14ac:dyDescent="0.35">
      <c r="B3150" s="6">
        <v>3147</v>
      </c>
      <c r="C3150" t="str">
        <f>INDEX(state,MATCH(Bonus_StatAn!$B3150,Analysis!$A:$A,0))</f>
        <v>successful</v>
      </c>
      <c r="D3150" s="6">
        <f>INDEX(backers,MATCH(Bonus_StatAn!$B3150,Analysis!$A:$A,0))</f>
        <v>213</v>
      </c>
      <c r="E3150" t="b">
        <f t="shared" si="196"/>
        <v>1</v>
      </c>
      <c r="F3150" t="b">
        <f t="shared" si="197"/>
        <v>0</v>
      </c>
      <c r="G3150">
        <f t="shared" si="198"/>
        <v>213</v>
      </c>
      <c r="H3150" t="str">
        <f t="shared" si="199"/>
        <v/>
      </c>
    </row>
    <row r="3151" spans="2:8" x14ac:dyDescent="0.35">
      <c r="B3151" s="6">
        <v>3148</v>
      </c>
      <c r="C3151" t="str">
        <f>INDEX(state,MATCH(Bonus_StatAn!$B3151,Analysis!$A:$A,0))</f>
        <v>successful</v>
      </c>
      <c r="D3151" s="6">
        <f>INDEX(backers,MATCH(Bonus_StatAn!$B3151,Analysis!$A:$A,0))</f>
        <v>57</v>
      </c>
      <c r="E3151" t="b">
        <f t="shared" si="196"/>
        <v>1</v>
      </c>
      <c r="F3151" t="b">
        <f t="shared" si="197"/>
        <v>0</v>
      </c>
      <c r="G3151">
        <f t="shared" si="198"/>
        <v>57</v>
      </c>
      <c r="H3151" t="str">
        <f t="shared" si="199"/>
        <v/>
      </c>
    </row>
    <row r="3152" spans="2:8" x14ac:dyDescent="0.35">
      <c r="B3152" s="6">
        <v>3149</v>
      </c>
      <c r="C3152" t="str">
        <f>INDEX(state,MATCH(Bonus_StatAn!$B3152,Analysis!$A:$A,0))</f>
        <v>successful</v>
      </c>
      <c r="D3152" s="6">
        <f>INDEX(backers,MATCH(Bonus_StatAn!$B3152,Analysis!$A:$A,0))</f>
        <v>25</v>
      </c>
      <c r="E3152" t="b">
        <f t="shared" si="196"/>
        <v>1</v>
      </c>
      <c r="F3152" t="b">
        <f t="shared" si="197"/>
        <v>0</v>
      </c>
      <c r="G3152">
        <f t="shared" si="198"/>
        <v>25</v>
      </c>
      <c r="H3152" t="str">
        <f t="shared" si="199"/>
        <v/>
      </c>
    </row>
    <row r="3153" spans="2:8" x14ac:dyDescent="0.35">
      <c r="B3153" s="6">
        <v>3150</v>
      </c>
      <c r="C3153" t="str">
        <f>INDEX(state,MATCH(Bonus_StatAn!$B3153,Analysis!$A:$A,0))</f>
        <v>successful</v>
      </c>
      <c r="D3153" s="6">
        <f>INDEX(backers,MATCH(Bonus_StatAn!$B3153,Analysis!$A:$A,0))</f>
        <v>104</v>
      </c>
      <c r="E3153" t="b">
        <f t="shared" si="196"/>
        <v>1</v>
      </c>
      <c r="F3153" t="b">
        <f t="shared" si="197"/>
        <v>0</v>
      </c>
      <c r="G3153">
        <f t="shared" si="198"/>
        <v>104</v>
      </c>
      <c r="H3153" t="str">
        <f t="shared" si="199"/>
        <v/>
      </c>
    </row>
    <row r="3154" spans="2:8" x14ac:dyDescent="0.35">
      <c r="B3154" s="6">
        <v>3151</v>
      </c>
      <c r="C3154" t="str">
        <f>INDEX(state,MATCH(Bonus_StatAn!$B3154,Analysis!$A:$A,0))</f>
        <v>successful</v>
      </c>
      <c r="D3154" s="6">
        <f>INDEX(backers,MATCH(Bonus_StatAn!$B3154,Analysis!$A:$A,0))</f>
        <v>34</v>
      </c>
      <c r="E3154" t="b">
        <f t="shared" si="196"/>
        <v>1</v>
      </c>
      <c r="F3154" t="b">
        <f t="shared" si="197"/>
        <v>0</v>
      </c>
      <c r="G3154">
        <f t="shared" si="198"/>
        <v>34</v>
      </c>
      <c r="H3154" t="str">
        <f t="shared" si="199"/>
        <v/>
      </c>
    </row>
    <row r="3155" spans="2:8" x14ac:dyDescent="0.35">
      <c r="B3155" s="6">
        <v>3152</v>
      </c>
      <c r="C3155" t="str">
        <f>INDEX(state,MATCH(Bonus_StatAn!$B3155,Analysis!$A:$A,0))</f>
        <v>successful</v>
      </c>
      <c r="D3155" s="6">
        <f>INDEX(backers,MATCH(Bonus_StatAn!$B3155,Analysis!$A:$A,0))</f>
        <v>67</v>
      </c>
      <c r="E3155" t="b">
        <f t="shared" si="196"/>
        <v>1</v>
      </c>
      <c r="F3155" t="b">
        <f t="shared" si="197"/>
        <v>0</v>
      </c>
      <c r="G3155">
        <f t="shared" si="198"/>
        <v>67</v>
      </c>
      <c r="H3155" t="str">
        <f t="shared" si="199"/>
        <v/>
      </c>
    </row>
    <row r="3156" spans="2:8" x14ac:dyDescent="0.35">
      <c r="B3156" s="6">
        <v>3153</v>
      </c>
      <c r="C3156" t="str">
        <f>INDEX(state,MATCH(Bonus_StatAn!$B3156,Analysis!$A:$A,0))</f>
        <v>successful</v>
      </c>
      <c r="D3156" s="6">
        <f>INDEX(backers,MATCH(Bonus_StatAn!$B3156,Analysis!$A:$A,0))</f>
        <v>241</v>
      </c>
      <c r="E3156" t="b">
        <f t="shared" si="196"/>
        <v>1</v>
      </c>
      <c r="F3156" t="b">
        <f t="shared" si="197"/>
        <v>0</v>
      </c>
      <c r="G3156">
        <f t="shared" si="198"/>
        <v>241</v>
      </c>
      <c r="H3156" t="str">
        <f t="shared" si="199"/>
        <v/>
      </c>
    </row>
    <row r="3157" spans="2:8" x14ac:dyDescent="0.35">
      <c r="B3157" s="6">
        <v>3154</v>
      </c>
      <c r="C3157" t="str">
        <f>INDEX(state,MATCH(Bonus_StatAn!$B3157,Analysis!$A:$A,0))</f>
        <v>successful</v>
      </c>
      <c r="D3157" s="6">
        <f>INDEX(backers,MATCH(Bonus_StatAn!$B3157,Analysis!$A:$A,0))</f>
        <v>123</v>
      </c>
      <c r="E3157" t="b">
        <f t="shared" si="196"/>
        <v>1</v>
      </c>
      <c r="F3157" t="b">
        <f t="shared" si="197"/>
        <v>0</v>
      </c>
      <c r="G3157">
        <f t="shared" si="198"/>
        <v>123</v>
      </c>
      <c r="H3157" t="str">
        <f t="shared" si="199"/>
        <v/>
      </c>
    </row>
    <row r="3158" spans="2:8" x14ac:dyDescent="0.35">
      <c r="B3158" s="6">
        <v>3155</v>
      </c>
      <c r="C3158" t="str">
        <f>INDEX(state,MATCH(Bonus_StatAn!$B3158,Analysis!$A:$A,0))</f>
        <v>successful</v>
      </c>
      <c r="D3158" s="6">
        <f>INDEX(backers,MATCH(Bonus_StatAn!$B3158,Analysis!$A:$A,0))</f>
        <v>302</v>
      </c>
      <c r="E3158" t="b">
        <f t="shared" si="196"/>
        <v>1</v>
      </c>
      <c r="F3158" t="b">
        <f t="shared" si="197"/>
        <v>0</v>
      </c>
      <c r="G3158">
        <f t="shared" si="198"/>
        <v>302</v>
      </c>
      <c r="H3158" t="str">
        <f t="shared" si="199"/>
        <v/>
      </c>
    </row>
    <row r="3159" spans="2:8" x14ac:dyDescent="0.35">
      <c r="B3159" s="6">
        <v>3156</v>
      </c>
      <c r="C3159" t="str">
        <f>INDEX(state,MATCH(Bonus_StatAn!$B3159,Analysis!$A:$A,0))</f>
        <v>successful</v>
      </c>
      <c r="D3159" s="6">
        <f>INDEX(backers,MATCH(Bonus_StatAn!$B3159,Analysis!$A:$A,0))</f>
        <v>89</v>
      </c>
      <c r="E3159" t="b">
        <f t="shared" si="196"/>
        <v>1</v>
      </c>
      <c r="F3159" t="b">
        <f t="shared" si="197"/>
        <v>0</v>
      </c>
      <c r="G3159">
        <f t="shared" si="198"/>
        <v>89</v>
      </c>
      <c r="H3159" t="str">
        <f t="shared" si="199"/>
        <v/>
      </c>
    </row>
    <row r="3160" spans="2:8" x14ac:dyDescent="0.35">
      <c r="B3160" s="6">
        <v>3157</v>
      </c>
      <c r="C3160" t="str">
        <f>INDEX(state,MATCH(Bonus_StatAn!$B3160,Analysis!$A:$A,0))</f>
        <v>successful</v>
      </c>
      <c r="D3160" s="6">
        <f>INDEX(backers,MATCH(Bonus_StatAn!$B3160,Analysis!$A:$A,0))</f>
        <v>41</v>
      </c>
      <c r="E3160" t="b">
        <f t="shared" si="196"/>
        <v>1</v>
      </c>
      <c r="F3160" t="b">
        <f t="shared" si="197"/>
        <v>0</v>
      </c>
      <c r="G3160">
        <f t="shared" si="198"/>
        <v>41</v>
      </c>
      <c r="H3160" t="str">
        <f t="shared" si="199"/>
        <v/>
      </c>
    </row>
    <row r="3161" spans="2:8" x14ac:dyDescent="0.35">
      <c r="B3161" s="6">
        <v>3158</v>
      </c>
      <c r="C3161" t="str">
        <f>INDEX(state,MATCH(Bonus_StatAn!$B3161,Analysis!$A:$A,0))</f>
        <v>successful</v>
      </c>
      <c r="D3161" s="6">
        <f>INDEX(backers,MATCH(Bonus_StatAn!$B3161,Analysis!$A:$A,0))</f>
        <v>69</v>
      </c>
      <c r="E3161" t="b">
        <f t="shared" si="196"/>
        <v>1</v>
      </c>
      <c r="F3161" t="b">
        <f t="shared" si="197"/>
        <v>0</v>
      </c>
      <c r="G3161">
        <f t="shared" si="198"/>
        <v>69</v>
      </c>
      <c r="H3161" t="str">
        <f t="shared" si="199"/>
        <v/>
      </c>
    </row>
    <row r="3162" spans="2:8" x14ac:dyDescent="0.35">
      <c r="B3162" s="6">
        <v>3159</v>
      </c>
      <c r="C3162" t="str">
        <f>INDEX(state,MATCH(Bonus_StatAn!$B3162,Analysis!$A:$A,0))</f>
        <v>successful</v>
      </c>
      <c r="D3162" s="6">
        <f>INDEX(backers,MATCH(Bonus_StatAn!$B3162,Analysis!$A:$A,0))</f>
        <v>52</v>
      </c>
      <c r="E3162" t="b">
        <f t="shared" si="196"/>
        <v>1</v>
      </c>
      <c r="F3162" t="b">
        <f t="shared" si="197"/>
        <v>0</v>
      </c>
      <c r="G3162">
        <f t="shared" si="198"/>
        <v>52</v>
      </c>
      <c r="H3162" t="str">
        <f t="shared" si="199"/>
        <v/>
      </c>
    </row>
    <row r="3163" spans="2:8" x14ac:dyDescent="0.35">
      <c r="B3163" s="6">
        <v>3160</v>
      </c>
      <c r="C3163" t="str">
        <f>INDEX(state,MATCH(Bonus_StatAn!$B3163,Analysis!$A:$A,0))</f>
        <v>successful</v>
      </c>
      <c r="D3163" s="6">
        <f>INDEX(backers,MATCH(Bonus_StatAn!$B3163,Analysis!$A:$A,0))</f>
        <v>57</v>
      </c>
      <c r="E3163" t="b">
        <f t="shared" si="196"/>
        <v>1</v>
      </c>
      <c r="F3163" t="b">
        <f t="shared" si="197"/>
        <v>0</v>
      </c>
      <c r="G3163">
        <f t="shared" si="198"/>
        <v>57</v>
      </c>
      <c r="H3163" t="str">
        <f t="shared" si="199"/>
        <v/>
      </c>
    </row>
    <row r="3164" spans="2:8" x14ac:dyDescent="0.35">
      <c r="B3164" s="6">
        <v>3161</v>
      </c>
      <c r="C3164" t="str">
        <f>INDEX(state,MATCH(Bonus_StatAn!$B3164,Analysis!$A:$A,0))</f>
        <v>successful</v>
      </c>
      <c r="D3164" s="6">
        <f>INDEX(backers,MATCH(Bonus_StatAn!$B3164,Analysis!$A:$A,0))</f>
        <v>74</v>
      </c>
      <c r="E3164" t="b">
        <f t="shared" si="196"/>
        <v>1</v>
      </c>
      <c r="F3164" t="b">
        <f t="shared" si="197"/>
        <v>0</v>
      </c>
      <c r="G3164">
        <f t="shared" si="198"/>
        <v>74</v>
      </c>
      <c r="H3164" t="str">
        <f t="shared" si="199"/>
        <v/>
      </c>
    </row>
    <row r="3165" spans="2:8" x14ac:dyDescent="0.35">
      <c r="B3165" s="6">
        <v>3162</v>
      </c>
      <c r="C3165" t="str">
        <f>INDEX(state,MATCH(Bonus_StatAn!$B3165,Analysis!$A:$A,0))</f>
        <v>successful</v>
      </c>
      <c r="D3165" s="6">
        <f>INDEX(backers,MATCH(Bonus_StatAn!$B3165,Analysis!$A:$A,0))</f>
        <v>63</v>
      </c>
      <c r="E3165" t="b">
        <f t="shared" si="196"/>
        <v>1</v>
      </c>
      <c r="F3165" t="b">
        <f t="shared" si="197"/>
        <v>0</v>
      </c>
      <c r="G3165">
        <f t="shared" si="198"/>
        <v>63</v>
      </c>
      <c r="H3165" t="str">
        <f t="shared" si="199"/>
        <v/>
      </c>
    </row>
    <row r="3166" spans="2:8" x14ac:dyDescent="0.35">
      <c r="B3166" s="6">
        <v>3163</v>
      </c>
      <c r="C3166" t="str">
        <f>INDEX(state,MATCH(Bonus_StatAn!$B3166,Analysis!$A:$A,0))</f>
        <v>successful</v>
      </c>
      <c r="D3166" s="6">
        <f>INDEX(backers,MATCH(Bonus_StatAn!$B3166,Analysis!$A:$A,0))</f>
        <v>72</v>
      </c>
      <c r="E3166" t="b">
        <f t="shared" si="196"/>
        <v>1</v>
      </c>
      <c r="F3166" t="b">
        <f t="shared" si="197"/>
        <v>0</v>
      </c>
      <c r="G3166">
        <f t="shared" si="198"/>
        <v>72</v>
      </c>
      <c r="H3166" t="str">
        <f t="shared" si="199"/>
        <v/>
      </c>
    </row>
    <row r="3167" spans="2:8" x14ac:dyDescent="0.35">
      <c r="B3167" s="6">
        <v>3164</v>
      </c>
      <c r="C3167" t="str">
        <f>INDEX(state,MATCH(Bonus_StatAn!$B3167,Analysis!$A:$A,0))</f>
        <v>successful</v>
      </c>
      <c r="D3167" s="6">
        <f>INDEX(backers,MATCH(Bonus_StatAn!$B3167,Analysis!$A:$A,0))</f>
        <v>71</v>
      </c>
      <c r="E3167" t="b">
        <f t="shared" si="196"/>
        <v>1</v>
      </c>
      <c r="F3167" t="b">
        <f t="shared" si="197"/>
        <v>0</v>
      </c>
      <c r="G3167">
        <f t="shared" si="198"/>
        <v>71</v>
      </c>
      <c r="H3167" t="str">
        <f t="shared" si="199"/>
        <v/>
      </c>
    </row>
    <row r="3168" spans="2:8" x14ac:dyDescent="0.35">
      <c r="B3168" s="6">
        <v>3165</v>
      </c>
      <c r="C3168" t="str">
        <f>INDEX(state,MATCH(Bonus_StatAn!$B3168,Analysis!$A:$A,0))</f>
        <v>successful</v>
      </c>
      <c r="D3168" s="6">
        <f>INDEX(backers,MATCH(Bonus_StatAn!$B3168,Analysis!$A:$A,0))</f>
        <v>21</v>
      </c>
      <c r="E3168" t="b">
        <f t="shared" si="196"/>
        <v>1</v>
      </c>
      <c r="F3168" t="b">
        <f t="shared" si="197"/>
        <v>0</v>
      </c>
      <c r="G3168">
        <f t="shared" si="198"/>
        <v>21</v>
      </c>
      <c r="H3168" t="str">
        <f t="shared" si="199"/>
        <v/>
      </c>
    </row>
    <row r="3169" spans="2:8" x14ac:dyDescent="0.35">
      <c r="B3169" s="6">
        <v>3166</v>
      </c>
      <c r="C3169" t="str">
        <f>INDEX(state,MATCH(Bonus_StatAn!$B3169,Analysis!$A:$A,0))</f>
        <v>successful</v>
      </c>
      <c r="D3169" s="6">
        <f>INDEX(backers,MATCH(Bonus_StatAn!$B3169,Analysis!$A:$A,0))</f>
        <v>930</v>
      </c>
      <c r="E3169" t="b">
        <f t="shared" si="196"/>
        <v>1</v>
      </c>
      <c r="F3169" t="b">
        <f t="shared" si="197"/>
        <v>0</v>
      </c>
      <c r="G3169">
        <f t="shared" si="198"/>
        <v>930</v>
      </c>
      <c r="H3169" t="str">
        <f t="shared" si="199"/>
        <v/>
      </c>
    </row>
    <row r="3170" spans="2:8" x14ac:dyDescent="0.35">
      <c r="B3170" s="6">
        <v>3167</v>
      </c>
      <c r="C3170" t="str">
        <f>INDEX(state,MATCH(Bonus_StatAn!$B3170,Analysis!$A:$A,0))</f>
        <v>successful</v>
      </c>
      <c r="D3170" s="6">
        <f>INDEX(backers,MATCH(Bonus_StatAn!$B3170,Analysis!$A:$A,0))</f>
        <v>55</v>
      </c>
      <c r="E3170" t="b">
        <f t="shared" si="196"/>
        <v>1</v>
      </c>
      <c r="F3170" t="b">
        <f t="shared" si="197"/>
        <v>0</v>
      </c>
      <c r="G3170">
        <f t="shared" si="198"/>
        <v>55</v>
      </c>
      <c r="H3170" t="str">
        <f t="shared" si="199"/>
        <v/>
      </c>
    </row>
    <row r="3171" spans="2:8" x14ac:dyDescent="0.35">
      <c r="B3171" s="6">
        <v>3168</v>
      </c>
      <c r="C3171" t="str">
        <f>INDEX(state,MATCH(Bonus_StatAn!$B3171,Analysis!$A:$A,0))</f>
        <v>successful</v>
      </c>
      <c r="D3171" s="6">
        <f>INDEX(backers,MATCH(Bonus_StatAn!$B3171,Analysis!$A:$A,0))</f>
        <v>61</v>
      </c>
      <c r="E3171" t="b">
        <f t="shared" si="196"/>
        <v>1</v>
      </c>
      <c r="F3171" t="b">
        <f t="shared" si="197"/>
        <v>0</v>
      </c>
      <c r="G3171">
        <f t="shared" si="198"/>
        <v>61</v>
      </c>
      <c r="H3171" t="str">
        <f t="shared" si="199"/>
        <v/>
      </c>
    </row>
    <row r="3172" spans="2:8" x14ac:dyDescent="0.35">
      <c r="B3172" s="6">
        <v>3169</v>
      </c>
      <c r="C3172" t="str">
        <f>INDEX(state,MATCH(Bonus_StatAn!$B3172,Analysis!$A:$A,0))</f>
        <v>successful</v>
      </c>
      <c r="D3172" s="6">
        <f>INDEX(backers,MATCH(Bonus_StatAn!$B3172,Analysis!$A:$A,0))</f>
        <v>82</v>
      </c>
      <c r="E3172" t="b">
        <f t="shared" si="196"/>
        <v>1</v>
      </c>
      <c r="F3172" t="b">
        <f t="shared" si="197"/>
        <v>0</v>
      </c>
      <c r="G3172">
        <f t="shared" si="198"/>
        <v>82</v>
      </c>
      <c r="H3172" t="str">
        <f t="shared" si="199"/>
        <v/>
      </c>
    </row>
    <row r="3173" spans="2:8" x14ac:dyDescent="0.35">
      <c r="B3173" s="6">
        <v>3170</v>
      </c>
      <c r="C3173" t="str">
        <f>INDEX(state,MATCH(Bonus_StatAn!$B3173,Analysis!$A:$A,0))</f>
        <v>successful</v>
      </c>
      <c r="D3173" s="6">
        <f>INDEX(backers,MATCH(Bonus_StatAn!$B3173,Analysis!$A:$A,0))</f>
        <v>71</v>
      </c>
      <c r="E3173" t="b">
        <f t="shared" si="196"/>
        <v>1</v>
      </c>
      <c r="F3173" t="b">
        <f t="shared" si="197"/>
        <v>0</v>
      </c>
      <c r="G3173">
        <f t="shared" si="198"/>
        <v>71</v>
      </c>
      <c r="H3173" t="str">
        <f t="shared" si="199"/>
        <v/>
      </c>
    </row>
    <row r="3174" spans="2:8" x14ac:dyDescent="0.35">
      <c r="B3174" s="6">
        <v>3171</v>
      </c>
      <c r="C3174" t="str">
        <f>INDEX(state,MATCH(Bonus_StatAn!$B3174,Analysis!$A:$A,0))</f>
        <v>successful</v>
      </c>
      <c r="D3174" s="6">
        <f>INDEX(backers,MATCH(Bonus_StatAn!$B3174,Analysis!$A:$A,0))</f>
        <v>117</v>
      </c>
      <c r="E3174" t="b">
        <f t="shared" si="196"/>
        <v>1</v>
      </c>
      <c r="F3174" t="b">
        <f t="shared" si="197"/>
        <v>0</v>
      </c>
      <c r="G3174">
        <f t="shared" si="198"/>
        <v>117</v>
      </c>
      <c r="H3174" t="str">
        <f t="shared" si="199"/>
        <v/>
      </c>
    </row>
    <row r="3175" spans="2:8" x14ac:dyDescent="0.35">
      <c r="B3175" s="6">
        <v>3172</v>
      </c>
      <c r="C3175" t="str">
        <f>INDEX(state,MATCH(Bonus_StatAn!$B3175,Analysis!$A:$A,0))</f>
        <v>successful</v>
      </c>
      <c r="D3175" s="6">
        <f>INDEX(backers,MATCH(Bonus_StatAn!$B3175,Analysis!$A:$A,0))</f>
        <v>29</v>
      </c>
      <c r="E3175" t="b">
        <f t="shared" si="196"/>
        <v>1</v>
      </c>
      <c r="F3175" t="b">
        <f t="shared" si="197"/>
        <v>0</v>
      </c>
      <c r="G3175">
        <f t="shared" si="198"/>
        <v>29</v>
      </c>
      <c r="H3175" t="str">
        <f t="shared" si="199"/>
        <v/>
      </c>
    </row>
    <row r="3176" spans="2:8" x14ac:dyDescent="0.35">
      <c r="B3176" s="6">
        <v>3173</v>
      </c>
      <c r="C3176" t="str">
        <f>INDEX(state,MATCH(Bonus_StatAn!$B3176,Analysis!$A:$A,0))</f>
        <v>successful</v>
      </c>
      <c r="D3176" s="6">
        <f>INDEX(backers,MATCH(Bonus_StatAn!$B3176,Analysis!$A:$A,0))</f>
        <v>74</v>
      </c>
      <c r="E3176" t="b">
        <f t="shared" si="196"/>
        <v>1</v>
      </c>
      <c r="F3176" t="b">
        <f t="shared" si="197"/>
        <v>0</v>
      </c>
      <c r="G3176">
        <f t="shared" si="198"/>
        <v>74</v>
      </c>
      <c r="H3176" t="str">
        <f t="shared" si="199"/>
        <v/>
      </c>
    </row>
    <row r="3177" spans="2:8" x14ac:dyDescent="0.35">
      <c r="B3177" s="6">
        <v>3174</v>
      </c>
      <c r="C3177" t="str">
        <f>INDEX(state,MATCH(Bonus_StatAn!$B3177,Analysis!$A:$A,0))</f>
        <v>successful</v>
      </c>
      <c r="D3177" s="6">
        <f>INDEX(backers,MATCH(Bonus_StatAn!$B3177,Analysis!$A:$A,0))</f>
        <v>23</v>
      </c>
      <c r="E3177" t="b">
        <f t="shared" si="196"/>
        <v>1</v>
      </c>
      <c r="F3177" t="b">
        <f t="shared" si="197"/>
        <v>0</v>
      </c>
      <c r="G3177">
        <f t="shared" si="198"/>
        <v>23</v>
      </c>
      <c r="H3177" t="str">
        <f t="shared" si="199"/>
        <v/>
      </c>
    </row>
    <row r="3178" spans="2:8" x14ac:dyDescent="0.35">
      <c r="B3178" s="6">
        <v>3175</v>
      </c>
      <c r="C3178" t="str">
        <f>INDEX(state,MATCH(Bonus_StatAn!$B3178,Analysis!$A:$A,0))</f>
        <v>successful</v>
      </c>
      <c r="D3178" s="6">
        <f>INDEX(backers,MATCH(Bonus_StatAn!$B3178,Analysis!$A:$A,0))</f>
        <v>60</v>
      </c>
      <c r="E3178" t="b">
        <f t="shared" si="196"/>
        <v>1</v>
      </c>
      <c r="F3178" t="b">
        <f t="shared" si="197"/>
        <v>0</v>
      </c>
      <c r="G3178">
        <f t="shared" si="198"/>
        <v>60</v>
      </c>
      <c r="H3178" t="str">
        <f t="shared" si="199"/>
        <v/>
      </c>
    </row>
    <row r="3179" spans="2:8" x14ac:dyDescent="0.35">
      <c r="B3179" s="6">
        <v>3176</v>
      </c>
      <c r="C3179" t="str">
        <f>INDEX(state,MATCH(Bonus_StatAn!$B3179,Analysis!$A:$A,0))</f>
        <v>successful</v>
      </c>
      <c r="D3179" s="6">
        <f>INDEX(backers,MATCH(Bonus_StatAn!$B3179,Analysis!$A:$A,0))</f>
        <v>55</v>
      </c>
      <c r="E3179" t="b">
        <f t="shared" si="196"/>
        <v>1</v>
      </c>
      <c r="F3179" t="b">
        <f t="shared" si="197"/>
        <v>0</v>
      </c>
      <c r="G3179">
        <f t="shared" si="198"/>
        <v>55</v>
      </c>
      <c r="H3179" t="str">
        <f t="shared" si="199"/>
        <v/>
      </c>
    </row>
    <row r="3180" spans="2:8" x14ac:dyDescent="0.35">
      <c r="B3180" s="6">
        <v>3177</v>
      </c>
      <c r="C3180" t="str">
        <f>INDEX(state,MATCH(Bonus_StatAn!$B3180,Analysis!$A:$A,0))</f>
        <v>successful</v>
      </c>
      <c r="D3180" s="6">
        <f>INDEX(backers,MATCH(Bonus_StatAn!$B3180,Analysis!$A:$A,0))</f>
        <v>51</v>
      </c>
      <c r="E3180" t="b">
        <f t="shared" si="196"/>
        <v>1</v>
      </c>
      <c r="F3180" t="b">
        <f t="shared" si="197"/>
        <v>0</v>
      </c>
      <c r="G3180">
        <f t="shared" si="198"/>
        <v>51</v>
      </c>
      <c r="H3180" t="str">
        <f t="shared" si="199"/>
        <v/>
      </c>
    </row>
    <row r="3181" spans="2:8" x14ac:dyDescent="0.35">
      <c r="B3181" s="6">
        <v>3178</v>
      </c>
      <c r="C3181" t="str">
        <f>INDEX(state,MATCH(Bonus_StatAn!$B3181,Analysis!$A:$A,0))</f>
        <v>successful</v>
      </c>
      <c r="D3181" s="6">
        <f>INDEX(backers,MATCH(Bonus_StatAn!$B3181,Analysis!$A:$A,0))</f>
        <v>78</v>
      </c>
      <c r="E3181" t="b">
        <f t="shared" si="196"/>
        <v>1</v>
      </c>
      <c r="F3181" t="b">
        <f t="shared" si="197"/>
        <v>0</v>
      </c>
      <c r="G3181">
        <f t="shared" si="198"/>
        <v>78</v>
      </c>
      <c r="H3181" t="str">
        <f t="shared" si="199"/>
        <v/>
      </c>
    </row>
    <row r="3182" spans="2:8" x14ac:dyDescent="0.35">
      <c r="B3182" s="6">
        <v>3179</v>
      </c>
      <c r="C3182" t="str">
        <f>INDEX(state,MATCH(Bonus_StatAn!$B3182,Analysis!$A:$A,0))</f>
        <v>successful</v>
      </c>
      <c r="D3182" s="6">
        <f>INDEX(backers,MATCH(Bonus_StatAn!$B3182,Analysis!$A:$A,0))</f>
        <v>62</v>
      </c>
      <c r="E3182" t="b">
        <f t="shared" si="196"/>
        <v>1</v>
      </c>
      <c r="F3182" t="b">
        <f t="shared" si="197"/>
        <v>0</v>
      </c>
      <c r="G3182">
        <f t="shared" si="198"/>
        <v>62</v>
      </c>
      <c r="H3182" t="str">
        <f t="shared" si="199"/>
        <v/>
      </c>
    </row>
    <row r="3183" spans="2:8" x14ac:dyDescent="0.35">
      <c r="B3183" s="6">
        <v>3180</v>
      </c>
      <c r="C3183" t="str">
        <f>INDEX(state,MATCH(Bonus_StatAn!$B3183,Analysis!$A:$A,0))</f>
        <v>successful</v>
      </c>
      <c r="D3183" s="6">
        <f>INDEX(backers,MATCH(Bonus_StatAn!$B3183,Analysis!$A:$A,0))</f>
        <v>45</v>
      </c>
      <c r="E3183" t="b">
        <f t="shared" si="196"/>
        <v>1</v>
      </c>
      <c r="F3183" t="b">
        <f t="shared" si="197"/>
        <v>0</v>
      </c>
      <c r="G3183">
        <f t="shared" si="198"/>
        <v>45</v>
      </c>
      <c r="H3183" t="str">
        <f t="shared" si="199"/>
        <v/>
      </c>
    </row>
    <row r="3184" spans="2:8" x14ac:dyDescent="0.35">
      <c r="B3184" s="6">
        <v>3181</v>
      </c>
      <c r="C3184" t="str">
        <f>INDEX(state,MATCH(Bonus_StatAn!$B3184,Analysis!$A:$A,0))</f>
        <v>successful</v>
      </c>
      <c r="D3184" s="6">
        <f>INDEX(backers,MATCH(Bonus_StatAn!$B3184,Analysis!$A:$A,0))</f>
        <v>15</v>
      </c>
      <c r="E3184" t="b">
        <f t="shared" si="196"/>
        <v>1</v>
      </c>
      <c r="F3184" t="b">
        <f t="shared" si="197"/>
        <v>0</v>
      </c>
      <c r="G3184">
        <f t="shared" si="198"/>
        <v>15</v>
      </c>
      <c r="H3184" t="str">
        <f t="shared" si="199"/>
        <v/>
      </c>
    </row>
    <row r="3185" spans="2:8" x14ac:dyDescent="0.35">
      <c r="B3185" s="6">
        <v>3182</v>
      </c>
      <c r="C3185" t="str">
        <f>INDEX(state,MATCH(Bonus_StatAn!$B3185,Analysis!$A:$A,0))</f>
        <v>successful</v>
      </c>
      <c r="D3185" s="6">
        <f>INDEX(backers,MATCH(Bonus_StatAn!$B3185,Analysis!$A:$A,0))</f>
        <v>151</v>
      </c>
      <c r="E3185" t="b">
        <f t="shared" si="196"/>
        <v>1</v>
      </c>
      <c r="F3185" t="b">
        <f t="shared" si="197"/>
        <v>0</v>
      </c>
      <c r="G3185">
        <f t="shared" si="198"/>
        <v>151</v>
      </c>
      <c r="H3185" t="str">
        <f t="shared" si="199"/>
        <v/>
      </c>
    </row>
    <row r="3186" spans="2:8" x14ac:dyDescent="0.35">
      <c r="B3186" s="6">
        <v>3183</v>
      </c>
      <c r="C3186" t="str">
        <f>INDEX(state,MATCH(Bonus_StatAn!$B3186,Analysis!$A:$A,0))</f>
        <v>successful</v>
      </c>
      <c r="D3186" s="6">
        <f>INDEX(backers,MATCH(Bonus_StatAn!$B3186,Analysis!$A:$A,0))</f>
        <v>68</v>
      </c>
      <c r="E3186" t="b">
        <f t="shared" si="196"/>
        <v>1</v>
      </c>
      <c r="F3186" t="b">
        <f t="shared" si="197"/>
        <v>0</v>
      </c>
      <c r="G3186">
        <f t="shared" si="198"/>
        <v>68</v>
      </c>
      <c r="H3186" t="str">
        <f t="shared" si="199"/>
        <v/>
      </c>
    </row>
    <row r="3187" spans="2:8" x14ac:dyDescent="0.35">
      <c r="B3187" s="6">
        <v>3184</v>
      </c>
      <c r="C3187" t="str">
        <f>INDEX(state,MATCH(Bonus_StatAn!$B3187,Analysis!$A:$A,0))</f>
        <v>successful</v>
      </c>
      <c r="D3187" s="6">
        <f>INDEX(backers,MATCH(Bonus_StatAn!$B3187,Analysis!$A:$A,0))</f>
        <v>46</v>
      </c>
      <c r="E3187" t="b">
        <f t="shared" si="196"/>
        <v>1</v>
      </c>
      <c r="F3187" t="b">
        <f t="shared" si="197"/>
        <v>0</v>
      </c>
      <c r="G3187">
        <f t="shared" si="198"/>
        <v>46</v>
      </c>
      <c r="H3187" t="str">
        <f t="shared" si="199"/>
        <v/>
      </c>
    </row>
    <row r="3188" spans="2:8" x14ac:dyDescent="0.35">
      <c r="B3188" s="6">
        <v>3185</v>
      </c>
      <c r="C3188" t="str">
        <f>INDEX(state,MATCH(Bonus_StatAn!$B3188,Analysis!$A:$A,0))</f>
        <v>successful</v>
      </c>
      <c r="D3188" s="6">
        <f>INDEX(backers,MATCH(Bonus_StatAn!$B3188,Analysis!$A:$A,0))</f>
        <v>24</v>
      </c>
      <c r="E3188" t="b">
        <f t="shared" si="196"/>
        <v>1</v>
      </c>
      <c r="F3188" t="b">
        <f t="shared" si="197"/>
        <v>0</v>
      </c>
      <c r="G3188">
        <f t="shared" si="198"/>
        <v>24</v>
      </c>
      <c r="H3188" t="str">
        <f t="shared" si="199"/>
        <v/>
      </c>
    </row>
    <row r="3189" spans="2:8" x14ac:dyDescent="0.35">
      <c r="B3189" s="6">
        <v>3186</v>
      </c>
      <c r="C3189" t="str">
        <f>INDEX(state,MATCH(Bonus_StatAn!$B3189,Analysis!$A:$A,0))</f>
        <v>successful</v>
      </c>
      <c r="D3189" s="6">
        <f>INDEX(backers,MATCH(Bonus_StatAn!$B3189,Analysis!$A:$A,0))</f>
        <v>70</v>
      </c>
      <c r="E3189" t="b">
        <f t="shared" si="196"/>
        <v>1</v>
      </c>
      <c r="F3189" t="b">
        <f t="shared" si="197"/>
        <v>0</v>
      </c>
      <c r="G3189">
        <f t="shared" si="198"/>
        <v>70</v>
      </c>
      <c r="H3189" t="str">
        <f t="shared" si="199"/>
        <v/>
      </c>
    </row>
    <row r="3190" spans="2:8" x14ac:dyDescent="0.35">
      <c r="B3190" s="6">
        <v>3187</v>
      </c>
      <c r="C3190" t="str">
        <f>INDEX(state,MATCH(Bonus_StatAn!$B3190,Analysis!$A:$A,0))</f>
        <v>successful</v>
      </c>
      <c r="D3190" s="6">
        <f>INDEX(backers,MATCH(Bonus_StatAn!$B3190,Analysis!$A:$A,0))</f>
        <v>244</v>
      </c>
      <c r="E3190" t="b">
        <f t="shared" si="196"/>
        <v>1</v>
      </c>
      <c r="F3190" t="b">
        <f t="shared" si="197"/>
        <v>0</v>
      </c>
      <c r="G3190">
        <f t="shared" si="198"/>
        <v>244</v>
      </c>
      <c r="H3190" t="str">
        <f t="shared" si="199"/>
        <v/>
      </c>
    </row>
    <row r="3191" spans="2:8" x14ac:dyDescent="0.35">
      <c r="B3191" s="6">
        <v>3188</v>
      </c>
      <c r="C3191" t="str">
        <f>INDEX(state,MATCH(Bonus_StatAn!$B3191,Analysis!$A:$A,0))</f>
        <v>failed</v>
      </c>
      <c r="D3191" s="6">
        <f>INDEX(backers,MATCH(Bonus_StatAn!$B3191,Analysis!$A:$A,0))</f>
        <v>9</v>
      </c>
      <c r="E3191" t="b">
        <f t="shared" si="196"/>
        <v>0</v>
      </c>
      <c r="F3191" t="b">
        <f t="shared" si="197"/>
        <v>1</v>
      </c>
      <c r="G3191" t="str">
        <f t="shared" si="198"/>
        <v/>
      </c>
      <c r="H3191">
        <f t="shared" si="199"/>
        <v>9</v>
      </c>
    </row>
    <row r="3192" spans="2:8" x14ac:dyDescent="0.35">
      <c r="B3192" s="6">
        <v>3189</v>
      </c>
      <c r="C3192" t="str">
        <f>INDEX(state,MATCH(Bonus_StatAn!$B3192,Analysis!$A:$A,0))</f>
        <v>failed</v>
      </c>
      <c r="D3192" s="6">
        <f>INDEX(backers,MATCH(Bonus_StatAn!$B3192,Analysis!$A:$A,0))</f>
        <v>19</v>
      </c>
      <c r="E3192" t="b">
        <f t="shared" si="196"/>
        <v>0</v>
      </c>
      <c r="F3192" t="b">
        <f t="shared" si="197"/>
        <v>1</v>
      </c>
      <c r="G3192" t="str">
        <f t="shared" si="198"/>
        <v/>
      </c>
      <c r="H3192">
        <f t="shared" si="199"/>
        <v>19</v>
      </c>
    </row>
    <row r="3193" spans="2:8" x14ac:dyDescent="0.35">
      <c r="B3193" s="6">
        <v>3190</v>
      </c>
      <c r="C3193" t="str">
        <f>INDEX(state,MATCH(Bonus_StatAn!$B3193,Analysis!$A:$A,0))</f>
        <v>failed</v>
      </c>
      <c r="D3193" s="6">
        <f>INDEX(backers,MATCH(Bonus_StatAn!$B3193,Analysis!$A:$A,0))</f>
        <v>0</v>
      </c>
      <c r="E3193" t="b">
        <f t="shared" si="196"/>
        <v>0</v>
      </c>
      <c r="F3193" t="b">
        <f t="shared" si="197"/>
        <v>1</v>
      </c>
      <c r="G3193" t="str">
        <f t="shared" si="198"/>
        <v/>
      </c>
      <c r="H3193">
        <f t="shared" si="199"/>
        <v>0</v>
      </c>
    </row>
    <row r="3194" spans="2:8" x14ac:dyDescent="0.35">
      <c r="B3194" s="6">
        <v>3191</v>
      </c>
      <c r="C3194" t="str">
        <f>INDEX(state,MATCH(Bonus_StatAn!$B3194,Analysis!$A:$A,0))</f>
        <v>failed</v>
      </c>
      <c r="D3194" s="6">
        <f>INDEX(backers,MATCH(Bonus_StatAn!$B3194,Analysis!$A:$A,0))</f>
        <v>4</v>
      </c>
      <c r="E3194" t="b">
        <f t="shared" si="196"/>
        <v>0</v>
      </c>
      <c r="F3194" t="b">
        <f t="shared" si="197"/>
        <v>1</v>
      </c>
      <c r="G3194" t="str">
        <f t="shared" si="198"/>
        <v/>
      </c>
      <c r="H3194">
        <f t="shared" si="199"/>
        <v>4</v>
      </c>
    </row>
    <row r="3195" spans="2:8" x14ac:dyDescent="0.35">
      <c r="B3195" s="6">
        <v>3192</v>
      </c>
      <c r="C3195" t="str">
        <f>INDEX(state,MATCH(Bonus_StatAn!$B3195,Analysis!$A:$A,0))</f>
        <v>failed</v>
      </c>
      <c r="D3195" s="6">
        <f>INDEX(backers,MATCH(Bonus_StatAn!$B3195,Analysis!$A:$A,0))</f>
        <v>8</v>
      </c>
      <c r="E3195" t="b">
        <f t="shared" si="196"/>
        <v>0</v>
      </c>
      <c r="F3195" t="b">
        <f t="shared" si="197"/>
        <v>1</v>
      </c>
      <c r="G3195" t="str">
        <f t="shared" si="198"/>
        <v/>
      </c>
      <c r="H3195">
        <f t="shared" si="199"/>
        <v>8</v>
      </c>
    </row>
    <row r="3196" spans="2:8" x14ac:dyDescent="0.35">
      <c r="B3196" s="6">
        <v>3193</v>
      </c>
      <c r="C3196" t="str">
        <f>INDEX(state,MATCH(Bonus_StatAn!$B3196,Analysis!$A:$A,0))</f>
        <v>failed</v>
      </c>
      <c r="D3196" s="6">
        <f>INDEX(backers,MATCH(Bonus_StatAn!$B3196,Analysis!$A:$A,0))</f>
        <v>24</v>
      </c>
      <c r="E3196" t="b">
        <f t="shared" si="196"/>
        <v>0</v>
      </c>
      <c r="F3196" t="b">
        <f t="shared" si="197"/>
        <v>1</v>
      </c>
      <c r="G3196" t="str">
        <f t="shared" si="198"/>
        <v/>
      </c>
      <c r="H3196">
        <f t="shared" si="199"/>
        <v>24</v>
      </c>
    </row>
    <row r="3197" spans="2:8" x14ac:dyDescent="0.35">
      <c r="B3197" s="6">
        <v>3194</v>
      </c>
      <c r="C3197" t="str">
        <f>INDEX(state,MATCH(Bonus_StatAn!$B3197,Analysis!$A:$A,0))</f>
        <v>failed</v>
      </c>
      <c r="D3197" s="6">
        <f>INDEX(backers,MATCH(Bonus_StatAn!$B3197,Analysis!$A:$A,0))</f>
        <v>0</v>
      </c>
      <c r="E3197" t="b">
        <f t="shared" si="196"/>
        <v>0</v>
      </c>
      <c r="F3197" t="b">
        <f t="shared" si="197"/>
        <v>1</v>
      </c>
      <c r="G3197" t="str">
        <f t="shared" si="198"/>
        <v/>
      </c>
      <c r="H3197">
        <f t="shared" si="199"/>
        <v>0</v>
      </c>
    </row>
    <row r="3198" spans="2:8" x14ac:dyDescent="0.35">
      <c r="B3198" s="6">
        <v>3195</v>
      </c>
      <c r="C3198" t="str">
        <f>INDEX(state,MATCH(Bonus_StatAn!$B3198,Analysis!$A:$A,0))</f>
        <v>failed</v>
      </c>
      <c r="D3198" s="6">
        <f>INDEX(backers,MATCH(Bonus_StatAn!$B3198,Analysis!$A:$A,0))</f>
        <v>39</v>
      </c>
      <c r="E3198" t="b">
        <f t="shared" si="196"/>
        <v>0</v>
      </c>
      <c r="F3198" t="b">
        <f t="shared" si="197"/>
        <v>1</v>
      </c>
      <c r="G3198" t="str">
        <f t="shared" si="198"/>
        <v/>
      </c>
      <c r="H3198">
        <f t="shared" si="199"/>
        <v>39</v>
      </c>
    </row>
    <row r="3199" spans="2:8" x14ac:dyDescent="0.35">
      <c r="B3199" s="6">
        <v>3196</v>
      </c>
      <c r="C3199" t="str">
        <f>INDEX(state,MATCH(Bonus_StatAn!$B3199,Analysis!$A:$A,0))</f>
        <v>failed</v>
      </c>
      <c r="D3199" s="6">
        <f>INDEX(backers,MATCH(Bonus_StatAn!$B3199,Analysis!$A:$A,0))</f>
        <v>6</v>
      </c>
      <c r="E3199" t="b">
        <f t="shared" si="196"/>
        <v>0</v>
      </c>
      <c r="F3199" t="b">
        <f t="shared" si="197"/>
        <v>1</v>
      </c>
      <c r="G3199" t="str">
        <f t="shared" si="198"/>
        <v/>
      </c>
      <c r="H3199">
        <f t="shared" si="199"/>
        <v>6</v>
      </c>
    </row>
    <row r="3200" spans="2:8" x14ac:dyDescent="0.35">
      <c r="B3200" s="6">
        <v>3197</v>
      </c>
      <c r="C3200" t="str">
        <f>INDEX(state,MATCH(Bonus_StatAn!$B3200,Analysis!$A:$A,0))</f>
        <v>failed</v>
      </c>
      <c r="D3200" s="6">
        <f>INDEX(backers,MATCH(Bonus_StatAn!$B3200,Analysis!$A:$A,0))</f>
        <v>4</v>
      </c>
      <c r="E3200" t="b">
        <f t="shared" si="196"/>
        <v>0</v>
      </c>
      <c r="F3200" t="b">
        <f t="shared" si="197"/>
        <v>1</v>
      </c>
      <c r="G3200" t="str">
        <f t="shared" si="198"/>
        <v/>
      </c>
      <c r="H3200">
        <f t="shared" si="199"/>
        <v>4</v>
      </c>
    </row>
    <row r="3201" spans="2:8" x14ac:dyDescent="0.35">
      <c r="B3201" s="6">
        <v>3198</v>
      </c>
      <c r="C3201" t="str">
        <f>INDEX(state,MATCH(Bonus_StatAn!$B3201,Analysis!$A:$A,0))</f>
        <v>failed</v>
      </c>
      <c r="D3201" s="6">
        <f>INDEX(backers,MATCH(Bonus_StatAn!$B3201,Analysis!$A:$A,0))</f>
        <v>3</v>
      </c>
      <c r="E3201" t="b">
        <f t="shared" si="196"/>
        <v>0</v>
      </c>
      <c r="F3201" t="b">
        <f t="shared" si="197"/>
        <v>1</v>
      </c>
      <c r="G3201" t="str">
        <f t="shared" si="198"/>
        <v/>
      </c>
      <c r="H3201">
        <f t="shared" si="199"/>
        <v>3</v>
      </c>
    </row>
    <row r="3202" spans="2:8" x14ac:dyDescent="0.35">
      <c r="B3202" s="6">
        <v>3199</v>
      </c>
      <c r="C3202" t="str">
        <f>INDEX(state,MATCH(Bonus_StatAn!$B3202,Analysis!$A:$A,0))</f>
        <v>failed</v>
      </c>
      <c r="D3202" s="6">
        <f>INDEX(backers,MATCH(Bonus_StatAn!$B3202,Analysis!$A:$A,0))</f>
        <v>53</v>
      </c>
      <c r="E3202" t="b">
        <f t="shared" si="196"/>
        <v>0</v>
      </c>
      <c r="F3202" t="b">
        <f t="shared" si="197"/>
        <v>1</v>
      </c>
      <c r="G3202" t="str">
        <f t="shared" si="198"/>
        <v/>
      </c>
      <c r="H3202">
        <f t="shared" si="199"/>
        <v>53</v>
      </c>
    </row>
    <row r="3203" spans="2:8" x14ac:dyDescent="0.35">
      <c r="B3203" s="6">
        <v>3200</v>
      </c>
      <c r="C3203" t="str">
        <f>INDEX(state,MATCH(Bonus_StatAn!$B3203,Analysis!$A:$A,0))</f>
        <v>failed</v>
      </c>
      <c r="D3203" s="6">
        <f>INDEX(backers,MATCH(Bonus_StatAn!$B3203,Analysis!$A:$A,0))</f>
        <v>1</v>
      </c>
      <c r="E3203" t="b">
        <f t="shared" si="196"/>
        <v>0</v>
      </c>
      <c r="F3203" t="b">
        <f t="shared" si="197"/>
        <v>1</v>
      </c>
      <c r="G3203" t="str">
        <f t="shared" si="198"/>
        <v/>
      </c>
      <c r="H3203">
        <f t="shared" si="199"/>
        <v>1</v>
      </c>
    </row>
    <row r="3204" spans="2:8" x14ac:dyDescent="0.35">
      <c r="B3204" s="6">
        <v>3201</v>
      </c>
      <c r="C3204" t="str">
        <f>INDEX(state,MATCH(Bonus_StatAn!$B3204,Analysis!$A:$A,0))</f>
        <v>failed</v>
      </c>
      <c r="D3204" s="6">
        <f>INDEX(backers,MATCH(Bonus_StatAn!$B3204,Analysis!$A:$A,0))</f>
        <v>2</v>
      </c>
      <c r="E3204" t="b">
        <f t="shared" ref="E3204:E3267" si="200">$C3204="successful"</f>
        <v>0</v>
      </c>
      <c r="F3204" t="b">
        <f t="shared" ref="F3204:F3267" si="201">OR($C3204="canceled", $C3204="failed")</f>
        <v>1</v>
      </c>
      <c r="G3204" t="str">
        <f t="shared" ref="G3204:G3267" si="202">IF($E3204, D3204, "")</f>
        <v/>
      </c>
      <c r="H3204">
        <f t="shared" ref="H3204:H3267" si="203">IF(F3204, D3204, "")</f>
        <v>2</v>
      </c>
    </row>
    <row r="3205" spans="2:8" x14ac:dyDescent="0.35">
      <c r="B3205" s="6">
        <v>3202</v>
      </c>
      <c r="C3205" t="str">
        <f>INDEX(state,MATCH(Bonus_StatAn!$B3205,Analysis!$A:$A,0))</f>
        <v>failed</v>
      </c>
      <c r="D3205" s="6">
        <f>INDEX(backers,MATCH(Bonus_StatAn!$B3205,Analysis!$A:$A,0))</f>
        <v>25</v>
      </c>
      <c r="E3205" t="b">
        <f t="shared" si="200"/>
        <v>0</v>
      </c>
      <c r="F3205" t="b">
        <f t="shared" si="201"/>
        <v>1</v>
      </c>
      <c r="G3205" t="str">
        <f t="shared" si="202"/>
        <v/>
      </c>
      <c r="H3205">
        <f t="shared" si="203"/>
        <v>25</v>
      </c>
    </row>
    <row r="3206" spans="2:8" x14ac:dyDescent="0.35">
      <c r="B3206" s="6">
        <v>3203</v>
      </c>
      <c r="C3206" t="str">
        <f>INDEX(state,MATCH(Bonus_StatAn!$B3206,Analysis!$A:$A,0))</f>
        <v>failed</v>
      </c>
      <c r="D3206" s="6">
        <f>INDEX(backers,MATCH(Bonus_StatAn!$B3206,Analysis!$A:$A,0))</f>
        <v>6</v>
      </c>
      <c r="E3206" t="b">
        <f t="shared" si="200"/>
        <v>0</v>
      </c>
      <c r="F3206" t="b">
        <f t="shared" si="201"/>
        <v>1</v>
      </c>
      <c r="G3206" t="str">
        <f t="shared" si="202"/>
        <v/>
      </c>
      <c r="H3206">
        <f t="shared" si="203"/>
        <v>6</v>
      </c>
    </row>
    <row r="3207" spans="2:8" x14ac:dyDescent="0.35">
      <c r="B3207" s="6">
        <v>3204</v>
      </c>
      <c r="C3207" t="str">
        <f>INDEX(state,MATCH(Bonus_StatAn!$B3207,Analysis!$A:$A,0))</f>
        <v>failed</v>
      </c>
      <c r="D3207" s="6">
        <f>INDEX(backers,MATCH(Bonus_StatAn!$B3207,Analysis!$A:$A,0))</f>
        <v>0</v>
      </c>
      <c r="E3207" t="b">
        <f t="shared" si="200"/>
        <v>0</v>
      </c>
      <c r="F3207" t="b">
        <f t="shared" si="201"/>
        <v>1</v>
      </c>
      <c r="G3207" t="str">
        <f t="shared" si="202"/>
        <v/>
      </c>
      <c r="H3207">
        <f t="shared" si="203"/>
        <v>0</v>
      </c>
    </row>
    <row r="3208" spans="2:8" x14ac:dyDescent="0.35">
      <c r="B3208" s="6">
        <v>3205</v>
      </c>
      <c r="C3208" t="str">
        <f>INDEX(state,MATCH(Bonus_StatAn!$B3208,Analysis!$A:$A,0))</f>
        <v>failed</v>
      </c>
      <c r="D3208" s="6">
        <f>INDEX(backers,MATCH(Bonus_StatAn!$B3208,Analysis!$A:$A,0))</f>
        <v>12</v>
      </c>
      <c r="E3208" t="b">
        <f t="shared" si="200"/>
        <v>0</v>
      </c>
      <c r="F3208" t="b">
        <f t="shared" si="201"/>
        <v>1</v>
      </c>
      <c r="G3208" t="str">
        <f t="shared" si="202"/>
        <v/>
      </c>
      <c r="H3208">
        <f t="shared" si="203"/>
        <v>12</v>
      </c>
    </row>
    <row r="3209" spans="2:8" x14ac:dyDescent="0.35">
      <c r="B3209" s="6">
        <v>3206</v>
      </c>
      <c r="C3209" t="str">
        <f>INDEX(state,MATCH(Bonus_StatAn!$B3209,Analysis!$A:$A,0))</f>
        <v>failed</v>
      </c>
      <c r="D3209" s="6">
        <f>INDEX(backers,MATCH(Bonus_StatAn!$B3209,Analysis!$A:$A,0))</f>
        <v>0</v>
      </c>
      <c r="E3209" t="b">
        <f t="shared" si="200"/>
        <v>0</v>
      </c>
      <c r="F3209" t="b">
        <f t="shared" si="201"/>
        <v>1</v>
      </c>
      <c r="G3209" t="str">
        <f t="shared" si="202"/>
        <v/>
      </c>
      <c r="H3209">
        <f t="shared" si="203"/>
        <v>0</v>
      </c>
    </row>
    <row r="3210" spans="2:8" x14ac:dyDescent="0.35">
      <c r="B3210" s="6">
        <v>3207</v>
      </c>
      <c r="C3210" t="str">
        <f>INDEX(state,MATCH(Bonus_StatAn!$B3210,Analysis!$A:$A,0))</f>
        <v>failed</v>
      </c>
      <c r="D3210" s="6">
        <f>INDEX(backers,MATCH(Bonus_StatAn!$B3210,Analysis!$A:$A,0))</f>
        <v>36</v>
      </c>
      <c r="E3210" t="b">
        <f t="shared" si="200"/>
        <v>0</v>
      </c>
      <c r="F3210" t="b">
        <f t="shared" si="201"/>
        <v>1</v>
      </c>
      <c r="G3210" t="str">
        <f t="shared" si="202"/>
        <v/>
      </c>
      <c r="H3210">
        <f t="shared" si="203"/>
        <v>36</v>
      </c>
    </row>
    <row r="3211" spans="2:8" x14ac:dyDescent="0.35">
      <c r="B3211" s="6">
        <v>3208</v>
      </c>
      <c r="C3211" t="str">
        <f>INDEX(state,MATCH(Bonus_StatAn!$B3211,Analysis!$A:$A,0))</f>
        <v>successful</v>
      </c>
      <c r="D3211" s="6">
        <f>INDEX(backers,MATCH(Bonus_StatAn!$B3211,Analysis!$A:$A,0))</f>
        <v>82</v>
      </c>
      <c r="E3211" t="b">
        <f t="shared" si="200"/>
        <v>1</v>
      </c>
      <c r="F3211" t="b">
        <f t="shared" si="201"/>
        <v>0</v>
      </c>
      <c r="G3211">
        <f t="shared" si="202"/>
        <v>82</v>
      </c>
      <c r="H3211" t="str">
        <f t="shared" si="203"/>
        <v/>
      </c>
    </row>
    <row r="3212" spans="2:8" x14ac:dyDescent="0.35">
      <c r="B3212" s="6">
        <v>3209</v>
      </c>
      <c r="C3212" t="str">
        <f>INDEX(state,MATCH(Bonus_StatAn!$B3212,Analysis!$A:$A,0))</f>
        <v>successful</v>
      </c>
      <c r="D3212" s="6">
        <f>INDEX(backers,MATCH(Bonus_StatAn!$B3212,Analysis!$A:$A,0))</f>
        <v>226</v>
      </c>
      <c r="E3212" t="b">
        <f t="shared" si="200"/>
        <v>1</v>
      </c>
      <c r="F3212" t="b">
        <f t="shared" si="201"/>
        <v>0</v>
      </c>
      <c r="G3212">
        <f t="shared" si="202"/>
        <v>226</v>
      </c>
      <c r="H3212" t="str">
        <f t="shared" si="203"/>
        <v/>
      </c>
    </row>
    <row r="3213" spans="2:8" x14ac:dyDescent="0.35">
      <c r="B3213" s="6">
        <v>3210</v>
      </c>
      <c r="C3213" t="str">
        <f>INDEX(state,MATCH(Bonus_StatAn!$B3213,Analysis!$A:$A,0))</f>
        <v>successful</v>
      </c>
      <c r="D3213" s="6">
        <f>INDEX(backers,MATCH(Bonus_StatAn!$B3213,Analysis!$A:$A,0))</f>
        <v>60</v>
      </c>
      <c r="E3213" t="b">
        <f t="shared" si="200"/>
        <v>1</v>
      </c>
      <c r="F3213" t="b">
        <f t="shared" si="201"/>
        <v>0</v>
      </c>
      <c r="G3213">
        <f t="shared" si="202"/>
        <v>60</v>
      </c>
      <c r="H3213" t="str">
        <f t="shared" si="203"/>
        <v/>
      </c>
    </row>
    <row r="3214" spans="2:8" x14ac:dyDescent="0.35">
      <c r="B3214" s="6">
        <v>3211</v>
      </c>
      <c r="C3214" t="str">
        <f>INDEX(state,MATCH(Bonus_StatAn!$B3214,Analysis!$A:$A,0))</f>
        <v>successful</v>
      </c>
      <c r="D3214" s="6">
        <f>INDEX(backers,MATCH(Bonus_StatAn!$B3214,Analysis!$A:$A,0))</f>
        <v>322</v>
      </c>
      <c r="E3214" t="b">
        <f t="shared" si="200"/>
        <v>1</v>
      </c>
      <c r="F3214" t="b">
        <f t="shared" si="201"/>
        <v>0</v>
      </c>
      <c r="G3214">
        <f t="shared" si="202"/>
        <v>322</v>
      </c>
      <c r="H3214" t="str">
        <f t="shared" si="203"/>
        <v/>
      </c>
    </row>
    <row r="3215" spans="2:8" x14ac:dyDescent="0.35">
      <c r="B3215" s="6">
        <v>3212</v>
      </c>
      <c r="C3215" t="str">
        <f>INDEX(state,MATCH(Bonus_StatAn!$B3215,Analysis!$A:$A,0))</f>
        <v>successful</v>
      </c>
      <c r="D3215" s="6">
        <f>INDEX(backers,MATCH(Bonus_StatAn!$B3215,Analysis!$A:$A,0))</f>
        <v>94</v>
      </c>
      <c r="E3215" t="b">
        <f t="shared" si="200"/>
        <v>1</v>
      </c>
      <c r="F3215" t="b">
        <f t="shared" si="201"/>
        <v>0</v>
      </c>
      <c r="G3215">
        <f t="shared" si="202"/>
        <v>94</v>
      </c>
      <c r="H3215" t="str">
        <f t="shared" si="203"/>
        <v/>
      </c>
    </row>
    <row r="3216" spans="2:8" x14ac:dyDescent="0.35">
      <c r="B3216" s="6">
        <v>3213</v>
      </c>
      <c r="C3216" t="str">
        <f>INDEX(state,MATCH(Bonus_StatAn!$B3216,Analysis!$A:$A,0))</f>
        <v>successful</v>
      </c>
      <c r="D3216" s="6">
        <f>INDEX(backers,MATCH(Bonus_StatAn!$B3216,Analysis!$A:$A,0))</f>
        <v>47</v>
      </c>
      <c r="E3216" t="b">
        <f t="shared" si="200"/>
        <v>1</v>
      </c>
      <c r="F3216" t="b">
        <f t="shared" si="201"/>
        <v>0</v>
      </c>
      <c r="G3216">
        <f t="shared" si="202"/>
        <v>47</v>
      </c>
      <c r="H3216" t="str">
        <f t="shared" si="203"/>
        <v/>
      </c>
    </row>
    <row r="3217" spans="2:8" x14ac:dyDescent="0.35">
      <c r="B3217" s="6">
        <v>3214</v>
      </c>
      <c r="C3217" t="str">
        <f>INDEX(state,MATCH(Bonus_StatAn!$B3217,Analysis!$A:$A,0))</f>
        <v>successful</v>
      </c>
      <c r="D3217" s="6">
        <f>INDEX(backers,MATCH(Bonus_StatAn!$B3217,Analysis!$A:$A,0))</f>
        <v>115</v>
      </c>
      <c r="E3217" t="b">
        <f t="shared" si="200"/>
        <v>1</v>
      </c>
      <c r="F3217" t="b">
        <f t="shared" si="201"/>
        <v>0</v>
      </c>
      <c r="G3217">
        <f t="shared" si="202"/>
        <v>115</v>
      </c>
      <c r="H3217" t="str">
        <f t="shared" si="203"/>
        <v/>
      </c>
    </row>
    <row r="3218" spans="2:8" x14ac:dyDescent="0.35">
      <c r="B3218" s="6">
        <v>3215</v>
      </c>
      <c r="C3218" t="str">
        <f>INDEX(state,MATCH(Bonus_StatAn!$B3218,Analysis!$A:$A,0))</f>
        <v>successful</v>
      </c>
      <c r="D3218" s="6">
        <f>INDEX(backers,MATCH(Bonus_StatAn!$B3218,Analysis!$A:$A,0))</f>
        <v>134</v>
      </c>
      <c r="E3218" t="b">
        <f t="shared" si="200"/>
        <v>1</v>
      </c>
      <c r="F3218" t="b">
        <f t="shared" si="201"/>
        <v>0</v>
      </c>
      <c r="G3218">
        <f t="shared" si="202"/>
        <v>134</v>
      </c>
      <c r="H3218" t="str">
        <f t="shared" si="203"/>
        <v/>
      </c>
    </row>
    <row r="3219" spans="2:8" x14ac:dyDescent="0.35">
      <c r="B3219" s="6">
        <v>3216</v>
      </c>
      <c r="C3219" t="str">
        <f>INDEX(state,MATCH(Bonus_StatAn!$B3219,Analysis!$A:$A,0))</f>
        <v>successful</v>
      </c>
      <c r="D3219" s="6">
        <f>INDEX(backers,MATCH(Bonus_StatAn!$B3219,Analysis!$A:$A,0))</f>
        <v>35</v>
      </c>
      <c r="E3219" t="b">
        <f t="shared" si="200"/>
        <v>1</v>
      </c>
      <c r="F3219" t="b">
        <f t="shared" si="201"/>
        <v>0</v>
      </c>
      <c r="G3219">
        <f t="shared" si="202"/>
        <v>35</v>
      </c>
      <c r="H3219" t="str">
        <f t="shared" si="203"/>
        <v/>
      </c>
    </row>
    <row r="3220" spans="2:8" x14ac:dyDescent="0.35">
      <c r="B3220" s="6">
        <v>3217</v>
      </c>
      <c r="C3220" t="str">
        <f>INDEX(state,MATCH(Bonus_StatAn!$B3220,Analysis!$A:$A,0))</f>
        <v>successful</v>
      </c>
      <c r="D3220" s="6">
        <f>INDEX(backers,MATCH(Bonus_StatAn!$B3220,Analysis!$A:$A,0))</f>
        <v>104</v>
      </c>
      <c r="E3220" t="b">
        <f t="shared" si="200"/>
        <v>1</v>
      </c>
      <c r="F3220" t="b">
        <f t="shared" si="201"/>
        <v>0</v>
      </c>
      <c r="G3220">
        <f t="shared" si="202"/>
        <v>104</v>
      </c>
      <c r="H3220" t="str">
        <f t="shared" si="203"/>
        <v/>
      </c>
    </row>
    <row r="3221" spans="2:8" x14ac:dyDescent="0.35">
      <c r="B3221" s="6">
        <v>3218</v>
      </c>
      <c r="C3221" t="str">
        <f>INDEX(state,MATCH(Bonus_StatAn!$B3221,Analysis!$A:$A,0))</f>
        <v>successful</v>
      </c>
      <c r="D3221" s="6">
        <f>INDEX(backers,MATCH(Bonus_StatAn!$B3221,Analysis!$A:$A,0))</f>
        <v>184</v>
      </c>
      <c r="E3221" t="b">
        <f t="shared" si="200"/>
        <v>1</v>
      </c>
      <c r="F3221" t="b">
        <f t="shared" si="201"/>
        <v>0</v>
      </c>
      <c r="G3221">
        <f t="shared" si="202"/>
        <v>184</v>
      </c>
      <c r="H3221" t="str">
        <f t="shared" si="203"/>
        <v/>
      </c>
    </row>
    <row r="3222" spans="2:8" x14ac:dyDescent="0.35">
      <c r="B3222" s="6">
        <v>3219</v>
      </c>
      <c r="C3222" t="str">
        <f>INDEX(state,MATCH(Bonus_StatAn!$B3222,Analysis!$A:$A,0))</f>
        <v>successful</v>
      </c>
      <c r="D3222" s="6">
        <f>INDEX(backers,MATCH(Bonus_StatAn!$B3222,Analysis!$A:$A,0))</f>
        <v>119</v>
      </c>
      <c r="E3222" t="b">
        <f t="shared" si="200"/>
        <v>1</v>
      </c>
      <c r="F3222" t="b">
        <f t="shared" si="201"/>
        <v>0</v>
      </c>
      <c r="G3222">
        <f t="shared" si="202"/>
        <v>119</v>
      </c>
      <c r="H3222" t="str">
        <f t="shared" si="203"/>
        <v/>
      </c>
    </row>
    <row r="3223" spans="2:8" x14ac:dyDescent="0.35">
      <c r="B3223" s="6">
        <v>3220</v>
      </c>
      <c r="C3223" t="str">
        <f>INDEX(state,MATCH(Bonus_StatAn!$B3223,Analysis!$A:$A,0))</f>
        <v>successful</v>
      </c>
      <c r="D3223" s="6">
        <f>INDEX(backers,MATCH(Bonus_StatAn!$B3223,Analysis!$A:$A,0))</f>
        <v>59</v>
      </c>
      <c r="E3223" t="b">
        <f t="shared" si="200"/>
        <v>1</v>
      </c>
      <c r="F3223" t="b">
        <f t="shared" si="201"/>
        <v>0</v>
      </c>
      <c r="G3223">
        <f t="shared" si="202"/>
        <v>59</v>
      </c>
      <c r="H3223" t="str">
        <f t="shared" si="203"/>
        <v/>
      </c>
    </row>
    <row r="3224" spans="2:8" x14ac:dyDescent="0.35">
      <c r="B3224" s="6">
        <v>3221</v>
      </c>
      <c r="C3224" t="str">
        <f>INDEX(state,MATCH(Bonus_StatAn!$B3224,Analysis!$A:$A,0))</f>
        <v>successful</v>
      </c>
      <c r="D3224" s="6">
        <f>INDEX(backers,MATCH(Bonus_StatAn!$B3224,Analysis!$A:$A,0))</f>
        <v>113</v>
      </c>
      <c r="E3224" t="b">
        <f t="shared" si="200"/>
        <v>1</v>
      </c>
      <c r="F3224" t="b">
        <f t="shared" si="201"/>
        <v>0</v>
      </c>
      <c r="G3224">
        <f t="shared" si="202"/>
        <v>113</v>
      </c>
      <c r="H3224" t="str">
        <f t="shared" si="203"/>
        <v/>
      </c>
    </row>
    <row r="3225" spans="2:8" x14ac:dyDescent="0.35">
      <c r="B3225" s="6">
        <v>3222</v>
      </c>
      <c r="C3225" t="str">
        <f>INDEX(state,MATCH(Bonus_StatAn!$B3225,Analysis!$A:$A,0))</f>
        <v>successful</v>
      </c>
      <c r="D3225" s="6">
        <f>INDEX(backers,MATCH(Bonus_StatAn!$B3225,Analysis!$A:$A,0))</f>
        <v>84</v>
      </c>
      <c r="E3225" t="b">
        <f t="shared" si="200"/>
        <v>1</v>
      </c>
      <c r="F3225" t="b">
        <f t="shared" si="201"/>
        <v>0</v>
      </c>
      <c r="G3225">
        <f t="shared" si="202"/>
        <v>84</v>
      </c>
      <c r="H3225" t="str">
        <f t="shared" si="203"/>
        <v/>
      </c>
    </row>
    <row r="3226" spans="2:8" x14ac:dyDescent="0.35">
      <c r="B3226" s="6">
        <v>3223</v>
      </c>
      <c r="C3226" t="str">
        <f>INDEX(state,MATCH(Bonus_StatAn!$B3226,Analysis!$A:$A,0))</f>
        <v>successful</v>
      </c>
      <c r="D3226" s="6">
        <f>INDEX(backers,MATCH(Bonus_StatAn!$B3226,Analysis!$A:$A,0))</f>
        <v>74</v>
      </c>
      <c r="E3226" t="b">
        <f t="shared" si="200"/>
        <v>1</v>
      </c>
      <c r="F3226" t="b">
        <f t="shared" si="201"/>
        <v>0</v>
      </c>
      <c r="G3226">
        <f t="shared" si="202"/>
        <v>74</v>
      </c>
      <c r="H3226" t="str">
        <f t="shared" si="203"/>
        <v/>
      </c>
    </row>
    <row r="3227" spans="2:8" x14ac:dyDescent="0.35">
      <c r="B3227" s="6">
        <v>3224</v>
      </c>
      <c r="C3227" t="str">
        <f>INDEX(state,MATCH(Bonus_StatAn!$B3227,Analysis!$A:$A,0))</f>
        <v>successful</v>
      </c>
      <c r="D3227" s="6">
        <f>INDEX(backers,MATCH(Bonus_StatAn!$B3227,Analysis!$A:$A,0))</f>
        <v>216</v>
      </c>
      <c r="E3227" t="b">
        <f t="shared" si="200"/>
        <v>1</v>
      </c>
      <c r="F3227" t="b">
        <f t="shared" si="201"/>
        <v>0</v>
      </c>
      <c r="G3227">
        <f t="shared" si="202"/>
        <v>216</v>
      </c>
      <c r="H3227" t="str">
        <f t="shared" si="203"/>
        <v/>
      </c>
    </row>
    <row r="3228" spans="2:8" x14ac:dyDescent="0.35">
      <c r="B3228" s="6">
        <v>3225</v>
      </c>
      <c r="C3228" t="str">
        <f>INDEX(state,MATCH(Bonus_StatAn!$B3228,Analysis!$A:$A,0))</f>
        <v>successful</v>
      </c>
      <c r="D3228" s="6">
        <f>INDEX(backers,MATCH(Bonus_StatAn!$B3228,Analysis!$A:$A,0))</f>
        <v>39</v>
      </c>
      <c r="E3228" t="b">
        <f t="shared" si="200"/>
        <v>1</v>
      </c>
      <c r="F3228" t="b">
        <f t="shared" si="201"/>
        <v>0</v>
      </c>
      <c r="G3228">
        <f t="shared" si="202"/>
        <v>39</v>
      </c>
      <c r="H3228" t="str">
        <f t="shared" si="203"/>
        <v/>
      </c>
    </row>
    <row r="3229" spans="2:8" x14ac:dyDescent="0.35">
      <c r="B3229" s="6">
        <v>3226</v>
      </c>
      <c r="C3229" t="str">
        <f>INDEX(state,MATCH(Bonus_StatAn!$B3229,Analysis!$A:$A,0))</f>
        <v>successful</v>
      </c>
      <c r="D3229" s="6">
        <f>INDEX(backers,MATCH(Bonus_StatAn!$B3229,Analysis!$A:$A,0))</f>
        <v>21</v>
      </c>
      <c r="E3229" t="b">
        <f t="shared" si="200"/>
        <v>1</v>
      </c>
      <c r="F3229" t="b">
        <f t="shared" si="201"/>
        <v>0</v>
      </c>
      <c r="G3229">
        <f t="shared" si="202"/>
        <v>21</v>
      </c>
      <c r="H3229" t="str">
        <f t="shared" si="203"/>
        <v/>
      </c>
    </row>
    <row r="3230" spans="2:8" x14ac:dyDescent="0.35">
      <c r="B3230" s="6">
        <v>3227</v>
      </c>
      <c r="C3230" t="str">
        <f>INDEX(state,MATCH(Bonus_StatAn!$B3230,Analysis!$A:$A,0))</f>
        <v>successful</v>
      </c>
      <c r="D3230" s="6">
        <f>INDEX(backers,MATCH(Bonus_StatAn!$B3230,Analysis!$A:$A,0))</f>
        <v>30</v>
      </c>
      <c r="E3230" t="b">
        <f t="shared" si="200"/>
        <v>1</v>
      </c>
      <c r="F3230" t="b">
        <f t="shared" si="201"/>
        <v>0</v>
      </c>
      <c r="G3230">
        <f t="shared" si="202"/>
        <v>30</v>
      </c>
      <c r="H3230" t="str">
        <f t="shared" si="203"/>
        <v/>
      </c>
    </row>
    <row r="3231" spans="2:8" x14ac:dyDescent="0.35">
      <c r="B3231" s="6">
        <v>3228</v>
      </c>
      <c r="C3231" t="str">
        <f>INDEX(state,MATCH(Bonus_StatAn!$B3231,Analysis!$A:$A,0))</f>
        <v>successful</v>
      </c>
      <c r="D3231" s="6">
        <f>INDEX(backers,MATCH(Bonus_StatAn!$B3231,Analysis!$A:$A,0))</f>
        <v>37</v>
      </c>
      <c r="E3231" t="b">
        <f t="shared" si="200"/>
        <v>1</v>
      </c>
      <c r="F3231" t="b">
        <f t="shared" si="201"/>
        <v>0</v>
      </c>
      <c r="G3231">
        <f t="shared" si="202"/>
        <v>37</v>
      </c>
      <c r="H3231" t="str">
        <f t="shared" si="203"/>
        <v/>
      </c>
    </row>
    <row r="3232" spans="2:8" x14ac:dyDescent="0.35">
      <c r="B3232" s="6">
        <v>3229</v>
      </c>
      <c r="C3232" t="str">
        <f>INDEX(state,MATCH(Bonus_StatAn!$B3232,Analysis!$A:$A,0))</f>
        <v>successful</v>
      </c>
      <c r="D3232" s="6">
        <f>INDEX(backers,MATCH(Bonus_StatAn!$B3232,Analysis!$A:$A,0))</f>
        <v>202</v>
      </c>
      <c r="E3232" t="b">
        <f t="shared" si="200"/>
        <v>1</v>
      </c>
      <c r="F3232" t="b">
        <f t="shared" si="201"/>
        <v>0</v>
      </c>
      <c r="G3232">
        <f t="shared" si="202"/>
        <v>202</v>
      </c>
      <c r="H3232" t="str">
        <f t="shared" si="203"/>
        <v/>
      </c>
    </row>
    <row r="3233" spans="2:8" x14ac:dyDescent="0.35">
      <c r="B3233" s="6">
        <v>3230</v>
      </c>
      <c r="C3233" t="str">
        <f>INDEX(state,MATCH(Bonus_StatAn!$B3233,Analysis!$A:$A,0))</f>
        <v>successful</v>
      </c>
      <c r="D3233" s="6">
        <f>INDEX(backers,MATCH(Bonus_StatAn!$B3233,Analysis!$A:$A,0))</f>
        <v>37</v>
      </c>
      <c r="E3233" t="b">
        <f t="shared" si="200"/>
        <v>1</v>
      </c>
      <c r="F3233" t="b">
        <f t="shared" si="201"/>
        <v>0</v>
      </c>
      <c r="G3233">
        <f t="shared" si="202"/>
        <v>37</v>
      </c>
      <c r="H3233" t="str">
        <f t="shared" si="203"/>
        <v/>
      </c>
    </row>
    <row r="3234" spans="2:8" x14ac:dyDescent="0.35">
      <c r="B3234" s="6">
        <v>3231</v>
      </c>
      <c r="C3234" t="str">
        <f>INDEX(state,MATCH(Bonus_StatAn!$B3234,Analysis!$A:$A,0))</f>
        <v>successful</v>
      </c>
      <c r="D3234" s="6">
        <f>INDEX(backers,MATCH(Bonus_StatAn!$B3234,Analysis!$A:$A,0))</f>
        <v>28</v>
      </c>
      <c r="E3234" t="b">
        <f t="shared" si="200"/>
        <v>1</v>
      </c>
      <c r="F3234" t="b">
        <f t="shared" si="201"/>
        <v>0</v>
      </c>
      <c r="G3234">
        <f t="shared" si="202"/>
        <v>28</v>
      </c>
      <c r="H3234" t="str">
        <f t="shared" si="203"/>
        <v/>
      </c>
    </row>
    <row r="3235" spans="2:8" x14ac:dyDescent="0.35">
      <c r="B3235" s="6">
        <v>3232</v>
      </c>
      <c r="C3235" t="str">
        <f>INDEX(state,MATCH(Bonus_StatAn!$B3235,Analysis!$A:$A,0))</f>
        <v>successful</v>
      </c>
      <c r="D3235" s="6">
        <f>INDEX(backers,MATCH(Bonus_StatAn!$B3235,Analysis!$A:$A,0))</f>
        <v>26</v>
      </c>
      <c r="E3235" t="b">
        <f t="shared" si="200"/>
        <v>1</v>
      </c>
      <c r="F3235" t="b">
        <f t="shared" si="201"/>
        <v>0</v>
      </c>
      <c r="G3235">
        <f t="shared" si="202"/>
        <v>26</v>
      </c>
      <c r="H3235" t="str">
        <f t="shared" si="203"/>
        <v/>
      </c>
    </row>
    <row r="3236" spans="2:8" x14ac:dyDescent="0.35">
      <c r="B3236" s="6">
        <v>3233</v>
      </c>
      <c r="C3236" t="str">
        <f>INDEX(state,MATCH(Bonus_StatAn!$B3236,Analysis!$A:$A,0))</f>
        <v>successful</v>
      </c>
      <c r="D3236" s="6">
        <f>INDEX(backers,MATCH(Bonus_StatAn!$B3236,Analysis!$A:$A,0))</f>
        <v>61</v>
      </c>
      <c r="E3236" t="b">
        <f t="shared" si="200"/>
        <v>1</v>
      </c>
      <c r="F3236" t="b">
        <f t="shared" si="201"/>
        <v>0</v>
      </c>
      <c r="G3236">
        <f t="shared" si="202"/>
        <v>61</v>
      </c>
      <c r="H3236" t="str">
        <f t="shared" si="203"/>
        <v/>
      </c>
    </row>
    <row r="3237" spans="2:8" x14ac:dyDescent="0.35">
      <c r="B3237" s="6">
        <v>3234</v>
      </c>
      <c r="C3237" t="str">
        <f>INDEX(state,MATCH(Bonus_StatAn!$B3237,Analysis!$A:$A,0))</f>
        <v>successful</v>
      </c>
      <c r="D3237" s="6">
        <f>INDEX(backers,MATCH(Bonus_StatAn!$B3237,Analysis!$A:$A,0))</f>
        <v>115</v>
      </c>
      <c r="E3237" t="b">
        <f t="shared" si="200"/>
        <v>1</v>
      </c>
      <c r="F3237" t="b">
        <f t="shared" si="201"/>
        <v>0</v>
      </c>
      <c r="G3237">
        <f t="shared" si="202"/>
        <v>115</v>
      </c>
      <c r="H3237" t="str">
        <f t="shared" si="203"/>
        <v/>
      </c>
    </row>
    <row r="3238" spans="2:8" x14ac:dyDescent="0.35">
      <c r="B3238" s="6">
        <v>3235</v>
      </c>
      <c r="C3238" t="str">
        <f>INDEX(state,MATCH(Bonus_StatAn!$B3238,Analysis!$A:$A,0))</f>
        <v>successful</v>
      </c>
      <c r="D3238" s="6">
        <f>INDEX(backers,MATCH(Bonus_StatAn!$B3238,Analysis!$A:$A,0))</f>
        <v>181</v>
      </c>
      <c r="E3238" t="b">
        <f t="shared" si="200"/>
        <v>1</v>
      </c>
      <c r="F3238" t="b">
        <f t="shared" si="201"/>
        <v>0</v>
      </c>
      <c r="G3238">
        <f t="shared" si="202"/>
        <v>181</v>
      </c>
      <c r="H3238" t="str">
        <f t="shared" si="203"/>
        <v/>
      </c>
    </row>
    <row r="3239" spans="2:8" x14ac:dyDescent="0.35">
      <c r="B3239" s="6">
        <v>3236</v>
      </c>
      <c r="C3239" t="str">
        <f>INDEX(state,MATCH(Bonus_StatAn!$B3239,Analysis!$A:$A,0))</f>
        <v>successful</v>
      </c>
      <c r="D3239" s="6">
        <f>INDEX(backers,MATCH(Bonus_StatAn!$B3239,Analysis!$A:$A,0))</f>
        <v>110</v>
      </c>
      <c r="E3239" t="b">
        <f t="shared" si="200"/>
        <v>1</v>
      </c>
      <c r="F3239" t="b">
        <f t="shared" si="201"/>
        <v>0</v>
      </c>
      <c r="G3239">
        <f t="shared" si="202"/>
        <v>110</v>
      </c>
      <c r="H3239" t="str">
        <f t="shared" si="203"/>
        <v/>
      </c>
    </row>
    <row r="3240" spans="2:8" x14ac:dyDescent="0.35">
      <c r="B3240" s="6">
        <v>3237</v>
      </c>
      <c r="C3240" t="str">
        <f>INDEX(state,MATCH(Bonus_StatAn!$B3240,Analysis!$A:$A,0))</f>
        <v>successful</v>
      </c>
      <c r="D3240" s="6">
        <f>INDEX(backers,MATCH(Bonus_StatAn!$B3240,Analysis!$A:$A,0))</f>
        <v>269</v>
      </c>
      <c r="E3240" t="b">
        <f t="shared" si="200"/>
        <v>1</v>
      </c>
      <c r="F3240" t="b">
        <f t="shared" si="201"/>
        <v>0</v>
      </c>
      <c r="G3240">
        <f t="shared" si="202"/>
        <v>269</v>
      </c>
      <c r="H3240" t="str">
        <f t="shared" si="203"/>
        <v/>
      </c>
    </row>
    <row r="3241" spans="2:8" x14ac:dyDescent="0.35">
      <c r="B3241" s="6">
        <v>3238</v>
      </c>
      <c r="C3241" t="str">
        <f>INDEX(state,MATCH(Bonus_StatAn!$B3241,Analysis!$A:$A,0))</f>
        <v>successful</v>
      </c>
      <c r="D3241" s="6">
        <f>INDEX(backers,MATCH(Bonus_StatAn!$B3241,Analysis!$A:$A,0))</f>
        <v>79</v>
      </c>
      <c r="E3241" t="b">
        <f t="shared" si="200"/>
        <v>1</v>
      </c>
      <c r="F3241" t="b">
        <f t="shared" si="201"/>
        <v>0</v>
      </c>
      <c r="G3241">
        <f t="shared" si="202"/>
        <v>79</v>
      </c>
      <c r="H3241" t="str">
        <f t="shared" si="203"/>
        <v/>
      </c>
    </row>
    <row r="3242" spans="2:8" x14ac:dyDescent="0.35">
      <c r="B3242" s="6">
        <v>3239</v>
      </c>
      <c r="C3242" t="str">
        <f>INDEX(state,MATCH(Bonus_StatAn!$B3242,Analysis!$A:$A,0))</f>
        <v>successful</v>
      </c>
      <c r="D3242" s="6">
        <f>INDEX(backers,MATCH(Bonus_StatAn!$B3242,Analysis!$A:$A,0))</f>
        <v>104</v>
      </c>
      <c r="E3242" t="b">
        <f t="shared" si="200"/>
        <v>1</v>
      </c>
      <c r="F3242" t="b">
        <f t="shared" si="201"/>
        <v>0</v>
      </c>
      <c r="G3242">
        <f t="shared" si="202"/>
        <v>104</v>
      </c>
      <c r="H3242" t="str">
        <f t="shared" si="203"/>
        <v/>
      </c>
    </row>
    <row r="3243" spans="2:8" x14ac:dyDescent="0.35">
      <c r="B3243" s="6">
        <v>3240</v>
      </c>
      <c r="C3243" t="str">
        <f>INDEX(state,MATCH(Bonus_StatAn!$B3243,Analysis!$A:$A,0))</f>
        <v>successful</v>
      </c>
      <c r="D3243" s="6">
        <f>INDEX(backers,MATCH(Bonus_StatAn!$B3243,Analysis!$A:$A,0))</f>
        <v>34</v>
      </c>
      <c r="E3243" t="b">
        <f t="shared" si="200"/>
        <v>1</v>
      </c>
      <c r="F3243" t="b">
        <f t="shared" si="201"/>
        <v>0</v>
      </c>
      <c r="G3243">
        <f t="shared" si="202"/>
        <v>34</v>
      </c>
      <c r="H3243" t="str">
        <f t="shared" si="203"/>
        <v/>
      </c>
    </row>
    <row r="3244" spans="2:8" x14ac:dyDescent="0.35">
      <c r="B3244" s="6">
        <v>3241</v>
      </c>
      <c r="C3244" t="str">
        <f>INDEX(state,MATCH(Bonus_StatAn!$B3244,Analysis!$A:$A,0))</f>
        <v>successful</v>
      </c>
      <c r="D3244" s="6">
        <f>INDEX(backers,MATCH(Bonus_StatAn!$B3244,Analysis!$A:$A,0))</f>
        <v>167</v>
      </c>
      <c r="E3244" t="b">
        <f t="shared" si="200"/>
        <v>1</v>
      </c>
      <c r="F3244" t="b">
        <f t="shared" si="201"/>
        <v>0</v>
      </c>
      <c r="G3244">
        <f t="shared" si="202"/>
        <v>167</v>
      </c>
      <c r="H3244" t="str">
        <f t="shared" si="203"/>
        <v/>
      </c>
    </row>
    <row r="3245" spans="2:8" x14ac:dyDescent="0.35">
      <c r="B3245" s="6">
        <v>3242</v>
      </c>
      <c r="C3245" t="str">
        <f>INDEX(state,MATCH(Bonus_StatAn!$B3245,Analysis!$A:$A,0))</f>
        <v>successful</v>
      </c>
      <c r="D3245" s="6">
        <f>INDEX(backers,MATCH(Bonus_StatAn!$B3245,Analysis!$A:$A,0))</f>
        <v>183</v>
      </c>
      <c r="E3245" t="b">
        <f t="shared" si="200"/>
        <v>1</v>
      </c>
      <c r="F3245" t="b">
        <f t="shared" si="201"/>
        <v>0</v>
      </c>
      <c r="G3245">
        <f t="shared" si="202"/>
        <v>183</v>
      </c>
      <c r="H3245" t="str">
        <f t="shared" si="203"/>
        <v/>
      </c>
    </row>
    <row r="3246" spans="2:8" x14ac:dyDescent="0.35">
      <c r="B3246" s="6">
        <v>3243</v>
      </c>
      <c r="C3246" t="str">
        <f>INDEX(state,MATCH(Bonus_StatAn!$B3246,Analysis!$A:$A,0))</f>
        <v>successful</v>
      </c>
      <c r="D3246" s="6">
        <f>INDEX(backers,MATCH(Bonus_StatAn!$B3246,Analysis!$A:$A,0))</f>
        <v>71</v>
      </c>
      <c r="E3246" t="b">
        <f t="shared" si="200"/>
        <v>1</v>
      </c>
      <c r="F3246" t="b">
        <f t="shared" si="201"/>
        <v>0</v>
      </c>
      <c r="G3246">
        <f t="shared" si="202"/>
        <v>71</v>
      </c>
      <c r="H3246" t="str">
        <f t="shared" si="203"/>
        <v/>
      </c>
    </row>
    <row r="3247" spans="2:8" x14ac:dyDescent="0.35">
      <c r="B3247" s="6">
        <v>3244</v>
      </c>
      <c r="C3247" t="str">
        <f>INDEX(state,MATCH(Bonus_StatAn!$B3247,Analysis!$A:$A,0))</f>
        <v>successful</v>
      </c>
      <c r="D3247" s="6">
        <f>INDEX(backers,MATCH(Bonus_StatAn!$B3247,Analysis!$A:$A,0))</f>
        <v>69</v>
      </c>
      <c r="E3247" t="b">
        <f t="shared" si="200"/>
        <v>1</v>
      </c>
      <c r="F3247" t="b">
        <f t="shared" si="201"/>
        <v>0</v>
      </c>
      <c r="G3247">
        <f t="shared" si="202"/>
        <v>69</v>
      </c>
      <c r="H3247" t="str">
        <f t="shared" si="203"/>
        <v/>
      </c>
    </row>
    <row r="3248" spans="2:8" x14ac:dyDescent="0.35">
      <c r="B3248" s="6">
        <v>3245</v>
      </c>
      <c r="C3248" t="str">
        <f>INDEX(state,MATCH(Bonus_StatAn!$B3248,Analysis!$A:$A,0))</f>
        <v>successful</v>
      </c>
      <c r="D3248" s="6">
        <f>INDEX(backers,MATCH(Bonus_StatAn!$B3248,Analysis!$A:$A,0))</f>
        <v>270</v>
      </c>
      <c r="E3248" t="b">
        <f t="shared" si="200"/>
        <v>1</v>
      </c>
      <c r="F3248" t="b">
        <f t="shared" si="201"/>
        <v>0</v>
      </c>
      <c r="G3248">
        <f t="shared" si="202"/>
        <v>270</v>
      </c>
      <c r="H3248" t="str">
        <f t="shared" si="203"/>
        <v/>
      </c>
    </row>
    <row r="3249" spans="2:8" x14ac:dyDescent="0.35">
      <c r="B3249" s="6">
        <v>3246</v>
      </c>
      <c r="C3249" t="str">
        <f>INDEX(state,MATCH(Bonus_StatAn!$B3249,Analysis!$A:$A,0))</f>
        <v>successful</v>
      </c>
      <c r="D3249" s="6">
        <f>INDEX(backers,MATCH(Bonus_StatAn!$B3249,Analysis!$A:$A,0))</f>
        <v>193</v>
      </c>
      <c r="E3249" t="b">
        <f t="shared" si="200"/>
        <v>1</v>
      </c>
      <c r="F3249" t="b">
        <f t="shared" si="201"/>
        <v>0</v>
      </c>
      <c r="G3249">
        <f t="shared" si="202"/>
        <v>193</v>
      </c>
      <c r="H3249" t="str">
        <f t="shared" si="203"/>
        <v/>
      </c>
    </row>
    <row r="3250" spans="2:8" x14ac:dyDescent="0.35">
      <c r="B3250" s="6">
        <v>3247</v>
      </c>
      <c r="C3250" t="str">
        <f>INDEX(state,MATCH(Bonus_StatAn!$B3250,Analysis!$A:$A,0))</f>
        <v>successful</v>
      </c>
      <c r="D3250" s="6">
        <f>INDEX(backers,MATCH(Bonus_StatAn!$B3250,Analysis!$A:$A,0))</f>
        <v>57</v>
      </c>
      <c r="E3250" t="b">
        <f t="shared" si="200"/>
        <v>1</v>
      </c>
      <c r="F3250" t="b">
        <f t="shared" si="201"/>
        <v>0</v>
      </c>
      <c r="G3250">
        <f t="shared" si="202"/>
        <v>57</v>
      </c>
      <c r="H3250" t="str">
        <f t="shared" si="203"/>
        <v/>
      </c>
    </row>
    <row r="3251" spans="2:8" x14ac:dyDescent="0.35">
      <c r="B3251" s="6">
        <v>3248</v>
      </c>
      <c r="C3251" t="str">
        <f>INDEX(state,MATCH(Bonus_StatAn!$B3251,Analysis!$A:$A,0))</f>
        <v>successful</v>
      </c>
      <c r="D3251" s="6">
        <f>INDEX(backers,MATCH(Bonus_StatAn!$B3251,Analysis!$A:$A,0))</f>
        <v>200</v>
      </c>
      <c r="E3251" t="b">
        <f t="shared" si="200"/>
        <v>1</v>
      </c>
      <c r="F3251" t="b">
        <f t="shared" si="201"/>
        <v>0</v>
      </c>
      <c r="G3251">
        <f t="shared" si="202"/>
        <v>200</v>
      </c>
      <c r="H3251" t="str">
        <f t="shared" si="203"/>
        <v/>
      </c>
    </row>
    <row r="3252" spans="2:8" x14ac:dyDescent="0.35">
      <c r="B3252" s="6">
        <v>3249</v>
      </c>
      <c r="C3252" t="str">
        <f>INDEX(state,MATCH(Bonus_StatAn!$B3252,Analysis!$A:$A,0))</f>
        <v>successful</v>
      </c>
      <c r="D3252" s="6">
        <f>INDEX(backers,MATCH(Bonus_StatAn!$B3252,Analysis!$A:$A,0))</f>
        <v>88</v>
      </c>
      <c r="E3252" t="b">
        <f t="shared" si="200"/>
        <v>1</v>
      </c>
      <c r="F3252" t="b">
        <f t="shared" si="201"/>
        <v>0</v>
      </c>
      <c r="G3252">
        <f t="shared" si="202"/>
        <v>88</v>
      </c>
      <c r="H3252" t="str">
        <f t="shared" si="203"/>
        <v/>
      </c>
    </row>
    <row r="3253" spans="2:8" x14ac:dyDescent="0.35">
      <c r="B3253" s="6">
        <v>3250</v>
      </c>
      <c r="C3253" t="str">
        <f>INDEX(state,MATCH(Bonus_StatAn!$B3253,Analysis!$A:$A,0))</f>
        <v>successful</v>
      </c>
      <c r="D3253" s="6">
        <f>INDEX(backers,MATCH(Bonus_StatAn!$B3253,Analysis!$A:$A,0))</f>
        <v>213</v>
      </c>
      <c r="E3253" t="b">
        <f t="shared" si="200"/>
        <v>1</v>
      </c>
      <c r="F3253" t="b">
        <f t="shared" si="201"/>
        <v>0</v>
      </c>
      <c r="G3253">
        <f t="shared" si="202"/>
        <v>213</v>
      </c>
      <c r="H3253" t="str">
        <f t="shared" si="203"/>
        <v/>
      </c>
    </row>
    <row r="3254" spans="2:8" x14ac:dyDescent="0.35">
      <c r="B3254" s="6">
        <v>3251</v>
      </c>
      <c r="C3254" t="str">
        <f>INDEX(state,MATCH(Bonus_StatAn!$B3254,Analysis!$A:$A,0))</f>
        <v>successful</v>
      </c>
      <c r="D3254" s="6">
        <f>INDEX(backers,MATCH(Bonus_StatAn!$B3254,Analysis!$A:$A,0))</f>
        <v>20</v>
      </c>
      <c r="E3254" t="b">
        <f t="shared" si="200"/>
        <v>1</v>
      </c>
      <c r="F3254" t="b">
        <f t="shared" si="201"/>
        <v>0</v>
      </c>
      <c r="G3254">
        <f t="shared" si="202"/>
        <v>20</v>
      </c>
      <c r="H3254" t="str">
        <f t="shared" si="203"/>
        <v/>
      </c>
    </row>
    <row r="3255" spans="2:8" x14ac:dyDescent="0.35">
      <c r="B3255" s="6">
        <v>3252</v>
      </c>
      <c r="C3255" t="str">
        <f>INDEX(state,MATCH(Bonus_StatAn!$B3255,Analysis!$A:$A,0))</f>
        <v>successful</v>
      </c>
      <c r="D3255" s="6">
        <f>INDEX(backers,MATCH(Bonus_StatAn!$B3255,Analysis!$A:$A,0))</f>
        <v>50</v>
      </c>
      <c r="E3255" t="b">
        <f t="shared" si="200"/>
        <v>1</v>
      </c>
      <c r="F3255" t="b">
        <f t="shared" si="201"/>
        <v>0</v>
      </c>
      <c r="G3255">
        <f t="shared" si="202"/>
        <v>50</v>
      </c>
      <c r="H3255" t="str">
        <f t="shared" si="203"/>
        <v/>
      </c>
    </row>
    <row r="3256" spans="2:8" x14ac:dyDescent="0.35">
      <c r="B3256" s="6">
        <v>3253</v>
      </c>
      <c r="C3256" t="str">
        <f>INDEX(state,MATCH(Bonus_StatAn!$B3256,Analysis!$A:$A,0))</f>
        <v>successful</v>
      </c>
      <c r="D3256" s="6">
        <f>INDEX(backers,MATCH(Bonus_StatAn!$B3256,Analysis!$A:$A,0))</f>
        <v>115</v>
      </c>
      <c r="E3256" t="b">
        <f t="shared" si="200"/>
        <v>1</v>
      </c>
      <c r="F3256" t="b">
        <f t="shared" si="201"/>
        <v>0</v>
      </c>
      <c r="G3256">
        <f t="shared" si="202"/>
        <v>115</v>
      </c>
      <c r="H3256" t="str">
        <f t="shared" si="203"/>
        <v/>
      </c>
    </row>
    <row r="3257" spans="2:8" x14ac:dyDescent="0.35">
      <c r="B3257" s="6">
        <v>3254</v>
      </c>
      <c r="C3257" t="str">
        <f>INDEX(state,MATCH(Bonus_StatAn!$B3257,Analysis!$A:$A,0))</f>
        <v>successful</v>
      </c>
      <c r="D3257" s="6">
        <f>INDEX(backers,MATCH(Bonus_StatAn!$B3257,Analysis!$A:$A,0))</f>
        <v>186</v>
      </c>
      <c r="E3257" t="b">
        <f t="shared" si="200"/>
        <v>1</v>
      </c>
      <c r="F3257" t="b">
        <f t="shared" si="201"/>
        <v>0</v>
      </c>
      <c r="G3257">
        <f t="shared" si="202"/>
        <v>186</v>
      </c>
      <c r="H3257" t="str">
        <f t="shared" si="203"/>
        <v/>
      </c>
    </row>
    <row r="3258" spans="2:8" x14ac:dyDescent="0.35">
      <c r="B3258" s="6">
        <v>3255</v>
      </c>
      <c r="C3258" t="str">
        <f>INDEX(state,MATCH(Bonus_StatAn!$B3258,Analysis!$A:$A,0))</f>
        <v>successful</v>
      </c>
      <c r="D3258" s="6">
        <f>INDEX(backers,MATCH(Bonus_StatAn!$B3258,Analysis!$A:$A,0))</f>
        <v>18</v>
      </c>
      <c r="E3258" t="b">
        <f t="shared" si="200"/>
        <v>1</v>
      </c>
      <c r="F3258" t="b">
        <f t="shared" si="201"/>
        <v>0</v>
      </c>
      <c r="G3258">
        <f t="shared" si="202"/>
        <v>18</v>
      </c>
      <c r="H3258" t="str">
        <f t="shared" si="203"/>
        <v/>
      </c>
    </row>
    <row r="3259" spans="2:8" x14ac:dyDescent="0.35">
      <c r="B3259" s="6">
        <v>3256</v>
      </c>
      <c r="C3259" t="str">
        <f>INDEX(state,MATCH(Bonus_StatAn!$B3259,Analysis!$A:$A,0))</f>
        <v>successful</v>
      </c>
      <c r="D3259" s="6">
        <f>INDEX(backers,MATCH(Bonus_StatAn!$B3259,Analysis!$A:$A,0))</f>
        <v>176</v>
      </c>
      <c r="E3259" t="b">
        <f t="shared" si="200"/>
        <v>1</v>
      </c>
      <c r="F3259" t="b">
        <f t="shared" si="201"/>
        <v>0</v>
      </c>
      <c r="G3259">
        <f t="shared" si="202"/>
        <v>176</v>
      </c>
      <c r="H3259" t="str">
        <f t="shared" si="203"/>
        <v/>
      </c>
    </row>
    <row r="3260" spans="2:8" x14ac:dyDescent="0.35">
      <c r="B3260" s="6">
        <v>3257</v>
      </c>
      <c r="C3260" t="str">
        <f>INDEX(state,MATCH(Bonus_StatAn!$B3260,Analysis!$A:$A,0))</f>
        <v>successful</v>
      </c>
      <c r="D3260" s="6">
        <f>INDEX(backers,MATCH(Bonus_StatAn!$B3260,Analysis!$A:$A,0))</f>
        <v>41</v>
      </c>
      <c r="E3260" t="b">
        <f t="shared" si="200"/>
        <v>1</v>
      </c>
      <c r="F3260" t="b">
        <f t="shared" si="201"/>
        <v>0</v>
      </c>
      <c r="G3260">
        <f t="shared" si="202"/>
        <v>41</v>
      </c>
      <c r="H3260" t="str">
        <f t="shared" si="203"/>
        <v/>
      </c>
    </row>
    <row r="3261" spans="2:8" x14ac:dyDescent="0.35">
      <c r="B3261" s="6">
        <v>3258</v>
      </c>
      <c r="C3261" t="str">
        <f>INDEX(state,MATCH(Bonus_StatAn!$B3261,Analysis!$A:$A,0))</f>
        <v>successful</v>
      </c>
      <c r="D3261" s="6">
        <f>INDEX(backers,MATCH(Bonus_StatAn!$B3261,Analysis!$A:$A,0))</f>
        <v>75</v>
      </c>
      <c r="E3261" t="b">
        <f t="shared" si="200"/>
        <v>1</v>
      </c>
      <c r="F3261" t="b">
        <f t="shared" si="201"/>
        <v>0</v>
      </c>
      <c r="G3261">
        <f t="shared" si="202"/>
        <v>75</v>
      </c>
      <c r="H3261" t="str">
        <f t="shared" si="203"/>
        <v/>
      </c>
    </row>
    <row r="3262" spans="2:8" x14ac:dyDescent="0.35">
      <c r="B3262" s="6">
        <v>3259</v>
      </c>
      <c r="C3262" t="str">
        <f>INDEX(state,MATCH(Bonus_StatAn!$B3262,Analysis!$A:$A,0))</f>
        <v>successful</v>
      </c>
      <c r="D3262" s="6">
        <f>INDEX(backers,MATCH(Bonus_StatAn!$B3262,Analysis!$A:$A,0))</f>
        <v>97</v>
      </c>
      <c r="E3262" t="b">
        <f t="shared" si="200"/>
        <v>1</v>
      </c>
      <c r="F3262" t="b">
        <f t="shared" si="201"/>
        <v>0</v>
      </c>
      <c r="G3262">
        <f t="shared" si="202"/>
        <v>97</v>
      </c>
      <c r="H3262" t="str">
        <f t="shared" si="203"/>
        <v/>
      </c>
    </row>
    <row r="3263" spans="2:8" x14ac:dyDescent="0.35">
      <c r="B3263" s="6">
        <v>3260</v>
      </c>
      <c r="C3263" t="str">
        <f>INDEX(state,MATCH(Bonus_StatAn!$B3263,Analysis!$A:$A,0))</f>
        <v>successful</v>
      </c>
      <c r="D3263" s="6">
        <f>INDEX(backers,MATCH(Bonus_StatAn!$B3263,Analysis!$A:$A,0))</f>
        <v>73</v>
      </c>
      <c r="E3263" t="b">
        <f t="shared" si="200"/>
        <v>1</v>
      </c>
      <c r="F3263" t="b">
        <f t="shared" si="201"/>
        <v>0</v>
      </c>
      <c r="G3263">
        <f t="shared" si="202"/>
        <v>73</v>
      </c>
      <c r="H3263" t="str">
        <f t="shared" si="203"/>
        <v/>
      </c>
    </row>
    <row r="3264" spans="2:8" x14ac:dyDescent="0.35">
      <c r="B3264" s="6">
        <v>3261</v>
      </c>
      <c r="C3264" t="str">
        <f>INDEX(state,MATCH(Bonus_StatAn!$B3264,Analysis!$A:$A,0))</f>
        <v>successful</v>
      </c>
      <c r="D3264" s="6">
        <f>INDEX(backers,MATCH(Bonus_StatAn!$B3264,Analysis!$A:$A,0))</f>
        <v>49</v>
      </c>
      <c r="E3264" t="b">
        <f t="shared" si="200"/>
        <v>1</v>
      </c>
      <c r="F3264" t="b">
        <f t="shared" si="201"/>
        <v>0</v>
      </c>
      <c r="G3264">
        <f t="shared" si="202"/>
        <v>49</v>
      </c>
      <c r="H3264" t="str">
        <f t="shared" si="203"/>
        <v/>
      </c>
    </row>
    <row r="3265" spans="2:8" x14ac:dyDescent="0.35">
      <c r="B3265" s="6">
        <v>3262</v>
      </c>
      <c r="C3265" t="str">
        <f>INDEX(state,MATCH(Bonus_StatAn!$B3265,Analysis!$A:$A,0))</f>
        <v>successful</v>
      </c>
      <c r="D3265" s="6">
        <f>INDEX(backers,MATCH(Bonus_StatAn!$B3265,Analysis!$A:$A,0))</f>
        <v>134</v>
      </c>
      <c r="E3265" t="b">
        <f t="shared" si="200"/>
        <v>1</v>
      </c>
      <c r="F3265" t="b">
        <f t="shared" si="201"/>
        <v>0</v>
      </c>
      <c r="G3265">
        <f t="shared" si="202"/>
        <v>134</v>
      </c>
      <c r="H3265" t="str">
        <f t="shared" si="203"/>
        <v/>
      </c>
    </row>
    <row r="3266" spans="2:8" x14ac:dyDescent="0.35">
      <c r="B3266" s="6">
        <v>3263</v>
      </c>
      <c r="C3266" t="str">
        <f>INDEX(state,MATCH(Bonus_StatAn!$B3266,Analysis!$A:$A,0))</f>
        <v>successful</v>
      </c>
      <c r="D3266" s="6">
        <f>INDEX(backers,MATCH(Bonus_StatAn!$B3266,Analysis!$A:$A,0))</f>
        <v>68</v>
      </c>
      <c r="E3266" t="b">
        <f t="shared" si="200"/>
        <v>1</v>
      </c>
      <c r="F3266" t="b">
        <f t="shared" si="201"/>
        <v>0</v>
      </c>
      <c r="G3266">
        <f t="shared" si="202"/>
        <v>68</v>
      </c>
      <c r="H3266" t="str">
        <f t="shared" si="203"/>
        <v/>
      </c>
    </row>
    <row r="3267" spans="2:8" x14ac:dyDescent="0.35">
      <c r="B3267" s="6">
        <v>3264</v>
      </c>
      <c r="C3267" t="str">
        <f>INDEX(state,MATCH(Bonus_StatAn!$B3267,Analysis!$A:$A,0))</f>
        <v>successful</v>
      </c>
      <c r="D3267" s="6">
        <f>INDEX(backers,MATCH(Bonus_StatAn!$B3267,Analysis!$A:$A,0))</f>
        <v>49</v>
      </c>
      <c r="E3267" t="b">
        <f t="shared" si="200"/>
        <v>1</v>
      </c>
      <c r="F3267" t="b">
        <f t="shared" si="201"/>
        <v>0</v>
      </c>
      <c r="G3267">
        <f t="shared" si="202"/>
        <v>49</v>
      </c>
      <c r="H3267" t="str">
        <f t="shared" si="203"/>
        <v/>
      </c>
    </row>
    <row r="3268" spans="2:8" x14ac:dyDescent="0.35">
      <c r="B3268" s="6">
        <v>3265</v>
      </c>
      <c r="C3268" t="str">
        <f>INDEX(state,MATCH(Bonus_StatAn!$B3268,Analysis!$A:$A,0))</f>
        <v>successful</v>
      </c>
      <c r="D3268" s="6">
        <f>INDEX(backers,MATCH(Bonus_StatAn!$B3268,Analysis!$A:$A,0))</f>
        <v>63</v>
      </c>
      <c r="E3268" t="b">
        <f t="shared" ref="E3268:E3331" si="204">$C3268="successful"</f>
        <v>1</v>
      </c>
      <c r="F3268" t="b">
        <f t="shared" ref="F3268:F3331" si="205">OR($C3268="canceled", $C3268="failed")</f>
        <v>0</v>
      </c>
      <c r="G3268">
        <f t="shared" ref="G3268:G3331" si="206">IF($E3268, D3268, "")</f>
        <v>63</v>
      </c>
      <c r="H3268" t="str">
        <f t="shared" ref="H3268:H3331" si="207">IF(F3268, D3268, "")</f>
        <v/>
      </c>
    </row>
    <row r="3269" spans="2:8" x14ac:dyDescent="0.35">
      <c r="B3269" s="6">
        <v>3266</v>
      </c>
      <c r="C3269" t="str">
        <f>INDEX(state,MATCH(Bonus_StatAn!$B3269,Analysis!$A:$A,0))</f>
        <v>successful</v>
      </c>
      <c r="D3269" s="6">
        <f>INDEX(backers,MATCH(Bonus_StatAn!$B3269,Analysis!$A:$A,0))</f>
        <v>163</v>
      </c>
      <c r="E3269" t="b">
        <f t="shared" si="204"/>
        <v>1</v>
      </c>
      <c r="F3269" t="b">
        <f t="shared" si="205"/>
        <v>0</v>
      </c>
      <c r="G3269">
        <f t="shared" si="206"/>
        <v>163</v>
      </c>
      <c r="H3269" t="str">
        <f t="shared" si="207"/>
        <v/>
      </c>
    </row>
    <row r="3270" spans="2:8" x14ac:dyDescent="0.35">
      <c r="B3270" s="6">
        <v>3267</v>
      </c>
      <c r="C3270" t="str">
        <f>INDEX(state,MATCH(Bonus_StatAn!$B3270,Analysis!$A:$A,0))</f>
        <v>successful</v>
      </c>
      <c r="D3270" s="6">
        <f>INDEX(backers,MATCH(Bonus_StatAn!$B3270,Analysis!$A:$A,0))</f>
        <v>288</v>
      </c>
      <c r="E3270" t="b">
        <f t="shared" si="204"/>
        <v>1</v>
      </c>
      <c r="F3270" t="b">
        <f t="shared" si="205"/>
        <v>0</v>
      </c>
      <c r="G3270">
        <f t="shared" si="206"/>
        <v>288</v>
      </c>
      <c r="H3270" t="str">
        <f t="shared" si="207"/>
        <v/>
      </c>
    </row>
    <row r="3271" spans="2:8" x14ac:dyDescent="0.35">
      <c r="B3271" s="6">
        <v>3268</v>
      </c>
      <c r="C3271" t="str">
        <f>INDEX(state,MATCH(Bonus_StatAn!$B3271,Analysis!$A:$A,0))</f>
        <v>successful</v>
      </c>
      <c r="D3271" s="6">
        <f>INDEX(backers,MATCH(Bonus_StatAn!$B3271,Analysis!$A:$A,0))</f>
        <v>42</v>
      </c>
      <c r="E3271" t="b">
        <f t="shared" si="204"/>
        <v>1</v>
      </c>
      <c r="F3271" t="b">
        <f t="shared" si="205"/>
        <v>0</v>
      </c>
      <c r="G3271">
        <f t="shared" si="206"/>
        <v>42</v>
      </c>
      <c r="H3271" t="str">
        <f t="shared" si="207"/>
        <v/>
      </c>
    </row>
    <row r="3272" spans="2:8" x14ac:dyDescent="0.35">
      <c r="B3272" s="6">
        <v>3269</v>
      </c>
      <c r="C3272" t="str">
        <f>INDEX(state,MATCH(Bonus_StatAn!$B3272,Analysis!$A:$A,0))</f>
        <v>successful</v>
      </c>
      <c r="D3272" s="6">
        <f>INDEX(backers,MATCH(Bonus_StatAn!$B3272,Analysis!$A:$A,0))</f>
        <v>70</v>
      </c>
      <c r="E3272" t="b">
        <f t="shared" si="204"/>
        <v>1</v>
      </c>
      <c r="F3272" t="b">
        <f t="shared" si="205"/>
        <v>0</v>
      </c>
      <c r="G3272">
        <f t="shared" si="206"/>
        <v>70</v>
      </c>
      <c r="H3272" t="str">
        <f t="shared" si="207"/>
        <v/>
      </c>
    </row>
    <row r="3273" spans="2:8" x14ac:dyDescent="0.35">
      <c r="B3273" s="6">
        <v>3270</v>
      </c>
      <c r="C3273" t="str">
        <f>INDEX(state,MATCH(Bonus_StatAn!$B3273,Analysis!$A:$A,0))</f>
        <v>successful</v>
      </c>
      <c r="D3273" s="6">
        <f>INDEX(backers,MATCH(Bonus_StatAn!$B3273,Analysis!$A:$A,0))</f>
        <v>30</v>
      </c>
      <c r="E3273" t="b">
        <f t="shared" si="204"/>
        <v>1</v>
      </c>
      <c r="F3273" t="b">
        <f t="shared" si="205"/>
        <v>0</v>
      </c>
      <c r="G3273">
        <f t="shared" si="206"/>
        <v>30</v>
      </c>
      <c r="H3273" t="str">
        <f t="shared" si="207"/>
        <v/>
      </c>
    </row>
    <row r="3274" spans="2:8" x14ac:dyDescent="0.35">
      <c r="B3274" s="6">
        <v>3271</v>
      </c>
      <c r="C3274" t="str">
        <f>INDEX(state,MATCH(Bonus_StatAn!$B3274,Analysis!$A:$A,0))</f>
        <v>successful</v>
      </c>
      <c r="D3274" s="6">
        <f>INDEX(backers,MATCH(Bonus_StatAn!$B3274,Analysis!$A:$A,0))</f>
        <v>51</v>
      </c>
      <c r="E3274" t="b">
        <f t="shared" si="204"/>
        <v>1</v>
      </c>
      <c r="F3274" t="b">
        <f t="shared" si="205"/>
        <v>0</v>
      </c>
      <c r="G3274">
        <f t="shared" si="206"/>
        <v>51</v>
      </c>
      <c r="H3274" t="str">
        <f t="shared" si="207"/>
        <v/>
      </c>
    </row>
    <row r="3275" spans="2:8" x14ac:dyDescent="0.35">
      <c r="B3275" s="6">
        <v>3272</v>
      </c>
      <c r="C3275" t="str">
        <f>INDEX(state,MATCH(Bonus_StatAn!$B3275,Analysis!$A:$A,0))</f>
        <v>successful</v>
      </c>
      <c r="D3275" s="6">
        <f>INDEX(backers,MATCH(Bonus_StatAn!$B3275,Analysis!$A:$A,0))</f>
        <v>145</v>
      </c>
      <c r="E3275" t="b">
        <f t="shared" si="204"/>
        <v>1</v>
      </c>
      <c r="F3275" t="b">
        <f t="shared" si="205"/>
        <v>0</v>
      </c>
      <c r="G3275">
        <f t="shared" si="206"/>
        <v>145</v>
      </c>
      <c r="H3275" t="str">
        <f t="shared" si="207"/>
        <v/>
      </c>
    </row>
    <row r="3276" spans="2:8" x14ac:dyDescent="0.35">
      <c r="B3276" s="6">
        <v>3273</v>
      </c>
      <c r="C3276" t="str">
        <f>INDEX(state,MATCH(Bonus_StatAn!$B3276,Analysis!$A:$A,0))</f>
        <v>successful</v>
      </c>
      <c r="D3276" s="6">
        <f>INDEX(backers,MATCH(Bonus_StatAn!$B3276,Analysis!$A:$A,0))</f>
        <v>21</v>
      </c>
      <c r="E3276" t="b">
        <f t="shared" si="204"/>
        <v>1</v>
      </c>
      <c r="F3276" t="b">
        <f t="shared" si="205"/>
        <v>0</v>
      </c>
      <c r="G3276">
        <f t="shared" si="206"/>
        <v>21</v>
      </c>
      <c r="H3276" t="str">
        <f t="shared" si="207"/>
        <v/>
      </c>
    </row>
    <row r="3277" spans="2:8" x14ac:dyDescent="0.35">
      <c r="B3277" s="6">
        <v>3274</v>
      </c>
      <c r="C3277" t="str">
        <f>INDEX(state,MATCH(Bonus_StatAn!$B3277,Analysis!$A:$A,0))</f>
        <v>successful</v>
      </c>
      <c r="D3277" s="6">
        <f>INDEX(backers,MATCH(Bonus_StatAn!$B3277,Analysis!$A:$A,0))</f>
        <v>286</v>
      </c>
      <c r="E3277" t="b">
        <f t="shared" si="204"/>
        <v>1</v>
      </c>
      <c r="F3277" t="b">
        <f t="shared" si="205"/>
        <v>0</v>
      </c>
      <c r="G3277">
        <f t="shared" si="206"/>
        <v>286</v>
      </c>
      <c r="H3277" t="str">
        <f t="shared" si="207"/>
        <v/>
      </c>
    </row>
    <row r="3278" spans="2:8" x14ac:dyDescent="0.35">
      <c r="B3278" s="6">
        <v>3275</v>
      </c>
      <c r="C3278" t="str">
        <f>INDEX(state,MATCH(Bonus_StatAn!$B3278,Analysis!$A:$A,0))</f>
        <v>successful</v>
      </c>
      <c r="D3278" s="6">
        <f>INDEX(backers,MATCH(Bonus_StatAn!$B3278,Analysis!$A:$A,0))</f>
        <v>12</v>
      </c>
      <c r="E3278" t="b">
        <f t="shared" si="204"/>
        <v>1</v>
      </c>
      <c r="F3278" t="b">
        <f t="shared" si="205"/>
        <v>0</v>
      </c>
      <c r="G3278">
        <f t="shared" si="206"/>
        <v>12</v>
      </c>
      <c r="H3278" t="str">
        <f t="shared" si="207"/>
        <v/>
      </c>
    </row>
    <row r="3279" spans="2:8" x14ac:dyDescent="0.35">
      <c r="B3279" s="6">
        <v>3276</v>
      </c>
      <c r="C3279" t="str">
        <f>INDEX(state,MATCH(Bonus_StatAn!$B3279,Analysis!$A:$A,0))</f>
        <v>successful</v>
      </c>
      <c r="D3279" s="6">
        <f>INDEX(backers,MATCH(Bonus_StatAn!$B3279,Analysis!$A:$A,0))</f>
        <v>100</v>
      </c>
      <c r="E3279" t="b">
        <f t="shared" si="204"/>
        <v>1</v>
      </c>
      <c r="F3279" t="b">
        <f t="shared" si="205"/>
        <v>0</v>
      </c>
      <c r="G3279">
        <f t="shared" si="206"/>
        <v>100</v>
      </c>
      <c r="H3279" t="str">
        <f t="shared" si="207"/>
        <v/>
      </c>
    </row>
    <row r="3280" spans="2:8" x14ac:dyDescent="0.35">
      <c r="B3280" s="6">
        <v>3277</v>
      </c>
      <c r="C3280" t="str">
        <f>INDEX(state,MATCH(Bonus_StatAn!$B3280,Analysis!$A:$A,0))</f>
        <v>successful</v>
      </c>
      <c r="D3280" s="6">
        <f>INDEX(backers,MATCH(Bonus_StatAn!$B3280,Analysis!$A:$A,0))</f>
        <v>100</v>
      </c>
      <c r="E3280" t="b">
        <f t="shared" si="204"/>
        <v>1</v>
      </c>
      <c r="F3280" t="b">
        <f t="shared" si="205"/>
        <v>0</v>
      </c>
      <c r="G3280">
        <f t="shared" si="206"/>
        <v>100</v>
      </c>
      <c r="H3280" t="str">
        <f t="shared" si="207"/>
        <v/>
      </c>
    </row>
    <row r="3281" spans="2:8" x14ac:dyDescent="0.35">
      <c r="B3281" s="6">
        <v>3278</v>
      </c>
      <c r="C3281" t="str">
        <f>INDEX(state,MATCH(Bonus_StatAn!$B3281,Analysis!$A:$A,0))</f>
        <v>successful</v>
      </c>
      <c r="D3281" s="6">
        <f>INDEX(backers,MATCH(Bonus_StatAn!$B3281,Analysis!$A:$A,0))</f>
        <v>34</v>
      </c>
      <c r="E3281" t="b">
        <f t="shared" si="204"/>
        <v>1</v>
      </c>
      <c r="F3281" t="b">
        <f t="shared" si="205"/>
        <v>0</v>
      </c>
      <c r="G3281">
        <f t="shared" si="206"/>
        <v>34</v>
      </c>
      <c r="H3281" t="str">
        <f t="shared" si="207"/>
        <v/>
      </c>
    </row>
    <row r="3282" spans="2:8" x14ac:dyDescent="0.35">
      <c r="B3282" s="6">
        <v>3279</v>
      </c>
      <c r="C3282" t="str">
        <f>INDEX(state,MATCH(Bonus_StatAn!$B3282,Analysis!$A:$A,0))</f>
        <v>successful</v>
      </c>
      <c r="D3282" s="6">
        <f>INDEX(backers,MATCH(Bonus_StatAn!$B3282,Analysis!$A:$A,0))</f>
        <v>63</v>
      </c>
      <c r="E3282" t="b">
        <f t="shared" si="204"/>
        <v>1</v>
      </c>
      <c r="F3282" t="b">
        <f t="shared" si="205"/>
        <v>0</v>
      </c>
      <c r="G3282">
        <f t="shared" si="206"/>
        <v>63</v>
      </c>
      <c r="H3282" t="str">
        <f t="shared" si="207"/>
        <v/>
      </c>
    </row>
    <row r="3283" spans="2:8" x14ac:dyDescent="0.35">
      <c r="B3283" s="6">
        <v>3280</v>
      </c>
      <c r="C3283" t="str">
        <f>INDEX(state,MATCH(Bonus_StatAn!$B3283,Analysis!$A:$A,0))</f>
        <v>successful</v>
      </c>
      <c r="D3283" s="6">
        <f>INDEX(backers,MATCH(Bonus_StatAn!$B3283,Analysis!$A:$A,0))</f>
        <v>30</v>
      </c>
      <c r="E3283" t="b">
        <f t="shared" si="204"/>
        <v>1</v>
      </c>
      <c r="F3283" t="b">
        <f t="shared" si="205"/>
        <v>0</v>
      </c>
      <c r="G3283">
        <f t="shared" si="206"/>
        <v>30</v>
      </c>
      <c r="H3283" t="str">
        <f t="shared" si="207"/>
        <v/>
      </c>
    </row>
    <row r="3284" spans="2:8" x14ac:dyDescent="0.35">
      <c r="B3284" s="6">
        <v>3281</v>
      </c>
      <c r="C3284" t="str">
        <f>INDEX(state,MATCH(Bonus_StatAn!$B3284,Analysis!$A:$A,0))</f>
        <v>successful</v>
      </c>
      <c r="D3284" s="6">
        <f>INDEX(backers,MATCH(Bonus_StatAn!$B3284,Analysis!$A:$A,0))</f>
        <v>47</v>
      </c>
      <c r="E3284" t="b">
        <f t="shared" si="204"/>
        <v>1</v>
      </c>
      <c r="F3284" t="b">
        <f t="shared" si="205"/>
        <v>0</v>
      </c>
      <c r="G3284">
        <f t="shared" si="206"/>
        <v>47</v>
      </c>
      <c r="H3284" t="str">
        <f t="shared" si="207"/>
        <v/>
      </c>
    </row>
    <row r="3285" spans="2:8" x14ac:dyDescent="0.35">
      <c r="B3285" s="6">
        <v>3282</v>
      </c>
      <c r="C3285" t="str">
        <f>INDEX(state,MATCH(Bonus_StatAn!$B3285,Analysis!$A:$A,0))</f>
        <v>successful</v>
      </c>
      <c r="D3285" s="6">
        <f>INDEX(backers,MATCH(Bonus_StatAn!$B3285,Analysis!$A:$A,0))</f>
        <v>237</v>
      </c>
      <c r="E3285" t="b">
        <f t="shared" si="204"/>
        <v>1</v>
      </c>
      <c r="F3285" t="b">
        <f t="shared" si="205"/>
        <v>0</v>
      </c>
      <c r="G3285">
        <f t="shared" si="206"/>
        <v>237</v>
      </c>
      <c r="H3285" t="str">
        <f t="shared" si="207"/>
        <v/>
      </c>
    </row>
    <row r="3286" spans="2:8" x14ac:dyDescent="0.35">
      <c r="B3286" s="6">
        <v>3283</v>
      </c>
      <c r="C3286" t="str">
        <f>INDEX(state,MATCH(Bonus_StatAn!$B3286,Analysis!$A:$A,0))</f>
        <v>successful</v>
      </c>
      <c r="D3286" s="6">
        <f>INDEX(backers,MATCH(Bonus_StatAn!$B3286,Analysis!$A:$A,0))</f>
        <v>47</v>
      </c>
      <c r="E3286" t="b">
        <f t="shared" si="204"/>
        <v>1</v>
      </c>
      <c r="F3286" t="b">
        <f t="shared" si="205"/>
        <v>0</v>
      </c>
      <c r="G3286">
        <f t="shared" si="206"/>
        <v>47</v>
      </c>
      <c r="H3286" t="str">
        <f t="shared" si="207"/>
        <v/>
      </c>
    </row>
    <row r="3287" spans="2:8" x14ac:dyDescent="0.35">
      <c r="B3287" s="6">
        <v>3284</v>
      </c>
      <c r="C3287" t="str">
        <f>INDEX(state,MATCH(Bonus_StatAn!$B3287,Analysis!$A:$A,0))</f>
        <v>successful</v>
      </c>
      <c r="D3287" s="6">
        <f>INDEX(backers,MATCH(Bonus_StatAn!$B3287,Analysis!$A:$A,0))</f>
        <v>15</v>
      </c>
      <c r="E3287" t="b">
        <f t="shared" si="204"/>
        <v>1</v>
      </c>
      <c r="F3287" t="b">
        <f t="shared" si="205"/>
        <v>0</v>
      </c>
      <c r="G3287">
        <f t="shared" si="206"/>
        <v>15</v>
      </c>
      <c r="H3287" t="str">
        <f t="shared" si="207"/>
        <v/>
      </c>
    </row>
    <row r="3288" spans="2:8" x14ac:dyDescent="0.35">
      <c r="B3288" s="6">
        <v>3285</v>
      </c>
      <c r="C3288" t="str">
        <f>INDEX(state,MATCH(Bonus_StatAn!$B3288,Analysis!$A:$A,0))</f>
        <v>successful</v>
      </c>
      <c r="D3288" s="6">
        <f>INDEX(backers,MATCH(Bonus_StatAn!$B3288,Analysis!$A:$A,0))</f>
        <v>81</v>
      </c>
      <c r="E3288" t="b">
        <f t="shared" si="204"/>
        <v>1</v>
      </c>
      <c r="F3288" t="b">
        <f t="shared" si="205"/>
        <v>0</v>
      </c>
      <c r="G3288">
        <f t="shared" si="206"/>
        <v>81</v>
      </c>
      <c r="H3288" t="str">
        <f t="shared" si="207"/>
        <v/>
      </c>
    </row>
    <row r="3289" spans="2:8" x14ac:dyDescent="0.35">
      <c r="B3289" s="6">
        <v>3286</v>
      </c>
      <c r="C3289" t="str">
        <f>INDEX(state,MATCH(Bonus_StatAn!$B3289,Analysis!$A:$A,0))</f>
        <v>successful</v>
      </c>
      <c r="D3289" s="6">
        <f>INDEX(backers,MATCH(Bonus_StatAn!$B3289,Analysis!$A:$A,0))</f>
        <v>122</v>
      </c>
      <c r="E3289" t="b">
        <f t="shared" si="204"/>
        <v>1</v>
      </c>
      <c r="F3289" t="b">
        <f t="shared" si="205"/>
        <v>0</v>
      </c>
      <c r="G3289">
        <f t="shared" si="206"/>
        <v>122</v>
      </c>
      <c r="H3289" t="str">
        <f t="shared" si="207"/>
        <v/>
      </c>
    </row>
    <row r="3290" spans="2:8" x14ac:dyDescent="0.35">
      <c r="B3290" s="6">
        <v>3287</v>
      </c>
      <c r="C3290" t="str">
        <f>INDEX(state,MATCH(Bonus_StatAn!$B3290,Analysis!$A:$A,0))</f>
        <v>successful</v>
      </c>
      <c r="D3290" s="6">
        <f>INDEX(backers,MATCH(Bonus_StatAn!$B3290,Analysis!$A:$A,0))</f>
        <v>34</v>
      </c>
      <c r="E3290" t="b">
        <f t="shared" si="204"/>
        <v>1</v>
      </c>
      <c r="F3290" t="b">
        <f t="shared" si="205"/>
        <v>0</v>
      </c>
      <c r="G3290">
        <f t="shared" si="206"/>
        <v>34</v>
      </c>
      <c r="H3290" t="str">
        <f t="shared" si="207"/>
        <v/>
      </c>
    </row>
    <row r="3291" spans="2:8" x14ac:dyDescent="0.35">
      <c r="B3291" s="6">
        <v>3288</v>
      </c>
      <c r="C3291" t="str">
        <f>INDEX(state,MATCH(Bonus_StatAn!$B3291,Analysis!$A:$A,0))</f>
        <v>successful</v>
      </c>
      <c r="D3291" s="6">
        <f>INDEX(backers,MATCH(Bonus_StatAn!$B3291,Analysis!$A:$A,0))</f>
        <v>207</v>
      </c>
      <c r="E3291" t="b">
        <f t="shared" si="204"/>
        <v>1</v>
      </c>
      <c r="F3291" t="b">
        <f t="shared" si="205"/>
        <v>0</v>
      </c>
      <c r="G3291">
        <f t="shared" si="206"/>
        <v>207</v>
      </c>
      <c r="H3291" t="str">
        <f t="shared" si="207"/>
        <v/>
      </c>
    </row>
    <row r="3292" spans="2:8" x14ac:dyDescent="0.35">
      <c r="B3292" s="6">
        <v>3289</v>
      </c>
      <c r="C3292" t="str">
        <f>INDEX(state,MATCH(Bonus_StatAn!$B3292,Analysis!$A:$A,0))</f>
        <v>successful</v>
      </c>
      <c r="D3292" s="6">
        <f>INDEX(backers,MATCH(Bonus_StatAn!$B3292,Analysis!$A:$A,0))</f>
        <v>25</v>
      </c>
      <c r="E3292" t="b">
        <f t="shared" si="204"/>
        <v>1</v>
      </c>
      <c r="F3292" t="b">
        <f t="shared" si="205"/>
        <v>0</v>
      </c>
      <c r="G3292">
        <f t="shared" si="206"/>
        <v>25</v>
      </c>
      <c r="H3292" t="str">
        <f t="shared" si="207"/>
        <v/>
      </c>
    </row>
    <row r="3293" spans="2:8" x14ac:dyDescent="0.35">
      <c r="B3293" s="6">
        <v>3290</v>
      </c>
      <c r="C3293" t="str">
        <f>INDEX(state,MATCH(Bonus_StatAn!$B3293,Analysis!$A:$A,0))</f>
        <v>successful</v>
      </c>
      <c r="D3293" s="6">
        <f>INDEX(backers,MATCH(Bonus_StatAn!$B3293,Analysis!$A:$A,0))</f>
        <v>72</v>
      </c>
      <c r="E3293" t="b">
        <f t="shared" si="204"/>
        <v>1</v>
      </c>
      <c r="F3293" t="b">
        <f t="shared" si="205"/>
        <v>0</v>
      </c>
      <c r="G3293">
        <f t="shared" si="206"/>
        <v>72</v>
      </c>
      <c r="H3293" t="str">
        <f t="shared" si="207"/>
        <v/>
      </c>
    </row>
    <row r="3294" spans="2:8" x14ac:dyDescent="0.35">
      <c r="B3294" s="6">
        <v>3291</v>
      </c>
      <c r="C3294" t="str">
        <f>INDEX(state,MATCH(Bonus_StatAn!$B3294,Analysis!$A:$A,0))</f>
        <v>successful</v>
      </c>
      <c r="D3294" s="6">
        <f>INDEX(backers,MATCH(Bonus_StatAn!$B3294,Analysis!$A:$A,0))</f>
        <v>14</v>
      </c>
      <c r="E3294" t="b">
        <f t="shared" si="204"/>
        <v>1</v>
      </c>
      <c r="F3294" t="b">
        <f t="shared" si="205"/>
        <v>0</v>
      </c>
      <c r="G3294">
        <f t="shared" si="206"/>
        <v>14</v>
      </c>
      <c r="H3294" t="str">
        <f t="shared" si="207"/>
        <v/>
      </c>
    </row>
    <row r="3295" spans="2:8" x14ac:dyDescent="0.35">
      <c r="B3295" s="6">
        <v>3292</v>
      </c>
      <c r="C3295" t="str">
        <f>INDEX(state,MATCH(Bonus_StatAn!$B3295,Analysis!$A:$A,0))</f>
        <v>successful</v>
      </c>
      <c r="D3295" s="6">
        <f>INDEX(backers,MATCH(Bonus_StatAn!$B3295,Analysis!$A:$A,0))</f>
        <v>15</v>
      </c>
      <c r="E3295" t="b">
        <f t="shared" si="204"/>
        <v>1</v>
      </c>
      <c r="F3295" t="b">
        <f t="shared" si="205"/>
        <v>0</v>
      </c>
      <c r="G3295">
        <f t="shared" si="206"/>
        <v>15</v>
      </c>
      <c r="H3295" t="str">
        <f t="shared" si="207"/>
        <v/>
      </c>
    </row>
    <row r="3296" spans="2:8" x14ac:dyDescent="0.35">
      <c r="B3296" s="6">
        <v>3293</v>
      </c>
      <c r="C3296" t="str">
        <f>INDEX(state,MATCH(Bonus_StatAn!$B3296,Analysis!$A:$A,0))</f>
        <v>successful</v>
      </c>
      <c r="D3296" s="6">
        <f>INDEX(backers,MATCH(Bonus_StatAn!$B3296,Analysis!$A:$A,0))</f>
        <v>91</v>
      </c>
      <c r="E3296" t="b">
        <f t="shared" si="204"/>
        <v>1</v>
      </c>
      <c r="F3296" t="b">
        <f t="shared" si="205"/>
        <v>0</v>
      </c>
      <c r="G3296">
        <f t="shared" si="206"/>
        <v>91</v>
      </c>
      <c r="H3296" t="str">
        <f t="shared" si="207"/>
        <v/>
      </c>
    </row>
    <row r="3297" spans="2:8" x14ac:dyDescent="0.35">
      <c r="B3297" s="6">
        <v>3294</v>
      </c>
      <c r="C3297" t="str">
        <f>INDEX(state,MATCH(Bonus_StatAn!$B3297,Analysis!$A:$A,0))</f>
        <v>successful</v>
      </c>
      <c r="D3297" s="6">
        <f>INDEX(backers,MATCH(Bonus_StatAn!$B3297,Analysis!$A:$A,0))</f>
        <v>24</v>
      </c>
      <c r="E3297" t="b">
        <f t="shared" si="204"/>
        <v>1</v>
      </c>
      <c r="F3297" t="b">
        <f t="shared" si="205"/>
        <v>0</v>
      </c>
      <c r="G3297">
        <f t="shared" si="206"/>
        <v>24</v>
      </c>
      <c r="H3297" t="str">
        <f t="shared" si="207"/>
        <v/>
      </c>
    </row>
    <row r="3298" spans="2:8" x14ac:dyDescent="0.35">
      <c r="B3298" s="6">
        <v>3295</v>
      </c>
      <c r="C3298" t="str">
        <f>INDEX(state,MATCH(Bonus_StatAn!$B3298,Analysis!$A:$A,0))</f>
        <v>successful</v>
      </c>
      <c r="D3298" s="6">
        <f>INDEX(backers,MATCH(Bonus_StatAn!$B3298,Analysis!$A:$A,0))</f>
        <v>27</v>
      </c>
      <c r="E3298" t="b">
        <f t="shared" si="204"/>
        <v>1</v>
      </c>
      <c r="F3298" t="b">
        <f t="shared" si="205"/>
        <v>0</v>
      </c>
      <c r="G3298">
        <f t="shared" si="206"/>
        <v>27</v>
      </c>
      <c r="H3298" t="str">
        <f t="shared" si="207"/>
        <v/>
      </c>
    </row>
    <row r="3299" spans="2:8" x14ac:dyDescent="0.35">
      <c r="B3299" s="6">
        <v>3296</v>
      </c>
      <c r="C3299" t="str">
        <f>INDEX(state,MATCH(Bonus_StatAn!$B3299,Analysis!$A:$A,0))</f>
        <v>successful</v>
      </c>
      <c r="D3299" s="6">
        <f>INDEX(backers,MATCH(Bonus_StatAn!$B3299,Analysis!$A:$A,0))</f>
        <v>47</v>
      </c>
      <c r="E3299" t="b">
        <f t="shared" si="204"/>
        <v>1</v>
      </c>
      <c r="F3299" t="b">
        <f t="shared" si="205"/>
        <v>0</v>
      </c>
      <c r="G3299">
        <f t="shared" si="206"/>
        <v>47</v>
      </c>
      <c r="H3299" t="str">
        <f t="shared" si="207"/>
        <v/>
      </c>
    </row>
    <row r="3300" spans="2:8" x14ac:dyDescent="0.35">
      <c r="B3300" s="6">
        <v>3297</v>
      </c>
      <c r="C3300" t="str">
        <f>INDEX(state,MATCH(Bonus_StatAn!$B3300,Analysis!$A:$A,0))</f>
        <v>successful</v>
      </c>
      <c r="D3300" s="6">
        <f>INDEX(backers,MATCH(Bonus_StatAn!$B3300,Analysis!$A:$A,0))</f>
        <v>44</v>
      </c>
      <c r="E3300" t="b">
        <f t="shared" si="204"/>
        <v>1</v>
      </c>
      <c r="F3300" t="b">
        <f t="shared" si="205"/>
        <v>0</v>
      </c>
      <c r="G3300">
        <f t="shared" si="206"/>
        <v>44</v>
      </c>
      <c r="H3300" t="str">
        <f t="shared" si="207"/>
        <v/>
      </c>
    </row>
    <row r="3301" spans="2:8" x14ac:dyDescent="0.35">
      <c r="B3301" s="6">
        <v>3298</v>
      </c>
      <c r="C3301" t="str">
        <f>INDEX(state,MATCH(Bonus_StatAn!$B3301,Analysis!$A:$A,0))</f>
        <v>successful</v>
      </c>
      <c r="D3301" s="6">
        <f>INDEX(backers,MATCH(Bonus_StatAn!$B3301,Analysis!$A:$A,0))</f>
        <v>72</v>
      </c>
      <c r="E3301" t="b">
        <f t="shared" si="204"/>
        <v>1</v>
      </c>
      <c r="F3301" t="b">
        <f t="shared" si="205"/>
        <v>0</v>
      </c>
      <c r="G3301">
        <f t="shared" si="206"/>
        <v>72</v>
      </c>
      <c r="H3301" t="str">
        <f t="shared" si="207"/>
        <v/>
      </c>
    </row>
    <row r="3302" spans="2:8" x14ac:dyDescent="0.35">
      <c r="B3302" s="6">
        <v>3299</v>
      </c>
      <c r="C3302" t="str">
        <f>INDEX(state,MATCH(Bonus_StatAn!$B3302,Analysis!$A:$A,0))</f>
        <v>successful</v>
      </c>
      <c r="D3302" s="6">
        <f>INDEX(backers,MATCH(Bonus_StatAn!$B3302,Analysis!$A:$A,0))</f>
        <v>63</v>
      </c>
      <c r="E3302" t="b">
        <f t="shared" si="204"/>
        <v>1</v>
      </c>
      <c r="F3302" t="b">
        <f t="shared" si="205"/>
        <v>0</v>
      </c>
      <c r="G3302">
        <f t="shared" si="206"/>
        <v>63</v>
      </c>
      <c r="H3302" t="str">
        <f t="shared" si="207"/>
        <v/>
      </c>
    </row>
    <row r="3303" spans="2:8" x14ac:dyDescent="0.35">
      <c r="B3303" s="6">
        <v>3300</v>
      </c>
      <c r="C3303" t="str">
        <f>INDEX(state,MATCH(Bonus_StatAn!$B3303,Analysis!$A:$A,0))</f>
        <v>successful</v>
      </c>
      <c r="D3303" s="6">
        <f>INDEX(backers,MATCH(Bonus_StatAn!$B3303,Analysis!$A:$A,0))</f>
        <v>88</v>
      </c>
      <c r="E3303" t="b">
        <f t="shared" si="204"/>
        <v>1</v>
      </c>
      <c r="F3303" t="b">
        <f t="shared" si="205"/>
        <v>0</v>
      </c>
      <c r="G3303">
        <f t="shared" si="206"/>
        <v>88</v>
      </c>
      <c r="H3303" t="str">
        <f t="shared" si="207"/>
        <v/>
      </c>
    </row>
    <row r="3304" spans="2:8" x14ac:dyDescent="0.35">
      <c r="B3304" s="6">
        <v>3301</v>
      </c>
      <c r="C3304" t="str">
        <f>INDEX(state,MATCH(Bonus_StatAn!$B3304,Analysis!$A:$A,0))</f>
        <v>successful</v>
      </c>
      <c r="D3304" s="6">
        <f>INDEX(backers,MATCH(Bonus_StatAn!$B3304,Analysis!$A:$A,0))</f>
        <v>70</v>
      </c>
      <c r="E3304" t="b">
        <f t="shared" si="204"/>
        <v>1</v>
      </c>
      <c r="F3304" t="b">
        <f t="shared" si="205"/>
        <v>0</v>
      </c>
      <c r="G3304">
        <f t="shared" si="206"/>
        <v>70</v>
      </c>
      <c r="H3304" t="str">
        <f t="shared" si="207"/>
        <v/>
      </c>
    </row>
    <row r="3305" spans="2:8" x14ac:dyDescent="0.35">
      <c r="B3305" s="6">
        <v>3302</v>
      </c>
      <c r="C3305" t="str">
        <f>INDEX(state,MATCH(Bonus_StatAn!$B3305,Analysis!$A:$A,0))</f>
        <v>successful</v>
      </c>
      <c r="D3305" s="6">
        <f>INDEX(backers,MATCH(Bonus_StatAn!$B3305,Analysis!$A:$A,0))</f>
        <v>50</v>
      </c>
      <c r="E3305" t="b">
        <f t="shared" si="204"/>
        <v>1</v>
      </c>
      <c r="F3305" t="b">
        <f t="shared" si="205"/>
        <v>0</v>
      </c>
      <c r="G3305">
        <f t="shared" si="206"/>
        <v>50</v>
      </c>
      <c r="H3305" t="str">
        <f t="shared" si="207"/>
        <v/>
      </c>
    </row>
    <row r="3306" spans="2:8" x14ac:dyDescent="0.35">
      <c r="B3306" s="6">
        <v>3303</v>
      </c>
      <c r="C3306" t="str">
        <f>INDEX(state,MATCH(Bonus_StatAn!$B3306,Analysis!$A:$A,0))</f>
        <v>successful</v>
      </c>
      <c r="D3306" s="6">
        <f>INDEX(backers,MATCH(Bonus_StatAn!$B3306,Analysis!$A:$A,0))</f>
        <v>35</v>
      </c>
      <c r="E3306" t="b">
        <f t="shared" si="204"/>
        <v>1</v>
      </c>
      <c r="F3306" t="b">
        <f t="shared" si="205"/>
        <v>0</v>
      </c>
      <c r="G3306">
        <f t="shared" si="206"/>
        <v>35</v>
      </c>
      <c r="H3306" t="str">
        <f t="shared" si="207"/>
        <v/>
      </c>
    </row>
    <row r="3307" spans="2:8" x14ac:dyDescent="0.35">
      <c r="B3307" s="6">
        <v>3304</v>
      </c>
      <c r="C3307" t="str">
        <f>INDEX(state,MATCH(Bonus_StatAn!$B3307,Analysis!$A:$A,0))</f>
        <v>successful</v>
      </c>
      <c r="D3307" s="6">
        <f>INDEX(backers,MATCH(Bonus_StatAn!$B3307,Analysis!$A:$A,0))</f>
        <v>175</v>
      </c>
      <c r="E3307" t="b">
        <f t="shared" si="204"/>
        <v>1</v>
      </c>
      <c r="F3307" t="b">
        <f t="shared" si="205"/>
        <v>0</v>
      </c>
      <c r="G3307">
        <f t="shared" si="206"/>
        <v>175</v>
      </c>
      <c r="H3307" t="str">
        <f t="shared" si="207"/>
        <v/>
      </c>
    </row>
    <row r="3308" spans="2:8" x14ac:dyDescent="0.35">
      <c r="B3308" s="6">
        <v>3305</v>
      </c>
      <c r="C3308" t="str">
        <f>INDEX(state,MATCH(Bonus_StatAn!$B3308,Analysis!$A:$A,0))</f>
        <v>successful</v>
      </c>
      <c r="D3308" s="6">
        <f>INDEX(backers,MATCH(Bonus_StatAn!$B3308,Analysis!$A:$A,0))</f>
        <v>20</v>
      </c>
      <c r="E3308" t="b">
        <f t="shared" si="204"/>
        <v>1</v>
      </c>
      <c r="F3308" t="b">
        <f t="shared" si="205"/>
        <v>0</v>
      </c>
      <c r="G3308">
        <f t="shared" si="206"/>
        <v>20</v>
      </c>
      <c r="H3308" t="str">
        <f t="shared" si="207"/>
        <v/>
      </c>
    </row>
    <row r="3309" spans="2:8" x14ac:dyDescent="0.35">
      <c r="B3309" s="6">
        <v>3306</v>
      </c>
      <c r="C3309" t="str">
        <f>INDEX(state,MATCH(Bonus_StatAn!$B3309,Analysis!$A:$A,0))</f>
        <v>successful</v>
      </c>
      <c r="D3309" s="6">
        <f>INDEX(backers,MATCH(Bonus_StatAn!$B3309,Analysis!$A:$A,0))</f>
        <v>54</v>
      </c>
      <c r="E3309" t="b">
        <f t="shared" si="204"/>
        <v>1</v>
      </c>
      <c r="F3309" t="b">
        <f t="shared" si="205"/>
        <v>0</v>
      </c>
      <c r="G3309">
        <f t="shared" si="206"/>
        <v>54</v>
      </c>
      <c r="H3309" t="str">
        <f t="shared" si="207"/>
        <v/>
      </c>
    </row>
    <row r="3310" spans="2:8" x14ac:dyDescent="0.35">
      <c r="B3310" s="6">
        <v>3307</v>
      </c>
      <c r="C3310" t="str">
        <f>INDEX(state,MATCH(Bonus_StatAn!$B3310,Analysis!$A:$A,0))</f>
        <v>successful</v>
      </c>
      <c r="D3310" s="6">
        <f>INDEX(backers,MATCH(Bonus_StatAn!$B3310,Analysis!$A:$A,0))</f>
        <v>20</v>
      </c>
      <c r="E3310" t="b">
        <f t="shared" si="204"/>
        <v>1</v>
      </c>
      <c r="F3310" t="b">
        <f t="shared" si="205"/>
        <v>0</v>
      </c>
      <c r="G3310">
        <f t="shared" si="206"/>
        <v>20</v>
      </c>
      <c r="H3310" t="str">
        <f t="shared" si="207"/>
        <v/>
      </c>
    </row>
    <row r="3311" spans="2:8" x14ac:dyDescent="0.35">
      <c r="B3311" s="6">
        <v>3308</v>
      </c>
      <c r="C3311" t="str">
        <f>INDEX(state,MATCH(Bonus_StatAn!$B3311,Analysis!$A:$A,0))</f>
        <v>successful</v>
      </c>
      <c r="D3311" s="6">
        <f>INDEX(backers,MATCH(Bonus_StatAn!$B3311,Analysis!$A:$A,0))</f>
        <v>57</v>
      </c>
      <c r="E3311" t="b">
        <f t="shared" si="204"/>
        <v>1</v>
      </c>
      <c r="F3311" t="b">
        <f t="shared" si="205"/>
        <v>0</v>
      </c>
      <c r="G3311">
        <f t="shared" si="206"/>
        <v>57</v>
      </c>
      <c r="H3311" t="str">
        <f t="shared" si="207"/>
        <v/>
      </c>
    </row>
    <row r="3312" spans="2:8" x14ac:dyDescent="0.35">
      <c r="B3312" s="6">
        <v>3309</v>
      </c>
      <c r="C3312" t="str">
        <f>INDEX(state,MATCH(Bonus_StatAn!$B3312,Analysis!$A:$A,0))</f>
        <v>successful</v>
      </c>
      <c r="D3312" s="6">
        <f>INDEX(backers,MATCH(Bonus_StatAn!$B3312,Analysis!$A:$A,0))</f>
        <v>31</v>
      </c>
      <c r="E3312" t="b">
        <f t="shared" si="204"/>
        <v>1</v>
      </c>
      <c r="F3312" t="b">
        <f t="shared" si="205"/>
        <v>0</v>
      </c>
      <c r="G3312">
        <f t="shared" si="206"/>
        <v>31</v>
      </c>
      <c r="H3312" t="str">
        <f t="shared" si="207"/>
        <v/>
      </c>
    </row>
    <row r="3313" spans="2:8" x14ac:dyDescent="0.35">
      <c r="B3313" s="6">
        <v>3310</v>
      </c>
      <c r="C3313" t="str">
        <f>INDEX(state,MATCH(Bonus_StatAn!$B3313,Analysis!$A:$A,0))</f>
        <v>successful</v>
      </c>
      <c r="D3313" s="6">
        <f>INDEX(backers,MATCH(Bonus_StatAn!$B3313,Analysis!$A:$A,0))</f>
        <v>31</v>
      </c>
      <c r="E3313" t="b">
        <f t="shared" si="204"/>
        <v>1</v>
      </c>
      <c r="F3313" t="b">
        <f t="shared" si="205"/>
        <v>0</v>
      </c>
      <c r="G3313">
        <f t="shared" si="206"/>
        <v>31</v>
      </c>
      <c r="H3313" t="str">
        <f t="shared" si="207"/>
        <v/>
      </c>
    </row>
    <row r="3314" spans="2:8" x14ac:dyDescent="0.35">
      <c r="B3314" s="6">
        <v>3311</v>
      </c>
      <c r="C3314" t="str">
        <f>INDEX(state,MATCH(Bonus_StatAn!$B3314,Analysis!$A:$A,0))</f>
        <v>successful</v>
      </c>
      <c r="D3314" s="6">
        <f>INDEX(backers,MATCH(Bonus_StatAn!$B3314,Analysis!$A:$A,0))</f>
        <v>45</v>
      </c>
      <c r="E3314" t="b">
        <f t="shared" si="204"/>
        <v>1</v>
      </c>
      <c r="F3314" t="b">
        <f t="shared" si="205"/>
        <v>0</v>
      </c>
      <c r="G3314">
        <f t="shared" si="206"/>
        <v>45</v>
      </c>
      <c r="H3314" t="str">
        <f t="shared" si="207"/>
        <v/>
      </c>
    </row>
    <row r="3315" spans="2:8" x14ac:dyDescent="0.35">
      <c r="B3315" s="6">
        <v>3312</v>
      </c>
      <c r="C3315" t="str">
        <f>INDEX(state,MATCH(Bonus_StatAn!$B3315,Analysis!$A:$A,0))</f>
        <v>successful</v>
      </c>
      <c r="D3315" s="6">
        <f>INDEX(backers,MATCH(Bonus_StatAn!$B3315,Analysis!$A:$A,0))</f>
        <v>41</v>
      </c>
      <c r="E3315" t="b">
        <f t="shared" si="204"/>
        <v>1</v>
      </c>
      <c r="F3315" t="b">
        <f t="shared" si="205"/>
        <v>0</v>
      </c>
      <c r="G3315">
        <f t="shared" si="206"/>
        <v>41</v>
      </c>
      <c r="H3315" t="str">
        <f t="shared" si="207"/>
        <v/>
      </c>
    </row>
    <row r="3316" spans="2:8" x14ac:dyDescent="0.35">
      <c r="B3316" s="6">
        <v>3313</v>
      </c>
      <c r="C3316" t="str">
        <f>INDEX(state,MATCH(Bonus_StatAn!$B3316,Analysis!$A:$A,0))</f>
        <v>successful</v>
      </c>
      <c r="D3316" s="6">
        <f>INDEX(backers,MATCH(Bonus_StatAn!$B3316,Analysis!$A:$A,0))</f>
        <v>29</v>
      </c>
      <c r="E3316" t="b">
        <f t="shared" si="204"/>
        <v>1</v>
      </c>
      <c r="F3316" t="b">
        <f t="shared" si="205"/>
        <v>0</v>
      </c>
      <c r="G3316">
        <f t="shared" si="206"/>
        <v>29</v>
      </c>
      <c r="H3316" t="str">
        <f t="shared" si="207"/>
        <v/>
      </c>
    </row>
    <row r="3317" spans="2:8" x14ac:dyDescent="0.35">
      <c r="B3317" s="6">
        <v>3314</v>
      </c>
      <c r="C3317" t="str">
        <f>INDEX(state,MATCH(Bonus_StatAn!$B3317,Analysis!$A:$A,0))</f>
        <v>successful</v>
      </c>
      <c r="D3317" s="6">
        <f>INDEX(backers,MATCH(Bonus_StatAn!$B3317,Analysis!$A:$A,0))</f>
        <v>58</v>
      </c>
      <c r="E3317" t="b">
        <f t="shared" si="204"/>
        <v>1</v>
      </c>
      <c r="F3317" t="b">
        <f t="shared" si="205"/>
        <v>0</v>
      </c>
      <c r="G3317">
        <f t="shared" si="206"/>
        <v>58</v>
      </c>
      <c r="H3317" t="str">
        <f t="shared" si="207"/>
        <v/>
      </c>
    </row>
    <row r="3318" spans="2:8" x14ac:dyDescent="0.35">
      <c r="B3318" s="6">
        <v>3315</v>
      </c>
      <c r="C3318" t="str">
        <f>INDEX(state,MATCH(Bonus_StatAn!$B3318,Analysis!$A:$A,0))</f>
        <v>successful</v>
      </c>
      <c r="D3318" s="6">
        <f>INDEX(backers,MATCH(Bonus_StatAn!$B3318,Analysis!$A:$A,0))</f>
        <v>89</v>
      </c>
      <c r="E3318" t="b">
        <f t="shared" si="204"/>
        <v>1</v>
      </c>
      <c r="F3318" t="b">
        <f t="shared" si="205"/>
        <v>0</v>
      </c>
      <c r="G3318">
        <f t="shared" si="206"/>
        <v>89</v>
      </c>
      <c r="H3318" t="str">
        <f t="shared" si="207"/>
        <v/>
      </c>
    </row>
    <row r="3319" spans="2:8" x14ac:dyDescent="0.35">
      <c r="B3319" s="6">
        <v>3316</v>
      </c>
      <c r="C3319" t="str">
        <f>INDEX(state,MATCH(Bonus_StatAn!$B3319,Analysis!$A:$A,0))</f>
        <v>successful</v>
      </c>
      <c r="D3319" s="6">
        <f>INDEX(backers,MATCH(Bonus_StatAn!$B3319,Analysis!$A:$A,0))</f>
        <v>125</v>
      </c>
      <c r="E3319" t="b">
        <f t="shared" si="204"/>
        <v>1</v>
      </c>
      <c r="F3319" t="b">
        <f t="shared" si="205"/>
        <v>0</v>
      </c>
      <c r="G3319">
        <f t="shared" si="206"/>
        <v>125</v>
      </c>
      <c r="H3319" t="str">
        <f t="shared" si="207"/>
        <v/>
      </c>
    </row>
    <row r="3320" spans="2:8" x14ac:dyDescent="0.35">
      <c r="B3320" s="6">
        <v>3317</v>
      </c>
      <c r="C3320" t="str">
        <f>INDEX(state,MATCH(Bonus_StatAn!$B3320,Analysis!$A:$A,0))</f>
        <v>successful</v>
      </c>
      <c r="D3320" s="6">
        <f>INDEX(backers,MATCH(Bonus_StatAn!$B3320,Analysis!$A:$A,0))</f>
        <v>18</v>
      </c>
      <c r="E3320" t="b">
        <f t="shared" si="204"/>
        <v>1</v>
      </c>
      <c r="F3320" t="b">
        <f t="shared" si="205"/>
        <v>0</v>
      </c>
      <c r="G3320">
        <f t="shared" si="206"/>
        <v>18</v>
      </c>
      <c r="H3320" t="str">
        <f t="shared" si="207"/>
        <v/>
      </c>
    </row>
    <row r="3321" spans="2:8" x14ac:dyDescent="0.35">
      <c r="B3321" s="6">
        <v>3318</v>
      </c>
      <c r="C3321" t="str">
        <f>INDEX(state,MATCH(Bonus_StatAn!$B3321,Analysis!$A:$A,0))</f>
        <v>successful</v>
      </c>
      <c r="D3321" s="6">
        <f>INDEX(backers,MATCH(Bonus_StatAn!$B3321,Analysis!$A:$A,0))</f>
        <v>32</v>
      </c>
      <c r="E3321" t="b">
        <f t="shared" si="204"/>
        <v>1</v>
      </c>
      <c r="F3321" t="b">
        <f t="shared" si="205"/>
        <v>0</v>
      </c>
      <c r="G3321">
        <f t="shared" si="206"/>
        <v>32</v>
      </c>
      <c r="H3321" t="str">
        <f t="shared" si="207"/>
        <v/>
      </c>
    </row>
    <row r="3322" spans="2:8" x14ac:dyDescent="0.35">
      <c r="B3322" s="6">
        <v>3319</v>
      </c>
      <c r="C3322" t="str">
        <f>INDEX(state,MATCH(Bonus_StatAn!$B3322,Analysis!$A:$A,0))</f>
        <v>successful</v>
      </c>
      <c r="D3322" s="6">
        <f>INDEX(backers,MATCH(Bonus_StatAn!$B3322,Analysis!$A:$A,0))</f>
        <v>16</v>
      </c>
      <c r="E3322" t="b">
        <f t="shared" si="204"/>
        <v>1</v>
      </c>
      <c r="F3322" t="b">
        <f t="shared" si="205"/>
        <v>0</v>
      </c>
      <c r="G3322">
        <f t="shared" si="206"/>
        <v>16</v>
      </c>
      <c r="H3322" t="str">
        <f t="shared" si="207"/>
        <v/>
      </c>
    </row>
    <row r="3323" spans="2:8" x14ac:dyDescent="0.35">
      <c r="B3323" s="6">
        <v>3320</v>
      </c>
      <c r="C3323" t="str">
        <f>INDEX(state,MATCH(Bonus_StatAn!$B3323,Analysis!$A:$A,0))</f>
        <v>successful</v>
      </c>
      <c r="D3323" s="6">
        <f>INDEX(backers,MATCH(Bonus_StatAn!$B3323,Analysis!$A:$A,0))</f>
        <v>38</v>
      </c>
      <c r="E3323" t="b">
        <f t="shared" si="204"/>
        <v>1</v>
      </c>
      <c r="F3323" t="b">
        <f t="shared" si="205"/>
        <v>0</v>
      </c>
      <c r="G3323">
        <f t="shared" si="206"/>
        <v>38</v>
      </c>
      <c r="H3323" t="str">
        <f t="shared" si="207"/>
        <v/>
      </c>
    </row>
    <row r="3324" spans="2:8" x14ac:dyDescent="0.35">
      <c r="B3324" s="6">
        <v>3321</v>
      </c>
      <c r="C3324" t="str">
        <f>INDEX(state,MATCH(Bonus_StatAn!$B3324,Analysis!$A:$A,0))</f>
        <v>successful</v>
      </c>
      <c r="D3324" s="6">
        <f>INDEX(backers,MATCH(Bonus_StatAn!$B3324,Analysis!$A:$A,0))</f>
        <v>15</v>
      </c>
      <c r="E3324" t="b">
        <f t="shared" si="204"/>
        <v>1</v>
      </c>
      <c r="F3324" t="b">
        <f t="shared" si="205"/>
        <v>0</v>
      </c>
      <c r="G3324">
        <f t="shared" si="206"/>
        <v>15</v>
      </c>
      <c r="H3324" t="str">
        <f t="shared" si="207"/>
        <v/>
      </c>
    </row>
    <row r="3325" spans="2:8" x14ac:dyDescent="0.35">
      <c r="B3325" s="6">
        <v>3322</v>
      </c>
      <c r="C3325" t="str">
        <f>INDEX(state,MATCH(Bonus_StatAn!$B3325,Analysis!$A:$A,0))</f>
        <v>successful</v>
      </c>
      <c r="D3325" s="6">
        <f>INDEX(backers,MATCH(Bonus_StatAn!$B3325,Analysis!$A:$A,0))</f>
        <v>23</v>
      </c>
      <c r="E3325" t="b">
        <f t="shared" si="204"/>
        <v>1</v>
      </c>
      <c r="F3325" t="b">
        <f t="shared" si="205"/>
        <v>0</v>
      </c>
      <c r="G3325">
        <f t="shared" si="206"/>
        <v>23</v>
      </c>
      <c r="H3325" t="str">
        <f t="shared" si="207"/>
        <v/>
      </c>
    </row>
    <row r="3326" spans="2:8" x14ac:dyDescent="0.35">
      <c r="B3326" s="6">
        <v>3323</v>
      </c>
      <c r="C3326" t="str">
        <f>INDEX(state,MATCH(Bonus_StatAn!$B3326,Analysis!$A:$A,0))</f>
        <v>successful</v>
      </c>
      <c r="D3326" s="6">
        <f>INDEX(backers,MATCH(Bonus_StatAn!$B3326,Analysis!$A:$A,0))</f>
        <v>49</v>
      </c>
      <c r="E3326" t="b">
        <f t="shared" si="204"/>
        <v>1</v>
      </c>
      <c r="F3326" t="b">
        <f t="shared" si="205"/>
        <v>0</v>
      </c>
      <c r="G3326">
        <f t="shared" si="206"/>
        <v>49</v>
      </c>
      <c r="H3326" t="str">
        <f t="shared" si="207"/>
        <v/>
      </c>
    </row>
    <row r="3327" spans="2:8" x14ac:dyDescent="0.35">
      <c r="B3327" s="6">
        <v>3324</v>
      </c>
      <c r="C3327" t="str">
        <f>INDEX(state,MATCH(Bonus_StatAn!$B3327,Analysis!$A:$A,0))</f>
        <v>successful</v>
      </c>
      <c r="D3327" s="6">
        <f>INDEX(backers,MATCH(Bonus_StatAn!$B3327,Analysis!$A:$A,0))</f>
        <v>10</v>
      </c>
      <c r="E3327" t="b">
        <f t="shared" si="204"/>
        <v>1</v>
      </c>
      <c r="F3327" t="b">
        <f t="shared" si="205"/>
        <v>0</v>
      </c>
      <c r="G3327">
        <f t="shared" si="206"/>
        <v>10</v>
      </c>
      <c r="H3327" t="str">
        <f t="shared" si="207"/>
        <v/>
      </c>
    </row>
    <row r="3328" spans="2:8" x14ac:dyDescent="0.35">
      <c r="B3328" s="6">
        <v>3325</v>
      </c>
      <c r="C3328" t="str">
        <f>INDEX(state,MATCH(Bonus_StatAn!$B3328,Analysis!$A:$A,0))</f>
        <v>successful</v>
      </c>
      <c r="D3328" s="6">
        <f>INDEX(backers,MATCH(Bonus_StatAn!$B3328,Analysis!$A:$A,0))</f>
        <v>15</v>
      </c>
      <c r="E3328" t="b">
        <f t="shared" si="204"/>
        <v>1</v>
      </c>
      <c r="F3328" t="b">
        <f t="shared" si="205"/>
        <v>0</v>
      </c>
      <c r="G3328">
        <f t="shared" si="206"/>
        <v>15</v>
      </c>
      <c r="H3328" t="str">
        <f t="shared" si="207"/>
        <v/>
      </c>
    </row>
    <row r="3329" spans="2:8" x14ac:dyDescent="0.35">
      <c r="B3329" s="6">
        <v>3326</v>
      </c>
      <c r="C3329" t="str">
        <f>INDEX(state,MATCH(Bonus_StatAn!$B3329,Analysis!$A:$A,0))</f>
        <v>successful</v>
      </c>
      <c r="D3329" s="6">
        <f>INDEX(backers,MATCH(Bonus_StatAn!$B3329,Analysis!$A:$A,0))</f>
        <v>57</v>
      </c>
      <c r="E3329" t="b">
        <f t="shared" si="204"/>
        <v>1</v>
      </c>
      <c r="F3329" t="b">
        <f t="shared" si="205"/>
        <v>0</v>
      </c>
      <c r="G3329">
        <f t="shared" si="206"/>
        <v>57</v>
      </c>
      <c r="H3329" t="str">
        <f t="shared" si="207"/>
        <v/>
      </c>
    </row>
    <row r="3330" spans="2:8" x14ac:dyDescent="0.35">
      <c r="B3330" s="6">
        <v>3327</v>
      </c>
      <c r="C3330" t="str">
        <f>INDEX(state,MATCH(Bonus_StatAn!$B3330,Analysis!$A:$A,0))</f>
        <v>successful</v>
      </c>
      <c r="D3330" s="6">
        <f>INDEX(backers,MATCH(Bonus_StatAn!$B3330,Analysis!$A:$A,0))</f>
        <v>33</v>
      </c>
      <c r="E3330" t="b">
        <f t="shared" si="204"/>
        <v>1</v>
      </c>
      <c r="F3330" t="b">
        <f t="shared" si="205"/>
        <v>0</v>
      </c>
      <c r="G3330">
        <f t="shared" si="206"/>
        <v>33</v>
      </c>
      <c r="H3330" t="str">
        <f t="shared" si="207"/>
        <v/>
      </c>
    </row>
    <row r="3331" spans="2:8" x14ac:dyDescent="0.35">
      <c r="B3331" s="6">
        <v>3328</v>
      </c>
      <c r="C3331" t="str">
        <f>INDEX(state,MATCH(Bonus_StatAn!$B3331,Analysis!$A:$A,0))</f>
        <v>successful</v>
      </c>
      <c r="D3331" s="6">
        <f>INDEX(backers,MATCH(Bonus_StatAn!$B3331,Analysis!$A:$A,0))</f>
        <v>9</v>
      </c>
      <c r="E3331" t="b">
        <f t="shared" si="204"/>
        <v>1</v>
      </c>
      <c r="F3331" t="b">
        <f t="shared" si="205"/>
        <v>0</v>
      </c>
      <c r="G3331">
        <f t="shared" si="206"/>
        <v>9</v>
      </c>
      <c r="H3331" t="str">
        <f t="shared" si="207"/>
        <v/>
      </c>
    </row>
    <row r="3332" spans="2:8" x14ac:dyDescent="0.35">
      <c r="B3332" s="6">
        <v>3329</v>
      </c>
      <c r="C3332" t="str">
        <f>INDEX(state,MATCH(Bonus_StatAn!$B3332,Analysis!$A:$A,0))</f>
        <v>successful</v>
      </c>
      <c r="D3332" s="6">
        <f>INDEX(backers,MATCH(Bonus_StatAn!$B3332,Analysis!$A:$A,0))</f>
        <v>26</v>
      </c>
      <c r="E3332" t="b">
        <f t="shared" ref="E3332:E3395" si="208">$C3332="successful"</f>
        <v>1</v>
      </c>
      <c r="F3332" t="b">
        <f t="shared" ref="F3332:F3395" si="209">OR($C3332="canceled", $C3332="failed")</f>
        <v>0</v>
      </c>
      <c r="G3332">
        <f t="shared" ref="G3332:G3395" si="210">IF($E3332, D3332, "")</f>
        <v>26</v>
      </c>
      <c r="H3332" t="str">
        <f t="shared" ref="H3332:H3395" si="211">IF(F3332, D3332, "")</f>
        <v/>
      </c>
    </row>
    <row r="3333" spans="2:8" x14ac:dyDescent="0.35">
      <c r="B3333" s="6">
        <v>3330</v>
      </c>
      <c r="C3333" t="str">
        <f>INDEX(state,MATCH(Bonus_StatAn!$B3333,Analysis!$A:$A,0))</f>
        <v>successful</v>
      </c>
      <c r="D3333" s="6">
        <f>INDEX(backers,MATCH(Bonus_StatAn!$B3333,Analysis!$A:$A,0))</f>
        <v>69</v>
      </c>
      <c r="E3333" t="b">
        <f t="shared" si="208"/>
        <v>1</v>
      </c>
      <c r="F3333" t="b">
        <f t="shared" si="209"/>
        <v>0</v>
      </c>
      <c r="G3333">
        <f t="shared" si="210"/>
        <v>69</v>
      </c>
      <c r="H3333" t="str">
        <f t="shared" si="211"/>
        <v/>
      </c>
    </row>
    <row r="3334" spans="2:8" x14ac:dyDescent="0.35">
      <c r="B3334" s="6">
        <v>3331</v>
      </c>
      <c r="C3334" t="str">
        <f>INDEX(state,MATCH(Bonus_StatAn!$B3334,Analysis!$A:$A,0))</f>
        <v>successful</v>
      </c>
      <c r="D3334" s="6">
        <f>INDEX(backers,MATCH(Bonus_StatAn!$B3334,Analysis!$A:$A,0))</f>
        <v>65</v>
      </c>
      <c r="E3334" t="b">
        <f t="shared" si="208"/>
        <v>1</v>
      </c>
      <c r="F3334" t="b">
        <f t="shared" si="209"/>
        <v>0</v>
      </c>
      <c r="G3334">
        <f t="shared" si="210"/>
        <v>65</v>
      </c>
      <c r="H3334" t="str">
        <f t="shared" si="211"/>
        <v/>
      </c>
    </row>
    <row r="3335" spans="2:8" x14ac:dyDescent="0.35">
      <c r="B3335" s="6">
        <v>3332</v>
      </c>
      <c r="C3335" t="str">
        <f>INDEX(state,MATCH(Bonus_StatAn!$B3335,Analysis!$A:$A,0))</f>
        <v>successful</v>
      </c>
      <c r="D3335" s="6">
        <f>INDEX(backers,MATCH(Bonus_StatAn!$B3335,Analysis!$A:$A,0))</f>
        <v>83</v>
      </c>
      <c r="E3335" t="b">
        <f t="shared" si="208"/>
        <v>1</v>
      </c>
      <c r="F3335" t="b">
        <f t="shared" si="209"/>
        <v>0</v>
      </c>
      <c r="G3335">
        <f t="shared" si="210"/>
        <v>83</v>
      </c>
      <c r="H3335" t="str">
        <f t="shared" si="211"/>
        <v/>
      </c>
    </row>
    <row r="3336" spans="2:8" x14ac:dyDescent="0.35">
      <c r="B3336" s="6">
        <v>3333</v>
      </c>
      <c r="C3336" t="str">
        <f>INDEX(state,MATCH(Bonus_StatAn!$B3336,Analysis!$A:$A,0))</f>
        <v>successful</v>
      </c>
      <c r="D3336" s="6">
        <f>INDEX(backers,MATCH(Bonus_StatAn!$B3336,Analysis!$A:$A,0))</f>
        <v>111</v>
      </c>
      <c r="E3336" t="b">
        <f t="shared" si="208"/>
        <v>1</v>
      </c>
      <c r="F3336" t="b">
        <f t="shared" si="209"/>
        <v>0</v>
      </c>
      <c r="G3336">
        <f t="shared" si="210"/>
        <v>111</v>
      </c>
      <c r="H3336" t="str">
        <f t="shared" si="211"/>
        <v/>
      </c>
    </row>
    <row r="3337" spans="2:8" x14ac:dyDescent="0.35">
      <c r="B3337" s="6">
        <v>3334</v>
      </c>
      <c r="C3337" t="str">
        <f>INDEX(state,MATCH(Bonus_StatAn!$B3337,Analysis!$A:$A,0))</f>
        <v>successful</v>
      </c>
      <c r="D3337" s="6">
        <f>INDEX(backers,MATCH(Bonus_StatAn!$B3337,Analysis!$A:$A,0))</f>
        <v>46</v>
      </c>
      <c r="E3337" t="b">
        <f t="shared" si="208"/>
        <v>1</v>
      </c>
      <c r="F3337" t="b">
        <f t="shared" si="209"/>
        <v>0</v>
      </c>
      <c r="G3337">
        <f t="shared" si="210"/>
        <v>46</v>
      </c>
      <c r="H3337" t="str">
        <f t="shared" si="211"/>
        <v/>
      </c>
    </row>
    <row r="3338" spans="2:8" x14ac:dyDescent="0.35">
      <c r="B3338" s="6">
        <v>3335</v>
      </c>
      <c r="C3338" t="str">
        <f>INDEX(state,MATCH(Bonus_StatAn!$B3338,Analysis!$A:$A,0))</f>
        <v>successful</v>
      </c>
      <c r="D3338" s="6">
        <f>INDEX(backers,MATCH(Bonus_StatAn!$B3338,Analysis!$A:$A,0))</f>
        <v>63</v>
      </c>
      <c r="E3338" t="b">
        <f t="shared" si="208"/>
        <v>1</v>
      </c>
      <c r="F3338" t="b">
        <f t="shared" si="209"/>
        <v>0</v>
      </c>
      <c r="G3338">
        <f t="shared" si="210"/>
        <v>63</v>
      </c>
      <c r="H3338" t="str">
        <f t="shared" si="211"/>
        <v/>
      </c>
    </row>
    <row r="3339" spans="2:8" x14ac:dyDescent="0.35">
      <c r="B3339" s="6">
        <v>3336</v>
      </c>
      <c r="C3339" t="str">
        <f>INDEX(state,MATCH(Bonus_StatAn!$B3339,Analysis!$A:$A,0))</f>
        <v>successful</v>
      </c>
      <c r="D3339" s="6">
        <f>INDEX(backers,MATCH(Bonus_StatAn!$B3339,Analysis!$A:$A,0))</f>
        <v>9</v>
      </c>
      <c r="E3339" t="b">
        <f t="shared" si="208"/>
        <v>1</v>
      </c>
      <c r="F3339" t="b">
        <f t="shared" si="209"/>
        <v>0</v>
      </c>
      <c r="G3339">
        <f t="shared" si="210"/>
        <v>9</v>
      </c>
      <c r="H3339" t="str">
        <f t="shared" si="211"/>
        <v/>
      </c>
    </row>
    <row r="3340" spans="2:8" x14ac:dyDescent="0.35">
      <c r="B3340" s="6">
        <v>3337</v>
      </c>
      <c r="C3340" t="str">
        <f>INDEX(state,MATCH(Bonus_StatAn!$B3340,Analysis!$A:$A,0))</f>
        <v>successful</v>
      </c>
      <c r="D3340" s="6">
        <f>INDEX(backers,MATCH(Bonus_StatAn!$B3340,Analysis!$A:$A,0))</f>
        <v>34</v>
      </c>
      <c r="E3340" t="b">
        <f t="shared" si="208"/>
        <v>1</v>
      </c>
      <c r="F3340" t="b">
        <f t="shared" si="209"/>
        <v>0</v>
      </c>
      <c r="G3340">
        <f t="shared" si="210"/>
        <v>34</v>
      </c>
      <c r="H3340" t="str">
        <f t="shared" si="211"/>
        <v/>
      </c>
    </row>
    <row r="3341" spans="2:8" x14ac:dyDescent="0.35">
      <c r="B3341" s="6">
        <v>3338</v>
      </c>
      <c r="C3341" t="str">
        <f>INDEX(state,MATCH(Bonus_StatAn!$B3341,Analysis!$A:$A,0))</f>
        <v>successful</v>
      </c>
      <c r="D3341" s="6">
        <f>INDEX(backers,MATCH(Bonus_StatAn!$B3341,Analysis!$A:$A,0))</f>
        <v>112</v>
      </c>
      <c r="E3341" t="b">
        <f t="shared" si="208"/>
        <v>1</v>
      </c>
      <c r="F3341" t="b">
        <f t="shared" si="209"/>
        <v>0</v>
      </c>
      <c r="G3341">
        <f t="shared" si="210"/>
        <v>112</v>
      </c>
      <c r="H3341" t="str">
        <f t="shared" si="211"/>
        <v/>
      </c>
    </row>
    <row r="3342" spans="2:8" x14ac:dyDescent="0.35">
      <c r="B3342" s="6">
        <v>3339</v>
      </c>
      <c r="C3342" t="str">
        <f>INDEX(state,MATCH(Bonus_StatAn!$B3342,Analysis!$A:$A,0))</f>
        <v>successful</v>
      </c>
      <c r="D3342" s="6">
        <f>INDEX(backers,MATCH(Bonus_StatAn!$B3342,Analysis!$A:$A,0))</f>
        <v>47</v>
      </c>
      <c r="E3342" t="b">
        <f t="shared" si="208"/>
        <v>1</v>
      </c>
      <c r="F3342" t="b">
        <f t="shared" si="209"/>
        <v>0</v>
      </c>
      <c r="G3342">
        <f t="shared" si="210"/>
        <v>47</v>
      </c>
      <c r="H3342" t="str">
        <f t="shared" si="211"/>
        <v/>
      </c>
    </row>
    <row r="3343" spans="2:8" x14ac:dyDescent="0.35">
      <c r="B3343" s="6">
        <v>3340</v>
      </c>
      <c r="C3343" t="str">
        <f>INDEX(state,MATCH(Bonus_StatAn!$B3343,Analysis!$A:$A,0))</f>
        <v>successful</v>
      </c>
      <c r="D3343" s="6">
        <f>INDEX(backers,MATCH(Bonus_StatAn!$B3343,Analysis!$A:$A,0))</f>
        <v>38</v>
      </c>
      <c r="E3343" t="b">
        <f t="shared" si="208"/>
        <v>1</v>
      </c>
      <c r="F3343" t="b">
        <f t="shared" si="209"/>
        <v>0</v>
      </c>
      <c r="G3343">
        <f t="shared" si="210"/>
        <v>38</v>
      </c>
      <c r="H3343" t="str">
        <f t="shared" si="211"/>
        <v/>
      </c>
    </row>
    <row r="3344" spans="2:8" x14ac:dyDescent="0.35">
      <c r="B3344" s="6">
        <v>3341</v>
      </c>
      <c r="C3344" t="str">
        <f>INDEX(state,MATCH(Bonus_StatAn!$B3344,Analysis!$A:$A,0))</f>
        <v>successful</v>
      </c>
      <c r="D3344" s="6">
        <f>INDEX(backers,MATCH(Bonus_StatAn!$B3344,Analysis!$A:$A,0))</f>
        <v>28</v>
      </c>
      <c r="E3344" t="b">
        <f t="shared" si="208"/>
        <v>1</v>
      </c>
      <c r="F3344" t="b">
        <f t="shared" si="209"/>
        <v>0</v>
      </c>
      <c r="G3344">
        <f t="shared" si="210"/>
        <v>28</v>
      </c>
      <c r="H3344" t="str">
        <f t="shared" si="211"/>
        <v/>
      </c>
    </row>
    <row r="3345" spans="2:8" x14ac:dyDescent="0.35">
      <c r="B3345" s="6">
        <v>3342</v>
      </c>
      <c r="C3345" t="str">
        <f>INDEX(state,MATCH(Bonus_StatAn!$B3345,Analysis!$A:$A,0))</f>
        <v>successful</v>
      </c>
      <c r="D3345" s="6">
        <f>INDEX(backers,MATCH(Bonus_StatAn!$B3345,Analysis!$A:$A,0))</f>
        <v>78</v>
      </c>
      <c r="E3345" t="b">
        <f t="shared" si="208"/>
        <v>1</v>
      </c>
      <c r="F3345" t="b">
        <f t="shared" si="209"/>
        <v>0</v>
      </c>
      <c r="G3345">
        <f t="shared" si="210"/>
        <v>78</v>
      </c>
      <c r="H3345" t="str">
        <f t="shared" si="211"/>
        <v/>
      </c>
    </row>
    <row r="3346" spans="2:8" x14ac:dyDescent="0.35">
      <c r="B3346" s="6">
        <v>3343</v>
      </c>
      <c r="C3346" t="str">
        <f>INDEX(state,MATCH(Bonus_StatAn!$B3346,Analysis!$A:$A,0))</f>
        <v>successful</v>
      </c>
      <c r="D3346" s="6">
        <f>INDEX(backers,MATCH(Bonus_StatAn!$B3346,Analysis!$A:$A,0))</f>
        <v>23</v>
      </c>
      <c r="E3346" t="b">
        <f t="shared" si="208"/>
        <v>1</v>
      </c>
      <c r="F3346" t="b">
        <f t="shared" si="209"/>
        <v>0</v>
      </c>
      <c r="G3346">
        <f t="shared" si="210"/>
        <v>23</v>
      </c>
      <c r="H3346" t="str">
        <f t="shared" si="211"/>
        <v/>
      </c>
    </row>
    <row r="3347" spans="2:8" x14ac:dyDescent="0.35">
      <c r="B3347" s="6">
        <v>3344</v>
      </c>
      <c r="C3347" t="str">
        <f>INDEX(state,MATCH(Bonus_StatAn!$B3347,Analysis!$A:$A,0))</f>
        <v>successful</v>
      </c>
      <c r="D3347" s="6">
        <f>INDEX(backers,MATCH(Bonus_StatAn!$B3347,Analysis!$A:$A,0))</f>
        <v>40</v>
      </c>
      <c r="E3347" t="b">
        <f t="shared" si="208"/>
        <v>1</v>
      </c>
      <c r="F3347" t="b">
        <f t="shared" si="209"/>
        <v>0</v>
      </c>
      <c r="G3347">
        <f t="shared" si="210"/>
        <v>40</v>
      </c>
      <c r="H3347" t="str">
        <f t="shared" si="211"/>
        <v/>
      </c>
    </row>
    <row r="3348" spans="2:8" x14ac:dyDescent="0.35">
      <c r="B3348" s="6">
        <v>3345</v>
      </c>
      <c r="C3348" t="str">
        <f>INDEX(state,MATCH(Bonus_StatAn!$B3348,Analysis!$A:$A,0))</f>
        <v>successful</v>
      </c>
      <c r="D3348" s="6">
        <f>INDEX(backers,MATCH(Bonus_StatAn!$B3348,Analysis!$A:$A,0))</f>
        <v>13</v>
      </c>
      <c r="E3348" t="b">
        <f t="shared" si="208"/>
        <v>1</v>
      </c>
      <c r="F3348" t="b">
        <f t="shared" si="209"/>
        <v>0</v>
      </c>
      <c r="G3348">
        <f t="shared" si="210"/>
        <v>13</v>
      </c>
      <c r="H3348" t="str">
        <f t="shared" si="211"/>
        <v/>
      </c>
    </row>
    <row r="3349" spans="2:8" x14ac:dyDescent="0.35">
      <c r="B3349" s="6">
        <v>3346</v>
      </c>
      <c r="C3349" t="str">
        <f>INDEX(state,MATCH(Bonus_StatAn!$B3349,Analysis!$A:$A,0))</f>
        <v>successful</v>
      </c>
      <c r="D3349" s="6">
        <f>INDEX(backers,MATCH(Bonus_StatAn!$B3349,Analysis!$A:$A,0))</f>
        <v>18</v>
      </c>
      <c r="E3349" t="b">
        <f t="shared" si="208"/>
        <v>1</v>
      </c>
      <c r="F3349" t="b">
        <f t="shared" si="209"/>
        <v>0</v>
      </c>
      <c r="G3349">
        <f t="shared" si="210"/>
        <v>18</v>
      </c>
      <c r="H3349" t="str">
        <f t="shared" si="211"/>
        <v/>
      </c>
    </row>
    <row r="3350" spans="2:8" x14ac:dyDescent="0.35">
      <c r="B3350" s="6">
        <v>3347</v>
      </c>
      <c r="C3350" t="str">
        <f>INDEX(state,MATCH(Bonus_StatAn!$B3350,Analysis!$A:$A,0))</f>
        <v>successful</v>
      </c>
      <c r="D3350" s="6">
        <f>INDEX(backers,MATCH(Bonus_StatAn!$B3350,Analysis!$A:$A,0))</f>
        <v>22</v>
      </c>
      <c r="E3350" t="b">
        <f t="shared" si="208"/>
        <v>1</v>
      </c>
      <c r="F3350" t="b">
        <f t="shared" si="209"/>
        <v>0</v>
      </c>
      <c r="G3350">
        <f t="shared" si="210"/>
        <v>22</v>
      </c>
      <c r="H3350" t="str">
        <f t="shared" si="211"/>
        <v/>
      </c>
    </row>
    <row r="3351" spans="2:8" x14ac:dyDescent="0.35">
      <c r="B3351" s="6">
        <v>3348</v>
      </c>
      <c r="C3351" t="str">
        <f>INDEX(state,MATCH(Bonus_StatAn!$B3351,Analysis!$A:$A,0))</f>
        <v>successful</v>
      </c>
      <c r="D3351" s="6">
        <f>INDEX(backers,MATCH(Bonus_StatAn!$B3351,Analysis!$A:$A,0))</f>
        <v>79</v>
      </c>
      <c r="E3351" t="b">
        <f t="shared" si="208"/>
        <v>1</v>
      </c>
      <c r="F3351" t="b">
        <f t="shared" si="209"/>
        <v>0</v>
      </c>
      <c r="G3351">
        <f t="shared" si="210"/>
        <v>79</v>
      </c>
      <c r="H3351" t="str">
        <f t="shared" si="211"/>
        <v/>
      </c>
    </row>
    <row r="3352" spans="2:8" x14ac:dyDescent="0.35">
      <c r="B3352" s="6">
        <v>3349</v>
      </c>
      <c r="C3352" t="str">
        <f>INDEX(state,MATCH(Bonus_StatAn!$B3352,Analysis!$A:$A,0))</f>
        <v>successful</v>
      </c>
      <c r="D3352" s="6">
        <f>INDEX(backers,MATCH(Bonus_StatAn!$B3352,Analysis!$A:$A,0))</f>
        <v>14</v>
      </c>
      <c r="E3352" t="b">
        <f t="shared" si="208"/>
        <v>1</v>
      </c>
      <c r="F3352" t="b">
        <f t="shared" si="209"/>
        <v>0</v>
      </c>
      <c r="G3352">
        <f t="shared" si="210"/>
        <v>14</v>
      </c>
      <c r="H3352" t="str">
        <f t="shared" si="211"/>
        <v/>
      </c>
    </row>
    <row r="3353" spans="2:8" x14ac:dyDescent="0.35">
      <c r="B3353" s="6">
        <v>3350</v>
      </c>
      <c r="C3353" t="str">
        <f>INDEX(state,MATCH(Bonus_StatAn!$B3353,Analysis!$A:$A,0))</f>
        <v>successful</v>
      </c>
      <c r="D3353" s="6">
        <f>INDEX(backers,MATCH(Bonus_StatAn!$B3353,Analysis!$A:$A,0))</f>
        <v>51</v>
      </c>
      <c r="E3353" t="b">
        <f t="shared" si="208"/>
        <v>1</v>
      </c>
      <c r="F3353" t="b">
        <f t="shared" si="209"/>
        <v>0</v>
      </c>
      <c r="G3353">
        <f t="shared" si="210"/>
        <v>51</v>
      </c>
      <c r="H3353" t="str">
        <f t="shared" si="211"/>
        <v/>
      </c>
    </row>
    <row r="3354" spans="2:8" x14ac:dyDescent="0.35">
      <c r="B3354" s="6">
        <v>3351</v>
      </c>
      <c r="C3354" t="str">
        <f>INDEX(state,MATCH(Bonus_StatAn!$B3354,Analysis!$A:$A,0))</f>
        <v>successful</v>
      </c>
      <c r="D3354" s="6">
        <f>INDEX(backers,MATCH(Bonus_StatAn!$B3354,Analysis!$A:$A,0))</f>
        <v>54</v>
      </c>
      <c r="E3354" t="b">
        <f t="shared" si="208"/>
        <v>1</v>
      </c>
      <c r="F3354" t="b">
        <f t="shared" si="209"/>
        <v>0</v>
      </c>
      <c r="G3354">
        <f t="shared" si="210"/>
        <v>54</v>
      </c>
      <c r="H3354" t="str">
        <f t="shared" si="211"/>
        <v/>
      </c>
    </row>
    <row r="3355" spans="2:8" x14ac:dyDescent="0.35">
      <c r="B3355" s="6">
        <v>3352</v>
      </c>
      <c r="C3355" t="str">
        <f>INDEX(state,MATCH(Bonus_StatAn!$B3355,Analysis!$A:$A,0))</f>
        <v>successful</v>
      </c>
      <c r="D3355" s="6">
        <f>INDEX(backers,MATCH(Bonus_StatAn!$B3355,Analysis!$A:$A,0))</f>
        <v>70</v>
      </c>
      <c r="E3355" t="b">
        <f t="shared" si="208"/>
        <v>1</v>
      </c>
      <c r="F3355" t="b">
        <f t="shared" si="209"/>
        <v>0</v>
      </c>
      <c r="G3355">
        <f t="shared" si="210"/>
        <v>70</v>
      </c>
      <c r="H3355" t="str">
        <f t="shared" si="211"/>
        <v/>
      </c>
    </row>
    <row r="3356" spans="2:8" x14ac:dyDescent="0.35">
      <c r="B3356" s="6">
        <v>3353</v>
      </c>
      <c r="C3356" t="str">
        <f>INDEX(state,MATCH(Bonus_StatAn!$B3356,Analysis!$A:$A,0))</f>
        <v>successful</v>
      </c>
      <c r="D3356" s="6">
        <f>INDEX(backers,MATCH(Bonus_StatAn!$B3356,Analysis!$A:$A,0))</f>
        <v>44</v>
      </c>
      <c r="E3356" t="b">
        <f t="shared" si="208"/>
        <v>1</v>
      </c>
      <c r="F3356" t="b">
        <f t="shared" si="209"/>
        <v>0</v>
      </c>
      <c r="G3356">
        <f t="shared" si="210"/>
        <v>44</v>
      </c>
      <c r="H3356" t="str">
        <f t="shared" si="211"/>
        <v/>
      </c>
    </row>
    <row r="3357" spans="2:8" x14ac:dyDescent="0.35">
      <c r="B3357" s="6">
        <v>3354</v>
      </c>
      <c r="C3357" t="str">
        <f>INDEX(state,MATCH(Bonus_StatAn!$B3357,Analysis!$A:$A,0))</f>
        <v>successful</v>
      </c>
      <c r="D3357" s="6">
        <f>INDEX(backers,MATCH(Bonus_StatAn!$B3357,Analysis!$A:$A,0))</f>
        <v>55</v>
      </c>
      <c r="E3357" t="b">
        <f t="shared" si="208"/>
        <v>1</v>
      </c>
      <c r="F3357" t="b">
        <f t="shared" si="209"/>
        <v>0</v>
      </c>
      <c r="G3357">
        <f t="shared" si="210"/>
        <v>55</v>
      </c>
      <c r="H3357" t="str">
        <f t="shared" si="211"/>
        <v/>
      </c>
    </row>
    <row r="3358" spans="2:8" x14ac:dyDescent="0.35">
      <c r="B3358" s="6">
        <v>3355</v>
      </c>
      <c r="C3358" t="str">
        <f>INDEX(state,MATCH(Bonus_StatAn!$B3358,Analysis!$A:$A,0))</f>
        <v>successful</v>
      </c>
      <c r="D3358" s="6">
        <f>INDEX(backers,MATCH(Bonus_StatAn!$B3358,Analysis!$A:$A,0))</f>
        <v>15</v>
      </c>
      <c r="E3358" t="b">
        <f t="shared" si="208"/>
        <v>1</v>
      </c>
      <c r="F3358" t="b">
        <f t="shared" si="209"/>
        <v>0</v>
      </c>
      <c r="G3358">
        <f t="shared" si="210"/>
        <v>15</v>
      </c>
      <c r="H3358" t="str">
        <f t="shared" si="211"/>
        <v/>
      </c>
    </row>
    <row r="3359" spans="2:8" x14ac:dyDescent="0.35">
      <c r="B3359" s="6">
        <v>3356</v>
      </c>
      <c r="C3359" t="str">
        <f>INDEX(state,MATCH(Bonus_StatAn!$B3359,Analysis!$A:$A,0))</f>
        <v>successful</v>
      </c>
      <c r="D3359" s="6">
        <f>INDEX(backers,MATCH(Bonus_StatAn!$B3359,Analysis!$A:$A,0))</f>
        <v>27</v>
      </c>
      <c r="E3359" t="b">
        <f t="shared" si="208"/>
        <v>1</v>
      </c>
      <c r="F3359" t="b">
        <f t="shared" si="209"/>
        <v>0</v>
      </c>
      <c r="G3359">
        <f t="shared" si="210"/>
        <v>27</v>
      </c>
      <c r="H3359" t="str">
        <f t="shared" si="211"/>
        <v/>
      </c>
    </row>
    <row r="3360" spans="2:8" x14ac:dyDescent="0.35">
      <c r="B3360" s="6">
        <v>3357</v>
      </c>
      <c r="C3360" t="str">
        <f>INDEX(state,MATCH(Bonus_StatAn!$B3360,Analysis!$A:$A,0))</f>
        <v>successful</v>
      </c>
      <c r="D3360" s="6">
        <f>INDEX(backers,MATCH(Bonus_StatAn!$B3360,Analysis!$A:$A,0))</f>
        <v>21</v>
      </c>
      <c r="E3360" t="b">
        <f t="shared" si="208"/>
        <v>1</v>
      </c>
      <c r="F3360" t="b">
        <f t="shared" si="209"/>
        <v>0</v>
      </c>
      <c r="G3360">
        <f t="shared" si="210"/>
        <v>21</v>
      </c>
      <c r="H3360" t="str">
        <f t="shared" si="211"/>
        <v/>
      </c>
    </row>
    <row r="3361" spans="2:8" x14ac:dyDescent="0.35">
      <c r="B3361" s="6">
        <v>3358</v>
      </c>
      <c r="C3361" t="str">
        <f>INDEX(state,MATCH(Bonus_StatAn!$B3361,Analysis!$A:$A,0))</f>
        <v>successful</v>
      </c>
      <c r="D3361" s="6">
        <f>INDEX(backers,MATCH(Bonus_StatAn!$B3361,Analysis!$A:$A,0))</f>
        <v>162</v>
      </c>
      <c r="E3361" t="b">
        <f t="shared" si="208"/>
        <v>1</v>
      </c>
      <c r="F3361" t="b">
        <f t="shared" si="209"/>
        <v>0</v>
      </c>
      <c r="G3361">
        <f t="shared" si="210"/>
        <v>162</v>
      </c>
      <c r="H3361" t="str">
        <f t="shared" si="211"/>
        <v/>
      </c>
    </row>
    <row r="3362" spans="2:8" x14ac:dyDescent="0.35">
      <c r="B3362" s="6">
        <v>3359</v>
      </c>
      <c r="C3362" t="str">
        <f>INDEX(state,MATCH(Bonus_StatAn!$B3362,Analysis!$A:$A,0))</f>
        <v>successful</v>
      </c>
      <c r="D3362" s="6">
        <f>INDEX(backers,MATCH(Bonus_StatAn!$B3362,Analysis!$A:$A,0))</f>
        <v>23</v>
      </c>
      <c r="E3362" t="b">
        <f t="shared" si="208"/>
        <v>1</v>
      </c>
      <c r="F3362" t="b">
        <f t="shared" si="209"/>
        <v>0</v>
      </c>
      <c r="G3362">
        <f t="shared" si="210"/>
        <v>23</v>
      </c>
      <c r="H3362" t="str">
        <f t="shared" si="211"/>
        <v/>
      </c>
    </row>
    <row r="3363" spans="2:8" x14ac:dyDescent="0.35">
      <c r="B3363" s="6">
        <v>3360</v>
      </c>
      <c r="C3363" t="str">
        <f>INDEX(state,MATCH(Bonus_StatAn!$B3363,Analysis!$A:$A,0))</f>
        <v>successful</v>
      </c>
      <c r="D3363" s="6">
        <f>INDEX(backers,MATCH(Bonus_StatAn!$B3363,Analysis!$A:$A,0))</f>
        <v>72</v>
      </c>
      <c r="E3363" t="b">
        <f t="shared" si="208"/>
        <v>1</v>
      </c>
      <c r="F3363" t="b">
        <f t="shared" si="209"/>
        <v>0</v>
      </c>
      <c r="G3363">
        <f t="shared" si="210"/>
        <v>72</v>
      </c>
      <c r="H3363" t="str">
        <f t="shared" si="211"/>
        <v/>
      </c>
    </row>
    <row r="3364" spans="2:8" x14ac:dyDescent="0.35">
      <c r="B3364" s="6">
        <v>3361</v>
      </c>
      <c r="C3364" t="str">
        <f>INDEX(state,MATCH(Bonus_StatAn!$B3364,Analysis!$A:$A,0))</f>
        <v>successful</v>
      </c>
      <c r="D3364" s="6">
        <f>INDEX(backers,MATCH(Bonus_StatAn!$B3364,Analysis!$A:$A,0))</f>
        <v>68</v>
      </c>
      <c r="E3364" t="b">
        <f t="shared" si="208"/>
        <v>1</v>
      </c>
      <c r="F3364" t="b">
        <f t="shared" si="209"/>
        <v>0</v>
      </c>
      <c r="G3364">
        <f t="shared" si="210"/>
        <v>68</v>
      </c>
      <c r="H3364" t="str">
        <f t="shared" si="211"/>
        <v/>
      </c>
    </row>
    <row r="3365" spans="2:8" x14ac:dyDescent="0.35">
      <c r="B3365" s="6">
        <v>3362</v>
      </c>
      <c r="C3365" t="str">
        <f>INDEX(state,MATCH(Bonus_StatAn!$B3365,Analysis!$A:$A,0))</f>
        <v>successful</v>
      </c>
      <c r="D3365" s="6">
        <f>INDEX(backers,MATCH(Bonus_StatAn!$B3365,Analysis!$A:$A,0))</f>
        <v>20</v>
      </c>
      <c r="E3365" t="b">
        <f t="shared" si="208"/>
        <v>1</v>
      </c>
      <c r="F3365" t="b">
        <f t="shared" si="209"/>
        <v>0</v>
      </c>
      <c r="G3365">
        <f t="shared" si="210"/>
        <v>20</v>
      </c>
      <c r="H3365" t="str">
        <f t="shared" si="211"/>
        <v/>
      </c>
    </row>
    <row r="3366" spans="2:8" x14ac:dyDescent="0.35">
      <c r="B3366" s="6">
        <v>3363</v>
      </c>
      <c r="C3366" t="str">
        <f>INDEX(state,MATCH(Bonus_StatAn!$B3366,Analysis!$A:$A,0))</f>
        <v>successful</v>
      </c>
      <c r="D3366" s="6">
        <f>INDEX(backers,MATCH(Bonus_StatAn!$B3366,Analysis!$A:$A,0))</f>
        <v>26</v>
      </c>
      <c r="E3366" t="b">
        <f t="shared" si="208"/>
        <v>1</v>
      </c>
      <c r="F3366" t="b">
        <f t="shared" si="209"/>
        <v>0</v>
      </c>
      <c r="G3366">
        <f t="shared" si="210"/>
        <v>26</v>
      </c>
      <c r="H3366" t="str">
        <f t="shared" si="211"/>
        <v/>
      </c>
    </row>
    <row r="3367" spans="2:8" x14ac:dyDescent="0.35">
      <c r="B3367" s="6">
        <v>3364</v>
      </c>
      <c r="C3367" t="str">
        <f>INDEX(state,MATCH(Bonus_StatAn!$B3367,Analysis!$A:$A,0))</f>
        <v>successful</v>
      </c>
      <c r="D3367" s="6">
        <f>INDEX(backers,MATCH(Bonus_StatAn!$B3367,Analysis!$A:$A,0))</f>
        <v>72</v>
      </c>
      <c r="E3367" t="b">
        <f t="shared" si="208"/>
        <v>1</v>
      </c>
      <c r="F3367" t="b">
        <f t="shared" si="209"/>
        <v>0</v>
      </c>
      <c r="G3367">
        <f t="shared" si="210"/>
        <v>72</v>
      </c>
      <c r="H3367" t="str">
        <f t="shared" si="211"/>
        <v/>
      </c>
    </row>
    <row r="3368" spans="2:8" x14ac:dyDescent="0.35">
      <c r="B3368" s="6">
        <v>3365</v>
      </c>
      <c r="C3368" t="str">
        <f>INDEX(state,MATCH(Bonus_StatAn!$B3368,Analysis!$A:$A,0))</f>
        <v>successful</v>
      </c>
      <c r="D3368" s="6">
        <f>INDEX(backers,MATCH(Bonus_StatAn!$B3368,Analysis!$A:$A,0))</f>
        <v>3</v>
      </c>
      <c r="E3368" t="b">
        <f t="shared" si="208"/>
        <v>1</v>
      </c>
      <c r="F3368" t="b">
        <f t="shared" si="209"/>
        <v>0</v>
      </c>
      <c r="G3368">
        <f t="shared" si="210"/>
        <v>3</v>
      </c>
      <c r="H3368" t="str">
        <f t="shared" si="211"/>
        <v/>
      </c>
    </row>
    <row r="3369" spans="2:8" x14ac:dyDescent="0.35">
      <c r="B3369" s="6">
        <v>3366</v>
      </c>
      <c r="C3369" t="str">
        <f>INDEX(state,MATCH(Bonus_StatAn!$B3369,Analysis!$A:$A,0))</f>
        <v>successful</v>
      </c>
      <c r="D3369" s="6">
        <f>INDEX(backers,MATCH(Bonus_StatAn!$B3369,Analysis!$A:$A,0))</f>
        <v>18</v>
      </c>
      <c r="E3369" t="b">
        <f t="shared" si="208"/>
        <v>1</v>
      </c>
      <c r="F3369" t="b">
        <f t="shared" si="209"/>
        <v>0</v>
      </c>
      <c r="G3369">
        <f t="shared" si="210"/>
        <v>18</v>
      </c>
      <c r="H3369" t="str">
        <f t="shared" si="211"/>
        <v/>
      </c>
    </row>
    <row r="3370" spans="2:8" x14ac:dyDescent="0.35">
      <c r="B3370" s="6">
        <v>3367</v>
      </c>
      <c r="C3370" t="str">
        <f>INDEX(state,MATCH(Bonus_StatAn!$B3370,Analysis!$A:$A,0))</f>
        <v>successful</v>
      </c>
      <c r="D3370" s="6">
        <f>INDEX(backers,MATCH(Bonus_StatAn!$B3370,Analysis!$A:$A,0))</f>
        <v>30</v>
      </c>
      <c r="E3370" t="b">
        <f t="shared" si="208"/>
        <v>1</v>
      </c>
      <c r="F3370" t="b">
        <f t="shared" si="209"/>
        <v>0</v>
      </c>
      <c r="G3370">
        <f t="shared" si="210"/>
        <v>30</v>
      </c>
      <c r="H3370" t="str">
        <f t="shared" si="211"/>
        <v/>
      </c>
    </row>
    <row r="3371" spans="2:8" x14ac:dyDescent="0.35">
      <c r="B3371" s="6">
        <v>3368</v>
      </c>
      <c r="C3371" t="str">
        <f>INDEX(state,MATCH(Bonus_StatAn!$B3371,Analysis!$A:$A,0))</f>
        <v>successful</v>
      </c>
      <c r="D3371" s="6">
        <f>INDEX(backers,MATCH(Bonus_StatAn!$B3371,Analysis!$A:$A,0))</f>
        <v>23</v>
      </c>
      <c r="E3371" t="b">
        <f t="shared" si="208"/>
        <v>1</v>
      </c>
      <c r="F3371" t="b">
        <f t="shared" si="209"/>
        <v>0</v>
      </c>
      <c r="G3371">
        <f t="shared" si="210"/>
        <v>23</v>
      </c>
      <c r="H3371" t="str">
        <f t="shared" si="211"/>
        <v/>
      </c>
    </row>
    <row r="3372" spans="2:8" x14ac:dyDescent="0.35">
      <c r="B3372" s="6">
        <v>3369</v>
      </c>
      <c r="C3372" t="str">
        <f>INDEX(state,MATCH(Bonus_StatAn!$B3372,Analysis!$A:$A,0))</f>
        <v>successful</v>
      </c>
      <c r="D3372" s="6">
        <f>INDEX(backers,MATCH(Bonus_StatAn!$B3372,Analysis!$A:$A,0))</f>
        <v>54</v>
      </c>
      <c r="E3372" t="b">
        <f t="shared" si="208"/>
        <v>1</v>
      </c>
      <c r="F3372" t="b">
        <f t="shared" si="209"/>
        <v>0</v>
      </c>
      <c r="G3372">
        <f t="shared" si="210"/>
        <v>54</v>
      </c>
      <c r="H3372" t="str">
        <f t="shared" si="211"/>
        <v/>
      </c>
    </row>
    <row r="3373" spans="2:8" x14ac:dyDescent="0.35">
      <c r="B3373" s="6">
        <v>3370</v>
      </c>
      <c r="C3373" t="str">
        <f>INDEX(state,MATCH(Bonus_StatAn!$B3373,Analysis!$A:$A,0))</f>
        <v>successful</v>
      </c>
      <c r="D3373" s="6">
        <f>INDEX(backers,MATCH(Bonus_StatAn!$B3373,Analysis!$A:$A,0))</f>
        <v>26</v>
      </c>
      <c r="E3373" t="b">
        <f t="shared" si="208"/>
        <v>1</v>
      </c>
      <c r="F3373" t="b">
        <f t="shared" si="209"/>
        <v>0</v>
      </c>
      <c r="G3373">
        <f t="shared" si="210"/>
        <v>26</v>
      </c>
      <c r="H3373" t="str">
        <f t="shared" si="211"/>
        <v/>
      </c>
    </row>
    <row r="3374" spans="2:8" x14ac:dyDescent="0.35">
      <c r="B3374" s="6">
        <v>3371</v>
      </c>
      <c r="C3374" t="str">
        <f>INDEX(state,MATCH(Bonus_StatAn!$B3374,Analysis!$A:$A,0))</f>
        <v>successful</v>
      </c>
      <c r="D3374" s="6">
        <f>INDEX(backers,MATCH(Bonus_StatAn!$B3374,Analysis!$A:$A,0))</f>
        <v>9</v>
      </c>
      <c r="E3374" t="b">
        <f t="shared" si="208"/>
        <v>1</v>
      </c>
      <c r="F3374" t="b">
        <f t="shared" si="209"/>
        <v>0</v>
      </c>
      <c r="G3374">
        <f t="shared" si="210"/>
        <v>9</v>
      </c>
      <c r="H3374" t="str">
        <f t="shared" si="211"/>
        <v/>
      </c>
    </row>
    <row r="3375" spans="2:8" x14ac:dyDescent="0.35">
      <c r="B3375" s="6">
        <v>3372</v>
      </c>
      <c r="C3375" t="str">
        <f>INDEX(state,MATCH(Bonus_StatAn!$B3375,Analysis!$A:$A,0))</f>
        <v>successful</v>
      </c>
      <c r="D3375" s="6">
        <f>INDEX(backers,MATCH(Bonus_StatAn!$B3375,Analysis!$A:$A,0))</f>
        <v>27</v>
      </c>
      <c r="E3375" t="b">
        <f t="shared" si="208"/>
        <v>1</v>
      </c>
      <c r="F3375" t="b">
        <f t="shared" si="209"/>
        <v>0</v>
      </c>
      <c r="G3375">
        <f t="shared" si="210"/>
        <v>27</v>
      </c>
      <c r="H3375" t="str">
        <f t="shared" si="211"/>
        <v/>
      </c>
    </row>
    <row r="3376" spans="2:8" x14ac:dyDescent="0.35">
      <c r="B3376" s="6">
        <v>3373</v>
      </c>
      <c r="C3376" t="str">
        <f>INDEX(state,MATCH(Bonus_StatAn!$B3376,Analysis!$A:$A,0))</f>
        <v>successful</v>
      </c>
      <c r="D3376" s="6">
        <f>INDEX(backers,MATCH(Bonus_StatAn!$B3376,Analysis!$A:$A,0))</f>
        <v>30</v>
      </c>
      <c r="E3376" t="b">
        <f t="shared" si="208"/>
        <v>1</v>
      </c>
      <c r="F3376" t="b">
        <f t="shared" si="209"/>
        <v>0</v>
      </c>
      <c r="G3376">
        <f t="shared" si="210"/>
        <v>30</v>
      </c>
      <c r="H3376" t="str">
        <f t="shared" si="211"/>
        <v/>
      </c>
    </row>
    <row r="3377" spans="2:8" x14ac:dyDescent="0.35">
      <c r="B3377" s="6">
        <v>3374</v>
      </c>
      <c r="C3377" t="str">
        <f>INDEX(state,MATCH(Bonus_StatAn!$B3377,Analysis!$A:$A,0))</f>
        <v>successful</v>
      </c>
      <c r="D3377" s="6">
        <f>INDEX(backers,MATCH(Bonus_StatAn!$B3377,Analysis!$A:$A,0))</f>
        <v>52</v>
      </c>
      <c r="E3377" t="b">
        <f t="shared" si="208"/>
        <v>1</v>
      </c>
      <c r="F3377" t="b">
        <f t="shared" si="209"/>
        <v>0</v>
      </c>
      <c r="G3377">
        <f t="shared" si="210"/>
        <v>52</v>
      </c>
      <c r="H3377" t="str">
        <f t="shared" si="211"/>
        <v/>
      </c>
    </row>
    <row r="3378" spans="2:8" x14ac:dyDescent="0.35">
      <c r="B3378" s="6">
        <v>3375</v>
      </c>
      <c r="C3378" t="str">
        <f>INDEX(state,MATCH(Bonus_StatAn!$B3378,Analysis!$A:$A,0))</f>
        <v>successful</v>
      </c>
      <c r="D3378" s="6">
        <f>INDEX(backers,MATCH(Bonus_StatAn!$B3378,Analysis!$A:$A,0))</f>
        <v>17</v>
      </c>
      <c r="E3378" t="b">
        <f t="shared" si="208"/>
        <v>1</v>
      </c>
      <c r="F3378" t="b">
        <f t="shared" si="209"/>
        <v>0</v>
      </c>
      <c r="G3378">
        <f t="shared" si="210"/>
        <v>17</v>
      </c>
      <c r="H3378" t="str">
        <f t="shared" si="211"/>
        <v/>
      </c>
    </row>
    <row r="3379" spans="2:8" x14ac:dyDescent="0.35">
      <c r="B3379" s="6">
        <v>3376</v>
      </c>
      <c r="C3379" t="str">
        <f>INDEX(state,MATCH(Bonus_StatAn!$B3379,Analysis!$A:$A,0))</f>
        <v>successful</v>
      </c>
      <c r="D3379" s="6">
        <f>INDEX(backers,MATCH(Bonus_StatAn!$B3379,Analysis!$A:$A,0))</f>
        <v>19</v>
      </c>
      <c r="E3379" t="b">
        <f t="shared" si="208"/>
        <v>1</v>
      </c>
      <c r="F3379" t="b">
        <f t="shared" si="209"/>
        <v>0</v>
      </c>
      <c r="G3379">
        <f t="shared" si="210"/>
        <v>19</v>
      </c>
      <c r="H3379" t="str">
        <f t="shared" si="211"/>
        <v/>
      </c>
    </row>
    <row r="3380" spans="2:8" x14ac:dyDescent="0.35">
      <c r="B3380" s="6">
        <v>3377</v>
      </c>
      <c r="C3380" t="str">
        <f>INDEX(state,MATCH(Bonus_StatAn!$B3380,Analysis!$A:$A,0))</f>
        <v>successful</v>
      </c>
      <c r="D3380" s="6">
        <f>INDEX(backers,MATCH(Bonus_StatAn!$B3380,Analysis!$A:$A,0))</f>
        <v>77</v>
      </c>
      <c r="E3380" t="b">
        <f t="shared" si="208"/>
        <v>1</v>
      </c>
      <c r="F3380" t="b">
        <f t="shared" si="209"/>
        <v>0</v>
      </c>
      <c r="G3380">
        <f t="shared" si="210"/>
        <v>77</v>
      </c>
      <c r="H3380" t="str">
        <f t="shared" si="211"/>
        <v/>
      </c>
    </row>
    <row r="3381" spans="2:8" x14ac:dyDescent="0.35">
      <c r="B3381" s="6">
        <v>3378</v>
      </c>
      <c r="C3381" t="str">
        <f>INDEX(state,MATCH(Bonus_StatAn!$B3381,Analysis!$A:$A,0))</f>
        <v>successful</v>
      </c>
      <c r="D3381" s="6">
        <f>INDEX(backers,MATCH(Bonus_StatAn!$B3381,Analysis!$A:$A,0))</f>
        <v>21</v>
      </c>
      <c r="E3381" t="b">
        <f t="shared" si="208"/>
        <v>1</v>
      </c>
      <c r="F3381" t="b">
        <f t="shared" si="209"/>
        <v>0</v>
      </c>
      <c r="G3381">
        <f t="shared" si="210"/>
        <v>21</v>
      </c>
      <c r="H3381" t="str">
        <f t="shared" si="211"/>
        <v/>
      </c>
    </row>
    <row r="3382" spans="2:8" x14ac:dyDescent="0.35">
      <c r="B3382" s="6">
        <v>3379</v>
      </c>
      <c r="C3382" t="str">
        <f>INDEX(state,MATCH(Bonus_StatAn!$B3382,Analysis!$A:$A,0))</f>
        <v>successful</v>
      </c>
      <c r="D3382" s="6">
        <f>INDEX(backers,MATCH(Bonus_StatAn!$B3382,Analysis!$A:$A,0))</f>
        <v>38</v>
      </c>
      <c r="E3382" t="b">
        <f t="shared" si="208"/>
        <v>1</v>
      </c>
      <c r="F3382" t="b">
        <f t="shared" si="209"/>
        <v>0</v>
      </c>
      <c r="G3382">
        <f t="shared" si="210"/>
        <v>38</v>
      </c>
      <c r="H3382" t="str">
        <f t="shared" si="211"/>
        <v/>
      </c>
    </row>
    <row r="3383" spans="2:8" x14ac:dyDescent="0.35">
      <c r="B3383" s="6">
        <v>3380</v>
      </c>
      <c r="C3383" t="str">
        <f>INDEX(state,MATCH(Bonus_StatAn!$B3383,Analysis!$A:$A,0))</f>
        <v>successful</v>
      </c>
      <c r="D3383" s="6">
        <f>INDEX(backers,MATCH(Bonus_StatAn!$B3383,Analysis!$A:$A,0))</f>
        <v>28</v>
      </c>
      <c r="E3383" t="b">
        <f t="shared" si="208"/>
        <v>1</v>
      </c>
      <c r="F3383" t="b">
        <f t="shared" si="209"/>
        <v>0</v>
      </c>
      <c r="G3383">
        <f t="shared" si="210"/>
        <v>28</v>
      </c>
      <c r="H3383" t="str">
        <f t="shared" si="211"/>
        <v/>
      </c>
    </row>
    <row r="3384" spans="2:8" x14ac:dyDescent="0.35">
      <c r="B3384" s="6">
        <v>3381</v>
      </c>
      <c r="C3384" t="str">
        <f>INDEX(state,MATCH(Bonus_StatAn!$B3384,Analysis!$A:$A,0))</f>
        <v>successful</v>
      </c>
      <c r="D3384" s="6">
        <f>INDEX(backers,MATCH(Bonus_StatAn!$B3384,Analysis!$A:$A,0))</f>
        <v>48</v>
      </c>
      <c r="E3384" t="b">
        <f t="shared" si="208"/>
        <v>1</v>
      </c>
      <c r="F3384" t="b">
        <f t="shared" si="209"/>
        <v>0</v>
      </c>
      <c r="G3384">
        <f t="shared" si="210"/>
        <v>48</v>
      </c>
      <c r="H3384" t="str">
        <f t="shared" si="211"/>
        <v/>
      </c>
    </row>
    <row r="3385" spans="2:8" x14ac:dyDescent="0.35">
      <c r="B3385" s="6">
        <v>3382</v>
      </c>
      <c r="C3385" t="str">
        <f>INDEX(state,MATCH(Bonus_StatAn!$B3385,Analysis!$A:$A,0))</f>
        <v>successful</v>
      </c>
      <c r="D3385" s="6">
        <f>INDEX(backers,MATCH(Bonus_StatAn!$B3385,Analysis!$A:$A,0))</f>
        <v>46</v>
      </c>
      <c r="E3385" t="b">
        <f t="shared" si="208"/>
        <v>1</v>
      </c>
      <c r="F3385" t="b">
        <f t="shared" si="209"/>
        <v>0</v>
      </c>
      <c r="G3385">
        <f t="shared" si="210"/>
        <v>46</v>
      </c>
      <c r="H3385" t="str">
        <f t="shared" si="211"/>
        <v/>
      </c>
    </row>
    <row r="3386" spans="2:8" x14ac:dyDescent="0.35">
      <c r="B3386" s="6">
        <v>3383</v>
      </c>
      <c r="C3386" t="str">
        <f>INDEX(state,MATCH(Bonus_StatAn!$B3386,Analysis!$A:$A,0))</f>
        <v>successful</v>
      </c>
      <c r="D3386" s="6">
        <f>INDEX(backers,MATCH(Bonus_StatAn!$B3386,Analysis!$A:$A,0))</f>
        <v>30</v>
      </c>
      <c r="E3386" t="b">
        <f t="shared" si="208"/>
        <v>1</v>
      </c>
      <c r="F3386" t="b">
        <f t="shared" si="209"/>
        <v>0</v>
      </c>
      <c r="G3386">
        <f t="shared" si="210"/>
        <v>30</v>
      </c>
      <c r="H3386" t="str">
        <f t="shared" si="211"/>
        <v/>
      </c>
    </row>
    <row r="3387" spans="2:8" x14ac:dyDescent="0.35">
      <c r="B3387" s="6">
        <v>3384</v>
      </c>
      <c r="C3387" t="str">
        <f>INDEX(state,MATCH(Bonus_StatAn!$B3387,Analysis!$A:$A,0))</f>
        <v>successful</v>
      </c>
      <c r="D3387" s="6">
        <f>INDEX(backers,MATCH(Bonus_StatAn!$B3387,Analysis!$A:$A,0))</f>
        <v>64</v>
      </c>
      <c r="E3387" t="b">
        <f t="shared" si="208"/>
        <v>1</v>
      </c>
      <c r="F3387" t="b">
        <f t="shared" si="209"/>
        <v>0</v>
      </c>
      <c r="G3387">
        <f t="shared" si="210"/>
        <v>64</v>
      </c>
      <c r="H3387" t="str">
        <f t="shared" si="211"/>
        <v/>
      </c>
    </row>
    <row r="3388" spans="2:8" x14ac:dyDescent="0.35">
      <c r="B3388" s="6">
        <v>3385</v>
      </c>
      <c r="C3388" t="str">
        <f>INDEX(state,MATCH(Bonus_StatAn!$B3388,Analysis!$A:$A,0))</f>
        <v>successful</v>
      </c>
      <c r="D3388" s="6">
        <f>INDEX(backers,MATCH(Bonus_StatAn!$B3388,Analysis!$A:$A,0))</f>
        <v>15</v>
      </c>
      <c r="E3388" t="b">
        <f t="shared" si="208"/>
        <v>1</v>
      </c>
      <c r="F3388" t="b">
        <f t="shared" si="209"/>
        <v>0</v>
      </c>
      <c r="G3388">
        <f t="shared" si="210"/>
        <v>15</v>
      </c>
      <c r="H3388" t="str">
        <f t="shared" si="211"/>
        <v/>
      </c>
    </row>
    <row r="3389" spans="2:8" x14ac:dyDescent="0.35">
      <c r="B3389" s="6">
        <v>3386</v>
      </c>
      <c r="C3389" t="str">
        <f>INDEX(state,MATCH(Bonus_StatAn!$B3389,Analysis!$A:$A,0))</f>
        <v>successful</v>
      </c>
      <c r="D3389" s="6">
        <f>INDEX(backers,MATCH(Bonus_StatAn!$B3389,Analysis!$A:$A,0))</f>
        <v>41</v>
      </c>
      <c r="E3389" t="b">
        <f t="shared" si="208"/>
        <v>1</v>
      </c>
      <c r="F3389" t="b">
        <f t="shared" si="209"/>
        <v>0</v>
      </c>
      <c r="G3389">
        <f t="shared" si="210"/>
        <v>41</v>
      </c>
      <c r="H3389" t="str">
        <f t="shared" si="211"/>
        <v/>
      </c>
    </row>
    <row r="3390" spans="2:8" x14ac:dyDescent="0.35">
      <c r="B3390" s="6">
        <v>3387</v>
      </c>
      <c r="C3390" t="str">
        <f>INDEX(state,MATCH(Bonus_StatAn!$B3390,Analysis!$A:$A,0))</f>
        <v>successful</v>
      </c>
      <c r="D3390" s="6">
        <f>INDEX(backers,MATCH(Bonus_StatAn!$B3390,Analysis!$A:$A,0))</f>
        <v>35</v>
      </c>
      <c r="E3390" t="b">
        <f t="shared" si="208"/>
        <v>1</v>
      </c>
      <c r="F3390" t="b">
        <f t="shared" si="209"/>
        <v>0</v>
      </c>
      <c r="G3390">
        <f t="shared" si="210"/>
        <v>35</v>
      </c>
      <c r="H3390" t="str">
        <f t="shared" si="211"/>
        <v/>
      </c>
    </row>
    <row r="3391" spans="2:8" x14ac:dyDescent="0.35">
      <c r="B3391" s="6">
        <v>3388</v>
      </c>
      <c r="C3391" t="str">
        <f>INDEX(state,MATCH(Bonus_StatAn!$B3391,Analysis!$A:$A,0))</f>
        <v>successful</v>
      </c>
      <c r="D3391" s="6">
        <f>INDEX(backers,MATCH(Bonus_StatAn!$B3391,Analysis!$A:$A,0))</f>
        <v>45</v>
      </c>
      <c r="E3391" t="b">
        <f t="shared" si="208"/>
        <v>1</v>
      </c>
      <c r="F3391" t="b">
        <f t="shared" si="209"/>
        <v>0</v>
      </c>
      <c r="G3391">
        <f t="shared" si="210"/>
        <v>45</v>
      </c>
      <c r="H3391" t="str">
        <f t="shared" si="211"/>
        <v/>
      </c>
    </row>
    <row r="3392" spans="2:8" x14ac:dyDescent="0.35">
      <c r="B3392" s="6">
        <v>3389</v>
      </c>
      <c r="C3392" t="str">
        <f>INDEX(state,MATCH(Bonus_StatAn!$B3392,Analysis!$A:$A,0))</f>
        <v>successful</v>
      </c>
      <c r="D3392" s="6">
        <f>INDEX(backers,MATCH(Bonus_StatAn!$B3392,Analysis!$A:$A,0))</f>
        <v>62</v>
      </c>
      <c r="E3392" t="b">
        <f t="shared" si="208"/>
        <v>1</v>
      </c>
      <c r="F3392" t="b">
        <f t="shared" si="209"/>
        <v>0</v>
      </c>
      <c r="G3392">
        <f t="shared" si="210"/>
        <v>62</v>
      </c>
      <c r="H3392" t="str">
        <f t="shared" si="211"/>
        <v/>
      </c>
    </row>
    <row r="3393" spans="2:8" x14ac:dyDescent="0.35">
      <c r="B3393" s="6">
        <v>3390</v>
      </c>
      <c r="C3393" t="str">
        <f>INDEX(state,MATCH(Bonus_StatAn!$B3393,Analysis!$A:$A,0))</f>
        <v>successful</v>
      </c>
      <c r="D3393" s="6">
        <f>INDEX(backers,MATCH(Bonus_StatAn!$B3393,Analysis!$A:$A,0))</f>
        <v>22</v>
      </c>
      <c r="E3393" t="b">
        <f t="shared" si="208"/>
        <v>1</v>
      </c>
      <c r="F3393" t="b">
        <f t="shared" si="209"/>
        <v>0</v>
      </c>
      <c r="G3393">
        <f t="shared" si="210"/>
        <v>22</v>
      </c>
      <c r="H3393" t="str">
        <f t="shared" si="211"/>
        <v/>
      </c>
    </row>
    <row r="3394" spans="2:8" x14ac:dyDescent="0.35">
      <c r="B3394" s="6">
        <v>3391</v>
      </c>
      <c r="C3394" t="str">
        <f>INDEX(state,MATCH(Bonus_StatAn!$B3394,Analysis!$A:$A,0))</f>
        <v>successful</v>
      </c>
      <c r="D3394" s="6">
        <f>INDEX(backers,MATCH(Bonus_StatAn!$B3394,Analysis!$A:$A,0))</f>
        <v>18</v>
      </c>
      <c r="E3394" t="b">
        <f t="shared" si="208"/>
        <v>1</v>
      </c>
      <c r="F3394" t="b">
        <f t="shared" si="209"/>
        <v>0</v>
      </c>
      <c r="G3394">
        <f t="shared" si="210"/>
        <v>18</v>
      </c>
      <c r="H3394" t="str">
        <f t="shared" si="211"/>
        <v/>
      </c>
    </row>
    <row r="3395" spans="2:8" x14ac:dyDescent="0.35">
      <c r="B3395" s="6">
        <v>3392</v>
      </c>
      <c r="C3395" t="str">
        <f>INDEX(state,MATCH(Bonus_StatAn!$B3395,Analysis!$A:$A,0))</f>
        <v>successful</v>
      </c>
      <c r="D3395" s="6">
        <f>INDEX(backers,MATCH(Bonus_StatAn!$B3395,Analysis!$A:$A,0))</f>
        <v>12</v>
      </c>
      <c r="E3395" t="b">
        <f t="shared" si="208"/>
        <v>1</v>
      </c>
      <c r="F3395" t="b">
        <f t="shared" si="209"/>
        <v>0</v>
      </c>
      <c r="G3395">
        <f t="shared" si="210"/>
        <v>12</v>
      </c>
      <c r="H3395" t="str">
        <f t="shared" si="211"/>
        <v/>
      </c>
    </row>
    <row r="3396" spans="2:8" x14ac:dyDescent="0.35">
      <c r="B3396" s="6">
        <v>3393</v>
      </c>
      <c r="C3396" t="str">
        <f>INDEX(state,MATCH(Bonus_StatAn!$B3396,Analysis!$A:$A,0))</f>
        <v>successful</v>
      </c>
      <c r="D3396" s="6">
        <f>INDEX(backers,MATCH(Bonus_StatAn!$B3396,Analysis!$A:$A,0))</f>
        <v>44</v>
      </c>
      <c r="E3396" t="b">
        <f t="shared" ref="E3396:E3459" si="212">$C3396="successful"</f>
        <v>1</v>
      </c>
      <c r="F3396" t="b">
        <f t="shared" ref="F3396:F3459" si="213">OR($C3396="canceled", $C3396="failed")</f>
        <v>0</v>
      </c>
      <c r="G3396">
        <f t="shared" ref="G3396:G3459" si="214">IF($E3396, D3396, "")</f>
        <v>44</v>
      </c>
      <c r="H3396" t="str">
        <f t="shared" ref="H3396:H3459" si="215">IF(F3396, D3396, "")</f>
        <v/>
      </c>
    </row>
    <row r="3397" spans="2:8" x14ac:dyDescent="0.35">
      <c r="B3397" s="6">
        <v>3394</v>
      </c>
      <c r="C3397" t="str">
        <f>INDEX(state,MATCH(Bonus_StatAn!$B3397,Analysis!$A:$A,0))</f>
        <v>successful</v>
      </c>
      <c r="D3397" s="6">
        <f>INDEX(backers,MATCH(Bonus_StatAn!$B3397,Analysis!$A:$A,0))</f>
        <v>27</v>
      </c>
      <c r="E3397" t="b">
        <f t="shared" si="212"/>
        <v>1</v>
      </c>
      <c r="F3397" t="b">
        <f t="shared" si="213"/>
        <v>0</v>
      </c>
      <c r="G3397">
        <f t="shared" si="214"/>
        <v>27</v>
      </c>
      <c r="H3397" t="str">
        <f t="shared" si="215"/>
        <v/>
      </c>
    </row>
    <row r="3398" spans="2:8" x14ac:dyDescent="0.35">
      <c r="B3398" s="6">
        <v>3395</v>
      </c>
      <c r="C3398" t="str">
        <f>INDEX(state,MATCH(Bonus_StatAn!$B3398,Analysis!$A:$A,0))</f>
        <v>successful</v>
      </c>
      <c r="D3398" s="6">
        <f>INDEX(backers,MATCH(Bonus_StatAn!$B3398,Analysis!$A:$A,0))</f>
        <v>38</v>
      </c>
      <c r="E3398" t="b">
        <f t="shared" si="212"/>
        <v>1</v>
      </c>
      <c r="F3398" t="b">
        <f t="shared" si="213"/>
        <v>0</v>
      </c>
      <c r="G3398">
        <f t="shared" si="214"/>
        <v>38</v>
      </c>
      <c r="H3398" t="str">
        <f t="shared" si="215"/>
        <v/>
      </c>
    </row>
    <row r="3399" spans="2:8" x14ac:dyDescent="0.35">
      <c r="B3399" s="6">
        <v>3396</v>
      </c>
      <c r="C3399" t="str">
        <f>INDEX(state,MATCH(Bonus_StatAn!$B3399,Analysis!$A:$A,0))</f>
        <v>successful</v>
      </c>
      <c r="D3399" s="6">
        <f>INDEX(backers,MATCH(Bonus_StatAn!$B3399,Analysis!$A:$A,0))</f>
        <v>28</v>
      </c>
      <c r="E3399" t="b">
        <f t="shared" si="212"/>
        <v>1</v>
      </c>
      <c r="F3399" t="b">
        <f t="shared" si="213"/>
        <v>0</v>
      </c>
      <c r="G3399">
        <f t="shared" si="214"/>
        <v>28</v>
      </c>
      <c r="H3399" t="str">
        <f t="shared" si="215"/>
        <v/>
      </c>
    </row>
    <row r="3400" spans="2:8" x14ac:dyDescent="0.35">
      <c r="B3400" s="6">
        <v>3397</v>
      </c>
      <c r="C3400" t="str">
        <f>INDEX(state,MATCH(Bonus_StatAn!$B3400,Analysis!$A:$A,0))</f>
        <v>successful</v>
      </c>
      <c r="D3400" s="6">
        <f>INDEX(backers,MATCH(Bonus_StatAn!$B3400,Analysis!$A:$A,0))</f>
        <v>24</v>
      </c>
      <c r="E3400" t="b">
        <f t="shared" si="212"/>
        <v>1</v>
      </c>
      <c r="F3400" t="b">
        <f t="shared" si="213"/>
        <v>0</v>
      </c>
      <c r="G3400">
        <f t="shared" si="214"/>
        <v>24</v>
      </c>
      <c r="H3400" t="str">
        <f t="shared" si="215"/>
        <v/>
      </c>
    </row>
    <row r="3401" spans="2:8" x14ac:dyDescent="0.35">
      <c r="B3401" s="6">
        <v>3398</v>
      </c>
      <c r="C3401" t="str">
        <f>INDEX(state,MATCH(Bonus_StatAn!$B3401,Analysis!$A:$A,0))</f>
        <v>successful</v>
      </c>
      <c r="D3401" s="6">
        <f>INDEX(backers,MATCH(Bonus_StatAn!$B3401,Analysis!$A:$A,0))</f>
        <v>65</v>
      </c>
      <c r="E3401" t="b">
        <f t="shared" si="212"/>
        <v>1</v>
      </c>
      <c r="F3401" t="b">
        <f t="shared" si="213"/>
        <v>0</v>
      </c>
      <c r="G3401">
        <f t="shared" si="214"/>
        <v>65</v>
      </c>
      <c r="H3401" t="str">
        <f t="shared" si="215"/>
        <v/>
      </c>
    </row>
    <row r="3402" spans="2:8" x14ac:dyDescent="0.35">
      <c r="B3402" s="6">
        <v>3399</v>
      </c>
      <c r="C3402" t="str">
        <f>INDEX(state,MATCH(Bonus_StatAn!$B3402,Analysis!$A:$A,0))</f>
        <v>successful</v>
      </c>
      <c r="D3402" s="6">
        <f>INDEX(backers,MATCH(Bonus_StatAn!$B3402,Analysis!$A:$A,0))</f>
        <v>46</v>
      </c>
      <c r="E3402" t="b">
        <f t="shared" si="212"/>
        <v>1</v>
      </c>
      <c r="F3402" t="b">
        <f t="shared" si="213"/>
        <v>0</v>
      </c>
      <c r="G3402">
        <f t="shared" si="214"/>
        <v>46</v>
      </c>
      <c r="H3402" t="str">
        <f t="shared" si="215"/>
        <v/>
      </c>
    </row>
    <row r="3403" spans="2:8" x14ac:dyDescent="0.35">
      <c r="B3403" s="6">
        <v>3400</v>
      </c>
      <c r="C3403" t="str">
        <f>INDEX(state,MATCH(Bonus_StatAn!$B3403,Analysis!$A:$A,0))</f>
        <v>successful</v>
      </c>
      <c r="D3403" s="6">
        <f>INDEX(backers,MATCH(Bonus_StatAn!$B3403,Analysis!$A:$A,0))</f>
        <v>85</v>
      </c>
      <c r="E3403" t="b">
        <f t="shared" si="212"/>
        <v>1</v>
      </c>
      <c r="F3403" t="b">
        <f t="shared" si="213"/>
        <v>0</v>
      </c>
      <c r="G3403">
        <f t="shared" si="214"/>
        <v>85</v>
      </c>
      <c r="H3403" t="str">
        <f t="shared" si="215"/>
        <v/>
      </c>
    </row>
    <row r="3404" spans="2:8" x14ac:dyDescent="0.35">
      <c r="B3404" s="6">
        <v>3401</v>
      </c>
      <c r="C3404" t="str">
        <f>INDEX(state,MATCH(Bonus_StatAn!$B3404,Analysis!$A:$A,0))</f>
        <v>successful</v>
      </c>
      <c r="D3404" s="6">
        <f>INDEX(backers,MATCH(Bonus_StatAn!$B3404,Analysis!$A:$A,0))</f>
        <v>66</v>
      </c>
      <c r="E3404" t="b">
        <f t="shared" si="212"/>
        <v>1</v>
      </c>
      <c r="F3404" t="b">
        <f t="shared" si="213"/>
        <v>0</v>
      </c>
      <c r="G3404">
        <f t="shared" si="214"/>
        <v>66</v>
      </c>
      <c r="H3404" t="str">
        <f t="shared" si="215"/>
        <v/>
      </c>
    </row>
    <row r="3405" spans="2:8" x14ac:dyDescent="0.35">
      <c r="B3405" s="6">
        <v>3402</v>
      </c>
      <c r="C3405" t="str">
        <f>INDEX(state,MATCH(Bonus_StatAn!$B3405,Analysis!$A:$A,0))</f>
        <v>successful</v>
      </c>
      <c r="D3405" s="6">
        <f>INDEX(backers,MATCH(Bonus_StatAn!$B3405,Analysis!$A:$A,0))</f>
        <v>165</v>
      </c>
      <c r="E3405" t="b">
        <f t="shared" si="212"/>
        <v>1</v>
      </c>
      <c r="F3405" t="b">
        <f t="shared" si="213"/>
        <v>0</v>
      </c>
      <c r="G3405">
        <f t="shared" si="214"/>
        <v>165</v>
      </c>
      <c r="H3405" t="str">
        <f t="shared" si="215"/>
        <v/>
      </c>
    </row>
    <row r="3406" spans="2:8" x14ac:dyDescent="0.35">
      <c r="B3406" s="6">
        <v>3403</v>
      </c>
      <c r="C3406" t="str">
        <f>INDEX(state,MATCH(Bonus_StatAn!$B3406,Analysis!$A:$A,0))</f>
        <v>successful</v>
      </c>
      <c r="D3406" s="6">
        <f>INDEX(backers,MATCH(Bonus_StatAn!$B3406,Analysis!$A:$A,0))</f>
        <v>17</v>
      </c>
      <c r="E3406" t="b">
        <f t="shared" si="212"/>
        <v>1</v>
      </c>
      <c r="F3406" t="b">
        <f t="shared" si="213"/>
        <v>0</v>
      </c>
      <c r="G3406">
        <f t="shared" si="214"/>
        <v>17</v>
      </c>
      <c r="H3406" t="str">
        <f t="shared" si="215"/>
        <v/>
      </c>
    </row>
    <row r="3407" spans="2:8" x14ac:dyDescent="0.35">
      <c r="B3407" s="6">
        <v>3404</v>
      </c>
      <c r="C3407" t="str">
        <f>INDEX(state,MATCH(Bonus_StatAn!$B3407,Analysis!$A:$A,0))</f>
        <v>successful</v>
      </c>
      <c r="D3407" s="6">
        <f>INDEX(backers,MATCH(Bonus_StatAn!$B3407,Analysis!$A:$A,0))</f>
        <v>3</v>
      </c>
      <c r="E3407" t="b">
        <f t="shared" si="212"/>
        <v>1</v>
      </c>
      <c r="F3407" t="b">
        <f t="shared" si="213"/>
        <v>0</v>
      </c>
      <c r="G3407">
        <f t="shared" si="214"/>
        <v>3</v>
      </c>
      <c r="H3407" t="str">
        <f t="shared" si="215"/>
        <v/>
      </c>
    </row>
    <row r="3408" spans="2:8" x14ac:dyDescent="0.35">
      <c r="B3408" s="6">
        <v>3405</v>
      </c>
      <c r="C3408" t="str">
        <f>INDEX(state,MATCH(Bonus_StatAn!$B3408,Analysis!$A:$A,0))</f>
        <v>successful</v>
      </c>
      <c r="D3408" s="6">
        <f>INDEX(backers,MATCH(Bonus_StatAn!$B3408,Analysis!$A:$A,0))</f>
        <v>17</v>
      </c>
      <c r="E3408" t="b">
        <f t="shared" si="212"/>
        <v>1</v>
      </c>
      <c r="F3408" t="b">
        <f t="shared" si="213"/>
        <v>0</v>
      </c>
      <c r="G3408">
        <f t="shared" si="214"/>
        <v>17</v>
      </c>
      <c r="H3408" t="str">
        <f t="shared" si="215"/>
        <v/>
      </c>
    </row>
    <row r="3409" spans="2:8" x14ac:dyDescent="0.35">
      <c r="B3409" s="6">
        <v>3406</v>
      </c>
      <c r="C3409" t="str">
        <f>INDEX(state,MATCH(Bonus_StatAn!$B3409,Analysis!$A:$A,0))</f>
        <v>successful</v>
      </c>
      <c r="D3409" s="6">
        <f>INDEX(backers,MATCH(Bonus_StatAn!$B3409,Analysis!$A:$A,0))</f>
        <v>91</v>
      </c>
      <c r="E3409" t="b">
        <f t="shared" si="212"/>
        <v>1</v>
      </c>
      <c r="F3409" t="b">
        <f t="shared" si="213"/>
        <v>0</v>
      </c>
      <c r="G3409">
        <f t="shared" si="214"/>
        <v>91</v>
      </c>
      <c r="H3409" t="str">
        <f t="shared" si="215"/>
        <v/>
      </c>
    </row>
    <row r="3410" spans="2:8" x14ac:dyDescent="0.35">
      <c r="B3410" s="6">
        <v>3407</v>
      </c>
      <c r="C3410" t="str">
        <f>INDEX(state,MATCH(Bonus_StatAn!$B3410,Analysis!$A:$A,0))</f>
        <v>successful</v>
      </c>
      <c r="D3410" s="6">
        <f>INDEX(backers,MATCH(Bonus_StatAn!$B3410,Analysis!$A:$A,0))</f>
        <v>67</v>
      </c>
      <c r="E3410" t="b">
        <f t="shared" si="212"/>
        <v>1</v>
      </c>
      <c r="F3410" t="b">
        <f t="shared" si="213"/>
        <v>0</v>
      </c>
      <c r="G3410">
        <f t="shared" si="214"/>
        <v>67</v>
      </c>
      <c r="H3410" t="str">
        <f t="shared" si="215"/>
        <v/>
      </c>
    </row>
    <row r="3411" spans="2:8" x14ac:dyDescent="0.35">
      <c r="B3411" s="6">
        <v>3408</v>
      </c>
      <c r="C3411" t="str">
        <f>INDEX(state,MATCH(Bonus_StatAn!$B3411,Analysis!$A:$A,0))</f>
        <v>successful</v>
      </c>
      <c r="D3411" s="6">
        <f>INDEX(backers,MATCH(Bonus_StatAn!$B3411,Analysis!$A:$A,0))</f>
        <v>18</v>
      </c>
      <c r="E3411" t="b">
        <f t="shared" si="212"/>
        <v>1</v>
      </c>
      <c r="F3411" t="b">
        <f t="shared" si="213"/>
        <v>0</v>
      </c>
      <c r="G3411">
        <f t="shared" si="214"/>
        <v>18</v>
      </c>
      <c r="H3411" t="str">
        <f t="shared" si="215"/>
        <v/>
      </c>
    </row>
    <row r="3412" spans="2:8" x14ac:dyDescent="0.35">
      <c r="B3412" s="6">
        <v>3409</v>
      </c>
      <c r="C3412" t="str">
        <f>INDEX(state,MATCH(Bonus_StatAn!$B3412,Analysis!$A:$A,0))</f>
        <v>successful</v>
      </c>
      <c r="D3412" s="6">
        <f>INDEX(backers,MATCH(Bonus_StatAn!$B3412,Analysis!$A:$A,0))</f>
        <v>21</v>
      </c>
      <c r="E3412" t="b">
        <f t="shared" si="212"/>
        <v>1</v>
      </c>
      <c r="F3412" t="b">
        <f t="shared" si="213"/>
        <v>0</v>
      </c>
      <c r="G3412">
        <f t="shared" si="214"/>
        <v>21</v>
      </c>
      <c r="H3412" t="str">
        <f t="shared" si="215"/>
        <v/>
      </c>
    </row>
    <row r="3413" spans="2:8" x14ac:dyDescent="0.35">
      <c r="B3413" s="6">
        <v>3410</v>
      </c>
      <c r="C3413" t="str">
        <f>INDEX(state,MATCH(Bonus_StatAn!$B3413,Analysis!$A:$A,0))</f>
        <v>successful</v>
      </c>
      <c r="D3413" s="6">
        <f>INDEX(backers,MATCH(Bonus_StatAn!$B3413,Analysis!$A:$A,0))</f>
        <v>40</v>
      </c>
      <c r="E3413" t="b">
        <f t="shared" si="212"/>
        <v>1</v>
      </c>
      <c r="F3413" t="b">
        <f t="shared" si="213"/>
        <v>0</v>
      </c>
      <c r="G3413">
        <f t="shared" si="214"/>
        <v>40</v>
      </c>
      <c r="H3413" t="str">
        <f t="shared" si="215"/>
        <v/>
      </c>
    </row>
    <row r="3414" spans="2:8" x14ac:dyDescent="0.35">
      <c r="B3414" s="6">
        <v>3411</v>
      </c>
      <c r="C3414" t="str">
        <f>INDEX(state,MATCH(Bonus_StatAn!$B3414,Analysis!$A:$A,0))</f>
        <v>successful</v>
      </c>
      <c r="D3414" s="6">
        <f>INDEX(backers,MATCH(Bonus_StatAn!$B3414,Analysis!$A:$A,0))</f>
        <v>78</v>
      </c>
      <c r="E3414" t="b">
        <f t="shared" si="212"/>
        <v>1</v>
      </c>
      <c r="F3414" t="b">
        <f t="shared" si="213"/>
        <v>0</v>
      </c>
      <c r="G3414">
        <f t="shared" si="214"/>
        <v>78</v>
      </c>
      <c r="H3414" t="str">
        <f t="shared" si="215"/>
        <v/>
      </c>
    </row>
    <row r="3415" spans="2:8" x14ac:dyDescent="0.35">
      <c r="B3415" s="6">
        <v>3412</v>
      </c>
      <c r="C3415" t="str">
        <f>INDEX(state,MATCH(Bonus_StatAn!$B3415,Analysis!$A:$A,0))</f>
        <v>successful</v>
      </c>
      <c r="D3415" s="6">
        <f>INDEX(backers,MATCH(Bonus_StatAn!$B3415,Analysis!$A:$A,0))</f>
        <v>26</v>
      </c>
      <c r="E3415" t="b">
        <f t="shared" si="212"/>
        <v>1</v>
      </c>
      <c r="F3415" t="b">
        <f t="shared" si="213"/>
        <v>0</v>
      </c>
      <c r="G3415">
        <f t="shared" si="214"/>
        <v>26</v>
      </c>
      <c r="H3415" t="str">
        <f t="shared" si="215"/>
        <v/>
      </c>
    </row>
    <row r="3416" spans="2:8" x14ac:dyDescent="0.35">
      <c r="B3416" s="6">
        <v>3413</v>
      </c>
      <c r="C3416" t="str">
        <f>INDEX(state,MATCH(Bonus_StatAn!$B3416,Analysis!$A:$A,0))</f>
        <v>successful</v>
      </c>
      <c r="D3416" s="6">
        <f>INDEX(backers,MATCH(Bonus_StatAn!$B3416,Analysis!$A:$A,0))</f>
        <v>14</v>
      </c>
      <c r="E3416" t="b">
        <f t="shared" si="212"/>
        <v>1</v>
      </c>
      <c r="F3416" t="b">
        <f t="shared" si="213"/>
        <v>0</v>
      </c>
      <c r="G3416">
        <f t="shared" si="214"/>
        <v>14</v>
      </c>
      <c r="H3416" t="str">
        <f t="shared" si="215"/>
        <v/>
      </c>
    </row>
    <row r="3417" spans="2:8" x14ac:dyDescent="0.35">
      <c r="B3417" s="6">
        <v>3414</v>
      </c>
      <c r="C3417" t="str">
        <f>INDEX(state,MATCH(Bonus_StatAn!$B3417,Analysis!$A:$A,0))</f>
        <v>successful</v>
      </c>
      <c r="D3417" s="6">
        <f>INDEX(backers,MATCH(Bonus_StatAn!$B3417,Analysis!$A:$A,0))</f>
        <v>44</v>
      </c>
      <c r="E3417" t="b">
        <f t="shared" si="212"/>
        <v>1</v>
      </c>
      <c r="F3417" t="b">
        <f t="shared" si="213"/>
        <v>0</v>
      </c>
      <c r="G3417">
        <f t="shared" si="214"/>
        <v>44</v>
      </c>
      <c r="H3417" t="str">
        <f t="shared" si="215"/>
        <v/>
      </c>
    </row>
    <row r="3418" spans="2:8" x14ac:dyDescent="0.35">
      <c r="B3418" s="6">
        <v>3415</v>
      </c>
      <c r="C3418" t="str">
        <f>INDEX(state,MATCH(Bonus_StatAn!$B3418,Analysis!$A:$A,0))</f>
        <v>successful</v>
      </c>
      <c r="D3418" s="6">
        <f>INDEX(backers,MATCH(Bonus_StatAn!$B3418,Analysis!$A:$A,0))</f>
        <v>9</v>
      </c>
      <c r="E3418" t="b">
        <f t="shared" si="212"/>
        <v>1</v>
      </c>
      <c r="F3418" t="b">
        <f t="shared" si="213"/>
        <v>0</v>
      </c>
      <c r="G3418">
        <f t="shared" si="214"/>
        <v>9</v>
      </c>
      <c r="H3418" t="str">
        <f t="shared" si="215"/>
        <v/>
      </c>
    </row>
    <row r="3419" spans="2:8" x14ac:dyDescent="0.35">
      <c r="B3419" s="6">
        <v>3416</v>
      </c>
      <c r="C3419" t="str">
        <f>INDEX(state,MATCH(Bonus_StatAn!$B3419,Analysis!$A:$A,0))</f>
        <v>successful</v>
      </c>
      <c r="D3419" s="6">
        <f>INDEX(backers,MATCH(Bonus_StatAn!$B3419,Analysis!$A:$A,0))</f>
        <v>30</v>
      </c>
      <c r="E3419" t="b">
        <f t="shared" si="212"/>
        <v>1</v>
      </c>
      <c r="F3419" t="b">
        <f t="shared" si="213"/>
        <v>0</v>
      </c>
      <c r="G3419">
        <f t="shared" si="214"/>
        <v>30</v>
      </c>
      <c r="H3419" t="str">
        <f t="shared" si="215"/>
        <v/>
      </c>
    </row>
    <row r="3420" spans="2:8" x14ac:dyDescent="0.35">
      <c r="B3420" s="6">
        <v>3417</v>
      </c>
      <c r="C3420" t="str">
        <f>INDEX(state,MATCH(Bonus_StatAn!$B3420,Analysis!$A:$A,0))</f>
        <v>successful</v>
      </c>
      <c r="D3420" s="6">
        <f>INDEX(backers,MATCH(Bonus_StatAn!$B3420,Analysis!$A:$A,0))</f>
        <v>45</v>
      </c>
      <c r="E3420" t="b">
        <f t="shared" si="212"/>
        <v>1</v>
      </c>
      <c r="F3420" t="b">
        <f t="shared" si="213"/>
        <v>0</v>
      </c>
      <c r="G3420">
        <f t="shared" si="214"/>
        <v>45</v>
      </c>
      <c r="H3420" t="str">
        <f t="shared" si="215"/>
        <v/>
      </c>
    </row>
    <row r="3421" spans="2:8" x14ac:dyDescent="0.35">
      <c r="B3421" s="6">
        <v>3418</v>
      </c>
      <c r="C3421" t="str">
        <f>INDEX(state,MATCH(Bonus_StatAn!$B3421,Analysis!$A:$A,0))</f>
        <v>successful</v>
      </c>
      <c r="D3421" s="6">
        <f>INDEX(backers,MATCH(Bonus_StatAn!$B3421,Analysis!$A:$A,0))</f>
        <v>56</v>
      </c>
      <c r="E3421" t="b">
        <f t="shared" si="212"/>
        <v>1</v>
      </c>
      <c r="F3421" t="b">
        <f t="shared" si="213"/>
        <v>0</v>
      </c>
      <c r="G3421">
        <f t="shared" si="214"/>
        <v>56</v>
      </c>
      <c r="H3421" t="str">
        <f t="shared" si="215"/>
        <v/>
      </c>
    </row>
    <row r="3422" spans="2:8" x14ac:dyDescent="0.35">
      <c r="B3422" s="6">
        <v>3419</v>
      </c>
      <c r="C3422" t="str">
        <f>INDEX(state,MATCH(Bonus_StatAn!$B3422,Analysis!$A:$A,0))</f>
        <v>successful</v>
      </c>
      <c r="D3422" s="6">
        <f>INDEX(backers,MATCH(Bonus_StatAn!$B3422,Analysis!$A:$A,0))</f>
        <v>46</v>
      </c>
      <c r="E3422" t="b">
        <f t="shared" si="212"/>
        <v>1</v>
      </c>
      <c r="F3422" t="b">
        <f t="shared" si="213"/>
        <v>0</v>
      </c>
      <c r="G3422">
        <f t="shared" si="214"/>
        <v>46</v>
      </c>
      <c r="H3422" t="str">
        <f t="shared" si="215"/>
        <v/>
      </c>
    </row>
    <row r="3423" spans="2:8" x14ac:dyDescent="0.35">
      <c r="B3423" s="6">
        <v>3420</v>
      </c>
      <c r="C3423" t="str">
        <f>INDEX(state,MATCH(Bonus_StatAn!$B3423,Analysis!$A:$A,0))</f>
        <v>successful</v>
      </c>
      <c r="D3423" s="6">
        <f>INDEX(backers,MATCH(Bonus_StatAn!$B3423,Analysis!$A:$A,0))</f>
        <v>34</v>
      </c>
      <c r="E3423" t="b">
        <f t="shared" si="212"/>
        <v>1</v>
      </c>
      <c r="F3423" t="b">
        <f t="shared" si="213"/>
        <v>0</v>
      </c>
      <c r="G3423">
        <f t="shared" si="214"/>
        <v>34</v>
      </c>
      <c r="H3423" t="str">
        <f t="shared" si="215"/>
        <v/>
      </c>
    </row>
    <row r="3424" spans="2:8" x14ac:dyDescent="0.35">
      <c r="B3424" s="6">
        <v>3421</v>
      </c>
      <c r="C3424" t="str">
        <f>INDEX(state,MATCH(Bonus_StatAn!$B3424,Analysis!$A:$A,0))</f>
        <v>successful</v>
      </c>
      <c r="D3424" s="6">
        <f>INDEX(backers,MATCH(Bonus_StatAn!$B3424,Analysis!$A:$A,0))</f>
        <v>98</v>
      </c>
      <c r="E3424" t="b">
        <f t="shared" si="212"/>
        <v>1</v>
      </c>
      <c r="F3424" t="b">
        <f t="shared" si="213"/>
        <v>0</v>
      </c>
      <c r="G3424">
        <f t="shared" si="214"/>
        <v>98</v>
      </c>
      <c r="H3424" t="str">
        <f t="shared" si="215"/>
        <v/>
      </c>
    </row>
    <row r="3425" spans="2:8" x14ac:dyDescent="0.35">
      <c r="B3425" s="6">
        <v>3422</v>
      </c>
      <c r="C3425" t="str">
        <f>INDEX(state,MATCH(Bonus_StatAn!$B3425,Analysis!$A:$A,0))</f>
        <v>successful</v>
      </c>
      <c r="D3425" s="6">
        <f>INDEX(backers,MATCH(Bonus_StatAn!$B3425,Analysis!$A:$A,0))</f>
        <v>46</v>
      </c>
      <c r="E3425" t="b">
        <f t="shared" si="212"/>
        <v>1</v>
      </c>
      <c r="F3425" t="b">
        <f t="shared" si="213"/>
        <v>0</v>
      </c>
      <c r="G3425">
        <f t="shared" si="214"/>
        <v>46</v>
      </c>
      <c r="H3425" t="str">
        <f t="shared" si="215"/>
        <v/>
      </c>
    </row>
    <row r="3426" spans="2:8" x14ac:dyDescent="0.35">
      <c r="B3426" s="6">
        <v>3423</v>
      </c>
      <c r="C3426" t="str">
        <f>INDEX(state,MATCH(Bonus_StatAn!$B3426,Analysis!$A:$A,0))</f>
        <v>successful</v>
      </c>
      <c r="D3426" s="6">
        <f>INDEX(backers,MATCH(Bonus_StatAn!$B3426,Analysis!$A:$A,0))</f>
        <v>10</v>
      </c>
      <c r="E3426" t="b">
        <f t="shared" si="212"/>
        <v>1</v>
      </c>
      <c r="F3426" t="b">
        <f t="shared" si="213"/>
        <v>0</v>
      </c>
      <c r="G3426">
        <f t="shared" si="214"/>
        <v>10</v>
      </c>
      <c r="H3426" t="str">
        <f t="shared" si="215"/>
        <v/>
      </c>
    </row>
    <row r="3427" spans="2:8" x14ac:dyDescent="0.35">
      <c r="B3427" s="6">
        <v>3424</v>
      </c>
      <c r="C3427" t="str">
        <f>INDEX(state,MATCH(Bonus_StatAn!$B3427,Analysis!$A:$A,0))</f>
        <v>successful</v>
      </c>
      <c r="D3427" s="6">
        <f>INDEX(backers,MATCH(Bonus_StatAn!$B3427,Analysis!$A:$A,0))</f>
        <v>76</v>
      </c>
      <c r="E3427" t="b">
        <f t="shared" si="212"/>
        <v>1</v>
      </c>
      <c r="F3427" t="b">
        <f t="shared" si="213"/>
        <v>0</v>
      </c>
      <c r="G3427">
        <f t="shared" si="214"/>
        <v>76</v>
      </c>
      <c r="H3427" t="str">
        <f t="shared" si="215"/>
        <v/>
      </c>
    </row>
    <row r="3428" spans="2:8" x14ac:dyDescent="0.35">
      <c r="B3428" s="6">
        <v>3425</v>
      </c>
      <c r="C3428" t="str">
        <f>INDEX(state,MATCH(Bonus_StatAn!$B3428,Analysis!$A:$A,0))</f>
        <v>successful</v>
      </c>
      <c r="D3428" s="6">
        <f>INDEX(backers,MATCH(Bonus_StatAn!$B3428,Analysis!$A:$A,0))</f>
        <v>104</v>
      </c>
      <c r="E3428" t="b">
        <f t="shared" si="212"/>
        <v>1</v>
      </c>
      <c r="F3428" t="b">
        <f t="shared" si="213"/>
        <v>0</v>
      </c>
      <c r="G3428">
        <f t="shared" si="214"/>
        <v>104</v>
      </c>
      <c r="H3428" t="str">
        <f t="shared" si="215"/>
        <v/>
      </c>
    </row>
    <row r="3429" spans="2:8" x14ac:dyDescent="0.35">
      <c r="B3429" s="6">
        <v>3426</v>
      </c>
      <c r="C3429" t="str">
        <f>INDEX(state,MATCH(Bonus_StatAn!$B3429,Analysis!$A:$A,0))</f>
        <v>successful</v>
      </c>
      <c r="D3429" s="6">
        <f>INDEX(backers,MATCH(Bonus_StatAn!$B3429,Analysis!$A:$A,0))</f>
        <v>87</v>
      </c>
      <c r="E3429" t="b">
        <f t="shared" si="212"/>
        <v>1</v>
      </c>
      <c r="F3429" t="b">
        <f t="shared" si="213"/>
        <v>0</v>
      </c>
      <c r="G3429">
        <f t="shared" si="214"/>
        <v>87</v>
      </c>
      <c r="H3429" t="str">
        <f t="shared" si="215"/>
        <v/>
      </c>
    </row>
    <row r="3430" spans="2:8" x14ac:dyDescent="0.35">
      <c r="B3430" s="6">
        <v>3427</v>
      </c>
      <c r="C3430" t="str">
        <f>INDEX(state,MATCH(Bonus_StatAn!$B3430,Analysis!$A:$A,0))</f>
        <v>successful</v>
      </c>
      <c r="D3430" s="6">
        <f>INDEX(backers,MATCH(Bonus_StatAn!$B3430,Analysis!$A:$A,0))</f>
        <v>29</v>
      </c>
      <c r="E3430" t="b">
        <f t="shared" si="212"/>
        <v>1</v>
      </c>
      <c r="F3430" t="b">
        <f t="shared" si="213"/>
        <v>0</v>
      </c>
      <c r="G3430">
        <f t="shared" si="214"/>
        <v>29</v>
      </c>
      <c r="H3430" t="str">
        <f t="shared" si="215"/>
        <v/>
      </c>
    </row>
    <row r="3431" spans="2:8" x14ac:dyDescent="0.35">
      <c r="B3431" s="6">
        <v>3428</v>
      </c>
      <c r="C3431" t="str">
        <f>INDEX(state,MATCH(Bonus_StatAn!$B3431,Analysis!$A:$A,0))</f>
        <v>successful</v>
      </c>
      <c r="D3431" s="6">
        <f>INDEX(backers,MATCH(Bonus_StatAn!$B3431,Analysis!$A:$A,0))</f>
        <v>51</v>
      </c>
      <c r="E3431" t="b">
        <f t="shared" si="212"/>
        <v>1</v>
      </c>
      <c r="F3431" t="b">
        <f t="shared" si="213"/>
        <v>0</v>
      </c>
      <c r="G3431">
        <f t="shared" si="214"/>
        <v>51</v>
      </c>
      <c r="H3431" t="str">
        <f t="shared" si="215"/>
        <v/>
      </c>
    </row>
    <row r="3432" spans="2:8" x14ac:dyDescent="0.35">
      <c r="B3432" s="6">
        <v>3429</v>
      </c>
      <c r="C3432" t="str">
        <f>INDEX(state,MATCH(Bonus_StatAn!$B3432,Analysis!$A:$A,0))</f>
        <v>successful</v>
      </c>
      <c r="D3432" s="6">
        <f>INDEX(backers,MATCH(Bonus_StatAn!$B3432,Analysis!$A:$A,0))</f>
        <v>12</v>
      </c>
      <c r="E3432" t="b">
        <f t="shared" si="212"/>
        <v>1</v>
      </c>
      <c r="F3432" t="b">
        <f t="shared" si="213"/>
        <v>0</v>
      </c>
      <c r="G3432">
        <f t="shared" si="214"/>
        <v>12</v>
      </c>
      <c r="H3432" t="str">
        <f t="shared" si="215"/>
        <v/>
      </c>
    </row>
    <row r="3433" spans="2:8" x14ac:dyDescent="0.35">
      <c r="B3433" s="6">
        <v>3430</v>
      </c>
      <c r="C3433" t="str">
        <f>INDEX(state,MATCH(Bonus_StatAn!$B3433,Analysis!$A:$A,0))</f>
        <v>successful</v>
      </c>
      <c r="D3433" s="6">
        <f>INDEX(backers,MATCH(Bonus_StatAn!$B3433,Analysis!$A:$A,0))</f>
        <v>72</v>
      </c>
      <c r="E3433" t="b">
        <f t="shared" si="212"/>
        <v>1</v>
      </c>
      <c r="F3433" t="b">
        <f t="shared" si="213"/>
        <v>0</v>
      </c>
      <c r="G3433">
        <f t="shared" si="214"/>
        <v>72</v>
      </c>
      <c r="H3433" t="str">
        <f t="shared" si="215"/>
        <v/>
      </c>
    </row>
    <row r="3434" spans="2:8" x14ac:dyDescent="0.35">
      <c r="B3434" s="6">
        <v>3431</v>
      </c>
      <c r="C3434" t="str">
        <f>INDEX(state,MATCH(Bonus_StatAn!$B3434,Analysis!$A:$A,0))</f>
        <v>successful</v>
      </c>
      <c r="D3434" s="6">
        <f>INDEX(backers,MATCH(Bonus_StatAn!$B3434,Analysis!$A:$A,0))</f>
        <v>21</v>
      </c>
      <c r="E3434" t="b">
        <f t="shared" si="212"/>
        <v>1</v>
      </c>
      <c r="F3434" t="b">
        <f t="shared" si="213"/>
        <v>0</v>
      </c>
      <c r="G3434">
        <f t="shared" si="214"/>
        <v>21</v>
      </c>
      <c r="H3434" t="str">
        <f t="shared" si="215"/>
        <v/>
      </c>
    </row>
    <row r="3435" spans="2:8" x14ac:dyDescent="0.35">
      <c r="B3435" s="6">
        <v>3432</v>
      </c>
      <c r="C3435" t="str">
        <f>INDEX(state,MATCH(Bonus_StatAn!$B3435,Analysis!$A:$A,0))</f>
        <v>successful</v>
      </c>
      <c r="D3435" s="6">
        <f>INDEX(backers,MATCH(Bonus_StatAn!$B3435,Analysis!$A:$A,0))</f>
        <v>42</v>
      </c>
      <c r="E3435" t="b">
        <f t="shared" si="212"/>
        <v>1</v>
      </c>
      <c r="F3435" t="b">
        <f t="shared" si="213"/>
        <v>0</v>
      </c>
      <c r="G3435">
        <f t="shared" si="214"/>
        <v>42</v>
      </c>
      <c r="H3435" t="str">
        <f t="shared" si="215"/>
        <v/>
      </c>
    </row>
    <row r="3436" spans="2:8" x14ac:dyDescent="0.35">
      <c r="B3436" s="6">
        <v>3433</v>
      </c>
      <c r="C3436" t="str">
        <f>INDEX(state,MATCH(Bonus_StatAn!$B3436,Analysis!$A:$A,0))</f>
        <v>successful</v>
      </c>
      <c r="D3436" s="6">
        <f>INDEX(backers,MATCH(Bonus_StatAn!$B3436,Analysis!$A:$A,0))</f>
        <v>71</v>
      </c>
      <c r="E3436" t="b">
        <f t="shared" si="212"/>
        <v>1</v>
      </c>
      <c r="F3436" t="b">
        <f t="shared" si="213"/>
        <v>0</v>
      </c>
      <c r="G3436">
        <f t="shared" si="214"/>
        <v>71</v>
      </c>
      <c r="H3436" t="str">
        <f t="shared" si="215"/>
        <v/>
      </c>
    </row>
    <row r="3437" spans="2:8" x14ac:dyDescent="0.35">
      <c r="B3437" s="6">
        <v>3434</v>
      </c>
      <c r="C3437" t="str">
        <f>INDEX(state,MATCH(Bonus_StatAn!$B3437,Analysis!$A:$A,0))</f>
        <v>successful</v>
      </c>
      <c r="D3437" s="6">
        <f>INDEX(backers,MATCH(Bonus_StatAn!$B3437,Analysis!$A:$A,0))</f>
        <v>168</v>
      </c>
      <c r="E3437" t="b">
        <f t="shared" si="212"/>
        <v>1</v>
      </c>
      <c r="F3437" t="b">
        <f t="shared" si="213"/>
        <v>0</v>
      </c>
      <c r="G3437">
        <f t="shared" si="214"/>
        <v>168</v>
      </c>
      <c r="H3437" t="str">
        <f t="shared" si="215"/>
        <v/>
      </c>
    </row>
    <row r="3438" spans="2:8" x14ac:dyDescent="0.35">
      <c r="B3438" s="6">
        <v>3435</v>
      </c>
      <c r="C3438" t="str">
        <f>INDEX(state,MATCH(Bonus_StatAn!$B3438,Analysis!$A:$A,0))</f>
        <v>successful</v>
      </c>
      <c r="D3438" s="6">
        <f>INDEX(backers,MATCH(Bonus_StatAn!$B3438,Analysis!$A:$A,0))</f>
        <v>19</v>
      </c>
      <c r="E3438" t="b">
        <f t="shared" si="212"/>
        <v>1</v>
      </c>
      <c r="F3438" t="b">
        <f t="shared" si="213"/>
        <v>0</v>
      </c>
      <c r="G3438">
        <f t="shared" si="214"/>
        <v>19</v>
      </c>
      <c r="H3438" t="str">
        <f t="shared" si="215"/>
        <v/>
      </c>
    </row>
    <row r="3439" spans="2:8" x14ac:dyDescent="0.35">
      <c r="B3439" s="6">
        <v>3436</v>
      </c>
      <c r="C3439" t="str">
        <f>INDEX(state,MATCH(Bonus_StatAn!$B3439,Analysis!$A:$A,0))</f>
        <v>successful</v>
      </c>
      <c r="D3439" s="6">
        <f>INDEX(backers,MATCH(Bonus_StatAn!$B3439,Analysis!$A:$A,0))</f>
        <v>37</v>
      </c>
      <c r="E3439" t="b">
        <f t="shared" si="212"/>
        <v>1</v>
      </c>
      <c r="F3439" t="b">
        <f t="shared" si="213"/>
        <v>0</v>
      </c>
      <c r="G3439">
        <f t="shared" si="214"/>
        <v>37</v>
      </c>
      <c r="H3439" t="str">
        <f t="shared" si="215"/>
        <v/>
      </c>
    </row>
    <row r="3440" spans="2:8" x14ac:dyDescent="0.35">
      <c r="B3440" s="6">
        <v>3437</v>
      </c>
      <c r="C3440" t="str">
        <f>INDEX(state,MATCH(Bonus_StatAn!$B3440,Analysis!$A:$A,0))</f>
        <v>successful</v>
      </c>
      <c r="D3440" s="6">
        <f>INDEX(backers,MATCH(Bonus_StatAn!$B3440,Analysis!$A:$A,0))</f>
        <v>36</v>
      </c>
      <c r="E3440" t="b">
        <f t="shared" si="212"/>
        <v>1</v>
      </c>
      <c r="F3440" t="b">
        <f t="shared" si="213"/>
        <v>0</v>
      </c>
      <c r="G3440">
        <f t="shared" si="214"/>
        <v>36</v>
      </c>
      <c r="H3440" t="str">
        <f t="shared" si="215"/>
        <v/>
      </c>
    </row>
    <row r="3441" spans="2:8" x14ac:dyDescent="0.35">
      <c r="B3441" s="6">
        <v>3438</v>
      </c>
      <c r="C3441" t="str">
        <f>INDEX(state,MATCH(Bonus_StatAn!$B3441,Analysis!$A:$A,0))</f>
        <v>successful</v>
      </c>
      <c r="D3441" s="6">
        <f>INDEX(backers,MATCH(Bonus_StatAn!$B3441,Analysis!$A:$A,0))</f>
        <v>14</v>
      </c>
      <c r="E3441" t="b">
        <f t="shared" si="212"/>
        <v>1</v>
      </c>
      <c r="F3441" t="b">
        <f t="shared" si="213"/>
        <v>0</v>
      </c>
      <c r="G3441">
        <f t="shared" si="214"/>
        <v>14</v>
      </c>
      <c r="H3441" t="str">
        <f t="shared" si="215"/>
        <v/>
      </c>
    </row>
    <row r="3442" spans="2:8" x14ac:dyDescent="0.35">
      <c r="B3442" s="6">
        <v>3439</v>
      </c>
      <c r="C3442" t="str">
        <f>INDEX(state,MATCH(Bonus_StatAn!$B3442,Analysis!$A:$A,0))</f>
        <v>successful</v>
      </c>
      <c r="D3442" s="6">
        <f>INDEX(backers,MATCH(Bonus_StatAn!$B3442,Analysis!$A:$A,0))</f>
        <v>18</v>
      </c>
      <c r="E3442" t="b">
        <f t="shared" si="212"/>
        <v>1</v>
      </c>
      <c r="F3442" t="b">
        <f t="shared" si="213"/>
        <v>0</v>
      </c>
      <c r="G3442">
        <f t="shared" si="214"/>
        <v>18</v>
      </c>
      <c r="H3442" t="str">
        <f t="shared" si="215"/>
        <v/>
      </c>
    </row>
    <row r="3443" spans="2:8" x14ac:dyDescent="0.35">
      <c r="B3443" s="6">
        <v>3440</v>
      </c>
      <c r="C3443" t="str">
        <f>INDEX(state,MATCH(Bonus_StatAn!$B3443,Analysis!$A:$A,0))</f>
        <v>successful</v>
      </c>
      <c r="D3443" s="6">
        <f>INDEX(backers,MATCH(Bonus_StatAn!$B3443,Analysis!$A:$A,0))</f>
        <v>82</v>
      </c>
      <c r="E3443" t="b">
        <f t="shared" si="212"/>
        <v>1</v>
      </c>
      <c r="F3443" t="b">
        <f t="shared" si="213"/>
        <v>0</v>
      </c>
      <c r="G3443">
        <f t="shared" si="214"/>
        <v>82</v>
      </c>
      <c r="H3443" t="str">
        <f t="shared" si="215"/>
        <v/>
      </c>
    </row>
    <row r="3444" spans="2:8" x14ac:dyDescent="0.35">
      <c r="B3444" s="6">
        <v>3441</v>
      </c>
      <c r="C3444" t="str">
        <f>INDEX(state,MATCH(Bonus_StatAn!$B3444,Analysis!$A:$A,0))</f>
        <v>successful</v>
      </c>
      <c r="D3444" s="6">
        <f>INDEX(backers,MATCH(Bonus_StatAn!$B3444,Analysis!$A:$A,0))</f>
        <v>43</v>
      </c>
      <c r="E3444" t="b">
        <f t="shared" si="212"/>
        <v>1</v>
      </c>
      <c r="F3444" t="b">
        <f t="shared" si="213"/>
        <v>0</v>
      </c>
      <c r="G3444">
        <f t="shared" si="214"/>
        <v>43</v>
      </c>
      <c r="H3444" t="str">
        <f t="shared" si="215"/>
        <v/>
      </c>
    </row>
    <row r="3445" spans="2:8" x14ac:dyDescent="0.35">
      <c r="B3445" s="6">
        <v>3442</v>
      </c>
      <c r="C3445" t="str">
        <f>INDEX(state,MATCH(Bonus_StatAn!$B3445,Analysis!$A:$A,0))</f>
        <v>successful</v>
      </c>
      <c r="D3445" s="6">
        <f>INDEX(backers,MATCH(Bonus_StatAn!$B3445,Analysis!$A:$A,0))</f>
        <v>8</v>
      </c>
      <c r="E3445" t="b">
        <f t="shared" si="212"/>
        <v>1</v>
      </c>
      <c r="F3445" t="b">
        <f t="shared" si="213"/>
        <v>0</v>
      </c>
      <c r="G3445">
        <f t="shared" si="214"/>
        <v>8</v>
      </c>
      <c r="H3445" t="str">
        <f t="shared" si="215"/>
        <v/>
      </c>
    </row>
    <row r="3446" spans="2:8" x14ac:dyDescent="0.35">
      <c r="B3446" s="6">
        <v>3443</v>
      </c>
      <c r="C3446" t="str">
        <f>INDEX(state,MATCH(Bonus_StatAn!$B3446,Analysis!$A:$A,0))</f>
        <v>successful</v>
      </c>
      <c r="D3446" s="6">
        <f>INDEX(backers,MATCH(Bonus_StatAn!$B3446,Analysis!$A:$A,0))</f>
        <v>45</v>
      </c>
      <c r="E3446" t="b">
        <f t="shared" si="212"/>
        <v>1</v>
      </c>
      <c r="F3446" t="b">
        <f t="shared" si="213"/>
        <v>0</v>
      </c>
      <c r="G3446">
        <f t="shared" si="214"/>
        <v>45</v>
      </c>
      <c r="H3446" t="str">
        <f t="shared" si="215"/>
        <v/>
      </c>
    </row>
    <row r="3447" spans="2:8" x14ac:dyDescent="0.35">
      <c r="B3447" s="6">
        <v>3444</v>
      </c>
      <c r="C3447" t="str">
        <f>INDEX(state,MATCH(Bonus_StatAn!$B3447,Analysis!$A:$A,0))</f>
        <v>successful</v>
      </c>
      <c r="D3447" s="6">
        <f>INDEX(backers,MATCH(Bonus_StatAn!$B3447,Analysis!$A:$A,0))</f>
        <v>20</v>
      </c>
      <c r="E3447" t="b">
        <f t="shared" si="212"/>
        <v>1</v>
      </c>
      <c r="F3447" t="b">
        <f t="shared" si="213"/>
        <v>0</v>
      </c>
      <c r="G3447">
        <f t="shared" si="214"/>
        <v>20</v>
      </c>
      <c r="H3447" t="str">
        <f t="shared" si="215"/>
        <v/>
      </c>
    </row>
    <row r="3448" spans="2:8" x14ac:dyDescent="0.35">
      <c r="B3448" s="6">
        <v>3445</v>
      </c>
      <c r="C3448" t="str">
        <f>INDEX(state,MATCH(Bonus_StatAn!$B3448,Analysis!$A:$A,0))</f>
        <v>successful</v>
      </c>
      <c r="D3448" s="6">
        <f>INDEX(backers,MATCH(Bonus_StatAn!$B3448,Analysis!$A:$A,0))</f>
        <v>31</v>
      </c>
      <c r="E3448" t="b">
        <f t="shared" si="212"/>
        <v>1</v>
      </c>
      <c r="F3448" t="b">
        <f t="shared" si="213"/>
        <v>0</v>
      </c>
      <c r="G3448">
        <f t="shared" si="214"/>
        <v>31</v>
      </c>
      <c r="H3448" t="str">
        <f t="shared" si="215"/>
        <v/>
      </c>
    </row>
    <row r="3449" spans="2:8" x14ac:dyDescent="0.35">
      <c r="B3449" s="6">
        <v>3446</v>
      </c>
      <c r="C3449" t="str">
        <f>INDEX(state,MATCH(Bonus_StatAn!$B3449,Analysis!$A:$A,0))</f>
        <v>successful</v>
      </c>
      <c r="D3449" s="6">
        <f>INDEX(backers,MATCH(Bonus_StatAn!$B3449,Analysis!$A:$A,0))</f>
        <v>25</v>
      </c>
      <c r="E3449" t="b">
        <f t="shared" si="212"/>
        <v>1</v>
      </c>
      <c r="F3449" t="b">
        <f t="shared" si="213"/>
        <v>0</v>
      </c>
      <c r="G3449">
        <f t="shared" si="214"/>
        <v>25</v>
      </c>
      <c r="H3449" t="str">
        <f t="shared" si="215"/>
        <v/>
      </c>
    </row>
    <row r="3450" spans="2:8" x14ac:dyDescent="0.35">
      <c r="B3450" s="6">
        <v>3447</v>
      </c>
      <c r="C3450" t="str">
        <f>INDEX(state,MATCH(Bonus_StatAn!$B3450,Analysis!$A:$A,0))</f>
        <v>successful</v>
      </c>
      <c r="D3450" s="6">
        <f>INDEX(backers,MATCH(Bonus_StatAn!$B3450,Analysis!$A:$A,0))</f>
        <v>14</v>
      </c>
      <c r="E3450" t="b">
        <f t="shared" si="212"/>
        <v>1</v>
      </c>
      <c r="F3450" t="b">
        <f t="shared" si="213"/>
        <v>0</v>
      </c>
      <c r="G3450">
        <f t="shared" si="214"/>
        <v>14</v>
      </c>
      <c r="H3450" t="str">
        <f t="shared" si="215"/>
        <v/>
      </c>
    </row>
    <row r="3451" spans="2:8" x14ac:dyDescent="0.35">
      <c r="B3451" s="6">
        <v>3448</v>
      </c>
      <c r="C3451" t="str">
        <f>INDEX(state,MATCH(Bonus_StatAn!$B3451,Analysis!$A:$A,0))</f>
        <v>successful</v>
      </c>
      <c r="D3451" s="6">
        <f>INDEX(backers,MATCH(Bonus_StatAn!$B3451,Analysis!$A:$A,0))</f>
        <v>45</v>
      </c>
      <c r="E3451" t="b">
        <f t="shared" si="212"/>
        <v>1</v>
      </c>
      <c r="F3451" t="b">
        <f t="shared" si="213"/>
        <v>0</v>
      </c>
      <c r="G3451">
        <f t="shared" si="214"/>
        <v>45</v>
      </c>
      <c r="H3451" t="str">
        <f t="shared" si="215"/>
        <v/>
      </c>
    </row>
    <row r="3452" spans="2:8" x14ac:dyDescent="0.35">
      <c r="B3452" s="6">
        <v>3449</v>
      </c>
      <c r="C3452" t="str">
        <f>INDEX(state,MATCH(Bonus_StatAn!$B3452,Analysis!$A:$A,0))</f>
        <v>successful</v>
      </c>
      <c r="D3452" s="6">
        <f>INDEX(backers,MATCH(Bonus_StatAn!$B3452,Analysis!$A:$A,0))</f>
        <v>20</v>
      </c>
      <c r="E3452" t="b">
        <f t="shared" si="212"/>
        <v>1</v>
      </c>
      <c r="F3452" t="b">
        <f t="shared" si="213"/>
        <v>0</v>
      </c>
      <c r="G3452">
        <f t="shared" si="214"/>
        <v>20</v>
      </c>
      <c r="H3452" t="str">
        <f t="shared" si="215"/>
        <v/>
      </c>
    </row>
    <row r="3453" spans="2:8" x14ac:dyDescent="0.35">
      <c r="B3453" s="6">
        <v>3450</v>
      </c>
      <c r="C3453" t="str">
        <f>INDEX(state,MATCH(Bonus_StatAn!$B3453,Analysis!$A:$A,0))</f>
        <v>successful</v>
      </c>
      <c r="D3453" s="6">
        <f>INDEX(backers,MATCH(Bonus_StatAn!$B3453,Analysis!$A:$A,0))</f>
        <v>39</v>
      </c>
      <c r="E3453" t="b">
        <f t="shared" si="212"/>
        <v>1</v>
      </c>
      <c r="F3453" t="b">
        <f t="shared" si="213"/>
        <v>0</v>
      </c>
      <c r="G3453">
        <f t="shared" si="214"/>
        <v>39</v>
      </c>
      <c r="H3453" t="str">
        <f t="shared" si="215"/>
        <v/>
      </c>
    </row>
    <row r="3454" spans="2:8" x14ac:dyDescent="0.35">
      <c r="B3454" s="6">
        <v>3451</v>
      </c>
      <c r="C3454" t="str">
        <f>INDEX(state,MATCH(Bonus_StatAn!$B3454,Analysis!$A:$A,0))</f>
        <v>successful</v>
      </c>
      <c r="D3454" s="6">
        <f>INDEX(backers,MATCH(Bonus_StatAn!$B3454,Analysis!$A:$A,0))</f>
        <v>16</v>
      </c>
      <c r="E3454" t="b">
        <f t="shared" si="212"/>
        <v>1</v>
      </c>
      <c r="F3454" t="b">
        <f t="shared" si="213"/>
        <v>0</v>
      </c>
      <c r="G3454">
        <f t="shared" si="214"/>
        <v>16</v>
      </c>
      <c r="H3454" t="str">
        <f t="shared" si="215"/>
        <v/>
      </c>
    </row>
    <row r="3455" spans="2:8" x14ac:dyDescent="0.35">
      <c r="B3455" s="6">
        <v>3452</v>
      </c>
      <c r="C3455" t="str">
        <f>INDEX(state,MATCH(Bonus_StatAn!$B3455,Analysis!$A:$A,0))</f>
        <v>successful</v>
      </c>
      <c r="D3455" s="6">
        <f>INDEX(backers,MATCH(Bonus_StatAn!$B3455,Analysis!$A:$A,0))</f>
        <v>37</v>
      </c>
      <c r="E3455" t="b">
        <f t="shared" si="212"/>
        <v>1</v>
      </c>
      <c r="F3455" t="b">
        <f t="shared" si="213"/>
        <v>0</v>
      </c>
      <c r="G3455">
        <f t="shared" si="214"/>
        <v>37</v>
      </c>
      <c r="H3455" t="str">
        <f t="shared" si="215"/>
        <v/>
      </c>
    </row>
    <row r="3456" spans="2:8" x14ac:dyDescent="0.35">
      <c r="B3456" s="6">
        <v>3453</v>
      </c>
      <c r="C3456" t="str">
        <f>INDEX(state,MATCH(Bonus_StatAn!$B3456,Analysis!$A:$A,0))</f>
        <v>successful</v>
      </c>
      <c r="D3456" s="6">
        <f>INDEX(backers,MATCH(Bonus_StatAn!$B3456,Analysis!$A:$A,0))</f>
        <v>14</v>
      </c>
      <c r="E3456" t="b">
        <f t="shared" si="212"/>
        <v>1</v>
      </c>
      <c r="F3456" t="b">
        <f t="shared" si="213"/>
        <v>0</v>
      </c>
      <c r="G3456">
        <f t="shared" si="214"/>
        <v>14</v>
      </c>
      <c r="H3456" t="str">
        <f t="shared" si="215"/>
        <v/>
      </c>
    </row>
    <row r="3457" spans="2:8" x14ac:dyDescent="0.35">
      <c r="B3457" s="6">
        <v>3454</v>
      </c>
      <c r="C3457" t="str">
        <f>INDEX(state,MATCH(Bonus_StatAn!$B3457,Analysis!$A:$A,0))</f>
        <v>successful</v>
      </c>
      <c r="D3457" s="6">
        <f>INDEX(backers,MATCH(Bonus_StatAn!$B3457,Analysis!$A:$A,0))</f>
        <v>21</v>
      </c>
      <c r="E3457" t="b">
        <f t="shared" si="212"/>
        <v>1</v>
      </c>
      <c r="F3457" t="b">
        <f t="shared" si="213"/>
        <v>0</v>
      </c>
      <c r="G3457">
        <f t="shared" si="214"/>
        <v>21</v>
      </c>
      <c r="H3457" t="str">
        <f t="shared" si="215"/>
        <v/>
      </c>
    </row>
    <row r="3458" spans="2:8" x14ac:dyDescent="0.35">
      <c r="B3458" s="6">
        <v>3455</v>
      </c>
      <c r="C3458" t="str">
        <f>INDEX(state,MATCH(Bonus_StatAn!$B3458,Analysis!$A:$A,0))</f>
        <v>successful</v>
      </c>
      <c r="D3458" s="6">
        <f>INDEX(backers,MATCH(Bonus_StatAn!$B3458,Analysis!$A:$A,0))</f>
        <v>69</v>
      </c>
      <c r="E3458" t="b">
        <f t="shared" si="212"/>
        <v>1</v>
      </c>
      <c r="F3458" t="b">
        <f t="shared" si="213"/>
        <v>0</v>
      </c>
      <c r="G3458">
        <f t="shared" si="214"/>
        <v>69</v>
      </c>
      <c r="H3458" t="str">
        <f t="shared" si="215"/>
        <v/>
      </c>
    </row>
    <row r="3459" spans="2:8" x14ac:dyDescent="0.35">
      <c r="B3459" s="6">
        <v>3456</v>
      </c>
      <c r="C3459" t="str">
        <f>INDEX(state,MATCH(Bonus_StatAn!$B3459,Analysis!$A:$A,0))</f>
        <v>successful</v>
      </c>
      <c r="D3459" s="6">
        <f>INDEX(backers,MATCH(Bonus_StatAn!$B3459,Analysis!$A:$A,0))</f>
        <v>16</v>
      </c>
      <c r="E3459" t="b">
        <f t="shared" si="212"/>
        <v>1</v>
      </c>
      <c r="F3459" t="b">
        <f t="shared" si="213"/>
        <v>0</v>
      </c>
      <c r="G3459">
        <f t="shared" si="214"/>
        <v>16</v>
      </c>
      <c r="H3459" t="str">
        <f t="shared" si="215"/>
        <v/>
      </c>
    </row>
    <row r="3460" spans="2:8" x14ac:dyDescent="0.35">
      <c r="B3460" s="6">
        <v>3457</v>
      </c>
      <c r="C3460" t="str">
        <f>INDEX(state,MATCH(Bonus_StatAn!$B3460,Analysis!$A:$A,0))</f>
        <v>successful</v>
      </c>
      <c r="D3460" s="6">
        <f>INDEX(backers,MATCH(Bonus_StatAn!$B3460,Analysis!$A:$A,0))</f>
        <v>55</v>
      </c>
      <c r="E3460" t="b">
        <f t="shared" ref="E3460:E3523" si="216">$C3460="successful"</f>
        <v>1</v>
      </c>
      <c r="F3460" t="b">
        <f t="shared" ref="F3460:F3523" si="217">OR($C3460="canceled", $C3460="failed")</f>
        <v>0</v>
      </c>
      <c r="G3460">
        <f t="shared" ref="G3460:G3523" si="218">IF($E3460, D3460, "")</f>
        <v>55</v>
      </c>
      <c r="H3460" t="str">
        <f t="shared" ref="H3460:H3523" si="219">IF(F3460, D3460, "")</f>
        <v/>
      </c>
    </row>
    <row r="3461" spans="2:8" x14ac:dyDescent="0.35">
      <c r="B3461" s="6">
        <v>3458</v>
      </c>
      <c r="C3461" t="str">
        <f>INDEX(state,MATCH(Bonus_StatAn!$B3461,Analysis!$A:$A,0))</f>
        <v>successful</v>
      </c>
      <c r="D3461" s="6">
        <f>INDEX(backers,MATCH(Bonus_StatAn!$B3461,Analysis!$A:$A,0))</f>
        <v>27</v>
      </c>
      <c r="E3461" t="b">
        <f t="shared" si="216"/>
        <v>1</v>
      </c>
      <c r="F3461" t="b">
        <f t="shared" si="217"/>
        <v>0</v>
      </c>
      <c r="G3461">
        <f t="shared" si="218"/>
        <v>27</v>
      </c>
      <c r="H3461" t="str">
        <f t="shared" si="219"/>
        <v/>
      </c>
    </row>
    <row r="3462" spans="2:8" x14ac:dyDescent="0.35">
      <c r="B3462" s="6">
        <v>3459</v>
      </c>
      <c r="C3462" t="str">
        <f>INDEX(state,MATCH(Bonus_StatAn!$B3462,Analysis!$A:$A,0))</f>
        <v>successful</v>
      </c>
      <c r="D3462" s="6">
        <f>INDEX(backers,MATCH(Bonus_StatAn!$B3462,Analysis!$A:$A,0))</f>
        <v>36</v>
      </c>
      <c r="E3462" t="b">
        <f t="shared" si="216"/>
        <v>1</v>
      </c>
      <c r="F3462" t="b">
        <f t="shared" si="217"/>
        <v>0</v>
      </c>
      <c r="G3462">
        <f t="shared" si="218"/>
        <v>36</v>
      </c>
      <c r="H3462" t="str">
        <f t="shared" si="219"/>
        <v/>
      </c>
    </row>
    <row r="3463" spans="2:8" x14ac:dyDescent="0.35">
      <c r="B3463" s="6">
        <v>3460</v>
      </c>
      <c r="C3463" t="str">
        <f>INDEX(state,MATCH(Bonus_StatAn!$B3463,Analysis!$A:$A,0))</f>
        <v>successful</v>
      </c>
      <c r="D3463" s="6">
        <f>INDEX(backers,MATCH(Bonus_StatAn!$B3463,Analysis!$A:$A,0))</f>
        <v>19</v>
      </c>
      <c r="E3463" t="b">
        <f t="shared" si="216"/>
        <v>1</v>
      </c>
      <c r="F3463" t="b">
        <f t="shared" si="217"/>
        <v>0</v>
      </c>
      <c r="G3463">
        <f t="shared" si="218"/>
        <v>19</v>
      </c>
      <c r="H3463" t="str">
        <f t="shared" si="219"/>
        <v/>
      </c>
    </row>
    <row r="3464" spans="2:8" x14ac:dyDescent="0.35">
      <c r="B3464" s="6">
        <v>3461</v>
      </c>
      <c r="C3464" t="str">
        <f>INDEX(state,MATCH(Bonus_StatAn!$B3464,Analysis!$A:$A,0))</f>
        <v>successful</v>
      </c>
      <c r="D3464" s="6">
        <f>INDEX(backers,MATCH(Bonus_StatAn!$B3464,Analysis!$A:$A,0))</f>
        <v>12</v>
      </c>
      <c r="E3464" t="b">
        <f t="shared" si="216"/>
        <v>1</v>
      </c>
      <c r="F3464" t="b">
        <f t="shared" si="217"/>
        <v>0</v>
      </c>
      <c r="G3464">
        <f t="shared" si="218"/>
        <v>12</v>
      </c>
      <c r="H3464" t="str">
        <f t="shared" si="219"/>
        <v/>
      </c>
    </row>
    <row r="3465" spans="2:8" x14ac:dyDescent="0.35">
      <c r="B3465" s="6">
        <v>3462</v>
      </c>
      <c r="C3465" t="str">
        <f>INDEX(state,MATCH(Bonus_StatAn!$B3465,Analysis!$A:$A,0))</f>
        <v>successful</v>
      </c>
      <c r="D3465" s="6">
        <f>INDEX(backers,MATCH(Bonus_StatAn!$B3465,Analysis!$A:$A,0))</f>
        <v>17</v>
      </c>
      <c r="E3465" t="b">
        <f t="shared" si="216"/>
        <v>1</v>
      </c>
      <c r="F3465" t="b">
        <f t="shared" si="217"/>
        <v>0</v>
      </c>
      <c r="G3465">
        <f t="shared" si="218"/>
        <v>17</v>
      </c>
      <c r="H3465" t="str">
        <f t="shared" si="219"/>
        <v/>
      </c>
    </row>
    <row r="3466" spans="2:8" x14ac:dyDescent="0.35">
      <c r="B3466" s="6">
        <v>3463</v>
      </c>
      <c r="C3466" t="str">
        <f>INDEX(state,MATCH(Bonus_StatAn!$B3466,Analysis!$A:$A,0))</f>
        <v>successful</v>
      </c>
      <c r="D3466" s="6">
        <f>INDEX(backers,MATCH(Bonus_StatAn!$B3466,Analysis!$A:$A,0))</f>
        <v>114</v>
      </c>
      <c r="E3466" t="b">
        <f t="shared" si="216"/>
        <v>1</v>
      </c>
      <c r="F3466" t="b">
        <f t="shared" si="217"/>
        <v>0</v>
      </c>
      <c r="G3466">
        <f t="shared" si="218"/>
        <v>114</v>
      </c>
      <c r="H3466" t="str">
        <f t="shared" si="219"/>
        <v/>
      </c>
    </row>
    <row r="3467" spans="2:8" x14ac:dyDescent="0.35">
      <c r="B3467" s="6">
        <v>3464</v>
      </c>
      <c r="C3467" t="str">
        <f>INDEX(state,MATCH(Bonus_StatAn!$B3467,Analysis!$A:$A,0))</f>
        <v>successful</v>
      </c>
      <c r="D3467" s="6">
        <f>INDEX(backers,MATCH(Bonus_StatAn!$B3467,Analysis!$A:$A,0))</f>
        <v>93</v>
      </c>
      <c r="E3467" t="b">
        <f t="shared" si="216"/>
        <v>1</v>
      </c>
      <c r="F3467" t="b">
        <f t="shared" si="217"/>
        <v>0</v>
      </c>
      <c r="G3467">
        <f t="shared" si="218"/>
        <v>93</v>
      </c>
      <c r="H3467" t="str">
        <f t="shared" si="219"/>
        <v/>
      </c>
    </row>
    <row r="3468" spans="2:8" x14ac:dyDescent="0.35">
      <c r="B3468" s="6">
        <v>3465</v>
      </c>
      <c r="C3468" t="str">
        <f>INDEX(state,MATCH(Bonus_StatAn!$B3468,Analysis!$A:$A,0))</f>
        <v>successful</v>
      </c>
      <c r="D3468" s="6">
        <f>INDEX(backers,MATCH(Bonus_StatAn!$B3468,Analysis!$A:$A,0))</f>
        <v>36</v>
      </c>
      <c r="E3468" t="b">
        <f t="shared" si="216"/>
        <v>1</v>
      </c>
      <c r="F3468" t="b">
        <f t="shared" si="217"/>
        <v>0</v>
      </c>
      <c r="G3468">
        <f t="shared" si="218"/>
        <v>36</v>
      </c>
      <c r="H3468" t="str">
        <f t="shared" si="219"/>
        <v/>
      </c>
    </row>
    <row r="3469" spans="2:8" x14ac:dyDescent="0.35">
      <c r="B3469" s="6">
        <v>3466</v>
      </c>
      <c r="C3469" t="str">
        <f>INDEX(state,MATCH(Bonus_StatAn!$B3469,Analysis!$A:$A,0))</f>
        <v>successful</v>
      </c>
      <c r="D3469" s="6">
        <f>INDEX(backers,MATCH(Bonus_StatAn!$B3469,Analysis!$A:$A,0))</f>
        <v>61</v>
      </c>
      <c r="E3469" t="b">
        <f t="shared" si="216"/>
        <v>1</v>
      </c>
      <c r="F3469" t="b">
        <f t="shared" si="217"/>
        <v>0</v>
      </c>
      <c r="G3469">
        <f t="shared" si="218"/>
        <v>61</v>
      </c>
      <c r="H3469" t="str">
        <f t="shared" si="219"/>
        <v/>
      </c>
    </row>
    <row r="3470" spans="2:8" x14ac:dyDescent="0.35">
      <c r="B3470" s="6">
        <v>3467</v>
      </c>
      <c r="C3470" t="str">
        <f>INDEX(state,MATCH(Bonus_StatAn!$B3470,Analysis!$A:$A,0))</f>
        <v>successful</v>
      </c>
      <c r="D3470" s="6">
        <f>INDEX(backers,MATCH(Bonus_StatAn!$B3470,Analysis!$A:$A,0))</f>
        <v>47</v>
      </c>
      <c r="E3470" t="b">
        <f t="shared" si="216"/>
        <v>1</v>
      </c>
      <c r="F3470" t="b">
        <f t="shared" si="217"/>
        <v>0</v>
      </c>
      <c r="G3470">
        <f t="shared" si="218"/>
        <v>47</v>
      </c>
      <c r="H3470" t="str">
        <f t="shared" si="219"/>
        <v/>
      </c>
    </row>
    <row r="3471" spans="2:8" x14ac:dyDescent="0.35">
      <c r="B3471" s="6">
        <v>3468</v>
      </c>
      <c r="C3471" t="str">
        <f>INDEX(state,MATCH(Bonus_StatAn!$B3471,Analysis!$A:$A,0))</f>
        <v>successful</v>
      </c>
      <c r="D3471" s="6">
        <f>INDEX(backers,MATCH(Bonus_StatAn!$B3471,Analysis!$A:$A,0))</f>
        <v>17</v>
      </c>
      <c r="E3471" t="b">
        <f t="shared" si="216"/>
        <v>1</v>
      </c>
      <c r="F3471" t="b">
        <f t="shared" si="217"/>
        <v>0</v>
      </c>
      <c r="G3471">
        <f t="shared" si="218"/>
        <v>17</v>
      </c>
      <c r="H3471" t="str">
        <f t="shared" si="219"/>
        <v/>
      </c>
    </row>
    <row r="3472" spans="2:8" x14ac:dyDescent="0.35">
      <c r="B3472" s="6">
        <v>3469</v>
      </c>
      <c r="C3472" t="str">
        <f>INDEX(state,MATCH(Bonus_StatAn!$B3472,Analysis!$A:$A,0))</f>
        <v>successful</v>
      </c>
      <c r="D3472" s="6">
        <f>INDEX(backers,MATCH(Bonus_StatAn!$B3472,Analysis!$A:$A,0))</f>
        <v>63</v>
      </c>
      <c r="E3472" t="b">
        <f t="shared" si="216"/>
        <v>1</v>
      </c>
      <c r="F3472" t="b">
        <f t="shared" si="217"/>
        <v>0</v>
      </c>
      <c r="G3472">
        <f t="shared" si="218"/>
        <v>63</v>
      </c>
      <c r="H3472" t="str">
        <f t="shared" si="219"/>
        <v/>
      </c>
    </row>
    <row r="3473" spans="2:8" x14ac:dyDescent="0.35">
      <c r="B3473" s="6">
        <v>3470</v>
      </c>
      <c r="C3473" t="str">
        <f>INDEX(state,MATCH(Bonus_StatAn!$B3473,Analysis!$A:$A,0))</f>
        <v>successful</v>
      </c>
      <c r="D3473" s="6">
        <f>INDEX(backers,MATCH(Bonus_StatAn!$B3473,Analysis!$A:$A,0))</f>
        <v>9</v>
      </c>
      <c r="E3473" t="b">
        <f t="shared" si="216"/>
        <v>1</v>
      </c>
      <c r="F3473" t="b">
        <f t="shared" si="217"/>
        <v>0</v>
      </c>
      <c r="G3473">
        <f t="shared" si="218"/>
        <v>9</v>
      </c>
      <c r="H3473" t="str">
        <f t="shared" si="219"/>
        <v/>
      </c>
    </row>
    <row r="3474" spans="2:8" x14ac:dyDescent="0.35">
      <c r="B3474" s="6">
        <v>3471</v>
      </c>
      <c r="C3474" t="str">
        <f>INDEX(state,MATCH(Bonus_StatAn!$B3474,Analysis!$A:$A,0))</f>
        <v>successful</v>
      </c>
      <c r="D3474" s="6">
        <f>INDEX(backers,MATCH(Bonus_StatAn!$B3474,Analysis!$A:$A,0))</f>
        <v>30</v>
      </c>
      <c r="E3474" t="b">
        <f t="shared" si="216"/>
        <v>1</v>
      </c>
      <c r="F3474" t="b">
        <f t="shared" si="217"/>
        <v>0</v>
      </c>
      <c r="G3474">
        <f t="shared" si="218"/>
        <v>30</v>
      </c>
      <c r="H3474" t="str">
        <f t="shared" si="219"/>
        <v/>
      </c>
    </row>
    <row r="3475" spans="2:8" x14ac:dyDescent="0.35">
      <c r="B3475" s="6">
        <v>3472</v>
      </c>
      <c r="C3475" t="str">
        <f>INDEX(state,MATCH(Bonus_StatAn!$B3475,Analysis!$A:$A,0))</f>
        <v>successful</v>
      </c>
      <c r="D3475" s="6">
        <f>INDEX(backers,MATCH(Bonus_StatAn!$B3475,Analysis!$A:$A,0))</f>
        <v>23</v>
      </c>
      <c r="E3475" t="b">
        <f t="shared" si="216"/>
        <v>1</v>
      </c>
      <c r="F3475" t="b">
        <f t="shared" si="217"/>
        <v>0</v>
      </c>
      <c r="G3475">
        <f t="shared" si="218"/>
        <v>23</v>
      </c>
      <c r="H3475" t="str">
        <f t="shared" si="219"/>
        <v/>
      </c>
    </row>
    <row r="3476" spans="2:8" x14ac:dyDescent="0.35">
      <c r="B3476" s="6">
        <v>3473</v>
      </c>
      <c r="C3476" t="str">
        <f>INDEX(state,MATCH(Bonus_StatAn!$B3476,Analysis!$A:$A,0))</f>
        <v>successful</v>
      </c>
      <c r="D3476" s="6">
        <f>INDEX(backers,MATCH(Bonus_StatAn!$B3476,Analysis!$A:$A,0))</f>
        <v>33</v>
      </c>
      <c r="E3476" t="b">
        <f t="shared" si="216"/>
        <v>1</v>
      </c>
      <c r="F3476" t="b">
        <f t="shared" si="217"/>
        <v>0</v>
      </c>
      <c r="G3476">
        <f t="shared" si="218"/>
        <v>33</v>
      </c>
      <c r="H3476" t="str">
        <f t="shared" si="219"/>
        <v/>
      </c>
    </row>
    <row r="3477" spans="2:8" x14ac:dyDescent="0.35">
      <c r="B3477" s="6">
        <v>3474</v>
      </c>
      <c r="C3477" t="str">
        <f>INDEX(state,MATCH(Bonus_StatAn!$B3477,Analysis!$A:$A,0))</f>
        <v>successful</v>
      </c>
      <c r="D3477" s="6">
        <f>INDEX(backers,MATCH(Bonus_StatAn!$B3477,Analysis!$A:$A,0))</f>
        <v>39</v>
      </c>
      <c r="E3477" t="b">
        <f t="shared" si="216"/>
        <v>1</v>
      </c>
      <c r="F3477" t="b">
        <f t="shared" si="217"/>
        <v>0</v>
      </c>
      <c r="G3477">
        <f t="shared" si="218"/>
        <v>39</v>
      </c>
      <c r="H3477" t="str">
        <f t="shared" si="219"/>
        <v/>
      </c>
    </row>
    <row r="3478" spans="2:8" x14ac:dyDescent="0.35">
      <c r="B3478" s="6">
        <v>3475</v>
      </c>
      <c r="C3478" t="str">
        <f>INDEX(state,MATCH(Bonus_StatAn!$B3478,Analysis!$A:$A,0))</f>
        <v>successful</v>
      </c>
      <c r="D3478" s="6">
        <f>INDEX(backers,MATCH(Bonus_StatAn!$B3478,Analysis!$A:$A,0))</f>
        <v>17</v>
      </c>
      <c r="E3478" t="b">
        <f t="shared" si="216"/>
        <v>1</v>
      </c>
      <c r="F3478" t="b">
        <f t="shared" si="217"/>
        <v>0</v>
      </c>
      <c r="G3478">
        <f t="shared" si="218"/>
        <v>17</v>
      </c>
      <c r="H3478" t="str">
        <f t="shared" si="219"/>
        <v/>
      </c>
    </row>
    <row r="3479" spans="2:8" x14ac:dyDescent="0.35">
      <c r="B3479" s="6">
        <v>3476</v>
      </c>
      <c r="C3479" t="str">
        <f>INDEX(state,MATCH(Bonus_StatAn!$B3479,Analysis!$A:$A,0))</f>
        <v>successful</v>
      </c>
      <c r="D3479" s="6">
        <f>INDEX(backers,MATCH(Bonus_StatAn!$B3479,Analysis!$A:$A,0))</f>
        <v>6</v>
      </c>
      <c r="E3479" t="b">
        <f t="shared" si="216"/>
        <v>1</v>
      </c>
      <c r="F3479" t="b">
        <f t="shared" si="217"/>
        <v>0</v>
      </c>
      <c r="G3479">
        <f t="shared" si="218"/>
        <v>6</v>
      </c>
      <c r="H3479" t="str">
        <f t="shared" si="219"/>
        <v/>
      </c>
    </row>
    <row r="3480" spans="2:8" x14ac:dyDescent="0.35">
      <c r="B3480" s="6">
        <v>3477</v>
      </c>
      <c r="C3480" t="str">
        <f>INDEX(state,MATCH(Bonus_StatAn!$B3480,Analysis!$A:$A,0))</f>
        <v>successful</v>
      </c>
      <c r="D3480" s="6">
        <f>INDEX(backers,MATCH(Bonus_StatAn!$B3480,Analysis!$A:$A,0))</f>
        <v>39</v>
      </c>
      <c r="E3480" t="b">
        <f t="shared" si="216"/>
        <v>1</v>
      </c>
      <c r="F3480" t="b">
        <f t="shared" si="217"/>
        <v>0</v>
      </c>
      <c r="G3480">
        <f t="shared" si="218"/>
        <v>39</v>
      </c>
      <c r="H3480" t="str">
        <f t="shared" si="219"/>
        <v/>
      </c>
    </row>
    <row r="3481" spans="2:8" x14ac:dyDescent="0.35">
      <c r="B3481" s="6">
        <v>3478</v>
      </c>
      <c r="C3481" t="str">
        <f>INDEX(state,MATCH(Bonus_StatAn!$B3481,Analysis!$A:$A,0))</f>
        <v>successful</v>
      </c>
      <c r="D3481" s="6">
        <f>INDEX(backers,MATCH(Bonus_StatAn!$B3481,Analysis!$A:$A,0))</f>
        <v>57</v>
      </c>
      <c r="E3481" t="b">
        <f t="shared" si="216"/>
        <v>1</v>
      </c>
      <c r="F3481" t="b">
        <f t="shared" si="217"/>
        <v>0</v>
      </c>
      <c r="G3481">
        <f t="shared" si="218"/>
        <v>57</v>
      </c>
      <c r="H3481" t="str">
        <f t="shared" si="219"/>
        <v/>
      </c>
    </row>
    <row r="3482" spans="2:8" x14ac:dyDescent="0.35">
      <c r="B3482" s="6">
        <v>3479</v>
      </c>
      <c r="C3482" t="str">
        <f>INDEX(state,MATCH(Bonus_StatAn!$B3482,Analysis!$A:$A,0))</f>
        <v>successful</v>
      </c>
      <c r="D3482" s="6">
        <f>INDEX(backers,MATCH(Bonus_StatAn!$B3482,Analysis!$A:$A,0))</f>
        <v>56</v>
      </c>
      <c r="E3482" t="b">
        <f t="shared" si="216"/>
        <v>1</v>
      </c>
      <c r="F3482" t="b">
        <f t="shared" si="217"/>
        <v>0</v>
      </c>
      <c r="G3482">
        <f t="shared" si="218"/>
        <v>56</v>
      </c>
      <c r="H3482" t="str">
        <f t="shared" si="219"/>
        <v/>
      </c>
    </row>
    <row r="3483" spans="2:8" x14ac:dyDescent="0.35">
      <c r="B3483" s="6">
        <v>3480</v>
      </c>
      <c r="C3483" t="str">
        <f>INDEX(state,MATCH(Bonus_StatAn!$B3483,Analysis!$A:$A,0))</f>
        <v>successful</v>
      </c>
      <c r="D3483" s="6">
        <f>INDEX(backers,MATCH(Bonus_StatAn!$B3483,Analysis!$A:$A,0))</f>
        <v>13</v>
      </c>
      <c r="E3483" t="b">
        <f t="shared" si="216"/>
        <v>1</v>
      </c>
      <c r="F3483" t="b">
        <f t="shared" si="217"/>
        <v>0</v>
      </c>
      <c r="G3483">
        <f t="shared" si="218"/>
        <v>13</v>
      </c>
      <c r="H3483" t="str">
        <f t="shared" si="219"/>
        <v/>
      </c>
    </row>
    <row r="3484" spans="2:8" x14ac:dyDescent="0.35">
      <c r="B3484" s="6">
        <v>3481</v>
      </c>
      <c r="C3484" t="str">
        <f>INDEX(state,MATCH(Bonus_StatAn!$B3484,Analysis!$A:$A,0))</f>
        <v>successful</v>
      </c>
      <c r="D3484" s="6">
        <f>INDEX(backers,MATCH(Bonus_StatAn!$B3484,Analysis!$A:$A,0))</f>
        <v>95</v>
      </c>
      <c r="E3484" t="b">
        <f t="shared" si="216"/>
        <v>1</v>
      </c>
      <c r="F3484" t="b">
        <f t="shared" si="217"/>
        <v>0</v>
      </c>
      <c r="G3484">
        <f t="shared" si="218"/>
        <v>95</v>
      </c>
      <c r="H3484" t="str">
        <f t="shared" si="219"/>
        <v/>
      </c>
    </row>
    <row r="3485" spans="2:8" x14ac:dyDescent="0.35">
      <c r="B3485" s="6">
        <v>3482</v>
      </c>
      <c r="C3485" t="str">
        <f>INDEX(state,MATCH(Bonus_StatAn!$B3485,Analysis!$A:$A,0))</f>
        <v>successful</v>
      </c>
      <c r="D3485" s="6">
        <f>INDEX(backers,MATCH(Bonus_StatAn!$B3485,Analysis!$A:$A,0))</f>
        <v>80</v>
      </c>
      <c r="E3485" t="b">
        <f t="shared" si="216"/>
        <v>1</v>
      </c>
      <c r="F3485" t="b">
        <f t="shared" si="217"/>
        <v>0</v>
      </c>
      <c r="G3485">
        <f t="shared" si="218"/>
        <v>80</v>
      </c>
      <c r="H3485" t="str">
        <f t="shared" si="219"/>
        <v/>
      </c>
    </row>
    <row r="3486" spans="2:8" x14ac:dyDescent="0.35">
      <c r="B3486" s="6">
        <v>3483</v>
      </c>
      <c r="C3486" t="str">
        <f>INDEX(state,MATCH(Bonus_StatAn!$B3486,Analysis!$A:$A,0))</f>
        <v>successful</v>
      </c>
      <c r="D3486" s="6">
        <f>INDEX(backers,MATCH(Bonus_StatAn!$B3486,Analysis!$A:$A,0))</f>
        <v>133</v>
      </c>
      <c r="E3486" t="b">
        <f t="shared" si="216"/>
        <v>1</v>
      </c>
      <c r="F3486" t="b">
        <f t="shared" si="217"/>
        <v>0</v>
      </c>
      <c r="G3486">
        <f t="shared" si="218"/>
        <v>133</v>
      </c>
      <c r="H3486" t="str">
        <f t="shared" si="219"/>
        <v/>
      </c>
    </row>
    <row r="3487" spans="2:8" x14ac:dyDescent="0.35">
      <c r="B3487" s="6">
        <v>3484</v>
      </c>
      <c r="C3487" t="str">
        <f>INDEX(state,MATCH(Bonus_StatAn!$B3487,Analysis!$A:$A,0))</f>
        <v>successful</v>
      </c>
      <c r="D3487" s="6">
        <f>INDEX(backers,MATCH(Bonus_StatAn!$B3487,Analysis!$A:$A,0))</f>
        <v>44</v>
      </c>
      <c r="E3487" t="b">
        <f t="shared" si="216"/>
        <v>1</v>
      </c>
      <c r="F3487" t="b">
        <f t="shared" si="217"/>
        <v>0</v>
      </c>
      <c r="G3487">
        <f t="shared" si="218"/>
        <v>44</v>
      </c>
      <c r="H3487" t="str">
        <f t="shared" si="219"/>
        <v/>
      </c>
    </row>
    <row r="3488" spans="2:8" x14ac:dyDescent="0.35">
      <c r="B3488" s="6">
        <v>3485</v>
      </c>
      <c r="C3488" t="str">
        <f>INDEX(state,MATCH(Bonus_StatAn!$B3488,Analysis!$A:$A,0))</f>
        <v>successful</v>
      </c>
      <c r="D3488" s="6">
        <f>INDEX(backers,MATCH(Bonus_StatAn!$B3488,Analysis!$A:$A,0))</f>
        <v>30</v>
      </c>
      <c r="E3488" t="b">
        <f t="shared" si="216"/>
        <v>1</v>
      </c>
      <c r="F3488" t="b">
        <f t="shared" si="217"/>
        <v>0</v>
      </c>
      <c r="G3488">
        <f t="shared" si="218"/>
        <v>30</v>
      </c>
      <c r="H3488" t="str">
        <f t="shared" si="219"/>
        <v/>
      </c>
    </row>
    <row r="3489" spans="2:8" x14ac:dyDescent="0.35">
      <c r="B3489" s="6">
        <v>3486</v>
      </c>
      <c r="C3489" t="str">
        <f>INDEX(state,MATCH(Bonus_StatAn!$B3489,Analysis!$A:$A,0))</f>
        <v>successful</v>
      </c>
      <c r="D3489" s="6">
        <f>INDEX(backers,MATCH(Bonus_StatAn!$B3489,Analysis!$A:$A,0))</f>
        <v>56</v>
      </c>
      <c r="E3489" t="b">
        <f t="shared" si="216"/>
        <v>1</v>
      </c>
      <c r="F3489" t="b">
        <f t="shared" si="217"/>
        <v>0</v>
      </c>
      <c r="G3489">
        <f t="shared" si="218"/>
        <v>56</v>
      </c>
      <c r="H3489" t="str">
        <f t="shared" si="219"/>
        <v/>
      </c>
    </row>
    <row r="3490" spans="2:8" x14ac:dyDescent="0.35">
      <c r="B3490" s="6">
        <v>3487</v>
      </c>
      <c r="C3490" t="str">
        <f>INDEX(state,MATCH(Bonus_StatAn!$B3490,Analysis!$A:$A,0))</f>
        <v>successful</v>
      </c>
      <c r="D3490" s="6">
        <f>INDEX(backers,MATCH(Bonus_StatAn!$B3490,Analysis!$A:$A,0))</f>
        <v>66</v>
      </c>
      <c r="E3490" t="b">
        <f t="shared" si="216"/>
        <v>1</v>
      </c>
      <c r="F3490" t="b">
        <f t="shared" si="217"/>
        <v>0</v>
      </c>
      <c r="G3490">
        <f t="shared" si="218"/>
        <v>66</v>
      </c>
      <c r="H3490" t="str">
        <f t="shared" si="219"/>
        <v/>
      </c>
    </row>
    <row r="3491" spans="2:8" x14ac:dyDescent="0.35">
      <c r="B3491" s="6">
        <v>3488</v>
      </c>
      <c r="C3491" t="str">
        <f>INDEX(state,MATCH(Bonus_StatAn!$B3491,Analysis!$A:$A,0))</f>
        <v>successful</v>
      </c>
      <c r="D3491" s="6">
        <f>INDEX(backers,MATCH(Bonus_StatAn!$B3491,Analysis!$A:$A,0))</f>
        <v>29</v>
      </c>
      <c r="E3491" t="b">
        <f t="shared" si="216"/>
        <v>1</v>
      </c>
      <c r="F3491" t="b">
        <f t="shared" si="217"/>
        <v>0</v>
      </c>
      <c r="G3491">
        <f t="shared" si="218"/>
        <v>29</v>
      </c>
      <c r="H3491" t="str">
        <f t="shared" si="219"/>
        <v/>
      </c>
    </row>
    <row r="3492" spans="2:8" x14ac:dyDescent="0.35">
      <c r="B3492" s="6">
        <v>3489</v>
      </c>
      <c r="C3492" t="str">
        <f>INDEX(state,MATCH(Bonus_StatAn!$B3492,Analysis!$A:$A,0))</f>
        <v>successful</v>
      </c>
      <c r="D3492" s="6">
        <f>INDEX(backers,MATCH(Bonus_StatAn!$B3492,Analysis!$A:$A,0))</f>
        <v>72</v>
      </c>
      <c r="E3492" t="b">
        <f t="shared" si="216"/>
        <v>1</v>
      </c>
      <c r="F3492" t="b">
        <f t="shared" si="217"/>
        <v>0</v>
      </c>
      <c r="G3492">
        <f t="shared" si="218"/>
        <v>72</v>
      </c>
      <c r="H3492" t="str">
        <f t="shared" si="219"/>
        <v/>
      </c>
    </row>
    <row r="3493" spans="2:8" x14ac:dyDescent="0.35">
      <c r="B3493" s="6">
        <v>3490</v>
      </c>
      <c r="C3493" t="str">
        <f>INDEX(state,MATCH(Bonus_StatAn!$B3493,Analysis!$A:$A,0))</f>
        <v>successful</v>
      </c>
      <c r="D3493" s="6">
        <f>INDEX(backers,MATCH(Bonus_StatAn!$B3493,Analysis!$A:$A,0))</f>
        <v>27</v>
      </c>
      <c r="E3493" t="b">
        <f t="shared" si="216"/>
        <v>1</v>
      </c>
      <c r="F3493" t="b">
        <f t="shared" si="217"/>
        <v>0</v>
      </c>
      <c r="G3493">
        <f t="shared" si="218"/>
        <v>27</v>
      </c>
      <c r="H3493" t="str">
        <f t="shared" si="219"/>
        <v/>
      </c>
    </row>
    <row r="3494" spans="2:8" x14ac:dyDescent="0.35">
      <c r="B3494" s="6">
        <v>3491</v>
      </c>
      <c r="C3494" t="str">
        <f>INDEX(state,MATCH(Bonus_StatAn!$B3494,Analysis!$A:$A,0))</f>
        <v>successful</v>
      </c>
      <c r="D3494" s="6">
        <f>INDEX(backers,MATCH(Bonus_StatAn!$B3494,Analysis!$A:$A,0))</f>
        <v>10</v>
      </c>
      <c r="E3494" t="b">
        <f t="shared" si="216"/>
        <v>1</v>
      </c>
      <c r="F3494" t="b">
        <f t="shared" si="217"/>
        <v>0</v>
      </c>
      <c r="G3494">
        <f t="shared" si="218"/>
        <v>10</v>
      </c>
      <c r="H3494" t="str">
        <f t="shared" si="219"/>
        <v/>
      </c>
    </row>
    <row r="3495" spans="2:8" x14ac:dyDescent="0.35">
      <c r="B3495" s="6">
        <v>3492</v>
      </c>
      <c r="C3495" t="str">
        <f>INDEX(state,MATCH(Bonus_StatAn!$B3495,Analysis!$A:$A,0))</f>
        <v>successful</v>
      </c>
      <c r="D3495" s="6">
        <f>INDEX(backers,MATCH(Bonus_StatAn!$B3495,Analysis!$A:$A,0))</f>
        <v>35</v>
      </c>
      <c r="E3495" t="b">
        <f t="shared" si="216"/>
        <v>1</v>
      </c>
      <c r="F3495" t="b">
        <f t="shared" si="217"/>
        <v>0</v>
      </c>
      <c r="G3495">
        <f t="shared" si="218"/>
        <v>35</v>
      </c>
      <c r="H3495" t="str">
        <f t="shared" si="219"/>
        <v/>
      </c>
    </row>
    <row r="3496" spans="2:8" x14ac:dyDescent="0.35">
      <c r="B3496" s="6">
        <v>3493</v>
      </c>
      <c r="C3496" t="str">
        <f>INDEX(state,MATCH(Bonus_StatAn!$B3496,Analysis!$A:$A,0))</f>
        <v>successful</v>
      </c>
      <c r="D3496" s="6">
        <f>INDEX(backers,MATCH(Bonus_StatAn!$B3496,Analysis!$A:$A,0))</f>
        <v>29</v>
      </c>
      <c r="E3496" t="b">
        <f t="shared" si="216"/>
        <v>1</v>
      </c>
      <c r="F3496" t="b">
        <f t="shared" si="217"/>
        <v>0</v>
      </c>
      <c r="G3496">
        <f t="shared" si="218"/>
        <v>29</v>
      </c>
      <c r="H3496" t="str">
        <f t="shared" si="219"/>
        <v/>
      </c>
    </row>
    <row r="3497" spans="2:8" x14ac:dyDescent="0.35">
      <c r="B3497" s="6">
        <v>3494</v>
      </c>
      <c r="C3497" t="str">
        <f>INDEX(state,MATCH(Bonus_StatAn!$B3497,Analysis!$A:$A,0))</f>
        <v>successful</v>
      </c>
      <c r="D3497" s="6">
        <f>INDEX(backers,MATCH(Bonus_StatAn!$B3497,Analysis!$A:$A,0))</f>
        <v>13</v>
      </c>
      <c r="E3497" t="b">
        <f t="shared" si="216"/>
        <v>1</v>
      </c>
      <c r="F3497" t="b">
        <f t="shared" si="217"/>
        <v>0</v>
      </c>
      <c r="G3497">
        <f t="shared" si="218"/>
        <v>13</v>
      </c>
      <c r="H3497" t="str">
        <f t="shared" si="219"/>
        <v/>
      </c>
    </row>
    <row r="3498" spans="2:8" x14ac:dyDescent="0.35">
      <c r="B3498" s="6">
        <v>3495</v>
      </c>
      <c r="C3498" t="str">
        <f>INDEX(state,MATCH(Bonus_StatAn!$B3498,Analysis!$A:$A,0))</f>
        <v>successful</v>
      </c>
      <c r="D3498" s="6">
        <f>INDEX(backers,MATCH(Bonus_StatAn!$B3498,Analysis!$A:$A,0))</f>
        <v>72</v>
      </c>
      <c r="E3498" t="b">
        <f t="shared" si="216"/>
        <v>1</v>
      </c>
      <c r="F3498" t="b">
        <f t="shared" si="217"/>
        <v>0</v>
      </c>
      <c r="G3498">
        <f t="shared" si="218"/>
        <v>72</v>
      </c>
      <c r="H3498" t="str">
        <f t="shared" si="219"/>
        <v/>
      </c>
    </row>
    <row r="3499" spans="2:8" x14ac:dyDescent="0.35">
      <c r="B3499" s="6">
        <v>3496</v>
      </c>
      <c r="C3499" t="str">
        <f>INDEX(state,MATCH(Bonus_StatAn!$B3499,Analysis!$A:$A,0))</f>
        <v>successful</v>
      </c>
      <c r="D3499" s="6">
        <f>INDEX(backers,MATCH(Bonus_StatAn!$B3499,Analysis!$A:$A,0))</f>
        <v>78</v>
      </c>
      <c r="E3499" t="b">
        <f t="shared" si="216"/>
        <v>1</v>
      </c>
      <c r="F3499" t="b">
        <f t="shared" si="217"/>
        <v>0</v>
      </c>
      <c r="G3499">
        <f t="shared" si="218"/>
        <v>78</v>
      </c>
      <c r="H3499" t="str">
        <f t="shared" si="219"/>
        <v/>
      </c>
    </row>
    <row r="3500" spans="2:8" x14ac:dyDescent="0.35">
      <c r="B3500" s="6">
        <v>3497</v>
      </c>
      <c r="C3500" t="str">
        <f>INDEX(state,MATCH(Bonus_StatAn!$B3500,Analysis!$A:$A,0))</f>
        <v>successful</v>
      </c>
      <c r="D3500" s="6">
        <f>INDEX(backers,MATCH(Bonus_StatAn!$B3500,Analysis!$A:$A,0))</f>
        <v>49</v>
      </c>
      <c r="E3500" t="b">
        <f t="shared" si="216"/>
        <v>1</v>
      </c>
      <c r="F3500" t="b">
        <f t="shared" si="217"/>
        <v>0</v>
      </c>
      <c r="G3500">
        <f t="shared" si="218"/>
        <v>49</v>
      </c>
      <c r="H3500" t="str">
        <f t="shared" si="219"/>
        <v/>
      </c>
    </row>
    <row r="3501" spans="2:8" x14ac:dyDescent="0.35">
      <c r="B3501" s="6">
        <v>3498</v>
      </c>
      <c r="C3501" t="str">
        <f>INDEX(state,MATCH(Bonus_StatAn!$B3501,Analysis!$A:$A,0))</f>
        <v>successful</v>
      </c>
      <c r="D3501" s="6">
        <f>INDEX(backers,MATCH(Bonus_StatAn!$B3501,Analysis!$A:$A,0))</f>
        <v>42</v>
      </c>
      <c r="E3501" t="b">
        <f t="shared" si="216"/>
        <v>1</v>
      </c>
      <c r="F3501" t="b">
        <f t="shared" si="217"/>
        <v>0</v>
      </c>
      <c r="G3501">
        <f t="shared" si="218"/>
        <v>42</v>
      </c>
      <c r="H3501" t="str">
        <f t="shared" si="219"/>
        <v/>
      </c>
    </row>
    <row r="3502" spans="2:8" x14ac:dyDescent="0.35">
      <c r="B3502" s="6">
        <v>3499</v>
      </c>
      <c r="C3502" t="str">
        <f>INDEX(state,MATCH(Bonus_StatAn!$B3502,Analysis!$A:$A,0))</f>
        <v>successful</v>
      </c>
      <c r="D3502" s="6">
        <f>INDEX(backers,MATCH(Bonus_StatAn!$B3502,Analysis!$A:$A,0))</f>
        <v>35</v>
      </c>
      <c r="E3502" t="b">
        <f t="shared" si="216"/>
        <v>1</v>
      </c>
      <c r="F3502" t="b">
        <f t="shared" si="217"/>
        <v>0</v>
      </c>
      <c r="G3502">
        <f t="shared" si="218"/>
        <v>35</v>
      </c>
      <c r="H3502" t="str">
        <f t="shared" si="219"/>
        <v/>
      </c>
    </row>
    <row r="3503" spans="2:8" x14ac:dyDescent="0.35">
      <c r="B3503" s="6">
        <v>3500</v>
      </c>
      <c r="C3503" t="str">
        <f>INDEX(state,MATCH(Bonus_StatAn!$B3503,Analysis!$A:$A,0))</f>
        <v>successful</v>
      </c>
      <c r="D3503" s="6">
        <f>INDEX(backers,MATCH(Bonus_StatAn!$B3503,Analysis!$A:$A,0))</f>
        <v>42</v>
      </c>
      <c r="E3503" t="b">
        <f t="shared" si="216"/>
        <v>1</v>
      </c>
      <c r="F3503" t="b">
        <f t="shared" si="217"/>
        <v>0</v>
      </c>
      <c r="G3503">
        <f t="shared" si="218"/>
        <v>42</v>
      </c>
      <c r="H3503" t="str">
        <f t="shared" si="219"/>
        <v/>
      </c>
    </row>
    <row r="3504" spans="2:8" x14ac:dyDescent="0.35">
      <c r="B3504" s="6">
        <v>3501</v>
      </c>
      <c r="C3504" t="str">
        <f>INDEX(state,MATCH(Bonus_StatAn!$B3504,Analysis!$A:$A,0))</f>
        <v>successful</v>
      </c>
      <c r="D3504" s="6">
        <f>INDEX(backers,MATCH(Bonus_StatAn!$B3504,Analysis!$A:$A,0))</f>
        <v>42</v>
      </c>
      <c r="E3504" t="b">
        <f t="shared" si="216"/>
        <v>1</v>
      </c>
      <c r="F3504" t="b">
        <f t="shared" si="217"/>
        <v>0</v>
      </c>
      <c r="G3504">
        <f t="shared" si="218"/>
        <v>42</v>
      </c>
      <c r="H3504" t="str">
        <f t="shared" si="219"/>
        <v/>
      </c>
    </row>
    <row r="3505" spans="2:8" x14ac:dyDescent="0.35">
      <c r="B3505" s="6">
        <v>3502</v>
      </c>
      <c r="C3505" t="str">
        <f>INDEX(state,MATCH(Bonus_StatAn!$B3505,Analysis!$A:$A,0))</f>
        <v>successful</v>
      </c>
      <c r="D3505" s="6">
        <f>INDEX(backers,MATCH(Bonus_StatAn!$B3505,Analysis!$A:$A,0))</f>
        <v>31</v>
      </c>
      <c r="E3505" t="b">
        <f t="shared" si="216"/>
        <v>1</v>
      </c>
      <c r="F3505" t="b">
        <f t="shared" si="217"/>
        <v>0</v>
      </c>
      <c r="G3505">
        <f t="shared" si="218"/>
        <v>31</v>
      </c>
      <c r="H3505" t="str">
        <f t="shared" si="219"/>
        <v/>
      </c>
    </row>
    <row r="3506" spans="2:8" x14ac:dyDescent="0.35">
      <c r="B3506" s="6">
        <v>3503</v>
      </c>
      <c r="C3506" t="str">
        <f>INDEX(state,MATCH(Bonus_StatAn!$B3506,Analysis!$A:$A,0))</f>
        <v>successful</v>
      </c>
      <c r="D3506" s="6">
        <f>INDEX(backers,MATCH(Bonus_StatAn!$B3506,Analysis!$A:$A,0))</f>
        <v>38</v>
      </c>
      <c r="E3506" t="b">
        <f t="shared" si="216"/>
        <v>1</v>
      </c>
      <c r="F3506" t="b">
        <f t="shared" si="217"/>
        <v>0</v>
      </c>
      <c r="G3506">
        <f t="shared" si="218"/>
        <v>38</v>
      </c>
      <c r="H3506" t="str">
        <f t="shared" si="219"/>
        <v/>
      </c>
    </row>
    <row r="3507" spans="2:8" x14ac:dyDescent="0.35">
      <c r="B3507" s="6">
        <v>3504</v>
      </c>
      <c r="C3507" t="str">
        <f>INDEX(state,MATCH(Bonus_StatAn!$B3507,Analysis!$A:$A,0))</f>
        <v>successful</v>
      </c>
      <c r="D3507" s="6">
        <f>INDEX(backers,MATCH(Bonus_StatAn!$B3507,Analysis!$A:$A,0))</f>
        <v>8</v>
      </c>
      <c r="E3507" t="b">
        <f t="shared" si="216"/>
        <v>1</v>
      </c>
      <c r="F3507" t="b">
        <f t="shared" si="217"/>
        <v>0</v>
      </c>
      <c r="G3507">
        <f t="shared" si="218"/>
        <v>8</v>
      </c>
      <c r="H3507" t="str">
        <f t="shared" si="219"/>
        <v/>
      </c>
    </row>
    <row r="3508" spans="2:8" x14ac:dyDescent="0.35">
      <c r="B3508" s="6">
        <v>3505</v>
      </c>
      <c r="C3508" t="str">
        <f>INDEX(state,MATCH(Bonus_StatAn!$B3508,Analysis!$A:$A,0))</f>
        <v>successful</v>
      </c>
      <c r="D3508" s="6">
        <f>INDEX(backers,MATCH(Bonus_StatAn!$B3508,Analysis!$A:$A,0))</f>
        <v>39</v>
      </c>
      <c r="E3508" t="b">
        <f t="shared" si="216"/>
        <v>1</v>
      </c>
      <c r="F3508" t="b">
        <f t="shared" si="217"/>
        <v>0</v>
      </c>
      <c r="G3508">
        <f t="shared" si="218"/>
        <v>39</v>
      </c>
      <c r="H3508" t="str">
        <f t="shared" si="219"/>
        <v/>
      </c>
    </row>
    <row r="3509" spans="2:8" x14ac:dyDescent="0.35">
      <c r="B3509" s="6">
        <v>3506</v>
      </c>
      <c r="C3509" t="str">
        <f>INDEX(state,MATCH(Bonus_StatAn!$B3509,Analysis!$A:$A,0))</f>
        <v>successful</v>
      </c>
      <c r="D3509" s="6">
        <f>INDEX(backers,MATCH(Bonus_StatAn!$B3509,Analysis!$A:$A,0))</f>
        <v>29</v>
      </c>
      <c r="E3509" t="b">
        <f t="shared" si="216"/>
        <v>1</v>
      </c>
      <c r="F3509" t="b">
        <f t="shared" si="217"/>
        <v>0</v>
      </c>
      <c r="G3509">
        <f t="shared" si="218"/>
        <v>29</v>
      </c>
      <c r="H3509" t="str">
        <f t="shared" si="219"/>
        <v/>
      </c>
    </row>
    <row r="3510" spans="2:8" x14ac:dyDescent="0.35">
      <c r="B3510" s="6">
        <v>3507</v>
      </c>
      <c r="C3510" t="str">
        <f>INDEX(state,MATCH(Bonus_StatAn!$B3510,Analysis!$A:$A,0))</f>
        <v>successful</v>
      </c>
      <c r="D3510" s="6">
        <f>INDEX(backers,MATCH(Bonus_StatAn!$B3510,Analysis!$A:$A,0))</f>
        <v>72</v>
      </c>
      <c r="E3510" t="b">
        <f t="shared" si="216"/>
        <v>1</v>
      </c>
      <c r="F3510" t="b">
        <f t="shared" si="217"/>
        <v>0</v>
      </c>
      <c r="G3510">
        <f t="shared" si="218"/>
        <v>72</v>
      </c>
      <c r="H3510" t="str">
        <f t="shared" si="219"/>
        <v/>
      </c>
    </row>
    <row r="3511" spans="2:8" x14ac:dyDescent="0.35">
      <c r="B3511" s="6">
        <v>3508</v>
      </c>
      <c r="C3511" t="str">
        <f>INDEX(state,MATCH(Bonus_StatAn!$B3511,Analysis!$A:$A,0))</f>
        <v>successful</v>
      </c>
      <c r="D3511" s="6">
        <f>INDEX(backers,MATCH(Bonus_StatAn!$B3511,Analysis!$A:$A,0))</f>
        <v>15</v>
      </c>
      <c r="E3511" t="b">
        <f t="shared" si="216"/>
        <v>1</v>
      </c>
      <c r="F3511" t="b">
        <f t="shared" si="217"/>
        <v>0</v>
      </c>
      <c r="G3511">
        <f t="shared" si="218"/>
        <v>15</v>
      </c>
      <c r="H3511" t="str">
        <f t="shared" si="219"/>
        <v/>
      </c>
    </row>
    <row r="3512" spans="2:8" x14ac:dyDescent="0.35">
      <c r="B3512" s="6">
        <v>3509</v>
      </c>
      <c r="C3512" t="str">
        <f>INDEX(state,MATCH(Bonus_StatAn!$B3512,Analysis!$A:$A,0))</f>
        <v>successful</v>
      </c>
      <c r="D3512" s="6">
        <f>INDEX(backers,MATCH(Bonus_StatAn!$B3512,Analysis!$A:$A,0))</f>
        <v>33</v>
      </c>
      <c r="E3512" t="b">
        <f t="shared" si="216"/>
        <v>1</v>
      </c>
      <c r="F3512" t="b">
        <f t="shared" si="217"/>
        <v>0</v>
      </c>
      <c r="G3512">
        <f t="shared" si="218"/>
        <v>33</v>
      </c>
      <c r="H3512" t="str">
        <f t="shared" si="219"/>
        <v/>
      </c>
    </row>
    <row r="3513" spans="2:8" x14ac:dyDescent="0.35">
      <c r="B3513" s="6">
        <v>3510</v>
      </c>
      <c r="C3513" t="str">
        <f>INDEX(state,MATCH(Bonus_StatAn!$B3513,Analysis!$A:$A,0))</f>
        <v>successful</v>
      </c>
      <c r="D3513" s="6">
        <f>INDEX(backers,MATCH(Bonus_StatAn!$B3513,Analysis!$A:$A,0))</f>
        <v>15</v>
      </c>
      <c r="E3513" t="b">
        <f t="shared" si="216"/>
        <v>1</v>
      </c>
      <c r="F3513" t="b">
        <f t="shared" si="217"/>
        <v>0</v>
      </c>
      <c r="G3513">
        <f t="shared" si="218"/>
        <v>15</v>
      </c>
      <c r="H3513" t="str">
        <f t="shared" si="219"/>
        <v/>
      </c>
    </row>
    <row r="3514" spans="2:8" x14ac:dyDescent="0.35">
      <c r="B3514" s="6">
        <v>3511</v>
      </c>
      <c r="C3514" t="str">
        <f>INDEX(state,MATCH(Bonus_StatAn!$B3514,Analysis!$A:$A,0))</f>
        <v>successful</v>
      </c>
      <c r="D3514" s="6">
        <f>INDEX(backers,MATCH(Bonus_StatAn!$B3514,Analysis!$A:$A,0))</f>
        <v>19</v>
      </c>
      <c r="E3514" t="b">
        <f t="shared" si="216"/>
        <v>1</v>
      </c>
      <c r="F3514" t="b">
        <f t="shared" si="217"/>
        <v>0</v>
      </c>
      <c r="G3514">
        <f t="shared" si="218"/>
        <v>19</v>
      </c>
      <c r="H3514" t="str">
        <f t="shared" si="219"/>
        <v/>
      </c>
    </row>
    <row r="3515" spans="2:8" x14ac:dyDescent="0.35">
      <c r="B3515" s="6">
        <v>3512</v>
      </c>
      <c r="C3515" t="str">
        <f>INDEX(state,MATCH(Bonus_StatAn!$B3515,Analysis!$A:$A,0))</f>
        <v>successful</v>
      </c>
      <c r="D3515" s="6">
        <f>INDEX(backers,MATCH(Bonus_StatAn!$B3515,Analysis!$A:$A,0))</f>
        <v>17</v>
      </c>
      <c r="E3515" t="b">
        <f t="shared" si="216"/>
        <v>1</v>
      </c>
      <c r="F3515" t="b">
        <f t="shared" si="217"/>
        <v>0</v>
      </c>
      <c r="G3515">
        <f t="shared" si="218"/>
        <v>17</v>
      </c>
      <c r="H3515" t="str">
        <f t="shared" si="219"/>
        <v/>
      </c>
    </row>
    <row r="3516" spans="2:8" x14ac:dyDescent="0.35">
      <c r="B3516" s="6">
        <v>3513</v>
      </c>
      <c r="C3516" t="str">
        <f>INDEX(state,MATCH(Bonus_StatAn!$B3516,Analysis!$A:$A,0))</f>
        <v>successful</v>
      </c>
      <c r="D3516" s="6">
        <f>INDEX(backers,MATCH(Bonus_StatAn!$B3516,Analysis!$A:$A,0))</f>
        <v>44</v>
      </c>
      <c r="E3516" t="b">
        <f t="shared" si="216"/>
        <v>1</v>
      </c>
      <c r="F3516" t="b">
        <f t="shared" si="217"/>
        <v>0</v>
      </c>
      <c r="G3516">
        <f t="shared" si="218"/>
        <v>44</v>
      </c>
      <c r="H3516" t="str">
        <f t="shared" si="219"/>
        <v/>
      </c>
    </row>
    <row r="3517" spans="2:8" x14ac:dyDescent="0.35">
      <c r="B3517" s="6">
        <v>3514</v>
      </c>
      <c r="C3517" t="str">
        <f>INDEX(state,MATCH(Bonus_StatAn!$B3517,Analysis!$A:$A,0))</f>
        <v>successful</v>
      </c>
      <c r="D3517" s="6">
        <f>INDEX(backers,MATCH(Bonus_StatAn!$B3517,Analysis!$A:$A,0))</f>
        <v>10</v>
      </c>
      <c r="E3517" t="b">
        <f t="shared" si="216"/>
        <v>1</v>
      </c>
      <c r="F3517" t="b">
        <f t="shared" si="217"/>
        <v>0</v>
      </c>
      <c r="G3517">
        <f t="shared" si="218"/>
        <v>10</v>
      </c>
      <c r="H3517" t="str">
        <f t="shared" si="219"/>
        <v/>
      </c>
    </row>
    <row r="3518" spans="2:8" x14ac:dyDescent="0.35">
      <c r="B3518" s="6">
        <v>3515</v>
      </c>
      <c r="C3518" t="str">
        <f>INDEX(state,MATCH(Bonus_StatAn!$B3518,Analysis!$A:$A,0))</f>
        <v>successful</v>
      </c>
      <c r="D3518" s="6">
        <f>INDEX(backers,MATCH(Bonus_StatAn!$B3518,Analysis!$A:$A,0))</f>
        <v>46</v>
      </c>
      <c r="E3518" t="b">
        <f t="shared" si="216"/>
        <v>1</v>
      </c>
      <c r="F3518" t="b">
        <f t="shared" si="217"/>
        <v>0</v>
      </c>
      <c r="G3518">
        <f t="shared" si="218"/>
        <v>46</v>
      </c>
      <c r="H3518" t="str">
        <f t="shared" si="219"/>
        <v/>
      </c>
    </row>
    <row r="3519" spans="2:8" x14ac:dyDescent="0.35">
      <c r="B3519" s="6">
        <v>3516</v>
      </c>
      <c r="C3519" t="str">
        <f>INDEX(state,MATCH(Bonus_StatAn!$B3519,Analysis!$A:$A,0))</f>
        <v>successful</v>
      </c>
      <c r="D3519" s="6">
        <f>INDEX(backers,MATCH(Bonus_StatAn!$B3519,Analysis!$A:$A,0))</f>
        <v>11</v>
      </c>
      <c r="E3519" t="b">
        <f t="shared" si="216"/>
        <v>1</v>
      </c>
      <c r="F3519" t="b">
        <f t="shared" si="217"/>
        <v>0</v>
      </c>
      <c r="G3519">
        <f t="shared" si="218"/>
        <v>11</v>
      </c>
      <c r="H3519" t="str">
        <f t="shared" si="219"/>
        <v/>
      </c>
    </row>
    <row r="3520" spans="2:8" x14ac:dyDescent="0.35">
      <c r="B3520" s="6">
        <v>3517</v>
      </c>
      <c r="C3520" t="str">
        <f>INDEX(state,MATCH(Bonus_StatAn!$B3520,Analysis!$A:$A,0))</f>
        <v>successful</v>
      </c>
      <c r="D3520" s="6">
        <f>INDEX(backers,MATCH(Bonus_StatAn!$B3520,Analysis!$A:$A,0))</f>
        <v>13</v>
      </c>
      <c r="E3520" t="b">
        <f t="shared" si="216"/>
        <v>1</v>
      </c>
      <c r="F3520" t="b">
        <f t="shared" si="217"/>
        <v>0</v>
      </c>
      <c r="G3520">
        <f t="shared" si="218"/>
        <v>13</v>
      </c>
      <c r="H3520" t="str">
        <f t="shared" si="219"/>
        <v/>
      </c>
    </row>
    <row r="3521" spans="2:8" x14ac:dyDescent="0.35">
      <c r="B3521" s="6">
        <v>3518</v>
      </c>
      <c r="C3521" t="str">
        <f>INDEX(state,MATCH(Bonus_StatAn!$B3521,Analysis!$A:$A,0))</f>
        <v>successful</v>
      </c>
      <c r="D3521" s="6">
        <f>INDEX(backers,MATCH(Bonus_StatAn!$B3521,Analysis!$A:$A,0))</f>
        <v>33</v>
      </c>
      <c r="E3521" t="b">
        <f t="shared" si="216"/>
        <v>1</v>
      </c>
      <c r="F3521" t="b">
        <f t="shared" si="217"/>
        <v>0</v>
      </c>
      <c r="G3521">
        <f t="shared" si="218"/>
        <v>33</v>
      </c>
      <c r="H3521" t="str">
        <f t="shared" si="219"/>
        <v/>
      </c>
    </row>
    <row r="3522" spans="2:8" x14ac:dyDescent="0.35">
      <c r="B3522" s="6">
        <v>3519</v>
      </c>
      <c r="C3522" t="str">
        <f>INDEX(state,MATCH(Bonus_StatAn!$B3522,Analysis!$A:$A,0))</f>
        <v>successful</v>
      </c>
      <c r="D3522" s="6">
        <f>INDEX(backers,MATCH(Bonus_StatAn!$B3522,Analysis!$A:$A,0))</f>
        <v>28</v>
      </c>
      <c r="E3522" t="b">
        <f t="shared" si="216"/>
        <v>1</v>
      </c>
      <c r="F3522" t="b">
        <f t="shared" si="217"/>
        <v>0</v>
      </c>
      <c r="G3522">
        <f t="shared" si="218"/>
        <v>28</v>
      </c>
      <c r="H3522" t="str">
        <f t="shared" si="219"/>
        <v/>
      </c>
    </row>
    <row r="3523" spans="2:8" x14ac:dyDescent="0.35">
      <c r="B3523" s="6">
        <v>3520</v>
      </c>
      <c r="C3523" t="str">
        <f>INDEX(state,MATCH(Bonus_StatAn!$B3523,Analysis!$A:$A,0))</f>
        <v>successful</v>
      </c>
      <c r="D3523" s="6">
        <f>INDEX(backers,MATCH(Bonus_StatAn!$B3523,Analysis!$A:$A,0))</f>
        <v>21</v>
      </c>
      <c r="E3523" t="b">
        <f t="shared" si="216"/>
        <v>1</v>
      </c>
      <c r="F3523" t="b">
        <f t="shared" si="217"/>
        <v>0</v>
      </c>
      <c r="G3523">
        <f t="shared" si="218"/>
        <v>21</v>
      </c>
      <c r="H3523" t="str">
        <f t="shared" si="219"/>
        <v/>
      </c>
    </row>
    <row r="3524" spans="2:8" x14ac:dyDescent="0.35">
      <c r="B3524" s="6">
        <v>3521</v>
      </c>
      <c r="C3524" t="str">
        <f>INDEX(state,MATCH(Bonus_StatAn!$B3524,Analysis!$A:$A,0))</f>
        <v>successful</v>
      </c>
      <c r="D3524" s="6">
        <f>INDEX(backers,MATCH(Bonus_StatAn!$B3524,Analysis!$A:$A,0))</f>
        <v>13</v>
      </c>
      <c r="E3524" t="b">
        <f t="shared" ref="E3524:E3587" si="220">$C3524="successful"</f>
        <v>1</v>
      </c>
      <c r="F3524" t="b">
        <f t="shared" ref="F3524:F3587" si="221">OR($C3524="canceled", $C3524="failed")</f>
        <v>0</v>
      </c>
      <c r="G3524">
        <f t="shared" ref="G3524:G3587" si="222">IF($E3524, D3524, "")</f>
        <v>13</v>
      </c>
      <c r="H3524" t="str">
        <f t="shared" ref="H3524:H3587" si="223">IF(F3524, D3524, "")</f>
        <v/>
      </c>
    </row>
    <row r="3525" spans="2:8" x14ac:dyDescent="0.35">
      <c r="B3525" s="6">
        <v>3522</v>
      </c>
      <c r="C3525" t="str">
        <f>INDEX(state,MATCH(Bonus_StatAn!$B3525,Analysis!$A:$A,0))</f>
        <v>successful</v>
      </c>
      <c r="D3525" s="6">
        <f>INDEX(backers,MATCH(Bonus_StatAn!$B3525,Analysis!$A:$A,0))</f>
        <v>34</v>
      </c>
      <c r="E3525" t="b">
        <f t="shared" si="220"/>
        <v>1</v>
      </c>
      <c r="F3525" t="b">
        <f t="shared" si="221"/>
        <v>0</v>
      </c>
      <c r="G3525">
        <f t="shared" si="222"/>
        <v>34</v>
      </c>
      <c r="H3525" t="str">
        <f t="shared" si="223"/>
        <v/>
      </c>
    </row>
    <row r="3526" spans="2:8" x14ac:dyDescent="0.35">
      <c r="B3526" s="6">
        <v>3523</v>
      </c>
      <c r="C3526" t="str">
        <f>INDEX(state,MATCH(Bonus_StatAn!$B3526,Analysis!$A:$A,0))</f>
        <v>successful</v>
      </c>
      <c r="D3526" s="6">
        <f>INDEX(backers,MATCH(Bonus_StatAn!$B3526,Analysis!$A:$A,0))</f>
        <v>80</v>
      </c>
      <c r="E3526" t="b">
        <f t="shared" si="220"/>
        <v>1</v>
      </c>
      <c r="F3526" t="b">
        <f t="shared" si="221"/>
        <v>0</v>
      </c>
      <c r="G3526">
        <f t="shared" si="222"/>
        <v>80</v>
      </c>
      <c r="H3526" t="str">
        <f t="shared" si="223"/>
        <v/>
      </c>
    </row>
    <row r="3527" spans="2:8" x14ac:dyDescent="0.35">
      <c r="B3527" s="6">
        <v>3524</v>
      </c>
      <c r="C3527" t="str">
        <f>INDEX(state,MATCH(Bonus_StatAn!$B3527,Analysis!$A:$A,0))</f>
        <v>successful</v>
      </c>
      <c r="D3527" s="6">
        <f>INDEX(backers,MATCH(Bonus_StatAn!$B3527,Analysis!$A:$A,0))</f>
        <v>74</v>
      </c>
      <c r="E3527" t="b">
        <f t="shared" si="220"/>
        <v>1</v>
      </c>
      <c r="F3527" t="b">
        <f t="shared" si="221"/>
        <v>0</v>
      </c>
      <c r="G3527">
        <f t="shared" si="222"/>
        <v>74</v>
      </c>
      <c r="H3527" t="str">
        <f t="shared" si="223"/>
        <v/>
      </c>
    </row>
    <row r="3528" spans="2:8" x14ac:dyDescent="0.35">
      <c r="B3528" s="6">
        <v>3525</v>
      </c>
      <c r="C3528" t="str">
        <f>INDEX(state,MATCH(Bonus_StatAn!$B3528,Analysis!$A:$A,0))</f>
        <v>successful</v>
      </c>
      <c r="D3528" s="6">
        <f>INDEX(backers,MATCH(Bonus_StatAn!$B3528,Analysis!$A:$A,0))</f>
        <v>7</v>
      </c>
      <c r="E3528" t="b">
        <f t="shared" si="220"/>
        <v>1</v>
      </c>
      <c r="F3528" t="b">
        <f t="shared" si="221"/>
        <v>0</v>
      </c>
      <c r="G3528">
        <f t="shared" si="222"/>
        <v>7</v>
      </c>
      <c r="H3528" t="str">
        <f t="shared" si="223"/>
        <v/>
      </c>
    </row>
    <row r="3529" spans="2:8" x14ac:dyDescent="0.35">
      <c r="B3529" s="6">
        <v>3526</v>
      </c>
      <c r="C3529" t="str">
        <f>INDEX(state,MATCH(Bonus_StatAn!$B3529,Analysis!$A:$A,0))</f>
        <v>successful</v>
      </c>
      <c r="D3529" s="6">
        <f>INDEX(backers,MATCH(Bonus_StatAn!$B3529,Analysis!$A:$A,0))</f>
        <v>34</v>
      </c>
      <c r="E3529" t="b">
        <f t="shared" si="220"/>
        <v>1</v>
      </c>
      <c r="F3529" t="b">
        <f t="shared" si="221"/>
        <v>0</v>
      </c>
      <c r="G3529">
        <f t="shared" si="222"/>
        <v>34</v>
      </c>
      <c r="H3529" t="str">
        <f t="shared" si="223"/>
        <v/>
      </c>
    </row>
    <row r="3530" spans="2:8" x14ac:dyDescent="0.35">
      <c r="B3530" s="6">
        <v>3527</v>
      </c>
      <c r="C3530" t="str">
        <f>INDEX(state,MATCH(Bonus_StatAn!$B3530,Analysis!$A:$A,0))</f>
        <v>successful</v>
      </c>
      <c r="D3530" s="6">
        <f>INDEX(backers,MATCH(Bonus_StatAn!$B3530,Analysis!$A:$A,0))</f>
        <v>86</v>
      </c>
      <c r="E3530" t="b">
        <f t="shared" si="220"/>
        <v>1</v>
      </c>
      <c r="F3530" t="b">
        <f t="shared" si="221"/>
        <v>0</v>
      </c>
      <c r="G3530">
        <f t="shared" si="222"/>
        <v>86</v>
      </c>
      <c r="H3530" t="str">
        <f t="shared" si="223"/>
        <v/>
      </c>
    </row>
    <row r="3531" spans="2:8" x14ac:dyDescent="0.35">
      <c r="B3531" s="6">
        <v>3528</v>
      </c>
      <c r="C3531" t="str">
        <f>INDEX(state,MATCH(Bonus_StatAn!$B3531,Analysis!$A:$A,0))</f>
        <v>successful</v>
      </c>
      <c r="D3531" s="6">
        <f>INDEX(backers,MATCH(Bonus_StatAn!$B3531,Analysis!$A:$A,0))</f>
        <v>37</v>
      </c>
      <c r="E3531" t="b">
        <f t="shared" si="220"/>
        <v>1</v>
      </c>
      <c r="F3531" t="b">
        <f t="shared" si="221"/>
        <v>0</v>
      </c>
      <c r="G3531">
        <f t="shared" si="222"/>
        <v>37</v>
      </c>
      <c r="H3531" t="str">
        <f t="shared" si="223"/>
        <v/>
      </c>
    </row>
    <row r="3532" spans="2:8" x14ac:dyDescent="0.35">
      <c r="B3532" s="6">
        <v>3529</v>
      </c>
      <c r="C3532" t="str">
        <f>INDEX(state,MATCH(Bonus_StatAn!$B3532,Analysis!$A:$A,0))</f>
        <v>successful</v>
      </c>
      <c r="D3532" s="6">
        <f>INDEX(backers,MATCH(Bonus_StatAn!$B3532,Analysis!$A:$A,0))</f>
        <v>18</v>
      </c>
      <c r="E3532" t="b">
        <f t="shared" si="220"/>
        <v>1</v>
      </c>
      <c r="F3532" t="b">
        <f t="shared" si="221"/>
        <v>0</v>
      </c>
      <c r="G3532">
        <f t="shared" si="222"/>
        <v>18</v>
      </c>
      <c r="H3532" t="str">
        <f t="shared" si="223"/>
        <v/>
      </c>
    </row>
    <row r="3533" spans="2:8" x14ac:dyDescent="0.35">
      <c r="B3533" s="6">
        <v>3530</v>
      </c>
      <c r="C3533" t="str">
        <f>INDEX(state,MATCH(Bonus_StatAn!$B3533,Analysis!$A:$A,0))</f>
        <v>successful</v>
      </c>
      <c r="D3533" s="6">
        <f>INDEX(backers,MATCH(Bonus_StatAn!$B3533,Analysis!$A:$A,0))</f>
        <v>22</v>
      </c>
      <c r="E3533" t="b">
        <f t="shared" si="220"/>
        <v>1</v>
      </c>
      <c r="F3533" t="b">
        <f t="shared" si="221"/>
        <v>0</v>
      </c>
      <c r="G3533">
        <f t="shared" si="222"/>
        <v>22</v>
      </c>
      <c r="H3533" t="str">
        <f t="shared" si="223"/>
        <v/>
      </c>
    </row>
    <row r="3534" spans="2:8" x14ac:dyDescent="0.35">
      <c r="B3534" s="6">
        <v>3531</v>
      </c>
      <c r="C3534" t="str">
        <f>INDEX(state,MATCH(Bonus_StatAn!$B3534,Analysis!$A:$A,0))</f>
        <v>successful</v>
      </c>
      <c r="D3534" s="6">
        <f>INDEX(backers,MATCH(Bonus_StatAn!$B3534,Analysis!$A:$A,0))</f>
        <v>26</v>
      </c>
      <c r="E3534" t="b">
        <f t="shared" si="220"/>
        <v>1</v>
      </c>
      <c r="F3534" t="b">
        <f t="shared" si="221"/>
        <v>0</v>
      </c>
      <c r="G3534">
        <f t="shared" si="222"/>
        <v>26</v>
      </c>
      <c r="H3534" t="str">
        <f t="shared" si="223"/>
        <v/>
      </c>
    </row>
    <row r="3535" spans="2:8" x14ac:dyDescent="0.35">
      <c r="B3535" s="6">
        <v>3532</v>
      </c>
      <c r="C3535" t="str">
        <f>INDEX(state,MATCH(Bonus_StatAn!$B3535,Analysis!$A:$A,0))</f>
        <v>successful</v>
      </c>
      <c r="D3535" s="6">
        <f>INDEX(backers,MATCH(Bonus_StatAn!$B3535,Analysis!$A:$A,0))</f>
        <v>27</v>
      </c>
      <c r="E3535" t="b">
        <f t="shared" si="220"/>
        <v>1</v>
      </c>
      <c r="F3535" t="b">
        <f t="shared" si="221"/>
        <v>0</v>
      </c>
      <c r="G3535">
        <f t="shared" si="222"/>
        <v>27</v>
      </c>
      <c r="H3535" t="str">
        <f t="shared" si="223"/>
        <v/>
      </c>
    </row>
    <row r="3536" spans="2:8" x14ac:dyDescent="0.35">
      <c r="B3536" s="6">
        <v>3533</v>
      </c>
      <c r="C3536" t="str">
        <f>INDEX(state,MATCH(Bonus_StatAn!$B3536,Analysis!$A:$A,0))</f>
        <v>successful</v>
      </c>
      <c r="D3536" s="6">
        <f>INDEX(backers,MATCH(Bonus_StatAn!$B3536,Analysis!$A:$A,0))</f>
        <v>8</v>
      </c>
      <c r="E3536" t="b">
        <f t="shared" si="220"/>
        <v>1</v>
      </c>
      <c r="F3536" t="b">
        <f t="shared" si="221"/>
        <v>0</v>
      </c>
      <c r="G3536">
        <f t="shared" si="222"/>
        <v>8</v>
      </c>
      <c r="H3536" t="str">
        <f t="shared" si="223"/>
        <v/>
      </c>
    </row>
    <row r="3537" spans="2:8" x14ac:dyDescent="0.35">
      <c r="B3537" s="6">
        <v>3534</v>
      </c>
      <c r="C3537" t="str">
        <f>INDEX(state,MATCH(Bonus_StatAn!$B3537,Analysis!$A:$A,0))</f>
        <v>successful</v>
      </c>
      <c r="D3537" s="6">
        <f>INDEX(backers,MATCH(Bonus_StatAn!$B3537,Analysis!$A:$A,0))</f>
        <v>204</v>
      </c>
      <c r="E3537" t="b">
        <f t="shared" si="220"/>
        <v>1</v>
      </c>
      <c r="F3537" t="b">
        <f t="shared" si="221"/>
        <v>0</v>
      </c>
      <c r="G3537">
        <f t="shared" si="222"/>
        <v>204</v>
      </c>
      <c r="H3537" t="str">
        <f t="shared" si="223"/>
        <v/>
      </c>
    </row>
    <row r="3538" spans="2:8" x14ac:dyDescent="0.35">
      <c r="B3538" s="6">
        <v>3535</v>
      </c>
      <c r="C3538" t="str">
        <f>INDEX(state,MATCH(Bonus_StatAn!$B3538,Analysis!$A:$A,0))</f>
        <v>successful</v>
      </c>
      <c r="D3538" s="6">
        <f>INDEX(backers,MATCH(Bonus_StatAn!$B3538,Analysis!$A:$A,0))</f>
        <v>46</v>
      </c>
      <c r="E3538" t="b">
        <f t="shared" si="220"/>
        <v>1</v>
      </c>
      <c r="F3538" t="b">
        <f t="shared" si="221"/>
        <v>0</v>
      </c>
      <c r="G3538">
        <f t="shared" si="222"/>
        <v>46</v>
      </c>
      <c r="H3538" t="str">
        <f t="shared" si="223"/>
        <v/>
      </c>
    </row>
    <row r="3539" spans="2:8" x14ac:dyDescent="0.35">
      <c r="B3539" s="6">
        <v>3536</v>
      </c>
      <c r="C3539" t="str">
        <f>INDEX(state,MATCH(Bonus_StatAn!$B3539,Analysis!$A:$A,0))</f>
        <v>successful</v>
      </c>
      <c r="D3539" s="6">
        <f>INDEX(backers,MATCH(Bonus_StatAn!$B3539,Analysis!$A:$A,0))</f>
        <v>17</v>
      </c>
      <c r="E3539" t="b">
        <f t="shared" si="220"/>
        <v>1</v>
      </c>
      <c r="F3539" t="b">
        <f t="shared" si="221"/>
        <v>0</v>
      </c>
      <c r="G3539">
        <f t="shared" si="222"/>
        <v>17</v>
      </c>
      <c r="H3539" t="str">
        <f t="shared" si="223"/>
        <v/>
      </c>
    </row>
    <row r="3540" spans="2:8" x14ac:dyDescent="0.35">
      <c r="B3540" s="6">
        <v>3537</v>
      </c>
      <c r="C3540" t="str">
        <f>INDEX(state,MATCH(Bonus_StatAn!$B3540,Analysis!$A:$A,0))</f>
        <v>successful</v>
      </c>
      <c r="D3540" s="6">
        <f>INDEX(backers,MATCH(Bonus_StatAn!$B3540,Analysis!$A:$A,0))</f>
        <v>28</v>
      </c>
      <c r="E3540" t="b">
        <f t="shared" si="220"/>
        <v>1</v>
      </c>
      <c r="F3540" t="b">
        <f t="shared" si="221"/>
        <v>0</v>
      </c>
      <c r="G3540">
        <f t="shared" si="222"/>
        <v>28</v>
      </c>
      <c r="H3540" t="str">
        <f t="shared" si="223"/>
        <v/>
      </c>
    </row>
    <row r="3541" spans="2:8" x14ac:dyDescent="0.35">
      <c r="B3541" s="6">
        <v>3538</v>
      </c>
      <c r="C3541" t="str">
        <f>INDEX(state,MATCH(Bonus_StatAn!$B3541,Analysis!$A:$A,0))</f>
        <v>successful</v>
      </c>
      <c r="D3541" s="6">
        <f>INDEX(backers,MATCH(Bonus_StatAn!$B3541,Analysis!$A:$A,0))</f>
        <v>83</v>
      </c>
      <c r="E3541" t="b">
        <f t="shared" si="220"/>
        <v>1</v>
      </c>
      <c r="F3541" t="b">
        <f t="shared" si="221"/>
        <v>0</v>
      </c>
      <c r="G3541">
        <f t="shared" si="222"/>
        <v>83</v>
      </c>
      <c r="H3541" t="str">
        <f t="shared" si="223"/>
        <v/>
      </c>
    </row>
    <row r="3542" spans="2:8" x14ac:dyDescent="0.35">
      <c r="B3542" s="6">
        <v>3539</v>
      </c>
      <c r="C3542" t="str">
        <f>INDEX(state,MATCH(Bonus_StatAn!$B3542,Analysis!$A:$A,0))</f>
        <v>successful</v>
      </c>
      <c r="D3542" s="6">
        <f>INDEX(backers,MATCH(Bonus_StatAn!$B3542,Analysis!$A:$A,0))</f>
        <v>13</v>
      </c>
      <c r="E3542" t="b">
        <f t="shared" si="220"/>
        <v>1</v>
      </c>
      <c r="F3542" t="b">
        <f t="shared" si="221"/>
        <v>0</v>
      </c>
      <c r="G3542">
        <f t="shared" si="222"/>
        <v>13</v>
      </c>
      <c r="H3542" t="str">
        <f t="shared" si="223"/>
        <v/>
      </c>
    </row>
    <row r="3543" spans="2:8" x14ac:dyDescent="0.35">
      <c r="B3543" s="6">
        <v>3540</v>
      </c>
      <c r="C3543" t="str">
        <f>INDEX(state,MATCH(Bonus_StatAn!$B3543,Analysis!$A:$A,0))</f>
        <v>successful</v>
      </c>
      <c r="D3543" s="6">
        <f>INDEX(backers,MATCH(Bonus_StatAn!$B3543,Analysis!$A:$A,0))</f>
        <v>8</v>
      </c>
      <c r="E3543" t="b">
        <f t="shared" si="220"/>
        <v>1</v>
      </c>
      <c r="F3543" t="b">
        <f t="shared" si="221"/>
        <v>0</v>
      </c>
      <c r="G3543">
        <f t="shared" si="222"/>
        <v>8</v>
      </c>
      <c r="H3543" t="str">
        <f t="shared" si="223"/>
        <v/>
      </c>
    </row>
    <row r="3544" spans="2:8" x14ac:dyDescent="0.35">
      <c r="B3544" s="6">
        <v>3541</v>
      </c>
      <c r="C3544" t="str">
        <f>INDEX(state,MATCH(Bonus_StatAn!$B3544,Analysis!$A:$A,0))</f>
        <v>successful</v>
      </c>
      <c r="D3544" s="6">
        <f>INDEX(backers,MATCH(Bonus_StatAn!$B3544,Analysis!$A:$A,0))</f>
        <v>32</v>
      </c>
      <c r="E3544" t="b">
        <f t="shared" si="220"/>
        <v>1</v>
      </c>
      <c r="F3544" t="b">
        <f t="shared" si="221"/>
        <v>0</v>
      </c>
      <c r="G3544">
        <f t="shared" si="222"/>
        <v>32</v>
      </c>
      <c r="H3544" t="str">
        <f t="shared" si="223"/>
        <v/>
      </c>
    </row>
    <row r="3545" spans="2:8" x14ac:dyDescent="0.35">
      <c r="B3545" s="6">
        <v>3542</v>
      </c>
      <c r="C3545" t="str">
        <f>INDEX(state,MATCH(Bonus_StatAn!$B3545,Analysis!$A:$A,0))</f>
        <v>successful</v>
      </c>
      <c r="D3545" s="6">
        <f>INDEX(backers,MATCH(Bonus_StatAn!$B3545,Analysis!$A:$A,0))</f>
        <v>85</v>
      </c>
      <c r="E3545" t="b">
        <f t="shared" si="220"/>
        <v>1</v>
      </c>
      <c r="F3545" t="b">
        <f t="shared" si="221"/>
        <v>0</v>
      </c>
      <c r="G3545">
        <f t="shared" si="222"/>
        <v>85</v>
      </c>
      <c r="H3545" t="str">
        <f t="shared" si="223"/>
        <v/>
      </c>
    </row>
    <row r="3546" spans="2:8" x14ac:dyDescent="0.35">
      <c r="B3546" s="6">
        <v>3543</v>
      </c>
      <c r="C3546" t="str">
        <f>INDEX(state,MATCH(Bonus_StatAn!$B3546,Analysis!$A:$A,0))</f>
        <v>successful</v>
      </c>
      <c r="D3546" s="6">
        <f>INDEX(backers,MATCH(Bonus_StatAn!$B3546,Analysis!$A:$A,0))</f>
        <v>29</v>
      </c>
      <c r="E3546" t="b">
        <f t="shared" si="220"/>
        <v>1</v>
      </c>
      <c r="F3546" t="b">
        <f t="shared" si="221"/>
        <v>0</v>
      </c>
      <c r="G3546">
        <f t="shared" si="222"/>
        <v>29</v>
      </c>
      <c r="H3546" t="str">
        <f t="shared" si="223"/>
        <v/>
      </c>
    </row>
    <row r="3547" spans="2:8" x14ac:dyDescent="0.35">
      <c r="B3547" s="6">
        <v>3544</v>
      </c>
      <c r="C3547" t="str">
        <f>INDEX(state,MATCH(Bonus_StatAn!$B3547,Analysis!$A:$A,0))</f>
        <v>successful</v>
      </c>
      <c r="D3547" s="6">
        <f>INDEX(backers,MATCH(Bonus_StatAn!$B3547,Analysis!$A:$A,0))</f>
        <v>24</v>
      </c>
      <c r="E3547" t="b">
        <f t="shared" si="220"/>
        <v>1</v>
      </c>
      <c r="F3547" t="b">
        <f t="shared" si="221"/>
        <v>0</v>
      </c>
      <c r="G3547">
        <f t="shared" si="222"/>
        <v>24</v>
      </c>
      <c r="H3547" t="str">
        <f t="shared" si="223"/>
        <v/>
      </c>
    </row>
    <row r="3548" spans="2:8" x14ac:dyDescent="0.35">
      <c r="B3548" s="6">
        <v>3545</v>
      </c>
      <c r="C3548" t="str">
        <f>INDEX(state,MATCH(Bonus_StatAn!$B3548,Analysis!$A:$A,0))</f>
        <v>successful</v>
      </c>
      <c r="D3548" s="6">
        <f>INDEX(backers,MATCH(Bonus_StatAn!$B3548,Analysis!$A:$A,0))</f>
        <v>8</v>
      </c>
      <c r="E3548" t="b">
        <f t="shared" si="220"/>
        <v>1</v>
      </c>
      <c r="F3548" t="b">
        <f t="shared" si="221"/>
        <v>0</v>
      </c>
      <c r="G3548">
        <f t="shared" si="222"/>
        <v>8</v>
      </c>
      <c r="H3548" t="str">
        <f t="shared" si="223"/>
        <v/>
      </c>
    </row>
    <row r="3549" spans="2:8" x14ac:dyDescent="0.35">
      <c r="B3549" s="6">
        <v>3546</v>
      </c>
      <c r="C3549" t="str">
        <f>INDEX(state,MATCH(Bonus_StatAn!$B3549,Analysis!$A:$A,0))</f>
        <v>successful</v>
      </c>
      <c r="D3549" s="6">
        <f>INDEX(backers,MATCH(Bonus_StatAn!$B3549,Analysis!$A:$A,0))</f>
        <v>19</v>
      </c>
      <c r="E3549" t="b">
        <f t="shared" si="220"/>
        <v>1</v>
      </c>
      <c r="F3549" t="b">
        <f t="shared" si="221"/>
        <v>0</v>
      </c>
      <c r="G3549">
        <f t="shared" si="222"/>
        <v>19</v>
      </c>
      <c r="H3549" t="str">
        <f t="shared" si="223"/>
        <v/>
      </c>
    </row>
    <row r="3550" spans="2:8" x14ac:dyDescent="0.35">
      <c r="B3550" s="6">
        <v>3547</v>
      </c>
      <c r="C3550" t="str">
        <f>INDEX(state,MATCH(Bonus_StatAn!$B3550,Analysis!$A:$A,0))</f>
        <v>successful</v>
      </c>
      <c r="D3550" s="6">
        <f>INDEX(backers,MATCH(Bonus_StatAn!$B3550,Analysis!$A:$A,0))</f>
        <v>336</v>
      </c>
      <c r="E3550" t="b">
        <f t="shared" si="220"/>
        <v>1</v>
      </c>
      <c r="F3550" t="b">
        <f t="shared" si="221"/>
        <v>0</v>
      </c>
      <c r="G3550">
        <f t="shared" si="222"/>
        <v>336</v>
      </c>
      <c r="H3550" t="str">
        <f t="shared" si="223"/>
        <v/>
      </c>
    </row>
    <row r="3551" spans="2:8" x14ac:dyDescent="0.35">
      <c r="B3551" s="6">
        <v>3548</v>
      </c>
      <c r="C3551" t="str">
        <f>INDEX(state,MATCH(Bonus_StatAn!$B3551,Analysis!$A:$A,0))</f>
        <v>successful</v>
      </c>
      <c r="D3551" s="6">
        <f>INDEX(backers,MATCH(Bonus_StatAn!$B3551,Analysis!$A:$A,0))</f>
        <v>13</v>
      </c>
      <c r="E3551" t="b">
        <f t="shared" si="220"/>
        <v>1</v>
      </c>
      <c r="F3551" t="b">
        <f t="shared" si="221"/>
        <v>0</v>
      </c>
      <c r="G3551">
        <f t="shared" si="222"/>
        <v>13</v>
      </c>
      <c r="H3551" t="str">
        <f t="shared" si="223"/>
        <v/>
      </c>
    </row>
    <row r="3552" spans="2:8" x14ac:dyDescent="0.35">
      <c r="B3552" s="6">
        <v>3549</v>
      </c>
      <c r="C3552" t="str">
        <f>INDEX(state,MATCH(Bonus_StatAn!$B3552,Analysis!$A:$A,0))</f>
        <v>successful</v>
      </c>
      <c r="D3552" s="6">
        <f>INDEX(backers,MATCH(Bonus_StatAn!$B3552,Analysis!$A:$A,0))</f>
        <v>42</v>
      </c>
      <c r="E3552" t="b">
        <f t="shared" si="220"/>
        <v>1</v>
      </c>
      <c r="F3552" t="b">
        <f t="shared" si="221"/>
        <v>0</v>
      </c>
      <c r="G3552">
        <f t="shared" si="222"/>
        <v>42</v>
      </c>
      <c r="H3552" t="str">
        <f t="shared" si="223"/>
        <v/>
      </c>
    </row>
    <row r="3553" spans="2:8" x14ac:dyDescent="0.35">
      <c r="B3553" s="6">
        <v>3550</v>
      </c>
      <c r="C3553" t="str">
        <f>INDEX(state,MATCH(Bonus_StatAn!$B3553,Analysis!$A:$A,0))</f>
        <v>successful</v>
      </c>
      <c r="D3553" s="6">
        <f>INDEX(backers,MATCH(Bonus_StatAn!$B3553,Analysis!$A:$A,0))</f>
        <v>64</v>
      </c>
      <c r="E3553" t="b">
        <f t="shared" si="220"/>
        <v>1</v>
      </c>
      <c r="F3553" t="b">
        <f t="shared" si="221"/>
        <v>0</v>
      </c>
      <c r="G3553">
        <f t="shared" si="222"/>
        <v>64</v>
      </c>
      <c r="H3553" t="str">
        <f t="shared" si="223"/>
        <v/>
      </c>
    </row>
    <row r="3554" spans="2:8" x14ac:dyDescent="0.35">
      <c r="B3554" s="6">
        <v>3551</v>
      </c>
      <c r="C3554" t="str">
        <f>INDEX(state,MATCH(Bonus_StatAn!$B3554,Analysis!$A:$A,0))</f>
        <v>successful</v>
      </c>
      <c r="D3554" s="6">
        <f>INDEX(backers,MATCH(Bonus_StatAn!$B3554,Analysis!$A:$A,0))</f>
        <v>25</v>
      </c>
      <c r="E3554" t="b">
        <f t="shared" si="220"/>
        <v>1</v>
      </c>
      <c r="F3554" t="b">
        <f t="shared" si="221"/>
        <v>0</v>
      </c>
      <c r="G3554">
        <f t="shared" si="222"/>
        <v>25</v>
      </c>
      <c r="H3554" t="str">
        <f t="shared" si="223"/>
        <v/>
      </c>
    </row>
    <row r="3555" spans="2:8" x14ac:dyDescent="0.35">
      <c r="B3555" s="6">
        <v>3552</v>
      </c>
      <c r="C3555" t="str">
        <f>INDEX(state,MATCH(Bonus_StatAn!$B3555,Analysis!$A:$A,0))</f>
        <v>successful</v>
      </c>
      <c r="D3555" s="6">
        <f>INDEX(backers,MATCH(Bonus_StatAn!$B3555,Analysis!$A:$A,0))</f>
        <v>20</v>
      </c>
      <c r="E3555" t="b">
        <f t="shared" si="220"/>
        <v>1</v>
      </c>
      <c r="F3555" t="b">
        <f t="shared" si="221"/>
        <v>0</v>
      </c>
      <c r="G3555">
        <f t="shared" si="222"/>
        <v>20</v>
      </c>
      <c r="H3555" t="str">
        <f t="shared" si="223"/>
        <v/>
      </c>
    </row>
    <row r="3556" spans="2:8" x14ac:dyDescent="0.35">
      <c r="B3556" s="6">
        <v>3553</v>
      </c>
      <c r="C3556" t="str">
        <f>INDEX(state,MATCH(Bonus_StatAn!$B3556,Analysis!$A:$A,0))</f>
        <v>successful</v>
      </c>
      <c r="D3556" s="6">
        <f>INDEX(backers,MATCH(Bonus_StatAn!$B3556,Analysis!$A:$A,0))</f>
        <v>104</v>
      </c>
      <c r="E3556" t="b">
        <f t="shared" si="220"/>
        <v>1</v>
      </c>
      <c r="F3556" t="b">
        <f t="shared" si="221"/>
        <v>0</v>
      </c>
      <c r="G3556">
        <f t="shared" si="222"/>
        <v>104</v>
      </c>
      <c r="H3556" t="str">
        <f t="shared" si="223"/>
        <v/>
      </c>
    </row>
    <row r="3557" spans="2:8" x14ac:dyDescent="0.35">
      <c r="B3557" s="6">
        <v>3554</v>
      </c>
      <c r="C3557" t="str">
        <f>INDEX(state,MATCH(Bonus_StatAn!$B3557,Analysis!$A:$A,0))</f>
        <v>successful</v>
      </c>
      <c r="D3557" s="6">
        <f>INDEX(backers,MATCH(Bonus_StatAn!$B3557,Analysis!$A:$A,0))</f>
        <v>53</v>
      </c>
      <c r="E3557" t="b">
        <f t="shared" si="220"/>
        <v>1</v>
      </c>
      <c r="F3557" t="b">
        <f t="shared" si="221"/>
        <v>0</v>
      </c>
      <c r="G3557">
        <f t="shared" si="222"/>
        <v>53</v>
      </c>
      <c r="H3557" t="str">
        <f t="shared" si="223"/>
        <v/>
      </c>
    </row>
    <row r="3558" spans="2:8" x14ac:dyDescent="0.35">
      <c r="B3558" s="6">
        <v>3555</v>
      </c>
      <c r="C3558" t="str">
        <f>INDEX(state,MATCH(Bonus_StatAn!$B3558,Analysis!$A:$A,0))</f>
        <v>successful</v>
      </c>
      <c r="D3558" s="6">
        <f>INDEX(backers,MATCH(Bonus_StatAn!$B3558,Analysis!$A:$A,0))</f>
        <v>14</v>
      </c>
      <c r="E3558" t="b">
        <f t="shared" si="220"/>
        <v>1</v>
      </c>
      <c r="F3558" t="b">
        <f t="shared" si="221"/>
        <v>0</v>
      </c>
      <c r="G3558">
        <f t="shared" si="222"/>
        <v>14</v>
      </c>
      <c r="H3558" t="str">
        <f t="shared" si="223"/>
        <v/>
      </c>
    </row>
    <row r="3559" spans="2:8" x14ac:dyDescent="0.35">
      <c r="B3559" s="6">
        <v>3556</v>
      </c>
      <c r="C3559" t="str">
        <f>INDEX(state,MATCH(Bonus_StatAn!$B3559,Analysis!$A:$A,0))</f>
        <v>successful</v>
      </c>
      <c r="D3559" s="6">
        <f>INDEX(backers,MATCH(Bonus_StatAn!$B3559,Analysis!$A:$A,0))</f>
        <v>20</v>
      </c>
      <c r="E3559" t="b">
        <f t="shared" si="220"/>
        <v>1</v>
      </c>
      <c r="F3559" t="b">
        <f t="shared" si="221"/>
        <v>0</v>
      </c>
      <c r="G3559">
        <f t="shared" si="222"/>
        <v>20</v>
      </c>
      <c r="H3559" t="str">
        <f t="shared" si="223"/>
        <v/>
      </c>
    </row>
    <row r="3560" spans="2:8" x14ac:dyDescent="0.35">
      <c r="B3560" s="6">
        <v>3557</v>
      </c>
      <c r="C3560" t="str">
        <f>INDEX(state,MATCH(Bonus_StatAn!$B3560,Analysis!$A:$A,0))</f>
        <v>successful</v>
      </c>
      <c r="D3560" s="6">
        <f>INDEX(backers,MATCH(Bonus_StatAn!$B3560,Analysis!$A:$A,0))</f>
        <v>558</v>
      </c>
      <c r="E3560" t="b">
        <f t="shared" si="220"/>
        <v>1</v>
      </c>
      <c r="F3560" t="b">
        <f t="shared" si="221"/>
        <v>0</v>
      </c>
      <c r="G3560">
        <f t="shared" si="222"/>
        <v>558</v>
      </c>
      <c r="H3560" t="str">
        <f t="shared" si="223"/>
        <v/>
      </c>
    </row>
    <row r="3561" spans="2:8" x14ac:dyDescent="0.35">
      <c r="B3561" s="6">
        <v>3558</v>
      </c>
      <c r="C3561" t="str">
        <f>INDEX(state,MATCH(Bonus_StatAn!$B3561,Analysis!$A:$A,0))</f>
        <v>successful</v>
      </c>
      <c r="D3561" s="6">
        <f>INDEX(backers,MATCH(Bonus_StatAn!$B3561,Analysis!$A:$A,0))</f>
        <v>22</v>
      </c>
      <c r="E3561" t="b">
        <f t="shared" si="220"/>
        <v>1</v>
      </c>
      <c r="F3561" t="b">
        <f t="shared" si="221"/>
        <v>0</v>
      </c>
      <c r="G3561">
        <f t="shared" si="222"/>
        <v>22</v>
      </c>
      <c r="H3561" t="str">
        <f t="shared" si="223"/>
        <v/>
      </c>
    </row>
    <row r="3562" spans="2:8" x14ac:dyDescent="0.35">
      <c r="B3562" s="6">
        <v>3559</v>
      </c>
      <c r="C3562" t="str">
        <f>INDEX(state,MATCH(Bonus_StatAn!$B3562,Analysis!$A:$A,0))</f>
        <v>successful</v>
      </c>
      <c r="D3562" s="6">
        <f>INDEX(backers,MATCH(Bonus_StatAn!$B3562,Analysis!$A:$A,0))</f>
        <v>24</v>
      </c>
      <c r="E3562" t="b">
        <f t="shared" si="220"/>
        <v>1</v>
      </c>
      <c r="F3562" t="b">
        <f t="shared" si="221"/>
        <v>0</v>
      </c>
      <c r="G3562">
        <f t="shared" si="222"/>
        <v>24</v>
      </c>
      <c r="H3562" t="str">
        <f t="shared" si="223"/>
        <v/>
      </c>
    </row>
    <row r="3563" spans="2:8" x14ac:dyDescent="0.35">
      <c r="B3563" s="6">
        <v>3560</v>
      </c>
      <c r="C3563" t="str">
        <f>INDEX(state,MATCH(Bonus_StatAn!$B3563,Analysis!$A:$A,0))</f>
        <v>successful</v>
      </c>
      <c r="D3563" s="6">
        <f>INDEX(backers,MATCH(Bonus_StatAn!$B3563,Analysis!$A:$A,0))</f>
        <v>74</v>
      </c>
      <c r="E3563" t="b">
        <f t="shared" si="220"/>
        <v>1</v>
      </c>
      <c r="F3563" t="b">
        <f t="shared" si="221"/>
        <v>0</v>
      </c>
      <c r="G3563">
        <f t="shared" si="222"/>
        <v>74</v>
      </c>
      <c r="H3563" t="str">
        <f t="shared" si="223"/>
        <v/>
      </c>
    </row>
    <row r="3564" spans="2:8" x14ac:dyDescent="0.35">
      <c r="B3564" s="6">
        <v>3561</v>
      </c>
      <c r="C3564" t="str">
        <f>INDEX(state,MATCH(Bonus_StatAn!$B3564,Analysis!$A:$A,0))</f>
        <v>successful</v>
      </c>
      <c r="D3564" s="6">
        <f>INDEX(backers,MATCH(Bonus_StatAn!$B3564,Analysis!$A:$A,0))</f>
        <v>54</v>
      </c>
      <c r="E3564" t="b">
        <f t="shared" si="220"/>
        <v>1</v>
      </c>
      <c r="F3564" t="b">
        <f t="shared" si="221"/>
        <v>0</v>
      </c>
      <c r="G3564">
        <f t="shared" si="222"/>
        <v>54</v>
      </c>
      <c r="H3564" t="str">
        <f t="shared" si="223"/>
        <v/>
      </c>
    </row>
    <row r="3565" spans="2:8" x14ac:dyDescent="0.35">
      <c r="B3565" s="6">
        <v>3562</v>
      </c>
      <c r="C3565" t="str">
        <f>INDEX(state,MATCH(Bonus_StatAn!$B3565,Analysis!$A:$A,0))</f>
        <v>successful</v>
      </c>
      <c r="D3565" s="6">
        <f>INDEX(backers,MATCH(Bonus_StatAn!$B3565,Analysis!$A:$A,0))</f>
        <v>31</v>
      </c>
      <c r="E3565" t="b">
        <f t="shared" si="220"/>
        <v>1</v>
      </c>
      <c r="F3565" t="b">
        <f t="shared" si="221"/>
        <v>0</v>
      </c>
      <c r="G3565">
        <f t="shared" si="222"/>
        <v>31</v>
      </c>
      <c r="H3565" t="str">
        <f t="shared" si="223"/>
        <v/>
      </c>
    </row>
    <row r="3566" spans="2:8" x14ac:dyDescent="0.35">
      <c r="B3566" s="6">
        <v>3563</v>
      </c>
      <c r="C3566" t="str">
        <f>INDEX(state,MATCH(Bonus_StatAn!$B3566,Analysis!$A:$A,0))</f>
        <v>successful</v>
      </c>
      <c r="D3566" s="6">
        <f>INDEX(backers,MATCH(Bonus_StatAn!$B3566,Analysis!$A:$A,0))</f>
        <v>25</v>
      </c>
      <c r="E3566" t="b">
        <f t="shared" si="220"/>
        <v>1</v>
      </c>
      <c r="F3566" t="b">
        <f t="shared" si="221"/>
        <v>0</v>
      </c>
      <c r="G3566">
        <f t="shared" si="222"/>
        <v>25</v>
      </c>
      <c r="H3566" t="str">
        <f t="shared" si="223"/>
        <v/>
      </c>
    </row>
    <row r="3567" spans="2:8" x14ac:dyDescent="0.35">
      <c r="B3567" s="6">
        <v>3564</v>
      </c>
      <c r="C3567" t="str">
        <f>INDEX(state,MATCH(Bonus_StatAn!$B3567,Analysis!$A:$A,0))</f>
        <v>successful</v>
      </c>
      <c r="D3567" s="6">
        <f>INDEX(backers,MATCH(Bonus_StatAn!$B3567,Analysis!$A:$A,0))</f>
        <v>17</v>
      </c>
      <c r="E3567" t="b">
        <f t="shared" si="220"/>
        <v>1</v>
      </c>
      <c r="F3567" t="b">
        <f t="shared" si="221"/>
        <v>0</v>
      </c>
      <c r="G3567">
        <f t="shared" si="222"/>
        <v>17</v>
      </c>
      <c r="H3567" t="str">
        <f t="shared" si="223"/>
        <v/>
      </c>
    </row>
    <row r="3568" spans="2:8" x14ac:dyDescent="0.35">
      <c r="B3568" s="6">
        <v>3565</v>
      </c>
      <c r="C3568" t="str">
        <f>INDEX(state,MATCH(Bonus_StatAn!$B3568,Analysis!$A:$A,0))</f>
        <v>successful</v>
      </c>
      <c r="D3568" s="6">
        <f>INDEX(backers,MATCH(Bonus_StatAn!$B3568,Analysis!$A:$A,0))</f>
        <v>12</v>
      </c>
      <c r="E3568" t="b">
        <f t="shared" si="220"/>
        <v>1</v>
      </c>
      <c r="F3568" t="b">
        <f t="shared" si="221"/>
        <v>0</v>
      </c>
      <c r="G3568">
        <f t="shared" si="222"/>
        <v>12</v>
      </c>
      <c r="H3568" t="str">
        <f t="shared" si="223"/>
        <v/>
      </c>
    </row>
    <row r="3569" spans="2:8" x14ac:dyDescent="0.35">
      <c r="B3569" s="6">
        <v>3566</v>
      </c>
      <c r="C3569" t="str">
        <f>INDEX(state,MATCH(Bonus_StatAn!$B3569,Analysis!$A:$A,0))</f>
        <v>successful</v>
      </c>
      <c r="D3569" s="6">
        <f>INDEX(backers,MATCH(Bonus_StatAn!$B3569,Analysis!$A:$A,0))</f>
        <v>38</v>
      </c>
      <c r="E3569" t="b">
        <f t="shared" si="220"/>
        <v>1</v>
      </c>
      <c r="F3569" t="b">
        <f t="shared" si="221"/>
        <v>0</v>
      </c>
      <c r="G3569">
        <f t="shared" si="222"/>
        <v>38</v>
      </c>
      <c r="H3569" t="str">
        <f t="shared" si="223"/>
        <v/>
      </c>
    </row>
    <row r="3570" spans="2:8" x14ac:dyDescent="0.35">
      <c r="B3570" s="6">
        <v>3567</v>
      </c>
      <c r="C3570" t="str">
        <f>INDEX(state,MATCH(Bonus_StatAn!$B3570,Analysis!$A:$A,0))</f>
        <v>successful</v>
      </c>
      <c r="D3570" s="6">
        <f>INDEX(backers,MATCH(Bonus_StatAn!$B3570,Analysis!$A:$A,0))</f>
        <v>41</v>
      </c>
      <c r="E3570" t="b">
        <f t="shared" si="220"/>
        <v>1</v>
      </c>
      <c r="F3570" t="b">
        <f t="shared" si="221"/>
        <v>0</v>
      </c>
      <c r="G3570">
        <f t="shared" si="222"/>
        <v>41</v>
      </c>
      <c r="H3570" t="str">
        <f t="shared" si="223"/>
        <v/>
      </c>
    </row>
    <row r="3571" spans="2:8" x14ac:dyDescent="0.35">
      <c r="B3571" s="6">
        <v>3568</v>
      </c>
      <c r="C3571" t="str">
        <f>INDEX(state,MATCH(Bonus_StatAn!$B3571,Analysis!$A:$A,0))</f>
        <v>successful</v>
      </c>
      <c r="D3571" s="6">
        <f>INDEX(backers,MATCH(Bonus_StatAn!$B3571,Analysis!$A:$A,0))</f>
        <v>19</v>
      </c>
      <c r="E3571" t="b">
        <f t="shared" si="220"/>
        <v>1</v>
      </c>
      <c r="F3571" t="b">
        <f t="shared" si="221"/>
        <v>0</v>
      </c>
      <c r="G3571">
        <f t="shared" si="222"/>
        <v>19</v>
      </c>
      <c r="H3571" t="str">
        <f t="shared" si="223"/>
        <v/>
      </c>
    </row>
    <row r="3572" spans="2:8" x14ac:dyDescent="0.35">
      <c r="B3572" s="6">
        <v>3569</v>
      </c>
      <c r="C3572" t="str">
        <f>INDEX(state,MATCH(Bonus_StatAn!$B3572,Analysis!$A:$A,0))</f>
        <v>successful</v>
      </c>
      <c r="D3572" s="6">
        <f>INDEX(backers,MATCH(Bonus_StatAn!$B3572,Analysis!$A:$A,0))</f>
        <v>41</v>
      </c>
      <c r="E3572" t="b">
        <f t="shared" si="220"/>
        <v>1</v>
      </c>
      <c r="F3572" t="b">
        <f t="shared" si="221"/>
        <v>0</v>
      </c>
      <c r="G3572">
        <f t="shared" si="222"/>
        <v>41</v>
      </c>
      <c r="H3572" t="str">
        <f t="shared" si="223"/>
        <v/>
      </c>
    </row>
    <row r="3573" spans="2:8" x14ac:dyDescent="0.35">
      <c r="B3573" s="6">
        <v>3570</v>
      </c>
      <c r="C3573" t="str">
        <f>INDEX(state,MATCH(Bonus_StatAn!$B3573,Analysis!$A:$A,0))</f>
        <v>successful</v>
      </c>
      <c r="D3573" s="6">
        <f>INDEX(backers,MATCH(Bonus_StatAn!$B3573,Analysis!$A:$A,0))</f>
        <v>26</v>
      </c>
      <c r="E3573" t="b">
        <f t="shared" si="220"/>
        <v>1</v>
      </c>
      <c r="F3573" t="b">
        <f t="shared" si="221"/>
        <v>0</v>
      </c>
      <c r="G3573">
        <f t="shared" si="222"/>
        <v>26</v>
      </c>
      <c r="H3573" t="str">
        <f t="shared" si="223"/>
        <v/>
      </c>
    </row>
    <row r="3574" spans="2:8" x14ac:dyDescent="0.35">
      <c r="B3574" s="6">
        <v>3571</v>
      </c>
      <c r="C3574" t="str">
        <f>INDEX(state,MATCH(Bonus_StatAn!$B3574,Analysis!$A:$A,0))</f>
        <v>successful</v>
      </c>
      <c r="D3574" s="6">
        <f>INDEX(backers,MATCH(Bonus_StatAn!$B3574,Analysis!$A:$A,0))</f>
        <v>25</v>
      </c>
      <c r="E3574" t="b">
        <f t="shared" si="220"/>
        <v>1</v>
      </c>
      <c r="F3574" t="b">
        <f t="shared" si="221"/>
        <v>0</v>
      </c>
      <c r="G3574">
        <f t="shared" si="222"/>
        <v>25</v>
      </c>
      <c r="H3574" t="str">
        <f t="shared" si="223"/>
        <v/>
      </c>
    </row>
    <row r="3575" spans="2:8" x14ac:dyDescent="0.35">
      <c r="B3575" s="6">
        <v>3572</v>
      </c>
      <c r="C3575" t="str">
        <f>INDEX(state,MATCH(Bonus_StatAn!$B3575,Analysis!$A:$A,0))</f>
        <v>successful</v>
      </c>
      <c r="D3575" s="6">
        <f>INDEX(backers,MATCH(Bonus_StatAn!$B3575,Analysis!$A:$A,0))</f>
        <v>9</v>
      </c>
      <c r="E3575" t="b">
        <f t="shared" si="220"/>
        <v>1</v>
      </c>
      <c r="F3575" t="b">
        <f t="shared" si="221"/>
        <v>0</v>
      </c>
      <c r="G3575">
        <f t="shared" si="222"/>
        <v>9</v>
      </c>
      <c r="H3575" t="str">
        <f t="shared" si="223"/>
        <v/>
      </c>
    </row>
    <row r="3576" spans="2:8" x14ac:dyDescent="0.35">
      <c r="B3576" s="6">
        <v>3573</v>
      </c>
      <c r="C3576" t="str">
        <f>INDEX(state,MATCH(Bonus_StatAn!$B3576,Analysis!$A:$A,0))</f>
        <v>successful</v>
      </c>
      <c r="D3576" s="6">
        <f>INDEX(backers,MATCH(Bonus_StatAn!$B3576,Analysis!$A:$A,0))</f>
        <v>78</v>
      </c>
      <c r="E3576" t="b">
        <f t="shared" si="220"/>
        <v>1</v>
      </c>
      <c r="F3576" t="b">
        <f t="shared" si="221"/>
        <v>0</v>
      </c>
      <c r="G3576">
        <f t="shared" si="222"/>
        <v>78</v>
      </c>
      <c r="H3576" t="str">
        <f t="shared" si="223"/>
        <v/>
      </c>
    </row>
    <row r="3577" spans="2:8" x14ac:dyDescent="0.35">
      <c r="B3577" s="6">
        <v>3574</v>
      </c>
      <c r="C3577" t="str">
        <f>INDEX(state,MATCH(Bonus_StatAn!$B3577,Analysis!$A:$A,0))</f>
        <v>successful</v>
      </c>
      <c r="D3577" s="6">
        <f>INDEX(backers,MATCH(Bonus_StatAn!$B3577,Analysis!$A:$A,0))</f>
        <v>45</v>
      </c>
      <c r="E3577" t="b">
        <f t="shared" si="220"/>
        <v>1</v>
      </c>
      <c r="F3577" t="b">
        <f t="shared" si="221"/>
        <v>0</v>
      </c>
      <c r="G3577">
        <f t="shared" si="222"/>
        <v>45</v>
      </c>
      <c r="H3577" t="str">
        <f t="shared" si="223"/>
        <v/>
      </c>
    </row>
    <row r="3578" spans="2:8" x14ac:dyDescent="0.35">
      <c r="B3578" s="6">
        <v>3575</v>
      </c>
      <c r="C3578" t="str">
        <f>INDEX(state,MATCH(Bonus_StatAn!$B3578,Analysis!$A:$A,0))</f>
        <v>successful</v>
      </c>
      <c r="D3578" s="6">
        <f>INDEX(backers,MATCH(Bonus_StatAn!$B3578,Analysis!$A:$A,0))</f>
        <v>102</v>
      </c>
      <c r="E3578" t="b">
        <f t="shared" si="220"/>
        <v>1</v>
      </c>
      <c r="F3578" t="b">
        <f t="shared" si="221"/>
        <v>0</v>
      </c>
      <c r="G3578">
        <f t="shared" si="222"/>
        <v>102</v>
      </c>
      <c r="H3578" t="str">
        <f t="shared" si="223"/>
        <v/>
      </c>
    </row>
    <row r="3579" spans="2:8" x14ac:dyDescent="0.35">
      <c r="B3579" s="6">
        <v>3576</v>
      </c>
      <c r="C3579" t="str">
        <f>INDEX(state,MATCH(Bonus_StatAn!$B3579,Analysis!$A:$A,0))</f>
        <v>successful</v>
      </c>
      <c r="D3579" s="6">
        <f>INDEX(backers,MATCH(Bonus_StatAn!$B3579,Analysis!$A:$A,0))</f>
        <v>5</v>
      </c>
      <c r="E3579" t="b">
        <f t="shared" si="220"/>
        <v>1</v>
      </c>
      <c r="F3579" t="b">
        <f t="shared" si="221"/>
        <v>0</v>
      </c>
      <c r="G3579">
        <f t="shared" si="222"/>
        <v>5</v>
      </c>
      <c r="H3579" t="str">
        <f t="shared" si="223"/>
        <v/>
      </c>
    </row>
    <row r="3580" spans="2:8" x14ac:dyDescent="0.35">
      <c r="B3580" s="6">
        <v>3577</v>
      </c>
      <c r="C3580" t="str">
        <f>INDEX(state,MATCH(Bonus_StatAn!$B3580,Analysis!$A:$A,0))</f>
        <v>successful</v>
      </c>
      <c r="D3580" s="6">
        <f>INDEX(backers,MATCH(Bonus_StatAn!$B3580,Analysis!$A:$A,0))</f>
        <v>27</v>
      </c>
      <c r="E3580" t="b">
        <f t="shared" si="220"/>
        <v>1</v>
      </c>
      <c r="F3580" t="b">
        <f t="shared" si="221"/>
        <v>0</v>
      </c>
      <c r="G3580">
        <f t="shared" si="222"/>
        <v>27</v>
      </c>
      <c r="H3580" t="str">
        <f t="shared" si="223"/>
        <v/>
      </c>
    </row>
    <row r="3581" spans="2:8" x14ac:dyDescent="0.35">
      <c r="B3581" s="6">
        <v>3578</v>
      </c>
      <c r="C3581" t="str">
        <f>INDEX(state,MATCH(Bonus_StatAn!$B3581,Analysis!$A:$A,0))</f>
        <v>successful</v>
      </c>
      <c r="D3581" s="6">
        <f>INDEX(backers,MATCH(Bonus_StatAn!$B3581,Analysis!$A:$A,0))</f>
        <v>37</v>
      </c>
      <c r="E3581" t="b">
        <f t="shared" si="220"/>
        <v>1</v>
      </c>
      <c r="F3581" t="b">
        <f t="shared" si="221"/>
        <v>0</v>
      </c>
      <c r="G3581">
        <f t="shared" si="222"/>
        <v>37</v>
      </c>
      <c r="H3581" t="str">
        <f t="shared" si="223"/>
        <v/>
      </c>
    </row>
    <row r="3582" spans="2:8" x14ac:dyDescent="0.35">
      <c r="B3582" s="6">
        <v>3579</v>
      </c>
      <c r="C3582" t="str">
        <f>INDEX(state,MATCH(Bonus_StatAn!$B3582,Analysis!$A:$A,0))</f>
        <v>successful</v>
      </c>
      <c r="D3582" s="6">
        <f>INDEX(backers,MATCH(Bonus_StatAn!$B3582,Analysis!$A:$A,0))</f>
        <v>14</v>
      </c>
      <c r="E3582" t="b">
        <f t="shared" si="220"/>
        <v>1</v>
      </c>
      <c r="F3582" t="b">
        <f t="shared" si="221"/>
        <v>0</v>
      </c>
      <c r="G3582">
        <f t="shared" si="222"/>
        <v>14</v>
      </c>
      <c r="H3582" t="str">
        <f t="shared" si="223"/>
        <v/>
      </c>
    </row>
    <row r="3583" spans="2:8" x14ac:dyDescent="0.35">
      <c r="B3583" s="6">
        <v>3580</v>
      </c>
      <c r="C3583" t="str">
        <f>INDEX(state,MATCH(Bonus_StatAn!$B3583,Analysis!$A:$A,0))</f>
        <v>successful</v>
      </c>
      <c r="D3583" s="6">
        <f>INDEX(backers,MATCH(Bonus_StatAn!$B3583,Analysis!$A:$A,0))</f>
        <v>27</v>
      </c>
      <c r="E3583" t="b">
        <f t="shared" si="220"/>
        <v>1</v>
      </c>
      <c r="F3583" t="b">
        <f t="shared" si="221"/>
        <v>0</v>
      </c>
      <c r="G3583">
        <f t="shared" si="222"/>
        <v>27</v>
      </c>
      <c r="H3583" t="str">
        <f t="shared" si="223"/>
        <v/>
      </c>
    </row>
    <row r="3584" spans="2:8" x14ac:dyDescent="0.35">
      <c r="B3584" s="6">
        <v>3581</v>
      </c>
      <c r="C3584" t="str">
        <f>INDEX(state,MATCH(Bonus_StatAn!$B3584,Analysis!$A:$A,0))</f>
        <v>successful</v>
      </c>
      <c r="D3584" s="6">
        <f>INDEX(backers,MATCH(Bonus_StatAn!$B3584,Analysis!$A:$A,0))</f>
        <v>45</v>
      </c>
      <c r="E3584" t="b">
        <f t="shared" si="220"/>
        <v>1</v>
      </c>
      <c r="F3584" t="b">
        <f t="shared" si="221"/>
        <v>0</v>
      </c>
      <c r="G3584">
        <f t="shared" si="222"/>
        <v>45</v>
      </c>
      <c r="H3584" t="str">
        <f t="shared" si="223"/>
        <v/>
      </c>
    </row>
    <row r="3585" spans="2:8" x14ac:dyDescent="0.35">
      <c r="B3585" s="6">
        <v>3582</v>
      </c>
      <c r="C3585" t="str">
        <f>INDEX(state,MATCH(Bonus_StatAn!$B3585,Analysis!$A:$A,0))</f>
        <v>successful</v>
      </c>
      <c r="D3585" s="6">
        <f>INDEX(backers,MATCH(Bonus_StatAn!$B3585,Analysis!$A:$A,0))</f>
        <v>49</v>
      </c>
      <c r="E3585" t="b">
        <f t="shared" si="220"/>
        <v>1</v>
      </c>
      <c r="F3585" t="b">
        <f t="shared" si="221"/>
        <v>0</v>
      </c>
      <c r="G3585">
        <f t="shared" si="222"/>
        <v>49</v>
      </c>
      <c r="H3585" t="str">
        <f t="shared" si="223"/>
        <v/>
      </c>
    </row>
    <row r="3586" spans="2:8" x14ac:dyDescent="0.35">
      <c r="B3586" s="6">
        <v>3583</v>
      </c>
      <c r="C3586" t="str">
        <f>INDEX(state,MATCH(Bonus_StatAn!$B3586,Analysis!$A:$A,0))</f>
        <v>successful</v>
      </c>
      <c r="D3586" s="6">
        <f>INDEX(backers,MATCH(Bonus_StatAn!$B3586,Analysis!$A:$A,0))</f>
        <v>24</v>
      </c>
      <c r="E3586" t="b">
        <f t="shared" si="220"/>
        <v>1</v>
      </c>
      <c r="F3586" t="b">
        <f t="shared" si="221"/>
        <v>0</v>
      </c>
      <c r="G3586">
        <f t="shared" si="222"/>
        <v>24</v>
      </c>
      <c r="H3586" t="str">
        <f t="shared" si="223"/>
        <v/>
      </c>
    </row>
    <row r="3587" spans="2:8" x14ac:dyDescent="0.35">
      <c r="B3587" s="6">
        <v>3584</v>
      </c>
      <c r="C3587" t="str">
        <f>INDEX(state,MATCH(Bonus_StatAn!$B3587,Analysis!$A:$A,0))</f>
        <v>successful</v>
      </c>
      <c r="D3587" s="6">
        <f>INDEX(backers,MATCH(Bonus_StatAn!$B3587,Analysis!$A:$A,0))</f>
        <v>112</v>
      </c>
      <c r="E3587" t="b">
        <f t="shared" si="220"/>
        <v>1</v>
      </c>
      <c r="F3587" t="b">
        <f t="shared" si="221"/>
        <v>0</v>
      </c>
      <c r="G3587">
        <f t="shared" si="222"/>
        <v>112</v>
      </c>
      <c r="H3587" t="str">
        <f t="shared" si="223"/>
        <v/>
      </c>
    </row>
    <row r="3588" spans="2:8" x14ac:dyDescent="0.35">
      <c r="B3588" s="6">
        <v>3585</v>
      </c>
      <c r="C3588" t="str">
        <f>INDEX(state,MATCH(Bonus_StatAn!$B3588,Analysis!$A:$A,0))</f>
        <v>successful</v>
      </c>
      <c r="D3588" s="6">
        <f>INDEX(backers,MATCH(Bonus_StatAn!$B3588,Analysis!$A:$A,0))</f>
        <v>23</v>
      </c>
      <c r="E3588" t="b">
        <f t="shared" ref="E3588:E3651" si="224">$C3588="successful"</f>
        <v>1</v>
      </c>
      <c r="F3588" t="b">
        <f t="shared" ref="F3588:F3651" si="225">OR($C3588="canceled", $C3588="failed")</f>
        <v>0</v>
      </c>
      <c r="G3588">
        <f t="shared" ref="G3588:G3651" si="226">IF($E3588, D3588, "")</f>
        <v>23</v>
      </c>
      <c r="H3588" t="str">
        <f t="shared" ref="H3588:H3651" si="227">IF(F3588, D3588, "")</f>
        <v/>
      </c>
    </row>
    <row r="3589" spans="2:8" x14ac:dyDescent="0.35">
      <c r="B3589" s="6">
        <v>3586</v>
      </c>
      <c r="C3589" t="str">
        <f>INDEX(state,MATCH(Bonus_StatAn!$B3589,Analysis!$A:$A,0))</f>
        <v>successful</v>
      </c>
      <c r="D3589" s="6">
        <f>INDEX(backers,MATCH(Bonus_StatAn!$B3589,Analysis!$A:$A,0))</f>
        <v>54</v>
      </c>
      <c r="E3589" t="b">
        <f t="shared" si="224"/>
        <v>1</v>
      </c>
      <c r="F3589" t="b">
        <f t="shared" si="225"/>
        <v>0</v>
      </c>
      <c r="G3589">
        <f t="shared" si="226"/>
        <v>54</v>
      </c>
      <c r="H3589" t="str">
        <f t="shared" si="227"/>
        <v/>
      </c>
    </row>
    <row r="3590" spans="2:8" x14ac:dyDescent="0.35">
      <c r="B3590" s="6">
        <v>3587</v>
      </c>
      <c r="C3590" t="str">
        <f>INDEX(state,MATCH(Bonus_StatAn!$B3590,Analysis!$A:$A,0))</f>
        <v>successful</v>
      </c>
      <c r="D3590" s="6">
        <f>INDEX(backers,MATCH(Bonus_StatAn!$B3590,Analysis!$A:$A,0))</f>
        <v>28</v>
      </c>
      <c r="E3590" t="b">
        <f t="shared" si="224"/>
        <v>1</v>
      </c>
      <c r="F3590" t="b">
        <f t="shared" si="225"/>
        <v>0</v>
      </c>
      <c r="G3590">
        <f t="shared" si="226"/>
        <v>28</v>
      </c>
      <c r="H3590" t="str">
        <f t="shared" si="227"/>
        <v/>
      </c>
    </row>
    <row r="3591" spans="2:8" x14ac:dyDescent="0.35">
      <c r="B3591" s="6">
        <v>3588</v>
      </c>
      <c r="C3591" t="str">
        <f>INDEX(state,MATCH(Bonus_StatAn!$B3591,Analysis!$A:$A,0))</f>
        <v>successful</v>
      </c>
      <c r="D3591" s="6">
        <f>INDEX(backers,MATCH(Bonus_StatAn!$B3591,Analysis!$A:$A,0))</f>
        <v>11</v>
      </c>
      <c r="E3591" t="b">
        <f t="shared" si="224"/>
        <v>1</v>
      </c>
      <c r="F3591" t="b">
        <f t="shared" si="225"/>
        <v>0</v>
      </c>
      <c r="G3591">
        <f t="shared" si="226"/>
        <v>11</v>
      </c>
      <c r="H3591" t="str">
        <f t="shared" si="227"/>
        <v/>
      </c>
    </row>
    <row r="3592" spans="2:8" x14ac:dyDescent="0.35">
      <c r="B3592" s="6">
        <v>3589</v>
      </c>
      <c r="C3592" t="str">
        <f>INDEX(state,MATCH(Bonus_StatAn!$B3592,Analysis!$A:$A,0))</f>
        <v>successful</v>
      </c>
      <c r="D3592" s="6">
        <f>INDEX(backers,MATCH(Bonus_StatAn!$B3592,Analysis!$A:$A,0))</f>
        <v>62</v>
      </c>
      <c r="E3592" t="b">
        <f t="shared" si="224"/>
        <v>1</v>
      </c>
      <c r="F3592" t="b">
        <f t="shared" si="225"/>
        <v>0</v>
      </c>
      <c r="G3592">
        <f t="shared" si="226"/>
        <v>62</v>
      </c>
      <c r="H3592" t="str">
        <f t="shared" si="227"/>
        <v/>
      </c>
    </row>
    <row r="3593" spans="2:8" x14ac:dyDescent="0.35">
      <c r="B3593" s="6">
        <v>3590</v>
      </c>
      <c r="C3593" t="str">
        <f>INDEX(state,MATCH(Bonus_StatAn!$B3593,Analysis!$A:$A,0))</f>
        <v>successful</v>
      </c>
      <c r="D3593" s="6">
        <f>INDEX(backers,MATCH(Bonus_StatAn!$B3593,Analysis!$A:$A,0))</f>
        <v>73</v>
      </c>
      <c r="E3593" t="b">
        <f t="shared" si="224"/>
        <v>1</v>
      </c>
      <c r="F3593" t="b">
        <f t="shared" si="225"/>
        <v>0</v>
      </c>
      <c r="G3593">
        <f t="shared" si="226"/>
        <v>73</v>
      </c>
      <c r="H3593" t="str">
        <f t="shared" si="227"/>
        <v/>
      </c>
    </row>
    <row r="3594" spans="2:8" x14ac:dyDescent="0.35">
      <c r="B3594" s="6">
        <v>3591</v>
      </c>
      <c r="C3594" t="str">
        <f>INDEX(state,MATCH(Bonus_StatAn!$B3594,Analysis!$A:$A,0))</f>
        <v>successful</v>
      </c>
      <c r="D3594" s="6">
        <f>INDEX(backers,MATCH(Bonus_StatAn!$B3594,Analysis!$A:$A,0))</f>
        <v>18</v>
      </c>
      <c r="E3594" t="b">
        <f t="shared" si="224"/>
        <v>1</v>
      </c>
      <c r="F3594" t="b">
        <f t="shared" si="225"/>
        <v>0</v>
      </c>
      <c r="G3594">
        <f t="shared" si="226"/>
        <v>18</v>
      </c>
      <c r="H3594" t="str">
        <f t="shared" si="227"/>
        <v/>
      </c>
    </row>
    <row r="3595" spans="2:8" x14ac:dyDescent="0.35">
      <c r="B3595" s="6">
        <v>3592</v>
      </c>
      <c r="C3595" t="str">
        <f>INDEX(state,MATCH(Bonus_StatAn!$B3595,Analysis!$A:$A,0))</f>
        <v>successful</v>
      </c>
      <c r="D3595" s="6">
        <f>INDEX(backers,MATCH(Bonus_StatAn!$B3595,Analysis!$A:$A,0))</f>
        <v>35</v>
      </c>
      <c r="E3595" t="b">
        <f t="shared" si="224"/>
        <v>1</v>
      </c>
      <c r="F3595" t="b">
        <f t="shared" si="225"/>
        <v>0</v>
      </c>
      <c r="G3595">
        <f t="shared" si="226"/>
        <v>35</v>
      </c>
      <c r="H3595" t="str">
        <f t="shared" si="227"/>
        <v/>
      </c>
    </row>
    <row r="3596" spans="2:8" x14ac:dyDescent="0.35">
      <c r="B3596" s="6">
        <v>3593</v>
      </c>
      <c r="C3596" t="str">
        <f>INDEX(state,MATCH(Bonus_StatAn!$B3596,Analysis!$A:$A,0))</f>
        <v>successful</v>
      </c>
      <c r="D3596" s="6">
        <f>INDEX(backers,MATCH(Bonus_StatAn!$B3596,Analysis!$A:$A,0))</f>
        <v>43</v>
      </c>
      <c r="E3596" t="b">
        <f t="shared" si="224"/>
        <v>1</v>
      </c>
      <c r="F3596" t="b">
        <f t="shared" si="225"/>
        <v>0</v>
      </c>
      <c r="G3596">
        <f t="shared" si="226"/>
        <v>43</v>
      </c>
      <c r="H3596" t="str">
        <f t="shared" si="227"/>
        <v/>
      </c>
    </row>
    <row r="3597" spans="2:8" x14ac:dyDescent="0.35">
      <c r="B3597" s="6">
        <v>3594</v>
      </c>
      <c r="C3597" t="str">
        <f>INDEX(state,MATCH(Bonus_StatAn!$B3597,Analysis!$A:$A,0))</f>
        <v>successful</v>
      </c>
      <c r="D3597" s="6">
        <f>INDEX(backers,MATCH(Bonus_StatAn!$B3597,Analysis!$A:$A,0))</f>
        <v>36</v>
      </c>
      <c r="E3597" t="b">
        <f t="shared" si="224"/>
        <v>1</v>
      </c>
      <c r="F3597" t="b">
        <f t="shared" si="225"/>
        <v>0</v>
      </c>
      <c r="G3597">
        <f t="shared" si="226"/>
        <v>36</v>
      </c>
      <c r="H3597" t="str">
        <f t="shared" si="227"/>
        <v/>
      </c>
    </row>
    <row r="3598" spans="2:8" x14ac:dyDescent="0.35">
      <c r="B3598" s="6">
        <v>3595</v>
      </c>
      <c r="C3598" t="str">
        <f>INDEX(state,MATCH(Bonus_StatAn!$B3598,Analysis!$A:$A,0))</f>
        <v>successful</v>
      </c>
      <c r="D3598" s="6">
        <f>INDEX(backers,MATCH(Bonus_StatAn!$B3598,Analysis!$A:$A,0))</f>
        <v>62</v>
      </c>
      <c r="E3598" t="b">
        <f t="shared" si="224"/>
        <v>1</v>
      </c>
      <c r="F3598" t="b">
        <f t="shared" si="225"/>
        <v>0</v>
      </c>
      <c r="G3598">
        <f t="shared" si="226"/>
        <v>62</v>
      </c>
      <c r="H3598" t="str">
        <f t="shared" si="227"/>
        <v/>
      </c>
    </row>
    <row r="3599" spans="2:8" x14ac:dyDescent="0.35">
      <c r="B3599" s="6">
        <v>3596</v>
      </c>
      <c r="C3599" t="str">
        <f>INDEX(state,MATCH(Bonus_StatAn!$B3599,Analysis!$A:$A,0))</f>
        <v>successful</v>
      </c>
      <c r="D3599" s="6">
        <f>INDEX(backers,MATCH(Bonus_StatAn!$B3599,Analysis!$A:$A,0))</f>
        <v>15</v>
      </c>
      <c r="E3599" t="b">
        <f t="shared" si="224"/>
        <v>1</v>
      </c>
      <c r="F3599" t="b">
        <f t="shared" si="225"/>
        <v>0</v>
      </c>
      <c r="G3599">
        <f t="shared" si="226"/>
        <v>15</v>
      </c>
      <c r="H3599" t="str">
        <f t="shared" si="227"/>
        <v/>
      </c>
    </row>
    <row r="3600" spans="2:8" x14ac:dyDescent="0.35">
      <c r="B3600" s="6">
        <v>3597</v>
      </c>
      <c r="C3600" t="str">
        <f>INDEX(state,MATCH(Bonus_StatAn!$B3600,Analysis!$A:$A,0))</f>
        <v>successful</v>
      </c>
      <c r="D3600" s="6">
        <f>INDEX(backers,MATCH(Bonus_StatAn!$B3600,Analysis!$A:$A,0))</f>
        <v>33</v>
      </c>
      <c r="E3600" t="b">
        <f t="shared" si="224"/>
        <v>1</v>
      </c>
      <c r="F3600" t="b">
        <f t="shared" si="225"/>
        <v>0</v>
      </c>
      <c r="G3600">
        <f t="shared" si="226"/>
        <v>33</v>
      </c>
      <c r="H3600" t="str">
        <f t="shared" si="227"/>
        <v/>
      </c>
    </row>
    <row r="3601" spans="2:8" x14ac:dyDescent="0.35">
      <c r="B3601" s="6">
        <v>3598</v>
      </c>
      <c r="C3601" t="str">
        <f>INDEX(state,MATCH(Bonus_StatAn!$B3601,Analysis!$A:$A,0))</f>
        <v>successful</v>
      </c>
      <c r="D3601" s="6">
        <f>INDEX(backers,MATCH(Bonus_StatAn!$B3601,Analysis!$A:$A,0))</f>
        <v>27</v>
      </c>
      <c r="E3601" t="b">
        <f t="shared" si="224"/>
        <v>1</v>
      </c>
      <c r="F3601" t="b">
        <f t="shared" si="225"/>
        <v>0</v>
      </c>
      <c r="G3601">
        <f t="shared" si="226"/>
        <v>27</v>
      </c>
      <c r="H3601" t="str">
        <f t="shared" si="227"/>
        <v/>
      </c>
    </row>
    <row r="3602" spans="2:8" x14ac:dyDescent="0.35">
      <c r="B3602" s="6">
        <v>3599</v>
      </c>
      <c r="C3602" t="str">
        <f>INDEX(state,MATCH(Bonus_StatAn!$B3602,Analysis!$A:$A,0))</f>
        <v>successful</v>
      </c>
      <c r="D3602" s="6">
        <f>INDEX(backers,MATCH(Bonus_StatAn!$B3602,Analysis!$A:$A,0))</f>
        <v>17</v>
      </c>
      <c r="E3602" t="b">
        <f t="shared" si="224"/>
        <v>1</v>
      </c>
      <c r="F3602" t="b">
        <f t="shared" si="225"/>
        <v>0</v>
      </c>
      <c r="G3602">
        <f t="shared" si="226"/>
        <v>17</v>
      </c>
      <c r="H3602" t="str">
        <f t="shared" si="227"/>
        <v/>
      </c>
    </row>
    <row r="3603" spans="2:8" x14ac:dyDescent="0.35">
      <c r="B3603" s="6">
        <v>3600</v>
      </c>
      <c r="C3603" t="str">
        <f>INDEX(state,MATCH(Bonus_StatAn!$B3603,Analysis!$A:$A,0))</f>
        <v>successful</v>
      </c>
      <c r="D3603" s="6">
        <f>INDEX(backers,MATCH(Bonus_StatAn!$B3603,Analysis!$A:$A,0))</f>
        <v>4</v>
      </c>
      <c r="E3603" t="b">
        <f t="shared" si="224"/>
        <v>1</v>
      </c>
      <c r="F3603" t="b">
        <f t="shared" si="225"/>
        <v>0</v>
      </c>
      <c r="G3603">
        <f t="shared" si="226"/>
        <v>4</v>
      </c>
      <c r="H3603" t="str">
        <f t="shared" si="227"/>
        <v/>
      </c>
    </row>
    <row r="3604" spans="2:8" x14ac:dyDescent="0.35">
      <c r="B3604" s="6">
        <v>3601</v>
      </c>
      <c r="C3604" t="str">
        <f>INDEX(state,MATCH(Bonus_StatAn!$B3604,Analysis!$A:$A,0))</f>
        <v>successful</v>
      </c>
      <c r="D3604" s="6">
        <f>INDEX(backers,MATCH(Bonus_StatAn!$B3604,Analysis!$A:$A,0))</f>
        <v>53</v>
      </c>
      <c r="E3604" t="b">
        <f t="shared" si="224"/>
        <v>1</v>
      </c>
      <c r="F3604" t="b">
        <f t="shared" si="225"/>
        <v>0</v>
      </c>
      <c r="G3604">
        <f t="shared" si="226"/>
        <v>53</v>
      </c>
      <c r="H3604" t="str">
        <f t="shared" si="227"/>
        <v/>
      </c>
    </row>
    <row r="3605" spans="2:8" x14ac:dyDescent="0.35">
      <c r="B3605" s="6">
        <v>3602</v>
      </c>
      <c r="C3605" t="str">
        <f>INDEX(state,MATCH(Bonus_StatAn!$B3605,Analysis!$A:$A,0))</f>
        <v>successful</v>
      </c>
      <c r="D3605" s="6">
        <f>INDEX(backers,MATCH(Bonus_StatAn!$B3605,Analysis!$A:$A,0))</f>
        <v>49</v>
      </c>
      <c r="E3605" t="b">
        <f t="shared" si="224"/>
        <v>1</v>
      </c>
      <c r="F3605" t="b">
        <f t="shared" si="225"/>
        <v>0</v>
      </c>
      <c r="G3605">
        <f t="shared" si="226"/>
        <v>49</v>
      </c>
      <c r="H3605" t="str">
        <f t="shared" si="227"/>
        <v/>
      </c>
    </row>
    <row r="3606" spans="2:8" x14ac:dyDescent="0.35">
      <c r="B3606" s="6">
        <v>3603</v>
      </c>
      <c r="C3606" t="str">
        <f>INDEX(state,MATCH(Bonus_StatAn!$B3606,Analysis!$A:$A,0))</f>
        <v>successful</v>
      </c>
      <c r="D3606" s="6">
        <f>INDEX(backers,MATCH(Bonus_StatAn!$B3606,Analysis!$A:$A,0))</f>
        <v>57</v>
      </c>
      <c r="E3606" t="b">
        <f t="shared" si="224"/>
        <v>1</v>
      </c>
      <c r="F3606" t="b">
        <f t="shared" si="225"/>
        <v>0</v>
      </c>
      <c r="G3606">
        <f t="shared" si="226"/>
        <v>57</v>
      </c>
      <c r="H3606" t="str">
        <f t="shared" si="227"/>
        <v/>
      </c>
    </row>
    <row r="3607" spans="2:8" x14ac:dyDescent="0.35">
      <c r="B3607" s="6">
        <v>3604</v>
      </c>
      <c r="C3607" t="str">
        <f>INDEX(state,MATCH(Bonus_StatAn!$B3607,Analysis!$A:$A,0))</f>
        <v>successful</v>
      </c>
      <c r="D3607" s="6">
        <f>INDEX(backers,MATCH(Bonus_StatAn!$B3607,Analysis!$A:$A,0))</f>
        <v>69</v>
      </c>
      <c r="E3607" t="b">
        <f t="shared" si="224"/>
        <v>1</v>
      </c>
      <c r="F3607" t="b">
        <f t="shared" si="225"/>
        <v>0</v>
      </c>
      <c r="G3607">
        <f t="shared" si="226"/>
        <v>69</v>
      </c>
      <c r="H3607" t="str">
        <f t="shared" si="227"/>
        <v/>
      </c>
    </row>
    <row r="3608" spans="2:8" x14ac:dyDescent="0.35">
      <c r="B3608" s="6">
        <v>3605</v>
      </c>
      <c r="C3608" t="str">
        <f>INDEX(state,MATCH(Bonus_StatAn!$B3608,Analysis!$A:$A,0))</f>
        <v>successful</v>
      </c>
      <c r="D3608" s="6">
        <f>INDEX(backers,MATCH(Bonus_StatAn!$B3608,Analysis!$A:$A,0))</f>
        <v>15</v>
      </c>
      <c r="E3608" t="b">
        <f t="shared" si="224"/>
        <v>1</v>
      </c>
      <c r="F3608" t="b">
        <f t="shared" si="225"/>
        <v>0</v>
      </c>
      <c r="G3608">
        <f t="shared" si="226"/>
        <v>15</v>
      </c>
      <c r="H3608" t="str">
        <f t="shared" si="227"/>
        <v/>
      </c>
    </row>
    <row r="3609" spans="2:8" x14ac:dyDescent="0.35">
      <c r="B3609" s="6">
        <v>3606</v>
      </c>
      <c r="C3609" t="str">
        <f>INDEX(state,MATCH(Bonus_StatAn!$B3609,Analysis!$A:$A,0))</f>
        <v>successful</v>
      </c>
      <c r="D3609" s="6">
        <f>INDEX(backers,MATCH(Bonus_StatAn!$B3609,Analysis!$A:$A,0))</f>
        <v>64</v>
      </c>
      <c r="E3609" t="b">
        <f t="shared" si="224"/>
        <v>1</v>
      </c>
      <c r="F3609" t="b">
        <f t="shared" si="225"/>
        <v>0</v>
      </c>
      <c r="G3609">
        <f t="shared" si="226"/>
        <v>64</v>
      </c>
      <c r="H3609" t="str">
        <f t="shared" si="227"/>
        <v/>
      </c>
    </row>
    <row r="3610" spans="2:8" x14ac:dyDescent="0.35">
      <c r="B3610" s="6">
        <v>3607</v>
      </c>
      <c r="C3610" t="str">
        <f>INDEX(state,MATCH(Bonus_StatAn!$B3610,Analysis!$A:$A,0))</f>
        <v>successful</v>
      </c>
      <c r="D3610" s="6">
        <f>INDEX(backers,MATCH(Bonus_StatAn!$B3610,Analysis!$A:$A,0))</f>
        <v>20</v>
      </c>
      <c r="E3610" t="b">
        <f t="shared" si="224"/>
        <v>1</v>
      </c>
      <c r="F3610" t="b">
        <f t="shared" si="225"/>
        <v>0</v>
      </c>
      <c r="G3610">
        <f t="shared" si="226"/>
        <v>20</v>
      </c>
      <c r="H3610" t="str">
        <f t="shared" si="227"/>
        <v/>
      </c>
    </row>
    <row r="3611" spans="2:8" x14ac:dyDescent="0.35">
      <c r="B3611" s="6">
        <v>3608</v>
      </c>
      <c r="C3611" t="str">
        <f>INDEX(state,MATCH(Bonus_StatAn!$B3611,Analysis!$A:$A,0))</f>
        <v>successful</v>
      </c>
      <c r="D3611" s="6">
        <f>INDEX(backers,MATCH(Bonus_StatAn!$B3611,Analysis!$A:$A,0))</f>
        <v>27</v>
      </c>
      <c r="E3611" t="b">
        <f t="shared" si="224"/>
        <v>1</v>
      </c>
      <c r="F3611" t="b">
        <f t="shared" si="225"/>
        <v>0</v>
      </c>
      <c r="G3611">
        <f t="shared" si="226"/>
        <v>27</v>
      </c>
      <c r="H3611" t="str">
        <f t="shared" si="227"/>
        <v/>
      </c>
    </row>
    <row r="3612" spans="2:8" x14ac:dyDescent="0.35">
      <c r="B3612" s="6">
        <v>3609</v>
      </c>
      <c r="C3612" t="str">
        <f>INDEX(state,MATCH(Bonus_StatAn!$B3612,Analysis!$A:$A,0))</f>
        <v>successful</v>
      </c>
      <c r="D3612" s="6">
        <f>INDEX(backers,MATCH(Bonus_StatAn!$B3612,Analysis!$A:$A,0))</f>
        <v>21</v>
      </c>
      <c r="E3612" t="b">
        <f t="shared" si="224"/>
        <v>1</v>
      </c>
      <c r="F3612" t="b">
        <f t="shared" si="225"/>
        <v>0</v>
      </c>
      <c r="G3612">
        <f t="shared" si="226"/>
        <v>21</v>
      </c>
      <c r="H3612" t="str">
        <f t="shared" si="227"/>
        <v/>
      </c>
    </row>
    <row r="3613" spans="2:8" x14ac:dyDescent="0.35">
      <c r="B3613" s="6">
        <v>3610</v>
      </c>
      <c r="C3613" t="str">
        <f>INDEX(state,MATCH(Bonus_StatAn!$B3613,Analysis!$A:$A,0))</f>
        <v>successful</v>
      </c>
      <c r="D3613" s="6">
        <f>INDEX(backers,MATCH(Bonus_StatAn!$B3613,Analysis!$A:$A,0))</f>
        <v>31</v>
      </c>
      <c r="E3613" t="b">
        <f t="shared" si="224"/>
        <v>1</v>
      </c>
      <c r="F3613" t="b">
        <f t="shared" si="225"/>
        <v>0</v>
      </c>
      <c r="G3613">
        <f t="shared" si="226"/>
        <v>31</v>
      </c>
      <c r="H3613" t="str">
        <f t="shared" si="227"/>
        <v/>
      </c>
    </row>
    <row r="3614" spans="2:8" x14ac:dyDescent="0.35">
      <c r="B3614" s="6">
        <v>3611</v>
      </c>
      <c r="C3614" t="str">
        <f>INDEX(state,MATCH(Bonus_StatAn!$B3614,Analysis!$A:$A,0))</f>
        <v>successful</v>
      </c>
      <c r="D3614" s="6">
        <f>INDEX(backers,MATCH(Bonus_StatAn!$B3614,Analysis!$A:$A,0))</f>
        <v>51</v>
      </c>
      <c r="E3614" t="b">
        <f t="shared" si="224"/>
        <v>1</v>
      </c>
      <c r="F3614" t="b">
        <f t="shared" si="225"/>
        <v>0</v>
      </c>
      <c r="G3614">
        <f t="shared" si="226"/>
        <v>51</v>
      </c>
      <c r="H3614" t="str">
        <f t="shared" si="227"/>
        <v/>
      </c>
    </row>
    <row r="3615" spans="2:8" x14ac:dyDescent="0.35">
      <c r="B3615" s="6">
        <v>3612</v>
      </c>
      <c r="C3615" t="str">
        <f>INDEX(state,MATCH(Bonus_StatAn!$B3615,Analysis!$A:$A,0))</f>
        <v>successful</v>
      </c>
      <c r="D3615" s="6">
        <f>INDEX(backers,MATCH(Bonus_StatAn!$B3615,Analysis!$A:$A,0))</f>
        <v>57</v>
      </c>
      <c r="E3615" t="b">
        <f t="shared" si="224"/>
        <v>1</v>
      </c>
      <c r="F3615" t="b">
        <f t="shared" si="225"/>
        <v>0</v>
      </c>
      <c r="G3615">
        <f t="shared" si="226"/>
        <v>57</v>
      </c>
      <c r="H3615" t="str">
        <f t="shared" si="227"/>
        <v/>
      </c>
    </row>
    <row r="3616" spans="2:8" x14ac:dyDescent="0.35">
      <c r="B3616" s="6">
        <v>3613</v>
      </c>
      <c r="C3616" t="str">
        <f>INDEX(state,MATCH(Bonus_StatAn!$B3616,Analysis!$A:$A,0))</f>
        <v>successful</v>
      </c>
      <c r="D3616" s="6">
        <f>INDEX(backers,MATCH(Bonus_StatAn!$B3616,Analysis!$A:$A,0))</f>
        <v>20</v>
      </c>
      <c r="E3616" t="b">
        <f t="shared" si="224"/>
        <v>1</v>
      </c>
      <c r="F3616" t="b">
        <f t="shared" si="225"/>
        <v>0</v>
      </c>
      <c r="G3616">
        <f t="shared" si="226"/>
        <v>20</v>
      </c>
      <c r="H3616" t="str">
        <f t="shared" si="227"/>
        <v/>
      </c>
    </row>
    <row r="3617" spans="2:8" x14ac:dyDescent="0.35">
      <c r="B3617" s="6">
        <v>3614</v>
      </c>
      <c r="C3617" t="str">
        <f>INDEX(state,MATCH(Bonus_StatAn!$B3617,Analysis!$A:$A,0))</f>
        <v>successful</v>
      </c>
      <c r="D3617" s="6">
        <f>INDEX(backers,MATCH(Bonus_StatAn!$B3617,Analysis!$A:$A,0))</f>
        <v>71</v>
      </c>
      <c r="E3617" t="b">
        <f t="shared" si="224"/>
        <v>1</v>
      </c>
      <c r="F3617" t="b">
        <f t="shared" si="225"/>
        <v>0</v>
      </c>
      <c r="G3617">
        <f t="shared" si="226"/>
        <v>71</v>
      </c>
      <c r="H3617" t="str">
        <f t="shared" si="227"/>
        <v/>
      </c>
    </row>
    <row r="3618" spans="2:8" x14ac:dyDescent="0.35">
      <c r="B3618" s="6">
        <v>3615</v>
      </c>
      <c r="C3618" t="str">
        <f>INDEX(state,MATCH(Bonus_StatAn!$B3618,Analysis!$A:$A,0))</f>
        <v>successful</v>
      </c>
      <c r="D3618" s="6">
        <f>INDEX(backers,MATCH(Bonus_StatAn!$B3618,Analysis!$A:$A,0))</f>
        <v>72</v>
      </c>
      <c r="E3618" t="b">
        <f t="shared" si="224"/>
        <v>1</v>
      </c>
      <c r="F3618" t="b">
        <f t="shared" si="225"/>
        <v>0</v>
      </c>
      <c r="G3618">
        <f t="shared" si="226"/>
        <v>72</v>
      </c>
      <c r="H3618" t="str">
        <f t="shared" si="227"/>
        <v/>
      </c>
    </row>
    <row r="3619" spans="2:8" x14ac:dyDescent="0.35">
      <c r="B3619" s="6">
        <v>3616</v>
      </c>
      <c r="C3619" t="str">
        <f>INDEX(state,MATCH(Bonus_StatAn!$B3619,Analysis!$A:$A,0))</f>
        <v>successful</v>
      </c>
      <c r="D3619" s="6">
        <f>INDEX(backers,MATCH(Bonus_StatAn!$B3619,Analysis!$A:$A,0))</f>
        <v>45</v>
      </c>
      <c r="E3619" t="b">
        <f t="shared" si="224"/>
        <v>1</v>
      </c>
      <c r="F3619" t="b">
        <f t="shared" si="225"/>
        <v>0</v>
      </c>
      <c r="G3619">
        <f t="shared" si="226"/>
        <v>45</v>
      </c>
      <c r="H3619" t="str">
        <f t="shared" si="227"/>
        <v/>
      </c>
    </row>
    <row r="3620" spans="2:8" x14ac:dyDescent="0.35">
      <c r="B3620" s="6">
        <v>3617</v>
      </c>
      <c r="C3620" t="str">
        <f>INDEX(state,MATCH(Bonus_StatAn!$B3620,Analysis!$A:$A,0))</f>
        <v>successful</v>
      </c>
      <c r="D3620" s="6">
        <f>INDEX(backers,MATCH(Bonus_StatAn!$B3620,Analysis!$A:$A,0))</f>
        <v>51</v>
      </c>
      <c r="E3620" t="b">
        <f t="shared" si="224"/>
        <v>1</v>
      </c>
      <c r="F3620" t="b">
        <f t="shared" si="225"/>
        <v>0</v>
      </c>
      <c r="G3620">
        <f t="shared" si="226"/>
        <v>51</v>
      </c>
      <c r="H3620" t="str">
        <f t="shared" si="227"/>
        <v/>
      </c>
    </row>
    <row r="3621" spans="2:8" x14ac:dyDescent="0.35">
      <c r="B3621" s="6">
        <v>3618</v>
      </c>
      <c r="C3621" t="str">
        <f>INDEX(state,MATCH(Bonus_StatAn!$B3621,Analysis!$A:$A,0))</f>
        <v>successful</v>
      </c>
      <c r="D3621" s="6">
        <f>INDEX(backers,MATCH(Bonus_StatAn!$B3621,Analysis!$A:$A,0))</f>
        <v>56</v>
      </c>
      <c r="E3621" t="b">
        <f t="shared" si="224"/>
        <v>1</v>
      </c>
      <c r="F3621" t="b">
        <f t="shared" si="225"/>
        <v>0</v>
      </c>
      <c r="G3621">
        <f t="shared" si="226"/>
        <v>56</v>
      </c>
      <c r="H3621" t="str">
        <f t="shared" si="227"/>
        <v/>
      </c>
    </row>
    <row r="3622" spans="2:8" x14ac:dyDescent="0.35">
      <c r="B3622" s="6">
        <v>3619</v>
      </c>
      <c r="C3622" t="str">
        <f>INDEX(state,MATCH(Bonus_StatAn!$B3622,Analysis!$A:$A,0))</f>
        <v>successful</v>
      </c>
      <c r="D3622" s="6">
        <f>INDEX(backers,MATCH(Bonus_StatAn!$B3622,Analysis!$A:$A,0))</f>
        <v>17</v>
      </c>
      <c r="E3622" t="b">
        <f t="shared" si="224"/>
        <v>1</v>
      </c>
      <c r="F3622" t="b">
        <f t="shared" si="225"/>
        <v>0</v>
      </c>
      <c r="G3622">
        <f t="shared" si="226"/>
        <v>17</v>
      </c>
      <c r="H3622" t="str">
        <f t="shared" si="227"/>
        <v/>
      </c>
    </row>
    <row r="3623" spans="2:8" x14ac:dyDescent="0.35">
      <c r="B3623" s="6">
        <v>3620</v>
      </c>
      <c r="C3623" t="str">
        <f>INDEX(state,MATCH(Bonus_StatAn!$B3623,Analysis!$A:$A,0))</f>
        <v>successful</v>
      </c>
      <c r="D3623" s="6">
        <f>INDEX(backers,MATCH(Bonus_StatAn!$B3623,Analysis!$A:$A,0))</f>
        <v>197</v>
      </c>
      <c r="E3623" t="b">
        <f t="shared" si="224"/>
        <v>1</v>
      </c>
      <c r="F3623" t="b">
        <f t="shared" si="225"/>
        <v>0</v>
      </c>
      <c r="G3623">
        <f t="shared" si="226"/>
        <v>197</v>
      </c>
      <c r="H3623" t="str">
        <f t="shared" si="227"/>
        <v/>
      </c>
    </row>
    <row r="3624" spans="2:8" x14ac:dyDescent="0.35">
      <c r="B3624" s="6">
        <v>3621</v>
      </c>
      <c r="C3624" t="str">
        <f>INDEX(state,MATCH(Bonus_StatAn!$B3624,Analysis!$A:$A,0))</f>
        <v>successful</v>
      </c>
      <c r="D3624" s="6">
        <f>INDEX(backers,MATCH(Bonus_StatAn!$B3624,Analysis!$A:$A,0))</f>
        <v>70</v>
      </c>
      <c r="E3624" t="b">
        <f t="shared" si="224"/>
        <v>1</v>
      </c>
      <c r="F3624" t="b">
        <f t="shared" si="225"/>
        <v>0</v>
      </c>
      <c r="G3624">
        <f t="shared" si="226"/>
        <v>70</v>
      </c>
      <c r="H3624" t="str">
        <f t="shared" si="227"/>
        <v/>
      </c>
    </row>
    <row r="3625" spans="2:8" x14ac:dyDescent="0.35">
      <c r="B3625" s="6">
        <v>3622</v>
      </c>
      <c r="C3625" t="str">
        <f>INDEX(state,MATCH(Bonus_StatAn!$B3625,Analysis!$A:$A,0))</f>
        <v>successful</v>
      </c>
      <c r="D3625" s="6">
        <f>INDEX(backers,MATCH(Bonus_StatAn!$B3625,Analysis!$A:$A,0))</f>
        <v>21</v>
      </c>
      <c r="E3625" t="b">
        <f t="shared" si="224"/>
        <v>1</v>
      </c>
      <c r="F3625" t="b">
        <f t="shared" si="225"/>
        <v>0</v>
      </c>
      <c r="G3625">
        <f t="shared" si="226"/>
        <v>21</v>
      </c>
      <c r="H3625" t="str">
        <f t="shared" si="227"/>
        <v/>
      </c>
    </row>
    <row r="3626" spans="2:8" x14ac:dyDescent="0.35">
      <c r="B3626" s="6">
        <v>3623</v>
      </c>
      <c r="C3626" t="str">
        <f>INDEX(state,MATCH(Bonus_StatAn!$B3626,Analysis!$A:$A,0))</f>
        <v>successful</v>
      </c>
      <c r="D3626" s="6">
        <f>INDEX(backers,MATCH(Bonus_StatAn!$B3626,Analysis!$A:$A,0))</f>
        <v>34</v>
      </c>
      <c r="E3626" t="b">
        <f t="shared" si="224"/>
        <v>1</v>
      </c>
      <c r="F3626" t="b">
        <f t="shared" si="225"/>
        <v>0</v>
      </c>
      <c r="G3626">
        <f t="shared" si="226"/>
        <v>34</v>
      </c>
      <c r="H3626" t="str">
        <f t="shared" si="227"/>
        <v/>
      </c>
    </row>
    <row r="3627" spans="2:8" x14ac:dyDescent="0.35">
      <c r="B3627" s="6">
        <v>3624</v>
      </c>
      <c r="C3627" t="str">
        <f>INDEX(state,MATCH(Bonus_StatAn!$B3627,Analysis!$A:$A,0))</f>
        <v>successful</v>
      </c>
      <c r="D3627" s="6">
        <f>INDEX(backers,MATCH(Bonus_StatAn!$B3627,Analysis!$A:$A,0))</f>
        <v>39</v>
      </c>
      <c r="E3627" t="b">
        <f t="shared" si="224"/>
        <v>1</v>
      </c>
      <c r="F3627" t="b">
        <f t="shared" si="225"/>
        <v>0</v>
      </c>
      <c r="G3627">
        <f t="shared" si="226"/>
        <v>39</v>
      </c>
      <c r="H3627" t="str">
        <f t="shared" si="227"/>
        <v/>
      </c>
    </row>
    <row r="3628" spans="2:8" x14ac:dyDescent="0.35">
      <c r="B3628" s="6">
        <v>3625</v>
      </c>
      <c r="C3628" t="str">
        <f>INDEX(state,MATCH(Bonus_StatAn!$B3628,Analysis!$A:$A,0))</f>
        <v>successful</v>
      </c>
      <c r="D3628" s="6">
        <f>INDEX(backers,MATCH(Bonus_StatAn!$B3628,Analysis!$A:$A,0))</f>
        <v>78</v>
      </c>
      <c r="E3628" t="b">
        <f t="shared" si="224"/>
        <v>1</v>
      </c>
      <c r="F3628" t="b">
        <f t="shared" si="225"/>
        <v>0</v>
      </c>
      <c r="G3628">
        <f t="shared" si="226"/>
        <v>78</v>
      </c>
      <c r="H3628" t="str">
        <f t="shared" si="227"/>
        <v/>
      </c>
    </row>
    <row r="3629" spans="2:8" x14ac:dyDescent="0.35">
      <c r="B3629" s="6">
        <v>3626</v>
      </c>
      <c r="C3629" t="str">
        <f>INDEX(state,MATCH(Bonus_StatAn!$B3629,Analysis!$A:$A,0))</f>
        <v>successful</v>
      </c>
      <c r="D3629" s="6">
        <f>INDEX(backers,MATCH(Bonus_StatAn!$B3629,Analysis!$A:$A,0))</f>
        <v>48</v>
      </c>
      <c r="E3629" t="b">
        <f t="shared" si="224"/>
        <v>1</v>
      </c>
      <c r="F3629" t="b">
        <f t="shared" si="225"/>
        <v>0</v>
      </c>
      <c r="G3629">
        <f t="shared" si="226"/>
        <v>48</v>
      </c>
      <c r="H3629" t="str">
        <f t="shared" si="227"/>
        <v/>
      </c>
    </row>
    <row r="3630" spans="2:8" x14ac:dyDescent="0.35">
      <c r="B3630" s="6">
        <v>3627</v>
      </c>
      <c r="C3630" t="str">
        <f>INDEX(state,MATCH(Bonus_StatAn!$B3630,Analysis!$A:$A,0))</f>
        <v>successful</v>
      </c>
      <c r="D3630" s="6">
        <f>INDEX(backers,MATCH(Bonus_StatAn!$B3630,Analysis!$A:$A,0))</f>
        <v>29</v>
      </c>
      <c r="E3630" t="b">
        <f t="shared" si="224"/>
        <v>1</v>
      </c>
      <c r="F3630" t="b">
        <f t="shared" si="225"/>
        <v>0</v>
      </c>
      <c r="G3630">
        <f t="shared" si="226"/>
        <v>29</v>
      </c>
      <c r="H3630" t="str">
        <f t="shared" si="227"/>
        <v/>
      </c>
    </row>
    <row r="3631" spans="2:8" x14ac:dyDescent="0.35">
      <c r="B3631" s="6">
        <v>3628</v>
      </c>
      <c r="C3631" t="str">
        <f>INDEX(state,MATCH(Bonus_StatAn!$B3631,Analysis!$A:$A,0))</f>
        <v>failed</v>
      </c>
      <c r="D3631" s="6">
        <f>INDEX(backers,MATCH(Bonus_StatAn!$B3631,Analysis!$A:$A,0))</f>
        <v>0</v>
      </c>
      <c r="E3631" t="b">
        <f t="shared" si="224"/>
        <v>0</v>
      </c>
      <c r="F3631" t="b">
        <f t="shared" si="225"/>
        <v>1</v>
      </c>
      <c r="G3631" t="str">
        <f t="shared" si="226"/>
        <v/>
      </c>
      <c r="H3631">
        <f t="shared" si="227"/>
        <v>0</v>
      </c>
    </row>
    <row r="3632" spans="2:8" x14ac:dyDescent="0.35">
      <c r="B3632" s="6">
        <v>3629</v>
      </c>
      <c r="C3632" t="str">
        <f>INDEX(state,MATCH(Bonus_StatAn!$B3632,Analysis!$A:$A,0))</f>
        <v>failed</v>
      </c>
      <c r="D3632" s="6">
        <f>INDEX(backers,MATCH(Bonus_StatAn!$B3632,Analysis!$A:$A,0))</f>
        <v>2</v>
      </c>
      <c r="E3632" t="b">
        <f t="shared" si="224"/>
        <v>0</v>
      </c>
      <c r="F3632" t="b">
        <f t="shared" si="225"/>
        <v>1</v>
      </c>
      <c r="G3632" t="str">
        <f t="shared" si="226"/>
        <v/>
      </c>
      <c r="H3632">
        <f t="shared" si="227"/>
        <v>2</v>
      </c>
    </row>
    <row r="3633" spans="2:8" x14ac:dyDescent="0.35">
      <c r="B3633" s="6">
        <v>3630</v>
      </c>
      <c r="C3633" t="str">
        <f>INDEX(state,MATCH(Bonus_StatAn!$B3633,Analysis!$A:$A,0))</f>
        <v>failed</v>
      </c>
      <c r="D3633" s="6">
        <f>INDEX(backers,MATCH(Bonus_StatAn!$B3633,Analysis!$A:$A,0))</f>
        <v>1</v>
      </c>
      <c r="E3633" t="b">
        <f t="shared" si="224"/>
        <v>0</v>
      </c>
      <c r="F3633" t="b">
        <f t="shared" si="225"/>
        <v>1</v>
      </c>
      <c r="G3633" t="str">
        <f t="shared" si="226"/>
        <v/>
      </c>
      <c r="H3633">
        <f t="shared" si="227"/>
        <v>1</v>
      </c>
    </row>
    <row r="3634" spans="2:8" x14ac:dyDescent="0.35">
      <c r="B3634" s="6">
        <v>3631</v>
      </c>
      <c r="C3634" t="str">
        <f>INDEX(state,MATCH(Bonus_StatAn!$B3634,Analysis!$A:$A,0))</f>
        <v>failed</v>
      </c>
      <c r="D3634" s="6">
        <f>INDEX(backers,MATCH(Bonus_StatAn!$B3634,Analysis!$A:$A,0))</f>
        <v>59</v>
      </c>
      <c r="E3634" t="b">
        <f t="shared" si="224"/>
        <v>0</v>
      </c>
      <c r="F3634" t="b">
        <f t="shared" si="225"/>
        <v>1</v>
      </c>
      <c r="G3634" t="str">
        <f t="shared" si="226"/>
        <v/>
      </c>
      <c r="H3634">
        <f t="shared" si="227"/>
        <v>59</v>
      </c>
    </row>
    <row r="3635" spans="2:8" x14ac:dyDescent="0.35">
      <c r="B3635" s="6">
        <v>3632</v>
      </c>
      <c r="C3635" t="str">
        <f>INDEX(state,MATCH(Bonus_StatAn!$B3635,Analysis!$A:$A,0))</f>
        <v>failed</v>
      </c>
      <c r="D3635" s="6">
        <f>INDEX(backers,MATCH(Bonus_StatAn!$B3635,Analysis!$A:$A,0))</f>
        <v>1</v>
      </c>
      <c r="E3635" t="b">
        <f t="shared" si="224"/>
        <v>0</v>
      </c>
      <c r="F3635" t="b">
        <f t="shared" si="225"/>
        <v>1</v>
      </c>
      <c r="G3635" t="str">
        <f t="shared" si="226"/>
        <v/>
      </c>
      <c r="H3635">
        <f t="shared" si="227"/>
        <v>1</v>
      </c>
    </row>
    <row r="3636" spans="2:8" x14ac:dyDescent="0.35">
      <c r="B3636" s="6">
        <v>3633</v>
      </c>
      <c r="C3636" t="str">
        <f>INDEX(state,MATCH(Bonus_StatAn!$B3636,Analysis!$A:$A,0))</f>
        <v>failed</v>
      </c>
      <c r="D3636" s="6">
        <f>INDEX(backers,MATCH(Bonus_StatAn!$B3636,Analysis!$A:$A,0))</f>
        <v>31</v>
      </c>
      <c r="E3636" t="b">
        <f t="shared" si="224"/>
        <v>0</v>
      </c>
      <c r="F3636" t="b">
        <f t="shared" si="225"/>
        <v>1</v>
      </c>
      <c r="G3636" t="str">
        <f t="shared" si="226"/>
        <v/>
      </c>
      <c r="H3636">
        <f t="shared" si="227"/>
        <v>31</v>
      </c>
    </row>
    <row r="3637" spans="2:8" x14ac:dyDescent="0.35">
      <c r="B3637" s="6">
        <v>3634</v>
      </c>
      <c r="C3637" t="str">
        <f>INDEX(state,MATCH(Bonus_StatAn!$B3637,Analysis!$A:$A,0))</f>
        <v>failed</v>
      </c>
      <c r="D3637" s="6">
        <f>INDEX(backers,MATCH(Bonus_StatAn!$B3637,Analysis!$A:$A,0))</f>
        <v>18</v>
      </c>
      <c r="E3637" t="b">
        <f t="shared" si="224"/>
        <v>0</v>
      </c>
      <c r="F3637" t="b">
        <f t="shared" si="225"/>
        <v>1</v>
      </c>
      <c r="G3637" t="str">
        <f t="shared" si="226"/>
        <v/>
      </c>
      <c r="H3637">
        <f t="shared" si="227"/>
        <v>18</v>
      </c>
    </row>
    <row r="3638" spans="2:8" x14ac:dyDescent="0.35">
      <c r="B3638" s="6">
        <v>3635</v>
      </c>
      <c r="C3638" t="str">
        <f>INDEX(state,MATCH(Bonus_StatAn!$B3638,Analysis!$A:$A,0))</f>
        <v>failed</v>
      </c>
      <c r="D3638" s="6">
        <f>INDEX(backers,MATCH(Bonus_StatAn!$B3638,Analysis!$A:$A,0))</f>
        <v>10</v>
      </c>
      <c r="E3638" t="b">
        <f t="shared" si="224"/>
        <v>0</v>
      </c>
      <c r="F3638" t="b">
        <f t="shared" si="225"/>
        <v>1</v>
      </c>
      <c r="G3638" t="str">
        <f t="shared" si="226"/>
        <v/>
      </c>
      <c r="H3638">
        <f t="shared" si="227"/>
        <v>10</v>
      </c>
    </row>
    <row r="3639" spans="2:8" x14ac:dyDescent="0.35">
      <c r="B3639" s="6">
        <v>3636</v>
      </c>
      <c r="C3639" t="str">
        <f>INDEX(state,MATCH(Bonus_StatAn!$B3639,Analysis!$A:$A,0))</f>
        <v>failed</v>
      </c>
      <c r="D3639" s="6">
        <f>INDEX(backers,MATCH(Bonus_StatAn!$B3639,Analysis!$A:$A,0))</f>
        <v>0</v>
      </c>
      <c r="E3639" t="b">
        <f t="shared" si="224"/>
        <v>0</v>
      </c>
      <c r="F3639" t="b">
        <f t="shared" si="225"/>
        <v>1</v>
      </c>
      <c r="G3639" t="str">
        <f t="shared" si="226"/>
        <v/>
      </c>
      <c r="H3639">
        <f t="shared" si="227"/>
        <v>0</v>
      </c>
    </row>
    <row r="3640" spans="2:8" x14ac:dyDescent="0.35">
      <c r="B3640" s="6">
        <v>3637</v>
      </c>
      <c r="C3640" t="str">
        <f>INDEX(state,MATCH(Bonus_StatAn!$B3640,Analysis!$A:$A,0))</f>
        <v>failed</v>
      </c>
      <c r="D3640" s="6">
        <f>INDEX(backers,MATCH(Bonus_StatAn!$B3640,Analysis!$A:$A,0))</f>
        <v>14</v>
      </c>
      <c r="E3640" t="b">
        <f t="shared" si="224"/>
        <v>0</v>
      </c>
      <c r="F3640" t="b">
        <f t="shared" si="225"/>
        <v>1</v>
      </c>
      <c r="G3640" t="str">
        <f t="shared" si="226"/>
        <v/>
      </c>
      <c r="H3640">
        <f t="shared" si="227"/>
        <v>14</v>
      </c>
    </row>
    <row r="3641" spans="2:8" x14ac:dyDescent="0.35">
      <c r="B3641" s="6">
        <v>3638</v>
      </c>
      <c r="C3641" t="str">
        <f>INDEX(state,MATCH(Bonus_StatAn!$B3641,Analysis!$A:$A,0))</f>
        <v>failed</v>
      </c>
      <c r="D3641" s="6">
        <f>INDEX(backers,MATCH(Bonus_StatAn!$B3641,Analysis!$A:$A,0))</f>
        <v>2</v>
      </c>
      <c r="E3641" t="b">
        <f t="shared" si="224"/>
        <v>0</v>
      </c>
      <c r="F3641" t="b">
        <f t="shared" si="225"/>
        <v>1</v>
      </c>
      <c r="G3641" t="str">
        <f t="shared" si="226"/>
        <v/>
      </c>
      <c r="H3641">
        <f t="shared" si="227"/>
        <v>2</v>
      </c>
    </row>
    <row r="3642" spans="2:8" x14ac:dyDescent="0.35">
      <c r="B3642" s="6">
        <v>3639</v>
      </c>
      <c r="C3642" t="str">
        <f>INDEX(state,MATCH(Bonus_StatAn!$B3642,Analysis!$A:$A,0))</f>
        <v>failed</v>
      </c>
      <c r="D3642" s="6">
        <f>INDEX(backers,MATCH(Bonus_StatAn!$B3642,Analysis!$A:$A,0))</f>
        <v>1</v>
      </c>
      <c r="E3642" t="b">
        <f t="shared" si="224"/>
        <v>0</v>
      </c>
      <c r="F3642" t="b">
        <f t="shared" si="225"/>
        <v>1</v>
      </c>
      <c r="G3642" t="str">
        <f t="shared" si="226"/>
        <v/>
      </c>
      <c r="H3642">
        <f t="shared" si="227"/>
        <v>1</v>
      </c>
    </row>
    <row r="3643" spans="2:8" x14ac:dyDescent="0.35">
      <c r="B3643" s="6">
        <v>3640</v>
      </c>
      <c r="C3643" t="str">
        <f>INDEX(state,MATCH(Bonus_StatAn!$B3643,Analysis!$A:$A,0))</f>
        <v>failed</v>
      </c>
      <c r="D3643" s="6">
        <f>INDEX(backers,MATCH(Bonus_StatAn!$B3643,Analysis!$A:$A,0))</f>
        <v>3</v>
      </c>
      <c r="E3643" t="b">
        <f t="shared" si="224"/>
        <v>0</v>
      </c>
      <c r="F3643" t="b">
        <f t="shared" si="225"/>
        <v>1</v>
      </c>
      <c r="G3643" t="str">
        <f t="shared" si="226"/>
        <v/>
      </c>
      <c r="H3643">
        <f t="shared" si="227"/>
        <v>3</v>
      </c>
    </row>
    <row r="3644" spans="2:8" x14ac:dyDescent="0.35">
      <c r="B3644" s="6">
        <v>3641</v>
      </c>
      <c r="C3644" t="str">
        <f>INDEX(state,MATCH(Bonus_StatAn!$B3644,Analysis!$A:$A,0))</f>
        <v>failed</v>
      </c>
      <c r="D3644" s="6">
        <f>INDEX(backers,MATCH(Bonus_StatAn!$B3644,Analysis!$A:$A,0))</f>
        <v>0</v>
      </c>
      <c r="E3644" t="b">
        <f t="shared" si="224"/>
        <v>0</v>
      </c>
      <c r="F3644" t="b">
        <f t="shared" si="225"/>
        <v>1</v>
      </c>
      <c r="G3644" t="str">
        <f t="shared" si="226"/>
        <v/>
      </c>
      <c r="H3644">
        <f t="shared" si="227"/>
        <v>0</v>
      </c>
    </row>
    <row r="3645" spans="2:8" x14ac:dyDescent="0.35">
      <c r="B3645" s="6">
        <v>3642</v>
      </c>
      <c r="C3645" t="str">
        <f>INDEX(state,MATCH(Bonus_StatAn!$B3645,Analysis!$A:$A,0))</f>
        <v>failed</v>
      </c>
      <c r="D3645" s="6">
        <f>INDEX(backers,MATCH(Bonus_StatAn!$B3645,Analysis!$A:$A,0))</f>
        <v>2</v>
      </c>
      <c r="E3645" t="b">
        <f t="shared" si="224"/>
        <v>0</v>
      </c>
      <c r="F3645" t="b">
        <f t="shared" si="225"/>
        <v>1</v>
      </c>
      <c r="G3645" t="str">
        <f t="shared" si="226"/>
        <v/>
      </c>
      <c r="H3645">
        <f t="shared" si="227"/>
        <v>2</v>
      </c>
    </row>
    <row r="3646" spans="2:8" x14ac:dyDescent="0.35">
      <c r="B3646" s="6">
        <v>3643</v>
      </c>
      <c r="C3646" t="str">
        <f>INDEX(state,MATCH(Bonus_StatAn!$B3646,Analysis!$A:$A,0))</f>
        <v>failed</v>
      </c>
      <c r="D3646" s="6">
        <f>INDEX(backers,MATCH(Bonus_StatAn!$B3646,Analysis!$A:$A,0))</f>
        <v>0</v>
      </c>
      <c r="E3646" t="b">
        <f t="shared" si="224"/>
        <v>0</v>
      </c>
      <c r="F3646" t="b">
        <f t="shared" si="225"/>
        <v>1</v>
      </c>
      <c r="G3646" t="str">
        <f t="shared" si="226"/>
        <v/>
      </c>
      <c r="H3646">
        <f t="shared" si="227"/>
        <v>0</v>
      </c>
    </row>
    <row r="3647" spans="2:8" x14ac:dyDescent="0.35">
      <c r="B3647" s="6">
        <v>3644</v>
      </c>
      <c r="C3647" t="str">
        <f>INDEX(state,MATCH(Bonus_StatAn!$B3647,Analysis!$A:$A,0))</f>
        <v>failed</v>
      </c>
      <c r="D3647" s="6">
        <f>INDEX(backers,MATCH(Bonus_StatAn!$B3647,Analysis!$A:$A,0))</f>
        <v>12</v>
      </c>
      <c r="E3647" t="b">
        <f t="shared" si="224"/>
        <v>0</v>
      </c>
      <c r="F3647" t="b">
        <f t="shared" si="225"/>
        <v>1</v>
      </c>
      <c r="G3647" t="str">
        <f t="shared" si="226"/>
        <v/>
      </c>
      <c r="H3647">
        <f t="shared" si="227"/>
        <v>12</v>
      </c>
    </row>
    <row r="3648" spans="2:8" x14ac:dyDescent="0.35">
      <c r="B3648" s="6">
        <v>3645</v>
      </c>
      <c r="C3648" t="str">
        <f>INDEX(state,MATCH(Bonus_StatAn!$B3648,Analysis!$A:$A,0))</f>
        <v>failed</v>
      </c>
      <c r="D3648" s="6">
        <f>INDEX(backers,MATCH(Bonus_StatAn!$B3648,Analysis!$A:$A,0))</f>
        <v>1</v>
      </c>
      <c r="E3648" t="b">
        <f t="shared" si="224"/>
        <v>0</v>
      </c>
      <c r="F3648" t="b">
        <f t="shared" si="225"/>
        <v>1</v>
      </c>
      <c r="G3648" t="str">
        <f t="shared" si="226"/>
        <v/>
      </c>
      <c r="H3648">
        <f t="shared" si="227"/>
        <v>1</v>
      </c>
    </row>
    <row r="3649" spans="2:8" x14ac:dyDescent="0.35">
      <c r="B3649" s="6">
        <v>3646</v>
      </c>
      <c r="C3649" t="str">
        <f>INDEX(state,MATCH(Bonus_StatAn!$B3649,Analysis!$A:$A,0))</f>
        <v>failed</v>
      </c>
      <c r="D3649" s="6">
        <f>INDEX(backers,MATCH(Bonus_StatAn!$B3649,Analysis!$A:$A,0))</f>
        <v>8</v>
      </c>
      <c r="E3649" t="b">
        <f t="shared" si="224"/>
        <v>0</v>
      </c>
      <c r="F3649" t="b">
        <f t="shared" si="225"/>
        <v>1</v>
      </c>
      <c r="G3649" t="str">
        <f t="shared" si="226"/>
        <v/>
      </c>
      <c r="H3649">
        <f t="shared" si="227"/>
        <v>8</v>
      </c>
    </row>
    <row r="3650" spans="2:8" x14ac:dyDescent="0.35">
      <c r="B3650" s="6">
        <v>3647</v>
      </c>
      <c r="C3650" t="str">
        <f>INDEX(state,MATCH(Bonus_StatAn!$B3650,Analysis!$A:$A,0))</f>
        <v>failed</v>
      </c>
      <c r="D3650" s="6">
        <f>INDEX(backers,MATCH(Bonus_StatAn!$B3650,Analysis!$A:$A,0))</f>
        <v>2</v>
      </c>
      <c r="E3650" t="b">
        <f t="shared" si="224"/>
        <v>0</v>
      </c>
      <c r="F3650" t="b">
        <f t="shared" si="225"/>
        <v>1</v>
      </c>
      <c r="G3650" t="str">
        <f t="shared" si="226"/>
        <v/>
      </c>
      <c r="H3650">
        <f t="shared" si="227"/>
        <v>2</v>
      </c>
    </row>
    <row r="3651" spans="2:8" x14ac:dyDescent="0.35">
      <c r="B3651" s="6">
        <v>3648</v>
      </c>
      <c r="C3651" t="str">
        <f>INDEX(state,MATCH(Bonus_StatAn!$B3651,Analysis!$A:$A,0))</f>
        <v>successful</v>
      </c>
      <c r="D3651" s="6">
        <f>INDEX(backers,MATCH(Bonus_StatAn!$B3651,Analysis!$A:$A,0))</f>
        <v>73</v>
      </c>
      <c r="E3651" t="b">
        <f t="shared" si="224"/>
        <v>1</v>
      </c>
      <c r="F3651" t="b">
        <f t="shared" si="225"/>
        <v>0</v>
      </c>
      <c r="G3651">
        <f t="shared" si="226"/>
        <v>73</v>
      </c>
      <c r="H3651" t="str">
        <f t="shared" si="227"/>
        <v/>
      </c>
    </row>
    <row r="3652" spans="2:8" x14ac:dyDescent="0.35">
      <c r="B3652" s="6">
        <v>3649</v>
      </c>
      <c r="C3652" t="str">
        <f>INDEX(state,MATCH(Bonus_StatAn!$B3652,Analysis!$A:$A,0))</f>
        <v>successful</v>
      </c>
      <c r="D3652" s="6">
        <f>INDEX(backers,MATCH(Bonus_StatAn!$B3652,Analysis!$A:$A,0))</f>
        <v>8</v>
      </c>
      <c r="E3652" t="b">
        <f t="shared" ref="E3652:E3715" si="228">$C3652="successful"</f>
        <v>1</v>
      </c>
      <c r="F3652" t="b">
        <f t="shared" ref="F3652:F3715" si="229">OR($C3652="canceled", $C3652="failed")</f>
        <v>0</v>
      </c>
      <c r="G3652">
        <f t="shared" ref="G3652:G3715" si="230">IF($E3652, D3652, "")</f>
        <v>8</v>
      </c>
      <c r="H3652" t="str">
        <f t="shared" ref="H3652:H3715" si="231">IF(F3652, D3652, "")</f>
        <v/>
      </c>
    </row>
    <row r="3653" spans="2:8" x14ac:dyDescent="0.35">
      <c r="B3653" s="6">
        <v>3650</v>
      </c>
      <c r="C3653" t="str">
        <f>INDEX(state,MATCH(Bonus_StatAn!$B3653,Analysis!$A:$A,0))</f>
        <v>successful</v>
      </c>
      <c r="D3653" s="6">
        <f>INDEX(backers,MATCH(Bonus_StatAn!$B3653,Analysis!$A:$A,0))</f>
        <v>17</v>
      </c>
      <c r="E3653" t="b">
        <f t="shared" si="228"/>
        <v>1</v>
      </c>
      <c r="F3653" t="b">
        <f t="shared" si="229"/>
        <v>0</v>
      </c>
      <c r="G3653">
        <f t="shared" si="230"/>
        <v>17</v>
      </c>
      <c r="H3653" t="str">
        <f t="shared" si="231"/>
        <v/>
      </c>
    </row>
    <row r="3654" spans="2:8" x14ac:dyDescent="0.35">
      <c r="B3654" s="6">
        <v>3651</v>
      </c>
      <c r="C3654" t="str">
        <f>INDEX(state,MATCH(Bonus_StatAn!$B3654,Analysis!$A:$A,0))</f>
        <v>successful</v>
      </c>
      <c r="D3654" s="6">
        <f>INDEX(backers,MATCH(Bonus_StatAn!$B3654,Analysis!$A:$A,0))</f>
        <v>9</v>
      </c>
      <c r="E3654" t="b">
        <f t="shared" si="228"/>
        <v>1</v>
      </c>
      <c r="F3654" t="b">
        <f t="shared" si="229"/>
        <v>0</v>
      </c>
      <c r="G3654">
        <f t="shared" si="230"/>
        <v>9</v>
      </c>
      <c r="H3654" t="str">
        <f t="shared" si="231"/>
        <v/>
      </c>
    </row>
    <row r="3655" spans="2:8" x14ac:dyDescent="0.35">
      <c r="B3655" s="6">
        <v>3652</v>
      </c>
      <c r="C3655" t="str">
        <f>INDEX(state,MATCH(Bonus_StatAn!$B3655,Analysis!$A:$A,0))</f>
        <v>successful</v>
      </c>
      <c r="D3655" s="6">
        <f>INDEX(backers,MATCH(Bonus_StatAn!$B3655,Analysis!$A:$A,0))</f>
        <v>17</v>
      </c>
      <c r="E3655" t="b">
        <f t="shared" si="228"/>
        <v>1</v>
      </c>
      <c r="F3655" t="b">
        <f t="shared" si="229"/>
        <v>0</v>
      </c>
      <c r="G3655">
        <f t="shared" si="230"/>
        <v>17</v>
      </c>
      <c r="H3655" t="str">
        <f t="shared" si="231"/>
        <v/>
      </c>
    </row>
    <row r="3656" spans="2:8" x14ac:dyDescent="0.35">
      <c r="B3656" s="6">
        <v>3653</v>
      </c>
      <c r="C3656" t="str">
        <f>INDEX(state,MATCH(Bonus_StatAn!$B3656,Analysis!$A:$A,0))</f>
        <v>successful</v>
      </c>
      <c r="D3656" s="6">
        <f>INDEX(backers,MATCH(Bonus_StatAn!$B3656,Analysis!$A:$A,0))</f>
        <v>33</v>
      </c>
      <c r="E3656" t="b">
        <f t="shared" si="228"/>
        <v>1</v>
      </c>
      <c r="F3656" t="b">
        <f t="shared" si="229"/>
        <v>0</v>
      </c>
      <c r="G3656">
        <f t="shared" si="230"/>
        <v>33</v>
      </c>
      <c r="H3656" t="str">
        <f t="shared" si="231"/>
        <v/>
      </c>
    </row>
    <row r="3657" spans="2:8" x14ac:dyDescent="0.35">
      <c r="B3657" s="6">
        <v>3654</v>
      </c>
      <c r="C3657" t="str">
        <f>INDEX(state,MATCH(Bonus_StatAn!$B3657,Analysis!$A:$A,0))</f>
        <v>successful</v>
      </c>
      <c r="D3657" s="6">
        <f>INDEX(backers,MATCH(Bonus_StatAn!$B3657,Analysis!$A:$A,0))</f>
        <v>38</v>
      </c>
      <c r="E3657" t="b">
        <f t="shared" si="228"/>
        <v>1</v>
      </c>
      <c r="F3657" t="b">
        <f t="shared" si="229"/>
        <v>0</v>
      </c>
      <c r="G3657">
        <f t="shared" si="230"/>
        <v>38</v>
      </c>
      <c r="H3657" t="str">
        <f t="shared" si="231"/>
        <v/>
      </c>
    </row>
    <row r="3658" spans="2:8" x14ac:dyDescent="0.35">
      <c r="B3658" s="6">
        <v>3655</v>
      </c>
      <c r="C3658" t="str">
        <f>INDEX(state,MATCH(Bonus_StatAn!$B3658,Analysis!$A:$A,0))</f>
        <v>successful</v>
      </c>
      <c r="D3658" s="6">
        <f>INDEX(backers,MATCH(Bonus_StatAn!$B3658,Analysis!$A:$A,0))</f>
        <v>79</v>
      </c>
      <c r="E3658" t="b">
        <f t="shared" si="228"/>
        <v>1</v>
      </c>
      <c r="F3658" t="b">
        <f t="shared" si="229"/>
        <v>0</v>
      </c>
      <c r="G3658">
        <f t="shared" si="230"/>
        <v>79</v>
      </c>
      <c r="H3658" t="str">
        <f t="shared" si="231"/>
        <v/>
      </c>
    </row>
    <row r="3659" spans="2:8" x14ac:dyDescent="0.35">
      <c r="B3659" s="6">
        <v>3656</v>
      </c>
      <c r="C3659" t="str">
        <f>INDEX(state,MATCH(Bonus_StatAn!$B3659,Analysis!$A:$A,0))</f>
        <v>successful</v>
      </c>
      <c r="D3659" s="6">
        <f>INDEX(backers,MATCH(Bonus_StatAn!$B3659,Analysis!$A:$A,0))</f>
        <v>46</v>
      </c>
      <c r="E3659" t="b">
        <f t="shared" si="228"/>
        <v>1</v>
      </c>
      <c r="F3659" t="b">
        <f t="shared" si="229"/>
        <v>0</v>
      </c>
      <c r="G3659">
        <f t="shared" si="230"/>
        <v>46</v>
      </c>
      <c r="H3659" t="str">
        <f t="shared" si="231"/>
        <v/>
      </c>
    </row>
    <row r="3660" spans="2:8" x14ac:dyDescent="0.35">
      <c r="B3660" s="6">
        <v>3657</v>
      </c>
      <c r="C3660" t="str">
        <f>INDEX(state,MATCH(Bonus_StatAn!$B3660,Analysis!$A:$A,0))</f>
        <v>successful</v>
      </c>
      <c r="D3660" s="6">
        <f>INDEX(backers,MATCH(Bonus_StatAn!$B3660,Analysis!$A:$A,0))</f>
        <v>20</v>
      </c>
      <c r="E3660" t="b">
        <f t="shared" si="228"/>
        <v>1</v>
      </c>
      <c r="F3660" t="b">
        <f t="shared" si="229"/>
        <v>0</v>
      </c>
      <c r="G3660">
        <f t="shared" si="230"/>
        <v>20</v>
      </c>
      <c r="H3660" t="str">
        <f t="shared" si="231"/>
        <v/>
      </c>
    </row>
    <row r="3661" spans="2:8" x14ac:dyDescent="0.35">
      <c r="B3661" s="6">
        <v>3658</v>
      </c>
      <c r="C3661" t="str">
        <f>INDEX(state,MATCH(Bonus_StatAn!$B3661,Analysis!$A:$A,0))</f>
        <v>successful</v>
      </c>
      <c r="D3661" s="6">
        <f>INDEX(backers,MATCH(Bonus_StatAn!$B3661,Analysis!$A:$A,0))</f>
        <v>20</v>
      </c>
      <c r="E3661" t="b">
        <f t="shared" si="228"/>
        <v>1</v>
      </c>
      <c r="F3661" t="b">
        <f t="shared" si="229"/>
        <v>0</v>
      </c>
      <c r="G3661">
        <f t="shared" si="230"/>
        <v>20</v>
      </c>
      <c r="H3661" t="str">
        <f t="shared" si="231"/>
        <v/>
      </c>
    </row>
    <row r="3662" spans="2:8" x14ac:dyDescent="0.35">
      <c r="B3662" s="6">
        <v>3659</v>
      </c>
      <c r="C3662" t="str">
        <f>INDEX(state,MATCH(Bonus_StatAn!$B3662,Analysis!$A:$A,0))</f>
        <v>successful</v>
      </c>
      <c r="D3662" s="6">
        <f>INDEX(backers,MATCH(Bonus_StatAn!$B3662,Analysis!$A:$A,0))</f>
        <v>13</v>
      </c>
      <c r="E3662" t="b">
        <f t="shared" si="228"/>
        <v>1</v>
      </c>
      <c r="F3662" t="b">
        <f t="shared" si="229"/>
        <v>0</v>
      </c>
      <c r="G3662">
        <f t="shared" si="230"/>
        <v>13</v>
      </c>
      <c r="H3662" t="str">
        <f t="shared" si="231"/>
        <v/>
      </c>
    </row>
    <row r="3663" spans="2:8" x14ac:dyDescent="0.35">
      <c r="B3663" s="6">
        <v>3660</v>
      </c>
      <c r="C3663" t="str">
        <f>INDEX(state,MATCH(Bonus_StatAn!$B3663,Analysis!$A:$A,0))</f>
        <v>successful</v>
      </c>
      <c r="D3663" s="6">
        <f>INDEX(backers,MATCH(Bonus_StatAn!$B3663,Analysis!$A:$A,0))</f>
        <v>22</v>
      </c>
      <c r="E3663" t="b">
        <f t="shared" si="228"/>
        <v>1</v>
      </c>
      <c r="F3663" t="b">
        <f t="shared" si="229"/>
        <v>0</v>
      </c>
      <c r="G3663">
        <f t="shared" si="230"/>
        <v>22</v>
      </c>
      <c r="H3663" t="str">
        <f t="shared" si="231"/>
        <v/>
      </c>
    </row>
    <row r="3664" spans="2:8" x14ac:dyDescent="0.35">
      <c r="B3664" s="6">
        <v>3661</v>
      </c>
      <c r="C3664" t="str">
        <f>INDEX(state,MATCH(Bonus_StatAn!$B3664,Analysis!$A:$A,0))</f>
        <v>successful</v>
      </c>
      <c r="D3664" s="6">
        <f>INDEX(backers,MATCH(Bonus_StatAn!$B3664,Analysis!$A:$A,0))</f>
        <v>36</v>
      </c>
      <c r="E3664" t="b">
        <f t="shared" si="228"/>
        <v>1</v>
      </c>
      <c r="F3664" t="b">
        <f t="shared" si="229"/>
        <v>0</v>
      </c>
      <c r="G3664">
        <f t="shared" si="230"/>
        <v>36</v>
      </c>
      <c r="H3664" t="str">
        <f t="shared" si="231"/>
        <v/>
      </c>
    </row>
    <row r="3665" spans="2:8" x14ac:dyDescent="0.35">
      <c r="B3665" s="6">
        <v>3662</v>
      </c>
      <c r="C3665" t="str">
        <f>INDEX(state,MATCH(Bonus_StatAn!$B3665,Analysis!$A:$A,0))</f>
        <v>successful</v>
      </c>
      <c r="D3665" s="6">
        <f>INDEX(backers,MATCH(Bonus_StatAn!$B3665,Analysis!$A:$A,0))</f>
        <v>40</v>
      </c>
      <c r="E3665" t="b">
        <f t="shared" si="228"/>
        <v>1</v>
      </c>
      <c r="F3665" t="b">
        <f t="shared" si="229"/>
        <v>0</v>
      </c>
      <c r="G3665">
        <f t="shared" si="230"/>
        <v>40</v>
      </c>
      <c r="H3665" t="str">
        <f t="shared" si="231"/>
        <v/>
      </c>
    </row>
    <row r="3666" spans="2:8" x14ac:dyDescent="0.35">
      <c r="B3666" s="6">
        <v>3663</v>
      </c>
      <c r="C3666" t="str">
        <f>INDEX(state,MATCH(Bonus_StatAn!$B3666,Analysis!$A:$A,0))</f>
        <v>successful</v>
      </c>
      <c r="D3666" s="6">
        <f>INDEX(backers,MATCH(Bonus_StatAn!$B3666,Analysis!$A:$A,0))</f>
        <v>9</v>
      </c>
      <c r="E3666" t="b">
        <f t="shared" si="228"/>
        <v>1</v>
      </c>
      <c r="F3666" t="b">
        <f t="shared" si="229"/>
        <v>0</v>
      </c>
      <c r="G3666">
        <f t="shared" si="230"/>
        <v>9</v>
      </c>
      <c r="H3666" t="str">
        <f t="shared" si="231"/>
        <v/>
      </c>
    </row>
    <row r="3667" spans="2:8" x14ac:dyDescent="0.35">
      <c r="B3667" s="6">
        <v>3664</v>
      </c>
      <c r="C3667" t="str">
        <f>INDEX(state,MATCH(Bonus_StatAn!$B3667,Analysis!$A:$A,0))</f>
        <v>successful</v>
      </c>
      <c r="D3667" s="6">
        <f>INDEX(backers,MATCH(Bonus_StatAn!$B3667,Analysis!$A:$A,0))</f>
        <v>19</v>
      </c>
      <c r="E3667" t="b">
        <f t="shared" si="228"/>
        <v>1</v>
      </c>
      <c r="F3667" t="b">
        <f t="shared" si="229"/>
        <v>0</v>
      </c>
      <c r="G3667">
        <f t="shared" si="230"/>
        <v>19</v>
      </c>
      <c r="H3667" t="str">
        <f t="shared" si="231"/>
        <v/>
      </c>
    </row>
    <row r="3668" spans="2:8" x14ac:dyDescent="0.35">
      <c r="B3668" s="6">
        <v>3665</v>
      </c>
      <c r="C3668" t="str">
        <f>INDEX(state,MATCH(Bonus_StatAn!$B3668,Analysis!$A:$A,0))</f>
        <v>successful</v>
      </c>
      <c r="D3668" s="6">
        <f>INDEX(backers,MATCH(Bonus_StatAn!$B3668,Analysis!$A:$A,0))</f>
        <v>14</v>
      </c>
      <c r="E3668" t="b">
        <f t="shared" si="228"/>
        <v>1</v>
      </c>
      <c r="F3668" t="b">
        <f t="shared" si="229"/>
        <v>0</v>
      </c>
      <c r="G3668">
        <f t="shared" si="230"/>
        <v>14</v>
      </c>
      <c r="H3668" t="str">
        <f t="shared" si="231"/>
        <v/>
      </c>
    </row>
    <row r="3669" spans="2:8" x14ac:dyDescent="0.35">
      <c r="B3669" s="6">
        <v>3666</v>
      </c>
      <c r="C3669" t="str">
        <f>INDEX(state,MATCH(Bonus_StatAn!$B3669,Analysis!$A:$A,0))</f>
        <v>successful</v>
      </c>
      <c r="D3669" s="6">
        <f>INDEX(backers,MATCH(Bonus_StatAn!$B3669,Analysis!$A:$A,0))</f>
        <v>38</v>
      </c>
      <c r="E3669" t="b">
        <f t="shared" si="228"/>
        <v>1</v>
      </c>
      <c r="F3669" t="b">
        <f t="shared" si="229"/>
        <v>0</v>
      </c>
      <c r="G3669">
        <f t="shared" si="230"/>
        <v>38</v>
      </c>
      <c r="H3669" t="str">
        <f t="shared" si="231"/>
        <v/>
      </c>
    </row>
    <row r="3670" spans="2:8" x14ac:dyDescent="0.35">
      <c r="B3670" s="6">
        <v>3667</v>
      </c>
      <c r="C3670" t="str">
        <f>INDEX(state,MATCH(Bonus_StatAn!$B3670,Analysis!$A:$A,0))</f>
        <v>successful</v>
      </c>
      <c r="D3670" s="6">
        <f>INDEX(backers,MATCH(Bonus_StatAn!$B3670,Analysis!$A:$A,0))</f>
        <v>58</v>
      </c>
      <c r="E3670" t="b">
        <f t="shared" si="228"/>
        <v>1</v>
      </c>
      <c r="F3670" t="b">
        <f t="shared" si="229"/>
        <v>0</v>
      </c>
      <c r="G3670">
        <f t="shared" si="230"/>
        <v>58</v>
      </c>
      <c r="H3670" t="str">
        <f t="shared" si="231"/>
        <v/>
      </c>
    </row>
    <row r="3671" spans="2:8" x14ac:dyDescent="0.35">
      <c r="B3671" s="6">
        <v>3668</v>
      </c>
      <c r="C3671" t="str">
        <f>INDEX(state,MATCH(Bonus_StatAn!$B3671,Analysis!$A:$A,0))</f>
        <v>successful</v>
      </c>
      <c r="D3671" s="6">
        <f>INDEX(backers,MATCH(Bonus_StatAn!$B3671,Analysis!$A:$A,0))</f>
        <v>28</v>
      </c>
      <c r="E3671" t="b">
        <f t="shared" si="228"/>
        <v>1</v>
      </c>
      <c r="F3671" t="b">
        <f t="shared" si="229"/>
        <v>0</v>
      </c>
      <c r="G3671">
        <f t="shared" si="230"/>
        <v>28</v>
      </c>
      <c r="H3671" t="str">
        <f t="shared" si="231"/>
        <v/>
      </c>
    </row>
    <row r="3672" spans="2:8" x14ac:dyDescent="0.35">
      <c r="B3672" s="6">
        <v>3669</v>
      </c>
      <c r="C3672" t="str">
        <f>INDEX(state,MATCH(Bonus_StatAn!$B3672,Analysis!$A:$A,0))</f>
        <v>successful</v>
      </c>
      <c r="D3672" s="6">
        <f>INDEX(backers,MATCH(Bonus_StatAn!$B3672,Analysis!$A:$A,0))</f>
        <v>17</v>
      </c>
      <c r="E3672" t="b">
        <f t="shared" si="228"/>
        <v>1</v>
      </c>
      <c r="F3672" t="b">
        <f t="shared" si="229"/>
        <v>0</v>
      </c>
      <c r="G3672">
        <f t="shared" si="230"/>
        <v>17</v>
      </c>
      <c r="H3672" t="str">
        <f t="shared" si="231"/>
        <v/>
      </c>
    </row>
    <row r="3673" spans="2:8" x14ac:dyDescent="0.35">
      <c r="B3673" s="6">
        <v>3670</v>
      </c>
      <c r="C3673" t="str">
        <f>INDEX(state,MATCH(Bonus_StatAn!$B3673,Analysis!$A:$A,0))</f>
        <v>successful</v>
      </c>
      <c r="D3673" s="6">
        <f>INDEX(backers,MATCH(Bonus_StatAn!$B3673,Analysis!$A:$A,0))</f>
        <v>12</v>
      </c>
      <c r="E3673" t="b">
        <f t="shared" si="228"/>
        <v>1</v>
      </c>
      <c r="F3673" t="b">
        <f t="shared" si="229"/>
        <v>0</v>
      </c>
      <c r="G3673">
        <f t="shared" si="230"/>
        <v>12</v>
      </c>
      <c r="H3673" t="str">
        <f t="shared" si="231"/>
        <v/>
      </c>
    </row>
    <row r="3674" spans="2:8" x14ac:dyDescent="0.35">
      <c r="B3674" s="6">
        <v>3671</v>
      </c>
      <c r="C3674" t="str">
        <f>INDEX(state,MATCH(Bonus_StatAn!$B3674,Analysis!$A:$A,0))</f>
        <v>successful</v>
      </c>
      <c r="D3674" s="6">
        <f>INDEX(backers,MATCH(Bonus_StatAn!$B3674,Analysis!$A:$A,0))</f>
        <v>40</v>
      </c>
      <c r="E3674" t="b">
        <f t="shared" si="228"/>
        <v>1</v>
      </c>
      <c r="F3674" t="b">
        <f t="shared" si="229"/>
        <v>0</v>
      </c>
      <c r="G3674">
        <f t="shared" si="230"/>
        <v>40</v>
      </c>
      <c r="H3674" t="str">
        <f t="shared" si="231"/>
        <v/>
      </c>
    </row>
    <row r="3675" spans="2:8" x14ac:dyDescent="0.35">
      <c r="B3675" s="6">
        <v>3672</v>
      </c>
      <c r="C3675" t="str">
        <f>INDEX(state,MATCH(Bonus_StatAn!$B3675,Analysis!$A:$A,0))</f>
        <v>successful</v>
      </c>
      <c r="D3675" s="6">
        <f>INDEX(backers,MATCH(Bonus_StatAn!$B3675,Analysis!$A:$A,0))</f>
        <v>57</v>
      </c>
      <c r="E3675" t="b">
        <f t="shared" si="228"/>
        <v>1</v>
      </c>
      <c r="F3675" t="b">
        <f t="shared" si="229"/>
        <v>0</v>
      </c>
      <c r="G3675">
        <f t="shared" si="230"/>
        <v>57</v>
      </c>
      <c r="H3675" t="str">
        <f t="shared" si="231"/>
        <v/>
      </c>
    </row>
    <row r="3676" spans="2:8" x14ac:dyDescent="0.35">
      <c r="B3676" s="6">
        <v>3673</v>
      </c>
      <c r="C3676" t="str">
        <f>INDEX(state,MATCH(Bonus_StatAn!$B3676,Analysis!$A:$A,0))</f>
        <v>successful</v>
      </c>
      <c r="D3676" s="6">
        <f>INDEX(backers,MATCH(Bonus_StatAn!$B3676,Analysis!$A:$A,0))</f>
        <v>114</v>
      </c>
      <c r="E3676" t="b">
        <f t="shared" si="228"/>
        <v>1</v>
      </c>
      <c r="F3676" t="b">
        <f t="shared" si="229"/>
        <v>0</v>
      </c>
      <c r="G3676">
        <f t="shared" si="230"/>
        <v>114</v>
      </c>
      <c r="H3676" t="str">
        <f t="shared" si="231"/>
        <v/>
      </c>
    </row>
    <row r="3677" spans="2:8" x14ac:dyDescent="0.35">
      <c r="B3677" s="6">
        <v>3674</v>
      </c>
      <c r="C3677" t="str">
        <f>INDEX(state,MATCH(Bonus_StatAn!$B3677,Analysis!$A:$A,0))</f>
        <v>successful</v>
      </c>
      <c r="D3677" s="6">
        <f>INDEX(backers,MATCH(Bonus_StatAn!$B3677,Analysis!$A:$A,0))</f>
        <v>31</v>
      </c>
      <c r="E3677" t="b">
        <f t="shared" si="228"/>
        <v>1</v>
      </c>
      <c r="F3677" t="b">
        <f t="shared" si="229"/>
        <v>0</v>
      </c>
      <c r="G3677">
        <f t="shared" si="230"/>
        <v>31</v>
      </c>
      <c r="H3677" t="str">
        <f t="shared" si="231"/>
        <v/>
      </c>
    </row>
    <row r="3678" spans="2:8" x14ac:dyDescent="0.35">
      <c r="B3678" s="6">
        <v>3675</v>
      </c>
      <c r="C3678" t="str">
        <f>INDEX(state,MATCH(Bonus_StatAn!$B3678,Analysis!$A:$A,0))</f>
        <v>successful</v>
      </c>
      <c r="D3678" s="6">
        <f>INDEX(backers,MATCH(Bonus_StatAn!$B3678,Analysis!$A:$A,0))</f>
        <v>3</v>
      </c>
      <c r="E3678" t="b">
        <f t="shared" si="228"/>
        <v>1</v>
      </c>
      <c r="F3678" t="b">
        <f t="shared" si="229"/>
        <v>0</v>
      </c>
      <c r="G3678">
        <f t="shared" si="230"/>
        <v>3</v>
      </c>
      <c r="H3678" t="str">
        <f t="shared" si="231"/>
        <v/>
      </c>
    </row>
    <row r="3679" spans="2:8" x14ac:dyDescent="0.35">
      <c r="B3679" s="6">
        <v>3676</v>
      </c>
      <c r="C3679" t="str">
        <f>INDEX(state,MATCH(Bonus_StatAn!$B3679,Analysis!$A:$A,0))</f>
        <v>successful</v>
      </c>
      <c r="D3679" s="6">
        <f>INDEX(backers,MATCH(Bonus_StatAn!$B3679,Analysis!$A:$A,0))</f>
        <v>16</v>
      </c>
      <c r="E3679" t="b">
        <f t="shared" si="228"/>
        <v>1</v>
      </c>
      <c r="F3679" t="b">
        <f t="shared" si="229"/>
        <v>0</v>
      </c>
      <c r="G3679">
        <f t="shared" si="230"/>
        <v>16</v>
      </c>
      <c r="H3679" t="str">
        <f t="shared" si="231"/>
        <v/>
      </c>
    </row>
    <row r="3680" spans="2:8" x14ac:dyDescent="0.35">
      <c r="B3680" s="6">
        <v>3677</v>
      </c>
      <c r="C3680" t="str">
        <f>INDEX(state,MATCH(Bonus_StatAn!$B3680,Analysis!$A:$A,0))</f>
        <v>successful</v>
      </c>
      <c r="D3680" s="6">
        <f>INDEX(backers,MATCH(Bonus_StatAn!$B3680,Analysis!$A:$A,0))</f>
        <v>199</v>
      </c>
      <c r="E3680" t="b">
        <f t="shared" si="228"/>
        <v>1</v>
      </c>
      <c r="F3680" t="b">
        <f t="shared" si="229"/>
        <v>0</v>
      </c>
      <c r="G3680">
        <f t="shared" si="230"/>
        <v>199</v>
      </c>
      <c r="H3680" t="str">
        <f t="shared" si="231"/>
        <v/>
      </c>
    </row>
    <row r="3681" spans="2:8" x14ac:dyDescent="0.35">
      <c r="B3681" s="6">
        <v>3678</v>
      </c>
      <c r="C3681" t="str">
        <f>INDEX(state,MATCH(Bonus_StatAn!$B3681,Analysis!$A:$A,0))</f>
        <v>successful</v>
      </c>
      <c r="D3681" s="6">
        <f>INDEX(backers,MATCH(Bonus_StatAn!$B3681,Analysis!$A:$A,0))</f>
        <v>31</v>
      </c>
      <c r="E3681" t="b">
        <f t="shared" si="228"/>
        <v>1</v>
      </c>
      <c r="F3681" t="b">
        <f t="shared" si="229"/>
        <v>0</v>
      </c>
      <c r="G3681">
        <f t="shared" si="230"/>
        <v>31</v>
      </c>
      <c r="H3681" t="str">
        <f t="shared" si="231"/>
        <v/>
      </c>
    </row>
    <row r="3682" spans="2:8" x14ac:dyDescent="0.35">
      <c r="B3682" s="6">
        <v>3679</v>
      </c>
      <c r="C3682" t="str">
        <f>INDEX(state,MATCH(Bonus_StatAn!$B3682,Analysis!$A:$A,0))</f>
        <v>successful</v>
      </c>
      <c r="D3682" s="6">
        <f>INDEX(backers,MATCH(Bonus_StatAn!$B3682,Analysis!$A:$A,0))</f>
        <v>30</v>
      </c>
      <c r="E3682" t="b">
        <f t="shared" si="228"/>
        <v>1</v>
      </c>
      <c r="F3682" t="b">
        <f t="shared" si="229"/>
        <v>0</v>
      </c>
      <c r="G3682">
        <f t="shared" si="230"/>
        <v>30</v>
      </c>
      <c r="H3682" t="str">
        <f t="shared" si="231"/>
        <v/>
      </c>
    </row>
    <row r="3683" spans="2:8" x14ac:dyDescent="0.35">
      <c r="B3683" s="6">
        <v>3680</v>
      </c>
      <c r="C3683" t="str">
        <f>INDEX(state,MATCH(Bonus_StatAn!$B3683,Analysis!$A:$A,0))</f>
        <v>successful</v>
      </c>
      <c r="D3683" s="6">
        <f>INDEX(backers,MATCH(Bonus_StatAn!$B3683,Analysis!$A:$A,0))</f>
        <v>34</v>
      </c>
      <c r="E3683" t="b">
        <f t="shared" si="228"/>
        <v>1</v>
      </c>
      <c r="F3683" t="b">
        <f t="shared" si="229"/>
        <v>0</v>
      </c>
      <c r="G3683">
        <f t="shared" si="230"/>
        <v>34</v>
      </c>
      <c r="H3683" t="str">
        <f t="shared" si="231"/>
        <v/>
      </c>
    </row>
    <row r="3684" spans="2:8" x14ac:dyDescent="0.35">
      <c r="B3684" s="6">
        <v>3681</v>
      </c>
      <c r="C3684" t="str">
        <f>INDEX(state,MATCH(Bonus_StatAn!$B3684,Analysis!$A:$A,0))</f>
        <v>successful</v>
      </c>
      <c r="D3684" s="6">
        <f>INDEX(backers,MATCH(Bonus_StatAn!$B3684,Analysis!$A:$A,0))</f>
        <v>18</v>
      </c>
      <c r="E3684" t="b">
        <f t="shared" si="228"/>
        <v>1</v>
      </c>
      <c r="F3684" t="b">
        <f t="shared" si="229"/>
        <v>0</v>
      </c>
      <c r="G3684">
        <f t="shared" si="230"/>
        <v>18</v>
      </c>
      <c r="H3684" t="str">
        <f t="shared" si="231"/>
        <v/>
      </c>
    </row>
    <row r="3685" spans="2:8" x14ac:dyDescent="0.35">
      <c r="B3685" s="6">
        <v>3682</v>
      </c>
      <c r="C3685" t="str">
        <f>INDEX(state,MATCH(Bonus_StatAn!$B3685,Analysis!$A:$A,0))</f>
        <v>successful</v>
      </c>
      <c r="D3685" s="6">
        <f>INDEX(backers,MATCH(Bonus_StatAn!$B3685,Analysis!$A:$A,0))</f>
        <v>67</v>
      </c>
      <c r="E3685" t="b">
        <f t="shared" si="228"/>
        <v>1</v>
      </c>
      <c r="F3685" t="b">
        <f t="shared" si="229"/>
        <v>0</v>
      </c>
      <c r="G3685">
        <f t="shared" si="230"/>
        <v>67</v>
      </c>
      <c r="H3685" t="str">
        <f t="shared" si="231"/>
        <v/>
      </c>
    </row>
    <row r="3686" spans="2:8" x14ac:dyDescent="0.35">
      <c r="B3686" s="6">
        <v>3683</v>
      </c>
      <c r="C3686" t="str">
        <f>INDEX(state,MATCH(Bonus_StatAn!$B3686,Analysis!$A:$A,0))</f>
        <v>successful</v>
      </c>
      <c r="D3686" s="6">
        <f>INDEX(backers,MATCH(Bonus_StatAn!$B3686,Analysis!$A:$A,0))</f>
        <v>66</v>
      </c>
      <c r="E3686" t="b">
        <f t="shared" si="228"/>
        <v>1</v>
      </c>
      <c r="F3686" t="b">
        <f t="shared" si="229"/>
        <v>0</v>
      </c>
      <c r="G3686">
        <f t="shared" si="230"/>
        <v>66</v>
      </c>
      <c r="H3686" t="str">
        <f t="shared" si="231"/>
        <v/>
      </c>
    </row>
    <row r="3687" spans="2:8" x14ac:dyDescent="0.35">
      <c r="B3687" s="6">
        <v>3684</v>
      </c>
      <c r="C3687" t="str">
        <f>INDEX(state,MATCH(Bonus_StatAn!$B3687,Analysis!$A:$A,0))</f>
        <v>successful</v>
      </c>
      <c r="D3687" s="6">
        <f>INDEX(backers,MATCH(Bonus_StatAn!$B3687,Analysis!$A:$A,0))</f>
        <v>23</v>
      </c>
      <c r="E3687" t="b">
        <f t="shared" si="228"/>
        <v>1</v>
      </c>
      <c r="F3687" t="b">
        <f t="shared" si="229"/>
        <v>0</v>
      </c>
      <c r="G3687">
        <f t="shared" si="230"/>
        <v>23</v>
      </c>
      <c r="H3687" t="str">
        <f t="shared" si="231"/>
        <v/>
      </c>
    </row>
    <row r="3688" spans="2:8" x14ac:dyDescent="0.35">
      <c r="B3688" s="6">
        <v>3685</v>
      </c>
      <c r="C3688" t="str">
        <f>INDEX(state,MATCH(Bonus_StatAn!$B3688,Analysis!$A:$A,0))</f>
        <v>successful</v>
      </c>
      <c r="D3688" s="6">
        <f>INDEX(backers,MATCH(Bonus_StatAn!$B3688,Analysis!$A:$A,0))</f>
        <v>126</v>
      </c>
      <c r="E3688" t="b">
        <f t="shared" si="228"/>
        <v>1</v>
      </c>
      <c r="F3688" t="b">
        <f t="shared" si="229"/>
        <v>0</v>
      </c>
      <c r="G3688">
        <f t="shared" si="230"/>
        <v>126</v>
      </c>
      <c r="H3688" t="str">
        <f t="shared" si="231"/>
        <v/>
      </c>
    </row>
    <row r="3689" spans="2:8" x14ac:dyDescent="0.35">
      <c r="B3689" s="6">
        <v>3686</v>
      </c>
      <c r="C3689" t="str">
        <f>INDEX(state,MATCH(Bonus_StatAn!$B3689,Analysis!$A:$A,0))</f>
        <v>successful</v>
      </c>
      <c r="D3689" s="6">
        <f>INDEX(backers,MATCH(Bonus_StatAn!$B3689,Analysis!$A:$A,0))</f>
        <v>6</v>
      </c>
      <c r="E3689" t="b">
        <f t="shared" si="228"/>
        <v>1</v>
      </c>
      <c r="F3689" t="b">
        <f t="shared" si="229"/>
        <v>0</v>
      </c>
      <c r="G3689">
        <f t="shared" si="230"/>
        <v>6</v>
      </c>
      <c r="H3689" t="str">
        <f t="shared" si="231"/>
        <v/>
      </c>
    </row>
    <row r="3690" spans="2:8" x14ac:dyDescent="0.35">
      <c r="B3690" s="6">
        <v>3687</v>
      </c>
      <c r="C3690" t="str">
        <f>INDEX(state,MATCH(Bonus_StatAn!$B3690,Analysis!$A:$A,0))</f>
        <v>successful</v>
      </c>
      <c r="D3690" s="6">
        <f>INDEX(backers,MATCH(Bonus_StatAn!$B3690,Analysis!$A:$A,0))</f>
        <v>25</v>
      </c>
      <c r="E3690" t="b">
        <f t="shared" si="228"/>
        <v>1</v>
      </c>
      <c r="F3690" t="b">
        <f t="shared" si="229"/>
        <v>0</v>
      </c>
      <c r="G3690">
        <f t="shared" si="230"/>
        <v>25</v>
      </c>
      <c r="H3690" t="str">
        <f t="shared" si="231"/>
        <v/>
      </c>
    </row>
    <row r="3691" spans="2:8" x14ac:dyDescent="0.35">
      <c r="B3691" s="6">
        <v>3688</v>
      </c>
      <c r="C3691" t="str">
        <f>INDEX(state,MATCH(Bonus_StatAn!$B3691,Analysis!$A:$A,0))</f>
        <v>successful</v>
      </c>
      <c r="D3691" s="6">
        <f>INDEX(backers,MATCH(Bonus_StatAn!$B3691,Analysis!$A:$A,0))</f>
        <v>39</v>
      </c>
      <c r="E3691" t="b">
        <f t="shared" si="228"/>
        <v>1</v>
      </c>
      <c r="F3691" t="b">
        <f t="shared" si="229"/>
        <v>0</v>
      </c>
      <c r="G3691">
        <f t="shared" si="230"/>
        <v>39</v>
      </c>
      <c r="H3691" t="str">
        <f t="shared" si="231"/>
        <v/>
      </c>
    </row>
    <row r="3692" spans="2:8" x14ac:dyDescent="0.35">
      <c r="B3692" s="6">
        <v>3689</v>
      </c>
      <c r="C3692" t="str">
        <f>INDEX(state,MATCH(Bonus_StatAn!$B3692,Analysis!$A:$A,0))</f>
        <v>successful</v>
      </c>
      <c r="D3692" s="6">
        <f>INDEX(backers,MATCH(Bonus_StatAn!$B3692,Analysis!$A:$A,0))</f>
        <v>62</v>
      </c>
      <c r="E3692" t="b">
        <f t="shared" si="228"/>
        <v>1</v>
      </c>
      <c r="F3692" t="b">
        <f t="shared" si="229"/>
        <v>0</v>
      </c>
      <c r="G3692">
        <f t="shared" si="230"/>
        <v>62</v>
      </c>
      <c r="H3692" t="str">
        <f t="shared" si="231"/>
        <v/>
      </c>
    </row>
    <row r="3693" spans="2:8" x14ac:dyDescent="0.35">
      <c r="B3693" s="6">
        <v>3690</v>
      </c>
      <c r="C3693" t="str">
        <f>INDEX(state,MATCH(Bonus_StatAn!$B3693,Analysis!$A:$A,0))</f>
        <v>successful</v>
      </c>
      <c r="D3693" s="6">
        <f>INDEX(backers,MATCH(Bonus_StatAn!$B3693,Analysis!$A:$A,0))</f>
        <v>31</v>
      </c>
      <c r="E3693" t="b">
        <f t="shared" si="228"/>
        <v>1</v>
      </c>
      <c r="F3693" t="b">
        <f t="shared" si="229"/>
        <v>0</v>
      </c>
      <c r="G3693">
        <f t="shared" si="230"/>
        <v>31</v>
      </c>
      <c r="H3693" t="str">
        <f t="shared" si="231"/>
        <v/>
      </c>
    </row>
    <row r="3694" spans="2:8" x14ac:dyDescent="0.35">
      <c r="B3694" s="6">
        <v>3691</v>
      </c>
      <c r="C3694" t="str">
        <f>INDEX(state,MATCH(Bonus_StatAn!$B3694,Analysis!$A:$A,0))</f>
        <v>successful</v>
      </c>
      <c r="D3694" s="6">
        <f>INDEX(backers,MATCH(Bonus_StatAn!$B3694,Analysis!$A:$A,0))</f>
        <v>274</v>
      </c>
      <c r="E3694" t="b">
        <f t="shared" si="228"/>
        <v>1</v>
      </c>
      <c r="F3694" t="b">
        <f t="shared" si="229"/>
        <v>0</v>
      </c>
      <c r="G3694">
        <f t="shared" si="230"/>
        <v>274</v>
      </c>
      <c r="H3694" t="str">
        <f t="shared" si="231"/>
        <v/>
      </c>
    </row>
    <row r="3695" spans="2:8" x14ac:dyDescent="0.35">
      <c r="B3695" s="6">
        <v>3692</v>
      </c>
      <c r="C3695" t="str">
        <f>INDEX(state,MATCH(Bonus_StatAn!$B3695,Analysis!$A:$A,0))</f>
        <v>successful</v>
      </c>
      <c r="D3695" s="6">
        <f>INDEX(backers,MATCH(Bonus_StatAn!$B3695,Analysis!$A:$A,0))</f>
        <v>17</v>
      </c>
      <c r="E3695" t="b">
        <f t="shared" si="228"/>
        <v>1</v>
      </c>
      <c r="F3695" t="b">
        <f t="shared" si="229"/>
        <v>0</v>
      </c>
      <c r="G3695">
        <f t="shared" si="230"/>
        <v>17</v>
      </c>
      <c r="H3695" t="str">
        <f t="shared" si="231"/>
        <v/>
      </c>
    </row>
    <row r="3696" spans="2:8" x14ac:dyDescent="0.35">
      <c r="B3696" s="6">
        <v>3693</v>
      </c>
      <c r="C3696" t="str">
        <f>INDEX(state,MATCH(Bonus_StatAn!$B3696,Analysis!$A:$A,0))</f>
        <v>successful</v>
      </c>
      <c r="D3696" s="6">
        <f>INDEX(backers,MATCH(Bonus_StatAn!$B3696,Analysis!$A:$A,0))</f>
        <v>14</v>
      </c>
      <c r="E3696" t="b">
        <f t="shared" si="228"/>
        <v>1</v>
      </c>
      <c r="F3696" t="b">
        <f t="shared" si="229"/>
        <v>0</v>
      </c>
      <c r="G3696">
        <f t="shared" si="230"/>
        <v>14</v>
      </c>
      <c r="H3696" t="str">
        <f t="shared" si="231"/>
        <v/>
      </c>
    </row>
    <row r="3697" spans="2:8" x14ac:dyDescent="0.35">
      <c r="B3697" s="6">
        <v>3694</v>
      </c>
      <c r="C3697" t="str">
        <f>INDEX(state,MATCH(Bonus_StatAn!$B3697,Analysis!$A:$A,0))</f>
        <v>successful</v>
      </c>
      <c r="D3697" s="6">
        <f>INDEX(backers,MATCH(Bonus_StatAn!$B3697,Analysis!$A:$A,0))</f>
        <v>60</v>
      </c>
      <c r="E3697" t="b">
        <f t="shared" si="228"/>
        <v>1</v>
      </c>
      <c r="F3697" t="b">
        <f t="shared" si="229"/>
        <v>0</v>
      </c>
      <c r="G3697">
        <f t="shared" si="230"/>
        <v>60</v>
      </c>
      <c r="H3697" t="str">
        <f t="shared" si="231"/>
        <v/>
      </c>
    </row>
    <row r="3698" spans="2:8" x14ac:dyDescent="0.35">
      <c r="B3698" s="6">
        <v>3695</v>
      </c>
      <c r="C3698" t="str">
        <f>INDEX(state,MATCH(Bonus_StatAn!$B3698,Analysis!$A:$A,0))</f>
        <v>successful</v>
      </c>
      <c r="D3698" s="6">
        <f>INDEX(backers,MATCH(Bonus_StatAn!$B3698,Analysis!$A:$A,0))</f>
        <v>33</v>
      </c>
      <c r="E3698" t="b">
        <f t="shared" si="228"/>
        <v>1</v>
      </c>
      <c r="F3698" t="b">
        <f t="shared" si="229"/>
        <v>0</v>
      </c>
      <c r="G3698">
        <f t="shared" si="230"/>
        <v>33</v>
      </c>
      <c r="H3698" t="str">
        <f t="shared" si="231"/>
        <v/>
      </c>
    </row>
    <row r="3699" spans="2:8" x14ac:dyDescent="0.35">
      <c r="B3699" s="6">
        <v>3696</v>
      </c>
      <c r="C3699" t="str">
        <f>INDEX(state,MATCH(Bonus_StatAn!$B3699,Analysis!$A:$A,0))</f>
        <v>successful</v>
      </c>
      <c r="D3699" s="6">
        <f>INDEX(backers,MATCH(Bonus_StatAn!$B3699,Analysis!$A:$A,0))</f>
        <v>78</v>
      </c>
      <c r="E3699" t="b">
        <f t="shared" si="228"/>
        <v>1</v>
      </c>
      <c r="F3699" t="b">
        <f t="shared" si="229"/>
        <v>0</v>
      </c>
      <c r="G3699">
        <f t="shared" si="230"/>
        <v>78</v>
      </c>
      <c r="H3699" t="str">
        <f t="shared" si="231"/>
        <v/>
      </c>
    </row>
    <row r="3700" spans="2:8" x14ac:dyDescent="0.35">
      <c r="B3700" s="6">
        <v>3697</v>
      </c>
      <c r="C3700" t="str">
        <f>INDEX(state,MATCH(Bonus_StatAn!$B3700,Analysis!$A:$A,0))</f>
        <v>successful</v>
      </c>
      <c r="D3700" s="6">
        <f>INDEX(backers,MATCH(Bonus_StatAn!$B3700,Analysis!$A:$A,0))</f>
        <v>30</v>
      </c>
      <c r="E3700" t="b">
        <f t="shared" si="228"/>
        <v>1</v>
      </c>
      <c r="F3700" t="b">
        <f t="shared" si="229"/>
        <v>0</v>
      </c>
      <c r="G3700">
        <f t="shared" si="230"/>
        <v>30</v>
      </c>
      <c r="H3700" t="str">
        <f t="shared" si="231"/>
        <v/>
      </c>
    </row>
    <row r="3701" spans="2:8" x14ac:dyDescent="0.35">
      <c r="B3701" s="6">
        <v>3698</v>
      </c>
      <c r="C3701" t="str">
        <f>INDEX(state,MATCH(Bonus_StatAn!$B3701,Analysis!$A:$A,0))</f>
        <v>successful</v>
      </c>
      <c r="D3701" s="6">
        <f>INDEX(backers,MATCH(Bonus_StatAn!$B3701,Analysis!$A:$A,0))</f>
        <v>136</v>
      </c>
      <c r="E3701" t="b">
        <f t="shared" si="228"/>
        <v>1</v>
      </c>
      <c r="F3701" t="b">
        <f t="shared" si="229"/>
        <v>0</v>
      </c>
      <c r="G3701">
        <f t="shared" si="230"/>
        <v>136</v>
      </c>
      <c r="H3701" t="str">
        <f t="shared" si="231"/>
        <v/>
      </c>
    </row>
    <row r="3702" spans="2:8" x14ac:dyDescent="0.35">
      <c r="B3702" s="6">
        <v>3699</v>
      </c>
      <c r="C3702" t="str">
        <f>INDEX(state,MATCH(Bonus_StatAn!$B3702,Analysis!$A:$A,0))</f>
        <v>successful</v>
      </c>
      <c r="D3702" s="6">
        <f>INDEX(backers,MATCH(Bonus_StatAn!$B3702,Analysis!$A:$A,0))</f>
        <v>40</v>
      </c>
      <c r="E3702" t="b">
        <f t="shared" si="228"/>
        <v>1</v>
      </c>
      <c r="F3702" t="b">
        <f t="shared" si="229"/>
        <v>0</v>
      </c>
      <c r="G3702">
        <f t="shared" si="230"/>
        <v>40</v>
      </c>
      <c r="H3702" t="str">
        <f t="shared" si="231"/>
        <v/>
      </c>
    </row>
    <row r="3703" spans="2:8" x14ac:dyDescent="0.35">
      <c r="B3703" s="6">
        <v>3700</v>
      </c>
      <c r="C3703" t="str">
        <f>INDEX(state,MATCH(Bonus_StatAn!$B3703,Analysis!$A:$A,0))</f>
        <v>successful</v>
      </c>
      <c r="D3703" s="6">
        <f>INDEX(backers,MATCH(Bonus_StatAn!$B3703,Analysis!$A:$A,0))</f>
        <v>18</v>
      </c>
      <c r="E3703" t="b">
        <f t="shared" si="228"/>
        <v>1</v>
      </c>
      <c r="F3703" t="b">
        <f t="shared" si="229"/>
        <v>0</v>
      </c>
      <c r="G3703">
        <f t="shared" si="230"/>
        <v>18</v>
      </c>
      <c r="H3703" t="str">
        <f t="shared" si="231"/>
        <v/>
      </c>
    </row>
    <row r="3704" spans="2:8" x14ac:dyDescent="0.35">
      <c r="B3704" s="6">
        <v>3701</v>
      </c>
      <c r="C3704" t="str">
        <f>INDEX(state,MATCH(Bonus_StatAn!$B3704,Analysis!$A:$A,0))</f>
        <v>successful</v>
      </c>
      <c r="D3704" s="6">
        <f>INDEX(backers,MATCH(Bonus_StatAn!$B3704,Analysis!$A:$A,0))</f>
        <v>39</v>
      </c>
      <c r="E3704" t="b">
        <f t="shared" si="228"/>
        <v>1</v>
      </c>
      <c r="F3704" t="b">
        <f t="shared" si="229"/>
        <v>0</v>
      </c>
      <c r="G3704">
        <f t="shared" si="230"/>
        <v>39</v>
      </c>
      <c r="H3704" t="str">
        <f t="shared" si="231"/>
        <v/>
      </c>
    </row>
    <row r="3705" spans="2:8" x14ac:dyDescent="0.35">
      <c r="B3705" s="6">
        <v>3702</v>
      </c>
      <c r="C3705" t="str">
        <f>INDEX(state,MATCH(Bonus_StatAn!$B3705,Analysis!$A:$A,0))</f>
        <v>successful</v>
      </c>
      <c r="D3705" s="6">
        <f>INDEX(backers,MATCH(Bonus_StatAn!$B3705,Analysis!$A:$A,0))</f>
        <v>21</v>
      </c>
      <c r="E3705" t="b">
        <f t="shared" si="228"/>
        <v>1</v>
      </c>
      <c r="F3705" t="b">
        <f t="shared" si="229"/>
        <v>0</v>
      </c>
      <c r="G3705">
        <f t="shared" si="230"/>
        <v>21</v>
      </c>
      <c r="H3705" t="str">
        <f t="shared" si="231"/>
        <v/>
      </c>
    </row>
    <row r="3706" spans="2:8" x14ac:dyDescent="0.35">
      <c r="B3706" s="6">
        <v>3703</v>
      </c>
      <c r="C3706" t="str">
        <f>INDEX(state,MATCH(Bonus_StatAn!$B3706,Analysis!$A:$A,0))</f>
        <v>successful</v>
      </c>
      <c r="D3706" s="6">
        <f>INDEX(backers,MATCH(Bonus_StatAn!$B3706,Analysis!$A:$A,0))</f>
        <v>30</v>
      </c>
      <c r="E3706" t="b">
        <f t="shared" si="228"/>
        <v>1</v>
      </c>
      <c r="F3706" t="b">
        <f t="shared" si="229"/>
        <v>0</v>
      </c>
      <c r="G3706">
        <f t="shared" si="230"/>
        <v>30</v>
      </c>
      <c r="H3706" t="str">
        <f t="shared" si="231"/>
        <v/>
      </c>
    </row>
    <row r="3707" spans="2:8" x14ac:dyDescent="0.35">
      <c r="B3707" s="6">
        <v>3704</v>
      </c>
      <c r="C3707" t="str">
        <f>INDEX(state,MATCH(Bonus_StatAn!$B3707,Analysis!$A:$A,0))</f>
        <v>successful</v>
      </c>
      <c r="D3707" s="6">
        <f>INDEX(backers,MATCH(Bonus_StatAn!$B3707,Analysis!$A:$A,0))</f>
        <v>27</v>
      </c>
      <c r="E3707" t="b">
        <f t="shared" si="228"/>
        <v>1</v>
      </c>
      <c r="F3707" t="b">
        <f t="shared" si="229"/>
        <v>0</v>
      </c>
      <c r="G3707">
        <f t="shared" si="230"/>
        <v>27</v>
      </c>
      <c r="H3707" t="str">
        <f t="shared" si="231"/>
        <v/>
      </c>
    </row>
    <row r="3708" spans="2:8" x14ac:dyDescent="0.35">
      <c r="B3708" s="6">
        <v>3705</v>
      </c>
      <c r="C3708" t="str">
        <f>INDEX(state,MATCH(Bonus_StatAn!$B3708,Analysis!$A:$A,0))</f>
        <v>successful</v>
      </c>
      <c r="D3708" s="6">
        <f>INDEX(backers,MATCH(Bonus_StatAn!$B3708,Analysis!$A:$A,0))</f>
        <v>35</v>
      </c>
      <c r="E3708" t="b">
        <f t="shared" si="228"/>
        <v>1</v>
      </c>
      <c r="F3708" t="b">
        <f t="shared" si="229"/>
        <v>0</v>
      </c>
      <c r="G3708">
        <f t="shared" si="230"/>
        <v>35</v>
      </c>
      <c r="H3708" t="str">
        <f t="shared" si="231"/>
        <v/>
      </c>
    </row>
    <row r="3709" spans="2:8" x14ac:dyDescent="0.35">
      <c r="B3709" s="6">
        <v>3706</v>
      </c>
      <c r="C3709" t="str">
        <f>INDEX(state,MATCH(Bonus_StatAn!$B3709,Analysis!$A:$A,0))</f>
        <v>successful</v>
      </c>
      <c r="D3709" s="6">
        <f>INDEX(backers,MATCH(Bonus_StatAn!$B3709,Analysis!$A:$A,0))</f>
        <v>13</v>
      </c>
      <c r="E3709" t="b">
        <f t="shared" si="228"/>
        <v>1</v>
      </c>
      <c r="F3709" t="b">
        <f t="shared" si="229"/>
        <v>0</v>
      </c>
      <c r="G3709">
        <f t="shared" si="230"/>
        <v>13</v>
      </c>
      <c r="H3709" t="str">
        <f t="shared" si="231"/>
        <v/>
      </c>
    </row>
    <row r="3710" spans="2:8" x14ac:dyDescent="0.35">
      <c r="B3710" s="6">
        <v>3707</v>
      </c>
      <c r="C3710" t="str">
        <f>INDEX(state,MATCH(Bonus_StatAn!$B3710,Analysis!$A:$A,0))</f>
        <v>successful</v>
      </c>
      <c r="D3710" s="6">
        <f>INDEX(backers,MATCH(Bonus_StatAn!$B3710,Analysis!$A:$A,0))</f>
        <v>23</v>
      </c>
      <c r="E3710" t="b">
        <f t="shared" si="228"/>
        <v>1</v>
      </c>
      <c r="F3710" t="b">
        <f t="shared" si="229"/>
        <v>0</v>
      </c>
      <c r="G3710">
        <f t="shared" si="230"/>
        <v>23</v>
      </c>
      <c r="H3710" t="str">
        <f t="shared" si="231"/>
        <v/>
      </c>
    </row>
    <row r="3711" spans="2:8" x14ac:dyDescent="0.35">
      <c r="B3711" s="6">
        <v>3708</v>
      </c>
      <c r="C3711" t="str">
        <f>INDEX(state,MATCH(Bonus_StatAn!$B3711,Analysis!$A:$A,0))</f>
        <v>successful</v>
      </c>
      <c r="D3711" s="6">
        <f>INDEX(backers,MATCH(Bonus_StatAn!$B3711,Analysis!$A:$A,0))</f>
        <v>39</v>
      </c>
      <c r="E3711" t="b">
        <f t="shared" si="228"/>
        <v>1</v>
      </c>
      <c r="F3711" t="b">
        <f t="shared" si="229"/>
        <v>0</v>
      </c>
      <c r="G3711">
        <f t="shared" si="230"/>
        <v>39</v>
      </c>
      <c r="H3711" t="str">
        <f t="shared" si="231"/>
        <v/>
      </c>
    </row>
    <row r="3712" spans="2:8" x14ac:dyDescent="0.35">
      <c r="B3712" s="6">
        <v>3709</v>
      </c>
      <c r="C3712" t="str">
        <f>INDEX(state,MATCH(Bonus_StatAn!$B3712,Analysis!$A:$A,0))</f>
        <v>successful</v>
      </c>
      <c r="D3712" s="6">
        <f>INDEX(backers,MATCH(Bonus_StatAn!$B3712,Analysis!$A:$A,0))</f>
        <v>35</v>
      </c>
      <c r="E3712" t="b">
        <f t="shared" si="228"/>
        <v>1</v>
      </c>
      <c r="F3712" t="b">
        <f t="shared" si="229"/>
        <v>0</v>
      </c>
      <c r="G3712">
        <f t="shared" si="230"/>
        <v>35</v>
      </c>
      <c r="H3712" t="str">
        <f t="shared" si="231"/>
        <v/>
      </c>
    </row>
    <row r="3713" spans="2:8" x14ac:dyDescent="0.35">
      <c r="B3713" s="6">
        <v>3710</v>
      </c>
      <c r="C3713" t="str">
        <f>INDEX(state,MATCH(Bonus_StatAn!$B3713,Analysis!$A:$A,0))</f>
        <v>successful</v>
      </c>
      <c r="D3713" s="6">
        <f>INDEX(backers,MATCH(Bonus_StatAn!$B3713,Analysis!$A:$A,0))</f>
        <v>27</v>
      </c>
      <c r="E3713" t="b">
        <f t="shared" si="228"/>
        <v>1</v>
      </c>
      <c r="F3713" t="b">
        <f t="shared" si="229"/>
        <v>0</v>
      </c>
      <c r="G3713">
        <f t="shared" si="230"/>
        <v>27</v>
      </c>
      <c r="H3713" t="str">
        <f t="shared" si="231"/>
        <v/>
      </c>
    </row>
    <row r="3714" spans="2:8" x14ac:dyDescent="0.35">
      <c r="B3714" s="6">
        <v>3711</v>
      </c>
      <c r="C3714" t="str">
        <f>INDEX(state,MATCH(Bonus_StatAn!$B3714,Analysis!$A:$A,0))</f>
        <v>successful</v>
      </c>
      <c r="D3714" s="6">
        <f>INDEX(backers,MATCH(Bonus_StatAn!$B3714,Analysis!$A:$A,0))</f>
        <v>21</v>
      </c>
      <c r="E3714" t="b">
        <f t="shared" si="228"/>
        <v>1</v>
      </c>
      <c r="F3714" t="b">
        <f t="shared" si="229"/>
        <v>0</v>
      </c>
      <c r="G3714">
        <f t="shared" si="230"/>
        <v>21</v>
      </c>
      <c r="H3714" t="str">
        <f t="shared" si="231"/>
        <v/>
      </c>
    </row>
    <row r="3715" spans="2:8" x14ac:dyDescent="0.35">
      <c r="B3715" s="6">
        <v>3712</v>
      </c>
      <c r="C3715" t="str">
        <f>INDEX(state,MATCH(Bonus_StatAn!$B3715,Analysis!$A:$A,0))</f>
        <v>successful</v>
      </c>
      <c r="D3715" s="6">
        <f>INDEX(backers,MATCH(Bonus_StatAn!$B3715,Analysis!$A:$A,0))</f>
        <v>104</v>
      </c>
      <c r="E3715" t="b">
        <f t="shared" si="228"/>
        <v>1</v>
      </c>
      <c r="F3715" t="b">
        <f t="shared" si="229"/>
        <v>0</v>
      </c>
      <c r="G3715">
        <f t="shared" si="230"/>
        <v>104</v>
      </c>
      <c r="H3715" t="str">
        <f t="shared" si="231"/>
        <v/>
      </c>
    </row>
    <row r="3716" spans="2:8" x14ac:dyDescent="0.35">
      <c r="B3716" s="6">
        <v>3713</v>
      </c>
      <c r="C3716" t="str">
        <f>INDEX(state,MATCH(Bonus_StatAn!$B3716,Analysis!$A:$A,0))</f>
        <v>successful</v>
      </c>
      <c r="D3716" s="6">
        <f>INDEX(backers,MATCH(Bonus_StatAn!$B3716,Analysis!$A:$A,0))</f>
        <v>19</v>
      </c>
      <c r="E3716" t="b">
        <f t="shared" ref="E3716:E3779" si="232">$C3716="successful"</f>
        <v>1</v>
      </c>
      <c r="F3716" t="b">
        <f t="shared" ref="F3716:F3779" si="233">OR($C3716="canceled", $C3716="failed")</f>
        <v>0</v>
      </c>
      <c r="G3716">
        <f t="shared" ref="G3716:G3779" si="234">IF($E3716, D3716, "")</f>
        <v>19</v>
      </c>
      <c r="H3716" t="str">
        <f t="shared" ref="H3716:H3779" si="235">IF(F3716, D3716, "")</f>
        <v/>
      </c>
    </row>
    <row r="3717" spans="2:8" x14ac:dyDescent="0.35">
      <c r="B3717" s="6">
        <v>3714</v>
      </c>
      <c r="C3717" t="str">
        <f>INDEX(state,MATCH(Bonus_StatAn!$B3717,Analysis!$A:$A,0))</f>
        <v>successful</v>
      </c>
      <c r="D3717" s="6">
        <f>INDEX(backers,MATCH(Bonus_StatAn!$B3717,Analysis!$A:$A,0))</f>
        <v>97</v>
      </c>
      <c r="E3717" t="b">
        <f t="shared" si="232"/>
        <v>1</v>
      </c>
      <c r="F3717" t="b">
        <f t="shared" si="233"/>
        <v>0</v>
      </c>
      <c r="G3717">
        <f t="shared" si="234"/>
        <v>97</v>
      </c>
      <c r="H3717" t="str">
        <f t="shared" si="235"/>
        <v/>
      </c>
    </row>
    <row r="3718" spans="2:8" x14ac:dyDescent="0.35">
      <c r="B3718" s="6">
        <v>3715</v>
      </c>
      <c r="C3718" t="str">
        <f>INDEX(state,MATCH(Bonus_StatAn!$B3718,Analysis!$A:$A,0))</f>
        <v>successful</v>
      </c>
      <c r="D3718" s="6">
        <f>INDEX(backers,MATCH(Bonus_StatAn!$B3718,Analysis!$A:$A,0))</f>
        <v>27</v>
      </c>
      <c r="E3718" t="b">
        <f t="shared" si="232"/>
        <v>1</v>
      </c>
      <c r="F3718" t="b">
        <f t="shared" si="233"/>
        <v>0</v>
      </c>
      <c r="G3718">
        <f t="shared" si="234"/>
        <v>27</v>
      </c>
      <c r="H3718" t="str">
        <f t="shared" si="235"/>
        <v/>
      </c>
    </row>
    <row r="3719" spans="2:8" x14ac:dyDescent="0.35">
      <c r="B3719" s="6">
        <v>3716</v>
      </c>
      <c r="C3719" t="str">
        <f>INDEX(state,MATCH(Bonus_StatAn!$B3719,Analysis!$A:$A,0))</f>
        <v>successful</v>
      </c>
      <c r="D3719" s="6">
        <f>INDEX(backers,MATCH(Bonus_StatAn!$B3719,Analysis!$A:$A,0))</f>
        <v>24</v>
      </c>
      <c r="E3719" t="b">
        <f t="shared" si="232"/>
        <v>1</v>
      </c>
      <c r="F3719" t="b">
        <f t="shared" si="233"/>
        <v>0</v>
      </c>
      <c r="G3719">
        <f t="shared" si="234"/>
        <v>24</v>
      </c>
      <c r="H3719" t="str">
        <f t="shared" si="235"/>
        <v/>
      </c>
    </row>
    <row r="3720" spans="2:8" x14ac:dyDescent="0.35">
      <c r="B3720" s="6">
        <v>3717</v>
      </c>
      <c r="C3720" t="str">
        <f>INDEX(state,MATCH(Bonus_StatAn!$B3720,Analysis!$A:$A,0))</f>
        <v>successful</v>
      </c>
      <c r="D3720" s="6">
        <f>INDEX(backers,MATCH(Bonus_StatAn!$B3720,Analysis!$A:$A,0))</f>
        <v>13</v>
      </c>
      <c r="E3720" t="b">
        <f t="shared" si="232"/>
        <v>1</v>
      </c>
      <c r="F3720" t="b">
        <f t="shared" si="233"/>
        <v>0</v>
      </c>
      <c r="G3720">
        <f t="shared" si="234"/>
        <v>13</v>
      </c>
      <c r="H3720" t="str">
        <f t="shared" si="235"/>
        <v/>
      </c>
    </row>
    <row r="3721" spans="2:8" x14ac:dyDescent="0.35">
      <c r="B3721" s="6">
        <v>3718</v>
      </c>
      <c r="C3721" t="str">
        <f>INDEX(state,MATCH(Bonus_StatAn!$B3721,Analysis!$A:$A,0))</f>
        <v>successful</v>
      </c>
      <c r="D3721" s="6">
        <f>INDEX(backers,MATCH(Bonus_StatAn!$B3721,Analysis!$A:$A,0))</f>
        <v>46</v>
      </c>
      <c r="E3721" t="b">
        <f t="shared" si="232"/>
        <v>1</v>
      </c>
      <c r="F3721" t="b">
        <f t="shared" si="233"/>
        <v>0</v>
      </c>
      <c r="G3721">
        <f t="shared" si="234"/>
        <v>46</v>
      </c>
      <c r="H3721" t="str">
        <f t="shared" si="235"/>
        <v/>
      </c>
    </row>
    <row r="3722" spans="2:8" x14ac:dyDescent="0.35">
      <c r="B3722" s="6">
        <v>3719</v>
      </c>
      <c r="C3722" t="str">
        <f>INDEX(state,MATCH(Bonus_StatAn!$B3722,Analysis!$A:$A,0))</f>
        <v>successful</v>
      </c>
      <c r="D3722" s="6">
        <f>INDEX(backers,MATCH(Bonus_StatAn!$B3722,Analysis!$A:$A,0))</f>
        <v>4</v>
      </c>
      <c r="E3722" t="b">
        <f t="shared" si="232"/>
        <v>1</v>
      </c>
      <c r="F3722" t="b">
        <f t="shared" si="233"/>
        <v>0</v>
      </c>
      <c r="G3722">
        <f t="shared" si="234"/>
        <v>4</v>
      </c>
      <c r="H3722" t="str">
        <f t="shared" si="235"/>
        <v/>
      </c>
    </row>
    <row r="3723" spans="2:8" x14ac:dyDescent="0.35">
      <c r="B3723" s="6">
        <v>3720</v>
      </c>
      <c r="C3723" t="str">
        <f>INDEX(state,MATCH(Bonus_StatAn!$B3723,Analysis!$A:$A,0))</f>
        <v>successful</v>
      </c>
      <c r="D3723" s="6">
        <f>INDEX(backers,MATCH(Bonus_StatAn!$B3723,Analysis!$A:$A,0))</f>
        <v>40</v>
      </c>
      <c r="E3723" t="b">
        <f t="shared" si="232"/>
        <v>1</v>
      </c>
      <c r="F3723" t="b">
        <f t="shared" si="233"/>
        <v>0</v>
      </c>
      <c r="G3723">
        <f t="shared" si="234"/>
        <v>40</v>
      </c>
      <c r="H3723" t="str">
        <f t="shared" si="235"/>
        <v/>
      </c>
    </row>
    <row r="3724" spans="2:8" x14ac:dyDescent="0.35">
      <c r="B3724" s="6">
        <v>3721</v>
      </c>
      <c r="C3724" t="str">
        <f>INDEX(state,MATCH(Bonus_StatAn!$B3724,Analysis!$A:$A,0))</f>
        <v>successful</v>
      </c>
      <c r="D3724" s="6">
        <f>INDEX(backers,MATCH(Bonus_StatAn!$B3724,Analysis!$A:$A,0))</f>
        <v>44</v>
      </c>
      <c r="E3724" t="b">
        <f t="shared" si="232"/>
        <v>1</v>
      </c>
      <c r="F3724" t="b">
        <f t="shared" si="233"/>
        <v>0</v>
      </c>
      <c r="G3724">
        <f t="shared" si="234"/>
        <v>44</v>
      </c>
      <c r="H3724" t="str">
        <f t="shared" si="235"/>
        <v/>
      </c>
    </row>
    <row r="3725" spans="2:8" x14ac:dyDescent="0.35">
      <c r="B3725" s="6">
        <v>3722</v>
      </c>
      <c r="C3725" t="str">
        <f>INDEX(state,MATCH(Bonus_StatAn!$B3725,Analysis!$A:$A,0))</f>
        <v>successful</v>
      </c>
      <c r="D3725" s="6">
        <f>INDEX(backers,MATCH(Bonus_StatAn!$B3725,Analysis!$A:$A,0))</f>
        <v>35</v>
      </c>
      <c r="E3725" t="b">
        <f t="shared" si="232"/>
        <v>1</v>
      </c>
      <c r="F3725" t="b">
        <f t="shared" si="233"/>
        <v>0</v>
      </c>
      <c r="G3725">
        <f t="shared" si="234"/>
        <v>35</v>
      </c>
      <c r="H3725" t="str">
        <f t="shared" si="235"/>
        <v/>
      </c>
    </row>
    <row r="3726" spans="2:8" x14ac:dyDescent="0.35">
      <c r="B3726" s="6">
        <v>3723</v>
      </c>
      <c r="C3726" t="str">
        <f>INDEX(state,MATCH(Bonus_StatAn!$B3726,Analysis!$A:$A,0))</f>
        <v>successful</v>
      </c>
      <c r="D3726" s="6">
        <f>INDEX(backers,MATCH(Bonus_StatAn!$B3726,Analysis!$A:$A,0))</f>
        <v>63</v>
      </c>
      <c r="E3726" t="b">
        <f t="shared" si="232"/>
        <v>1</v>
      </c>
      <c r="F3726" t="b">
        <f t="shared" si="233"/>
        <v>0</v>
      </c>
      <c r="G3726">
        <f t="shared" si="234"/>
        <v>63</v>
      </c>
      <c r="H3726" t="str">
        <f t="shared" si="235"/>
        <v/>
      </c>
    </row>
    <row r="3727" spans="2:8" x14ac:dyDescent="0.35">
      <c r="B3727" s="6">
        <v>3724</v>
      </c>
      <c r="C3727" t="str">
        <f>INDEX(state,MATCH(Bonus_StatAn!$B3727,Analysis!$A:$A,0))</f>
        <v>successful</v>
      </c>
      <c r="D3727" s="6">
        <f>INDEX(backers,MATCH(Bonus_StatAn!$B3727,Analysis!$A:$A,0))</f>
        <v>89</v>
      </c>
      <c r="E3727" t="b">
        <f t="shared" si="232"/>
        <v>1</v>
      </c>
      <c r="F3727" t="b">
        <f t="shared" si="233"/>
        <v>0</v>
      </c>
      <c r="G3727">
        <f t="shared" si="234"/>
        <v>89</v>
      </c>
      <c r="H3727" t="str">
        <f t="shared" si="235"/>
        <v/>
      </c>
    </row>
    <row r="3728" spans="2:8" x14ac:dyDescent="0.35">
      <c r="B3728" s="6">
        <v>3725</v>
      </c>
      <c r="C3728" t="str">
        <f>INDEX(state,MATCH(Bonus_StatAn!$B3728,Analysis!$A:$A,0))</f>
        <v>successful</v>
      </c>
      <c r="D3728" s="6">
        <f>INDEX(backers,MATCH(Bonus_StatAn!$B3728,Analysis!$A:$A,0))</f>
        <v>15</v>
      </c>
      <c r="E3728" t="b">
        <f t="shared" si="232"/>
        <v>1</v>
      </c>
      <c r="F3728" t="b">
        <f t="shared" si="233"/>
        <v>0</v>
      </c>
      <c r="G3728">
        <f t="shared" si="234"/>
        <v>15</v>
      </c>
      <c r="H3728" t="str">
        <f t="shared" si="235"/>
        <v/>
      </c>
    </row>
    <row r="3729" spans="2:8" x14ac:dyDescent="0.35">
      <c r="B3729" s="6">
        <v>3726</v>
      </c>
      <c r="C3729" t="str">
        <f>INDEX(state,MATCH(Bonus_StatAn!$B3729,Analysis!$A:$A,0))</f>
        <v>successful</v>
      </c>
      <c r="D3729" s="6">
        <f>INDEX(backers,MATCH(Bonus_StatAn!$B3729,Analysis!$A:$A,0))</f>
        <v>46</v>
      </c>
      <c r="E3729" t="b">
        <f t="shared" si="232"/>
        <v>1</v>
      </c>
      <c r="F3729" t="b">
        <f t="shared" si="233"/>
        <v>0</v>
      </c>
      <c r="G3729">
        <f t="shared" si="234"/>
        <v>46</v>
      </c>
      <c r="H3729" t="str">
        <f t="shared" si="235"/>
        <v/>
      </c>
    </row>
    <row r="3730" spans="2:8" x14ac:dyDescent="0.35">
      <c r="B3730" s="6">
        <v>3727</v>
      </c>
      <c r="C3730" t="str">
        <f>INDEX(state,MATCH(Bonus_StatAn!$B3730,Analysis!$A:$A,0))</f>
        <v>successful</v>
      </c>
      <c r="D3730" s="6">
        <f>INDEX(backers,MATCH(Bonus_StatAn!$B3730,Analysis!$A:$A,0))</f>
        <v>33</v>
      </c>
      <c r="E3730" t="b">
        <f t="shared" si="232"/>
        <v>1</v>
      </c>
      <c r="F3730" t="b">
        <f t="shared" si="233"/>
        <v>0</v>
      </c>
      <c r="G3730">
        <f t="shared" si="234"/>
        <v>33</v>
      </c>
      <c r="H3730" t="str">
        <f t="shared" si="235"/>
        <v/>
      </c>
    </row>
    <row r="3731" spans="2:8" x14ac:dyDescent="0.35">
      <c r="B3731" s="6">
        <v>3728</v>
      </c>
      <c r="C3731" t="str">
        <f>INDEX(state,MATCH(Bonus_StatAn!$B3731,Analysis!$A:$A,0))</f>
        <v>failed</v>
      </c>
      <c r="D3731" s="6">
        <f>INDEX(backers,MATCH(Bonus_StatAn!$B3731,Analysis!$A:$A,0))</f>
        <v>31</v>
      </c>
      <c r="E3731" t="b">
        <f t="shared" si="232"/>
        <v>0</v>
      </c>
      <c r="F3731" t="b">
        <f t="shared" si="233"/>
        <v>1</v>
      </c>
      <c r="G3731" t="str">
        <f t="shared" si="234"/>
        <v/>
      </c>
      <c r="H3731">
        <f t="shared" si="235"/>
        <v>31</v>
      </c>
    </row>
    <row r="3732" spans="2:8" x14ac:dyDescent="0.35">
      <c r="B3732" s="6">
        <v>3729</v>
      </c>
      <c r="C3732" t="str">
        <f>INDEX(state,MATCH(Bonus_StatAn!$B3732,Analysis!$A:$A,0))</f>
        <v>failed</v>
      </c>
      <c r="D3732" s="6">
        <f>INDEX(backers,MATCH(Bonus_StatAn!$B3732,Analysis!$A:$A,0))</f>
        <v>5</v>
      </c>
      <c r="E3732" t="b">
        <f t="shared" si="232"/>
        <v>0</v>
      </c>
      <c r="F3732" t="b">
        <f t="shared" si="233"/>
        <v>1</v>
      </c>
      <c r="G3732" t="str">
        <f t="shared" si="234"/>
        <v/>
      </c>
      <c r="H3732">
        <f t="shared" si="235"/>
        <v>5</v>
      </c>
    </row>
    <row r="3733" spans="2:8" x14ac:dyDescent="0.35">
      <c r="B3733" s="6">
        <v>3730</v>
      </c>
      <c r="C3733" t="str">
        <f>INDEX(state,MATCH(Bonus_StatAn!$B3733,Analysis!$A:$A,0))</f>
        <v>failed</v>
      </c>
      <c r="D3733" s="6">
        <f>INDEX(backers,MATCH(Bonus_StatAn!$B3733,Analysis!$A:$A,0))</f>
        <v>1</v>
      </c>
      <c r="E3733" t="b">
        <f t="shared" si="232"/>
        <v>0</v>
      </c>
      <c r="F3733" t="b">
        <f t="shared" si="233"/>
        <v>1</v>
      </c>
      <c r="G3733" t="str">
        <f t="shared" si="234"/>
        <v/>
      </c>
      <c r="H3733">
        <f t="shared" si="235"/>
        <v>1</v>
      </c>
    </row>
    <row r="3734" spans="2:8" x14ac:dyDescent="0.35">
      <c r="B3734" s="6">
        <v>3731</v>
      </c>
      <c r="C3734" t="str">
        <f>INDEX(state,MATCH(Bonus_StatAn!$B3734,Analysis!$A:$A,0))</f>
        <v>failed</v>
      </c>
      <c r="D3734" s="6">
        <f>INDEX(backers,MATCH(Bonus_StatAn!$B3734,Analysis!$A:$A,0))</f>
        <v>12</v>
      </c>
      <c r="E3734" t="b">
        <f t="shared" si="232"/>
        <v>0</v>
      </c>
      <c r="F3734" t="b">
        <f t="shared" si="233"/>
        <v>1</v>
      </c>
      <c r="G3734" t="str">
        <f t="shared" si="234"/>
        <v/>
      </c>
      <c r="H3734">
        <f t="shared" si="235"/>
        <v>12</v>
      </c>
    </row>
    <row r="3735" spans="2:8" x14ac:dyDescent="0.35">
      <c r="B3735" s="6">
        <v>3732</v>
      </c>
      <c r="C3735" t="str">
        <f>INDEX(state,MATCH(Bonus_StatAn!$B3735,Analysis!$A:$A,0))</f>
        <v>failed</v>
      </c>
      <c r="D3735" s="6">
        <f>INDEX(backers,MATCH(Bonus_StatAn!$B3735,Analysis!$A:$A,0))</f>
        <v>4</v>
      </c>
      <c r="E3735" t="b">
        <f t="shared" si="232"/>
        <v>0</v>
      </c>
      <c r="F3735" t="b">
        <f t="shared" si="233"/>
        <v>1</v>
      </c>
      <c r="G3735" t="str">
        <f t="shared" si="234"/>
        <v/>
      </c>
      <c r="H3735">
        <f t="shared" si="235"/>
        <v>4</v>
      </c>
    </row>
    <row r="3736" spans="2:8" x14ac:dyDescent="0.35">
      <c r="B3736" s="6">
        <v>3733</v>
      </c>
      <c r="C3736" t="str">
        <f>INDEX(state,MATCH(Bonus_StatAn!$B3736,Analysis!$A:$A,0))</f>
        <v>failed</v>
      </c>
      <c r="D3736" s="6">
        <f>INDEX(backers,MATCH(Bonus_StatAn!$B3736,Analysis!$A:$A,0))</f>
        <v>0</v>
      </c>
      <c r="E3736" t="b">
        <f t="shared" si="232"/>
        <v>0</v>
      </c>
      <c r="F3736" t="b">
        <f t="shared" si="233"/>
        <v>1</v>
      </c>
      <c r="G3736" t="str">
        <f t="shared" si="234"/>
        <v/>
      </c>
      <c r="H3736">
        <f t="shared" si="235"/>
        <v>0</v>
      </c>
    </row>
    <row r="3737" spans="2:8" x14ac:dyDescent="0.35">
      <c r="B3737" s="6">
        <v>3734</v>
      </c>
      <c r="C3737" t="str">
        <f>INDEX(state,MATCH(Bonus_StatAn!$B3737,Analysis!$A:$A,0))</f>
        <v>failed</v>
      </c>
      <c r="D3737" s="6">
        <f>INDEX(backers,MATCH(Bonus_StatAn!$B3737,Analysis!$A:$A,0))</f>
        <v>7</v>
      </c>
      <c r="E3737" t="b">
        <f t="shared" si="232"/>
        <v>0</v>
      </c>
      <c r="F3737" t="b">
        <f t="shared" si="233"/>
        <v>1</v>
      </c>
      <c r="G3737" t="str">
        <f t="shared" si="234"/>
        <v/>
      </c>
      <c r="H3737">
        <f t="shared" si="235"/>
        <v>7</v>
      </c>
    </row>
    <row r="3738" spans="2:8" x14ac:dyDescent="0.35">
      <c r="B3738" s="6">
        <v>3735</v>
      </c>
      <c r="C3738" t="str">
        <f>INDEX(state,MATCH(Bonus_StatAn!$B3738,Analysis!$A:$A,0))</f>
        <v>failed</v>
      </c>
      <c r="D3738" s="6">
        <f>INDEX(backers,MATCH(Bonus_StatAn!$B3738,Analysis!$A:$A,0))</f>
        <v>2</v>
      </c>
      <c r="E3738" t="b">
        <f t="shared" si="232"/>
        <v>0</v>
      </c>
      <c r="F3738" t="b">
        <f t="shared" si="233"/>
        <v>1</v>
      </c>
      <c r="G3738" t="str">
        <f t="shared" si="234"/>
        <v/>
      </c>
      <c r="H3738">
        <f t="shared" si="235"/>
        <v>2</v>
      </c>
    </row>
    <row r="3739" spans="2:8" x14ac:dyDescent="0.35">
      <c r="B3739" s="6">
        <v>3736</v>
      </c>
      <c r="C3739" t="str">
        <f>INDEX(state,MATCH(Bonus_StatAn!$B3739,Analysis!$A:$A,0))</f>
        <v>failed</v>
      </c>
      <c r="D3739" s="6">
        <f>INDEX(backers,MATCH(Bonus_StatAn!$B3739,Analysis!$A:$A,0))</f>
        <v>1</v>
      </c>
      <c r="E3739" t="b">
        <f t="shared" si="232"/>
        <v>0</v>
      </c>
      <c r="F3739" t="b">
        <f t="shared" si="233"/>
        <v>1</v>
      </c>
      <c r="G3739" t="str">
        <f t="shared" si="234"/>
        <v/>
      </c>
      <c r="H3739">
        <f t="shared" si="235"/>
        <v>1</v>
      </c>
    </row>
    <row r="3740" spans="2:8" x14ac:dyDescent="0.35">
      <c r="B3740" s="6">
        <v>3737</v>
      </c>
      <c r="C3740" t="str">
        <f>INDEX(state,MATCH(Bonus_StatAn!$B3740,Analysis!$A:$A,0))</f>
        <v>failed</v>
      </c>
      <c r="D3740" s="6">
        <f>INDEX(backers,MATCH(Bonus_StatAn!$B3740,Analysis!$A:$A,0))</f>
        <v>4</v>
      </c>
      <c r="E3740" t="b">
        <f t="shared" si="232"/>
        <v>0</v>
      </c>
      <c r="F3740" t="b">
        <f t="shared" si="233"/>
        <v>1</v>
      </c>
      <c r="G3740" t="str">
        <f t="shared" si="234"/>
        <v/>
      </c>
      <c r="H3740">
        <f t="shared" si="235"/>
        <v>4</v>
      </c>
    </row>
    <row r="3741" spans="2:8" x14ac:dyDescent="0.35">
      <c r="B3741" s="6">
        <v>3738</v>
      </c>
      <c r="C3741" t="str">
        <f>INDEX(state,MATCH(Bonus_StatAn!$B3741,Analysis!$A:$A,0))</f>
        <v>failed</v>
      </c>
      <c r="D3741" s="6">
        <f>INDEX(backers,MATCH(Bonus_StatAn!$B3741,Analysis!$A:$A,0))</f>
        <v>6</v>
      </c>
      <c r="E3741" t="b">
        <f t="shared" si="232"/>
        <v>0</v>
      </c>
      <c r="F3741" t="b">
        <f t="shared" si="233"/>
        <v>1</v>
      </c>
      <c r="G3741" t="str">
        <f t="shared" si="234"/>
        <v/>
      </c>
      <c r="H3741">
        <f t="shared" si="235"/>
        <v>6</v>
      </c>
    </row>
    <row r="3742" spans="2:8" x14ac:dyDescent="0.35">
      <c r="B3742" s="6">
        <v>3739</v>
      </c>
      <c r="C3742" t="str">
        <f>INDEX(state,MATCH(Bonus_StatAn!$B3742,Analysis!$A:$A,0))</f>
        <v>failed</v>
      </c>
      <c r="D3742" s="6">
        <f>INDEX(backers,MATCH(Bonus_StatAn!$B3742,Analysis!$A:$A,0))</f>
        <v>8</v>
      </c>
      <c r="E3742" t="b">
        <f t="shared" si="232"/>
        <v>0</v>
      </c>
      <c r="F3742" t="b">
        <f t="shared" si="233"/>
        <v>1</v>
      </c>
      <c r="G3742" t="str">
        <f t="shared" si="234"/>
        <v/>
      </c>
      <c r="H3742">
        <f t="shared" si="235"/>
        <v>8</v>
      </c>
    </row>
    <row r="3743" spans="2:8" x14ac:dyDescent="0.35">
      <c r="B3743" s="6">
        <v>3740</v>
      </c>
      <c r="C3743" t="str">
        <f>INDEX(state,MATCH(Bonus_StatAn!$B3743,Analysis!$A:$A,0))</f>
        <v>failed</v>
      </c>
      <c r="D3743" s="6">
        <f>INDEX(backers,MATCH(Bonus_StatAn!$B3743,Analysis!$A:$A,0))</f>
        <v>14</v>
      </c>
      <c r="E3743" t="b">
        <f t="shared" si="232"/>
        <v>0</v>
      </c>
      <c r="F3743" t="b">
        <f t="shared" si="233"/>
        <v>1</v>
      </c>
      <c r="G3743" t="str">
        <f t="shared" si="234"/>
        <v/>
      </c>
      <c r="H3743">
        <f t="shared" si="235"/>
        <v>14</v>
      </c>
    </row>
    <row r="3744" spans="2:8" x14ac:dyDescent="0.35">
      <c r="B3744" s="6">
        <v>3741</v>
      </c>
      <c r="C3744" t="str">
        <f>INDEX(state,MATCH(Bonus_StatAn!$B3744,Analysis!$A:$A,0))</f>
        <v>failed</v>
      </c>
      <c r="D3744" s="6">
        <f>INDEX(backers,MATCH(Bonus_StatAn!$B3744,Analysis!$A:$A,0))</f>
        <v>0</v>
      </c>
      <c r="E3744" t="b">
        <f t="shared" si="232"/>
        <v>0</v>
      </c>
      <c r="F3744" t="b">
        <f t="shared" si="233"/>
        <v>1</v>
      </c>
      <c r="G3744" t="str">
        <f t="shared" si="234"/>
        <v/>
      </c>
      <c r="H3744">
        <f t="shared" si="235"/>
        <v>0</v>
      </c>
    </row>
    <row r="3745" spans="2:8" x14ac:dyDescent="0.35">
      <c r="B3745" s="6">
        <v>3742</v>
      </c>
      <c r="C3745" t="str">
        <f>INDEX(state,MATCH(Bonus_StatAn!$B3745,Analysis!$A:$A,0))</f>
        <v>failed</v>
      </c>
      <c r="D3745" s="6">
        <f>INDEX(backers,MATCH(Bonus_StatAn!$B3745,Analysis!$A:$A,0))</f>
        <v>4</v>
      </c>
      <c r="E3745" t="b">
        <f t="shared" si="232"/>
        <v>0</v>
      </c>
      <c r="F3745" t="b">
        <f t="shared" si="233"/>
        <v>1</v>
      </c>
      <c r="G3745" t="str">
        <f t="shared" si="234"/>
        <v/>
      </c>
      <c r="H3745">
        <f t="shared" si="235"/>
        <v>4</v>
      </c>
    </row>
    <row r="3746" spans="2:8" x14ac:dyDescent="0.35">
      <c r="B3746" s="6">
        <v>3743</v>
      </c>
      <c r="C3746" t="str">
        <f>INDEX(state,MATCH(Bonus_StatAn!$B3746,Analysis!$A:$A,0))</f>
        <v>failed</v>
      </c>
      <c r="D3746" s="6">
        <f>INDEX(backers,MATCH(Bonus_StatAn!$B3746,Analysis!$A:$A,0))</f>
        <v>0</v>
      </c>
      <c r="E3746" t="b">
        <f t="shared" si="232"/>
        <v>0</v>
      </c>
      <c r="F3746" t="b">
        <f t="shared" si="233"/>
        <v>1</v>
      </c>
      <c r="G3746" t="str">
        <f t="shared" si="234"/>
        <v/>
      </c>
      <c r="H3746">
        <f t="shared" si="235"/>
        <v>0</v>
      </c>
    </row>
    <row r="3747" spans="2:8" x14ac:dyDescent="0.35">
      <c r="B3747" s="6">
        <v>3744</v>
      </c>
      <c r="C3747" t="str">
        <f>INDEX(state,MATCH(Bonus_StatAn!$B3747,Analysis!$A:$A,0))</f>
        <v>failed</v>
      </c>
      <c r="D3747" s="6">
        <f>INDEX(backers,MATCH(Bonus_StatAn!$B3747,Analysis!$A:$A,0))</f>
        <v>0</v>
      </c>
      <c r="E3747" t="b">
        <f t="shared" si="232"/>
        <v>0</v>
      </c>
      <c r="F3747" t="b">
        <f t="shared" si="233"/>
        <v>1</v>
      </c>
      <c r="G3747" t="str">
        <f t="shared" si="234"/>
        <v/>
      </c>
      <c r="H3747">
        <f t="shared" si="235"/>
        <v>0</v>
      </c>
    </row>
    <row r="3748" spans="2:8" x14ac:dyDescent="0.35">
      <c r="B3748" s="6">
        <v>3745</v>
      </c>
      <c r="C3748" t="str">
        <f>INDEX(state,MATCH(Bonus_StatAn!$B3748,Analysis!$A:$A,0))</f>
        <v>failed</v>
      </c>
      <c r="D3748" s="6">
        <f>INDEX(backers,MATCH(Bonus_StatAn!$B3748,Analysis!$A:$A,0))</f>
        <v>1</v>
      </c>
      <c r="E3748" t="b">
        <f t="shared" si="232"/>
        <v>0</v>
      </c>
      <c r="F3748" t="b">
        <f t="shared" si="233"/>
        <v>1</v>
      </c>
      <c r="G3748" t="str">
        <f t="shared" si="234"/>
        <v/>
      </c>
      <c r="H3748">
        <f t="shared" si="235"/>
        <v>1</v>
      </c>
    </row>
    <row r="3749" spans="2:8" x14ac:dyDescent="0.35">
      <c r="B3749" s="6">
        <v>3746</v>
      </c>
      <c r="C3749" t="str">
        <f>INDEX(state,MATCH(Bonus_StatAn!$B3749,Analysis!$A:$A,0))</f>
        <v>failed</v>
      </c>
      <c r="D3749" s="6">
        <f>INDEX(backers,MATCH(Bonus_StatAn!$B3749,Analysis!$A:$A,0))</f>
        <v>1</v>
      </c>
      <c r="E3749" t="b">
        <f t="shared" si="232"/>
        <v>0</v>
      </c>
      <c r="F3749" t="b">
        <f t="shared" si="233"/>
        <v>1</v>
      </c>
      <c r="G3749" t="str">
        <f t="shared" si="234"/>
        <v/>
      </c>
      <c r="H3749">
        <f t="shared" si="235"/>
        <v>1</v>
      </c>
    </row>
    <row r="3750" spans="2:8" x14ac:dyDescent="0.35">
      <c r="B3750" s="6">
        <v>3747</v>
      </c>
      <c r="C3750" t="str">
        <f>INDEX(state,MATCH(Bonus_StatAn!$B3750,Analysis!$A:$A,0))</f>
        <v>failed</v>
      </c>
      <c r="D3750" s="6">
        <f>INDEX(backers,MATCH(Bonus_StatAn!$B3750,Analysis!$A:$A,0))</f>
        <v>1</v>
      </c>
      <c r="E3750" t="b">
        <f t="shared" si="232"/>
        <v>0</v>
      </c>
      <c r="F3750" t="b">
        <f t="shared" si="233"/>
        <v>1</v>
      </c>
      <c r="G3750" t="str">
        <f t="shared" si="234"/>
        <v/>
      </c>
      <c r="H3750">
        <f t="shared" si="235"/>
        <v>1</v>
      </c>
    </row>
    <row r="3751" spans="2:8" x14ac:dyDescent="0.35">
      <c r="B3751" s="6">
        <v>3748</v>
      </c>
      <c r="C3751" t="str">
        <f>INDEX(state,MATCH(Bonus_StatAn!$B3751,Analysis!$A:$A,0))</f>
        <v>successful</v>
      </c>
      <c r="D3751" s="6">
        <f>INDEX(backers,MATCH(Bonus_StatAn!$B3751,Analysis!$A:$A,0))</f>
        <v>52</v>
      </c>
      <c r="E3751" t="b">
        <f t="shared" si="232"/>
        <v>1</v>
      </c>
      <c r="F3751" t="b">
        <f t="shared" si="233"/>
        <v>0</v>
      </c>
      <c r="G3751">
        <f t="shared" si="234"/>
        <v>52</v>
      </c>
      <c r="H3751" t="str">
        <f t="shared" si="235"/>
        <v/>
      </c>
    </row>
    <row r="3752" spans="2:8" x14ac:dyDescent="0.35">
      <c r="B3752" s="6">
        <v>3749</v>
      </c>
      <c r="C3752" t="str">
        <f>INDEX(state,MATCH(Bonus_StatAn!$B3752,Analysis!$A:$A,0))</f>
        <v>successful</v>
      </c>
      <c r="D3752" s="6">
        <f>INDEX(backers,MATCH(Bonus_StatAn!$B3752,Analysis!$A:$A,0))</f>
        <v>7</v>
      </c>
      <c r="E3752" t="b">
        <f t="shared" si="232"/>
        <v>1</v>
      </c>
      <c r="F3752" t="b">
        <f t="shared" si="233"/>
        <v>0</v>
      </c>
      <c r="G3752">
        <f t="shared" si="234"/>
        <v>7</v>
      </c>
      <c r="H3752" t="str">
        <f t="shared" si="235"/>
        <v/>
      </c>
    </row>
    <row r="3753" spans="2:8" x14ac:dyDescent="0.35">
      <c r="B3753" s="6">
        <v>3750</v>
      </c>
      <c r="C3753" t="str">
        <f>INDEX(state,MATCH(Bonus_StatAn!$B3753,Analysis!$A:$A,0))</f>
        <v>successful</v>
      </c>
      <c r="D3753" s="6">
        <f>INDEX(backers,MATCH(Bonus_StatAn!$B3753,Analysis!$A:$A,0))</f>
        <v>28</v>
      </c>
      <c r="E3753" t="b">
        <f t="shared" si="232"/>
        <v>1</v>
      </c>
      <c r="F3753" t="b">
        <f t="shared" si="233"/>
        <v>0</v>
      </c>
      <c r="G3753">
        <f t="shared" si="234"/>
        <v>28</v>
      </c>
      <c r="H3753" t="str">
        <f t="shared" si="235"/>
        <v/>
      </c>
    </row>
    <row r="3754" spans="2:8" x14ac:dyDescent="0.35">
      <c r="B3754" s="6">
        <v>3751</v>
      </c>
      <c r="C3754" t="str">
        <f>INDEX(state,MATCH(Bonus_StatAn!$B3754,Analysis!$A:$A,0))</f>
        <v>successful</v>
      </c>
      <c r="D3754" s="6">
        <f>INDEX(backers,MATCH(Bonus_StatAn!$B3754,Analysis!$A:$A,0))</f>
        <v>11</v>
      </c>
      <c r="E3754" t="b">
        <f t="shared" si="232"/>
        <v>1</v>
      </c>
      <c r="F3754" t="b">
        <f t="shared" si="233"/>
        <v>0</v>
      </c>
      <c r="G3754">
        <f t="shared" si="234"/>
        <v>11</v>
      </c>
      <c r="H3754" t="str">
        <f t="shared" si="235"/>
        <v/>
      </c>
    </row>
    <row r="3755" spans="2:8" x14ac:dyDescent="0.35">
      <c r="B3755" s="6">
        <v>3752</v>
      </c>
      <c r="C3755" t="str">
        <f>INDEX(state,MATCH(Bonus_StatAn!$B3755,Analysis!$A:$A,0))</f>
        <v>successful</v>
      </c>
      <c r="D3755" s="6">
        <f>INDEX(backers,MATCH(Bonus_StatAn!$B3755,Analysis!$A:$A,0))</f>
        <v>15</v>
      </c>
      <c r="E3755" t="b">
        <f t="shared" si="232"/>
        <v>1</v>
      </c>
      <c r="F3755" t="b">
        <f t="shared" si="233"/>
        <v>0</v>
      </c>
      <c r="G3755">
        <f t="shared" si="234"/>
        <v>15</v>
      </c>
      <c r="H3755" t="str">
        <f t="shared" si="235"/>
        <v/>
      </c>
    </row>
    <row r="3756" spans="2:8" x14ac:dyDescent="0.35">
      <c r="B3756" s="6">
        <v>3753</v>
      </c>
      <c r="C3756" t="str">
        <f>INDEX(state,MATCH(Bonus_StatAn!$B3756,Analysis!$A:$A,0))</f>
        <v>successful</v>
      </c>
      <c r="D3756" s="6">
        <f>INDEX(backers,MATCH(Bonus_StatAn!$B3756,Analysis!$A:$A,0))</f>
        <v>30</v>
      </c>
      <c r="E3756" t="b">
        <f t="shared" si="232"/>
        <v>1</v>
      </c>
      <c r="F3756" t="b">
        <f t="shared" si="233"/>
        <v>0</v>
      </c>
      <c r="G3756">
        <f t="shared" si="234"/>
        <v>30</v>
      </c>
      <c r="H3756" t="str">
        <f t="shared" si="235"/>
        <v/>
      </c>
    </row>
    <row r="3757" spans="2:8" x14ac:dyDescent="0.35">
      <c r="B3757" s="6">
        <v>3754</v>
      </c>
      <c r="C3757" t="str">
        <f>INDEX(state,MATCH(Bonus_StatAn!$B3757,Analysis!$A:$A,0))</f>
        <v>successful</v>
      </c>
      <c r="D3757" s="6">
        <f>INDEX(backers,MATCH(Bonus_StatAn!$B3757,Analysis!$A:$A,0))</f>
        <v>27</v>
      </c>
      <c r="E3757" t="b">
        <f t="shared" si="232"/>
        <v>1</v>
      </c>
      <c r="F3757" t="b">
        <f t="shared" si="233"/>
        <v>0</v>
      </c>
      <c r="G3757">
        <f t="shared" si="234"/>
        <v>27</v>
      </c>
      <c r="H3757" t="str">
        <f t="shared" si="235"/>
        <v/>
      </c>
    </row>
    <row r="3758" spans="2:8" x14ac:dyDescent="0.35">
      <c r="B3758" s="6">
        <v>3755</v>
      </c>
      <c r="C3758" t="str">
        <f>INDEX(state,MATCH(Bonus_StatAn!$B3758,Analysis!$A:$A,0))</f>
        <v>successful</v>
      </c>
      <c r="D3758" s="6">
        <f>INDEX(backers,MATCH(Bonus_StatAn!$B3758,Analysis!$A:$A,0))</f>
        <v>28</v>
      </c>
      <c r="E3758" t="b">
        <f t="shared" si="232"/>
        <v>1</v>
      </c>
      <c r="F3758" t="b">
        <f t="shared" si="233"/>
        <v>0</v>
      </c>
      <c r="G3758">
        <f t="shared" si="234"/>
        <v>28</v>
      </c>
      <c r="H3758" t="str">
        <f t="shared" si="235"/>
        <v/>
      </c>
    </row>
    <row r="3759" spans="2:8" x14ac:dyDescent="0.35">
      <c r="B3759" s="6">
        <v>3756</v>
      </c>
      <c r="C3759" t="str">
        <f>INDEX(state,MATCH(Bonus_StatAn!$B3759,Analysis!$A:$A,0))</f>
        <v>successful</v>
      </c>
      <c r="D3759" s="6">
        <f>INDEX(backers,MATCH(Bonus_StatAn!$B3759,Analysis!$A:$A,0))</f>
        <v>17</v>
      </c>
      <c r="E3759" t="b">
        <f t="shared" si="232"/>
        <v>1</v>
      </c>
      <c r="F3759" t="b">
        <f t="shared" si="233"/>
        <v>0</v>
      </c>
      <c r="G3759">
        <f t="shared" si="234"/>
        <v>17</v>
      </c>
      <c r="H3759" t="str">
        <f t="shared" si="235"/>
        <v/>
      </c>
    </row>
    <row r="3760" spans="2:8" x14ac:dyDescent="0.35">
      <c r="B3760" s="6">
        <v>3757</v>
      </c>
      <c r="C3760" t="str">
        <f>INDEX(state,MATCH(Bonus_StatAn!$B3760,Analysis!$A:$A,0))</f>
        <v>successful</v>
      </c>
      <c r="D3760" s="6">
        <f>INDEX(backers,MATCH(Bonus_StatAn!$B3760,Analysis!$A:$A,0))</f>
        <v>50</v>
      </c>
      <c r="E3760" t="b">
        <f t="shared" si="232"/>
        <v>1</v>
      </c>
      <c r="F3760" t="b">
        <f t="shared" si="233"/>
        <v>0</v>
      </c>
      <c r="G3760">
        <f t="shared" si="234"/>
        <v>50</v>
      </c>
      <c r="H3760" t="str">
        <f t="shared" si="235"/>
        <v/>
      </c>
    </row>
    <row r="3761" spans="2:8" x14ac:dyDescent="0.35">
      <c r="B3761" s="6">
        <v>3758</v>
      </c>
      <c r="C3761" t="str">
        <f>INDEX(state,MATCH(Bonus_StatAn!$B3761,Analysis!$A:$A,0))</f>
        <v>successful</v>
      </c>
      <c r="D3761" s="6">
        <f>INDEX(backers,MATCH(Bonus_StatAn!$B3761,Analysis!$A:$A,0))</f>
        <v>26</v>
      </c>
      <c r="E3761" t="b">
        <f t="shared" si="232"/>
        <v>1</v>
      </c>
      <c r="F3761" t="b">
        <f t="shared" si="233"/>
        <v>0</v>
      </c>
      <c r="G3761">
        <f t="shared" si="234"/>
        <v>26</v>
      </c>
      <c r="H3761" t="str">
        <f t="shared" si="235"/>
        <v/>
      </c>
    </row>
    <row r="3762" spans="2:8" x14ac:dyDescent="0.35">
      <c r="B3762" s="6">
        <v>3759</v>
      </c>
      <c r="C3762" t="str">
        <f>INDEX(state,MATCH(Bonus_StatAn!$B3762,Analysis!$A:$A,0))</f>
        <v>successful</v>
      </c>
      <c r="D3762" s="6">
        <f>INDEX(backers,MATCH(Bonus_StatAn!$B3762,Analysis!$A:$A,0))</f>
        <v>88</v>
      </c>
      <c r="E3762" t="b">
        <f t="shared" si="232"/>
        <v>1</v>
      </c>
      <c r="F3762" t="b">
        <f t="shared" si="233"/>
        <v>0</v>
      </c>
      <c r="G3762">
        <f t="shared" si="234"/>
        <v>88</v>
      </c>
      <c r="H3762" t="str">
        <f t="shared" si="235"/>
        <v/>
      </c>
    </row>
    <row r="3763" spans="2:8" x14ac:dyDescent="0.35">
      <c r="B3763" s="6">
        <v>3760</v>
      </c>
      <c r="C3763" t="str">
        <f>INDEX(state,MATCH(Bonus_StatAn!$B3763,Analysis!$A:$A,0))</f>
        <v>successful</v>
      </c>
      <c r="D3763" s="6">
        <f>INDEX(backers,MATCH(Bonus_StatAn!$B3763,Analysis!$A:$A,0))</f>
        <v>91</v>
      </c>
      <c r="E3763" t="b">
        <f t="shared" si="232"/>
        <v>1</v>
      </c>
      <c r="F3763" t="b">
        <f t="shared" si="233"/>
        <v>0</v>
      </c>
      <c r="G3763">
        <f t="shared" si="234"/>
        <v>91</v>
      </c>
      <c r="H3763" t="str">
        <f t="shared" si="235"/>
        <v/>
      </c>
    </row>
    <row r="3764" spans="2:8" x14ac:dyDescent="0.35">
      <c r="B3764" s="6">
        <v>3761</v>
      </c>
      <c r="C3764" t="str">
        <f>INDEX(state,MATCH(Bonus_StatAn!$B3764,Analysis!$A:$A,0))</f>
        <v>successful</v>
      </c>
      <c r="D3764" s="6">
        <f>INDEX(backers,MATCH(Bonus_StatAn!$B3764,Analysis!$A:$A,0))</f>
        <v>3</v>
      </c>
      <c r="E3764" t="b">
        <f t="shared" si="232"/>
        <v>1</v>
      </c>
      <c r="F3764" t="b">
        <f t="shared" si="233"/>
        <v>0</v>
      </c>
      <c r="G3764">
        <f t="shared" si="234"/>
        <v>3</v>
      </c>
      <c r="H3764" t="str">
        <f t="shared" si="235"/>
        <v/>
      </c>
    </row>
    <row r="3765" spans="2:8" x14ac:dyDescent="0.35">
      <c r="B3765" s="6">
        <v>3762</v>
      </c>
      <c r="C3765" t="str">
        <f>INDEX(state,MATCH(Bonus_StatAn!$B3765,Analysis!$A:$A,0))</f>
        <v>successful</v>
      </c>
      <c r="D3765" s="6">
        <f>INDEX(backers,MATCH(Bonus_StatAn!$B3765,Analysis!$A:$A,0))</f>
        <v>28</v>
      </c>
      <c r="E3765" t="b">
        <f t="shared" si="232"/>
        <v>1</v>
      </c>
      <c r="F3765" t="b">
        <f t="shared" si="233"/>
        <v>0</v>
      </c>
      <c r="G3765">
        <f t="shared" si="234"/>
        <v>28</v>
      </c>
      <c r="H3765" t="str">
        <f t="shared" si="235"/>
        <v/>
      </c>
    </row>
    <row r="3766" spans="2:8" x14ac:dyDescent="0.35">
      <c r="B3766" s="6">
        <v>3763</v>
      </c>
      <c r="C3766" t="str">
        <f>INDEX(state,MATCH(Bonus_StatAn!$B3766,Analysis!$A:$A,0))</f>
        <v>successful</v>
      </c>
      <c r="D3766" s="6">
        <f>INDEX(backers,MATCH(Bonus_StatAn!$B3766,Analysis!$A:$A,0))</f>
        <v>77</v>
      </c>
      <c r="E3766" t="b">
        <f t="shared" si="232"/>
        <v>1</v>
      </c>
      <c r="F3766" t="b">
        <f t="shared" si="233"/>
        <v>0</v>
      </c>
      <c r="G3766">
        <f t="shared" si="234"/>
        <v>77</v>
      </c>
      <c r="H3766" t="str">
        <f t="shared" si="235"/>
        <v/>
      </c>
    </row>
    <row r="3767" spans="2:8" x14ac:dyDescent="0.35">
      <c r="B3767" s="6">
        <v>3764</v>
      </c>
      <c r="C3767" t="str">
        <f>INDEX(state,MATCH(Bonus_StatAn!$B3767,Analysis!$A:$A,0))</f>
        <v>successful</v>
      </c>
      <c r="D3767" s="6">
        <f>INDEX(backers,MATCH(Bonus_StatAn!$B3767,Analysis!$A:$A,0))</f>
        <v>27</v>
      </c>
      <c r="E3767" t="b">
        <f t="shared" si="232"/>
        <v>1</v>
      </c>
      <c r="F3767" t="b">
        <f t="shared" si="233"/>
        <v>0</v>
      </c>
      <c r="G3767">
        <f t="shared" si="234"/>
        <v>27</v>
      </c>
      <c r="H3767" t="str">
        <f t="shared" si="235"/>
        <v/>
      </c>
    </row>
    <row r="3768" spans="2:8" x14ac:dyDescent="0.35">
      <c r="B3768" s="6">
        <v>3765</v>
      </c>
      <c r="C3768" t="str">
        <f>INDEX(state,MATCH(Bonus_StatAn!$B3768,Analysis!$A:$A,0))</f>
        <v>successful</v>
      </c>
      <c r="D3768" s="6">
        <f>INDEX(backers,MATCH(Bonus_StatAn!$B3768,Analysis!$A:$A,0))</f>
        <v>107</v>
      </c>
      <c r="E3768" t="b">
        <f t="shared" si="232"/>
        <v>1</v>
      </c>
      <c r="F3768" t="b">
        <f t="shared" si="233"/>
        <v>0</v>
      </c>
      <c r="G3768">
        <f t="shared" si="234"/>
        <v>107</v>
      </c>
      <c r="H3768" t="str">
        <f t="shared" si="235"/>
        <v/>
      </c>
    </row>
    <row r="3769" spans="2:8" x14ac:dyDescent="0.35">
      <c r="B3769" s="6">
        <v>3766</v>
      </c>
      <c r="C3769" t="str">
        <f>INDEX(state,MATCH(Bonus_StatAn!$B3769,Analysis!$A:$A,0))</f>
        <v>successful</v>
      </c>
      <c r="D3769" s="6">
        <f>INDEX(backers,MATCH(Bonus_StatAn!$B3769,Analysis!$A:$A,0))</f>
        <v>96</v>
      </c>
      <c r="E3769" t="b">
        <f t="shared" si="232"/>
        <v>1</v>
      </c>
      <c r="F3769" t="b">
        <f t="shared" si="233"/>
        <v>0</v>
      </c>
      <c r="G3769">
        <f t="shared" si="234"/>
        <v>96</v>
      </c>
      <c r="H3769" t="str">
        <f t="shared" si="235"/>
        <v/>
      </c>
    </row>
    <row r="3770" spans="2:8" x14ac:dyDescent="0.35">
      <c r="B3770" s="6">
        <v>3767</v>
      </c>
      <c r="C3770" t="str">
        <f>INDEX(state,MATCH(Bonus_StatAn!$B3770,Analysis!$A:$A,0))</f>
        <v>successful</v>
      </c>
      <c r="D3770" s="6">
        <f>INDEX(backers,MATCH(Bonus_StatAn!$B3770,Analysis!$A:$A,0))</f>
        <v>56</v>
      </c>
      <c r="E3770" t="b">
        <f t="shared" si="232"/>
        <v>1</v>
      </c>
      <c r="F3770" t="b">
        <f t="shared" si="233"/>
        <v>0</v>
      </c>
      <c r="G3770">
        <f t="shared" si="234"/>
        <v>56</v>
      </c>
      <c r="H3770" t="str">
        <f t="shared" si="235"/>
        <v/>
      </c>
    </row>
    <row r="3771" spans="2:8" x14ac:dyDescent="0.35">
      <c r="B3771" s="6">
        <v>3768</v>
      </c>
      <c r="C3771" t="str">
        <f>INDEX(state,MATCH(Bonus_StatAn!$B3771,Analysis!$A:$A,0))</f>
        <v>successful</v>
      </c>
      <c r="D3771" s="6">
        <f>INDEX(backers,MATCH(Bonus_StatAn!$B3771,Analysis!$A:$A,0))</f>
        <v>58</v>
      </c>
      <c r="E3771" t="b">
        <f t="shared" si="232"/>
        <v>1</v>
      </c>
      <c r="F3771" t="b">
        <f t="shared" si="233"/>
        <v>0</v>
      </c>
      <c r="G3771">
        <f t="shared" si="234"/>
        <v>58</v>
      </c>
      <c r="H3771" t="str">
        <f t="shared" si="235"/>
        <v/>
      </c>
    </row>
    <row r="3772" spans="2:8" x14ac:dyDescent="0.35">
      <c r="B3772" s="6">
        <v>3769</v>
      </c>
      <c r="C3772" t="str">
        <f>INDEX(state,MATCH(Bonus_StatAn!$B3772,Analysis!$A:$A,0))</f>
        <v>successful</v>
      </c>
      <c r="D3772" s="6">
        <f>INDEX(backers,MATCH(Bonus_StatAn!$B3772,Analysis!$A:$A,0))</f>
        <v>15</v>
      </c>
      <c r="E3772" t="b">
        <f t="shared" si="232"/>
        <v>1</v>
      </c>
      <c r="F3772" t="b">
        <f t="shared" si="233"/>
        <v>0</v>
      </c>
      <c r="G3772">
        <f t="shared" si="234"/>
        <v>15</v>
      </c>
      <c r="H3772" t="str">
        <f t="shared" si="235"/>
        <v/>
      </c>
    </row>
    <row r="3773" spans="2:8" x14ac:dyDescent="0.35">
      <c r="B3773" s="6">
        <v>3770</v>
      </c>
      <c r="C3773" t="str">
        <f>INDEX(state,MATCH(Bonus_StatAn!$B3773,Analysis!$A:$A,0))</f>
        <v>successful</v>
      </c>
      <c r="D3773" s="6">
        <f>INDEX(backers,MATCH(Bonus_StatAn!$B3773,Analysis!$A:$A,0))</f>
        <v>20</v>
      </c>
      <c r="E3773" t="b">
        <f t="shared" si="232"/>
        <v>1</v>
      </c>
      <c r="F3773" t="b">
        <f t="shared" si="233"/>
        <v>0</v>
      </c>
      <c r="G3773">
        <f t="shared" si="234"/>
        <v>20</v>
      </c>
      <c r="H3773" t="str">
        <f t="shared" si="235"/>
        <v/>
      </c>
    </row>
    <row r="3774" spans="2:8" x14ac:dyDescent="0.35">
      <c r="B3774" s="6">
        <v>3771</v>
      </c>
      <c r="C3774" t="str">
        <f>INDEX(state,MATCH(Bonus_StatAn!$B3774,Analysis!$A:$A,0))</f>
        <v>successful</v>
      </c>
      <c r="D3774" s="6">
        <f>INDEX(backers,MATCH(Bonus_StatAn!$B3774,Analysis!$A:$A,0))</f>
        <v>38</v>
      </c>
      <c r="E3774" t="b">
        <f t="shared" si="232"/>
        <v>1</v>
      </c>
      <c r="F3774" t="b">
        <f t="shared" si="233"/>
        <v>0</v>
      </c>
      <c r="G3774">
        <f t="shared" si="234"/>
        <v>38</v>
      </c>
      <c r="H3774" t="str">
        <f t="shared" si="235"/>
        <v/>
      </c>
    </row>
    <row r="3775" spans="2:8" x14ac:dyDescent="0.35">
      <c r="B3775" s="6">
        <v>3772</v>
      </c>
      <c r="C3775" t="str">
        <f>INDEX(state,MATCH(Bonus_StatAn!$B3775,Analysis!$A:$A,0))</f>
        <v>successful</v>
      </c>
      <c r="D3775" s="6">
        <f>INDEX(backers,MATCH(Bonus_StatAn!$B3775,Analysis!$A:$A,0))</f>
        <v>33</v>
      </c>
      <c r="E3775" t="b">
        <f t="shared" si="232"/>
        <v>1</v>
      </c>
      <c r="F3775" t="b">
        <f t="shared" si="233"/>
        <v>0</v>
      </c>
      <c r="G3775">
        <f t="shared" si="234"/>
        <v>33</v>
      </c>
      <c r="H3775" t="str">
        <f t="shared" si="235"/>
        <v/>
      </c>
    </row>
    <row r="3776" spans="2:8" x14ac:dyDescent="0.35">
      <c r="B3776" s="6">
        <v>3773</v>
      </c>
      <c r="C3776" t="str">
        <f>INDEX(state,MATCH(Bonus_StatAn!$B3776,Analysis!$A:$A,0))</f>
        <v>successful</v>
      </c>
      <c r="D3776" s="6">
        <f>INDEX(backers,MATCH(Bonus_StatAn!$B3776,Analysis!$A:$A,0))</f>
        <v>57</v>
      </c>
      <c r="E3776" t="b">
        <f t="shared" si="232"/>
        <v>1</v>
      </c>
      <c r="F3776" t="b">
        <f t="shared" si="233"/>
        <v>0</v>
      </c>
      <c r="G3776">
        <f t="shared" si="234"/>
        <v>57</v>
      </c>
      <c r="H3776" t="str">
        <f t="shared" si="235"/>
        <v/>
      </c>
    </row>
    <row r="3777" spans="2:8" x14ac:dyDescent="0.35">
      <c r="B3777" s="6">
        <v>3774</v>
      </c>
      <c r="C3777" t="str">
        <f>INDEX(state,MATCH(Bonus_StatAn!$B3777,Analysis!$A:$A,0))</f>
        <v>successful</v>
      </c>
      <c r="D3777" s="6">
        <f>INDEX(backers,MATCH(Bonus_StatAn!$B3777,Analysis!$A:$A,0))</f>
        <v>25</v>
      </c>
      <c r="E3777" t="b">
        <f t="shared" si="232"/>
        <v>1</v>
      </c>
      <c r="F3777" t="b">
        <f t="shared" si="233"/>
        <v>0</v>
      </c>
      <c r="G3777">
        <f t="shared" si="234"/>
        <v>25</v>
      </c>
      <c r="H3777" t="str">
        <f t="shared" si="235"/>
        <v/>
      </c>
    </row>
    <row r="3778" spans="2:8" x14ac:dyDescent="0.35">
      <c r="B3778" s="6">
        <v>3775</v>
      </c>
      <c r="C3778" t="str">
        <f>INDEX(state,MATCH(Bonus_StatAn!$B3778,Analysis!$A:$A,0))</f>
        <v>successful</v>
      </c>
      <c r="D3778" s="6">
        <f>INDEX(backers,MATCH(Bonus_StatAn!$B3778,Analysis!$A:$A,0))</f>
        <v>14</v>
      </c>
      <c r="E3778" t="b">
        <f t="shared" si="232"/>
        <v>1</v>
      </c>
      <c r="F3778" t="b">
        <f t="shared" si="233"/>
        <v>0</v>
      </c>
      <c r="G3778">
        <f t="shared" si="234"/>
        <v>14</v>
      </c>
      <c r="H3778" t="str">
        <f t="shared" si="235"/>
        <v/>
      </c>
    </row>
    <row r="3779" spans="2:8" x14ac:dyDescent="0.35">
      <c r="B3779" s="6">
        <v>3776</v>
      </c>
      <c r="C3779" t="str">
        <f>INDEX(state,MATCH(Bonus_StatAn!$B3779,Analysis!$A:$A,0))</f>
        <v>successful</v>
      </c>
      <c r="D3779" s="6">
        <f>INDEX(backers,MATCH(Bonus_StatAn!$B3779,Analysis!$A:$A,0))</f>
        <v>94</v>
      </c>
      <c r="E3779" t="b">
        <f t="shared" si="232"/>
        <v>1</v>
      </c>
      <c r="F3779" t="b">
        <f t="shared" si="233"/>
        <v>0</v>
      </c>
      <c r="G3779">
        <f t="shared" si="234"/>
        <v>94</v>
      </c>
      <c r="H3779" t="str">
        <f t="shared" si="235"/>
        <v/>
      </c>
    </row>
    <row r="3780" spans="2:8" x14ac:dyDescent="0.35">
      <c r="B3780" s="6">
        <v>3777</v>
      </c>
      <c r="C3780" t="str">
        <f>INDEX(state,MATCH(Bonus_StatAn!$B3780,Analysis!$A:$A,0))</f>
        <v>successful</v>
      </c>
      <c r="D3780" s="6">
        <f>INDEX(backers,MATCH(Bonus_StatAn!$B3780,Analysis!$A:$A,0))</f>
        <v>59</v>
      </c>
      <c r="E3780" t="b">
        <f t="shared" ref="E3780:E3843" si="236">$C3780="successful"</f>
        <v>1</v>
      </c>
      <c r="F3780" t="b">
        <f t="shared" ref="F3780:F3843" si="237">OR($C3780="canceled", $C3780="failed")</f>
        <v>0</v>
      </c>
      <c r="G3780">
        <f t="shared" ref="G3780:G3843" si="238">IF($E3780, D3780, "")</f>
        <v>59</v>
      </c>
      <c r="H3780" t="str">
        <f t="shared" ref="H3780:H3843" si="239">IF(F3780, D3780, "")</f>
        <v/>
      </c>
    </row>
    <row r="3781" spans="2:8" x14ac:dyDescent="0.35">
      <c r="B3781" s="6">
        <v>3778</v>
      </c>
      <c r="C3781" t="str">
        <f>INDEX(state,MATCH(Bonus_StatAn!$B3781,Analysis!$A:$A,0))</f>
        <v>successful</v>
      </c>
      <c r="D3781" s="6">
        <f>INDEX(backers,MATCH(Bonus_StatAn!$B3781,Analysis!$A:$A,0))</f>
        <v>36</v>
      </c>
      <c r="E3781" t="b">
        <f t="shared" si="236"/>
        <v>1</v>
      </c>
      <c r="F3781" t="b">
        <f t="shared" si="237"/>
        <v>0</v>
      </c>
      <c r="G3781">
        <f t="shared" si="238"/>
        <v>36</v>
      </c>
      <c r="H3781" t="str">
        <f t="shared" si="239"/>
        <v/>
      </c>
    </row>
    <row r="3782" spans="2:8" x14ac:dyDescent="0.35">
      <c r="B3782" s="6">
        <v>3779</v>
      </c>
      <c r="C3782" t="str">
        <f>INDEX(state,MATCH(Bonus_StatAn!$B3782,Analysis!$A:$A,0))</f>
        <v>successful</v>
      </c>
      <c r="D3782" s="6">
        <f>INDEX(backers,MATCH(Bonus_StatAn!$B3782,Analysis!$A:$A,0))</f>
        <v>115</v>
      </c>
      <c r="E3782" t="b">
        <f t="shared" si="236"/>
        <v>1</v>
      </c>
      <c r="F3782" t="b">
        <f t="shared" si="237"/>
        <v>0</v>
      </c>
      <c r="G3782">
        <f t="shared" si="238"/>
        <v>115</v>
      </c>
      <c r="H3782" t="str">
        <f t="shared" si="239"/>
        <v/>
      </c>
    </row>
    <row r="3783" spans="2:8" x14ac:dyDescent="0.35">
      <c r="B3783" s="6">
        <v>3780</v>
      </c>
      <c r="C3783" t="str">
        <f>INDEX(state,MATCH(Bonus_StatAn!$B3783,Analysis!$A:$A,0))</f>
        <v>successful</v>
      </c>
      <c r="D3783" s="6">
        <f>INDEX(backers,MATCH(Bonus_StatAn!$B3783,Analysis!$A:$A,0))</f>
        <v>30</v>
      </c>
      <c r="E3783" t="b">
        <f t="shared" si="236"/>
        <v>1</v>
      </c>
      <c r="F3783" t="b">
        <f t="shared" si="237"/>
        <v>0</v>
      </c>
      <c r="G3783">
        <f t="shared" si="238"/>
        <v>30</v>
      </c>
      <c r="H3783" t="str">
        <f t="shared" si="239"/>
        <v/>
      </c>
    </row>
    <row r="3784" spans="2:8" x14ac:dyDescent="0.35">
      <c r="B3784" s="6">
        <v>3781</v>
      </c>
      <c r="C3784" t="str">
        <f>INDEX(state,MATCH(Bonus_StatAn!$B3784,Analysis!$A:$A,0))</f>
        <v>successful</v>
      </c>
      <c r="D3784" s="6">
        <f>INDEX(backers,MATCH(Bonus_StatAn!$B3784,Analysis!$A:$A,0))</f>
        <v>52</v>
      </c>
      <c r="E3784" t="b">
        <f t="shared" si="236"/>
        <v>1</v>
      </c>
      <c r="F3784" t="b">
        <f t="shared" si="237"/>
        <v>0</v>
      </c>
      <c r="G3784">
        <f t="shared" si="238"/>
        <v>52</v>
      </c>
      <c r="H3784" t="str">
        <f t="shared" si="239"/>
        <v/>
      </c>
    </row>
    <row r="3785" spans="2:8" x14ac:dyDescent="0.35">
      <c r="B3785" s="6">
        <v>3782</v>
      </c>
      <c r="C3785" t="str">
        <f>INDEX(state,MATCH(Bonus_StatAn!$B3785,Analysis!$A:$A,0))</f>
        <v>successful</v>
      </c>
      <c r="D3785" s="6">
        <f>INDEX(backers,MATCH(Bonus_StatAn!$B3785,Analysis!$A:$A,0))</f>
        <v>27</v>
      </c>
      <c r="E3785" t="b">
        <f t="shared" si="236"/>
        <v>1</v>
      </c>
      <c r="F3785" t="b">
        <f t="shared" si="237"/>
        <v>0</v>
      </c>
      <c r="G3785">
        <f t="shared" si="238"/>
        <v>27</v>
      </c>
      <c r="H3785" t="str">
        <f t="shared" si="239"/>
        <v/>
      </c>
    </row>
    <row r="3786" spans="2:8" x14ac:dyDescent="0.35">
      <c r="B3786" s="6">
        <v>3783</v>
      </c>
      <c r="C3786" t="str">
        <f>INDEX(state,MATCH(Bonus_StatAn!$B3786,Analysis!$A:$A,0))</f>
        <v>successful</v>
      </c>
      <c r="D3786" s="6">
        <f>INDEX(backers,MATCH(Bonus_StatAn!$B3786,Analysis!$A:$A,0))</f>
        <v>24</v>
      </c>
      <c r="E3786" t="b">
        <f t="shared" si="236"/>
        <v>1</v>
      </c>
      <c r="F3786" t="b">
        <f t="shared" si="237"/>
        <v>0</v>
      </c>
      <c r="G3786">
        <f t="shared" si="238"/>
        <v>24</v>
      </c>
      <c r="H3786" t="str">
        <f t="shared" si="239"/>
        <v/>
      </c>
    </row>
    <row r="3787" spans="2:8" x14ac:dyDescent="0.35">
      <c r="B3787" s="6">
        <v>3784</v>
      </c>
      <c r="C3787" t="str">
        <f>INDEX(state,MATCH(Bonus_StatAn!$B3787,Analysis!$A:$A,0))</f>
        <v>successful</v>
      </c>
      <c r="D3787" s="6">
        <f>INDEX(backers,MATCH(Bonus_StatAn!$B3787,Analysis!$A:$A,0))</f>
        <v>10</v>
      </c>
      <c r="E3787" t="b">
        <f t="shared" si="236"/>
        <v>1</v>
      </c>
      <c r="F3787" t="b">
        <f t="shared" si="237"/>
        <v>0</v>
      </c>
      <c r="G3787">
        <f t="shared" si="238"/>
        <v>10</v>
      </c>
      <c r="H3787" t="str">
        <f t="shared" si="239"/>
        <v/>
      </c>
    </row>
    <row r="3788" spans="2:8" x14ac:dyDescent="0.35">
      <c r="B3788" s="6">
        <v>3785</v>
      </c>
      <c r="C3788" t="str">
        <f>INDEX(state,MATCH(Bonus_StatAn!$B3788,Analysis!$A:$A,0))</f>
        <v>successful</v>
      </c>
      <c r="D3788" s="6">
        <f>INDEX(backers,MATCH(Bonus_StatAn!$B3788,Analysis!$A:$A,0))</f>
        <v>30</v>
      </c>
      <c r="E3788" t="b">
        <f t="shared" si="236"/>
        <v>1</v>
      </c>
      <c r="F3788" t="b">
        <f t="shared" si="237"/>
        <v>0</v>
      </c>
      <c r="G3788">
        <f t="shared" si="238"/>
        <v>30</v>
      </c>
      <c r="H3788" t="str">
        <f t="shared" si="239"/>
        <v/>
      </c>
    </row>
    <row r="3789" spans="2:8" x14ac:dyDescent="0.35">
      <c r="B3789" s="6">
        <v>3786</v>
      </c>
      <c r="C3789" t="str">
        <f>INDEX(state,MATCH(Bonus_StatAn!$B3789,Analysis!$A:$A,0))</f>
        <v>successful</v>
      </c>
      <c r="D3789" s="6">
        <f>INDEX(backers,MATCH(Bonus_StatAn!$B3789,Analysis!$A:$A,0))</f>
        <v>71</v>
      </c>
      <c r="E3789" t="b">
        <f t="shared" si="236"/>
        <v>1</v>
      </c>
      <c r="F3789" t="b">
        <f t="shared" si="237"/>
        <v>0</v>
      </c>
      <c r="G3789">
        <f t="shared" si="238"/>
        <v>71</v>
      </c>
      <c r="H3789" t="str">
        <f t="shared" si="239"/>
        <v/>
      </c>
    </row>
    <row r="3790" spans="2:8" x14ac:dyDescent="0.35">
      <c r="B3790" s="6">
        <v>3787</v>
      </c>
      <c r="C3790" t="str">
        <f>INDEX(state,MATCH(Bonus_StatAn!$B3790,Analysis!$A:$A,0))</f>
        <v>successful</v>
      </c>
      <c r="D3790" s="6">
        <f>INDEX(backers,MATCH(Bonus_StatAn!$B3790,Analysis!$A:$A,0))</f>
        <v>10</v>
      </c>
      <c r="E3790" t="b">
        <f t="shared" si="236"/>
        <v>1</v>
      </c>
      <c r="F3790" t="b">
        <f t="shared" si="237"/>
        <v>0</v>
      </c>
      <c r="G3790">
        <f t="shared" si="238"/>
        <v>10</v>
      </c>
      <c r="H3790" t="str">
        <f t="shared" si="239"/>
        <v/>
      </c>
    </row>
    <row r="3791" spans="2:8" x14ac:dyDescent="0.35">
      <c r="B3791" s="6">
        <v>3788</v>
      </c>
      <c r="C3791" t="str">
        <f>INDEX(state,MATCH(Bonus_StatAn!$B3791,Analysis!$A:$A,0))</f>
        <v>failed</v>
      </c>
      <c r="D3791" s="6">
        <f>INDEX(backers,MATCH(Bonus_StatAn!$B3791,Analysis!$A:$A,0))</f>
        <v>1</v>
      </c>
      <c r="E3791" t="b">
        <f t="shared" si="236"/>
        <v>0</v>
      </c>
      <c r="F3791" t="b">
        <f t="shared" si="237"/>
        <v>1</v>
      </c>
      <c r="G3791" t="str">
        <f t="shared" si="238"/>
        <v/>
      </c>
      <c r="H3791">
        <f t="shared" si="239"/>
        <v>1</v>
      </c>
    </row>
    <row r="3792" spans="2:8" x14ac:dyDescent="0.35">
      <c r="B3792" s="6">
        <v>3789</v>
      </c>
      <c r="C3792" t="str">
        <f>INDEX(state,MATCH(Bonus_StatAn!$B3792,Analysis!$A:$A,0))</f>
        <v>failed</v>
      </c>
      <c r="D3792" s="6">
        <f>INDEX(backers,MATCH(Bonus_StatAn!$B3792,Analysis!$A:$A,0))</f>
        <v>4</v>
      </c>
      <c r="E3792" t="b">
        <f t="shared" si="236"/>
        <v>0</v>
      </c>
      <c r="F3792" t="b">
        <f t="shared" si="237"/>
        <v>1</v>
      </c>
      <c r="G3792" t="str">
        <f t="shared" si="238"/>
        <v/>
      </c>
      <c r="H3792">
        <f t="shared" si="239"/>
        <v>4</v>
      </c>
    </row>
    <row r="3793" spans="2:8" x14ac:dyDescent="0.35">
      <c r="B3793" s="6">
        <v>3790</v>
      </c>
      <c r="C3793" t="str">
        <f>INDEX(state,MATCH(Bonus_StatAn!$B3793,Analysis!$A:$A,0))</f>
        <v>failed</v>
      </c>
      <c r="D3793" s="6">
        <f>INDEX(backers,MATCH(Bonus_StatAn!$B3793,Analysis!$A:$A,0))</f>
        <v>0</v>
      </c>
      <c r="E3793" t="b">
        <f t="shared" si="236"/>
        <v>0</v>
      </c>
      <c r="F3793" t="b">
        <f t="shared" si="237"/>
        <v>1</v>
      </c>
      <c r="G3793" t="str">
        <f t="shared" si="238"/>
        <v/>
      </c>
      <c r="H3793">
        <f t="shared" si="239"/>
        <v>0</v>
      </c>
    </row>
    <row r="3794" spans="2:8" x14ac:dyDescent="0.35">
      <c r="B3794" s="6">
        <v>3791</v>
      </c>
      <c r="C3794" t="str">
        <f>INDEX(state,MATCH(Bonus_StatAn!$B3794,Analysis!$A:$A,0))</f>
        <v>failed</v>
      </c>
      <c r="D3794" s="6">
        <f>INDEX(backers,MATCH(Bonus_StatAn!$B3794,Analysis!$A:$A,0))</f>
        <v>0</v>
      </c>
      <c r="E3794" t="b">
        <f t="shared" si="236"/>
        <v>0</v>
      </c>
      <c r="F3794" t="b">
        <f t="shared" si="237"/>
        <v>1</v>
      </c>
      <c r="G3794" t="str">
        <f t="shared" si="238"/>
        <v/>
      </c>
      <c r="H3794">
        <f t="shared" si="239"/>
        <v>0</v>
      </c>
    </row>
    <row r="3795" spans="2:8" x14ac:dyDescent="0.35">
      <c r="B3795" s="6">
        <v>3792</v>
      </c>
      <c r="C3795" t="str">
        <f>INDEX(state,MATCH(Bonus_StatAn!$B3795,Analysis!$A:$A,0))</f>
        <v>failed</v>
      </c>
      <c r="D3795" s="6">
        <f>INDEX(backers,MATCH(Bonus_StatAn!$B3795,Analysis!$A:$A,0))</f>
        <v>2</v>
      </c>
      <c r="E3795" t="b">
        <f t="shared" si="236"/>
        <v>0</v>
      </c>
      <c r="F3795" t="b">
        <f t="shared" si="237"/>
        <v>1</v>
      </c>
      <c r="G3795" t="str">
        <f t="shared" si="238"/>
        <v/>
      </c>
      <c r="H3795">
        <f t="shared" si="239"/>
        <v>2</v>
      </c>
    </row>
    <row r="3796" spans="2:8" x14ac:dyDescent="0.35">
      <c r="B3796" s="6">
        <v>3793</v>
      </c>
      <c r="C3796" t="str">
        <f>INDEX(state,MATCH(Bonus_StatAn!$B3796,Analysis!$A:$A,0))</f>
        <v>failed</v>
      </c>
      <c r="D3796" s="6">
        <f>INDEX(backers,MATCH(Bonus_StatAn!$B3796,Analysis!$A:$A,0))</f>
        <v>24</v>
      </c>
      <c r="E3796" t="b">
        <f t="shared" si="236"/>
        <v>0</v>
      </c>
      <c r="F3796" t="b">
        <f t="shared" si="237"/>
        <v>1</v>
      </c>
      <c r="G3796" t="str">
        <f t="shared" si="238"/>
        <v/>
      </c>
      <c r="H3796">
        <f t="shared" si="239"/>
        <v>24</v>
      </c>
    </row>
    <row r="3797" spans="2:8" x14ac:dyDescent="0.35">
      <c r="B3797" s="6">
        <v>3794</v>
      </c>
      <c r="C3797" t="str">
        <f>INDEX(state,MATCH(Bonus_StatAn!$B3797,Analysis!$A:$A,0))</f>
        <v>failed</v>
      </c>
      <c r="D3797" s="6">
        <f>INDEX(backers,MATCH(Bonus_StatAn!$B3797,Analysis!$A:$A,0))</f>
        <v>1</v>
      </c>
      <c r="E3797" t="b">
        <f t="shared" si="236"/>
        <v>0</v>
      </c>
      <c r="F3797" t="b">
        <f t="shared" si="237"/>
        <v>1</v>
      </c>
      <c r="G3797" t="str">
        <f t="shared" si="238"/>
        <v/>
      </c>
      <c r="H3797">
        <f t="shared" si="239"/>
        <v>1</v>
      </c>
    </row>
    <row r="3798" spans="2:8" x14ac:dyDescent="0.35">
      <c r="B3798" s="6">
        <v>3795</v>
      </c>
      <c r="C3798" t="str">
        <f>INDEX(state,MATCH(Bonus_StatAn!$B3798,Analysis!$A:$A,0))</f>
        <v>failed</v>
      </c>
      <c r="D3798" s="6">
        <f>INDEX(backers,MATCH(Bonus_StatAn!$B3798,Analysis!$A:$A,0))</f>
        <v>2</v>
      </c>
      <c r="E3798" t="b">
        <f t="shared" si="236"/>
        <v>0</v>
      </c>
      <c r="F3798" t="b">
        <f t="shared" si="237"/>
        <v>1</v>
      </c>
      <c r="G3798" t="str">
        <f t="shared" si="238"/>
        <v/>
      </c>
      <c r="H3798">
        <f t="shared" si="239"/>
        <v>2</v>
      </c>
    </row>
    <row r="3799" spans="2:8" x14ac:dyDescent="0.35">
      <c r="B3799" s="6">
        <v>3796</v>
      </c>
      <c r="C3799" t="str">
        <f>INDEX(state,MATCH(Bonus_StatAn!$B3799,Analysis!$A:$A,0))</f>
        <v>failed</v>
      </c>
      <c r="D3799" s="6">
        <f>INDEX(backers,MATCH(Bonus_StatAn!$B3799,Analysis!$A:$A,0))</f>
        <v>1</v>
      </c>
      <c r="E3799" t="b">
        <f t="shared" si="236"/>
        <v>0</v>
      </c>
      <c r="F3799" t="b">
        <f t="shared" si="237"/>
        <v>1</v>
      </c>
      <c r="G3799" t="str">
        <f t="shared" si="238"/>
        <v/>
      </c>
      <c r="H3799">
        <f t="shared" si="239"/>
        <v>1</v>
      </c>
    </row>
    <row r="3800" spans="2:8" x14ac:dyDescent="0.35">
      <c r="B3800" s="6">
        <v>3797</v>
      </c>
      <c r="C3800" t="str">
        <f>INDEX(state,MATCH(Bonus_StatAn!$B3800,Analysis!$A:$A,0))</f>
        <v>failed</v>
      </c>
      <c r="D3800" s="6">
        <f>INDEX(backers,MATCH(Bonus_StatAn!$B3800,Analysis!$A:$A,0))</f>
        <v>37</v>
      </c>
      <c r="E3800" t="b">
        <f t="shared" si="236"/>
        <v>0</v>
      </c>
      <c r="F3800" t="b">
        <f t="shared" si="237"/>
        <v>1</v>
      </c>
      <c r="G3800" t="str">
        <f t="shared" si="238"/>
        <v/>
      </c>
      <c r="H3800">
        <f t="shared" si="239"/>
        <v>37</v>
      </c>
    </row>
    <row r="3801" spans="2:8" x14ac:dyDescent="0.35">
      <c r="B3801" s="6">
        <v>3798</v>
      </c>
      <c r="C3801" t="str">
        <f>INDEX(state,MATCH(Bonus_StatAn!$B3801,Analysis!$A:$A,0))</f>
        <v>failed</v>
      </c>
      <c r="D3801" s="6">
        <f>INDEX(backers,MATCH(Bonus_StatAn!$B3801,Analysis!$A:$A,0))</f>
        <v>5</v>
      </c>
      <c r="E3801" t="b">
        <f t="shared" si="236"/>
        <v>0</v>
      </c>
      <c r="F3801" t="b">
        <f t="shared" si="237"/>
        <v>1</v>
      </c>
      <c r="G3801" t="str">
        <f t="shared" si="238"/>
        <v/>
      </c>
      <c r="H3801">
        <f t="shared" si="239"/>
        <v>5</v>
      </c>
    </row>
    <row r="3802" spans="2:8" x14ac:dyDescent="0.35">
      <c r="B3802" s="6">
        <v>3799</v>
      </c>
      <c r="C3802" t="str">
        <f>INDEX(state,MATCH(Bonus_StatAn!$B3802,Analysis!$A:$A,0))</f>
        <v>failed</v>
      </c>
      <c r="D3802" s="6">
        <f>INDEX(backers,MATCH(Bonus_StatAn!$B3802,Analysis!$A:$A,0))</f>
        <v>4</v>
      </c>
      <c r="E3802" t="b">
        <f t="shared" si="236"/>
        <v>0</v>
      </c>
      <c r="F3802" t="b">
        <f t="shared" si="237"/>
        <v>1</v>
      </c>
      <c r="G3802" t="str">
        <f t="shared" si="238"/>
        <v/>
      </c>
      <c r="H3802">
        <f t="shared" si="239"/>
        <v>4</v>
      </c>
    </row>
    <row r="3803" spans="2:8" x14ac:dyDescent="0.35">
      <c r="B3803" s="6">
        <v>3800</v>
      </c>
      <c r="C3803" t="str">
        <f>INDEX(state,MATCH(Bonus_StatAn!$B3803,Analysis!$A:$A,0))</f>
        <v>failed</v>
      </c>
      <c r="D3803" s="6">
        <f>INDEX(backers,MATCH(Bonus_StatAn!$B3803,Analysis!$A:$A,0))</f>
        <v>16</v>
      </c>
      <c r="E3803" t="b">
        <f t="shared" si="236"/>
        <v>0</v>
      </c>
      <c r="F3803" t="b">
        <f t="shared" si="237"/>
        <v>1</v>
      </c>
      <c r="G3803" t="str">
        <f t="shared" si="238"/>
        <v/>
      </c>
      <c r="H3803">
        <f t="shared" si="239"/>
        <v>16</v>
      </c>
    </row>
    <row r="3804" spans="2:8" x14ac:dyDescent="0.35">
      <c r="B3804" s="6">
        <v>3801</v>
      </c>
      <c r="C3804" t="str">
        <f>INDEX(state,MATCH(Bonus_StatAn!$B3804,Analysis!$A:$A,0))</f>
        <v>failed</v>
      </c>
      <c r="D3804" s="6">
        <f>INDEX(backers,MATCH(Bonus_StatAn!$B3804,Analysis!$A:$A,0))</f>
        <v>9</v>
      </c>
      <c r="E3804" t="b">
        <f t="shared" si="236"/>
        <v>0</v>
      </c>
      <c r="F3804" t="b">
        <f t="shared" si="237"/>
        <v>1</v>
      </c>
      <c r="G3804" t="str">
        <f t="shared" si="238"/>
        <v/>
      </c>
      <c r="H3804">
        <f t="shared" si="239"/>
        <v>9</v>
      </c>
    </row>
    <row r="3805" spans="2:8" x14ac:dyDescent="0.35">
      <c r="B3805" s="6">
        <v>3802</v>
      </c>
      <c r="C3805" t="str">
        <f>INDEX(state,MATCH(Bonus_StatAn!$B3805,Analysis!$A:$A,0))</f>
        <v>failed</v>
      </c>
      <c r="D3805" s="6">
        <f>INDEX(backers,MATCH(Bonus_StatAn!$B3805,Analysis!$A:$A,0))</f>
        <v>0</v>
      </c>
      <c r="E3805" t="b">
        <f t="shared" si="236"/>
        <v>0</v>
      </c>
      <c r="F3805" t="b">
        <f t="shared" si="237"/>
        <v>1</v>
      </c>
      <c r="G3805" t="str">
        <f t="shared" si="238"/>
        <v/>
      </c>
      <c r="H3805">
        <f t="shared" si="239"/>
        <v>0</v>
      </c>
    </row>
    <row r="3806" spans="2:8" x14ac:dyDescent="0.35">
      <c r="B3806" s="6">
        <v>3803</v>
      </c>
      <c r="C3806" t="str">
        <f>INDEX(state,MATCH(Bonus_StatAn!$B3806,Analysis!$A:$A,0))</f>
        <v>failed</v>
      </c>
      <c r="D3806" s="6">
        <f>INDEX(backers,MATCH(Bonus_StatAn!$B3806,Analysis!$A:$A,0))</f>
        <v>40</v>
      </c>
      <c r="E3806" t="b">
        <f t="shared" si="236"/>
        <v>0</v>
      </c>
      <c r="F3806" t="b">
        <f t="shared" si="237"/>
        <v>1</v>
      </c>
      <c r="G3806" t="str">
        <f t="shared" si="238"/>
        <v/>
      </c>
      <c r="H3806">
        <f t="shared" si="239"/>
        <v>40</v>
      </c>
    </row>
    <row r="3807" spans="2:8" x14ac:dyDescent="0.35">
      <c r="B3807" s="6">
        <v>3804</v>
      </c>
      <c r="C3807" t="str">
        <f>INDEX(state,MATCH(Bonus_StatAn!$B3807,Analysis!$A:$A,0))</f>
        <v>failed</v>
      </c>
      <c r="D3807" s="6">
        <f>INDEX(backers,MATCH(Bonus_StatAn!$B3807,Analysis!$A:$A,0))</f>
        <v>0</v>
      </c>
      <c r="E3807" t="b">
        <f t="shared" si="236"/>
        <v>0</v>
      </c>
      <c r="F3807" t="b">
        <f t="shared" si="237"/>
        <v>1</v>
      </c>
      <c r="G3807" t="str">
        <f t="shared" si="238"/>
        <v/>
      </c>
      <c r="H3807">
        <f t="shared" si="239"/>
        <v>0</v>
      </c>
    </row>
    <row r="3808" spans="2:8" x14ac:dyDescent="0.35">
      <c r="B3808" s="6">
        <v>3805</v>
      </c>
      <c r="C3808" t="str">
        <f>INDEX(state,MATCH(Bonus_StatAn!$B3808,Analysis!$A:$A,0))</f>
        <v>failed</v>
      </c>
      <c r="D3808" s="6">
        <f>INDEX(backers,MATCH(Bonus_StatAn!$B3808,Analysis!$A:$A,0))</f>
        <v>2</v>
      </c>
      <c r="E3808" t="b">
        <f t="shared" si="236"/>
        <v>0</v>
      </c>
      <c r="F3808" t="b">
        <f t="shared" si="237"/>
        <v>1</v>
      </c>
      <c r="G3808" t="str">
        <f t="shared" si="238"/>
        <v/>
      </c>
      <c r="H3808">
        <f t="shared" si="239"/>
        <v>2</v>
      </c>
    </row>
    <row r="3809" spans="2:8" x14ac:dyDescent="0.35">
      <c r="B3809" s="6">
        <v>3806</v>
      </c>
      <c r="C3809" t="str">
        <f>INDEX(state,MATCH(Bonus_StatAn!$B3809,Analysis!$A:$A,0))</f>
        <v>failed</v>
      </c>
      <c r="D3809" s="6">
        <f>INDEX(backers,MATCH(Bonus_StatAn!$B3809,Analysis!$A:$A,0))</f>
        <v>1</v>
      </c>
      <c r="E3809" t="b">
        <f t="shared" si="236"/>
        <v>0</v>
      </c>
      <c r="F3809" t="b">
        <f t="shared" si="237"/>
        <v>1</v>
      </c>
      <c r="G3809" t="str">
        <f t="shared" si="238"/>
        <v/>
      </c>
      <c r="H3809">
        <f t="shared" si="239"/>
        <v>1</v>
      </c>
    </row>
    <row r="3810" spans="2:8" x14ac:dyDescent="0.35">
      <c r="B3810" s="6">
        <v>3807</v>
      </c>
      <c r="C3810" t="str">
        <f>INDEX(state,MATCH(Bonus_StatAn!$B3810,Analysis!$A:$A,0))</f>
        <v>failed</v>
      </c>
      <c r="D3810" s="6">
        <f>INDEX(backers,MATCH(Bonus_StatAn!$B3810,Analysis!$A:$A,0))</f>
        <v>9</v>
      </c>
      <c r="E3810" t="b">
        <f t="shared" si="236"/>
        <v>0</v>
      </c>
      <c r="F3810" t="b">
        <f t="shared" si="237"/>
        <v>1</v>
      </c>
      <c r="G3810" t="str">
        <f t="shared" si="238"/>
        <v/>
      </c>
      <c r="H3810">
        <f t="shared" si="239"/>
        <v>9</v>
      </c>
    </row>
    <row r="3811" spans="2:8" x14ac:dyDescent="0.35">
      <c r="B3811" s="6">
        <v>3808</v>
      </c>
      <c r="C3811" t="str">
        <f>INDEX(state,MATCH(Bonus_StatAn!$B3811,Analysis!$A:$A,0))</f>
        <v>successful</v>
      </c>
      <c r="D3811" s="6">
        <f>INDEX(backers,MATCH(Bonus_StatAn!$B3811,Analysis!$A:$A,0))</f>
        <v>24</v>
      </c>
      <c r="E3811" t="b">
        <f t="shared" si="236"/>
        <v>1</v>
      </c>
      <c r="F3811" t="b">
        <f t="shared" si="237"/>
        <v>0</v>
      </c>
      <c r="G3811">
        <f t="shared" si="238"/>
        <v>24</v>
      </c>
      <c r="H3811" t="str">
        <f t="shared" si="239"/>
        <v/>
      </c>
    </row>
    <row r="3812" spans="2:8" x14ac:dyDescent="0.35">
      <c r="B3812" s="6">
        <v>3809</v>
      </c>
      <c r="C3812" t="str">
        <f>INDEX(state,MATCH(Bonus_StatAn!$B3812,Analysis!$A:$A,0))</f>
        <v>successful</v>
      </c>
      <c r="D3812" s="6">
        <f>INDEX(backers,MATCH(Bonus_StatAn!$B3812,Analysis!$A:$A,0))</f>
        <v>38</v>
      </c>
      <c r="E3812" t="b">
        <f t="shared" si="236"/>
        <v>1</v>
      </c>
      <c r="F3812" t="b">
        <f t="shared" si="237"/>
        <v>0</v>
      </c>
      <c r="G3812">
        <f t="shared" si="238"/>
        <v>38</v>
      </c>
      <c r="H3812" t="str">
        <f t="shared" si="239"/>
        <v/>
      </c>
    </row>
    <row r="3813" spans="2:8" x14ac:dyDescent="0.35">
      <c r="B3813" s="6">
        <v>3810</v>
      </c>
      <c r="C3813" t="str">
        <f>INDEX(state,MATCH(Bonus_StatAn!$B3813,Analysis!$A:$A,0))</f>
        <v>successful</v>
      </c>
      <c r="D3813" s="6">
        <f>INDEX(backers,MATCH(Bonus_StatAn!$B3813,Analysis!$A:$A,0))</f>
        <v>26</v>
      </c>
      <c r="E3813" t="b">
        <f t="shared" si="236"/>
        <v>1</v>
      </c>
      <c r="F3813" t="b">
        <f t="shared" si="237"/>
        <v>0</v>
      </c>
      <c r="G3813">
        <f t="shared" si="238"/>
        <v>26</v>
      </c>
      <c r="H3813" t="str">
        <f t="shared" si="239"/>
        <v/>
      </c>
    </row>
    <row r="3814" spans="2:8" x14ac:dyDescent="0.35">
      <c r="B3814" s="6">
        <v>3811</v>
      </c>
      <c r="C3814" t="str">
        <f>INDEX(state,MATCH(Bonus_StatAn!$B3814,Analysis!$A:$A,0))</f>
        <v>successful</v>
      </c>
      <c r="D3814" s="6">
        <f>INDEX(backers,MATCH(Bonus_StatAn!$B3814,Analysis!$A:$A,0))</f>
        <v>19</v>
      </c>
      <c r="E3814" t="b">
        <f t="shared" si="236"/>
        <v>1</v>
      </c>
      <c r="F3814" t="b">
        <f t="shared" si="237"/>
        <v>0</v>
      </c>
      <c r="G3814">
        <f t="shared" si="238"/>
        <v>19</v>
      </c>
      <c r="H3814" t="str">
        <f t="shared" si="239"/>
        <v/>
      </c>
    </row>
    <row r="3815" spans="2:8" x14ac:dyDescent="0.35">
      <c r="B3815" s="6">
        <v>3812</v>
      </c>
      <c r="C3815" t="str">
        <f>INDEX(state,MATCH(Bonus_StatAn!$B3815,Analysis!$A:$A,0))</f>
        <v>successful</v>
      </c>
      <c r="D3815" s="6">
        <f>INDEX(backers,MATCH(Bonus_StatAn!$B3815,Analysis!$A:$A,0))</f>
        <v>11</v>
      </c>
      <c r="E3815" t="b">
        <f t="shared" si="236"/>
        <v>1</v>
      </c>
      <c r="F3815" t="b">
        <f t="shared" si="237"/>
        <v>0</v>
      </c>
      <c r="G3815">
        <f t="shared" si="238"/>
        <v>11</v>
      </c>
      <c r="H3815" t="str">
        <f t="shared" si="239"/>
        <v/>
      </c>
    </row>
    <row r="3816" spans="2:8" x14ac:dyDescent="0.35">
      <c r="B3816" s="6">
        <v>3813</v>
      </c>
      <c r="C3816" t="str">
        <f>INDEX(state,MATCH(Bonus_StatAn!$B3816,Analysis!$A:$A,0))</f>
        <v>successful</v>
      </c>
      <c r="D3816" s="6">
        <f>INDEX(backers,MATCH(Bonus_StatAn!$B3816,Analysis!$A:$A,0))</f>
        <v>27</v>
      </c>
      <c r="E3816" t="b">
        <f t="shared" si="236"/>
        <v>1</v>
      </c>
      <c r="F3816" t="b">
        <f t="shared" si="237"/>
        <v>0</v>
      </c>
      <c r="G3816">
        <f t="shared" si="238"/>
        <v>27</v>
      </c>
      <c r="H3816" t="str">
        <f t="shared" si="239"/>
        <v/>
      </c>
    </row>
    <row r="3817" spans="2:8" x14ac:dyDescent="0.35">
      <c r="B3817" s="6">
        <v>3814</v>
      </c>
      <c r="C3817" t="str">
        <f>INDEX(state,MATCH(Bonus_StatAn!$B3817,Analysis!$A:$A,0))</f>
        <v>successful</v>
      </c>
      <c r="D3817" s="6">
        <f>INDEX(backers,MATCH(Bonus_StatAn!$B3817,Analysis!$A:$A,0))</f>
        <v>34</v>
      </c>
      <c r="E3817" t="b">
        <f t="shared" si="236"/>
        <v>1</v>
      </c>
      <c r="F3817" t="b">
        <f t="shared" si="237"/>
        <v>0</v>
      </c>
      <c r="G3817">
        <f t="shared" si="238"/>
        <v>34</v>
      </c>
      <c r="H3817" t="str">
        <f t="shared" si="239"/>
        <v/>
      </c>
    </row>
    <row r="3818" spans="2:8" x14ac:dyDescent="0.35">
      <c r="B3818" s="6">
        <v>3815</v>
      </c>
      <c r="C3818" t="str">
        <f>INDEX(state,MATCH(Bonus_StatAn!$B3818,Analysis!$A:$A,0))</f>
        <v>successful</v>
      </c>
      <c r="D3818" s="6">
        <f>INDEX(backers,MATCH(Bonus_StatAn!$B3818,Analysis!$A:$A,0))</f>
        <v>20</v>
      </c>
      <c r="E3818" t="b">
        <f t="shared" si="236"/>
        <v>1</v>
      </c>
      <c r="F3818" t="b">
        <f t="shared" si="237"/>
        <v>0</v>
      </c>
      <c r="G3818">
        <f t="shared" si="238"/>
        <v>20</v>
      </c>
      <c r="H3818" t="str">
        <f t="shared" si="239"/>
        <v/>
      </c>
    </row>
    <row r="3819" spans="2:8" x14ac:dyDescent="0.35">
      <c r="B3819" s="6">
        <v>3816</v>
      </c>
      <c r="C3819" t="str">
        <f>INDEX(state,MATCH(Bonus_StatAn!$B3819,Analysis!$A:$A,0))</f>
        <v>successful</v>
      </c>
      <c r="D3819" s="6">
        <f>INDEX(backers,MATCH(Bonus_StatAn!$B3819,Analysis!$A:$A,0))</f>
        <v>37</v>
      </c>
      <c r="E3819" t="b">
        <f t="shared" si="236"/>
        <v>1</v>
      </c>
      <c r="F3819" t="b">
        <f t="shared" si="237"/>
        <v>0</v>
      </c>
      <c r="G3819">
        <f t="shared" si="238"/>
        <v>37</v>
      </c>
      <c r="H3819" t="str">
        <f t="shared" si="239"/>
        <v/>
      </c>
    </row>
    <row r="3820" spans="2:8" x14ac:dyDescent="0.35">
      <c r="B3820" s="6">
        <v>3817</v>
      </c>
      <c r="C3820" t="str">
        <f>INDEX(state,MATCH(Bonus_StatAn!$B3820,Analysis!$A:$A,0))</f>
        <v>successful</v>
      </c>
      <c r="D3820" s="6">
        <f>INDEX(backers,MATCH(Bonus_StatAn!$B3820,Analysis!$A:$A,0))</f>
        <v>20</v>
      </c>
      <c r="E3820" t="b">
        <f t="shared" si="236"/>
        <v>1</v>
      </c>
      <c r="F3820" t="b">
        <f t="shared" si="237"/>
        <v>0</v>
      </c>
      <c r="G3820">
        <f t="shared" si="238"/>
        <v>20</v>
      </c>
      <c r="H3820" t="str">
        <f t="shared" si="239"/>
        <v/>
      </c>
    </row>
    <row r="3821" spans="2:8" x14ac:dyDescent="0.35">
      <c r="B3821" s="6">
        <v>3818</v>
      </c>
      <c r="C3821" t="str">
        <f>INDEX(state,MATCH(Bonus_StatAn!$B3821,Analysis!$A:$A,0))</f>
        <v>successful</v>
      </c>
      <c r="D3821" s="6">
        <f>INDEX(backers,MATCH(Bonus_StatAn!$B3821,Analysis!$A:$A,0))</f>
        <v>10</v>
      </c>
      <c r="E3821" t="b">
        <f t="shared" si="236"/>
        <v>1</v>
      </c>
      <c r="F3821" t="b">
        <f t="shared" si="237"/>
        <v>0</v>
      </c>
      <c r="G3821">
        <f t="shared" si="238"/>
        <v>10</v>
      </c>
      <c r="H3821" t="str">
        <f t="shared" si="239"/>
        <v/>
      </c>
    </row>
    <row r="3822" spans="2:8" x14ac:dyDescent="0.35">
      <c r="B3822" s="6">
        <v>3819</v>
      </c>
      <c r="C3822" t="str">
        <f>INDEX(state,MATCH(Bonus_StatAn!$B3822,Analysis!$A:$A,0))</f>
        <v>successful</v>
      </c>
      <c r="D3822" s="6">
        <f>INDEX(backers,MATCH(Bonus_StatAn!$B3822,Analysis!$A:$A,0))</f>
        <v>26</v>
      </c>
      <c r="E3822" t="b">
        <f t="shared" si="236"/>
        <v>1</v>
      </c>
      <c r="F3822" t="b">
        <f t="shared" si="237"/>
        <v>0</v>
      </c>
      <c r="G3822">
        <f t="shared" si="238"/>
        <v>26</v>
      </c>
      <c r="H3822" t="str">
        <f t="shared" si="239"/>
        <v/>
      </c>
    </row>
    <row r="3823" spans="2:8" x14ac:dyDescent="0.35">
      <c r="B3823" s="6">
        <v>3820</v>
      </c>
      <c r="C3823" t="str">
        <f>INDEX(state,MATCH(Bonus_StatAn!$B3823,Analysis!$A:$A,0))</f>
        <v>successful</v>
      </c>
      <c r="D3823" s="6">
        <f>INDEX(backers,MATCH(Bonus_StatAn!$B3823,Analysis!$A:$A,0))</f>
        <v>20</v>
      </c>
      <c r="E3823" t="b">
        <f t="shared" si="236"/>
        <v>1</v>
      </c>
      <c r="F3823" t="b">
        <f t="shared" si="237"/>
        <v>0</v>
      </c>
      <c r="G3823">
        <f t="shared" si="238"/>
        <v>20</v>
      </c>
      <c r="H3823" t="str">
        <f t="shared" si="239"/>
        <v/>
      </c>
    </row>
    <row r="3824" spans="2:8" x14ac:dyDescent="0.35">
      <c r="B3824" s="6">
        <v>3821</v>
      </c>
      <c r="C3824" t="str">
        <f>INDEX(state,MATCH(Bonus_StatAn!$B3824,Analysis!$A:$A,0))</f>
        <v>successful</v>
      </c>
      <c r="D3824" s="6">
        <f>INDEX(backers,MATCH(Bonus_StatAn!$B3824,Analysis!$A:$A,0))</f>
        <v>46</v>
      </c>
      <c r="E3824" t="b">
        <f t="shared" si="236"/>
        <v>1</v>
      </c>
      <c r="F3824" t="b">
        <f t="shared" si="237"/>
        <v>0</v>
      </c>
      <c r="G3824">
        <f t="shared" si="238"/>
        <v>46</v>
      </c>
      <c r="H3824" t="str">
        <f t="shared" si="239"/>
        <v/>
      </c>
    </row>
    <row r="3825" spans="2:8" x14ac:dyDescent="0.35">
      <c r="B3825" s="6">
        <v>3822</v>
      </c>
      <c r="C3825" t="str">
        <f>INDEX(state,MATCH(Bonus_StatAn!$B3825,Analysis!$A:$A,0))</f>
        <v>successful</v>
      </c>
      <c r="D3825" s="6">
        <f>INDEX(backers,MATCH(Bonus_StatAn!$B3825,Analysis!$A:$A,0))</f>
        <v>76</v>
      </c>
      <c r="E3825" t="b">
        <f t="shared" si="236"/>
        <v>1</v>
      </c>
      <c r="F3825" t="b">
        <f t="shared" si="237"/>
        <v>0</v>
      </c>
      <c r="G3825">
        <f t="shared" si="238"/>
        <v>76</v>
      </c>
      <c r="H3825" t="str">
        <f t="shared" si="239"/>
        <v/>
      </c>
    </row>
    <row r="3826" spans="2:8" x14ac:dyDescent="0.35">
      <c r="B3826" s="6">
        <v>3823</v>
      </c>
      <c r="C3826" t="str">
        <f>INDEX(state,MATCH(Bonus_StatAn!$B3826,Analysis!$A:$A,0))</f>
        <v>successful</v>
      </c>
      <c r="D3826" s="6">
        <f>INDEX(backers,MATCH(Bonus_StatAn!$B3826,Analysis!$A:$A,0))</f>
        <v>41</v>
      </c>
      <c r="E3826" t="b">
        <f t="shared" si="236"/>
        <v>1</v>
      </c>
      <c r="F3826" t="b">
        <f t="shared" si="237"/>
        <v>0</v>
      </c>
      <c r="G3826">
        <f t="shared" si="238"/>
        <v>41</v>
      </c>
      <c r="H3826" t="str">
        <f t="shared" si="239"/>
        <v/>
      </c>
    </row>
    <row r="3827" spans="2:8" x14ac:dyDescent="0.35">
      <c r="B3827" s="6">
        <v>3824</v>
      </c>
      <c r="C3827" t="str">
        <f>INDEX(state,MATCH(Bonus_StatAn!$B3827,Analysis!$A:$A,0))</f>
        <v>successful</v>
      </c>
      <c r="D3827" s="6">
        <f>INDEX(backers,MATCH(Bonus_StatAn!$B3827,Analysis!$A:$A,0))</f>
        <v>7</v>
      </c>
      <c r="E3827" t="b">
        <f t="shared" si="236"/>
        <v>1</v>
      </c>
      <c r="F3827" t="b">
        <f t="shared" si="237"/>
        <v>0</v>
      </c>
      <c r="G3827">
        <f t="shared" si="238"/>
        <v>7</v>
      </c>
      <c r="H3827" t="str">
        <f t="shared" si="239"/>
        <v/>
      </c>
    </row>
    <row r="3828" spans="2:8" x14ac:dyDescent="0.35">
      <c r="B3828" s="6">
        <v>3825</v>
      </c>
      <c r="C3828" t="str">
        <f>INDEX(state,MATCH(Bonus_StatAn!$B3828,Analysis!$A:$A,0))</f>
        <v>successful</v>
      </c>
      <c r="D3828" s="6">
        <f>INDEX(backers,MATCH(Bonus_StatAn!$B3828,Analysis!$A:$A,0))</f>
        <v>49</v>
      </c>
      <c r="E3828" t="b">
        <f t="shared" si="236"/>
        <v>1</v>
      </c>
      <c r="F3828" t="b">
        <f t="shared" si="237"/>
        <v>0</v>
      </c>
      <c r="G3828">
        <f t="shared" si="238"/>
        <v>49</v>
      </c>
      <c r="H3828" t="str">
        <f t="shared" si="239"/>
        <v/>
      </c>
    </row>
    <row r="3829" spans="2:8" x14ac:dyDescent="0.35">
      <c r="B3829" s="6">
        <v>3826</v>
      </c>
      <c r="C3829" t="str">
        <f>INDEX(state,MATCH(Bonus_StatAn!$B3829,Analysis!$A:$A,0))</f>
        <v>successful</v>
      </c>
      <c r="D3829" s="6">
        <f>INDEX(backers,MATCH(Bonus_StatAn!$B3829,Analysis!$A:$A,0))</f>
        <v>26</v>
      </c>
      <c r="E3829" t="b">
        <f t="shared" si="236"/>
        <v>1</v>
      </c>
      <c r="F3829" t="b">
        <f t="shared" si="237"/>
        <v>0</v>
      </c>
      <c r="G3829">
        <f t="shared" si="238"/>
        <v>26</v>
      </c>
      <c r="H3829" t="str">
        <f t="shared" si="239"/>
        <v/>
      </c>
    </row>
    <row r="3830" spans="2:8" x14ac:dyDescent="0.35">
      <c r="B3830" s="6">
        <v>3827</v>
      </c>
      <c r="C3830" t="str">
        <f>INDEX(state,MATCH(Bonus_StatAn!$B3830,Analysis!$A:$A,0))</f>
        <v>successful</v>
      </c>
      <c r="D3830" s="6">
        <f>INDEX(backers,MATCH(Bonus_StatAn!$B3830,Analysis!$A:$A,0))</f>
        <v>65</v>
      </c>
      <c r="E3830" t="b">
        <f t="shared" si="236"/>
        <v>1</v>
      </c>
      <c r="F3830" t="b">
        <f t="shared" si="237"/>
        <v>0</v>
      </c>
      <c r="G3830">
        <f t="shared" si="238"/>
        <v>65</v>
      </c>
      <c r="H3830" t="str">
        <f t="shared" si="239"/>
        <v/>
      </c>
    </row>
    <row r="3831" spans="2:8" x14ac:dyDescent="0.35">
      <c r="B3831" s="6">
        <v>3828</v>
      </c>
      <c r="C3831" t="str">
        <f>INDEX(state,MATCH(Bonus_StatAn!$B3831,Analysis!$A:$A,0))</f>
        <v>successful</v>
      </c>
      <c r="D3831" s="6">
        <f>INDEX(backers,MATCH(Bonus_StatAn!$B3831,Analysis!$A:$A,0))</f>
        <v>28</v>
      </c>
      <c r="E3831" t="b">
        <f t="shared" si="236"/>
        <v>1</v>
      </c>
      <c r="F3831" t="b">
        <f t="shared" si="237"/>
        <v>0</v>
      </c>
      <c r="G3831">
        <f t="shared" si="238"/>
        <v>28</v>
      </c>
      <c r="H3831" t="str">
        <f t="shared" si="239"/>
        <v/>
      </c>
    </row>
    <row r="3832" spans="2:8" x14ac:dyDescent="0.35">
      <c r="B3832" s="6">
        <v>3829</v>
      </c>
      <c r="C3832" t="str">
        <f>INDEX(state,MATCH(Bonus_StatAn!$B3832,Analysis!$A:$A,0))</f>
        <v>successful</v>
      </c>
      <c r="D3832" s="6">
        <f>INDEX(backers,MATCH(Bonus_StatAn!$B3832,Analysis!$A:$A,0))</f>
        <v>8</v>
      </c>
      <c r="E3832" t="b">
        <f t="shared" si="236"/>
        <v>1</v>
      </c>
      <c r="F3832" t="b">
        <f t="shared" si="237"/>
        <v>0</v>
      </c>
      <c r="G3832">
        <f t="shared" si="238"/>
        <v>8</v>
      </c>
      <c r="H3832" t="str">
        <f t="shared" si="239"/>
        <v/>
      </c>
    </row>
    <row r="3833" spans="2:8" x14ac:dyDescent="0.35">
      <c r="B3833" s="6">
        <v>3830</v>
      </c>
      <c r="C3833" t="str">
        <f>INDEX(state,MATCH(Bonus_StatAn!$B3833,Analysis!$A:$A,0))</f>
        <v>successful</v>
      </c>
      <c r="D3833" s="6">
        <f>INDEX(backers,MATCH(Bonus_StatAn!$B3833,Analysis!$A:$A,0))</f>
        <v>3</v>
      </c>
      <c r="E3833" t="b">
        <f t="shared" si="236"/>
        <v>1</v>
      </c>
      <c r="F3833" t="b">
        <f t="shared" si="237"/>
        <v>0</v>
      </c>
      <c r="G3833">
        <f t="shared" si="238"/>
        <v>3</v>
      </c>
      <c r="H3833" t="str">
        <f t="shared" si="239"/>
        <v/>
      </c>
    </row>
    <row r="3834" spans="2:8" x14ac:dyDescent="0.35">
      <c r="B3834" s="6">
        <v>3831</v>
      </c>
      <c r="C3834" t="str">
        <f>INDEX(state,MATCH(Bonus_StatAn!$B3834,Analysis!$A:$A,0))</f>
        <v>successful</v>
      </c>
      <c r="D3834" s="6">
        <f>INDEX(backers,MATCH(Bonus_StatAn!$B3834,Analysis!$A:$A,0))</f>
        <v>9</v>
      </c>
      <c r="E3834" t="b">
        <f t="shared" si="236"/>
        <v>1</v>
      </c>
      <c r="F3834" t="b">
        <f t="shared" si="237"/>
        <v>0</v>
      </c>
      <c r="G3834">
        <f t="shared" si="238"/>
        <v>9</v>
      </c>
      <c r="H3834" t="str">
        <f t="shared" si="239"/>
        <v/>
      </c>
    </row>
    <row r="3835" spans="2:8" x14ac:dyDescent="0.35">
      <c r="B3835" s="6">
        <v>3832</v>
      </c>
      <c r="C3835" t="str">
        <f>INDEX(state,MATCH(Bonus_StatAn!$B3835,Analysis!$A:$A,0))</f>
        <v>successful</v>
      </c>
      <c r="D3835" s="6">
        <f>INDEX(backers,MATCH(Bonus_StatAn!$B3835,Analysis!$A:$A,0))</f>
        <v>9</v>
      </c>
      <c r="E3835" t="b">
        <f t="shared" si="236"/>
        <v>1</v>
      </c>
      <c r="F3835" t="b">
        <f t="shared" si="237"/>
        <v>0</v>
      </c>
      <c r="G3835">
        <f t="shared" si="238"/>
        <v>9</v>
      </c>
      <c r="H3835" t="str">
        <f t="shared" si="239"/>
        <v/>
      </c>
    </row>
    <row r="3836" spans="2:8" x14ac:dyDescent="0.35">
      <c r="B3836" s="6">
        <v>3833</v>
      </c>
      <c r="C3836" t="str">
        <f>INDEX(state,MATCH(Bonus_StatAn!$B3836,Analysis!$A:$A,0))</f>
        <v>successful</v>
      </c>
      <c r="D3836" s="6">
        <f>INDEX(backers,MATCH(Bonus_StatAn!$B3836,Analysis!$A:$A,0))</f>
        <v>20</v>
      </c>
      <c r="E3836" t="b">
        <f t="shared" si="236"/>
        <v>1</v>
      </c>
      <c r="F3836" t="b">
        <f t="shared" si="237"/>
        <v>0</v>
      </c>
      <c r="G3836">
        <f t="shared" si="238"/>
        <v>20</v>
      </c>
      <c r="H3836" t="str">
        <f t="shared" si="239"/>
        <v/>
      </c>
    </row>
    <row r="3837" spans="2:8" x14ac:dyDescent="0.35">
      <c r="B3837" s="6">
        <v>3834</v>
      </c>
      <c r="C3837" t="str">
        <f>INDEX(state,MATCH(Bonus_StatAn!$B3837,Analysis!$A:$A,0))</f>
        <v>successful</v>
      </c>
      <c r="D3837" s="6">
        <f>INDEX(backers,MATCH(Bonus_StatAn!$B3837,Analysis!$A:$A,0))</f>
        <v>57</v>
      </c>
      <c r="E3837" t="b">
        <f t="shared" si="236"/>
        <v>1</v>
      </c>
      <c r="F3837" t="b">
        <f t="shared" si="237"/>
        <v>0</v>
      </c>
      <c r="G3837">
        <f t="shared" si="238"/>
        <v>57</v>
      </c>
      <c r="H3837" t="str">
        <f t="shared" si="239"/>
        <v/>
      </c>
    </row>
    <row r="3838" spans="2:8" x14ac:dyDescent="0.35">
      <c r="B3838" s="6">
        <v>3835</v>
      </c>
      <c r="C3838" t="str">
        <f>INDEX(state,MATCH(Bonus_StatAn!$B3838,Analysis!$A:$A,0))</f>
        <v>successful</v>
      </c>
      <c r="D3838" s="6">
        <f>INDEX(backers,MATCH(Bonus_StatAn!$B3838,Analysis!$A:$A,0))</f>
        <v>8</v>
      </c>
      <c r="E3838" t="b">
        <f t="shared" si="236"/>
        <v>1</v>
      </c>
      <c r="F3838" t="b">
        <f t="shared" si="237"/>
        <v>0</v>
      </c>
      <c r="G3838">
        <f t="shared" si="238"/>
        <v>8</v>
      </c>
      <c r="H3838" t="str">
        <f t="shared" si="239"/>
        <v/>
      </c>
    </row>
    <row r="3839" spans="2:8" x14ac:dyDescent="0.35">
      <c r="B3839" s="6">
        <v>3836</v>
      </c>
      <c r="C3839" t="str">
        <f>INDEX(state,MATCH(Bonus_StatAn!$B3839,Analysis!$A:$A,0))</f>
        <v>successful</v>
      </c>
      <c r="D3839" s="6">
        <f>INDEX(backers,MATCH(Bonus_StatAn!$B3839,Analysis!$A:$A,0))</f>
        <v>14</v>
      </c>
      <c r="E3839" t="b">
        <f t="shared" si="236"/>
        <v>1</v>
      </c>
      <c r="F3839" t="b">
        <f t="shared" si="237"/>
        <v>0</v>
      </c>
      <c r="G3839">
        <f t="shared" si="238"/>
        <v>14</v>
      </c>
      <c r="H3839" t="str">
        <f t="shared" si="239"/>
        <v/>
      </c>
    </row>
    <row r="3840" spans="2:8" x14ac:dyDescent="0.35">
      <c r="B3840" s="6">
        <v>3837</v>
      </c>
      <c r="C3840" t="str">
        <f>INDEX(state,MATCH(Bonus_StatAn!$B3840,Analysis!$A:$A,0))</f>
        <v>successful</v>
      </c>
      <c r="D3840" s="6">
        <f>INDEX(backers,MATCH(Bonus_StatAn!$B3840,Analysis!$A:$A,0))</f>
        <v>17</v>
      </c>
      <c r="E3840" t="b">
        <f t="shared" si="236"/>
        <v>1</v>
      </c>
      <c r="F3840" t="b">
        <f t="shared" si="237"/>
        <v>0</v>
      </c>
      <c r="G3840">
        <f t="shared" si="238"/>
        <v>17</v>
      </c>
      <c r="H3840" t="str">
        <f t="shared" si="239"/>
        <v/>
      </c>
    </row>
    <row r="3841" spans="2:8" x14ac:dyDescent="0.35">
      <c r="B3841" s="6">
        <v>3838</v>
      </c>
      <c r="C3841" t="str">
        <f>INDEX(state,MATCH(Bonus_StatAn!$B3841,Analysis!$A:$A,0))</f>
        <v>successful</v>
      </c>
      <c r="D3841" s="6">
        <f>INDEX(backers,MATCH(Bonus_StatAn!$B3841,Analysis!$A:$A,0))</f>
        <v>100</v>
      </c>
      <c r="E3841" t="b">
        <f t="shared" si="236"/>
        <v>1</v>
      </c>
      <c r="F3841" t="b">
        <f t="shared" si="237"/>
        <v>0</v>
      </c>
      <c r="G3841">
        <f t="shared" si="238"/>
        <v>100</v>
      </c>
      <c r="H3841" t="str">
        <f t="shared" si="239"/>
        <v/>
      </c>
    </row>
    <row r="3842" spans="2:8" x14ac:dyDescent="0.35">
      <c r="B3842" s="6">
        <v>3839</v>
      </c>
      <c r="C3842" t="str">
        <f>INDEX(state,MATCH(Bonus_StatAn!$B3842,Analysis!$A:$A,0))</f>
        <v>successful</v>
      </c>
      <c r="D3842" s="6">
        <f>INDEX(backers,MATCH(Bonus_StatAn!$B3842,Analysis!$A:$A,0))</f>
        <v>32</v>
      </c>
      <c r="E3842" t="b">
        <f t="shared" si="236"/>
        <v>1</v>
      </c>
      <c r="F3842" t="b">
        <f t="shared" si="237"/>
        <v>0</v>
      </c>
      <c r="G3842">
        <f t="shared" si="238"/>
        <v>32</v>
      </c>
      <c r="H3842" t="str">
        <f t="shared" si="239"/>
        <v/>
      </c>
    </row>
    <row r="3843" spans="2:8" x14ac:dyDescent="0.35">
      <c r="B3843" s="6">
        <v>3840</v>
      </c>
      <c r="C3843" t="str">
        <f>INDEX(state,MATCH(Bonus_StatAn!$B3843,Analysis!$A:$A,0))</f>
        <v>successful</v>
      </c>
      <c r="D3843" s="6">
        <f>INDEX(backers,MATCH(Bonus_StatAn!$B3843,Analysis!$A:$A,0))</f>
        <v>3</v>
      </c>
      <c r="E3843" t="b">
        <f t="shared" si="236"/>
        <v>1</v>
      </c>
      <c r="F3843" t="b">
        <f t="shared" si="237"/>
        <v>0</v>
      </c>
      <c r="G3843">
        <f t="shared" si="238"/>
        <v>3</v>
      </c>
      <c r="H3843" t="str">
        <f t="shared" si="239"/>
        <v/>
      </c>
    </row>
    <row r="3844" spans="2:8" x14ac:dyDescent="0.35">
      <c r="B3844" s="6">
        <v>3841</v>
      </c>
      <c r="C3844" t="str">
        <f>INDEX(state,MATCH(Bonus_StatAn!$B3844,Analysis!$A:$A,0))</f>
        <v>failed</v>
      </c>
      <c r="D3844" s="6">
        <f>INDEX(backers,MATCH(Bonus_StatAn!$B3844,Analysis!$A:$A,0))</f>
        <v>34</v>
      </c>
      <c r="E3844" t="b">
        <f t="shared" ref="E3844:E3907" si="240">$C3844="successful"</f>
        <v>0</v>
      </c>
      <c r="F3844" t="b">
        <f t="shared" ref="F3844:F3907" si="241">OR($C3844="canceled", $C3844="failed")</f>
        <v>1</v>
      </c>
      <c r="G3844" t="str">
        <f t="shared" ref="G3844:G3907" si="242">IF($E3844, D3844, "")</f>
        <v/>
      </c>
      <c r="H3844">
        <f t="shared" ref="H3844:H3907" si="243">IF(F3844, D3844, "")</f>
        <v>34</v>
      </c>
    </row>
    <row r="3845" spans="2:8" x14ac:dyDescent="0.35">
      <c r="B3845" s="6">
        <v>3842</v>
      </c>
      <c r="C3845" t="str">
        <f>INDEX(state,MATCH(Bonus_StatAn!$B3845,Analysis!$A:$A,0))</f>
        <v>failed</v>
      </c>
      <c r="D3845" s="6">
        <f>INDEX(backers,MATCH(Bonus_StatAn!$B3845,Analysis!$A:$A,0))</f>
        <v>23</v>
      </c>
      <c r="E3845" t="b">
        <f t="shared" si="240"/>
        <v>0</v>
      </c>
      <c r="F3845" t="b">
        <f t="shared" si="241"/>
        <v>1</v>
      </c>
      <c r="G3845" t="str">
        <f t="shared" si="242"/>
        <v/>
      </c>
      <c r="H3845">
        <f t="shared" si="243"/>
        <v>23</v>
      </c>
    </row>
    <row r="3846" spans="2:8" x14ac:dyDescent="0.35">
      <c r="B3846" s="6">
        <v>3843</v>
      </c>
      <c r="C3846" t="str">
        <f>INDEX(state,MATCH(Bonus_StatAn!$B3846,Analysis!$A:$A,0))</f>
        <v>failed</v>
      </c>
      <c r="D3846" s="6">
        <f>INDEX(backers,MATCH(Bonus_StatAn!$B3846,Analysis!$A:$A,0))</f>
        <v>19</v>
      </c>
      <c r="E3846" t="b">
        <f t="shared" si="240"/>
        <v>0</v>
      </c>
      <c r="F3846" t="b">
        <f t="shared" si="241"/>
        <v>1</v>
      </c>
      <c r="G3846" t="str">
        <f t="shared" si="242"/>
        <v/>
      </c>
      <c r="H3846">
        <f t="shared" si="243"/>
        <v>19</v>
      </c>
    </row>
    <row r="3847" spans="2:8" x14ac:dyDescent="0.35">
      <c r="B3847" s="6">
        <v>3844</v>
      </c>
      <c r="C3847" t="str">
        <f>INDEX(state,MATCH(Bonus_StatAn!$B3847,Analysis!$A:$A,0))</f>
        <v>failed</v>
      </c>
      <c r="D3847" s="6">
        <f>INDEX(backers,MATCH(Bonus_StatAn!$B3847,Analysis!$A:$A,0))</f>
        <v>50</v>
      </c>
      <c r="E3847" t="b">
        <f t="shared" si="240"/>
        <v>0</v>
      </c>
      <c r="F3847" t="b">
        <f t="shared" si="241"/>
        <v>1</v>
      </c>
      <c r="G3847" t="str">
        <f t="shared" si="242"/>
        <v/>
      </c>
      <c r="H3847">
        <f t="shared" si="243"/>
        <v>50</v>
      </c>
    </row>
    <row r="3848" spans="2:8" x14ac:dyDescent="0.35">
      <c r="B3848" s="6">
        <v>3845</v>
      </c>
      <c r="C3848" t="str">
        <f>INDEX(state,MATCH(Bonus_StatAn!$B3848,Analysis!$A:$A,0))</f>
        <v>failed</v>
      </c>
      <c r="D3848" s="6">
        <f>INDEX(backers,MATCH(Bonus_StatAn!$B3848,Analysis!$A:$A,0))</f>
        <v>12</v>
      </c>
      <c r="E3848" t="b">
        <f t="shared" si="240"/>
        <v>0</v>
      </c>
      <c r="F3848" t="b">
        <f t="shared" si="241"/>
        <v>1</v>
      </c>
      <c r="G3848" t="str">
        <f t="shared" si="242"/>
        <v/>
      </c>
      <c r="H3848">
        <f t="shared" si="243"/>
        <v>12</v>
      </c>
    </row>
    <row r="3849" spans="2:8" x14ac:dyDescent="0.35">
      <c r="B3849" s="6">
        <v>3846</v>
      </c>
      <c r="C3849" t="str">
        <f>INDEX(state,MATCH(Bonus_StatAn!$B3849,Analysis!$A:$A,0))</f>
        <v>failed</v>
      </c>
      <c r="D3849" s="6">
        <f>INDEX(backers,MATCH(Bonus_StatAn!$B3849,Analysis!$A:$A,0))</f>
        <v>8</v>
      </c>
      <c r="E3849" t="b">
        <f t="shared" si="240"/>
        <v>0</v>
      </c>
      <c r="F3849" t="b">
        <f t="shared" si="241"/>
        <v>1</v>
      </c>
      <c r="G3849" t="str">
        <f t="shared" si="242"/>
        <v/>
      </c>
      <c r="H3849">
        <f t="shared" si="243"/>
        <v>8</v>
      </c>
    </row>
    <row r="3850" spans="2:8" x14ac:dyDescent="0.35">
      <c r="B3850" s="6">
        <v>3847</v>
      </c>
      <c r="C3850" t="str">
        <f>INDEX(state,MATCH(Bonus_StatAn!$B3850,Analysis!$A:$A,0))</f>
        <v>failed</v>
      </c>
      <c r="D3850" s="6">
        <f>INDEX(backers,MATCH(Bonus_StatAn!$B3850,Analysis!$A:$A,0))</f>
        <v>9</v>
      </c>
      <c r="E3850" t="b">
        <f t="shared" si="240"/>
        <v>0</v>
      </c>
      <c r="F3850" t="b">
        <f t="shared" si="241"/>
        <v>1</v>
      </c>
      <c r="G3850" t="str">
        <f t="shared" si="242"/>
        <v/>
      </c>
      <c r="H3850">
        <f t="shared" si="243"/>
        <v>9</v>
      </c>
    </row>
    <row r="3851" spans="2:8" x14ac:dyDescent="0.35">
      <c r="B3851" s="6">
        <v>3848</v>
      </c>
      <c r="C3851" t="str">
        <f>INDEX(state,MATCH(Bonus_StatAn!$B3851,Analysis!$A:$A,0))</f>
        <v>failed</v>
      </c>
      <c r="D3851" s="6">
        <f>INDEX(backers,MATCH(Bonus_StatAn!$B3851,Analysis!$A:$A,0))</f>
        <v>43</v>
      </c>
      <c r="E3851" t="b">
        <f t="shared" si="240"/>
        <v>0</v>
      </c>
      <c r="F3851" t="b">
        <f t="shared" si="241"/>
        <v>1</v>
      </c>
      <c r="G3851" t="str">
        <f t="shared" si="242"/>
        <v/>
      </c>
      <c r="H3851">
        <f t="shared" si="243"/>
        <v>43</v>
      </c>
    </row>
    <row r="3852" spans="2:8" x14ac:dyDescent="0.35">
      <c r="B3852" s="6">
        <v>3849</v>
      </c>
      <c r="C3852" t="str">
        <f>INDEX(state,MATCH(Bonus_StatAn!$B3852,Analysis!$A:$A,0))</f>
        <v>failed</v>
      </c>
      <c r="D3852" s="6">
        <f>INDEX(backers,MATCH(Bonus_StatAn!$B3852,Analysis!$A:$A,0))</f>
        <v>28</v>
      </c>
      <c r="E3852" t="b">
        <f t="shared" si="240"/>
        <v>0</v>
      </c>
      <c r="F3852" t="b">
        <f t="shared" si="241"/>
        <v>1</v>
      </c>
      <c r="G3852" t="str">
        <f t="shared" si="242"/>
        <v/>
      </c>
      <c r="H3852">
        <f t="shared" si="243"/>
        <v>28</v>
      </c>
    </row>
    <row r="3853" spans="2:8" x14ac:dyDescent="0.35">
      <c r="B3853" s="6">
        <v>3850</v>
      </c>
      <c r="C3853" t="str">
        <f>INDEX(state,MATCH(Bonus_StatAn!$B3853,Analysis!$A:$A,0))</f>
        <v>failed</v>
      </c>
      <c r="D3853" s="6">
        <f>INDEX(backers,MATCH(Bonus_StatAn!$B3853,Analysis!$A:$A,0))</f>
        <v>4</v>
      </c>
      <c r="E3853" t="b">
        <f t="shared" si="240"/>
        <v>0</v>
      </c>
      <c r="F3853" t="b">
        <f t="shared" si="241"/>
        <v>1</v>
      </c>
      <c r="G3853" t="str">
        <f t="shared" si="242"/>
        <v/>
      </c>
      <c r="H3853">
        <f t="shared" si="243"/>
        <v>4</v>
      </c>
    </row>
    <row r="3854" spans="2:8" x14ac:dyDescent="0.35">
      <c r="B3854" s="6">
        <v>3851</v>
      </c>
      <c r="C3854" t="str">
        <f>INDEX(state,MATCH(Bonus_StatAn!$B3854,Analysis!$A:$A,0))</f>
        <v>failed</v>
      </c>
      <c r="D3854" s="6">
        <f>INDEX(backers,MATCH(Bonus_StatAn!$B3854,Analysis!$A:$A,0))</f>
        <v>24</v>
      </c>
      <c r="E3854" t="b">
        <f t="shared" si="240"/>
        <v>0</v>
      </c>
      <c r="F3854" t="b">
        <f t="shared" si="241"/>
        <v>1</v>
      </c>
      <c r="G3854" t="str">
        <f t="shared" si="242"/>
        <v/>
      </c>
      <c r="H3854">
        <f t="shared" si="243"/>
        <v>24</v>
      </c>
    </row>
    <row r="3855" spans="2:8" x14ac:dyDescent="0.35">
      <c r="B3855" s="6">
        <v>3852</v>
      </c>
      <c r="C3855" t="str">
        <f>INDEX(state,MATCH(Bonus_StatAn!$B3855,Analysis!$A:$A,0))</f>
        <v>failed</v>
      </c>
      <c r="D3855" s="6">
        <f>INDEX(backers,MATCH(Bonus_StatAn!$B3855,Analysis!$A:$A,0))</f>
        <v>2</v>
      </c>
      <c r="E3855" t="b">
        <f t="shared" si="240"/>
        <v>0</v>
      </c>
      <c r="F3855" t="b">
        <f t="shared" si="241"/>
        <v>1</v>
      </c>
      <c r="G3855" t="str">
        <f t="shared" si="242"/>
        <v/>
      </c>
      <c r="H3855">
        <f t="shared" si="243"/>
        <v>2</v>
      </c>
    </row>
    <row r="3856" spans="2:8" x14ac:dyDescent="0.35">
      <c r="B3856" s="6">
        <v>3853</v>
      </c>
      <c r="C3856" t="str">
        <f>INDEX(state,MATCH(Bonus_StatAn!$B3856,Analysis!$A:$A,0))</f>
        <v>failed</v>
      </c>
      <c r="D3856" s="6">
        <f>INDEX(backers,MATCH(Bonus_StatAn!$B3856,Analysis!$A:$A,0))</f>
        <v>2</v>
      </c>
      <c r="E3856" t="b">
        <f t="shared" si="240"/>
        <v>0</v>
      </c>
      <c r="F3856" t="b">
        <f t="shared" si="241"/>
        <v>1</v>
      </c>
      <c r="G3856" t="str">
        <f t="shared" si="242"/>
        <v/>
      </c>
      <c r="H3856">
        <f t="shared" si="243"/>
        <v>2</v>
      </c>
    </row>
    <row r="3857" spans="2:8" x14ac:dyDescent="0.35">
      <c r="B3857" s="6">
        <v>3854</v>
      </c>
      <c r="C3857" t="str">
        <f>INDEX(state,MATCH(Bonus_StatAn!$B3857,Analysis!$A:$A,0))</f>
        <v>failed</v>
      </c>
      <c r="D3857" s="6">
        <f>INDEX(backers,MATCH(Bonus_StatAn!$B3857,Analysis!$A:$A,0))</f>
        <v>20</v>
      </c>
      <c r="E3857" t="b">
        <f t="shared" si="240"/>
        <v>0</v>
      </c>
      <c r="F3857" t="b">
        <f t="shared" si="241"/>
        <v>1</v>
      </c>
      <c r="G3857" t="str">
        <f t="shared" si="242"/>
        <v/>
      </c>
      <c r="H3857">
        <f t="shared" si="243"/>
        <v>20</v>
      </c>
    </row>
    <row r="3858" spans="2:8" x14ac:dyDescent="0.35">
      <c r="B3858" s="6">
        <v>3855</v>
      </c>
      <c r="C3858" t="str">
        <f>INDEX(state,MATCH(Bonus_StatAn!$B3858,Analysis!$A:$A,0))</f>
        <v>failed</v>
      </c>
      <c r="D3858" s="6">
        <f>INDEX(backers,MATCH(Bonus_StatAn!$B3858,Analysis!$A:$A,0))</f>
        <v>1</v>
      </c>
      <c r="E3858" t="b">
        <f t="shared" si="240"/>
        <v>0</v>
      </c>
      <c r="F3858" t="b">
        <f t="shared" si="241"/>
        <v>1</v>
      </c>
      <c r="G3858" t="str">
        <f t="shared" si="242"/>
        <v/>
      </c>
      <c r="H3858">
        <f t="shared" si="243"/>
        <v>1</v>
      </c>
    </row>
    <row r="3859" spans="2:8" x14ac:dyDescent="0.35">
      <c r="B3859" s="6">
        <v>3856</v>
      </c>
      <c r="C3859" t="str">
        <f>INDEX(state,MATCH(Bonus_StatAn!$B3859,Analysis!$A:$A,0))</f>
        <v>failed</v>
      </c>
      <c r="D3859" s="6">
        <f>INDEX(backers,MATCH(Bonus_StatAn!$B3859,Analysis!$A:$A,0))</f>
        <v>1</v>
      </c>
      <c r="E3859" t="b">
        <f t="shared" si="240"/>
        <v>0</v>
      </c>
      <c r="F3859" t="b">
        <f t="shared" si="241"/>
        <v>1</v>
      </c>
      <c r="G3859" t="str">
        <f t="shared" si="242"/>
        <v/>
      </c>
      <c r="H3859">
        <f t="shared" si="243"/>
        <v>1</v>
      </c>
    </row>
    <row r="3860" spans="2:8" x14ac:dyDescent="0.35">
      <c r="B3860" s="6">
        <v>3857</v>
      </c>
      <c r="C3860" t="str">
        <f>INDEX(state,MATCH(Bonus_StatAn!$B3860,Analysis!$A:$A,0))</f>
        <v>failed</v>
      </c>
      <c r="D3860" s="6">
        <f>INDEX(backers,MATCH(Bonus_StatAn!$B3860,Analysis!$A:$A,0))</f>
        <v>4</v>
      </c>
      <c r="E3860" t="b">
        <f t="shared" si="240"/>
        <v>0</v>
      </c>
      <c r="F3860" t="b">
        <f t="shared" si="241"/>
        <v>1</v>
      </c>
      <c r="G3860" t="str">
        <f t="shared" si="242"/>
        <v/>
      </c>
      <c r="H3860">
        <f t="shared" si="243"/>
        <v>4</v>
      </c>
    </row>
    <row r="3861" spans="2:8" x14ac:dyDescent="0.35">
      <c r="B3861" s="6">
        <v>3858</v>
      </c>
      <c r="C3861" t="str">
        <f>INDEX(state,MATCH(Bonus_StatAn!$B3861,Analysis!$A:$A,0))</f>
        <v>failed</v>
      </c>
      <c r="D3861" s="6">
        <f>INDEX(backers,MATCH(Bonus_StatAn!$B3861,Analysis!$A:$A,0))</f>
        <v>1</v>
      </c>
      <c r="E3861" t="b">
        <f t="shared" si="240"/>
        <v>0</v>
      </c>
      <c r="F3861" t="b">
        <f t="shared" si="241"/>
        <v>1</v>
      </c>
      <c r="G3861" t="str">
        <f t="shared" si="242"/>
        <v/>
      </c>
      <c r="H3861">
        <f t="shared" si="243"/>
        <v>1</v>
      </c>
    </row>
    <row r="3862" spans="2:8" x14ac:dyDescent="0.35">
      <c r="B3862" s="6">
        <v>3859</v>
      </c>
      <c r="C3862" t="str">
        <f>INDEX(state,MATCH(Bonus_StatAn!$B3862,Analysis!$A:$A,0))</f>
        <v>failed</v>
      </c>
      <c r="D3862" s="6">
        <f>INDEX(backers,MATCH(Bonus_StatAn!$B3862,Analysis!$A:$A,0))</f>
        <v>1</v>
      </c>
      <c r="E3862" t="b">
        <f t="shared" si="240"/>
        <v>0</v>
      </c>
      <c r="F3862" t="b">
        <f t="shared" si="241"/>
        <v>1</v>
      </c>
      <c r="G3862" t="str">
        <f t="shared" si="242"/>
        <v/>
      </c>
      <c r="H3862">
        <f t="shared" si="243"/>
        <v>1</v>
      </c>
    </row>
    <row r="3863" spans="2:8" x14ac:dyDescent="0.35">
      <c r="B3863" s="6">
        <v>3860</v>
      </c>
      <c r="C3863" t="str">
        <f>INDEX(state,MATCH(Bonus_StatAn!$B3863,Analysis!$A:$A,0))</f>
        <v>failed</v>
      </c>
      <c r="D3863" s="6">
        <f>INDEX(backers,MATCH(Bonus_StatAn!$B3863,Analysis!$A:$A,0))</f>
        <v>13</v>
      </c>
      <c r="E3863" t="b">
        <f t="shared" si="240"/>
        <v>0</v>
      </c>
      <c r="F3863" t="b">
        <f t="shared" si="241"/>
        <v>1</v>
      </c>
      <c r="G3863" t="str">
        <f t="shared" si="242"/>
        <v/>
      </c>
      <c r="H3863">
        <f t="shared" si="243"/>
        <v>13</v>
      </c>
    </row>
    <row r="3864" spans="2:8" x14ac:dyDescent="0.35">
      <c r="B3864" s="6">
        <v>3861</v>
      </c>
      <c r="C3864" t="str">
        <f>INDEX(state,MATCH(Bonus_StatAn!$B3864,Analysis!$A:$A,0))</f>
        <v>failed</v>
      </c>
      <c r="D3864" s="6">
        <f>INDEX(backers,MATCH(Bonus_StatAn!$B3864,Analysis!$A:$A,0))</f>
        <v>1</v>
      </c>
      <c r="E3864" t="b">
        <f t="shared" si="240"/>
        <v>0</v>
      </c>
      <c r="F3864" t="b">
        <f t="shared" si="241"/>
        <v>1</v>
      </c>
      <c r="G3864" t="str">
        <f t="shared" si="242"/>
        <v/>
      </c>
      <c r="H3864">
        <f t="shared" si="243"/>
        <v>1</v>
      </c>
    </row>
    <row r="3865" spans="2:8" x14ac:dyDescent="0.35">
      <c r="B3865" s="6">
        <v>3862</v>
      </c>
      <c r="C3865" t="str">
        <f>INDEX(state,MATCH(Bonus_StatAn!$B3865,Analysis!$A:$A,0))</f>
        <v>failed</v>
      </c>
      <c r="D3865" s="6">
        <f>INDEX(backers,MATCH(Bonus_StatAn!$B3865,Analysis!$A:$A,0))</f>
        <v>1</v>
      </c>
      <c r="E3865" t="b">
        <f t="shared" si="240"/>
        <v>0</v>
      </c>
      <c r="F3865" t="b">
        <f t="shared" si="241"/>
        <v>1</v>
      </c>
      <c r="G3865" t="str">
        <f t="shared" si="242"/>
        <v/>
      </c>
      <c r="H3865">
        <f t="shared" si="243"/>
        <v>1</v>
      </c>
    </row>
    <row r="3866" spans="2:8" x14ac:dyDescent="0.35">
      <c r="B3866" s="6">
        <v>3863</v>
      </c>
      <c r="C3866" t="str">
        <f>INDEX(state,MATCH(Bonus_StatAn!$B3866,Analysis!$A:$A,0))</f>
        <v>failed</v>
      </c>
      <c r="D3866" s="6">
        <f>INDEX(backers,MATCH(Bonus_StatAn!$B3866,Analysis!$A:$A,0))</f>
        <v>0</v>
      </c>
      <c r="E3866" t="b">
        <f t="shared" si="240"/>
        <v>0</v>
      </c>
      <c r="F3866" t="b">
        <f t="shared" si="241"/>
        <v>1</v>
      </c>
      <c r="G3866" t="str">
        <f t="shared" si="242"/>
        <v/>
      </c>
      <c r="H3866">
        <f t="shared" si="243"/>
        <v>0</v>
      </c>
    </row>
    <row r="3867" spans="2:8" x14ac:dyDescent="0.35">
      <c r="B3867" s="6">
        <v>3864</v>
      </c>
      <c r="C3867" t="str">
        <f>INDEX(state,MATCH(Bonus_StatAn!$B3867,Analysis!$A:$A,0))</f>
        <v>failed</v>
      </c>
      <c r="D3867" s="6">
        <f>INDEX(backers,MATCH(Bonus_StatAn!$B3867,Analysis!$A:$A,0))</f>
        <v>3</v>
      </c>
      <c r="E3867" t="b">
        <f t="shared" si="240"/>
        <v>0</v>
      </c>
      <c r="F3867" t="b">
        <f t="shared" si="241"/>
        <v>1</v>
      </c>
      <c r="G3867" t="str">
        <f t="shared" si="242"/>
        <v/>
      </c>
      <c r="H3867">
        <f t="shared" si="243"/>
        <v>3</v>
      </c>
    </row>
    <row r="3868" spans="2:8" x14ac:dyDescent="0.35">
      <c r="B3868" s="6">
        <v>3865</v>
      </c>
      <c r="C3868" t="str">
        <f>INDEX(state,MATCH(Bonus_StatAn!$B3868,Analysis!$A:$A,0))</f>
        <v>failed</v>
      </c>
      <c r="D3868" s="6">
        <f>INDEX(backers,MATCH(Bonus_StatAn!$B3868,Analysis!$A:$A,0))</f>
        <v>14</v>
      </c>
      <c r="E3868" t="b">
        <f t="shared" si="240"/>
        <v>0</v>
      </c>
      <c r="F3868" t="b">
        <f t="shared" si="241"/>
        <v>1</v>
      </c>
      <c r="G3868" t="str">
        <f t="shared" si="242"/>
        <v/>
      </c>
      <c r="H3868">
        <f t="shared" si="243"/>
        <v>14</v>
      </c>
    </row>
    <row r="3869" spans="2:8" x14ac:dyDescent="0.35">
      <c r="B3869" s="6">
        <v>3866</v>
      </c>
      <c r="C3869" t="str">
        <f>INDEX(state,MATCH(Bonus_StatAn!$B3869,Analysis!$A:$A,0))</f>
        <v>failed</v>
      </c>
      <c r="D3869" s="6">
        <f>INDEX(backers,MATCH(Bonus_StatAn!$B3869,Analysis!$A:$A,0))</f>
        <v>2</v>
      </c>
      <c r="E3869" t="b">
        <f t="shared" si="240"/>
        <v>0</v>
      </c>
      <c r="F3869" t="b">
        <f t="shared" si="241"/>
        <v>1</v>
      </c>
      <c r="G3869" t="str">
        <f t="shared" si="242"/>
        <v/>
      </c>
      <c r="H3869">
        <f t="shared" si="243"/>
        <v>2</v>
      </c>
    </row>
    <row r="3870" spans="2:8" x14ac:dyDescent="0.35">
      <c r="B3870" s="6">
        <v>3867</v>
      </c>
      <c r="C3870" t="str">
        <f>INDEX(state,MATCH(Bonus_StatAn!$B3870,Analysis!$A:$A,0))</f>
        <v>failed</v>
      </c>
      <c r="D3870" s="6">
        <f>INDEX(backers,MATCH(Bonus_StatAn!$B3870,Analysis!$A:$A,0))</f>
        <v>5</v>
      </c>
      <c r="E3870" t="b">
        <f t="shared" si="240"/>
        <v>0</v>
      </c>
      <c r="F3870" t="b">
        <f t="shared" si="241"/>
        <v>1</v>
      </c>
      <c r="G3870" t="str">
        <f t="shared" si="242"/>
        <v/>
      </c>
      <c r="H3870">
        <f t="shared" si="243"/>
        <v>5</v>
      </c>
    </row>
    <row r="3871" spans="2:8" x14ac:dyDescent="0.35">
      <c r="B3871" s="6">
        <v>3868</v>
      </c>
      <c r="C3871" t="str">
        <f>INDEX(state,MATCH(Bonus_StatAn!$B3871,Analysis!$A:$A,0))</f>
        <v>canceled</v>
      </c>
      <c r="D3871" s="6">
        <f>INDEX(backers,MATCH(Bonus_StatAn!$B3871,Analysis!$A:$A,0))</f>
        <v>1</v>
      </c>
      <c r="E3871" t="b">
        <f t="shared" si="240"/>
        <v>0</v>
      </c>
      <c r="F3871" t="b">
        <f t="shared" si="241"/>
        <v>1</v>
      </c>
      <c r="G3871" t="str">
        <f t="shared" si="242"/>
        <v/>
      </c>
      <c r="H3871">
        <f t="shared" si="243"/>
        <v>1</v>
      </c>
    </row>
    <row r="3872" spans="2:8" x14ac:dyDescent="0.35">
      <c r="B3872" s="6">
        <v>3869</v>
      </c>
      <c r="C3872" t="str">
        <f>INDEX(state,MATCH(Bonus_StatAn!$B3872,Analysis!$A:$A,0))</f>
        <v>canceled</v>
      </c>
      <c r="D3872" s="6">
        <f>INDEX(backers,MATCH(Bonus_StatAn!$B3872,Analysis!$A:$A,0))</f>
        <v>15</v>
      </c>
      <c r="E3872" t="b">
        <f t="shared" si="240"/>
        <v>0</v>
      </c>
      <c r="F3872" t="b">
        <f t="shared" si="241"/>
        <v>1</v>
      </c>
      <c r="G3872" t="str">
        <f t="shared" si="242"/>
        <v/>
      </c>
      <c r="H3872">
        <f t="shared" si="243"/>
        <v>15</v>
      </c>
    </row>
    <row r="3873" spans="2:8" x14ac:dyDescent="0.35">
      <c r="B3873" s="6">
        <v>3870</v>
      </c>
      <c r="C3873" t="str">
        <f>INDEX(state,MATCH(Bonus_StatAn!$B3873,Analysis!$A:$A,0))</f>
        <v>canceled</v>
      </c>
      <c r="D3873" s="6">
        <f>INDEX(backers,MATCH(Bonus_StatAn!$B3873,Analysis!$A:$A,0))</f>
        <v>10</v>
      </c>
      <c r="E3873" t="b">
        <f t="shared" si="240"/>
        <v>0</v>
      </c>
      <c r="F3873" t="b">
        <f t="shared" si="241"/>
        <v>1</v>
      </c>
      <c r="G3873" t="str">
        <f t="shared" si="242"/>
        <v/>
      </c>
      <c r="H3873">
        <f t="shared" si="243"/>
        <v>10</v>
      </c>
    </row>
    <row r="3874" spans="2:8" x14ac:dyDescent="0.35">
      <c r="B3874" s="6">
        <v>3871</v>
      </c>
      <c r="C3874" t="str">
        <f>INDEX(state,MATCH(Bonus_StatAn!$B3874,Analysis!$A:$A,0))</f>
        <v>canceled</v>
      </c>
      <c r="D3874" s="6">
        <f>INDEX(backers,MATCH(Bonus_StatAn!$B3874,Analysis!$A:$A,0))</f>
        <v>3</v>
      </c>
      <c r="E3874" t="b">
        <f t="shared" si="240"/>
        <v>0</v>
      </c>
      <c r="F3874" t="b">
        <f t="shared" si="241"/>
        <v>1</v>
      </c>
      <c r="G3874" t="str">
        <f t="shared" si="242"/>
        <v/>
      </c>
      <c r="H3874">
        <f t="shared" si="243"/>
        <v>3</v>
      </c>
    </row>
    <row r="3875" spans="2:8" x14ac:dyDescent="0.35">
      <c r="B3875" s="6">
        <v>3872</v>
      </c>
      <c r="C3875" t="str">
        <f>INDEX(state,MATCH(Bonus_StatAn!$B3875,Analysis!$A:$A,0))</f>
        <v>canceled</v>
      </c>
      <c r="D3875" s="6">
        <f>INDEX(backers,MATCH(Bonus_StatAn!$B3875,Analysis!$A:$A,0))</f>
        <v>0</v>
      </c>
      <c r="E3875" t="b">
        <f t="shared" si="240"/>
        <v>0</v>
      </c>
      <c r="F3875" t="b">
        <f t="shared" si="241"/>
        <v>1</v>
      </c>
      <c r="G3875" t="str">
        <f t="shared" si="242"/>
        <v/>
      </c>
      <c r="H3875">
        <f t="shared" si="243"/>
        <v>0</v>
      </c>
    </row>
    <row r="3876" spans="2:8" x14ac:dyDescent="0.35">
      <c r="B3876" s="6">
        <v>3873</v>
      </c>
      <c r="C3876" t="str">
        <f>INDEX(state,MATCH(Bonus_StatAn!$B3876,Analysis!$A:$A,0))</f>
        <v>canceled</v>
      </c>
      <c r="D3876" s="6">
        <f>INDEX(backers,MATCH(Bonus_StatAn!$B3876,Analysis!$A:$A,0))</f>
        <v>0</v>
      </c>
      <c r="E3876" t="b">
        <f t="shared" si="240"/>
        <v>0</v>
      </c>
      <c r="F3876" t="b">
        <f t="shared" si="241"/>
        <v>1</v>
      </c>
      <c r="G3876" t="str">
        <f t="shared" si="242"/>
        <v/>
      </c>
      <c r="H3876">
        <f t="shared" si="243"/>
        <v>0</v>
      </c>
    </row>
    <row r="3877" spans="2:8" x14ac:dyDescent="0.35">
      <c r="B3877" s="6">
        <v>3874</v>
      </c>
      <c r="C3877" t="str">
        <f>INDEX(state,MATCH(Bonus_StatAn!$B3877,Analysis!$A:$A,0))</f>
        <v>canceled</v>
      </c>
      <c r="D3877" s="6">
        <f>INDEX(backers,MATCH(Bonus_StatAn!$B3877,Analysis!$A:$A,0))</f>
        <v>0</v>
      </c>
      <c r="E3877" t="b">
        <f t="shared" si="240"/>
        <v>0</v>
      </c>
      <c r="F3877" t="b">
        <f t="shared" si="241"/>
        <v>1</v>
      </c>
      <c r="G3877" t="str">
        <f t="shared" si="242"/>
        <v/>
      </c>
      <c r="H3877">
        <f t="shared" si="243"/>
        <v>0</v>
      </c>
    </row>
    <row r="3878" spans="2:8" x14ac:dyDescent="0.35">
      <c r="B3878" s="6">
        <v>3875</v>
      </c>
      <c r="C3878" t="str">
        <f>INDEX(state,MATCH(Bonus_StatAn!$B3878,Analysis!$A:$A,0))</f>
        <v>canceled</v>
      </c>
      <c r="D3878" s="6">
        <f>INDEX(backers,MATCH(Bonus_StatAn!$B3878,Analysis!$A:$A,0))</f>
        <v>0</v>
      </c>
      <c r="E3878" t="b">
        <f t="shared" si="240"/>
        <v>0</v>
      </c>
      <c r="F3878" t="b">
        <f t="shared" si="241"/>
        <v>1</v>
      </c>
      <c r="G3878" t="str">
        <f t="shared" si="242"/>
        <v/>
      </c>
      <c r="H3878">
        <f t="shared" si="243"/>
        <v>0</v>
      </c>
    </row>
    <row r="3879" spans="2:8" x14ac:dyDescent="0.35">
      <c r="B3879" s="6">
        <v>3876</v>
      </c>
      <c r="C3879" t="str">
        <f>INDEX(state,MATCH(Bonus_StatAn!$B3879,Analysis!$A:$A,0))</f>
        <v>canceled</v>
      </c>
      <c r="D3879" s="6">
        <f>INDEX(backers,MATCH(Bonus_StatAn!$B3879,Analysis!$A:$A,0))</f>
        <v>46</v>
      </c>
      <c r="E3879" t="b">
        <f t="shared" si="240"/>
        <v>0</v>
      </c>
      <c r="F3879" t="b">
        <f t="shared" si="241"/>
        <v>1</v>
      </c>
      <c r="G3879" t="str">
        <f t="shared" si="242"/>
        <v/>
      </c>
      <c r="H3879">
        <f t="shared" si="243"/>
        <v>46</v>
      </c>
    </row>
    <row r="3880" spans="2:8" x14ac:dyDescent="0.35">
      <c r="B3880" s="6">
        <v>3877</v>
      </c>
      <c r="C3880" t="str">
        <f>INDEX(state,MATCH(Bonus_StatAn!$B3880,Analysis!$A:$A,0))</f>
        <v>canceled</v>
      </c>
      <c r="D3880" s="6">
        <f>INDEX(backers,MATCH(Bonus_StatAn!$B3880,Analysis!$A:$A,0))</f>
        <v>14</v>
      </c>
      <c r="E3880" t="b">
        <f t="shared" si="240"/>
        <v>0</v>
      </c>
      <c r="F3880" t="b">
        <f t="shared" si="241"/>
        <v>1</v>
      </c>
      <c r="G3880" t="str">
        <f t="shared" si="242"/>
        <v/>
      </c>
      <c r="H3880">
        <f t="shared" si="243"/>
        <v>14</v>
      </c>
    </row>
    <row r="3881" spans="2:8" x14ac:dyDescent="0.35">
      <c r="B3881" s="6">
        <v>3878</v>
      </c>
      <c r="C3881" t="str">
        <f>INDEX(state,MATCH(Bonus_StatAn!$B3881,Analysis!$A:$A,0))</f>
        <v>canceled</v>
      </c>
      <c r="D3881" s="6">
        <f>INDEX(backers,MATCH(Bonus_StatAn!$B3881,Analysis!$A:$A,0))</f>
        <v>1</v>
      </c>
      <c r="E3881" t="b">
        <f t="shared" si="240"/>
        <v>0</v>
      </c>
      <c r="F3881" t="b">
        <f t="shared" si="241"/>
        <v>1</v>
      </c>
      <c r="G3881" t="str">
        <f t="shared" si="242"/>
        <v/>
      </c>
      <c r="H3881">
        <f t="shared" si="243"/>
        <v>1</v>
      </c>
    </row>
    <row r="3882" spans="2:8" x14ac:dyDescent="0.35">
      <c r="B3882" s="6">
        <v>3879</v>
      </c>
      <c r="C3882" t="str">
        <f>INDEX(state,MATCH(Bonus_StatAn!$B3882,Analysis!$A:$A,0))</f>
        <v>canceled</v>
      </c>
      <c r="D3882" s="6">
        <f>INDEX(backers,MATCH(Bonus_StatAn!$B3882,Analysis!$A:$A,0))</f>
        <v>0</v>
      </c>
      <c r="E3882" t="b">
        <f t="shared" si="240"/>
        <v>0</v>
      </c>
      <c r="F3882" t="b">
        <f t="shared" si="241"/>
        <v>1</v>
      </c>
      <c r="G3882" t="str">
        <f t="shared" si="242"/>
        <v/>
      </c>
      <c r="H3882">
        <f t="shared" si="243"/>
        <v>0</v>
      </c>
    </row>
    <row r="3883" spans="2:8" x14ac:dyDescent="0.35">
      <c r="B3883" s="6">
        <v>3880</v>
      </c>
      <c r="C3883" t="str">
        <f>INDEX(state,MATCH(Bonus_StatAn!$B3883,Analysis!$A:$A,0))</f>
        <v>canceled</v>
      </c>
      <c r="D3883" s="6">
        <f>INDEX(backers,MATCH(Bonus_StatAn!$B3883,Analysis!$A:$A,0))</f>
        <v>17</v>
      </c>
      <c r="E3883" t="b">
        <f t="shared" si="240"/>
        <v>0</v>
      </c>
      <c r="F3883" t="b">
        <f t="shared" si="241"/>
        <v>1</v>
      </c>
      <c r="G3883" t="str">
        <f t="shared" si="242"/>
        <v/>
      </c>
      <c r="H3883">
        <f t="shared" si="243"/>
        <v>17</v>
      </c>
    </row>
    <row r="3884" spans="2:8" x14ac:dyDescent="0.35">
      <c r="B3884" s="6">
        <v>3881</v>
      </c>
      <c r="C3884" t="str">
        <f>INDEX(state,MATCH(Bonus_StatAn!$B3884,Analysis!$A:$A,0))</f>
        <v>canceled</v>
      </c>
      <c r="D3884" s="6">
        <f>INDEX(backers,MATCH(Bonus_StatAn!$B3884,Analysis!$A:$A,0))</f>
        <v>1</v>
      </c>
      <c r="E3884" t="b">
        <f t="shared" si="240"/>
        <v>0</v>
      </c>
      <c r="F3884" t="b">
        <f t="shared" si="241"/>
        <v>1</v>
      </c>
      <c r="G3884" t="str">
        <f t="shared" si="242"/>
        <v/>
      </c>
      <c r="H3884">
        <f t="shared" si="243"/>
        <v>1</v>
      </c>
    </row>
    <row r="3885" spans="2:8" x14ac:dyDescent="0.35">
      <c r="B3885" s="6">
        <v>3882</v>
      </c>
      <c r="C3885" t="str">
        <f>INDEX(state,MATCH(Bonus_StatAn!$B3885,Analysis!$A:$A,0))</f>
        <v>canceled</v>
      </c>
      <c r="D3885" s="6">
        <f>INDEX(backers,MATCH(Bonus_StatAn!$B3885,Analysis!$A:$A,0))</f>
        <v>0</v>
      </c>
      <c r="E3885" t="b">
        <f t="shared" si="240"/>
        <v>0</v>
      </c>
      <c r="F3885" t="b">
        <f t="shared" si="241"/>
        <v>1</v>
      </c>
      <c r="G3885" t="str">
        <f t="shared" si="242"/>
        <v/>
      </c>
      <c r="H3885">
        <f t="shared" si="243"/>
        <v>0</v>
      </c>
    </row>
    <row r="3886" spans="2:8" x14ac:dyDescent="0.35">
      <c r="B3886" s="6">
        <v>3883</v>
      </c>
      <c r="C3886" t="str">
        <f>INDEX(state,MATCH(Bonus_StatAn!$B3886,Analysis!$A:$A,0))</f>
        <v>canceled</v>
      </c>
      <c r="D3886" s="6">
        <f>INDEX(backers,MATCH(Bonus_StatAn!$B3886,Analysis!$A:$A,0))</f>
        <v>0</v>
      </c>
      <c r="E3886" t="b">
        <f t="shared" si="240"/>
        <v>0</v>
      </c>
      <c r="F3886" t="b">
        <f t="shared" si="241"/>
        <v>1</v>
      </c>
      <c r="G3886" t="str">
        <f t="shared" si="242"/>
        <v/>
      </c>
      <c r="H3886">
        <f t="shared" si="243"/>
        <v>0</v>
      </c>
    </row>
    <row r="3887" spans="2:8" x14ac:dyDescent="0.35">
      <c r="B3887" s="6">
        <v>3884</v>
      </c>
      <c r="C3887" t="str">
        <f>INDEX(state,MATCH(Bonus_StatAn!$B3887,Analysis!$A:$A,0))</f>
        <v>canceled</v>
      </c>
      <c r="D3887" s="6">
        <f>INDEX(backers,MATCH(Bonus_StatAn!$B3887,Analysis!$A:$A,0))</f>
        <v>0</v>
      </c>
      <c r="E3887" t="b">
        <f t="shared" si="240"/>
        <v>0</v>
      </c>
      <c r="F3887" t="b">
        <f t="shared" si="241"/>
        <v>1</v>
      </c>
      <c r="G3887" t="str">
        <f t="shared" si="242"/>
        <v/>
      </c>
      <c r="H3887">
        <f t="shared" si="243"/>
        <v>0</v>
      </c>
    </row>
    <row r="3888" spans="2:8" x14ac:dyDescent="0.35">
      <c r="B3888" s="6">
        <v>3885</v>
      </c>
      <c r="C3888" t="str">
        <f>INDEX(state,MATCH(Bonus_StatAn!$B3888,Analysis!$A:$A,0))</f>
        <v>canceled</v>
      </c>
      <c r="D3888" s="6">
        <f>INDEX(backers,MATCH(Bonus_StatAn!$B3888,Analysis!$A:$A,0))</f>
        <v>0</v>
      </c>
      <c r="E3888" t="b">
        <f t="shared" si="240"/>
        <v>0</v>
      </c>
      <c r="F3888" t="b">
        <f t="shared" si="241"/>
        <v>1</v>
      </c>
      <c r="G3888" t="str">
        <f t="shared" si="242"/>
        <v/>
      </c>
      <c r="H3888">
        <f t="shared" si="243"/>
        <v>0</v>
      </c>
    </row>
    <row r="3889" spans="2:8" x14ac:dyDescent="0.35">
      <c r="B3889" s="6">
        <v>3886</v>
      </c>
      <c r="C3889" t="str">
        <f>INDEX(state,MATCH(Bonus_StatAn!$B3889,Analysis!$A:$A,0))</f>
        <v>canceled</v>
      </c>
      <c r="D3889" s="6">
        <f>INDEX(backers,MATCH(Bonus_StatAn!$B3889,Analysis!$A:$A,0))</f>
        <v>0</v>
      </c>
      <c r="E3889" t="b">
        <f t="shared" si="240"/>
        <v>0</v>
      </c>
      <c r="F3889" t="b">
        <f t="shared" si="241"/>
        <v>1</v>
      </c>
      <c r="G3889" t="str">
        <f t="shared" si="242"/>
        <v/>
      </c>
      <c r="H3889">
        <f t="shared" si="243"/>
        <v>0</v>
      </c>
    </row>
    <row r="3890" spans="2:8" x14ac:dyDescent="0.35">
      <c r="B3890" s="6">
        <v>3887</v>
      </c>
      <c r="C3890" t="str">
        <f>INDEX(state,MATCH(Bonus_StatAn!$B3890,Analysis!$A:$A,0))</f>
        <v>canceled</v>
      </c>
      <c r="D3890" s="6">
        <f>INDEX(backers,MATCH(Bonus_StatAn!$B3890,Analysis!$A:$A,0))</f>
        <v>2</v>
      </c>
      <c r="E3890" t="b">
        <f t="shared" si="240"/>
        <v>0</v>
      </c>
      <c r="F3890" t="b">
        <f t="shared" si="241"/>
        <v>1</v>
      </c>
      <c r="G3890" t="str">
        <f t="shared" si="242"/>
        <v/>
      </c>
      <c r="H3890">
        <f t="shared" si="243"/>
        <v>2</v>
      </c>
    </row>
    <row r="3891" spans="2:8" x14ac:dyDescent="0.35">
      <c r="B3891" s="6">
        <v>3888</v>
      </c>
      <c r="C3891" t="str">
        <f>INDEX(state,MATCH(Bonus_StatAn!$B3891,Analysis!$A:$A,0))</f>
        <v>failed</v>
      </c>
      <c r="D3891" s="6">
        <f>INDEX(backers,MATCH(Bonus_StatAn!$B3891,Analysis!$A:$A,0))</f>
        <v>14</v>
      </c>
      <c r="E3891" t="b">
        <f t="shared" si="240"/>
        <v>0</v>
      </c>
      <c r="F3891" t="b">
        <f t="shared" si="241"/>
        <v>1</v>
      </c>
      <c r="G3891" t="str">
        <f t="shared" si="242"/>
        <v/>
      </c>
      <c r="H3891">
        <f t="shared" si="243"/>
        <v>14</v>
      </c>
    </row>
    <row r="3892" spans="2:8" x14ac:dyDescent="0.35">
      <c r="B3892" s="6">
        <v>3889</v>
      </c>
      <c r="C3892" t="str">
        <f>INDEX(state,MATCH(Bonus_StatAn!$B3892,Analysis!$A:$A,0))</f>
        <v>failed</v>
      </c>
      <c r="D3892" s="6">
        <f>INDEX(backers,MATCH(Bonus_StatAn!$B3892,Analysis!$A:$A,0))</f>
        <v>9</v>
      </c>
      <c r="E3892" t="b">
        <f t="shared" si="240"/>
        <v>0</v>
      </c>
      <c r="F3892" t="b">
        <f t="shared" si="241"/>
        <v>1</v>
      </c>
      <c r="G3892" t="str">
        <f t="shared" si="242"/>
        <v/>
      </c>
      <c r="H3892">
        <f t="shared" si="243"/>
        <v>9</v>
      </c>
    </row>
    <row r="3893" spans="2:8" x14ac:dyDescent="0.35">
      <c r="B3893" s="6">
        <v>3890</v>
      </c>
      <c r="C3893" t="str">
        <f>INDEX(state,MATCH(Bonus_StatAn!$B3893,Analysis!$A:$A,0))</f>
        <v>failed</v>
      </c>
      <c r="D3893" s="6">
        <f>INDEX(backers,MATCH(Bonus_StatAn!$B3893,Analysis!$A:$A,0))</f>
        <v>8</v>
      </c>
      <c r="E3893" t="b">
        <f t="shared" si="240"/>
        <v>0</v>
      </c>
      <c r="F3893" t="b">
        <f t="shared" si="241"/>
        <v>1</v>
      </c>
      <c r="G3893" t="str">
        <f t="shared" si="242"/>
        <v/>
      </c>
      <c r="H3893">
        <f t="shared" si="243"/>
        <v>8</v>
      </c>
    </row>
    <row r="3894" spans="2:8" x14ac:dyDescent="0.35">
      <c r="B3894" s="6">
        <v>3891</v>
      </c>
      <c r="C3894" t="str">
        <f>INDEX(state,MATCH(Bonus_StatAn!$B3894,Analysis!$A:$A,0))</f>
        <v>failed</v>
      </c>
      <c r="D3894" s="6">
        <f>INDEX(backers,MATCH(Bonus_StatAn!$B3894,Analysis!$A:$A,0))</f>
        <v>7</v>
      </c>
      <c r="E3894" t="b">
        <f t="shared" si="240"/>
        <v>0</v>
      </c>
      <c r="F3894" t="b">
        <f t="shared" si="241"/>
        <v>1</v>
      </c>
      <c r="G3894" t="str">
        <f t="shared" si="242"/>
        <v/>
      </c>
      <c r="H3894">
        <f t="shared" si="243"/>
        <v>7</v>
      </c>
    </row>
    <row r="3895" spans="2:8" x14ac:dyDescent="0.35">
      <c r="B3895" s="6">
        <v>3892</v>
      </c>
      <c r="C3895" t="str">
        <f>INDEX(state,MATCH(Bonus_StatAn!$B3895,Analysis!$A:$A,0))</f>
        <v>failed</v>
      </c>
      <c r="D3895" s="6">
        <f>INDEX(backers,MATCH(Bonus_StatAn!$B3895,Analysis!$A:$A,0))</f>
        <v>0</v>
      </c>
      <c r="E3895" t="b">
        <f t="shared" si="240"/>
        <v>0</v>
      </c>
      <c r="F3895" t="b">
        <f t="shared" si="241"/>
        <v>1</v>
      </c>
      <c r="G3895" t="str">
        <f t="shared" si="242"/>
        <v/>
      </c>
      <c r="H3895">
        <f t="shared" si="243"/>
        <v>0</v>
      </c>
    </row>
    <row r="3896" spans="2:8" x14ac:dyDescent="0.35">
      <c r="B3896" s="6">
        <v>3893</v>
      </c>
      <c r="C3896" t="str">
        <f>INDEX(state,MATCH(Bonus_StatAn!$B3896,Analysis!$A:$A,0))</f>
        <v>failed</v>
      </c>
      <c r="D3896" s="6">
        <f>INDEX(backers,MATCH(Bonus_StatAn!$B3896,Analysis!$A:$A,0))</f>
        <v>84</v>
      </c>
      <c r="E3896" t="b">
        <f t="shared" si="240"/>
        <v>0</v>
      </c>
      <c r="F3896" t="b">
        <f t="shared" si="241"/>
        <v>1</v>
      </c>
      <c r="G3896" t="str">
        <f t="shared" si="242"/>
        <v/>
      </c>
      <c r="H3896">
        <f t="shared" si="243"/>
        <v>84</v>
      </c>
    </row>
    <row r="3897" spans="2:8" x14ac:dyDescent="0.35">
      <c r="B3897" s="6">
        <v>3894</v>
      </c>
      <c r="C3897" t="str">
        <f>INDEX(state,MATCH(Bonus_StatAn!$B3897,Analysis!$A:$A,0))</f>
        <v>failed</v>
      </c>
      <c r="D3897" s="6">
        <f>INDEX(backers,MATCH(Bonus_StatAn!$B3897,Analysis!$A:$A,0))</f>
        <v>11</v>
      </c>
      <c r="E3897" t="b">
        <f t="shared" si="240"/>
        <v>0</v>
      </c>
      <c r="F3897" t="b">
        <f t="shared" si="241"/>
        <v>1</v>
      </c>
      <c r="G3897" t="str">
        <f t="shared" si="242"/>
        <v/>
      </c>
      <c r="H3897">
        <f t="shared" si="243"/>
        <v>11</v>
      </c>
    </row>
    <row r="3898" spans="2:8" x14ac:dyDescent="0.35">
      <c r="B3898" s="6">
        <v>3895</v>
      </c>
      <c r="C3898" t="str">
        <f>INDEX(state,MATCH(Bonus_StatAn!$B3898,Analysis!$A:$A,0))</f>
        <v>failed</v>
      </c>
      <c r="D3898" s="6">
        <f>INDEX(backers,MATCH(Bonus_StatAn!$B3898,Analysis!$A:$A,0))</f>
        <v>1</v>
      </c>
      <c r="E3898" t="b">
        <f t="shared" si="240"/>
        <v>0</v>
      </c>
      <c r="F3898" t="b">
        <f t="shared" si="241"/>
        <v>1</v>
      </c>
      <c r="G3898" t="str">
        <f t="shared" si="242"/>
        <v/>
      </c>
      <c r="H3898">
        <f t="shared" si="243"/>
        <v>1</v>
      </c>
    </row>
    <row r="3899" spans="2:8" x14ac:dyDescent="0.35">
      <c r="B3899" s="6">
        <v>3896</v>
      </c>
      <c r="C3899" t="str">
        <f>INDEX(state,MATCH(Bonus_StatAn!$B3899,Analysis!$A:$A,0))</f>
        <v>failed</v>
      </c>
      <c r="D3899" s="6">
        <f>INDEX(backers,MATCH(Bonus_StatAn!$B3899,Analysis!$A:$A,0))</f>
        <v>4</v>
      </c>
      <c r="E3899" t="b">
        <f t="shared" si="240"/>
        <v>0</v>
      </c>
      <c r="F3899" t="b">
        <f t="shared" si="241"/>
        <v>1</v>
      </c>
      <c r="G3899" t="str">
        <f t="shared" si="242"/>
        <v/>
      </c>
      <c r="H3899">
        <f t="shared" si="243"/>
        <v>4</v>
      </c>
    </row>
    <row r="3900" spans="2:8" x14ac:dyDescent="0.35">
      <c r="B3900" s="6">
        <v>3897</v>
      </c>
      <c r="C3900" t="str">
        <f>INDEX(state,MATCH(Bonus_StatAn!$B3900,Analysis!$A:$A,0))</f>
        <v>failed</v>
      </c>
      <c r="D3900" s="6">
        <f>INDEX(backers,MATCH(Bonus_StatAn!$B3900,Analysis!$A:$A,0))</f>
        <v>10</v>
      </c>
      <c r="E3900" t="b">
        <f t="shared" si="240"/>
        <v>0</v>
      </c>
      <c r="F3900" t="b">
        <f t="shared" si="241"/>
        <v>1</v>
      </c>
      <c r="G3900" t="str">
        <f t="shared" si="242"/>
        <v/>
      </c>
      <c r="H3900">
        <f t="shared" si="243"/>
        <v>10</v>
      </c>
    </row>
    <row r="3901" spans="2:8" x14ac:dyDescent="0.35">
      <c r="B3901" s="6">
        <v>3898</v>
      </c>
      <c r="C3901" t="str">
        <f>INDEX(state,MATCH(Bonus_StatAn!$B3901,Analysis!$A:$A,0))</f>
        <v>failed</v>
      </c>
      <c r="D3901" s="6">
        <f>INDEX(backers,MATCH(Bonus_StatAn!$B3901,Analysis!$A:$A,0))</f>
        <v>16</v>
      </c>
      <c r="E3901" t="b">
        <f t="shared" si="240"/>
        <v>0</v>
      </c>
      <c r="F3901" t="b">
        <f t="shared" si="241"/>
        <v>1</v>
      </c>
      <c r="G3901" t="str">
        <f t="shared" si="242"/>
        <v/>
      </c>
      <c r="H3901">
        <f t="shared" si="243"/>
        <v>16</v>
      </c>
    </row>
    <row r="3902" spans="2:8" x14ac:dyDescent="0.35">
      <c r="B3902" s="6">
        <v>3899</v>
      </c>
      <c r="C3902" t="str">
        <f>INDEX(state,MATCH(Bonus_StatAn!$B3902,Analysis!$A:$A,0))</f>
        <v>failed</v>
      </c>
      <c r="D3902" s="6">
        <f>INDEX(backers,MATCH(Bonus_StatAn!$B3902,Analysis!$A:$A,0))</f>
        <v>2</v>
      </c>
      <c r="E3902" t="b">
        <f t="shared" si="240"/>
        <v>0</v>
      </c>
      <c r="F3902" t="b">
        <f t="shared" si="241"/>
        <v>1</v>
      </c>
      <c r="G3902" t="str">
        <f t="shared" si="242"/>
        <v/>
      </c>
      <c r="H3902">
        <f t="shared" si="243"/>
        <v>2</v>
      </c>
    </row>
    <row r="3903" spans="2:8" x14ac:dyDescent="0.35">
      <c r="B3903" s="6">
        <v>3900</v>
      </c>
      <c r="C3903" t="str">
        <f>INDEX(state,MATCH(Bonus_StatAn!$B3903,Analysis!$A:$A,0))</f>
        <v>failed</v>
      </c>
      <c r="D3903" s="6">
        <f>INDEX(backers,MATCH(Bonus_StatAn!$B3903,Analysis!$A:$A,0))</f>
        <v>5</v>
      </c>
      <c r="E3903" t="b">
        <f t="shared" si="240"/>
        <v>0</v>
      </c>
      <c r="F3903" t="b">
        <f t="shared" si="241"/>
        <v>1</v>
      </c>
      <c r="G3903" t="str">
        <f t="shared" si="242"/>
        <v/>
      </c>
      <c r="H3903">
        <f t="shared" si="243"/>
        <v>5</v>
      </c>
    </row>
    <row r="3904" spans="2:8" x14ac:dyDescent="0.35">
      <c r="B3904" s="6">
        <v>3901</v>
      </c>
      <c r="C3904" t="str">
        <f>INDEX(state,MATCH(Bonus_StatAn!$B3904,Analysis!$A:$A,0))</f>
        <v>failed</v>
      </c>
      <c r="D3904" s="6">
        <f>INDEX(backers,MATCH(Bonus_StatAn!$B3904,Analysis!$A:$A,0))</f>
        <v>1</v>
      </c>
      <c r="E3904" t="b">
        <f t="shared" si="240"/>
        <v>0</v>
      </c>
      <c r="F3904" t="b">
        <f t="shared" si="241"/>
        <v>1</v>
      </c>
      <c r="G3904" t="str">
        <f t="shared" si="242"/>
        <v/>
      </c>
      <c r="H3904">
        <f t="shared" si="243"/>
        <v>1</v>
      </c>
    </row>
    <row r="3905" spans="2:8" x14ac:dyDescent="0.35">
      <c r="B3905" s="6">
        <v>3902</v>
      </c>
      <c r="C3905" t="str">
        <f>INDEX(state,MATCH(Bonus_StatAn!$B3905,Analysis!$A:$A,0))</f>
        <v>failed</v>
      </c>
      <c r="D3905" s="6">
        <f>INDEX(backers,MATCH(Bonus_StatAn!$B3905,Analysis!$A:$A,0))</f>
        <v>31</v>
      </c>
      <c r="E3905" t="b">
        <f t="shared" si="240"/>
        <v>0</v>
      </c>
      <c r="F3905" t="b">
        <f t="shared" si="241"/>
        <v>1</v>
      </c>
      <c r="G3905" t="str">
        <f t="shared" si="242"/>
        <v/>
      </c>
      <c r="H3905">
        <f t="shared" si="243"/>
        <v>31</v>
      </c>
    </row>
    <row r="3906" spans="2:8" x14ac:dyDescent="0.35">
      <c r="B3906" s="6">
        <v>3903</v>
      </c>
      <c r="C3906" t="str">
        <f>INDEX(state,MATCH(Bonus_StatAn!$B3906,Analysis!$A:$A,0))</f>
        <v>failed</v>
      </c>
      <c r="D3906" s="6">
        <f>INDEX(backers,MATCH(Bonus_StatAn!$B3906,Analysis!$A:$A,0))</f>
        <v>0</v>
      </c>
      <c r="E3906" t="b">
        <f t="shared" si="240"/>
        <v>0</v>
      </c>
      <c r="F3906" t="b">
        <f t="shared" si="241"/>
        <v>1</v>
      </c>
      <c r="G3906" t="str">
        <f t="shared" si="242"/>
        <v/>
      </c>
      <c r="H3906">
        <f t="shared" si="243"/>
        <v>0</v>
      </c>
    </row>
    <row r="3907" spans="2:8" x14ac:dyDescent="0.35">
      <c r="B3907" s="6">
        <v>3904</v>
      </c>
      <c r="C3907" t="str">
        <f>INDEX(state,MATCH(Bonus_StatAn!$B3907,Analysis!$A:$A,0))</f>
        <v>failed</v>
      </c>
      <c r="D3907" s="6">
        <f>INDEX(backers,MATCH(Bonus_StatAn!$B3907,Analysis!$A:$A,0))</f>
        <v>2</v>
      </c>
      <c r="E3907" t="b">
        <f t="shared" si="240"/>
        <v>0</v>
      </c>
      <c r="F3907" t="b">
        <f t="shared" si="241"/>
        <v>1</v>
      </c>
      <c r="G3907" t="str">
        <f t="shared" si="242"/>
        <v/>
      </c>
      <c r="H3907">
        <f t="shared" si="243"/>
        <v>2</v>
      </c>
    </row>
    <row r="3908" spans="2:8" x14ac:dyDescent="0.35">
      <c r="B3908" s="6">
        <v>3905</v>
      </c>
      <c r="C3908" t="str">
        <f>INDEX(state,MATCH(Bonus_StatAn!$B3908,Analysis!$A:$A,0))</f>
        <v>failed</v>
      </c>
      <c r="D3908" s="6">
        <f>INDEX(backers,MATCH(Bonus_StatAn!$B3908,Analysis!$A:$A,0))</f>
        <v>7</v>
      </c>
      <c r="E3908" t="b">
        <f t="shared" ref="E3908:E3971" si="244">$C3908="successful"</f>
        <v>0</v>
      </c>
      <c r="F3908" t="b">
        <f t="shared" ref="F3908:F3971" si="245">OR($C3908="canceled", $C3908="failed")</f>
        <v>1</v>
      </c>
      <c r="G3908" t="str">
        <f t="shared" ref="G3908:G3971" si="246">IF($E3908, D3908, "")</f>
        <v/>
      </c>
      <c r="H3908">
        <f t="shared" ref="H3908:H3971" si="247">IF(F3908, D3908, "")</f>
        <v>7</v>
      </c>
    </row>
    <row r="3909" spans="2:8" x14ac:dyDescent="0.35">
      <c r="B3909" s="6">
        <v>3906</v>
      </c>
      <c r="C3909" t="str">
        <f>INDEX(state,MATCH(Bonus_StatAn!$B3909,Analysis!$A:$A,0))</f>
        <v>failed</v>
      </c>
      <c r="D3909" s="6">
        <f>INDEX(backers,MATCH(Bonus_StatAn!$B3909,Analysis!$A:$A,0))</f>
        <v>16</v>
      </c>
      <c r="E3909" t="b">
        <f t="shared" si="244"/>
        <v>0</v>
      </c>
      <c r="F3909" t="b">
        <f t="shared" si="245"/>
        <v>1</v>
      </c>
      <c r="G3909" t="str">
        <f t="shared" si="246"/>
        <v/>
      </c>
      <c r="H3909">
        <f t="shared" si="247"/>
        <v>16</v>
      </c>
    </row>
    <row r="3910" spans="2:8" x14ac:dyDescent="0.35">
      <c r="B3910" s="6">
        <v>3907</v>
      </c>
      <c r="C3910" t="str">
        <f>INDEX(state,MATCH(Bonus_StatAn!$B3910,Analysis!$A:$A,0))</f>
        <v>failed</v>
      </c>
      <c r="D3910" s="6">
        <f>INDEX(backers,MATCH(Bonus_StatAn!$B3910,Analysis!$A:$A,0))</f>
        <v>4</v>
      </c>
      <c r="E3910" t="b">
        <f t="shared" si="244"/>
        <v>0</v>
      </c>
      <c r="F3910" t="b">
        <f t="shared" si="245"/>
        <v>1</v>
      </c>
      <c r="G3910" t="str">
        <f t="shared" si="246"/>
        <v/>
      </c>
      <c r="H3910">
        <f t="shared" si="247"/>
        <v>4</v>
      </c>
    </row>
    <row r="3911" spans="2:8" x14ac:dyDescent="0.35">
      <c r="B3911" s="6">
        <v>3908</v>
      </c>
      <c r="C3911" t="str">
        <f>INDEX(state,MATCH(Bonus_StatAn!$B3911,Analysis!$A:$A,0))</f>
        <v>failed</v>
      </c>
      <c r="D3911" s="6">
        <f>INDEX(backers,MATCH(Bonus_StatAn!$B3911,Analysis!$A:$A,0))</f>
        <v>4</v>
      </c>
      <c r="E3911" t="b">
        <f t="shared" si="244"/>
        <v>0</v>
      </c>
      <c r="F3911" t="b">
        <f t="shared" si="245"/>
        <v>1</v>
      </c>
      <c r="G3911" t="str">
        <f t="shared" si="246"/>
        <v/>
      </c>
      <c r="H3911">
        <f t="shared" si="247"/>
        <v>4</v>
      </c>
    </row>
    <row r="3912" spans="2:8" x14ac:dyDescent="0.35">
      <c r="B3912" s="6">
        <v>3909</v>
      </c>
      <c r="C3912" t="str">
        <f>INDEX(state,MATCH(Bonus_StatAn!$B3912,Analysis!$A:$A,0))</f>
        <v>failed</v>
      </c>
      <c r="D3912" s="6">
        <f>INDEX(backers,MATCH(Bonus_StatAn!$B3912,Analysis!$A:$A,0))</f>
        <v>4</v>
      </c>
      <c r="E3912" t="b">
        <f t="shared" si="244"/>
        <v>0</v>
      </c>
      <c r="F3912" t="b">
        <f t="shared" si="245"/>
        <v>1</v>
      </c>
      <c r="G3912" t="str">
        <f t="shared" si="246"/>
        <v/>
      </c>
      <c r="H3912">
        <f t="shared" si="247"/>
        <v>4</v>
      </c>
    </row>
    <row r="3913" spans="2:8" x14ac:dyDescent="0.35">
      <c r="B3913" s="6">
        <v>3910</v>
      </c>
      <c r="C3913" t="str">
        <f>INDEX(state,MATCH(Bonus_StatAn!$B3913,Analysis!$A:$A,0))</f>
        <v>failed</v>
      </c>
      <c r="D3913" s="6">
        <f>INDEX(backers,MATCH(Bonus_StatAn!$B3913,Analysis!$A:$A,0))</f>
        <v>3</v>
      </c>
      <c r="E3913" t="b">
        <f t="shared" si="244"/>
        <v>0</v>
      </c>
      <c r="F3913" t="b">
        <f t="shared" si="245"/>
        <v>1</v>
      </c>
      <c r="G3913" t="str">
        <f t="shared" si="246"/>
        <v/>
      </c>
      <c r="H3913">
        <f t="shared" si="247"/>
        <v>3</v>
      </c>
    </row>
    <row r="3914" spans="2:8" x14ac:dyDescent="0.35">
      <c r="B3914" s="6">
        <v>3911</v>
      </c>
      <c r="C3914" t="str">
        <f>INDEX(state,MATCH(Bonus_StatAn!$B3914,Analysis!$A:$A,0))</f>
        <v>failed</v>
      </c>
      <c r="D3914" s="6">
        <f>INDEX(backers,MATCH(Bonus_StatAn!$B3914,Analysis!$A:$A,0))</f>
        <v>36</v>
      </c>
      <c r="E3914" t="b">
        <f t="shared" si="244"/>
        <v>0</v>
      </c>
      <c r="F3914" t="b">
        <f t="shared" si="245"/>
        <v>1</v>
      </c>
      <c r="G3914" t="str">
        <f t="shared" si="246"/>
        <v/>
      </c>
      <c r="H3914">
        <f t="shared" si="247"/>
        <v>36</v>
      </c>
    </row>
    <row r="3915" spans="2:8" x14ac:dyDescent="0.35">
      <c r="B3915" s="6">
        <v>3912</v>
      </c>
      <c r="C3915" t="str">
        <f>INDEX(state,MATCH(Bonus_StatAn!$B3915,Analysis!$A:$A,0))</f>
        <v>failed</v>
      </c>
      <c r="D3915" s="6">
        <f>INDEX(backers,MATCH(Bonus_StatAn!$B3915,Analysis!$A:$A,0))</f>
        <v>1</v>
      </c>
      <c r="E3915" t="b">
        <f t="shared" si="244"/>
        <v>0</v>
      </c>
      <c r="F3915" t="b">
        <f t="shared" si="245"/>
        <v>1</v>
      </c>
      <c r="G3915" t="str">
        <f t="shared" si="246"/>
        <v/>
      </c>
      <c r="H3915">
        <f t="shared" si="247"/>
        <v>1</v>
      </c>
    </row>
    <row r="3916" spans="2:8" x14ac:dyDescent="0.35">
      <c r="B3916" s="6">
        <v>3913</v>
      </c>
      <c r="C3916" t="str">
        <f>INDEX(state,MATCH(Bonus_StatAn!$B3916,Analysis!$A:$A,0))</f>
        <v>failed</v>
      </c>
      <c r="D3916" s="6">
        <f>INDEX(backers,MATCH(Bonus_StatAn!$B3916,Analysis!$A:$A,0))</f>
        <v>7</v>
      </c>
      <c r="E3916" t="b">
        <f t="shared" si="244"/>
        <v>0</v>
      </c>
      <c r="F3916" t="b">
        <f t="shared" si="245"/>
        <v>1</v>
      </c>
      <c r="G3916" t="str">
        <f t="shared" si="246"/>
        <v/>
      </c>
      <c r="H3916">
        <f t="shared" si="247"/>
        <v>7</v>
      </c>
    </row>
    <row r="3917" spans="2:8" x14ac:dyDescent="0.35">
      <c r="B3917" s="6">
        <v>3914</v>
      </c>
      <c r="C3917" t="str">
        <f>INDEX(state,MATCH(Bonus_StatAn!$B3917,Analysis!$A:$A,0))</f>
        <v>failed</v>
      </c>
      <c r="D3917" s="6">
        <f>INDEX(backers,MATCH(Bonus_StatAn!$B3917,Analysis!$A:$A,0))</f>
        <v>27</v>
      </c>
      <c r="E3917" t="b">
        <f t="shared" si="244"/>
        <v>0</v>
      </c>
      <c r="F3917" t="b">
        <f t="shared" si="245"/>
        <v>1</v>
      </c>
      <c r="G3917" t="str">
        <f t="shared" si="246"/>
        <v/>
      </c>
      <c r="H3917">
        <f t="shared" si="247"/>
        <v>27</v>
      </c>
    </row>
    <row r="3918" spans="2:8" x14ac:dyDescent="0.35">
      <c r="B3918" s="6">
        <v>3915</v>
      </c>
      <c r="C3918" t="str">
        <f>INDEX(state,MATCH(Bonus_StatAn!$B3918,Analysis!$A:$A,0))</f>
        <v>failed</v>
      </c>
      <c r="D3918" s="6">
        <f>INDEX(backers,MATCH(Bonus_StatAn!$B3918,Analysis!$A:$A,0))</f>
        <v>1</v>
      </c>
      <c r="E3918" t="b">
        <f t="shared" si="244"/>
        <v>0</v>
      </c>
      <c r="F3918" t="b">
        <f t="shared" si="245"/>
        <v>1</v>
      </c>
      <c r="G3918" t="str">
        <f t="shared" si="246"/>
        <v/>
      </c>
      <c r="H3918">
        <f t="shared" si="247"/>
        <v>1</v>
      </c>
    </row>
    <row r="3919" spans="2:8" x14ac:dyDescent="0.35">
      <c r="B3919" s="6">
        <v>3916</v>
      </c>
      <c r="C3919" t="str">
        <f>INDEX(state,MATCH(Bonus_StatAn!$B3919,Analysis!$A:$A,0))</f>
        <v>failed</v>
      </c>
      <c r="D3919" s="6">
        <f>INDEX(backers,MATCH(Bonus_StatAn!$B3919,Analysis!$A:$A,0))</f>
        <v>0</v>
      </c>
      <c r="E3919" t="b">
        <f t="shared" si="244"/>
        <v>0</v>
      </c>
      <c r="F3919" t="b">
        <f t="shared" si="245"/>
        <v>1</v>
      </c>
      <c r="G3919" t="str">
        <f t="shared" si="246"/>
        <v/>
      </c>
      <c r="H3919">
        <f t="shared" si="247"/>
        <v>0</v>
      </c>
    </row>
    <row r="3920" spans="2:8" x14ac:dyDescent="0.35">
      <c r="B3920" s="6">
        <v>3917</v>
      </c>
      <c r="C3920" t="str">
        <f>INDEX(state,MATCH(Bonus_StatAn!$B3920,Analysis!$A:$A,0))</f>
        <v>failed</v>
      </c>
      <c r="D3920" s="6">
        <f>INDEX(backers,MATCH(Bonus_StatAn!$B3920,Analysis!$A:$A,0))</f>
        <v>1</v>
      </c>
      <c r="E3920" t="b">
        <f t="shared" si="244"/>
        <v>0</v>
      </c>
      <c r="F3920" t="b">
        <f t="shared" si="245"/>
        <v>1</v>
      </c>
      <c r="G3920" t="str">
        <f t="shared" si="246"/>
        <v/>
      </c>
      <c r="H3920">
        <f t="shared" si="247"/>
        <v>1</v>
      </c>
    </row>
    <row r="3921" spans="2:8" x14ac:dyDescent="0.35">
      <c r="B3921" s="6">
        <v>3918</v>
      </c>
      <c r="C3921" t="str">
        <f>INDEX(state,MATCH(Bonus_StatAn!$B3921,Analysis!$A:$A,0))</f>
        <v>failed</v>
      </c>
      <c r="D3921" s="6">
        <f>INDEX(backers,MATCH(Bonus_StatAn!$B3921,Analysis!$A:$A,0))</f>
        <v>3</v>
      </c>
      <c r="E3921" t="b">
        <f t="shared" si="244"/>
        <v>0</v>
      </c>
      <c r="F3921" t="b">
        <f t="shared" si="245"/>
        <v>1</v>
      </c>
      <c r="G3921" t="str">
        <f t="shared" si="246"/>
        <v/>
      </c>
      <c r="H3921">
        <f t="shared" si="247"/>
        <v>3</v>
      </c>
    </row>
    <row r="3922" spans="2:8" x14ac:dyDescent="0.35">
      <c r="B3922" s="6">
        <v>3919</v>
      </c>
      <c r="C3922" t="str">
        <f>INDEX(state,MATCH(Bonus_StatAn!$B3922,Analysis!$A:$A,0))</f>
        <v>failed</v>
      </c>
      <c r="D3922" s="6">
        <f>INDEX(backers,MATCH(Bonus_StatAn!$B3922,Analysis!$A:$A,0))</f>
        <v>3</v>
      </c>
      <c r="E3922" t="b">
        <f t="shared" si="244"/>
        <v>0</v>
      </c>
      <c r="F3922" t="b">
        <f t="shared" si="245"/>
        <v>1</v>
      </c>
      <c r="G3922" t="str">
        <f t="shared" si="246"/>
        <v/>
      </c>
      <c r="H3922">
        <f t="shared" si="247"/>
        <v>3</v>
      </c>
    </row>
    <row r="3923" spans="2:8" x14ac:dyDescent="0.35">
      <c r="B3923" s="6">
        <v>3920</v>
      </c>
      <c r="C3923" t="str">
        <f>INDEX(state,MATCH(Bonus_StatAn!$B3923,Analysis!$A:$A,0))</f>
        <v>failed</v>
      </c>
      <c r="D3923" s="6">
        <f>INDEX(backers,MATCH(Bonus_StatAn!$B3923,Analysis!$A:$A,0))</f>
        <v>3</v>
      </c>
      <c r="E3923" t="b">
        <f t="shared" si="244"/>
        <v>0</v>
      </c>
      <c r="F3923" t="b">
        <f t="shared" si="245"/>
        <v>1</v>
      </c>
      <c r="G3923" t="str">
        <f t="shared" si="246"/>
        <v/>
      </c>
      <c r="H3923">
        <f t="shared" si="247"/>
        <v>3</v>
      </c>
    </row>
    <row r="3924" spans="2:8" x14ac:dyDescent="0.35">
      <c r="B3924" s="6">
        <v>3921</v>
      </c>
      <c r="C3924" t="str">
        <f>INDEX(state,MATCH(Bonus_StatAn!$B3924,Analysis!$A:$A,0))</f>
        <v>failed</v>
      </c>
      <c r="D3924" s="6">
        <f>INDEX(backers,MATCH(Bonus_StatAn!$B3924,Analysis!$A:$A,0))</f>
        <v>0</v>
      </c>
      <c r="E3924" t="b">
        <f t="shared" si="244"/>
        <v>0</v>
      </c>
      <c r="F3924" t="b">
        <f t="shared" si="245"/>
        <v>1</v>
      </c>
      <c r="G3924" t="str">
        <f t="shared" si="246"/>
        <v/>
      </c>
      <c r="H3924">
        <f t="shared" si="247"/>
        <v>0</v>
      </c>
    </row>
    <row r="3925" spans="2:8" x14ac:dyDescent="0.35">
      <c r="B3925" s="6">
        <v>3922</v>
      </c>
      <c r="C3925" t="str">
        <f>INDEX(state,MATCH(Bonus_StatAn!$B3925,Analysis!$A:$A,0))</f>
        <v>failed</v>
      </c>
      <c r="D3925" s="6">
        <f>INDEX(backers,MATCH(Bonus_StatAn!$B3925,Analysis!$A:$A,0))</f>
        <v>6</v>
      </c>
      <c r="E3925" t="b">
        <f t="shared" si="244"/>
        <v>0</v>
      </c>
      <c r="F3925" t="b">
        <f t="shared" si="245"/>
        <v>1</v>
      </c>
      <c r="G3925" t="str">
        <f t="shared" si="246"/>
        <v/>
      </c>
      <c r="H3925">
        <f t="shared" si="247"/>
        <v>6</v>
      </c>
    </row>
    <row r="3926" spans="2:8" x14ac:dyDescent="0.35">
      <c r="B3926" s="6">
        <v>3923</v>
      </c>
      <c r="C3926" t="str">
        <f>INDEX(state,MATCH(Bonus_StatAn!$B3926,Analysis!$A:$A,0))</f>
        <v>failed</v>
      </c>
      <c r="D3926" s="6">
        <f>INDEX(backers,MATCH(Bonus_StatAn!$B3926,Analysis!$A:$A,0))</f>
        <v>17</v>
      </c>
      <c r="E3926" t="b">
        <f t="shared" si="244"/>
        <v>0</v>
      </c>
      <c r="F3926" t="b">
        <f t="shared" si="245"/>
        <v>1</v>
      </c>
      <c r="G3926" t="str">
        <f t="shared" si="246"/>
        <v/>
      </c>
      <c r="H3926">
        <f t="shared" si="247"/>
        <v>17</v>
      </c>
    </row>
    <row r="3927" spans="2:8" x14ac:dyDescent="0.35">
      <c r="B3927" s="6">
        <v>3924</v>
      </c>
      <c r="C3927" t="str">
        <f>INDEX(state,MATCH(Bonus_StatAn!$B3927,Analysis!$A:$A,0))</f>
        <v>failed</v>
      </c>
      <c r="D3927" s="6">
        <f>INDEX(backers,MATCH(Bonus_StatAn!$B3927,Analysis!$A:$A,0))</f>
        <v>40</v>
      </c>
      <c r="E3927" t="b">
        <f t="shared" si="244"/>
        <v>0</v>
      </c>
      <c r="F3927" t="b">
        <f t="shared" si="245"/>
        <v>1</v>
      </c>
      <c r="G3927" t="str">
        <f t="shared" si="246"/>
        <v/>
      </c>
      <c r="H3927">
        <f t="shared" si="247"/>
        <v>40</v>
      </c>
    </row>
    <row r="3928" spans="2:8" x14ac:dyDescent="0.35">
      <c r="B3928" s="6">
        <v>3925</v>
      </c>
      <c r="C3928" t="str">
        <f>INDEX(state,MATCH(Bonus_StatAn!$B3928,Analysis!$A:$A,0))</f>
        <v>failed</v>
      </c>
      <c r="D3928" s="6">
        <f>INDEX(backers,MATCH(Bonus_StatAn!$B3928,Analysis!$A:$A,0))</f>
        <v>3</v>
      </c>
      <c r="E3928" t="b">
        <f t="shared" si="244"/>
        <v>0</v>
      </c>
      <c r="F3928" t="b">
        <f t="shared" si="245"/>
        <v>1</v>
      </c>
      <c r="G3928" t="str">
        <f t="shared" si="246"/>
        <v/>
      </c>
      <c r="H3928">
        <f t="shared" si="247"/>
        <v>3</v>
      </c>
    </row>
    <row r="3929" spans="2:8" x14ac:dyDescent="0.35">
      <c r="B3929" s="6">
        <v>3926</v>
      </c>
      <c r="C3929" t="str">
        <f>INDEX(state,MATCH(Bonus_StatAn!$B3929,Analysis!$A:$A,0))</f>
        <v>failed</v>
      </c>
      <c r="D3929" s="6">
        <f>INDEX(backers,MATCH(Bonus_StatAn!$B3929,Analysis!$A:$A,0))</f>
        <v>1</v>
      </c>
      <c r="E3929" t="b">
        <f t="shared" si="244"/>
        <v>0</v>
      </c>
      <c r="F3929" t="b">
        <f t="shared" si="245"/>
        <v>1</v>
      </c>
      <c r="G3929" t="str">
        <f t="shared" si="246"/>
        <v/>
      </c>
      <c r="H3929">
        <f t="shared" si="247"/>
        <v>1</v>
      </c>
    </row>
    <row r="3930" spans="2:8" x14ac:dyDescent="0.35">
      <c r="B3930" s="6">
        <v>3927</v>
      </c>
      <c r="C3930" t="str">
        <f>INDEX(state,MATCH(Bonus_StatAn!$B3930,Analysis!$A:$A,0))</f>
        <v>failed</v>
      </c>
      <c r="D3930" s="6">
        <f>INDEX(backers,MATCH(Bonus_StatAn!$B3930,Analysis!$A:$A,0))</f>
        <v>2</v>
      </c>
      <c r="E3930" t="b">
        <f t="shared" si="244"/>
        <v>0</v>
      </c>
      <c r="F3930" t="b">
        <f t="shared" si="245"/>
        <v>1</v>
      </c>
      <c r="G3930" t="str">
        <f t="shared" si="246"/>
        <v/>
      </c>
      <c r="H3930">
        <f t="shared" si="247"/>
        <v>2</v>
      </c>
    </row>
    <row r="3931" spans="2:8" x14ac:dyDescent="0.35">
      <c r="B3931" s="6">
        <v>3928</v>
      </c>
      <c r="C3931" t="str">
        <f>INDEX(state,MATCH(Bonus_StatAn!$B3931,Analysis!$A:$A,0))</f>
        <v>failed</v>
      </c>
      <c r="D3931" s="6">
        <f>INDEX(backers,MATCH(Bonus_StatAn!$B3931,Analysis!$A:$A,0))</f>
        <v>7</v>
      </c>
      <c r="E3931" t="b">
        <f t="shared" si="244"/>
        <v>0</v>
      </c>
      <c r="F3931" t="b">
        <f t="shared" si="245"/>
        <v>1</v>
      </c>
      <c r="G3931" t="str">
        <f t="shared" si="246"/>
        <v/>
      </c>
      <c r="H3931">
        <f t="shared" si="247"/>
        <v>7</v>
      </c>
    </row>
    <row r="3932" spans="2:8" x14ac:dyDescent="0.35">
      <c r="B3932" s="6">
        <v>3929</v>
      </c>
      <c r="C3932" t="str">
        <f>INDEX(state,MATCH(Bonus_StatAn!$B3932,Analysis!$A:$A,0))</f>
        <v>failed</v>
      </c>
      <c r="D3932" s="6">
        <f>INDEX(backers,MATCH(Bonus_StatAn!$B3932,Analysis!$A:$A,0))</f>
        <v>14</v>
      </c>
      <c r="E3932" t="b">
        <f t="shared" si="244"/>
        <v>0</v>
      </c>
      <c r="F3932" t="b">
        <f t="shared" si="245"/>
        <v>1</v>
      </c>
      <c r="G3932" t="str">
        <f t="shared" si="246"/>
        <v/>
      </c>
      <c r="H3932">
        <f t="shared" si="247"/>
        <v>14</v>
      </c>
    </row>
    <row r="3933" spans="2:8" x14ac:dyDescent="0.35">
      <c r="B3933" s="6">
        <v>3930</v>
      </c>
      <c r="C3933" t="str">
        <f>INDEX(state,MATCH(Bonus_StatAn!$B3933,Analysis!$A:$A,0))</f>
        <v>failed</v>
      </c>
      <c r="D3933" s="6">
        <f>INDEX(backers,MATCH(Bonus_StatAn!$B3933,Analysis!$A:$A,0))</f>
        <v>0</v>
      </c>
      <c r="E3933" t="b">
        <f t="shared" si="244"/>
        <v>0</v>
      </c>
      <c r="F3933" t="b">
        <f t="shared" si="245"/>
        <v>1</v>
      </c>
      <c r="G3933" t="str">
        <f t="shared" si="246"/>
        <v/>
      </c>
      <c r="H3933">
        <f t="shared" si="247"/>
        <v>0</v>
      </c>
    </row>
    <row r="3934" spans="2:8" x14ac:dyDescent="0.35">
      <c r="B3934" s="6">
        <v>3931</v>
      </c>
      <c r="C3934" t="str">
        <f>INDEX(state,MATCH(Bonus_StatAn!$B3934,Analysis!$A:$A,0))</f>
        <v>failed</v>
      </c>
      <c r="D3934" s="6">
        <f>INDEX(backers,MATCH(Bonus_StatAn!$B3934,Analysis!$A:$A,0))</f>
        <v>0</v>
      </c>
      <c r="E3934" t="b">
        <f t="shared" si="244"/>
        <v>0</v>
      </c>
      <c r="F3934" t="b">
        <f t="shared" si="245"/>
        <v>1</v>
      </c>
      <c r="G3934" t="str">
        <f t="shared" si="246"/>
        <v/>
      </c>
      <c r="H3934">
        <f t="shared" si="247"/>
        <v>0</v>
      </c>
    </row>
    <row r="3935" spans="2:8" x14ac:dyDescent="0.35">
      <c r="B3935" s="6">
        <v>3932</v>
      </c>
      <c r="C3935" t="str">
        <f>INDEX(state,MATCH(Bonus_StatAn!$B3935,Analysis!$A:$A,0))</f>
        <v>failed</v>
      </c>
      <c r="D3935" s="6">
        <f>INDEX(backers,MATCH(Bonus_StatAn!$B3935,Analysis!$A:$A,0))</f>
        <v>1</v>
      </c>
      <c r="E3935" t="b">
        <f t="shared" si="244"/>
        <v>0</v>
      </c>
      <c r="F3935" t="b">
        <f t="shared" si="245"/>
        <v>1</v>
      </c>
      <c r="G3935" t="str">
        <f t="shared" si="246"/>
        <v/>
      </c>
      <c r="H3935">
        <f t="shared" si="247"/>
        <v>1</v>
      </c>
    </row>
    <row r="3936" spans="2:8" x14ac:dyDescent="0.35">
      <c r="B3936" s="6">
        <v>3933</v>
      </c>
      <c r="C3936" t="str">
        <f>INDEX(state,MATCH(Bonus_StatAn!$B3936,Analysis!$A:$A,0))</f>
        <v>failed</v>
      </c>
      <c r="D3936" s="6">
        <f>INDEX(backers,MATCH(Bonus_StatAn!$B3936,Analysis!$A:$A,0))</f>
        <v>12</v>
      </c>
      <c r="E3936" t="b">
        <f t="shared" si="244"/>
        <v>0</v>
      </c>
      <c r="F3936" t="b">
        <f t="shared" si="245"/>
        <v>1</v>
      </c>
      <c r="G3936" t="str">
        <f t="shared" si="246"/>
        <v/>
      </c>
      <c r="H3936">
        <f t="shared" si="247"/>
        <v>12</v>
      </c>
    </row>
    <row r="3937" spans="2:8" x14ac:dyDescent="0.35">
      <c r="B3937" s="6">
        <v>3934</v>
      </c>
      <c r="C3937" t="str">
        <f>INDEX(state,MATCH(Bonus_StatAn!$B3937,Analysis!$A:$A,0))</f>
        <v>failed</v>
      </c>
      <c r="D3937" s="6">
        <f>INDEX(backers,MATCH(Bonus_StatAn!$B3937,Analysis!$A:$A,0))</f>
        <v>12</v>
      </c>
      <c r="E3937" t="b">
        <f t="shared" si="244"/>
        <v>0</v>
      </c>
      <c r="F3937" t="b">
        <f t="shared" si="245"/>
        <v>1</v>
      </c>
      <c r="G3937" t="str">
        <f t="shared" si="246"/>
        <v/>
      </c>
      <c r="H3937">
        <f t="shared" si="247"/>
        <v>12</v>
      </c>
    </row>
    <row r="3938" spans="2:8" x14ac:dyDescent="0.35">
      <c r="B3938" s="6">
        <v>3935</v>
      </c>
      <c r="C3938" t="str">
        <f>INDEX(state,MATCH(Bonus_StatAn!$B3938,Analysis!$A:$A,0))</f>
        <v>failed</v>
      </c>
      <c r="D3938" s="6">
        <f>INDEX(backers,MATCH(Bonus_StatAn!$B3938,Analysis!$A:$A,0))</f>
        <v>23</v>
      </c>
      <c r="E3938" t="b">
        <f t="shared" si="244"/>
        <v>0</v>
      </c>
      <c r="F3938" t="b">
        <f t="shared" si="245"/>
        <v>1</v>
      </c>
      <c r="G3938" t="str">
        <f t="shared" si="246"/>
        <v/>
      </c>
      <c r="H3938">
        <f t="shared" si="247"/>
        <v>23</v>
      </c>
    </row>
    <row r="3939" spans="2:8" x14ac:dyDescent="0.35">
      <c r="B3939" s="6">
        <v>3936</v>
      </c>
      <c r="C3939" t="str">
        <f>INDEX(state,MATCH(Bonus_StatAn!$B3939,Analysis!$A:$A,0))</f>
        <v>failed</v>
      </c>
      <c r="D3939" s="6">
        <f>INDEX(backers,MATCH(Bonus_StatAn!$B3939,Analysis!$A:$A,0))</f>
        <v>0</v>
      </c>
      <c r="E3939" t="b">
        <f t="shared" si="244"/>
        <v>0</v>
      </c>
      <c r="F3939" t="b">
        <f t="shared" si="245"/>
        <v>1</v>
      </c>
      <c r="G3939" t="str">
        <f t="shared" si="246"/>
        <v/>
      </c>
      <c r="H3939">
        <f t="shared" si="247"/>
        <v>0</v>
      </c>
    </row>
    <row r="3940" spans="2:8" x14ac:dyDescent="0.35">
      <c r="B3940" s="6">
        <v>3937</v>
      </c>
      <c r="C3940" t="str">
        <f>INDEX(state,MATCH(Bonus_StatAn!$B3940,Analysis!$A:$A,0))</f>
        <v>failed</v>
      </c>
      <c r="D3940" s="6">
        <f>INDEX(backers,MATCH(Bonus_StatAn!$B3940,Analysis!$A:$A,0))</f>
        <v>10</v>
      </c>
      <c r="E3940" t="b">
        <f t="shared" si="244"/>
        <v>0</v>
      </c>
      <c r="F3940" t="b">
        <f t="shared" si="245"/>
        <v>1</v>
      </c>
      <c r="G3940" t="str">
        <f t="shared" si="246"/>
        <v/>
      </c>
      <c r="H3940">
        <f t="shared" si="247"/>
        <v>10</v>
      </c>
    </row>
    <row r="3941" spans="2:8" x14ac:dyDescent="0.35">
      <c r="B3941" s="6">
        <v>3938</v>
      </c>
      <c r="C3941" t="str">
        <f>INDEX(state,MATCH(Bonus_StatAn!$B3941,Analysis!$A:$A,0))</f>
        <v>failed</v>
      </c>
      <c r="D3941" s="6">
        <f>INDEX(backers,MATCH(Bonus_StatAn!$B3941,Analysis!$A:$A,0))</f>
        <v>5</v>
      </c>
      <c r="E3941" t="b">
        <f t="shared" si="244"/>
        <v>0</v>
      </c>
      <c r="F3941" t="b">
        <f t="shared" si="245"/>
        <v>1</v>
      </c>
      <c r="G3941" t="str">
        <f t="shared" si="246"/>
        <v/>
      </c>
      <c r="H3941">
        <f t="shared" si="247"/>
        <v>5</v>
      </c>
    </row>
    <row r="3942" spans="2:8" x14ac:dyDescent="0.35">
      <c r="B3942" s="6">
        <v>3939</v>
      </c>
      <c r="C3942" t="str">
        <f>INDEX(state,MATCH(Bonus_StatAn!$B3942,Analysis!$A:$A,0))</f>
        <v>failed</v>
      </c>
      <c r="D3942" s="6">
        <f>INDEX(backers,MATCH(Bonus_StatAn!$B3942,Analysis!$A:$A,0))</f>
        <v>1</v>
      </c>
      <c r="E3942" t="b">
        <f t="shared" si="244"/>
        <v>0</v>
      </c>
      <c r="F3942" t="b">
        <f t="shared" si="245"/>
        <v>1</v>
      </c>
      <c r="G3942" t="str">
        <f t="shared" si="246"/>
        <v/>
      </c>
      <c r="H3942">
        <f t="shared" si="247"/>
        <v>1</v>
      </c>
    </row>
    <row r="3943" spans="2:8" x14ac:dyDescent="0.35">
      <c r="B3943" s="6">
        <v>3940</v>
      </c>
      <c r="C3943" t="str">
        <f>INDEX(state,MATCH(Bonus_StatAn!$B3943,Analysis!$A:$A,0))</f>
        <v>failed</v>
      </c>
      <c r="D3943" s="6">
        <f>INDEX(backers,MATCH(Bonus_StatAn!$B3943,Analysis!$A:$A,0))</f>
        <v>2</v>
      </c>
      <c r="E3943" t="b">
        <f t="shared" si="244"/>
        <v>0</v>
      </c>
      <c r="F3943" t="b">
        <f t="shared" si="245"/>
        <v>1</v>
      </c>
      <c r="G3943" t="str">
        <f t="shared" si="246"/>
        <v/>
      </c>
      <c r="H3943">
        <f t="shared" si="247"/>
        <v>2</v>
      </c>
    </row>
    <row r="3944" spans="2:8" x14ac:dyDescent="0.35">
      <c r="B3944" s="6">
        <v>3941</v>
      </c>
      <c r="C3944" t="str">
        <f>INDEX(state,MATCH(Bonus_StatAn!$B3944,Analysis!$A:$A,0))</f>
        <v>failed</v>
      </c>
      <c r="D3944" s="6">
        <f>INDEX(backers,MATCH(Bonus_StatAn!$B3944,Analysis!$A:$A,0))</f>
        <v>2</v>
      </c>
      <c r="E3944" t="b">
        <f t="shared" si="244"/>
        <v>0</v>
      </c>
      <c r="F3944" t="b">
        <f t="shared" si="245"/>
        <v>1</v>
      </c>
      <c r="G3944" t="str">
        <f t="shared" si="246"/>
        <v/>
      </c>
      <c r="H3944">
        <f t="shared" si="247"/>
        <v>2</v>
      </c>
    </row>
    <row r="3945" spans="2:8" x14ac:dyDescent="0.35">
      <c r="B3945" s="6">
        <v>3942</v>
      </c>
      <c r="C3945" t="str">
        <f>INDEX(state,MATCH(Bonus_StatAn!$B3945,Analysis!$A:$A,0))</f>
        <v>failed</v>
      </c>
      <c r="D3945" s="6">
        <f>INDEX(backers,MATCH(Bonus_StatAn!$B3945,Analysis!$A:$A,0))</f>
        <v>0</v>
      </c>
      <c r="E3945" t="b">
        <f t="shared" si="244"/>
        <v>0</v>
      </c>
      <c r="F3945" t="b">
        <f t="shared" si="245"/>
        <v>1</v>
      </c>
      <c r="G3945" t="str">
        <f t="shared" si="246"/>
        <v/>
      </c>
      <c r="H3945">
        <f t="shared" si="247"/>
        <v>0</v>
      </c>
    </row>
    <row r="3946" spans="2:8" x14ac:dyDescent="0.35">
      <c r="B3946" s="6">
        <v>3943</v>
      </c>
      <c r="C3946" t="str">
        <f>INDEX(state,MATCH(Bonus_StatAn!$B3946,Analysis!$A:$A,0))</f>
        <v>failed</v>
      </c>
      <c r="D3946" s="6">
        <f>INDEX(backers,MATCH(Bonus_StatAn!$B3946,Analysis!$A:$A,0))</f>
        <v>13</v>
      </c>
      <c r="E3946" t="b">
        <f t="shared" si="244"/>
        <v>0</v>
      </c>
      <c r="F3946" t="b">
        <f t="shared" si="245"/>
        <v>1</v>
      </c>
      <c r="G3946" t="str">
        <f t="shared" si="246"/>
        <v/>
      </c>
      <c r="H3946">
        <f t="shared" si="247"/>
        <v>13</v>
      </c>
    </row>
    <row r="3947" spans="2:8" x14ac:dyDescent="0.35">
      <c r="B3947" s="6">
        <v>3944</v>
      </c>
      <c r="C3947" t="str">
        <f>INDEX(state,MATCH(Bonus_StatAn!$B3947,Analysis!$A:$A,0))</f>
        <v>failed</v>
      </c>
      <c r="D3947" s="6">
        <f>INDEX(backers,MATCH(Bonus_StatAn!$B3947,Analysis!$A:$A,0))</f>
        <v>0</v>
      </c>
      <c r="E3947" t="b">
        <f t="shared" si="244"/>
        <v>0</v>
      </c>
      <c r="F3947" t="b">
        <f t="shared" si="245"/>
        <v>1</v>
      </c>
      <c r="G3947" t="str">
        <f t="shared" si="246"/>
        <v/>
      </c>
      <c r="H3947">
        <f t="shared" si="247"/>
        <v>0</v>
      </c>
    </row>
    <row r="3948" spans="2:8" x14ac:dyDescent="0.35">
      <c r="B3948" s="6">
        <v>3945</v>
      </c>
      <c r="C3948" t="str">
        <f>INDEX(state,MATCH(Bonus_StatAn!$B3948,Analysis!$A:$A,0))</f>
        <v>failed</v>
      </c>
      <c r="D3948" s="6">
        <f>INDEX(backers,MATCH(Bonus_StatAn!$B3948,Analysis!$A:$A,0))</f>
        <v>1</v>
      </c>
      <c r="E3948" t="b">
        <f t="shared" si="244"/>
        <v>0</v>
      </c>
      <c r="F3948" t="b">
        <f t="shared" si="245"/>
        <v>1</v>
      </c>
      <c r="G3948" t="str">
        <f t="shared" si="246"/>
        <v/>
      </c>
      <c r="H3948">
        <f t="shared" si="247"/>
        <v>1</v>
      </c>
    </row>
    <row r="3949" spans="2:8" x14ac:dyDescent="0.35">
      <c r="B3949" s="6">
        <v>3946</v>
      </c>
      <c r="C3949" t="str">
        <f>INDEX(state,MATCH(Bonus_StatAn!$B3949,Analysis!$A:$A,0))</f>
        <v>failed</v>
      </c>
      <c r="D3949" s="6">
        <f>INDEX(backers,MATCH(Bonus_StatAn!$B3949,Analysis!$A:$A,0))</f>
        <v>5</v>
      </c>
      <c r="E3949" t="b">
        <f t="shared" si="244"/>
        <v>0</v>
      </c>
      <c r="F3949" t="b">
        <f t="shared" si="245"/>
        <v>1</v>
      </c>
      <c r="G3949" t="str">
        <f t="shared" si="246"/>
        <v/>
      </c>
      <c r="H3949">
        <f t="shared" si="247"/>
        <v>5</v>
      </c>
    </row>
    <row r="3950" spans="2:8" x14ac:dyDescent="0.35">
      <c r="B3950" s="6">
        <v>3947</v>
      </c>
      <c r="C3950" t="str">
        <f>INDEX(state,MATCH(Bonus_StatAn!$B3950,Analysis!$A:$A,0))</f>
        <v>failed</v>
      </c>
      <c r="D3950" s="6">
        <f>INDEX(backers,MATCH(Bonus_StatAn!$B3950,Analysis!$A:$A,0))</f>
        <v>2</v>
      </c>
      <c r="E3950" t="b">
        <f t="shared" si="244"/>
        <v>0</v>
      </c>
      <c r="F3950" t="b">
        <f t="shared" si="245"/>
        <v>1</v>
      </c>
      <c r="G3950" t="str">
        <f t="shared" si="246"/>
        <v/>
      </c>
      <c r="H3950">
        <f t="shared" si="247"/>
        <v>2</v>
      </c>
    </row>
    <row r="3951" spans="2:8" x14ac:dyDescent="0.35">
      <c r="B3951" s="6">
        <v>3948</v>
      </c>
      <c r="C3951" t="str">
        <f>INDEX(state,MATCH(Bonus_StatAn!$B3951,Analysis!$A:$A,0))</f>
        <v>failed</v>
      </c>
      <c r="D3951" s="6">
        <f>INDEX(backers,MATCH(Bonus_StatAn!$B3951,Analysis!$A:$A,0))</f>
        <v>0</v>
      </c>
      <c r="E3951" t="b">
        <f t="shared" si="244"/>
        <v>0</v>
      </c>
      <c r="F3951" t="b">
        <f t="shared" si="245"/>
        <v>1</v>
      </c>
      <c r="G3951" t="str">
        <f t="shared" si="246"/>
        <v/>
      </c>
      <c r="H3951">
        <f t="shared" si="247"/>
        <v>0</v>
      </c>
    </row>
    <row r="3952" spans="2:8" x14ac:dyDescent="0.35">
      <c r="B3952" s="6">
        <v>3949</v>
      </c>
      <c r="C3952" t="str">
        <f>INDEX(state,MATCH(Bonus_StatAn!$B3952,Analysis!$A:$A,0))</f>
        <v>failed</v>
      </c>
      <c r="D3952" s="6">
        <f>INDEX(backers,MATCH(Bonus_StatAn!$B3952,Analysis!$A:$A,0))</f>
        <v>32</v>
      </c>
      <c r="E3952" t="b">
        <f t="shared" si="244"/>
        <v>0</v>
      </c>
      <c r="F3952" t="b">
        <f t="shared" si="245"/>
        <v>1</v>
      </c>
      <c r="G3952" t="str">
        <f t="shared" si="246"/>
        <v/>
      </c>
      <c r="H3952">
        <f t="shared" si="247"/>
        <v>32</v>
      </c>
    </row>
    <row r="3953" spans="2:8" x14ac:dyDescent="0.35">
      <c r="B3953" s="6">
        <v>3950</v>
      </c>
      <c r="C3953" t="str">
        <f>INDEX(state,MATCH(Bonus_StatAn!$B3953,Analysis!$A:$A,0))</f>
        <v>failed</v>
      </c>
      <c r="D3953" s="6">
        <f>INDEX(backers,MATCH(Bonus_StatAn!$B3953,Analysis!$A:$A,0))</f>
        <v>1</v>
      </c>
      <c r="E3953" t="b">
        <f t="shared" si="244"/>
        <v>0</v>
      </c>
      <c r="F3953" t="b">
        <f t="shared" si="245"/>
        <v>1</v>
      </c>
      <c r="G3953" t="str">
        <f t="shared" si="246"/>
        <v/>
      </c>
      <c r="H3953">
        <f t="shared" si="247"/>
        <v>1</v>
      </c>
    </row>
    <row r="3954" spans="2:8" x14ac:dyDescent="0.35">
      <c r="B3954" s="6">
        <v>3951</v>
      </c>
      <c r="C3954" t="str">
        <f>INDEX(state,MATCH(Bonus_StatAn!$B3954,Analysis!$A:$A,0))</f>
        <v>failed</v>
      </c>
      <c r="D3954" s="6">
        <f>INDEX(backers,MATCH(Bonus_StatAn!$B3954,Analysis!$A:$A,0))</f>
        <v>1</v>
      </c>
      <c r="E3954" t="b">
        <f t="shared" si="244"/>
        <v>0</v>
      </c>
      <c r="F3954" t="b">
        <f t="shared" si="245"/>
        <v>1</v>
      </c>
      <c r="G3954" t="str">
        <f t="shared" si="246"/>
        <v/>
      </c>
      <c r="H3954">
        <f t="shared" si="247"/>
        <v>1</v>
      </c>
    </row>
    <row r="3955" spans="2:8" x14ac:dyDescent="0.35">
      <c r="B3955" s="6">
        <v>3952</v>
      </c>
      <c r="C3955" t="str">
        <f>INDEX(state,MATCH(Bonus_StatAn!$B3955,Analysis!$A:$A,0))</f>
        <v>failed</v>
      </c>
      <c r="D3955" s="6">
        <f>INDEX(backers,MATCH(Bonus_StatAn!$B3955,Analysis!$A:$A,0))</f>
        <v>1</v>
      </c>
      <c r="E3955" t="b">
        <f t="shared" si="244"/>
        <v>0</v>
      </c>
      <c r="F3955" t="b">
        <f t="shared" si="245"/>
        <v>1</v>
      </c>
      <c r="G3955" t="str">
        <f t="shared" si="246"/>
        <v/>
      </c>
      <c r="H3955">
        <f t="shared" si="247"/>
        <v>1</v>
      </c>
    </row>
    <row r="3956" spans="2:8" x14ac:dyDescent="0.35">
      <c r="B3956" s="6">
        <v>3953</v>
      </c>
      <c r="C3956" t="str">
        <f>INDEX(state,MATCH(Bonus_StatAn!$B3956,Analysis!$A:$A,0))</f>
        <v>failed</v>
      </c>
      <c r="D3956" s="6">
        <f>INDEX(backers,MATCH(Bonus_StatAn!$B3956,Analysis!$A:$A,0))</f>
        <v>0</v>
      </c>
      <c r="E3956" t="b">
        <f t="shared" si="244"/>
        <v>0</v>
      </c>
      <c r="F3956" t="b">
        <f t="shared" si="245"/>
        <v>1</v>
      </c>
      <c r="G3956" t="str">
        <f t="shared" si="246"/>
        <v/>
      </c>
      <c r="H3956">
        <f t="shared" si="247"/>
        <v>0</v>
      </c>
    </row>
    <row r="3957" spans="2:8" x14ac:dyDescent="0.35">
      <c r="B3957" s="6">
        <v>3954</v>
      </c>
      <c r="C3957" t="str">
        <f>INDEX(state,MATCH(Bonus_StatAn!$B3957,Analysis!$A:$A,0))</f>
        <v>failed</v>
      </c>
      <c r="D3957" s="6">
        <f>INDEX(backers,MATCH(Bonus_StatAn!$B3957,Analysis!$A:$A,0))</f>
        <v>0</v>
      </c>
      <c r="E3957" t="b">
        <f t="shared" si="244"/>
        <v>0</v>
      </c>
      <c r="F3957" t="b">
        <f t="shared" si="245"/>
        <v>1</v>
      </c>
      <c r="G3957" t="str">
        <f t="shared" si="246"/>
        <v/>
      </c>
      <c r="H3957">
        <f t="shared" si="247"/>
        <v>0</v>
      </c>
    </row>
    <row r="3958" spans="2:8" x14ac:dyDescent="0.35">
      <c r="B3958" s="6">
        <v>3955</v>
      </c>
      <c r="C3958" t="str">
        <f>INDEX(state,MATCH(Bonus_StatAn!$B3958,Analysis!$A:$A,0))</f>
        <v>failed</v>
      </c>
      <c r="D3958" s="6">
        <f>INDEX(backers,MATCH(Bonus_StatAn!$B3958,Analysis!$A:$A,0))</f>
        <v>8</v>
      </c>
      <c r="E3958" t="b">
        <f t="shared" si="244"/>
        <v>0</v>
      </c>
      <c r="F3958" t="b">
        <f t="shared" si="245"/>
        <v>1</v>
      </c>
      <c r="G3958" t="str">
        <f t="shared" si="246"/>
        <v/>
      </c>
      <c r="H3958">
        <f t="shared" si="247"/>
        <v>8</v>
      </c>
    </row>
    <row r="3959" spans="2:8" x14ac:dyDescent="0.35">
      <c r="B3959" s="6">
        <v>3956</v>
      </c>
      <c r="C3959" t="str">
        <f>INDEX(state,MATCH(Bonus_StatAn!$B3959,Analysis!$A:$A,0))</f>
        <v>failed</v>
      </c>
      <c r="D3959" s="6">
        <f>INDEX(backers,MATCH(Bonus_StatAn!$B3959,Analysis!$A:$A,0))</f>
        <v>0</v>
      </c>
      <c r="E3959" t="b">
        <f t="shared" si="244"/>
        <v>0</v>
      </c>
      <c r="F3959" t="b">
        <f t="shared" si="245"/>
        <v>1</v>
      </c>
      <c r="G3959" t="str">
        <f t="shared" si="246"/>
        <v/>
      </c>
      <c r="H3959">
        <f t="shared" si="247"/>
        <v>0</v>
      </c>
    </row>
    <row r="3960" spans="2:8" x14ac:dyDescent="0.35">
      <c r="B3960" s="6">
        <v>3957</v>
      </c>
      <c r="C3960" t="str">
        <f>INDEX(state,MATCH(Bonus_StatAn!$B3960,Analysis!$A:$A,0))</f>
        <v>failed</v>
      </c>
      <c r="D3960" s="6">
        <f>INDEX(backers,MATCH(Bonus_StatAn!$B3960,Analysis!$A:$A,0))</f>
        <v>1</v>
      </c>
      <c r="E3960" t="b">
        <f t="shared" si="244"/>
        <v>0</v>
      </c>
      <c r="F3960" t="b">
        <f t="shared" si="245"/>
        <v>1</v>
      </c>
      <c r="G3960" t="str">
        <f t="shared" si="246"/>
        <v/>
      </c>
      <c r="H3960">
        <f t="shared" si="247"/>
        <v>1</v>
      </c>
    </row>
    <row r="3961" spans="2:8" x14ac:dyDescent="0.35">
      <c r="B3961" s="6">
        <v>3958</v>
      </c>
      <c r="C3961" t="str">
        <f>INDEX(state,MATCH(Bonus_StatAn!$B3961,Analysis!$A:$A,0))</f>
        <v>failed</v>
      </c>
      <c r="D3961" s="6">
        <f>INDEX(backers,MATCH(Bonus_StatAn!$B3961,Analysis!$A:$A,0))</f>
        <v>16</v>
      </c>
      <c r="E3961" t="b">
        <f t="shared" si="244"/>
        <v>0</v>
      </c>
      <c r="F3961" t="b">
        <f t="shared" si="245"/>
        <v>1</v>
      </c>
      <c r="G3961" t="str">
        <f t="shared" si="246"/>
        <v/>
      </c>
      <c r="H3961">
        <f t="shared" si="247"/>
        <v>16</v>
      </c>
    </row>
    <row r="3962" spans="2:8" x14ac:dyDescent="0.35">
      <c r="B3962" s="6">
        <v>3959</v>
      </c>
      <c r="C3962" t="str">
        <f>INDEX(state,MATCH(Bonus_StatAn!$B3962,Analysis!$A:$A,0))</f>
        <v>failed</v>
      </c>
      <c r="D3962" s="6">
        <f>INDEX(backers,MATCH(Bonus_StatAn!$B3962,Analysis!$A:$A,0))</f>
        <v>12</v>
      </c>
      <c r="E3962" t="b">
        <f t="shared" si="244"/>
        <v>0</v>
      </c>
      <c r="F3962" t="b">
        <f t="shared" si="245"/>
        <v>1</v>
      </c>
      <c r="G3962" t="str">
        <f t="shared" si="246"/>
        <v/>
      </c>
      <c r="H3962">
        <f t="shared" si="247"/>
        <v>12</v>
      </c>
    </row>
    <row r="3963" spans="2:8" x14ac:dyDescent="0.35">
      <c r="B3963" s="6">
        <v>3960</v>
      </c>
      <c r="C3963" t="str">
        <f>INDEX(state,MATCH(Bonus_StatAn!$B3963,Analysis!$A:$A,0))</f>
        <v>failed</v>
      </c>
      <c r="D3963" s="6">
        <f>INDEX(backers,MATCH(Bonus_StatAn!$B3963,Analysis!$A:$A,0))</f>
        <v>4</v>
      </c>
      <c r="E3963" t="b">
        <f t="shared" si="244"/>
        <v>0</v>
      </c>
      <c r="F3963" t="b">
        <f t="shared" si="245"/>
        <v>1</v>
      </c>
      <c r="G3963" t="str">
        <f t="shared" si="246"/>
        <v/>
      </c>
      <c r="H3963">
        <f t="shared" si="247"/>
        <v>4</v>
      </c>
    </row>
    <row r="3964" spans="2:8" x14ac:dyDescent="0.35">
      <c r="B3964" s="6">
        <v>3961</v>
      </c>
      <c r="C3964" t="str">
        <f>INDEX(state,MATCH(Bonus_StatAn!$B3964,Analysis!$A:$A,0))</f>
        <v>failed</v>
      </c>
      <c r="D3964" s="6">
        <f>INDEX(backers,MATCH(Bonus_StatAn!$B3964,Analysis!$A:$A,0))</f>
        <v>2</v>
      </c>
      <c r="E3964" t="b">
        <f t="shared" si="244"/>
        <v>0</v>
      </c>
      <c r="F3964" t="b">
        <f t="shared" si="245"/>
        <v>1</v>
      </c>
      <c r="G3964" t="str">
        <f t="shared" si="246"/>
        <v/>
      </c>
      <c r="H3964">
        <f t="shared" si="247"/>
        <v>2</v>
      </c>
    </row>
    <row r="3965" spans="2:8" x14ac:dyDescent="0.35">
      <c r="B3965" s="6">
        <v>3962</v>
      </c>
      <c r="C3965" t="str">
        <f>INDEX(state,MATCH(Bonus_StatAn!$B3965,Analysis!$A:$A,0))</f>
        <v>failed</v>
      </c>
      <c r="D3965" s="6">
        <f>INDEX(backers,MATCH(Bonus_StatAn!$B3965,Analysis!$A:$A,0))</f>
        <v>3</v>
      </c>
      <c r="E3965" t="b">
        <f t="shared" si="244"/>
        <v>0</v>
      </c>
      <c r="F3965" t="b">
        <f t="shared" si="245"/>
        <v>1</v>
      </c>
      <c r="G3965" t="str">
        <f t="shared" si="246"/>
        <v/>
      </c>
      <c r="H3965">
        <f t="shared" si="247"/>
        <v>3</v>
      </c>
    </row>
    <row r="3966" spans="2:8" x14ac:dyDescent="0.35">
      <c r="B3966" s="6">
        <v>3963</v>
      </c>
      <c r="C3966" t="str">
        <f>INDEX(state,MATCH(Bonus_StatAn!$B3966,Analysis!$A:$A,0))</f>
        <v>failed</v>
      </c>
      <c r="D3966" s="6">
        <f>INDEX(backers,MATCH(Bonus_StatAn!$B3966,Analysis!$A:$A,0))</f>
        <v>0</v>
      </c>
      <c r="E3966" t="b">
        <f t="shared" si="244"/>
        <v>0</v>
      </c>
      <c r="F3966" t="b">
        <f t="shared" si="245"/>
        <v>1</v>
      </c>
      <c r="G3966" t="str">
        <f t="shared" si="246"/>
        <v/>
      </c>
      <c r="H3966">
        <f t="shared" si="247"/>
        <v>0</v>
      </c>
    </row>
    <row r="3967" spans="2:8" x14ac:dyDescent="0.35">
      <c r="B3967" s="6">
        <v>3964</v>
      </c>
      <c r="C3967" t="str">
        <f>INDEX(state,MATCH(Bonus_StatAn!$B3967,Analysis!$A:$A,0))</f>
        <v>failed</v>
      </c>
      <c r="D3967" s="6">
        <f>INDEX(backers,MATCH(Bonus_StatAn!$B3967,Analysis!$A:$A,0))</f>
        <v>3</v>
      </c>
      <c r="E3967" t="b">
        <f t="shared" si="244"/>
        <v>0</v>
      </c>
      <c r="F3967" t="b">
        <f t="shared" si="245"/>
        <v>1</v>
      </c>
      <c r="G3967" t="str">
        <f t="shared" si="246"/>
        <v/>
      </c>
      <c r="H3967">
        <f t="shared" si="247"/>
        <v>3</v>
      </c>
    </row>
    <row r="3968" spans="2:8" x14ac:dyDescent="0.35">
      <c r="B3968" s="6">
        <v>3965</v>
      </c>
      <c r="C3968" t="str">
        <f>INDEX(state,MATCH(Bonus_StatAn!$B3968,Analysis!$A:$A,0))</f>
        <v>failed</v>
      </c>
      <c r="D3968" s="6">
        <f>INDEX(backers,MATCH(Bonus_StatAn!$B3968,Analysis!$A:$A,0))</f>
        <v>4</v>
      </c>
      <c r="E3968" t="b">
        <f t="shared" si="244"/>
        <v>0</v>
      </c>
      <c r="F3968" t="b">
        <f t="shared" si="245"/>
        <v>1</v>
      </c>
      <c r="G3968" t="str">
        <f t="shared" si="246"/>
        <v/>
      </c>
      <c r="H3968">
        <f t="shared" si="247"/>
        <v>4</v>
      </c>
    </row>
    <row r="3969" spans="2:8" x14ac:dyDescent="0.35">
      <c r="B3969" s="6">
        <v>3966</v>
      </c>
      <c r="C3969" t="str">
        <f>INDEX(state,MATCH(Bonus_StatAn!$B3969,Analysis!$A:$A,0))</f>
        <v>failed</v>
      </c>
      <c r="D3969" s="6">
        <f>INDEX(backers,MATCH(Bonus_StatAn!$B3969,Analysis!$A:$A,0))</f>
        <v>2</v>
      </c>
      <c r="E3969" t="b">
        <f t="shared" si="244"/>
        <v>0</v>
      </c>
      <c r="F3969" t="b">
        <f t="shared" si="245"/>
        <v>1</v>
      </c>
      <c r="G3969" t="str">
        <f t="shared" si="246"/>
        <v/>
      </c>
      <c r="H3969">
        <f t="shared" si="247"/>
        <v>2</v>
      </c>
    </row>
    <row r="3970" spans="2:8" x14ac:dyDescent="0.35">
      <c r="B3970" s="6">
        <v>3967</v>
      </c>
      <c r="C3970" t="str">
        <f>INDEX(state,MATCH(Bonus_StatAn!$B3970,Analysis!$A:$A,0))</f>
        <v>failed</v>
      </c>
      <c r="D3970" s="6">
        <f>INDEX(backers,MATCH(Bonus_StatAn!$B3970,Analysis!$A:$A,0))</f>
        <v>10</v>
      </c>
      <c r="E3970" t="b">
        <f t="shared" si="244"/>
        <v>0</v>
      </c>
      <c r="F3970" t="b">
        <f t="shared" si="245"/>
        <v>1</v>
      </c>
      <c r="G3970" t="str">
        <f t="shared" si="246"/>
        <v/>
      </c>
      <c r="H3970">
        <f t="shared" si="247"/>
        <v>10</v>
      </c>
    </row>
    <row r="3971" spans="2:8" x14ac:dyDescent="0.35">
      <c r="B3971" s="6">
        <v>3968</v>
      </c>
      <c r="C3971" t="str">
        <f>INDEX(state,MATCH(Bonus_StatAn!$B3971,Analysis!$A:$A,0))</f>
        <v>failed</v>
      </c>
      <c r="D3971" s="6">
        <f>INDEX(backers,MATCH(Bonus_StatAn!$B3971,Analysis!$A:$A,0))</f>
        <v>11</v>
      </c>
      <c r="E3971" t="b">
        <f t="shared" si="244"/>
        <v>0</v>
      </c>
      <c r="F3971" t="b">
        <f t="shared" si="245"/>
        <v>1</v>
      </c>
      <c r="G3971" t="str">
        <f t="shared" si="246"/>
        <v/>
      </c>
      <c r="H3971">
        <f t="shared" si="247"/>
        <v>11</v>
      </c>
    </row>
    <row r="3972" spans="2:8" x14ac:dyDescent="0.35">
      <c r="B3972" s="6">
        <v>3969</v>
      </c>
      <c r="C3972" t="str">
        <f>INDEX(state,MATCH(Bonus_StatAn!$B3972,Analysis!$A:$A,0))</f>
        <v>failed</v>
      </c>
      <c r="D3972" s="6">
        <f>INDEX(backers,MATCH(Bonus_StatAn!$B3972,Analysis!$A:$A,0))</f>
        <v>6</v>
      </c>
      <c r="E3972" t="b">
        <f t="shared" ref="E3972:E4035" si="248">$C3972="successful"</f>
        <v>0</v>
      </c>
      <c r="F3972" t="b">
        <f t="shared" ref="F3972:F4035" si="249">OR($C3972="canceled", $C3972="failed")</f>
        <v>1</v>
      </c>
      <c r="G3972" t="str">
        <f t="shared" ref="G3972:G4035" si="250">IF($E3972, D3972, "")</f>
        <v/>
      </c>
      <c r="H3972">
        <f t="shared" ref="H3972:H4035" si="251">IF(F3972, D3972, "")</f>
        <v>6</v>
      </c>
    </row>
    <row r="3973" spans="2:8" x14ac:dyDescent="0.35">
      <c r="B3973" s="6">
        <v>3970</v>
      </c>
      <c r="C3973" t="str">
        <f>INDEX(state,MATCH(Bonus_StatAn!$B3973,Analysis!$A:$A,0))</f>
        <v>failed</v>
      </c>
      <c r="D3973" s="6">
        <f>INDEX(backers,MATCH(Bonus_StatAn!$B3973,Analysis!$A:$A,0))</f>
        <v>2</v>
      </c>
      <c r="E3973" t="b">
        <f t="shared" si="248"/>
        <v>0</v>
      </c>
      <c r="F3973" t="b">
        <f t="shared" si="249"/>
        <v>1</v>
      </c>
      <c r="G3973" t="str">
        <f t="shared" si="250"/>
        <v/>
      </c>
      <c r="H3973">
        <f t="shared" si="251"/>
        <v>2</v>
      </c>
    </row>
    <row r="3974" spans="2:8" x14ac:dyDescent="0.35">
      <c r="B3974" s="6">
        <v>3971</v>
      </c>
      <c r="C3974" t="str">
        <f>INDEX(state,MATCH(Bonus_StatAn!$B3974,Analysis!$A:$A,0))</f>
        <v>failed</v>
      </c>
      <c r="D3974" s="6">
        <f>INDEX(backers,MATCH(Bonus_StatAn!$B3974,Analysis!$A:$A,0))</f>
        <v>6</v>
      </c>
      <c r="E3974" t="b">
        <f t="shared" si="248"/>
        <v>0</v>
      </c>
      <c r="F3974" t="b">
        <f t="shared" si="249"/>
        <v>1</v>
      </c>
      <c r="G3974" t="str">
        <f t="shared" si="250"/>
        <v/>
      </c>
      <c r="H3974">
        <f t="shared" si="251"/>
        <v>6</v>
      </c>
    </row>
    <row r="3975" spans="2:8" x14ac:dyDescent="0.35">
      <c r="B3975" s="6">
        <v>3972</v>
      </c>
      <c r="C3975" t="str">
        <f>INDEX(state,MATCH(Bonus_StatAn!$B3975,Analysis!$A:$A,0))</f>
        <v>failed</v>
      </c>
      <c r="D3975" s="6">
        <f>INDEX(backers,MATCH(Bonus_StatAn!$B3975,Analysis!$A:$A,0))</f>
        <v>8</v>
      </c>
      <c r="E3975" t="b">
        <f t="shared" si="248"/>
        <v>0</v>
      </c>
      <c r="F3975" t="b">
        <f t="shared" si="249"/>
        <v>1</v>
      </c>
      <c r="G3975" t="str">
        <f t="shared" si="250"/>
        <v/>
      </c>
      <c r="H3975">
        <f t="shared" si="251"/>
        <v>8</v>
      </c>
    </row>
    <row r="3976" spans="2:8" x14ac:dyDescent="0.35">
      <c r="B3976" s="6">
        <v>3973</v>
      </c>
      <c r="C3976" t="str">
        <f>INDEX(state,MATCH(Bonus_StatAn!$B3976,Analysis!$A:$A,0))</f>
        <v>failed</v>
      </c>
      <c r="D3976" s="6">
        <f>INDEX(backers,MATCH(Bonus_StatAn!$B3976,Analysis!$A:$A,0))</f>
        <v>37</v>
      </c>
      <c r="E3976" t="b">
        <f t="shared" si="248"/>
        <v>0</v>
      </c>
      <c r="F3976" t="b">
        <f t="shared" si="249"/>
        <v>1</v>
      </c>
      <c r="G3976" t="str">
        <f t="shared" si="250"/>
        <v/>
      </c>
      <c r="H3976">
        <f t="shared" si="251"/>
        <v>37</v>
      </c>
    </row>
    <row r="3977" spans="2:8" x14ac:dyDescent="0.35">
      <c r="B3977" s="6">
        <v>3974</v>
      </c>
      <c r="C3977" t="str">
        <f>INDEX(state,MATCH(Bonus_StatAn!$B3977,Analysis!$A:$A,0))</f>
        <v>failed</v>
      </c>
      <c r="D3977" s="6">
        <f>INDEX(backers,MATCH(Bonus_StatAn!$B3977,Analysis!$A:$A,0))</f>
        <v>11</v>
      </c>
      <c r="E3977" t="b">
        <f t="shared" si="248"/>
        <v>0</v>
      </c>
      <c r="F3977" t="b">
        <f t="shared" si="249"/>
        <v>1</v>
      </c>
      <c r="G3977" t="str">
        <f t="shared" si="250"/>
        <v/>
      </c>
      <c r="H3977">
        <f t="shared" si="251"/>
        <v>11</v>
      </c>
    </row>
    <row r="3978" spans="2:8" x14ac:dyDescent="0.35">
      <c r="B3978" s="6">
        <v>3975</v>
      </c>
      <c r="C3978" t="str">
        <f>INDEX(state,MATCH(Bonus_StatAn!$B3978,Analysis!$A:$A,0))</f>
        <v>failed</v>
      </c>
      <c r="D3978" s="6">
        <f>INDEX(backers,MATCH(Bonus_StatAn!$B3978,Analysis!$A:$A,0))</f>
        <v>0</v>
      </c>
      <c r="E3978" t="b">
        <f t="shared" si="248"/>
        <v>0</v>
      </c>
      <c r="F3978" t="b">
        <f t="shared" si="249"/>
        <v>1</v>
      </c>
      <c r="G3978" t="str">
        <f t="shared" si="250"/>
        <v/>
      </c>
      <c r="H3978">
        <f t="shared" si="251"/>
        <v>0</v>
      </c>
    </row>
    <row r="3979" spans="2:8" x14ac:dyDescent="0.35">
      <c r="B3979" s="6">
        <v>3976</v>
      </c>
      <c r="C3979" t="str">
        <f>INDEX(state,MATCH(Bonus_StatAn!$B3979,Analysis!$A:$A,0))</f>
        <v>failed</v>
      </c>
      <c r="D3979" s="6">
        <f>INDEX(backers,MATCH(Bonus_StatAn!$B3979,Analysis!$A:$A,0))</f>
        <v>10</v>
      </c>
      <c r="E3979" t="b">
        <f t="shared" si="248"/>
        <v>0</v>
      </c>
      <c r="F3979" t="b">
        <f t="shared" si="249"/>
        <v>1</v>
      </c>
      <c r="G3979" t="str">
        <f t="shared" si="250"/>
        <v/>
      </c>
      <c r="H3979">
        <f t="shared" si="251"/>
        <v>10</v>
      </c>
    </row>
    <row r="3980" spans="2:8" x14ac:dyDescent="0.35">
      <c r="B3980" s="6">
        <v>3977</v>
      </c>
      <c r="C3980" t="str">
        <f>INDEX(state,MATCH(Bonus_StatAn!$B3980,Analysis!$A:$A,0))</f>
        <v>failed</v>
      </c>
      <c r="D3980" s="6">
        <f>INDEX(backers,MATCH(Bonus_StatAn!$B3980,Analysis!$A:$A,0))</f>
        <v>6</v>
      </c>
      <c r="E3980" t="b">
        <f t="shared" si="248"/>
        <v>0</v>
      </c>
      <c r="F3980" t="b">
        <f t="shared" si="249"/>
        <v>1</v>
      </c>
      <c r="G3980" t="str">
        <f t="shared" si="250"/>
        <v/>
      </c>
      <c r="H3980">
        <f t="shared" si="251"/>
        <v>6</v>
      </c>
    </row>
    <row r="3981" spans="2:8" x14ac:dyDescent="0.35">
      <c r="B3981" s="6">
        <v>3978</v>
      </c>
      <c r="C3981" t="str">
        <f>INDEX(state,MATCH(Bonus_StatAn!$B3981,Analysis!$A:$A,0))</f>
        <v>failed</v>
      </c>
      <c r="D3981" s="6">
        <f>INDEX(backers,MATCH(Bonus_StatAn!$B3981,Analysis!$A:$A,0))</f>
        <v>8</v>
      </c>
      <c r="E3981" t="b">
        <f t="shared" si="248"/>
        <v>0</v>
      </c>
      <c r="F3981" t="b">
        <f t="shared" si="249"/>
        <v>1</v>
      </c>
      <c r="G3981" t="str">
        <f t="shared" si="250"/>
        <v/>
      </c>
      <c r="H3981">
        <f t="shared" si="251"/>
        <v>8</v>
      </c>
    </row>
    <row r="3982" spans="2:8" x14ac:dyDescent="0.35">
      <c r="B3982" s="6">
        <v>3979</v>
      </c>
      <c r="C3982" t="str">
        <f>INDEX(state,MATCH(Bonus_StatAn!$B3982,Analysis!$A:$A,0))</f>
        <v>failed</v>
      </c>
      <c r="D3982" s="6">
        <f>INDEX(backers,MATCH(Bonus_StatAn!$B3982,Analysis!$A:$A,0))</f>
        <v>6</v>
      </c>
      <c r="E3982" t="b">
        <f t="shared" si="248"/>
        <v>0</v>
      </c>
      <c r="F3982" t="b">
        <f t="shared" si="249"/>
        <v>1</v>
      </c>
      <c r="G3982" t="str">
        <f t="shared" si="250"/>
        <v/>
      </c>
      <c r="H3982">
        <f t="shared" si="251"/>
        <v>6</v>
      </c>
    </row>
    <row r="3983" spans="2:8" x14ac:dyDescent="0.35">
      <c r="B3983" s="6">
        <v>3980</v>
      </c>
      <c r="C3983" t="str">
        <f>INDEX(state,MATCH(Bonus_StatAn!$B3983,Analysis!$A:$A,0))</f>
        <v>failed</v>
      </c>
      <c r="D3983" s="6">
        <f>INDEX(backers,MATCH(Bonus_StatAn!$B3983,Analysis!$A:$A,0))</f>
        <v>7</v>
      </c>
      <c r="E3983" t="b">
        <f t="shared" si="248"/>
        <v>0</v>
      </c>
      <c r="F3983" t="b">
        <f t="shared" si="249"/>
        <v>1</v>
      </c>
      <c r="G3983" t="str">
        <f t="shared" si="250"/>
        <v/>
      </c>
      <c r="H3983">
        <f t="shared" si="251"/>
        <v>7</v>
      </c>
    </row>
    <row r="3984" spans="2:8" x14ac:dyDescent="0.35">
      <c r="B3984" s="6">
        <v>3981</v>
      </c>
      <c r="C3984" t="str">
        <f>INDEX(state,MATCH(Bonus_StatAn!$B3984,Analysis!$A:$A,0))</f>
        <v>failed</v>
      </c>
      <c r="D3984" s="6">
        <f>INDEX(backers,MATCH(Bonus_StatAn!$B3984,Analysis!$A:$A,0))</f>
        <v>7</v>
      </c>
      <c r="E3984" t="b">
        <f t="shared" si="248"/>
        <v>0</v>
      </c>
      <c r="F3984" t="b">
        <f t="shared" si="249"/>
        <v>1</v>
      </c>
      <c r="G3984" t="str">
        <f t="shared" si="250"/>
        <v/>
      </c>
      <c r="H3984">
        <f t="shared" si="251"/>
        <v>7</v>
      </c>
    </row>
    <row r="3985" spans="2:8" x14ac:dyDescent="0.35">
      <c r="B3985" s="6">
        <v>3982</v>
      </c>
      <c r="C3985" t="str">
        <f>INDEX(state,MATCH(Bonus_StatAn!$B3985,Analysis!$A:$A,0))</f>
        <v>failed</v>
      </c>
      <c r="D3985" s="6">
        <f>INDEX(backers,MATCH(Bonus_StatAn!$B3985,Analysis!$A:$A,0))</f>
        <v>5</v>
      </c>
      <c r="E3985" t="b">
        <f t="shared" si="248"/>
        <v>0</v>
      </c>
      <c r="F3985" t="b">
        <f t="shared" si="249"/>
        <v>1</v>
      </c>
      <c r="G3985" t="str">
        <f t="shared" si="250"/>
        <v/>
      </c>
      <c r="H3985">
        <f t="shared" si="251"/>
        <v>5</v>
      </c>
    </row>
    <row r="3986" spans="2:8" x14ac:dyDescent="0.35">
      <c r="B3986" s="6">
        <v>3983</v>
      </c>
      <c r="C3986" t="str">
        <f>INDEX(state,MATCH(Bonus_StatAn!$B3986,Analysis!$A:$A,0))</f>
        <v>failed</v>
      </c>
      <c r="D3986" s="6">
        <f>INDEX(backers,MATCH(Bonus_StatAn!$B3986,Analysis!$A:$A,0))</f>
        <v>46</v>
      </c>
      <c r="E3986" t="b">
        <f t="shared" si="248"/>
        <v>0</v>
      </c>
      <c r="F3986" t="b">
        <f t="shared" si="249"/>
        <v>1</v>
      </c>
      <c r="G3986" t="str">
        <f t="shared" si="250"/>
        <v/>
      </c>
      <c r="H3986">
        <f t="shared" si="251"/>
        <v>46</v>
      </c>
    </row>
    <row r="3987" spans="2:8" x14ac:dyDescent="0.35">
      <c r="B3987" s="6">
        <v>3984</v>
      </c>
      <c r="C3987" t="str">
        <f>INDEX(state,MATCH(Bonus_StatAn!$B3987,Analysis!$A:$A,0))</f>
        <v>failed</v>
      </c>
      <c r="D3987" s="6">
        <f>INDEX(backers,MATCH(Bonus_StatAn!$B3987,Analysis!$A:$A,0))</f>
        <v>10</v>
      </c>
      <c r="E3987" t="b">
        <f t="shared" si="248"/>
        <v>0</v>
      </c>
      <c r="F3987" t="b">
        <f t="shared" si="249"/>
        <v>1</v>
      </c>
      <c r="G3987" t="str">
        <f t="shared" si="250"/>
        <v/>
      </c>
      <c r="H3987">
        <f t="shared" si="251"/>
        <v>10</v>
      </c>
    </row>
    <row r="3988" spans="2:8" x14ac:dyDescent="0.35">
      <c r="B3988" s="6">
        <v>3985</v>
      </c>
      <c r="C3988" t="str">
        <f>INDEX(state,MATCH(Bonus_StatAn!$B3988,Analysis!$A:$A,0))</f>
        <v>failed</v>
      </c>
      <c r="D3988" s="6">
        <f>INDEX(backers,MATCH(Bonus_StatAn!$B3988,Analysis!$A:$A,0))</f>
        <v>19</v>
      </c>
      <c r="E3988" t="b">
        <f t="shared" si="248"/>
        <v>0</v>
      </c>
      <c r="F3988" t="b">
        <f t="shared" si="249"/>
        <v>1</v>
      </c>
      <c r="G3988" t="str">
        <f t="shared" si="250"/>
        <v/>
      </c>
      <c r="H3988">
        <f t="shared" si="251"/>
        <v>19</v>
      </c>
    </row>
    <row r="3989" spans="2:8" x14ac:dyDescent="0.35">
      <c r="B3989" s="6">
        <v>3986</v>
      </c>
      <c r="C3989" t="str">
        <f>INDEX(state,MATCH(Bonus_StatAn!$B3989,Analysis!$A:$A,0))</f>
        <v>failed</v>
      </c>
      <c r="D3989" s="6">
        <f>INDEX(backers,MATCH(Bonus_StatAn!$B3989,Analysis!$A:$A,0))</f>
        <v>13</v>
      </c>
      <c r="E3989" t="b">
        <f t="shared" si="248"/>
        <v>0</v>
      </c>
      <c r="F3989" t="b">
        <f t="shared" si="249"/>
        <v>1</v>
      </c>
      <c r="G3989" t="str">
        <f t="shared" si="250"/>
        <v/>
      </c>
      <c r="H3989">
        <f t="shared" si="251"/>
        <v>13</v>
      </c>
    </row>
    <row r="3990" spans="2:8" x14ac:dyDescent="0.35">
      <c r="B3990" s="6">
        <v>3987</v>
      </c>
      <c r="C3990" t="str">
        <f>INDEX(state,MATCH(Bonus_StatAn!$B3990,Analysis!$A:$A,0))</f>
        <v>failed</v>
      </c>
      <c r="D3990" s="6">
        <f>INDEX(backers,MATCH(Bonus_StatAn!$B3990,Analysis!$A:$A,0))</f>
        <v>13</v>
      </c>
      <c r="E3990" t="b">
        <f t="shared" si="248"/>
        <v>0</v>
      </c>
      <c r="F3990" t="b">
        <f t="shared" si="249"/>
        <v>1</v>
      </c>
      <c r="G3990" t="str">
        <f t="shared" si="250"/>
        <v/>
      </c>
      <c r="H3990">
        <f t="shared" si="251"/>
        <v>13</v>
      </c>
    </row>
    <row r="3991" spans="2:8" x14ac:dyDescent="0.35">
      <c r="B3991" s="6">
        <v>3988</v>
      </c>
      <c r="C3991" t="str">
        <f>INDEX(state,MATCH(Bonus_StatAn!$B3991,Analysis!$A:$A,0))</f>
        <v>failed</v>
      </c>
      <c r="D3991" s="6">
        <f>INDEX(backers,MATCH(Bonus_StatAn!$B3991,Analysis!$A:$A,0))</f>
        <v>4</v>
      </c>
      <c r="E3991" t="b">
        <f t="shared" si="248"/>
        <v>0</v>
      </c>
      <c r="F3991" t="b">
        <f t="shared" si="249"/>
        <v>1</v>
      </c>
      <c r="G3991" t="str">
        <f t="shared" si="250"/>
        <v/>
      </c>
      <c r="H3991">
        <f t="shared" si="251"/>
        <v>4</v>
      </c>
    </row>
    <row r="3992" spans="2:8" x14ac:dyDescent="0.35">
      <c r="B3992" s="6">
        <v>3989</v>
      </c>
      <c r="C3992" t="str">
        <f>INDEX(state,MATCH(Bonus_StatAn!$B3992,Analysis!$A:$A,0))</f>
        <v>failed</v>
      </c>
      <c r="D3992" s="6">
        <f>INDEX(backers,MATCH(Bonus_StatAn!$B3992,Analysis!$A:$A,0))</f>
        <v>0</v>
      </c>
      <c r="E3992" t="b">
        <f t="shared" si="248"/>
        <v>0</v>
      </c>
      <c r="F3992" t="b">
        <f t="shared" si="249"/>
        <v>1</v>
      </c>
      <c r="G3992" t="str">
        <f t="shared" si="250"/>
        <v/>
      </c>
      <c r="H3992">
        <f t="shared" si="251"/>
        <v>0</v>
      </c>
    </row>
    <row r="3993" spans="2:8" x14ac:dyDescent="0.35">
      <c r="B3993" s="6">
        <v>3990</v>
      </c>
      <c r="C3993" t="str">
        <f>INDEX(state,MATCH(Bonus_StatAn!$B3993,Analysis!$A:$A,0))</f>
        <v>failed</v>
      </c>
      <c r="D3993" s="6">
        <f>INDEX(backers,MATCH(Bonus_StatAn!$B3993,Analysis!$A:$A,0))</f>
        <v>3</v>
      </c>
      <c r="E3993" t="b">
        <f t="shared" si="248"/>
        <v>0</v>
      </c>
      <c r="F3993" t="b">
        <f t="shared" si="249"/>
        <v>1</v>
      </c>
      <c r="G3993" t="str">
        <f t="shared" si="250"/>
        <v/>
      </c>
      <c r="H3993">
        <f t="shared" si="251"/>
        <v>3</v>
      </c>
    </row>
    <row r="3994" spans="2:8" x14ac:dyDescent="0.35">
      <c r="B3994" s="6">
        <v>3991</v>
      </c>
      <c r="C3994" t="str">
        <f>INDEX(state,MATCH(Bonus_StatAn!$B3994,Analysis!$A:$A,0))</f>
        <v>failed</v>
      </c>
      <c r="D3994" s="6">
        <f>INDEX(backers,MATCH(Bonus_StatAn!$B3994,Analysis!$A:$A,0))</f>
        <v>1</v>
      </c>
      <c r="E3994" t="b">
        <f t="shared" si="248"/>
        <v>0</v>
      </c>
      <c r="F3994" t="b">
        <f t="shared" si="249"/>
        <v>1</v>
      </c>
      <c r="G3994" t="str">
        <f t="shared" si="250"/>
        <v/>
      </c>
      <c r="H3994">
        <f t="shared" si="251"/>
        <v>1</v>
      </c>
    </row>
    <row r="3995" spans="2:8" x14ac:dyDescent="0.35">
      <c r="B3995" s="6">
        <v>3992</v>
      </c>
      <c r="C3995" t="str">
        <f>INDEX(state,MATCH(Bonus_StatAn!$B3995,Analysis!$A:$A,0))</f>
        <v>failed</v>
      </c>
      <c r="D3995" s="6">
        <f>INDEX(backers,MATCH(Bonus_StatAn!$B3995,Analysis!$A:$A,0))</f>
        <v>9</v>
      </c>
      <c r="E3995" t="b">
        <f t="shared" si="248"/>
        <v>0</v>
      </c>
      <c r="F3995" t="b">
        <f t="shared" si="249"/>
        <v>1</v>
      </c>
      <c r="G3995" t="str">
        <f t="shared" si="250"/>
        <v/>
      </c>
      <c r="H3995">
        <f t="shared" si="251"/>
        <v>9</v>
      </c>
    </row>
    <row r="3996" spans="2:8" x14ac:dyDescent="0.35">
      <c r="B3996" s="6">
        <v>3993</v>
      </c>
      <c r="C3996" t="str">
        <f>INDEX(state,MATCH(Bonus_StatAn!$B3996,Analysis!$A:$A,0))</f>
        <v>failed</v>
      </c>
      <c r="D3996" s="6">
        <f>INDEX(backers,MATCH(Bonus_StatAn!$B3996,Analysis!$A:$A,0))</f>
        <v>1</v>
      </c>
      <c r="E3996" t="b">
        <f t="shared" si="248"/>
        <v>0</v>
      </c>
      <c r="F3996" t="b">
        <f t="shared" si="249"/>
        <v>1</v>
      </c>
      <c r="G3996" t="str">
        <f t="shared" si="250"/>
        <v/>
      </c>
      <c r="H3996">
        <f t="shared" si="251"/>
        <v>1</v>
      </c>
    </row>
    <row r="3997" spans="2:8" x14ac:dyDescent="0.35">
      <c r="B3997" s="6">
        <v>3994</v>
      </c>
      <c r="C3997" t="str">
        <f>INDEX(state,MATCH(Bonus_StatAn!$B3997,Analysis!$A:$A,0))</f>
        <v>failed</v>
      </c>
      <c r="D3997" s="6">
        <f>INDEX(backers,MATCH(Bonus_StatAn!$B3997,Analysis!$A:$A,0))</f>
        <v>1</v>
      </c>
      <c r="E3997" t="b">
        <f t="shared" si="248"/>
        <v>0</v>
      </c>
      <c r="F3997" t="b">
        <f t="shared" si="249"/>
        <v>1</v>
      </c>
      <c r="G3997" t="str">
        <f t="shared" si="250"/>
        <v/>
      </c>
      <c r="H3997">
        <f t="shared" si="251"/>
        <v>1</v>
      </c>
    </row>
    <row r="3998" spans="2:8" x14ac:dyDescent="0.35">
      <c r="B3998" s="6">
        <v>3995</v>
      </c>
      <c r="C3998" t="str">
        <f>INDEX(state,MATCH(Bonus_StatAn!$B3998,Analysis!$A:$A,0))</f>
        <v>failed</v>
      </c>
      <c r="D3998" s="6">
        <f>INDEX(backers,MATCH(Bonus_StatAn!$B3998,Analysis!$A:$A,0))</f>
        <v>4</v>
      </c>
      <c r="E3998" t="b">
        <f t="shared" si="248"/>
        <v>0</v>
      </c>
      <c r="F3998" t="b">
        <f t="shared" si="249"/>
        <v>1</v>
      </c>
      <c r="G3998" t="str">
        <f t="shared" si="250"/>
        <v/>
      </c>
      <c r="H3998">
        <f t="shared" si="251"/>
        <v>4</v>
      </c>
    </row>
    <row r="3999" spans="2:8" x14ac:dyDescent="0.35">
      <c r="B3999" s="6">
        <v>3996</v>
      </c>
      <c r="C3999" t="str">
        <f>INDEX(state,MATCH(Bonus_StatAn!$B3999,Analysis!$A:$A,0))</f>
        <v>failed</v>
      </c>
      <c r="D3999" s="6">
        <f>INDEX(backers,MATCH(Bonus_StatAn!$B3999,Analysis!$A:$A,0))</f>
        <v>17</v>
      </c>
      <c r="E3999" t="b">
        <f t="shared" si="248"/>
        <v>0</v>
      </c>
      <c r="F3999" t="b">
        <f t="shared" si="249"/>
        <v>1</v>
      </c>
      <c r="G3999" t="str">
        <f t="shared" si="250"/>
        <v/>
      </c>
      <c r="H3999">
        <f t="shared" si="251"/>
        <v>17</v>
      </c>
    </row>
    <row r="4000" spans="2:8" x14ac:dyDescent="0.35">
      <c r="B4000" s="6">
        <v>3997</v>
      </c>
      <c r="C4000" t="str">
        <f>INDEX(state,MATCH(Bonus_StatAn!$B4000,Analysis!$A:$A,0))</f>
        <v>failed</v>
      </c>
      <c r="D4000" s="6">
        <f>INDEX(backers,MATCH(Bonus_StatAn!$B4000,Analysis!$A:$A,0))</f>
        <v>0</v>
      </c>
      <c r="E4000" t="b">
        <f t="shared" si="248"/>
        <v>0</v>
      </c>
      <c r="F4000" t="b">
        <f t="shared" si="249"/>
        <v>1</v>
      </c>
      <c r="G4000" t="str">
        <f t="shared" si="250"/>
        <v/>
      </c>
      <c r="H4000">
        <f t="shared" si="251"/>
        <v>0</v>
      </c>
    </row>
    <row r="4001" spans="2:8" x14ac:dyDescent="0.35">
      <c r="B4001" s="6">
        <v>3998</v>
      </c>
      <c r="C4001" t="str">
        <f>INDEX(state,MATCH(Bonus_StatAn!$B4001,Analysis!$A:$A,0))</f>
        <v>failed</v>
      </c>
      <c r="D4001" s="6">
        <f>INDEX(backers,MATCH(Bonus_StatAn!$B4001,Analysis!$A:$A,0))</f>
        <v>12</v>
      </c>
      <c r="E4001" t="b">
        <f t="shared" si="248"/>
        <v>0</v>
      </c>
      <c r="F4001" t="b">
        <f t="shared" si="249"/>
        <v>1</v>
      </c>
      <c r="G4001" t="str">
        <f t="shared" si="250"/>
        <v/>
      </c>
      <c r="H4001">
        <f t="shared" si="251"/>
        <v>12</v>
      </c>
    </row>
    <row r="4002" spans="2:8" x14ac:dyDescent="0.35">
      <c r="B4002" s="6">
        <v>3999</v>
      </c>
      <c r="C4002" t="str">
        <f>INDEX(state,MATCH(Bonus_StatAn!$B4002,Analysis!$A:$A,0))</f>
        <v>failed</v>
      </c>
      <c r="D4002" s="6">
        <f>INDEX(backers,MATCH(Bonus_StatAn!$B4002,Analysis!$A:$A,0))</f>
        <v>14</v>
      </c>
      <c r="E4002" t="b">
        <f t="shared" si="248"/>
        <v>0</v>
      </c>
      <c r="F4002" t="b">
        <f t="shared" si="249"/>
        <v>1</v>
      </c>
      <c r="G4002" t="str">
        <f t="shared" si="250"/>
        <v/>
      </c>
      <c r="H4002">
        <f t="shared" si="251"/>
        <v>14</v>
      </c>
    </row>
    <row r="4003" spans="2:8" x14ac:dyDescent="0.35">
      <c r="B4003" s="6">
        <v>4000</v>
      </c>
      <c r="C4003" t="str">
        <f>INDEX(state,MATCH(Bonus_StatAn!$B4003,Analysis!$A:$A,0))</f>
        <v>failed</v>
      </c>
      <c r="D4003" s="6">
        <f>INDEX(backers,MATCH(Bonus_StatAn!$B4003,Analysis!$A:$A,0))</f>
        <v>1</v>
      </c>
      <c r="E4003" t="b">
        <f t="shared" si="248"/>
        <v>0</v>
      </c>
      <c r="F4003" t="b">
        <f t="shared" si="249"/>
        <v>1</v>
      </c>
      <c r="G4003" t="str">
        <f t="shared" si="250"/>
        <v/>
      </c>
      <c r="H4003">
        <f t="shared" si="251"/>
        <v>1</v>
      </c>
    </row>
    <row r="4004" spans="2:8" x14ac:dyDescent="0.35">
      <c r="B4004" s="6">
        <v>4001</v>
      </c>
      <c r="C4004" t="str">
        <f>INDEX(state,MATCH(Bonus_StatAn!$B4004,Analysis!$A:$A,0))</f>
        <v>failed</v>
      </c>
      <c r="D4004" s="6">
        <f>INDEX(backers,MATCH(Bonus_StatAn!$B4004,Analysis!$A:$A,0))</f>
        <v>14</v>
      </c>
      <c r="E4004" t="b">
        <f t="shared" si="248"/>
        <v>0</v>
      </c>
      <c r="F4004" t="b">
        <f t="shared" si="249"/>
        <v>1</v>
      </c>
      <c r="G4004" t="str">
        <f t="shared" si="250"/>
        <v/>
      </c>
      <c r="H4004">
        <f t="shared" si="251"/>
        <v>14</v>
      </c>
    </row>
    <row r="4005" spans="2:8" x14ac:dyDescent="0.35">
      <c r="B4005" s="6">
        <v>4002</v>
      </c>
      <c r="C4005" t="str">
        <f>INDEX(state,MATCH(Bonus_StatAn!$B4005,Analysis!$A:$A,0))</f>
        <v>failed</v>
      </c>
      <c r="D4005" s="6">
        <f>INDEX(backers,MATCH(Bonus_StatAn!$B4005,Analysis!$A:$A,0))</f>
        <v>4</v>
      </c>
      <c r="E4005" t="b">
        <f t="shared" si="248"/>
        <v>0</v>
      </c>
      <c r="F4005" t="b">
        <f t="shared" si="249"/>
        <v>1</v>
      </c>
      <c r="G4005" t="str">
        <f t="shared" si="250"/>
        <v/>
      </c>
      <c r="H4005">
        <f t="shared" si="251"/>
        <v>4</v>
      </c>
    </row>
    <row r="4006" spans="2:8" x14ac:dyDescent="0.35">
      <c r="B4006" s="6">
        <v>4003</v>
      </c>
      <c r="C4006" t="str">
        <f>INDEX(state,MATCH(Bonus_StatAn!$B4006,Analysis!$A:$A,0))</f>
        <v>failed</v>
      </c>
      <c r="D4006" s="6">
        <f>INDEX(backers,MATCH(Bonus_StatAn!$B4006,Analysis!$A:$A,0))</f>
        <v>2</v>
      </c>
      <c r="E4006" t="b">
        <f t="shared" si="248"/>
        <v>0</v>
      </c>
      <c r="F4006" t="b">
        <f t="shared" si="249"/>
        <v>1</v>
      </c>
      <c r="G4006" t="str">
        <f t="shared" si="250"/>
        <v/>
      </c>
      <c r="H4006">
        <f t="shared" si="251"/>
        <v>2</v>
      </c>
    </row>
    <row r="4007" spans="2:8" x14ac:dyDescent="0.35">
      <c r="B4007" s="6">
        <v>4004</v>
      </c>
      <c r="C4007" t="str">
        <f>INDEX(state,MATCH(Bonus_StatAn!$B4007,Analysis!$A:$A,0))</f>
        <v>failed</v>
      </c>
      <c r="D4007" s="6">
        <f>INDEX(backers,MATCH(Bonus_StatAn!$B4007,Analysis!$A:$A,0))</f>
        <v>1</v>
      </c>
      <c r="E4007" t="b">
        <f t="shared" si="248"/>
        <v>0</v>
      </c>
      <c r="F4007" t="b">
        <f t="shared" si="249"/>
        <v>1</v>
      </c>
      <c r="G4007" t="str">
        <f t="shared" si="250"/>
        <v/>
      </c>
      <c r="H4007">
        <f t="shared" si="251"/>
        <v>1</v>
      </c>
    </row>
    <row r="4008" spans="2:8" x14ac:dyDescent="0.35">
      <c r="B4008" s="6">
        <v>4005</v>
      </c>
      <c r="C4008" t="str">
        <f>INDEX(state,MATCH(Bonus_StatAn!$B4008,Analysis!$A:$A,0))</f>
        <v>failed</v>
      </c>
      <c r="D4008" s="6">
        <f>INDEX(backers,MATCH(Bonus_StatAn!$B4008,Analysis!$A:$A,0))</f>
        <v>2</v>
      </c>
      <c r="E4008" t="b">
        <f t="shared" si="248"/>
        <v>0</v>
      </c>
      <c r="F4008" t="b">
        <f t="shared" si="249"/>
        <v>1</v>
      </c>
      <c r="G4008" t="str">
        <f t="shared" si="250"/>
        <v/>
      </c>
      <c r="H4008">
        <f t="shared" si="251"/>
        <v>2</v>
      </c>
    </row>
    <row r="4009" spans="2:8" x14ac:dyDescent="0.35">
      <c r="B4009" s="6">
        <v>4006</v>
      </c>
      <c r="C4009" t="str">
        <f>INDEX(state,MATCH(Bonus_StatAn!$B4009,Analysis!$A:$A,0))</f>
        <v>failed</v>
      </c>
      <c r="D4009" s="6">
        <f>INDEX(backers,MATCH(Bonus_StatAn!$B4009,Analysis!$A:$A,0))</f>
        <v>1</v>
      </c>
      <c r="E4009" t="b">
        <f t="shared" si="248"/>
        <v>0</v>
      </c>
      <c r="F4009" t="b">
        <f t="shared" si="249"/>
        <v>1</v>
      </c>
      <c r="G4009" t="str">
        <f t="shared" si="250"/>
        <v/>
      </c>
      <c r="H4009">
        <f t="shared" si="251"/>
        <v>1</v>
      </c>
    </row>
    <row r="4010" spans="2:8" x14ac:dyDescent="0.35">
      <c r="B4010" s="6">
        <v>4007</v>
      </c>
      <c r="C4010" t="str">
        <f>INDEX(state,MATCH(Bonus_StatAn!$B4010,Analysis!$A:$A,0))</f>
        <v>failed</v>
      </c>
      <c r="D4010" s="6">
        <f>INDEX(backers,MATCH(Bonus_StatAn!$B4010,Analysis!$A:$A,0))</f>
        <v>1</v>
      </c>
      <c r="E4010" t="b">
        <f t="shared" si="248"/>
        <v>0</v>
      </c>
      <c r="F4010" t="b">
        <f t="shared" si="249"/>
        <v>1</v>
      </c>
      <c r="G4010" t="str">
        <f t="shared" si="250"/>
        <v/>
      </c>
      <c r="H4010">
        <f t="shared" si="251"/>
        <v>1</v>
      </c>
    </row>
    <row r="4011" spans="2:8" x14ac:dyDescent="0.35">
      <c r="B4011" s="6">
        <v>4008</v>
      </c>
      <c r="C4011" t="str">
        <f>INDEX(state,MATCH(Bonus_StatAn!$B4011,Analysis!$A:$A,0))</f>
        <v>failed</v>
      </c>
      <c r="D4011" s="6">
        <f>INDEX(backers,MATCH(Bonus_StatAn!$B4011,Analysis!$A:$A,0))</f>
        <v>4</v>
      </c>
      <c r="E4011" t="b">
        <f t="shared" si="248"/>
        <v>0</v>
      </c>
      <c r="F4011" t="b">
        <f t="shared" si="249"/>
        <v>1</v>
      </c>
      <c r="G4011" t="str">
        <f t="shared" si="250"/>
        <v/>
      </c>
      <c r="H4011">
        <f t="shared" si="251"/>
        <v>4</v>
      </c>
    </row>
    <row r="4012" spans="2:8" x14ac:dyDescent="0.35">
      <c r="B4012" s="6">
        <v>4009</v>
      </c>
      <c r="C4012" t="str">
        <f>INDEX(state,MATCH(Bonus_StatAn!$B4012,Analysis!$A:$A,0))</f>
        <v>failed</v>
      </c>
      <c r="D4012" s="6">
        <f>INDEX(backers,MATCH(Bonus_StatAn!$B4012,Analysis!$A:$A,0))</f>
        <v>3</v>
      </c>
      <c r="E4012" t="b">
        <f t="shared" si="248"/>
        <v>0</v>
      </c>
      <c r="F4012" t="b">
        <f t="shared" si="249"/>
        <v>1</v>
      </c>
      <c r="G4012" t="str">
        <f t="shared" si="250"/>
        <v/>
      </c>
      <c r="H4012">
        <f t="shared" si="251"/>
        <v>3</v>
      </c>
    </row>
    <row r="4013" spans="2:8" x14ac:dyDescent="0.35">
      <c r="B4013" s="6">
        <v>4010</v>
      </c>
      <c r="C4013" t="str">
        <f>INDEX(state,MATCH(Bonus_StatAn!$B4013,Analysis!$A:$A,0))</f>
        <v>failed</v>
      </c>
      <c r="D4013" s="6">
        <f>INDEX(backers,MATCH(Bonus_StatAn!$B4013,Analysis!$A:$A,0))</f>
        <v>38</v>
      </c>
      <c r="E4013" t="b">
        <f t="shared" si="248"/>
        <v>0</v>
      </c>
      <c r="F4013" t="b">
        <f t="shared" si="249"/>
        <v>1</v>
      </c>
      <c r="G4013" t="str">
        <f t="shared" si="250"/>
        <v/>
      </c>
      <c r="H4013">
        <f t="shared" si="251"/>
        <v>38</v>
      </c>
    </row>
    <row r="4014" spans="2:8" x14ac:dyDescent="0.35">
      <c r="B4014" s="6">
        <v>4011</v>
      </c>
      <c r="C4014" t="str">
        <f>INDEX(state,MATCH(Bonus_StatAn!$B4014,Analysis!$A:$A,0))</f>
        <v>failed</v>
      </c>
      <c r="D4014" s="6">
        <f>INDEX(backers,MATCH(Bonus_StatAn!$B4014,Analysis!$A:$A,0))</f>
        <v>4</v>
      </c>
      <c r="E4014" t="b">
        <f t="shared" si="248"/>
        <v>0</v>
      </c>
      <c r="F4014" t="b">
        <f t="shared" si="249"/>
        <v>1</v>
      </c>
      <c r="G4014" t="str">
        <f t="shared" si="250"/>
        <v/>
      </c>
      <c r="H4014">
        <f t="shared" si="251"/>
        <v>4</v>
      </c>
    </row>
    <row r="4015" spans="2:8" x14ac:dyDescent="0.35">
      <c r="B4015" s="6">
        <v>4012</v>
      </c>
      <c r="C4015" t="str">
        <f>INDEX(state,MATCH(Bonus_StatAn!$B4015,Analysis!$A:$A,0))</f>
        <v>failed</v>
      </c>
      <c r="D4015" s="6">
        <f>INDEX(backers,MATCH(Bonus_StatAn!$B4015,Analysis!$A:$A,0))</f>
        <v>0</v>
      </c>
      <c r="E4015" t="b">
        <f t="shared" si="248"/>
        <v>0</v>
      </c>
      <c r="F4015" t="b">
        <f t="shared" si="249"/>
        <v>1</v>
      </c>
      <c r="G4015" t="str">
        <f t="shared" si="250"/>
        <v/>
      </c>
      <c r="H4015">
        <f t="shared" si="251"/>
        <v>0</v>
      </c>
    </row>
    <row r="4016" spans="2:8" x14ac:dyDescent="0.35">
      <c r="B4016" s="6">
        <v>4013</v>
      </c>
      <c r="C4016" t="str">
        <f>INDEX(state,MATCH(Bonus_StatAn!$B4016,Analysis!$A:$A,0))</f>
        <v>failed</v>
      </c>
      <c r="D4016" s="6">
        <f>INDEX(backers,MATCH(Bonus_StatAn!$B4016,Analysis!$A:$A,0))</f>
        <v>2</v>
      </c>
      <c r="E4016" t="b">
        <f t="shared" si="248"/>
        <v>0</v>
      </c>
      <c r="F4016" t="b">
        <f t="shared" si="249"/>
        <v>1</v>
      </c>
      <c r="G4016" t="str">
        <f t="shared" si="250"/>
        <v/>
      </c>
      <c r="H4016">
        <f t="shared" si="251"/>
        <v>2</v>
      </c>
    </row>
    <row r="4017" spans="2:8" x14ac:dyDescent="0.35">
      <c r="B4017" s="6">
        <v>4014</v>
      </c>
      <c r="C4017" t="str">
        <f>INDEX(state,MATCH(Bonus_StatAn!$B4017,Analysis!$A:$A,0))</f>
        <v>failed</v>
      </c>
      <c r="D4017" s="6">
        <f>INDEX(backers,MATCH(Bonus_StatAn!$B4017,Analysis!$A:$A,0))</f>
        <v>0</v>
      </c>
      <c r="E4017" t="b">
        <f t="shared" si="248"/>
        <v>0</v>
      </c>
      <c r="F4017" t="b">
        <f t="shared" si="249"/>
        <v>1</v>
      </c>
      <c r="G4017" t="str">
        <f t="shared" si="250"/>
        <v/>
      </c>
      <c r="H4017">
        <f t="shared" si="251"/>
        <v>0</v>
      </c>
    </row>
    <row r="4018" spans="2:8" x14ac:dyDescent="0.35">
      <c r="B4018" s="6">
        <v>4015</v>
      </c>
      <c r="C4018" t="str">
        <f>INDEX(state,MATCH(Bonus_StatAn!$B4018,Analysis!$A:$A,0))</f>
        <v>failed</v>
      </c>
      <c r="D4018" s="6">
        <f>INDEX(backers,MATCH(Bonus_StatAn!$B4018,Analysis!$A:$A,0))</f>
        <v>1</v>
      </c>
      <c r="E4018" t="b">
        <f t="shared" si="248"/>
        <v>0</v>
      </c>
      <c r="F4018" t="b">
        <f t="shared" si="249"/>
        <v>1</v>
      </c>
      <c r="G4018" t="str">
        <f t="shared" si="250"/>
        <v/>
      </c>
      <c r="H4018">
        <f t="shared" si="251"/>
        <v>1</v>
      </c>
    </row>
    <row r="4019" spans="2:8" x14ac:dyDescent="0.35">
      <c r="B4019" s="6">
        <v>4016</v>
      </c>
      <c r="C4019" t="str">
        <f>INDEX(state,MATCH(Bonus_StatAn!$B4019,Analysis!$A:$A,0))</f>
        <v>failed</v>
      </c>
      <c r="D4019" s="6">
        <f>INDEX(backers,MATCH(Bonus_StatAn!$B4019,Analysis!$A:$A,0))</f>
        <v>7</v>
      </c>
      <c r="E4019" t="b">
        <f t="shared" si="248"/>
        <v>0</v>
      </c>
      <c r="F4019" t="b">
        <f t="shared" si="249"/>
        <v>1</v>
      </c>
      <c r="G4019" t="str">
        <f t="shared" si="250"/>
        <v/>
      </c>
      <c r="H4019">
        <f t="shared" si="251"/>
        <v>7</v>
      </c>
    </row>
    <row r="4020" spans="2:8" x14ac:dyDescent="0.35">
      <c r="B4020" s="6">
        <v>4017</v>
      </c>
      <c r="C4020" t="str">
        <f>INDEX(state,MATCH(Bonus_StatAn!$B4020,Analysis!$A:$A,0))</f>
        <v>failed</v>
      </c>
      <c r="D4020" s="6">
        <f>INDEX(backers,MATCH(Bonus_StatAn!$B4020,Analysis!$A:$A,0))</f>
        <v>2</v>
      </c>
      <c r="E4020" t="b">
        <f t="shared" si="248"/>
        <v>0</v>
      </c>
      <c r="F4020" t="b">
        <f t="shared" si="249"/>
        <v>1</v>
      </c>
      <c r="G4020" t="str">
        <f t="shared" si="250"/>
        <v/>
      </c>
      <c r="H4020">
        <f t="shared" si="251"/>
        <v>2</v>
      </c>
    </row>
    <row r="4021" spans="2:8" x14ac:dyDescent="0.35">
      <c r="B4021" s="6">
        <v>4018</v>
      </c>
      <c r="C4021" t="str">
        <f>INDEX(state,MATCH(Bonus_StatAn!$B4021,Analysis!$A:$A,0))</f>
        <v>failed</v>
      </c>
      <c r="D4021" s="6">
        <f>INDEX(backers,MATCH(Bonus_StatAn!$B4021,Analysis!$A:$A,0))</f>
        <v>4</v>
      </c>
      <c r="E4021" t="b">
        <f t="shared" si="248"/>
        <v>0</v>
      </c>
      <c r="F4021" t="b">
        <f t="shared" si="249"/>
        <v>1</v>
      </c>
      <c r="G4021" t="str">
        <f t="shared" si="250"/>
        <v/>
      </c>
      <c r="H4021">
        <f t="shared" si="251"/>
        <v>4</v>
      </c>
    </row>
    <row r="4022" spans="2:8" x14ac:dyDescent="0.35">
      <c r="B4022" s="6">
        <v>4019</v>
      </c>
      <c r="C4022" t="str">
        <f>INDEX(state,MATCH(Bonus_StatAn!$B4022,Analysis!$A:$A,0))</f>
        <v>failed</v>
      </c>
      <c r="D4022" s="6">
        <f>INDEX(backers,MATCH(Bonus_StatAn!$B4022,Analysis!$A:$A,0))</f>
        <v>4</v>
      </c>
      <c r="E4022" t="b">
        <f t="shared" si="248"/>
        <v>0</v>
      </c>
      <c r="F4022" t="b">
        <f t="shared" si="249"/>
        <v>1</v>
      </c>
      <c r="G4022" t="str">
        <f t="shared" si="250"/>
        <v/>
      </c>
      <c r="H4022">
        <f t="shared" si="251"/>
        <v>4</v>
      </c>
    </row>
    <row r="4023" spans="2:8" x14ac:dyDescent="0.35">
      <c r="B4023" s="6">
        <v>4020</v>
      </c>
      <c r="C4023" t="str">
        <f>INDEX(state,MATCH(Bonus_StatAn!$B4023,Analysis!$A:$A,0))</f>
        <v>failed</v>
      </c>
      <c r="D4023" s="6">
        <f>INDEX(backers,MATCH(Bonus_StatAn!$B4023,Analysis!$A:$A,0))</f>
        <v>3</v>
      </c>
      <c r="E4023" t="b">
        <f t="shared" si="248"/>
        <v>0</v>
      </c>
      <c r="F4023" t="b">
        <f t="shared" si="249"/>
        <v>1</v>
      </c>
      <c r="G4023" t="str">
        <f t="shared" si="250"/>
        <v/>
      </c>
      <c r="H4023">
        <f t="shared" si="251"/>
        <v>3</v>
      </c>
    </row>
    <row r="4024" spans="2:8" x14ac:dyDescent="0.35">
      <c r="B4024" s="6">
        <v>4021</v>
      </c>
      <c r="C4024" t="str">
        <f>INDEX(state,MATCH(Bonus_StatAn!$B4024,Analysis!$A:$A,0))</f>
        <v>failed</v>
      </c>
      <c r="D4024" s="6">
        <f>INDEX(backers,MATCH(Bonus_StatAn!$B4024,Analysis!$A:$A,0))</f>
        <v>2</v>
      </c>
      <c r="E4024" t="b">
        <f t="shared" si="248"/>
        <v>0</v>
      </c>
      <c r="F4024" t="b">
        <f t="shared" si="249"/>
        <v>1</v>
      </c>
      <c r="G4024" t="str">
        <f t="shared" si="250"/>
        <v/>
      </c>
      <c r="H4024">
        <f t="shared" si="251"/>
        <v>2</v>
      </c>
    </row>
    <row r="4025" spans="2:8" x14ac:dyDescent="0.35">
      <c r="B4025" s="6">
        <v>4022</v>
      </c>
      <c r="C4025" t="str">
        <f>INDEX(state,MATCH(Bonus_StatAn!$B4025,Analysis!$A:$A,0))</f>
        <v>failed</v>
      </c>
      <c r="D4025" s="6">
        <f>INDEX(backers,MATCH(Bonus_StatAn!$B4025,Analysis!$A:$A,0))</f>
        <v>197</v>
      </c>
      <c r="E4025" t="b">
        <f t="shared" si="248"/>
        <v>0</v>
      </c>
      <c r="F4025" t="b">
        <f t="shared" si="249"/>
        <v>1</v>
      </c>
      <c r="G4025" t="str">
        <f t="shared" si="250"/>
        <v/>
      </c>
      <c r="H4025">
        <f t="shared" si="251"/>
        <v>197</v>
      </c>
    </row>
    <row r="4026" spans="2:8" x14ac:dyDescent="0.35">
      <c r="B4026" s="6">
        <v>4023</v>
      </c>
      <c r="C4026" t="str">
        <f>INDEX(state,MATCH(Bonus_StatAn!$B4026,Analysis!$A:$A,0))</f>
        <v>failed</v>
      </c>
      <c r="D4026" s="6">
        <f>INDEX(backers,MATCH(Bonus_StatAn!$B4026,Analysis!$A:$A,0))</f>
        <v>0</v>
      </c>
      <c r="E4026" t="b">
        <f t="shared" si="248"/>
        <v>0</v>
      </c>
      <c r="F4026" t="b">
        <f t="shared" si="249"/>
        <v>1</v>
      </c>
      <c r="G4026" t="str">
        <f t="shared" si="250"/>
        <v/>
      </c>
      <c r="H4026">
        <f t="shared" si="251"/>
        <v>0</v>
      </c>
    </row>
    <row r="4027" spans="2:8" x14ac:dyDescent="0.35">
      <c r="B4027" s="6">
        <v>4024</v>
      </c>
      <c r="C4027" t="str">
        <f>INDEX(state,MATCH(Bonus_StatAn!$B4027,Analysis!$A:$A,0))</f>
        <v>failed</v>
      </c>
      <c r="D4027" s="6">
        <f>INDEX(backers,MATCH(Bonus_StatAn!$B4027,Analysis!$A:$A,0))</f>
        <v>1</v>
      </c>
      <c r="E4027" t="b">
        <f t="shared" si="248"/>
        <v>0</v>
      </c>
      <c r="F4027" t="b">
        <f t="shared" si="249"/>
        <v>1</v>
      </c>
      <c r="G4027" t="str">
        <f t="shared" si="250"/>
        <v/>
      </c>
      <c r="H4027">
        <f t="shared" si="251"/>
        <v>1</v>
      </c>
    </row>
    <row r="4028" spans="2:8" x14ac:dyDescent="0.35">
      <c r="B4028" s="6">
        <v>4025</v>
      </c>
      <c r="C4028" t="str">
        <f>INDEX(state,MATCH(Bonus_StatAn!$B4028,Analysis!$A:$A,0))</f>
        <v>failed</v>
      </c>
      <c r="D4028" s="6">
        <f>INDEX(backers,MATCH(Bonus_StatAn!$B4028,Analysis!$A:$A,0))</f>
        <v>4</v>
      </c>
      <c r="E4028" t="b">
        <f t="shared" si="248"/>
        <v>0</v>
      </c>
      <c r="F4028" t="b">
        <f t="shared" si="249"/>
        <v>1</v>
      </c>
      <c r="G4028" t="str">
        <f t="shared" si="250"/>
        <v/>
      </c>
      <c r="H4028">
        <f t="shared" si="251"/>
        <v>4</v>
      </c>
    </row>
    <row r="4029" spans="2:8" x14ac:dyDescent="0.35">
      <c r="B4029" s="6">
        <v>4026</v>
      </c>
      <c r="C4029" t="str">
        <f>INDEX(state,MATCH(Bonus_StatAn!$B4029,Analysis!$A:$A,0))</f>
        <v>failed</v>
      </c>
      <c r="D4029" s="6">
        <f>INDEX(backers,MATCH(Bonus_StatAn!$B4029,Analysis!$A:$A,0))</f>
        <v>0</v>
      </c>
      <c r="E4029" t="b">
        <f t="shared" si="248"/>
        <v>0</v>
      </c>
      <c r="F4029" t="b">
        <f t="shared" si="249"/>
        <v>1</v>
      </c>
      <c r="G4029" t="str">
        <f t="shared" si="250"/>
        <v/>
      </c>
      <c r="H4029">
        <f t="shared" si="251"/>
        <v>0</v>
      </c>
    </row>
    <row r="4030" spans="2:8" x14ac:dyDescent="0.35">
      <c r="B4030" s="6">
        <v>4027</v>
      </c>
      <c r="C4030" t="str">
        <f>INDEX(state,MATCH(Bonus_StatAn!$B4030,Analysis!$A:$A,0))</f>
        <v>failed</v>
      </c>
      <c r="D4030" s="6">
        <f>INDEX(backers,MATCH(Bonus_StatAn!$B4030,Analysis!$A:$A,0))</f>
        <v>7</v>
      </c>
      <c r="E4030" t="b">
        <f t="shared" si="248"/>
        <v>0</v>
      </c>
      <c r="F4030" t="b">
        <f t="shared" si="249"/>
        <v>1</v>
      </c>
      <c r="G4030" t="str">
        <f t="shared" si="250"/>
        <v/>
      </c>
      <c r="H4030">
        <f t="shared" si="251"/>
        <v>7</v>
      </c>
    </row>
    <row r="4031" spans="2:8" x14ac:dyDescent="0.35">
      <c r="B4031" s="6">
        <v>4028</v>
      </c>
      <c r="C4031" t="str">
        <f>INDEX(state,MATCH(Bonus_StatAn!$B4031,Analysis!$A:$A,0))</f>
        <v>failed</v>
      </c>
      <c r="D4031" s="6">
        <f>INDEX(backers,MATCH(Bonus_StatAn!$B4031,Analysis!$A:$A,0))</f>
        <v>11</v>
      </c>
      <c r="E4031" t="b">
        <f t="shared" si="248"/>
        <v>0</v>
      </c>
      <c r="F4031" t="b">
        <f t="shared" si="249"/>
        <v>1</v>
      </c>
      <c r="G4031" t="str">
        <f t="shared" si="250"/>
        <v/>
      </c>
      <c r="H4031">
        <f t="shared" si="251"/>
        <v>11</v>
      </c>
    </row>
    <row r="4032" spans="2:8" x14ac:dyDescent="0.35">
      <c r="B4032" s="6">
        <v>4029</v>
      </c>
      <c r="C4032" t="str">
        <f>INDEX(state,MATCH(Bonus_StatAn!$B4032,Analysis!$A:$A,0))</f>
        <v>failed</v>
      </c>
      <c r="D4032" s="6">
        <f>INDEX(backers,MATCH(Bonus_StatAn!$B4032,Analysis!$A:$A,0))</f>
        <v>0</v>
      </c>
      <c r="E4032" t="b">
        <f t="shared" si="248"/>
        <v>0</v>
      </c>
      <c r="F4032" t="b">
        <f t="shared" si="249"/>
        <v>1</v>
      </c>
      <c r="G4032" t="str">
        <f t="shared" si="250"/>
        <v/>
      </c>
      <c r="H4032">
        <f t="shared" si="251"/>
        <v>0</v>
      </c>
    </row>
    <row r="4033" spans="2:8" x14ac:dyDescent="0.35">
      <c r="B4033" s="6">
        <v>4030</v>
      </c>
      <c r="C4033" t="str">
        <f>INDEX(state,MATCH(Bonus_StatAn!$B4033,Analysis!$A:$A,0))</f>
        <v>failed</v>
      </c>
      <c r="D4033" s="6">
        <f>INDEX(backers,MATCH(Bonus_StatAn!$B4033,Analysis!$A:$A,0))</f>
        <v>6</v>
      </c>
      <c r="E4033" t="b">
        <f t="shared" si="248"/>
        <v>0</v>
      </c>
      <c r="F4033" t="b">
        <f t="shared" si="249"/>
        <v>1</v>
      </c>
      <c r="G4033" t="str">
        <f t="shared" si="250"/>
        <v/>
      </c>
      <c r="H4033">
        <f t="shared" si="251"/>
        <v>6</v>
      </c>
    </row>
    <row r="4034" spans="2:8" x14ac:dyDescent="0.35">
      <c r="B4034" s="6">
        <v>4031</v>
      </c>
      <c r="C4034" t="str">
        <f>INDEX(state,MATCH(Bonus_StatAn!$B4034,Analysis!$A:$A,0))</f>
        <v>failed</v>
      </c>
      <c r="D4034" s="6">
        <f>INDEX(backers,MATCH(Bonus_StatAn!$B4034,Analysis!$A:$A,0))</f>
        <v>0</v>
      </c>
      <c r="E4034" t="b">
        <f t="shared" si="248"/>
        <v>0</v>
      </c>
      <c r="F4034" t="b">
        <f t="shared" si="249"/>
        <v>1</v>
      </c>
      <c r="G4034" t="str">
        <f t="shared" si="250"/>
        <v/>
      </c>
      <c r="H4034">
        <f t="shared" si="251"/>
        <v>0</v>
      </c>
    </row>
    <row r="4035" spans="2:8" x14ac:dyDescent="0.35">
      <c r="B4035" s="6">
        <v>4032</v>
      </c>
      <c r="C4035" t="str">
        <f>INDEX(state,MATCH(Bonus_StatAn!$B4035,Analysis!$A:$A,0))</f>
        <v>failed</v>
      </c>
      <c r="D4035" s="6">
        <f>INDEX(backers,MATCH(Bonus_StatAn!$B4035,Analysis!$A:$A,0))</f>
        <v>7</v>
      </c>
      <c r="E4035" t="b">
        <f t="shared" si="248"/>
        <v>0</v>
      </c>
      <c r="F4035" t="b">
        <f t="shared" si="249"/>
        <v>1</v>
      </c>
      <c r="G4035" t="str">
        <f t="shared" si="250"/>
        <v/>
      </c>
      <c r="H4035">
        <f t="shared" si="251"/>
        <v>7</v>
      </c>
    </row>
    <row r="4036" spans="2:8" x14ac:dyDescent="0.35">
      <c r="B4036" s="6">
        <v>4033</v>
      </c>
      <c r="C4036" t="str">
        <f>INDEX(state,MATCH(Bonus_StatAn!$B4036,Analysis!$A:$A,0))</f>
        <v>failed</v>
      </c>
      <c r="D4036" s="6">
        <f>INDEX(backers,MATCH(Bonus_StatAn!$B4036,Analysis!$A:$A,0))</f>
        <v>94</v>
      </c>
      <c r="E4036" t="b">
        <f t="shared" ref="E4036:E4099" si="252">$C4036="successful"</f>
        <v>0</v>
      </c>
      <c r="F4036" t="b">
        <f t="shared" ref="F4036:F4099" si="253">OR($C4036="canceled", $C4036="failed")</f>
        <v>1</v>
      </c>
      <c r="G4036" t="str">
        <f t="shared" ref="G4036:G4099" si="254">IF($E4036, D4036, "")</f>
        <v/>
      </c>
      <c r="H4036">
        <f t="shared" ref="H4036:H4099" si="255">IF(F4036, D4036, "")</f>
        <v>94</v>
      </c>
    </row>
    <row r="4037" spans="2:8" x14ac:dyDescent="0.35">
      <c r="B4037" s="6">
        <v>4034</v>
      </c>
      <c r="C4037" t="str">
        <f>INDEX(state,MATCH(Bonus_StatAn!$B4037,Analysis!$A:$A,0))</f>
        <v>failed</v>
      </c>
      <c r="D4037" s="6">
        <f>INDEX(backers,MATCH(Bonus_StatAn!$B4037,Analysis!$A:$A,0))</f>
        <v>2</v>
      </c>
      <c r="E4037" t="b">
        <f t="shared" si="252"/>
        <v>0</v>
      </c>
      <c r="F4037" t="b">
        <f t="shared" si="253"/>
        <v>1</v>
      </c>
      <c r="G4037" t="str">
        <f t="shared" si="254"/>
        <v/>
      </c>
      <c r="H4037">
        <f t="shared" si="255"/>
        <v>2</v>
      </c>
    </row>
    <row r="4038" spans="2:8" x14ac:dyDescent="0.35">
      <c r="B4038" s="6">
        <v>4035</v>
      </c>
      <c r="C4038" t="str">
        <f>INDEX(state,MATCH(Bonus_StatAn!$B4038,Analysis!$A:$A,0))</f>
        <v>failed</v>
      </c>
      <c r="D4038" s="6">
        <f>INDEX(backers,MATCH(Bonus_StatAn!$B4038,Analysis!$A:$A,0))</f>
        <v>25</v>
      </c>
      <c r="E4038" t="b">
        <f t="shared" si="252"/>
        <v>0</v>
      </c>
      <c r="F4038" t="b">
        <f t="shared" si="253"/>
        <v>1</v>
      </c>
      <c r="G4038" t="str">
        <f t="shared" si="254"/>
        <v/>
      </c>
      <c r="H4038">
        <f t="shared" si="255"/>
        <v>25</v>
      </c>
    </row>
    <row r="4039" spans="2:8" x14ac:dyDescent="0.35">
      <c r="B4039" s="6">
        <v>4036</v>
      </c>
      <c r="C4039" t="str">
        <f>INDEX(state,MATCH(Bonus_StatAn!$B4039,Analysis!$A:$A,0))</f>
        <v>failed</v>
      </c>
      <c r="D4039" s="6">
        <f>INDEX(backers,MATCH(Bonus_StatAn!$B4039,Analysis!$A:$A,0))</f>
        <v>17</v>
      </c>
      <c r="E4039" t="b">
        <f t="shared" si="252"/>
        <v>0</v>
      </c>
      <c r="F4039" t="b">
        <f t="shared" si="253"/>
        <v>1</v>
      </c>
      <c r="G4039" t="str">
        <f t="shared" si="254"/>
        <v/>
      </c>
      <c r="H4039">
        <f t="shared" si="255"/>
        <v>17</v>
      </c>
    </row>
    <row r="4040" spans="2:8" x14ac:dyDescent="0.35">
      <c r="B4040" s="6">
        <v>4037</v>
      </c>
      <c r="C4040" t="str">
        <f>INDEX(state,MATCH(Bonus_StatAn!$B4040,Analysis!$A:$A,0))</f>
        <v>failed</v>
      </c>
      <c r="D4040" s="6">
        <f>INDEX(backers,MATCH(Bonus_StatAn!$B4040,Analysis!$A:$A,0))</f>
        <v>2</v>
      </c>
      <c r="E4040" t="b">
        <f t="shared" si="252"/>
        <v>0</v>
      </c>
      <c r="F4040" t="b">
        <f t="shared" si="253"/>
        <v>1</v>
      </c>
      <c r="G4040" t="str">
        <f t="shared" si="254"/>
        <v/>
      </c>
      <c r="H4040">
        <f t="shared" si="255"/>
        <v>2</v>
      </c>
    </row>
    <row r="4041" spans="2:8" x14ac:dyDescent="0.35">
      <c r="B4041" s="6">
        <v>4038</v>
      </c>
      <c r="C4041" t="str">
        <f>INDEX(state,MATCH(Bonus_StatAn!$B4041,Analysis!$A:$A,0))</f>
        <v>failed</v>
      </c>
      <c r="D4041" s="6">
        <f>INDEX(backers,MATCH(Bonus_StatAn!$B4041,Analysis!$A:$A,0))</f>
        <v>4</v>
      </c>
      <c r="E4041" t="b">
        <f t="shared" si="252"/>
        <v>0</v>
      </c>
      <c r="F4041" t="b">
        <f t="shared" si="253"/>
        <v>1</v>
      </c>
      <c r="G4041" t="str">
        <f t="shared" si="254"/>
        <v/>
      </c>
      <c r="H4041">
        <f t="shared" si="255"/>
        <v>4</v>
      </c>
    </row>
    <row r="4042" spans="2:8" x14ac:dyDescent="0.35">
      <c r="B4042" s="6">
        <v>4039</v>
      </c>
      <c r="C4042" t="str">
        <f>INDEX(state,MATCH(Bonus_StatAn!$B4042,Analysis!$A:$A,0))</f>
        <v>failed</v>
      </c>
      <c r="D4042" s="6">
        <f>INDEX(backers,MATCH(Bonus_StatAn!$B4042,Analysis!$A:$A,0))</f>
        <v>5</v>
      </c>
      <c r="E4042" t="b">
        <f t="shared" si="252"/>
        <v>0</v>
      </c>
      <c r="F4042" t="b">
        <f t="shared" si="253"/>
        <v>1</v>
      </c>
      <c r="G4042" t="str">
        <f t="shared" si="254"/>
        <v/>
      </c>
      <c r="H4042">
        <f t="shared" si="255"/>
        <v>5</v>
      </c>
    </row>
    <row r="4043" spans="2:8" x14ac:dyDescent="0.35">
      <c r="B4043" s="6">
        <v>4040</v>
      </c>
      <c r="C4043" t="str">
        <f>INDEX(state,MATCH(Bonus_StatAn!$B4043,Analysis!$A:$A,0))</f>
        <v>failed</v>
      </c>
      <c r="D4043" s="6">
        <f>INDEX(backers,MATCH(Bonus_StatAn!$B4043,Analysis!$A:$A,0))</f>
        <v>2</v>
      </c>
      <c r="E4043" t="b">
        <f t="shared" si="252"/>
        <v>0</v>
      </c>
      <c r="F4043" t="b">
        <f t="shared" si="253"/>
        <v>1</v>
      </c>
      <c r="G4043" t="str">
        <f t="shared" si="254"/>
        <v/>
      </c>
      <c r="H4043">
        <f t="shared" si="255"/>
        <v>2</v>
      </c>
    </row>
    <row r="4044" spans="2:8" x14ac:dyDescent="0.35">
      <c r="B4044" s="6">
        <v>4041</v>
      </c>
      <c r="C4044" t="str">
        <f>INDEX(state,MATCH(Bonus_StatAn!$B4044,Analysis!$A:$A,0))</f>
        <v>failed</v>
      </c>
      <c r="D4044" s="6">
        <f>INDEX(backers,MATCH(Bonus_StatAn!$B4044,Analysis!$A:$A,0))</f>
        <v>2</v>
      </c>
      <c r="E4044" t="b">
        <f t="shared" si="252"/>
        <v>0</v>
      </c>
      <c r="F4044" t="b">
        <f t="shared" si="253"/>
        <v>1</v>
      </c>
      <c r="G4044" t="str">
        <f t="shared" si="254"/>
        <v/>
      </c>
      <c r="H4044">
        <f t="shared" si="255"/>
        <v>2</v>
      </c>
    </row>
    <row r="4045" spans="2:8" x14ac:dyDescent="0.35">
      <c r="B4045" s="6">
        <v>4042</v>
      </c>
      <c r="C4045" t="str">
        <f>INDEX(state,MATCH(Bonus_StatAn!$B4045,Analysis!$A:$A,0))</f>
        <v>failed</v>
      </c>
      <c r="D4045" s="6">
        <f>INDEX(backers,MATCH(Bonus_StatAn!$B4045,Analysis!$A:$A,0))</f>
        <v>3</v>
      </c>
      <c r="E4045" t="b">
        <f t="shared" si="252"/>
        <v>0</v>
      </c>
      <c r="F4045" t="b">
        <f t="shared" si="253"/>
        <v>1</v>
      </c>
      <c r="G4045" t="str">
        <f t="shared" si="254"/>
        <v/>
      </c>
      <c r="H4045">
        <f t="shared" si="255"/>
        <v>3</v>
      </c>
    </row>
    <row r="4046" spans="2:8" x14ac:dyDescent="0.35">
      <c r="B4046" s="6">
        <v>4043</v>
      </c>
      <c r="C4046" t="str">
        <f>INDEX(state,MATCH(Bonus_StatAn!$B4046,Analysis!$A:$A,0))</f>
        <v>failed</v>
      </c>
      <c r="D4046" s="6">
        <f>INDEX(backers,MATCH(Bonus_StatAn!$B4046,Analysis!$A:$A,0))</f>
        <v>0</v>
      </c>
      <c r="E4046" t="b">
        <f t="shared" si="252"/>
        <v>0</v>
      </c>
      <c r="F4046" t="b">
        <f t="shared" si="253"/>
        <v>1</v>
      </c>
      <c r="G4046" t="str">
        <f t="shared" si="254"/>
        <v/>
      </c>
      <c r="H4046">
        <f t="shared" si="255"/>
        <v>0</v>
      </c>
    </row>
    <row r="4047" spans="2:8" x14ac:dyDescent="0.35">
      <c r="B4047" s="6">
        <v>4044</v>
      </c>
      <c r="C4047" t="str">
        <f>INDEX(state,MATCH(Bonus_StatAn!$B4047,Analysis!$A:$A,0))</f>
        <v>failed</v>
      </c>
      <c r="D4047" s="6">
        <f>INDEX(backers,MATCH(Bonus_StatAn!$B4047,Analysis!$A:$A,0))</f>
        <v>4</v>
      </c>
      <c r="E4047" t="b">
        <f t="shared" si="252"/>
        <v>0</v>
      </c>
      <c r="F4047" t="b">
        <f t="shared" si="253"/>
        <v>1</v>
      </c>
      <c r="G4047" t="str">
        <f t="shared" si="254"/>
        <v/>
      </c>
      <c r="H4047">
        <f t="shared" si="255"/>
        <v>4</v>
      </c>
    </row>
    <row r="4048" spans="2:8" x14ac:dyDescent="0.35">
      <c r="B4048" s="6">
        <v>4045</v>
      </c>
      <c r="C4048" t="str">
        <f>INDEX(state,MATCH(Bonus_StatAn!$B4048,Analysis!$A:$A,0))</f>
        <v>failed</v>
      </c>
      <c r="D4048" s="6">
        <f>INDEX(backers,MATCH(Bonus_StatAn!$B4048,Analysis!$A:$A,0))</f>
        <v>1</v>
      </c>
      <c r="E4048" t="b">
        <f t="shared" si="252"/>
        <v>0</v>
      </c>
      <c r="F4048" t="b">
        <f t="shared" si="253"/>
        <v>1</v>
      </c>
      <c r="G4048" t="str">
        <f t="shared" si="254"/>
        <v/>
      </c>
      <c r="H4048">
        <f t="shared" si="255"/>
        <v>1</v>
      </c>
    </row>
    <row r="4049" spans="2:8" x14ac:dyDescent="0.35">
      <c r="B4049" s="6">
        <v>4046</v>
      </c>
      <c r="C4049" t="str">
        <f>INDEX(state,MATCH(Bonus_StatAn!$B4049,Analysis!$A:$A,0))</f>
        <v>failed</v>
      </c>
      <c r="D4049" s="6">
        <f>INDEX(backers,MATCH(Bonus_StatAn!$B4049,Analysis!$A:$A,0))</f>
        <v>12</v>
      </c>
      <c r="E4049" t="b">
        <f t="shared" si="252"/>
        <v>0</v>
      </c>
      <c r="F4049" t="b">
        <f t="shared" si="253"/>
        <v>1</v>
      </c>
      <c r="G4049" t="str">
        <f t="shared" si="254"/>
        <v/>
      </c>
      <c r="H4049">
        <f t="shared" si="255"/>
        <v>12</v>
      </c>
    </row>
    <row r="4050" spans="2:8" x14ac:dyDescent="0.35">
      <c r="B4050" s="6">
        <v>4047</v>
      </c>
      <c r="C4050" t="str">
        <f>INDEX(state,MATCH(Bonus_StatAn!$B4050,Analysis!$A:$A,0))</f>
        <v>failed</v>
      </c>
      <c r="D4050" s="6">
        <f>INDEX(backers,MATCH(Bonus_StatAn!$B4050,Analysis!$A:$A,0))</f>
        <v>4</v>
      </c>
      <c r="E4050" t="b">
        <f t="shared" si="252"/>
        <v>0</v>
      </c>
      <c r="F4050" t="b">
        <f t="shared" si="253"/>
        <v>1</v>
      </c>
      <c r="G4050" t="str">
        <f t="shared" si="254"/>
        <v/>
      </c>
      <c r="H4050">
        <f t="shared" si="255"/>
        <v>4</v>
      </c>
    </row>
    <row r="4051" spans="2:8" x14ac:dyDescent="0.35">
      <c r="B4051" s="6">
        <v>4048</v>
      </c>
      <c r="C4051" t="str">
        <f>INDEX(state,MATCH(Bonus_StatAn!$B4051,Analysis!$A:$A,0))</f>
        <v>failed</v>
      </c>
      <c r="D4051" s="6">
        <f>INDEX(backers,MATCH(Bonus_StatAn!$B4051,Analysis!$A:$A,0))</f>
        <v>91</v>
      </c>
      <c r="E4051" t="b">
        <f t="shared" si="252"/>
        <v>0</v>
      </c>
      <c r="F4051" t="b">
        <f t="shared" si="253"/>
        <v>1</v>
      </c>
      <c r="G4051" t="str">
        <f t="shared" si="254"/>
        <v/>
      </c>
      <c r="H4051">
        <f t="shared" si="255"/>
        <v>91</v>
      </c>
    </row>
    <row r="4052" spans="2:8" x14ac:dyDescent="0.35">
      <c r="B4052" s="6">
        <v>4049</v>
      </c>
      <c r="C4052" t="str">
        <f>INDEX(state,MATCH(Bonus_StatAn!$B4052,Analysis!$A:$A,0))</f>
        <v>failed</v>
      </c>
      <c r="D4052" s="6">
        <f>INDEX(backers,MATCH(Bonus_StatAn!$B4052,Analysis!$A:$A,0))</f>
        <v>1</v>
      </c>
      <c r="E4052" t="b">
        <f t="shared" si="252"/>
        <v>0</v>
      </c>
      <c r="F4052" t="b">
        <f t="shared" si="253"/>
        <v>1</v>
      </c>
      <c r="G4052" t="str">
        <f t="shared" si="254"/>
        <v/>
      </c>
      <c r="H4052">
        <f t="shared" si="255"/>
        <v>1</v>
      </c>
    </row>
    <row r="4053" spans="2:8" x14ac:dyDescent="0.35">
      <c r="B4053" s="6">
        <v>4050</v>
      </c>
      <c r="C4053" t="str">
        <f>INDEX(state,MATCH(Bonus_StatAn!$B4053,Analysis!$A:$A,0))</f>
        <v>failed</v>
      </c>
      <c r="D4053" s="6">
        <f>INDEX(backers,MATCH(Bonus_StatAn!$B4053,Analysis!$A:$A,0))</f>
        <v>1</v>
      </c>
      <c r="E4053" t="b">
        <f t="shared" si="252"/>
        <v>0</v>
      </c>
      <c r="F4053" t="b">
        <f t="shared" si="253"/>
        <v>1</v>
      </c>
      <c r="G4053" t="str">
        <f t="shared" si="254"/>
        <v/>
      </c>
      <c r="H4053">
        <f t="shared" si="255"/>
        <v>1</v>
      </c>
    </row>
    <row r="4054" spans="2:8" x14ac:dyDescent="0.35">
      <c r="B4054" s="6">
        <v>4051</v>
      </c>
      <c r="C4054" t="str">
        <f>INDEX(state,MATCH(Bonus_StatAn!$B4054,Analysis!$A:$A,0))</f>
        <v>failed</v>
      </c>
      <c r="D4054" s="6">
        <f>INDEX(backers,MATCH(Bonus_StatAn!$B4054,Analysis!$A:$A,0))</f>
        <v>0</v>
      </c>
      <c r="E4054" t="b">
        <f t="shared" si="252"/>
        <v>0</v>
      </c>
      <c r="F4054" t="b">
        <f t="shared" si="253"/>
        <v>1</v>
      </c>
      <c r="G4054" t="str">
        <f t="shared" si="254"/>
        <v/>
      </c>
      <c r="H4054">
        <f t="shared" si="255"/>
        <v>0</v>
      </c>
    </row>
    <row r="4055" spans="2:8" x14ac:dyDescent="0.35">
      <c r="B4055" s="6">
        <v>4052</v>
      </c>
      <c r="C4055" t="str">
        <f>INDEX(state,MATCH(Bonus_StatAn!$B4055,Analysis!$A:$A,0))</f>
        <v>failed</v>
      </c>
      <c r="D4055" s="6">
        <f>INDEX(backers,MATCH(Bonus_StatAn!$B4055,Analysis!$A:$A,0))</f>
        <v>13</v>
      </c>
      <c r="E4055" t="b">
        <f t="shared" si="252"/>
        <v>0</v>
      </c>
      <c r="F4055" t="b">
        <f t="shared" si="253"/>
        <v>1</v>
      </c>
      <c r="G4055" t="str">
        <f t="shared" si="254"/>
        <v/>
      </c>
      <c r="H4055">
        <f t="shared" si="255"/>
        <v>13</v>
      </c>
    </row>
    <row r="4056" spans="2:8" x14ac:dyDescent="0.35">
      <c r="B4056" s="6">
        <v>4053</v>
      </c>
      <c r="C4056" t="str">
        <f>INDEX(state,MATCH(Bonus_StatAn!$B4056,Analysis!$A:$A,0))</f>
        <v>failed</v>
      </c>
      <c r="D4056" s="6">
        <f>INDEX(backers,MATCH(Bonus_StatAn!$B4056,Analysis!$A:$A,0))</f>
        <v>2</v>
      </c>
      <c r="E4056" t="b">
        <f t="shared" si="252"/>
        <v>0</v>
      </c>
      <c r="F4056" t="b">
        <f t="shared" si="253"/>
        <v>1</v>
      </c>
      <c r="G4056" t="str">
        <f t="shared" si="254"/>
        <v/>
      </c>
      <c r="H4056">
        <f t="shared" si="255"/>
        <v>2</v>
      </c>
    </row>
    <row r="4057" spans="2:8" x14ac:dyDescent="0.35">
      <c r="B4057" s="6">
        <v>4054</v>
      </c>
      <c r="C4057" t="str">
        <f>INDEX(state,MATCH(Bonus_StatAn!$B4057,Analysis!$A:$A,0))</f>
        <v>failed</v>
      </c>
      <c r="D4057" s="6">
        <f>INDEX(backers,MATCH(Bonus_StatAn!$B4057,Analysis!$A:$A,0))</f>
        <v>0</v>
      </c>
      <c r="E4057" t="b">
        <f t="shared" si="252"/>
        <v>0</v>
      </c>
      <c r="F4057" t="b">
        <f t="shared" si="253"/>
        <v>1</v>
      </c>
      <c r="G4057" t="str">
        <f t="shared" si="254"/>
        <v/>
      </c>
      <c r="H4057">
        <f t="shared" si="255"/>
        <v>0</v>
      </c>
    </row>
    <row r="4058" spans="2:8" x14ac:dyDescent="0.35">
      <c r="B4058" s="6">
        <v>4055</v>
      </c>
      <c r="C4058" t="str">
        <f>INDEX(state,MATCH(Bonus_StatAn!$B4058,Analysis!$A:$A,0))</f>
        <v>failed</v>
      </c>
      <c r="D4058" s="6">
        <f>INDEX(backers,MATCH(Bonus_StatAn!$B4058,Analysis!$A:$A,0))</f>
        <v>21</v>
      </c>
      <c r="E4058" t="b">
        <f t="shared" si="252"/>
        <v>0</v>
      </c>
      <c r="F4058" t="b">
        <f t="shared" si="253"/>
        <v>1</v>
      </c>
      <c r="G4058" t="str">
        <f t="shared" si="254"/>
        <v/>
      </c>
      <c r="H4058">
        <f t="shared" si="255"/>
        <v>21</v>
      </c>
    </row>
    <row r="4059" spans="2:8" x14ac:dyDescent="0.35">
      <c r="B4059" s="6">
        <v>4056</v>
      </c>
      <c r="C4059" t="str">
        <f>INDEX(state,MATCH(Bonus_StatAn!$B4059,Analysis!$A:$A,0))</f>
        <v>failed</v>
      </c>
      <c r="D4059" s="6">
        <f>INDEX(backers,MATCH(Bonus_StatAn!$B4059,Analysis!$A:$A,0))</f>
        <v>9</v>
      </c>
      <c r="E4059" t="b">
        <f t="shared" si="252"/>
        <v>0</v>
      </c>
      <c r="F4059" t="b">
        <f t="shared" si="253"/>
        <v>1</v>
      </c>
      <c r="G4059" t="str">
        <f t="shared" si="254"/>
        <v/>
      </c>
      <c r="H4059">
        <f t="shared" si="255"/>
        <v>9</v>
      </c>
    </row>
    <row r="4060" spans="2:8" x14ac:dyDescent="0.35">
      <c r="B4060" s="6">
        <v>4057</v>
      </c>
      <c r="C4060" t="str">
        <f>INDEX(state,MATCH(Bonus_StatAn!$B4060,Analysis!$A:$A,0))</f>
        <v>failed</v>
      </c>
      <c r="D4060" s="6">
        <f>INDEX(backers,MATCH(Bonus_StatAn!$B4060,Analysis!$A:$A,0))</f>
        <v>6</v>
      </c>
      <c r="E4060" t="b">
        <f t="shared" si="252"/>
        <v>0</v>
      </c>
      <c r="F4060" t="b">
        <f t="shared" si="253"/>
        <v>1</v>
      </c>
      <c r="G4060" t="str">
        <f t="shared" si="254"/>
        <v/>
      </c>
      <c r="H4060">
        <f t="shared" si="255"/>
        <v>6</v>
      </c>
    </row>
    <row r="4061" spans="2:8" x14ac:dyDescent="0.35">
      <c r="B4061" s="6">
        <v>4058</v>
      </c>
      <c r="C4061" t="str">
        <f>INDEX(state,MATCH(Bonus_StatAn!$B4061,Analysis!$A:$A,0))</f>
        <v>failed</v>
      </c>
      <c r="D4061" s="6">
        <f>INDEX(backers,MATCH(Bonus_StatAn!$B4061,Analysis!$A:$A,0))</f>
        <v>4</v>
      </c>
      <c r="E4061" t="b">
        <f t="shared" si="252"/>
        <v>0</v>
      </c>
      <c r="F4061" t="b">
        <f t="shared" si="253"/>
        <v>1</v>
      </c>
      <c r="G4061" t="str">
        <f t="shared" si="254"/>
        <v/>
      </c>
      <c r="H4061">
        <f t="shared" si="255"/>
        <v>4</v>
      </c>
    </row>
    <row r="4062" spans="2:8" x14ac:dyDescent="0.35">
      <c r="B4062" s="6">
        <v>4059</v>
      </c>
      <c r="C4062" t="str">
        <f>INDEX(state,MATCH(Bonus_StatAn!$B4062,Analysis!$A:$A,0))</f>
        <v>failed</v>
      </c>
      <c r="D4062" s="6">
        <f>INDEX(backers,MATCH(Bonus_StatAn!$B4062,Analysis!$A:$A,0))</f>
        <v>7</v>
      </c>
      <c r="E4062" t="b">
        <f t="shared" si="252"/>
        <v>0</v>
      </c>
      <c r="F4062" t="b">
        <f t="shared" si="253"/>
        <v>1</v>
      </c>
      <c r="G4062" t="str">
        <f t="shared" si="254"/>
        <v/>
      </c>
      <c r="H4062">
        <f t="shared" si="255"/>
        <v>7</v>
      </c>
    </row>
    <row r="4063" spans="2:8" x14ac:dyDescent="0.35">
      <c r="B4063" s="6">
        <v>4060</v>
      </c>
      <c r="C4063" t="str">
        <f>INDEX(state,MATCH(Bonus_StatAn!$B4063,Analysis!$A:$A,0))</f>
        <v>failed</v>
      </c>
      <c r="D4063" s="6">
        <f>INDEX(backers,MATCH(Bonus_StatAn!$B4063,Analysis!$A:$A,0))</f>
        <v>5</v>
      </c>
      <c r="E4063" t="b">
        <f t="shared" si="252"/>
        <v>0</v>
      </c>
      <c r="F4063" t="b">
        <f t="shared" si="253"/>
        <v>1</v>
      </c>
      <c r="G4063" t="str">
        <f t="shared" si="254"/>
        <v/>
      </c>
      <c r="H4063">
        <f t="shared" si="255"/>
        <v>5</v>
      </c>
    </row>
    <row r="4064" spans="2:8" x14ac:dyDescent="0.35">
      <c r="B4064" s="6">
        <v>4061</v>
      </c>
      <c r="C4064" t="str">
        <f>INDEX(state,MATCH(Bonus_StatAn!$B4064,Analysis!$A:$A,0))</f>
        <v>failed</v>
      </c>
      <c r="D4064" s="6">
        <f>INDEX(backers,MATCH(Bonus_StatAn!$B4064,Analysis!$A:$A,0))</f>
        <v>0</v>
      </c>
      <c r="E4064" t="b">
        <f t="shared" si="252"/>
        <v>0</v>
      </c>
      <c r="F4064" t="b">
        <f t="shared" si="253"/>
        <v>1</v>
      </c>
      <c r="G4064" t="str">
        <f t="shared" si="254"/>
        <v/>
      </c>
      <c r="H4064">
        <f t="shared" si="255"/>
        <v>0</v>
      </c>
    </row>
    <row r="4065" spans="2:8" x14ac:dyDescent="0.35">
      <c r="B4065" s="6">
        <v>4062</v>
      </c>
      <c r="C4065" t="str">
        <f>INDEX(state,MATCH(Bonus_StatAn!$B4065,Analysis!$A:$A,0))</f>
        <v>failed</v>
      </c>
      <c r="D4065" s="6">
        <f>INDEX(backers,MATCH(Bonus_StatAn!$B4065,Analysis!$A:$A,0))</f>
        <v>3</v>
      </c>
      <c r="E4065" t="b">
        <f t="shared" si="252"/>
        <v>0</v>
      </c>
      <c r="F4065" t="b">
        <f t="shared" si="253"/>
        <v>1</v>
      </c>
      <c r="G4065" t="str">
        <f t="shared" si="254"/>
        <v/>
      </c>
      <c r="H4065">
        <f t="shared" si="255"/>
        <v>3</v>
      </c>
    </row>
    <row r="4066" spans="2:8" x14ac:dyDescent="0.35">
      <c r="B4066" s="6">
        <v>4063</v>
      </c>
      <c r="C4066" t="str">
        <f>INDEX(state,MATCH(Bonus_StatAn!$B4066,Analysis!$A:$A,0))</f>
        <v>failed</v>
      </c>
      <c r="D4066" s="6">
        <f>INDEX(backers,MATCH(Bonus_StatAn!$B4066,Analysis!$A:$A,0))</f>
        <v>9</v>
      </c>
      <c r="E4066" t="b">
        <f t="shared" si="252"/>
        <v>0</v>
      </c>
      <c r="F4066" t="b">
        <f t="shared" si="253"/>
        <v>1</v>
      </c>
      <c r="G4066" t="str">
        <f t="shared" si="254"/>
        <v/>
      </c>
      <c r="H4066">
        <f t="shared" si="255"/>
        <v>9</v>
      </c>
    </row>
    <row r="4067" spans="2:8" x14ac:dyDescent="0.35">
      <c r="B4067" s="6">
        <v>4064</v>
      </c>
      <c r="C4067" t="str">
        <f>INDEX(state,MATCH(Bonus_StatAn!$B4067,Analysis!$A:$A,0))</f>
        <v>failed</v>
      </c>
      <c r="D4067" s="6">
        <f>INDEX(backers,MATCH(Bonus_StatAn!$B4067,Analysis!$A:$A,0))</f>
        <v>6</v>
      </c>
      <c r="E4067" t="b">
        <f t="shared" si="252"/>
        <v>0</v>
      </c>
      <c r="F4067" t="b">
        <f t="shared" si="253"/>
        <v>1</v>
      </c>
      <c r="G4067" t="str">
        <f t="shared" si="254"/>
        <v/>
      </c>
      <c r="H4067">
        <f t="shared" si="255"/>
        <v>6</v>
      </c>
    </row>
    <row r="4068" spans="2:8" x14ac:dyDescent="0.35">
      <c r="B4068" s="6">
        <v>4065</v>
      </c>
      <c r="C4068" t="str">
        <f>INDEX(state,MATCH(Bonus_StatAn!$B4068,Analysis!$A:$A,0))</f>
        <v>failed</v>
      </c>
      <c r="D4068" s="6">
        <f>INDEX(backers,MATCH(Bonus_StatAn!$B4068,Analysis!$A:$A,0))</f>
        <v>4</v>
      </c>
      <c r="E4068" t="b">
        <f t="shared" si="252"/>
        <v>0</v>
      </c>
      <c r="F4068" t="b">
        <f t="shared" si="253"/>
        <v>1</v>
      </c>
      <c r="G4068" t="str">
        <f t="shared" si="254"/>
        <v/>
      </c>
      <c r="H4068">
        <f t="shared" si="255"/>
        <v>4</v>
      </c>
    </row>
    <row r="4069" spans="2:8" x14ac:dyDescent="0.35">
      <c r="B4069" s="6">
        <v>4066</v>
      </c>
      <c r="C4069" t="str">
        <f>INDEX(state,MATCH(Bonus_StatAn!$B4069,Analysis!$A:$A,0))</f>
        <v>failed</v>
      </c>
      <c r="D4069" s="6">
        <f>INDEX(backers,MATCH(Bonus_StatAn!$B4069,Analysis!$A:$A,0))</f>
        <v>1</v>
      </c>
      <c r="E4069" t="b">
        <f t="shared" si="252"/>
        <v>0</v>
      </c>
      <c r="F4069" t="b">
        <f t="shared" si="253"/>
        <v>1</v>
      </c>
      <c r="G4069" t="str">
        <f t="shared" si="254"/>
        <v/>
      </c>
      <c r="H4069">
        <f t="shared" si="255"/>
        <v>1</v>
      </c>
    </row>
    <row r="4070" spans="2:8" x14ac:dyDescent="0.35">
      <c r="B4070" s="6">
        <v>4067</v>
      </c>
      <c r="C4070" t="str">
        <f>INDEX(state,MATCH(Bonus_StatAn!$B4070,Analysis!$A:$A,0))</f>
        <v>failed</v>
      </c>
      <c r="D4070" s="6">
        <f>INDEX(backers,MATCH(Bonus_StatAn!$B4070,Analysis!$A:$A,0))</f>
        <v>17</v>
      </c>
      <c r="E4070" t="b">
        <f t="shared" si="252"/>
        <v>0</v>
      </c>
      <c r="F4070" t="b">
        <f t="shared" si="253"/>
        <v>1</v>
      </c>
      <c r="G4070" t="str">
        <f t="shared" si="254"/>
        <v/>
      </c>
      <c r="H4070">
        <f t="shared" si="255"/>
        <v>17</v>
      </c>
    </row>
    <row r="4071" spans="2:8" x14ac:dyDescent="0.35">
      <c r="B4071" s="6">
        <v>4068</v>
      </c>
      <c r="C4071" t="str">
        <f>INDEX(state,MATCH(Bonus_StatAn!$B4071,Analysis!$A:$A,0))</f>
        <v>failed</v>
      </c>
      <c r="D4071" s="6">
        <f>INDEX(backers,MATCH(Bonus_StatAn!$B4071,Analysis!$A:$A,0))</f>
        <v>1</v>
      </c>
      <c r="E4071" t="b">
        <f t="shared" si="252"/>
        <v>0</v>
      </c>
      <c r="F4071" t="b">
        <f t="shared" si="253"/>
        <v>1</v>
      </c>
      <c r="G4071" t="str">
        <f t="shared" si="254"/>
        <v/>
      </c>
      <c r="H4071">
        <f t="shared" si="255"/>
        <v>1</v>
      </c>
    </row>
    <row r="4072" spans="2:8" x14ac:dyDescent="0.35">
      <c r="B4072" s="6">
        <v>4069</v>
      </c>
      <c r="C4072" t="str">
        <f>INDEX(state,MATCH(Bonus_StatAn!$B4072,Analysis!$A:$A,0))</f>
        <v>failed</v>
      </c>
      <c r="D4072" s="6">
        <f>INDEX(backers,MATCH(Bonus_StatAn!$B4072,Analysis!$A:$A,0))</f>
        <v>13</v>
      </c>
      <c r="E4072" t="b">
        <f t="shared" si="252"/>
        <v>0</v>
      </c>
      <c r="F4072" t="b">
        <f t="shared" si="253"/>
        <v>1</v>
      </c>
      <c r="G4072" t="str">
        <f t="shared" si="254"/>
        <v/>
      </c>
      <c r="H4072">
        <f t="shared" si="255"/>
        <v>13</v>
      </c>
    </row>
    <row r="4073" spans="2:8" x14ac:dyDescent="0.35">
      <c r="B4073" s="6">
        <v>4070</v>
      </c>
      <c r="C4073" t="str">
        <f>INDEX(state,MATCH(Bonus_StatAn!$B4073,Analysis!$A:$A,0))</f>
        <v>failed</v>
      </c>
      <c r="D4073" s="6">
        <f>INDEX(backers,MATCH(Bonus_StatAn!$B4073,Analysis!$A:$A,0))</f>
        <v>6</v>
      </c>
      <c r="E4073" t="b">
        <f t="shared" si="252"/>
        <v>0</v>
      </c>
      <c r="F4073" t="b">
        <f t="shared" si="253"/>
        <v>1</v>
      </c>
      <c r="G4073" t="str">
        <f t="shared" si="254"/>
        <v/>
      </c>
      <c r="H4073">
        <f t="shared" si="255"/>
        <v>6</v>
      </c>
    </row>
    <row r="4074" spans="2:8" x14ac:dyDescent="0.35">
      <c r="B4074" s="6">
        <v>4071</v>
      </c>
      <c r="C4074" t="str">
        <f>INDEX(state,MATCH(Bonus_StatAn!$B4074,Analysis!$A:$A,0))</f>
        <v>failed</v>
      </c>
      <c r="D4074" s="6">
        <f>INDEX(backers,MATCH(Bonus_StatAn!$B4074,Analysis!$A:$A,0))</f>
        <v>0</v>
      </c>
      <c r="E4074" t="b">
        <f t="shared" si="252"/>
        <v>0</v>
      </c>
      <c r="F4074" t="b">
        <f t="shared" si="253"/>
        <v>1</v>
      </c>
      <c r="G4074" t="str">
        <f t="shared" si="254"/>
        <v/>
      </c>
      <c r="H4074">
        <f t="shared" si="255"/>
        <v>0</v>
      </c>
    </row>
    <row r="4075" spans="2:8" x14ac:dyDescent="0.35">
      <c r="B4075" s="6">
        <v>4072</v>
      </c>
      <c r="C4075" t="str">
        <f>INDEX(state,MATCH(Bonus_StatAn!$B4075,Analysis!$A:$A,0))</f>
        <v>failed</v>
      </c>
      <c r="D4075" s="6">
        <f>INDEX(backers,MATCH(Bonus_StatAn!$B4075,Analysis!$A:$A,0))</f>
        <v>2</v>
      </c>
      <c r="E4075" t="b">
        <f t="shared" si="252"/>
        <v>0</v>
      </c>
      <c r="F4075" t="b">
        <f t="shared" si="253"/>
        <v>1</v>
      </c>
      <c r="G4075" t="str">
        <f t="shared" si="254"/>
        <v/>
      </c>
      <c r="H4075">
        <f t="shared" si="255"/>
        <v>2</v>
      </c>
    </row>
    <row r="4076" spans="2:8" x14ac:dyDescent="0.35">
      <c r="B4076" s="6">
        <v>4073</v>
      </c>
      <c r="C4076" t="str">
        <f>INDEX(state,MATCH(Bonus_StatAn!$B4076,Analysis!$A:$A,0))</f>
        <v>failed</v>
      </c>
      <c r="D4076" s="6">
        <f>INDEX(backers,MATCH(Bonus_StatAn!$B4076,Analysis!$A:$A,0))</f>
        <v>2</v>
      </c>
      <c r="E4076" t="b">
        <f t="shared" si="252"/>
        <v>0</v>
      </c>
      <c r="F4076" t="b">
        <f t="shared" si="253"/>
        <v>1</v>
      </c>
      <c r="G4076" t="str">
        <f t="shared" si="254"/>
        <v/>
      </c>
      <c r="H4076">
        <f t="shared" si="255"/>
        <v>2</v>
      </c>
    </row>
    <row r="4077" spans="2:8" x14ac:dyDescent="0.35">
      <c r="B4077" s="6">
        <v>4074</v>
      </c>
      <c r="C4077" t="str">
        <f>INDEX(state,MATCH(Bonus_StatAn!$B4077,Analysis!$A:$A,0))</f>
        <v>failed</v>
      </c>
      <c r="D4077" s="6">
        <f>INDEX(backers,MATCH(Bonus_StatAn!$B4077,Analysis!$A:$A,0))</f>
        <v>21</v>
      </c>
      <c r="E4077" t="b">
        <f t="shared" si="252"/>
        <v>0</v>
      </c>
      <c r="F4077" t="b">
        <f t="shared" si="253"/>
        <v>1</v>
      </c>
      <c r="G4077" t="str">
        <f t="shared" si="254"/>
        <v/>
      </c>
      <c r="H4077">
        <f t="shared" si="255"/>
        <v>21</v>
      </c>
    </row>
    <row r="4078" spans="2:8" x14ac:dyDescent="0.35">
      <c r="B4078" s="6">
        <v>4075</v>
      </c>
      <c r="C4078" t="str">
        <f>INDEX(state,MATCH(Bonus_StatAn!$B4078,Analysis!$A:$A,0))</f>
        <v>failed</v>
      </c>
      <c r="D4078" s="6">
        <f>INDEX(backers,MATCH(Bonus_StatAn!$B4078,Analysis!$A:$A,0))</f>
        <v>13</v>
      </c>
      <c r="E4078" t="b">
        <f t="shared" si="252"/>
        <v>0</v>
      </c>
      <c r="F4078" t="b">
        <f t="shared" si="253"/>
        <v>1</v>
      </c>
      <c r="G4078" t="str">
        <f t="shared" si="254"/>
        <v/>
      </c>
      <c r="H4078">
        <f t="shared" si="255"/>
        <v>13</v>
      </c>
    </row>
    <row r="4079" spans="2:8" x14ac:dyDescent="0.35">
      <c r="B4079" s="6">
        <v>4076</v>
      </c>
      <c r="C4079" t="str">
        <f>INDEX(state,MATCH(Bonus_StatAn!$B4079,Analysis!$A:$A,0))</f>
        <v>failed</v>
      </c>
      <c r="D4079" s="6">
        <f>INDEX(backers,MATCH(Bonus_StatAn!$B4079,Analysis!$A:$A,0))</f>
        <v>0</v>
      </c>
      <c r="E4079" t="b">
        <f t="shared" si="252"/>
        <v>0</v>
      </c>
      <c r="F4079" t="b">
        <f t="shared" si="253"/>
        <v>1</v>
      </c>
      <c r="G4079" t="str">
        <f t="shared" si="254"/>
        <v/>
      </c>
      <c r="H4079">
        <f t="shared" si="255"/>
        <v>0</v>
      </c>
    </row>
    <row r="4080" spans="2:8" x14ac:dyDescent="0.35">
      <c r="B4080" s="6">
        <v>4077</v>
      </c>
      <c r="C4080" t="str">
        <f>INDEX(state,MATCH(Bonus_StatAn!$B4080,Analysis!$A:$A,0))</f>
        <v>failed</v>
      </c>
      <c r="D4080" s="6">
        <f>INDEX(backers,MATCH(Bonus_StatAn!$B4080,Analysis!$A:$A,0))</f>
        <v>6</v>
      </c>
      <c r="E4080" t="b">
        <f t="shared" si="252"/>
        <v>0</v>
      </c>
      <c r="F4080" t="b">
        <f t="shared" si="253"/>
        <v>1</v>
      </c>
      <c r="G4080" t="str">
        <f t="shared" si="254"/>
        <v/>
      </c>
      <c r="H4080">
        <f t="shared" si="255"/>
        <v>6</v>
      </c>
    </row>
    <row r="4081" spans="2:8" x14ac:dyDescent="0.35">
      <c r="B4081" s="6">
        <v>4078</v>
      </c>
      <c r="C4081" t="str">
        <f>INDEX(state,MATCH(Bonus_StatAn!$B4081,Analysis!$A:$A,0))</f>
        <v>failed</v>
      </c>
      <c r="D4081" s="6">
        <f>INDEX(backers,MATCH(Bonus_StatAn!$B4081,Analysis!$A:$A,0))</f>
        <v>0</v>
      </c>
      <c r="E4081" t="b">
        <f t="shared" si="252"/>
        <v>0</v>
      </c>
      <c r="F4081" t="b">
        <f t="shared" si="253"/>
        <v>1</v>
      </c>
      <c r="G4081" t="str">
        <f t="shared" si="254"/>
        <v/>
      </c>
      <c r="H4081">
        <f t="shared" si="255"/>
        <v>0</v>
      </c>
    </row>
    <row r="4082" spans="2:8" x14ac:dyDescent="0.35">
      <c r="B4082" s="6">
        <v>4079</v>
      </c>
      <c r="C4082" t="str">
        <f>INDEX(state,MATCH(Bonus_StatAn!$B4082,Analysis!$A:$A,0))</f>
        <v>failed</v>
      </c>
      <c r="D4082" s="6">
        <f>INDEX(backers,MATCH(Bonus_StatAn!$B4082,Analysis!$A:$A,0))</f>
        <v>1</v>
      </c>
      <c r="E4082" t="b">
        <f t="shared" si="252"/>
        <v>0</v>
      </c>
      <c r="F4082" t="b">
        <f t="shared" si="253"/>
        <v>1</v>
      </c>
      <c r="G4082" t="str">
        <f t="shared" si="254"/>
        <v/>
      </c>
      <c r="H4082">
        <f t="shared" si="255"/>
        <v>1</v>
      </c>
    </row>
    <row r="4083" spans="2:8" x14ac:dyDescent="0.35">
      <c r="B4083" s="6">
        <v>4080</v>
      </c>
      <c r="C4083" t="str">
        <f>INDEX(state,MATCH(Bonus_StatAn!$B4083,Analysis!$A:$A,0))</f>
        <v>failed</v>
      </c>
      <c r="D4083" s="6">
        <f>INDEX(backers,MATCH(Bonus_StatAn!$B4083,Analysis!$A:$A,0))</f>
        <v>0</v>
      </c>
      <c r="E4083" t="b">
        <f t="shared" si="252"/>
        <v>0</v>
      </c>
      <c r="F4083" t="b">
        <f t="shared" si="253"/>
        <v>1</v>
      </c>
      <c r="G4083" t="str">
        <f t="shared" si="254"/>
        <v/>
      </c>
      <c r="H4083">
        <f t="shared" si="255"/>
        <v>0</v>
      </c>
    </row>
    <row r="4084" spans="2:8" x14ac:dyDescent="0.35">
      <c r="B4084" s="6">
        <v>4081</v>
      </c>
      <c r="C4084" t="str">
        <f>INDEX(state,MATCH(Bonus_StatAn!$B4084,Analysis!$A:$A,0))</f>
        <v>failed</v>
      </c>
      <c r="D4084" s="6">
        <f>INDEX(backers,MATCH(Bonus_StatAn!$B4084,Analysis!$A:$A,0))</f>
        <v>12</v>
      </c>
      <c r="E4084" t="b">
        <f t="shared" si="252"/>
        <v>0</v>
      </c>
      <c r="F4084" t="b">
        <f t="shared" si="253"/>
        <v>1</v>
      </c>
      <c r="G4084" t="str">
        <f t="shared" si="254"/>
        <v/>
      </c>
      <c r="H4084">
        <f t="shared" si="255"/>
        <v>12</v>
      </c>
    </row>
    <row r="4085" spans="2:8" x14ac:dyDescent="0.35">
      <c r="B4085" s="6">
        <v>4082</v>
      </c>
      <c r="C4085" t="str">
        <f>INDEX(state,MATCH(Bonus_StatAn!$B4085,Analysis!$A:$A,0))</f>
        <v>failed</v>
      </c>
      <c r="D4085" s="6">
        <f>INDEX(backers,MATCH(Bonus_StatAn!$B4085,Analysis!$A:$A,0))</f>
        <v>2</v>
      </c>
      <c r="E4085" t="b">
        <f t="shared" si="252"/>
        <v>0</v>
      </c>
      <c r="F4085" t="b">
        <f t="shared" si="253"/>
        <v>1</v>
      </c>
      <c r="G4085" t="str">
        <f t="shared" si="254"/>
        <v/>
      </c>
      <c r="H4085">
        <f t="shared" si="255"/>
        <v>2</v>
      </c>
    </row>
    <row r="4086" spans="2:8" x14ac:dyDescent="0.35">
      <c r="B4086" s="6">
        <v>4083</v>
      </c>
      <c r="C4086" t="str">
        <f>INDEX(state,MATCH(Bonus_StatAn!$B4086,Analysis!$A:$A,0))</f>
        <v>failed</v>
      </c>
      <c r="D4086" s="6">
        <f>INDEX(backers,MATCH(Bonus_StatAn!$B4086,Analysis!$A:$A,0))</f>
        <v>6</v>
      </c>
      <c r="E4086" t="b">
        <f t="shared" si="252"/>
        <v>0</v>
      </c>
      <c r="F4086" t="b">
        <f t="shared" si="253"/>
        <v>1</v>
      </c>
      <c r="G4086" t="str">
        <f t="shared" si="254"/>
        <v/>
      </c>
      <c r="H4086">
        <f t="shared" si="255"/>
        <v>6</v>
      </c>
    </row>
    <row r="4087" spans="2:8" x14ac:dyDescent="0.35">
      <c r="B4087" s="6">
        <v>4084</v>
      </c>
      <c r="C4087" t="str">
        <f>INDEX(state,MATCH(Bonus_StatAn!$B4087,Analysis!$A:$A,0))</f>
        <v>failed</v>
      </c>
      <c r="D4087" s="6">
        <f>INDEX(backers,MATCH(Bonus_StatAn!$B4087,Analysis!$A:$A,0))</f>
        <v>1</v>
      </c>
      <c r="E4087" t="b">
        <f t="shared" si="252"/>
        <v>0</v>
      </c>
      <c r="F4087" t="b">
        <f t="shared" si="253"/>
        <v>1</v>
      </c>
      <c r="G4087" t="str">
        <f t="shared" si="254"/>
        <v/>
      </c>
      <c r="H4087">
        <f t="shared" si="255"/>
        <v>1</v>
      </c>
    </row>
    <row r="4088" spans="2:8" x14ac:dyDescent="0.35">
      <c r="B4088" s="6">
        <v>4085</v>
      </c>
      <c r="C4088" t="str">
        <f>INDEX(state,MATCH(Bonus_StatAn!$B4088,Analysis!$A:$A,0))</f>
        <v>failed</v>
      </c>
      <c r="D4088" s="6">
        <f>INDEX(backers,MATCH(Bonus_StatAn!$B4088,Analysis!$A:$A,0))</f>
        <v>1</v>
      </c>
      <c r="E4088" t="b">
        <f t="shared" si="252"/>
        <v>0</v>
      </c>
      <c r="F4088" t="b">
        <f t="shared" si="253"/>
        <v>1</v>
      </c>
      <c r="G4088" t="str">
        <f t="shared" si="254"/>
        <v/>
      </c>
      <c r="H4088">
        <f t="shared" si="255"/>
        <v>1</v>
      </c>
    </row>
    <row r="4089" spans="2:8" x14ac:dyDescent="0.35">
      <c r="B4089" s="6">
        <v>4086</v>
      </c>
      <c r="C4089" t="str">
        <f>INDEX(state,MATCH(Bonus_StatAn!$B4089,Analysis!$A:$A,0))</f>
        <v>failed</v>
      </c>
      <c r="D4089" s="6">
        <f>INDEX(backers,MATCH(Bonus_StatAn!$B4089,Analysis!$A:$A,0))</f>
        <v>5</v>
      </c>
      <c r="E4089" t="b">
        <f t="shared" si="252"/>
        <v>0</v>
      </c>
      <c r="F4089" t="b">
        <f t="shared" si="253"/>
        <v>1</v>
      </c>
      <c r="G4089" t="str">
        <f t="shared" si="254"/>
        <v/>
      </c>
      <c r="H4089">
        <f t="shared" si="255"/>
        <v>5</v>
      </c>
    </row>
    <row r="4090" spans="2:8" x14ac:dyDescent="0.35">
      <c r="B4090" s="6">
        <v>4087</v>
      </c>
      <c r="C4090" t="str">
        <f>INDEX(state,MATCH(Bonus_StatAn!$B4090,Analysis!$A:$A,0))</f>
        <v>failed</v>
      </c>
      <c r="D4090" s="6">
        <f>INDEX(backers,MATCH(Bonus_StatAn!$B4090,Analysis!$A:$A,0))</f>
        <v>0</v>
      </c>
      <c r="E4090" t="b">
        <f t="shared" si="252"/>
        <v>0</v>
      </c>
      <c r="F4090" t="b">
        <f t="shared" si="253"/>
        <v>1</v>
      </c>
      <c r="G4090" t="str">
        <f t="shared" si="254"/>
        <v/>
      </c>
      <c r="H4090">
        <f t="shared" si="255"/>
        <v>0</v>
      </c>
    </row>
    <row r="4091" spans="2:8" x14ac:dyDescent="0.35">
      <c r="B4091" s="6">
        <v>4088</v>
      </c>
      <c r="C4091" t="str">
        <f>INDEX(state,MATCH(Bonus_StatAn!$B4091,Analysis!$A:$A,0))</f>
        <v>failed</v>
      </c>
      <c r="D4091" s="6">
        <f>INDEX(backers,MATCH(Bonus_StatAn!$B4091,Analysis!$A:$A,0))</f>
        <v>3</v>
      </c>
      <c r="E4091" t="b">
        <f t="shared" si="252"/>
        <v>0</v>
      </c>
      <c r="F4091" t="b">
        <f t="shared" si="253"/>
        <v>1</v>
      </c>
      <c r="G4091" t="str">
        <f t="shared" si="254"/>
        <v/>
      </c>
      <c r="H4091">
        <f t="shared" si="255"/>
        <v>3</v>
      </c>
    </row>
    <row r="4092" spans="2:8" x14ac:dyDescent="0.35">
      <c r="B4092" s="6">
        <v>4089</v>
      </c>
      <c r="C4092" t="str">
        <f>INDEX(state,MATCH(Bonus_StatAn!$B4092,Analysis!$A:$A,0))</f>
        <v>failed</v>
      </c>
      <c r="D4092" s="6">
        <f>INDEX(backers,MATCH(Bonus_StatAn!$B4092,Analysis!$A:$A,0))</f>
        <v>8</v>
      </c>
      <c r="E4092" t="b">
        <f t="shared" si="252"/>
        <v>0</v>
      </c>
      <c r="F4092" t="b">
        <f t="shared" si="253"/>
        <v>1</v>
      </c>
      <c r="G4092" t="str">
        <f t="shared" si="254"/>
        <v/>
      </c>
      <c r="H4092">
        <f t="shared" si="255"/>
        <v>8</v>
      </c>
    </row>
    <row r="4093" spans="2:8" x14ac:dyDescent="0.35">
      <c r="B4093" s="6">
        <v>4090</v>
      </c>
      <c r="C4093" t="str">
        <f>INDEX(state,MATCH(Bonus_StatAn!$B4093,Analysis!$A:$A,0))</f>
        <v>failed</v>
      </c>
      <c r="D4093" s="6">
        <f>INDEX(backers,MATCH(Bonus_StatAn!$B4093,Analysis!$A:$A,0))</f>
        <v>3</v>
      </c>
      <c r="E4093" t="b">
        <f t="shared" si="252"/>
        <v>0</v>
      </c>
      <c r="F4093" t="b">
        <f t="shared" si="253"/>
        <v>1</v>
      </c>
      <c r="G4093" t="str">
        <f t="shared" si="254"/>
        <v/>
      </c>
      <c r="H4093">
        <f t="shared" si="255"/>
        <v>3</v>
      </c>
    </row>
    <row r="4094" spans="2:8" x14ac:dyDescent="0.35">
      <c r="B4094" s="6">
        <v>4091</v>
      </c>
      <c r="C4094" t="str">
        <f>INDEX(state,MATCH(Bonus_StatAn!$B4094,Analysis!$A:$A,0))</f>
        <v>failed</v>
      </c>
      <c r="D4094" s="6">
        <f>INDEX(backers,MATCH(Bonus_StatAn!$B4094,Analysis!$A:$A,0))</f>
        <v>8</v>
      </c>
      <c r="E4094" t="b">
        <f t="shared" si="252"/>
        <v>0</v>
      </c>
      <c r="F4094" t="b">
        <f t="shared" si="253"/>
        <v>1</v>
      </c>
      <c r="G4094" t="str">
        <f t="shared" si="254"/>
        <v/>
      </c>
      <c r="H4094">
        <f t="shared" si="255"/>
        <v>8</v>
      </c>
    </row>
    <row r="4095" spans="2:8" x14ac:dyDescent="0.35">
      <c r="B4095" s="6">
        <v>4092</v>
      </c>
      <c r="C4095" t="str">
        <f>INDEX(state,MATCH(Bonus_StatAn!$B4095,Analysis!$A:$A,0))</f>
        <v>failed</v>
      </c>
      <c r="D4095" s="6">
        <f>INDEX(backers,MATCH(Bonus_StatAn!$B4095,Analysis!$A:$A,0))</f>
        <v>1</v>
      </c>
      <c r="E4095" t="b">
        <f t="shared" si="252"/>
        <v>0</v>
      </c>
      <c r="F4095" t="b">
        <f t="shared" si="253"/>
        <v>1</v>
      </c>
      <c r="G4095" t="str">
        <f t="shared" si="254"/>
        <v/>
      </c>
      <c r="H4095">
        <f t="shared" si="255"/>
        <v>1</v>
      </c>
    </row>
    <row r="4096" spans="2:8" x14ac:dyDescent="0.35">
      <c r="B4096" s="6">
        <v>4093</v>
      </c>
      <c r="C4096" t="str">
        <f>INDEX(state,MATCH(Bonus_StatAn!$B4096,Analysis!$A:$A,0))</f>
        <v>failed</v>
      </c>
      <c r="D4096" s="6">
        <f>INDEX(backers,MATCH(Bonus_StatAn!$B4096,Analysis!$A:$A,0))</f>
        <v>4</v>
      </c>
      <c r="E4096" t="b">
        <f t="shared" si="252"/>
        <v>0</v>
      </c>
      <c r="F4096" t="b">
        <f t="shared" si="253"/>
        <v>1</v>
      </c>
      <c r="G4096" t="str">
        <f t="shared" si="254"/>
        <v/>
      </c>
      <c r="H4096">
        <f t="shared" si="255"/>
        <v>4</v>
      </c>
    </row>
    <row r="4097" spans="2:8" x14ac:dyDescent="0.35">
      <c r="B4097" s="6">
        <v>4094</v>
      </c>
      <c r="C4097" t="str">
        <f>INDEX(state,MATCH(Bonus_StatAn!$B4097,Analysis!$A:$A,0))</f>
        <v>failed</v>
      </c>
      <c r="D4097" s="6">
        <f>INDEX(backers,MATCH(Bonus_StatAn!$B4097,Analysis!$A:$A,0))</f>
        <v>8</v>
      </c>
      <c r="E4097" t="b">
        <f t="shared" si="252"/>
        <v>0</v>
      </c>
      <c r="F4097" t="b">
        <f t="shared" si="253"/>
        <v>1</v>
      </c>
      <c r="G4097" t="str">
        <f t="shared" si="254"/>
        <v/>
      </c>
      <c r="H4097">
        <f t="shared" si="255"/>
        <v>8</v>
      </c>
    </row>
    <row r="4098" spans="2:8" x14ac:dyDescent="0.35">
      <c r="B4098" s="6">
        <v>4095</v>
      </c>
      <c r="C4098" t="str">
        <f>INDEX(state,MATCH(Bonus_StatAn!$B4098,Analysis!$A:$A,0))</f>
        <v>failed</v>
      </c>
      <c r="D4098" s="6">
        <f>INDEX(backers,MATCH(Bonus_StatAn!$B4098,Analysis!$A:$A,0))</f>
        <v>1</v>
      </c>
      <c r="E4098" t="b">
        <f t="shared" si="252"/>
        <v>0</v>
      </c>
      <c r="F4098" t="b">
        <f t="shared" si="253"/>
        <v>1</v>
      </c>
      <c r="G4098" t="str">
        <f t="shared" si="254"/>
        <v/>
      </c>
      <c r="H4098">
        <f t="shared" si="255"/>
        <v>1</v>
      </c>
    </row>
    <row r="4099" spans="2:8" x14ac:dyDescent="0.35">
      <c r="B4099" s="6">
        <v>4096</v>
      </c>
      <c r="C4099" t="str">
        <f>INDEX(state,MATCH(Bonus_StatAn!$B4099,Analysis!$A:$A,0))</f>
        <v>failed</v>
      </c>
      <c r="D4099" s="6">
        <f>INDEX(backers,MATCH(Bonus_StatAn!$B4099,Analysis!$A:$A,0))</f>
        <v>5</v>
      </c>
      <c r="E4099" t="b">
        <f t="shared" si="252"/>
        <v>0</v>
      </c>
      <c r="F4099" t="b">
        <f t="shared" si="253"/>
        <v>1</v>
      </c>
      <c r="G4099" t="str">
        <f t="shared" si="254"/>
        <v/>
      </c>
      <c r="H4099">
        <f t="shared" si="255"/>
        <v>5</v>
      </c>
    </row>
    <row r="4100" spans="2:8" x14ac:dyDescent="0.35">
      <c r="B4100" s="6">
        <v>4097</v>
      </c>
      <c r="C4100" t="str">
        <f>INDEX(state,MATCH(Bonus_StatAn!$B4100,Analysis!$A:$A,0))</f>
        <v>failed</v>
      </c>
      <c r="D4100" s="6">
        <f>INDEX(backers,MATCH(Bonus_StatAn!$B4100,Analysis!$A:$A,0))</f>
        <v>0</v>
      </c>
      <c r="E4100" t="b">
        <f t="shared" ref="E4100:E4116" si="256">$C4100="successful"</f>
        <v>0</v>
      </c>
      <c r="F4100" t="b">
        <f t="shared" ref="F4100:F4116" si="257">OR($C4100="canceled", $C4100="failed")</f>
        <v>1</v>
      </c>
      <c r="G4100" t="str">
        <f t="shared" ref="G4100:G4116" si="258">IF($E4100, D4100, "")</f>
        <v/>
      </c>
      <c r="H4100">
        <f t="shared" ref="H4100:H4116" si="259">IF(F4100, D4100, "")</f>
        <v>0</v>
      </c>
    </row>
    <row r="4101" spans="2:8" x14ac:dyDescent="0.35">
      <c r="B4101" s="6">
        <v>4098</v>
      </c>
      <c r="C4101" t="str">
        <f>INDEX(state,MATCH(Bonus_StatAn!$B4101,Analysis!$A:$A,0))</f>
        <v>failed</v>
      </c>
      <c r="D4101" s="6">
        <f>INDEX(backers,MATCH(Bonus_StatAn!$B4101,Analysis!$A:$A,0))</f>
        <v>0</v>
      </c>
      <c r="E4101" t="b">
        <f t="shared" si="256"/>
        <v>0</v>
      </c>
      <c r="F4101" t="b">
        <f t="shared" si="257"/>
        <v>1</v>
      </c>
      <c r="G4101" t="str">
        <f t="shared" si="258"/>
        <v/>
      </c>
      <c r="H4101">
        <f t="shared" si="259"/>
        <v>0</v>
      </c>
    </row>
    <row r="4102" spans="2:8" x14ac:dyDescent="0.35">
      <c r="B4102" s="6">
        <v>4099</v>
      </c>
      <c r="C4102" t="str">
        <f>INDEX(state,MATCH(Bonus_StatAn!$B4102,Analysis!$A:$A,0))</f>
        <v>failed</v>
      </c>
      <c r="D4102" s="6">
        <f>INDEX(backers,MATCH(Bonus_StatAn!$B4102,Analysis!$A:$A,0))</f>
        <v>1</v>
      </c>
      <c r="E4102" t="b">
        <f t="shared" si="256"/>
        <v>0</v>
      </c>
      <c r="F4102" t="b">
        <f t="shared" si="257"/>
        <v>1</v>
      </c>
      <c r="G4102" t="str">
        <f t="shared" si="258"/>
        <v/>
      </c>
      <c r="H4102">
        <f t="shared" si="259"/>
        <v>1</v>
      </c>
    </row>
    <row r="4103" spans="2:8" x14ac:dyDescent="0.35">
      <c r="B4103" s="6">
        <v>4100</v>
      </c>
      <c r="C4103" t="str">
        <f>INDEX(state,MATCH(Bonus_StatAn!$B4103,Analysis!$A:$A,0))</f>
        <v>failed</v>
      </c>
      <c r="D4103" s="6">
        <f>INDEX(backers,MATCH(Bonus_StatAn!$B4103,Analysis!$A:$A,0))</f>
        <v>0</v>
      </c>
      <c r="E4103" t="b">
        <f t="shared" si="256"/>
        <v>0</v>
      </c>
      <c r="F4103" t="b">
        <f t="shared" si="257"/>
        <v>1</v>
      </c>
      <c r="G4103" t="str">
        <f t="shared" si="258"/>
        <v/>
      </c>
      <c r="H4103">
        <f t="shared" si="259"/>
        <v>0</v>
      </c>
    </row>
    <row r="4104" spans="2:8" x14ac:dyDescent="0.35">
      <c r="B4104" s="6">
        <v>4101</v>
      </c>
      <c r="C4104" t="str">
        <f>INDEX(state,MATCH(Bonus_StatAn!$B4104,Analysis!$A:$A,0))</f>
        <v>failed</v>
      </c>
      <c r="D4104" s="6">
        <f>INDEX(backers,MATCH(Bonus_StatAn!$B4104,Analysis!$A:$A,0))</f>
        <v>0</v>
      </c>
      <c r="E4104" t="b">
        <f t="shared" si="256"/>
        <v>0</v>
      </c>
      <c r="F4104" t="b">
        <f t="shared" si="257"/>
        <v>1</v>
      </c>
      <c r="G4104" t="str">
        <f t="shared" si="258"/>
        <v/>
      </c>
      <c r="H4104">
        <f t="shared" si="259"/>
        <v>0</v>
      </c>
    </row>
    <row r="4105" spans="2:8" x14ac:dyDescent="0.35">
      <c r="B4105" s="6">
        <v>4102</v>
      </c>
      <c r="C4105" t="str">
        <f>INDEX(state,MATCH(Bonus_StatAn!$B4105,Analysis!$A:$A,0))</f>
        <v>failed</v>
      </c>
      <c r="D4105" s="6">
        <f>INDEX(backers,MATCH(Bonus_StatAn!$B4105,Analysis!$A:$A,0))</f>
        <v>6</v>
      </c>
      <c r="E4105" t="b">
        <f t="shared" si="256"/>
        <v>0</v>
      </c>
      <c r="F4105" t="b">
        <f t="shared" si="257"/>
        <v>1</v>
      </c>
      <c r="G4105" t="str">
        <f t="shared" si="258"/>
        <v/>
      </c>
      <c r="H4105">
        <f t="shared" si="259"/>
        <v>6</v>
      </c>
    </row>
    <row r="4106" spans="2:8" x14ac:dyDescent="0.35">
      <c r="B4106" s="6">
        <v>4103</v>
      </c>
      <c r="C4106" t="str">
        <f>INDEX(state,MATCH(Bonus_StatAn!$B4106,Analysis!$A:$A,0))</f>
        <v>failed</v>
      </c>
      <c r="D4106" s="6">
        <f>INDEX(backers,MATCH(Bonus_StatAn!$B4106,Analysis!$A:$A,0))</f>
        <v>6</v>
      </c>
      <c r="E4106" t="b">
        <f t="shared" si="256"/>
        <v>0</v>
      </c>
      <c r="F4106" t="b">
        <f t="shared" si="257"/>
        <v>1</v>
      </c>
      <c r="G4106" t="str">
        <f t="shared" si="258"/>
        <v/>
      </c>
      <c r="H4106">
        <f t="shared" si="259"/>
        <v>6</v>
      </c>
    </row>
    <row r="4107" spans="2:8" x14ac:dyDescent="0.35">
      <c r="B4107" s="6">
        <v>4104</v>
      </c>
      <c r="C4107" t="str">
        <f>INDEX(state,MATCH(Bonus_StatAn!$B4107,Analysis!$A:$A,0))</f>
        <v>failed</v>
      </c>
      <c r="D4107" s="6">
        <f>INDEX(backers,MATCH(Bonus_StatAn!$B4107,Analysis!$A:$A,0))</f>
        <v>14</v>
      </c>
      <c r="E4107" t="b">
        <f t="shared" si="256"/>
        <v>0</v>
      </c>
      <c r="F4107" t="b">
        <f t="shared" si="257"/>
        <v>1</v>
      </c>
      <c r="G4107" t="str">
        <f t="shared" si="258"/>
        <v/>
      </c>
      <c r="H4107">
        <f t="shared" si="259"/>
        <v>14</v>
      </c>
    </row>
    <row r="4108" spans="2:8" x14ac:dyDescent="0.35">
      <c r="B4108" s="6">
        <v>4105</v>
      </c>
      <c r="C4108" t="str">
        <f>INDEX(state,MATCH(Bonus_StatAn!$B4108,Analysis!$A:$A,0))</f>
        <v>failed</v>
      </c>
      <c r="D4108" s="6">
        <f>INDEX(backers,MATCH(Bonus_StatAn!$B4108,Analysis!$A:$A,0))</f>
        <v>6</v>
      </c>
      <c r="E4108" t="b">
        <f t="shared" si="256"/>
        <v>0</v>
      </c>
      <c r="F4108" t="b">
        <f t="shared" si="257"/>
        <v>1</v>
      </c>
      <c r="G4108" t="str">
        <f t="shared" si="258"/>
        <v/>
      </c>
      <c r="H4108">
        <f t="shared" si="259"/>
        <v>6</v>
      </c>
    </row>
    <row r="4109" spans="2:8" x14ac:dyDescent="0.35">
      <c r="B4109" s="6">
        <v>4106</v>
      </c>
      <c r="C4109" t="str">
        <f>INDEX(state,MATCH(Bonus_StatAn!$B4109,Analysis!$A:$A,0))</f>
        <v>failed</v>
      </c>
      <c r="D4109" s="6">
        <f>INDEX(backers,MATCH(Bonus_StatAn!$B4109,Analysis!$A:$A,0))</f>
        <v>33</v>
      </c>
      <c r="E4109" t="b">
        <f t="shared" si="256"/>
        <v>0</v>
      </c>
      <c r="F4109" t="b">
        <f t="shared" si="257"/>
        <v>1</v>
      </c>
      <c r="G4109" t="str">
        <f t="shared" si="258"/>
        <v/>
      </c>
      <c r="H4109">
        <f t="shared" si="259"/>
        <v>33</v>
      </c>
    </row>
    <row r="4110" spans="2:8" x14ac:dyDescent="0.35">
      <c r="B4110" s="6">
        <v>4107</v>
      </c>
      <c r="C4110" t="str">
        <f>INDEX(state,MATCH(Bonus_StatAn!$B4110,Analysis!$A:$A,0))</f>
        <v>failed</v>
      </c>
      <c r="D4110" s="6">
        <f>INDEX(backers,MATCH(Bonus_StatAn!$B4110,Analysis!$A:$A,0))</f>
        <v>4</v>
      </c>
      <c r="E4110" t="b">
        <f t="shared" si="256"/>
        <v>0</v>
      </c>
      <c r="F4110" t="b">
        <f t="shared" si="257"/>
        <v>1</v>
      </c>
      <c r="G4110" t="str">
        <f t="shared" si="258"/>
        <v/>
      </c>
      <c r="H4110">
        <f t="shared" si="259"/>
        <v>4</v>
      </c>
    </row>
    <row r="4111" spans="2:8" x14ac:dyDescent="0.35">
      <c r="B4111" s="6">
        <v>4108</v>
      </c>
      <c r="C4111" t="str">
        <f>INDEX(state,MATCH(Bonus_StatAn!$B4111,Analysis!$A:$A,0))</f>
        <v>failed</v>
      </c>
      <c r="D4111" s="6">
        <f>INDEX(backers,MATCH(Bonus_StatAn!$B4111,Analysis!$A:$A,0))</f>
        <v>1</v>
      </c>
      <c r="E4111" t="b">
        <f t="shared" si="256"/>
        <v>0</v>
      </c>
      <c r="F4111" t="b">
        <f t="shared" si="257"/>
        <v>1</v>
      </c>
      <c r="G4111" t="str">
        <f t="shared" si="258"/>
        <v/>
      </c>
      <c r="H4111">
        <f t="shared" si="259"/>
        <v>1</v>
      </c>
    </row>
    <row r="4112" spans="2:8" x14ac:dyDescent="0.35">
      <c r="B4112" s="6">
        <v>4109</v>
      </c>
      <c r="C4112" t="str">
        <f>INDEX(state,MATCH(Bonus_StatAn!$B4112,Analysis!$A:$A,0))</f>
        <v>failed</v>
      </c>
      <c r="D4112" s="6">
        <f>INDEX(backers,MATCH(Bonus_StatAn!$B4112,Analysis!$A:$A,0))</f>
        <v>0</v>
      </c>
      <c r="E4112" t="b">
        <f t="shared" si="256"/>
        <v>0</v>
      </c>
      <c r="F4112" t="b">
        <f t="shared" si="257"/>
        <v>1</v>
      </c>
      <c r="G4112" t="str">
        <f t="shared" si="258"/>
        <v/>
      </c>
      <c r="H4112">
        <f t="shared" si="259"/>
        <v>0</v>
      </c>
    </row>
    <row r="4113" spans="2:8" x14ac:dyDescent="0.35">
      <c r="B4113" s="6">
        <v>4110</v>
      </c>
      <c r="C4113" t="str">
        <f>INDEX(state,MATCH(Bonus_StatAn!$B4113,Analysis!$A:$A,0))</f>
        <v>failed</v>
      </c>
      <c r="D4113" s="6">
        <f>INDEX(backers,MATCH(Bonus_StatAn!$B4113,Analysis!$A:$A,0))</f>
        <v>6</v>
      </c>
      <c r="E4113" t="b">
        <f t="shared" si="256"/>
        <v>0</v>
      </c>
      <c r="F4113" t="b">
        <f t="shared" si="257"/>
        <v>1</v>
      </c>
      <c r="G4113" t="str">
        <f t="shared" si="258"/>
        <v/>
      </c>
      <c r="H4113">
        <f t="shared" si="259"/>
        <v>6</v>
      </c>
    </row>
    <row r="4114" spans="2:8" x14ac:dyDescent="0.35">
      <c r="B4114" s="6">
        <v>4111</v>
      </c>
      <c r="C4114" t="str">
        <f>INDEX(state,MATCH(Bonus_StatAn!$B4114,Analysis!$A:$A,0))</f>
        <v>failed</v>
      </c>
      <c r="D4114" s="6">
        <f>INDEX(backers,MATCH(Bonus_StatAn!$B4114,Analysis!$A:$A,0))</f>
        <v>6</v>
      </c>
      <c r="E4114" t="b">
        <f t="shared" si="256"/>
        <v>0</v>
      </c>
      <c r="F4114" t="b">
        <f t="shared" si="257"/>
        <v>1</v>
      </c>
      <c r="G4114" t="str">
        <f t="shared" si="258"/>
        <v/>
      </c>
      <c r="H4114">
        <f t="shared" si="259"/>
        <v>6</v>
      </c>
    </row>
    <row r="4115" spans="2:8" x14ac:dyDescent="0.35">
      <c r="B4115" s="6">
        <v>4112</v>
      </c>
      <c r="C4115" t="str">
        <f>INDEX(state,MATCH(Bonus_StatAn!$B4115,Analysis!$A:$A,0))</f>
        <v>failed</v>
      </c>
      <c r="D4115" s="6">
        <f>INDEX(backers,MATCH(Bonus_StatAn!$B4115,Analysis!$A:$A,0))</f>
        <v>1</v>
      </c>
      <c r="E4115" t="b">
        <f t="shared" si="256"/>
        <v>0</v>
      </c>
      <c r="F4115" t="b">
        <f t="shared" si="257"/>
        <v>1</v>
      </c>
      <c r="G4115" t="str">
        <f t="shared" si="258"/>
        <v/>
      </c>
      <c r="H4115">
        <f t="shared" si="259"/>
        <v>1</v>
      </c>
    </row>
    <row r="4116" spans="2:8" x14ac:dyDescent="0.35">
      <c r="B4116" s="6">
        <v>4113</v>
      </c>
      <c r="C4116" t="str">
        <f>INDEX(state,MATCH(Bonus_StatAn!$B4116,Analysis!$A:$A,0))</f>
        <v>failed</v>
      </c>
      <c r="D4116" s="6">
        <f>INDEX(backers,MATCH(Bonus_StatAn!$B4116,Analysis!$A:$A,0))</f>
        <v>3</v>
      </c>
      <c r="E4116" t="b">
        <f t="shared" si="256"/>
        <v>0</v>
      </c>
      <c r="F4116" t="b">
        <f t="shared" si="257"/>
        <v>1</v>
      </c>
      <c r="G4116" t="str">
        <f t="shared" si="258"/>
        <v/>
      </c>
      <c r="H4116">
        <f t="shared" si="259"/>
        <v>3</v>
      </c>
    </row>
  </sheetData>
  <sortState xmlns:xlrd2="http://schemas.microsoft.com/office/spreadsheetml/2017/richdata2" ref="B3:B4116">
    <sortCondition ref="B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raw_data</vt:lpstr>
      <vt:lpstr>Instruction</vt:lpstr>
      <vt:lpstr>Analysis</vt:lpstr>
      <vt:lpstr>Category_Stats</vt:lpstr>
      <vt:lpstr>SubcategoryStats</vt:lpstr>
      <vt:lpstr>Outcomes</vt:lpstr>
      <vt:lpstr>Bonus</vt:lpstr>
      <vt:lpstr>Bonus_StatAn</vt:lpstr>
      <vt:lpstr>backers</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Austin Wen</cp:lastModifiedBy>
  <dcterms:created xsi:type="dcterms:W3CDTF">2017-04-20T15:17:24Z</dcterms:created>
  <dcterms:modified xsi:type="dcterms:W3CDTF">2020-03-09T02:20:35Z</dcterms:modified>
</cp:coreProperties>
</file>